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ihaggin1\Desktop\"/>
    </mc:Choice>
  </mc:AlternateContent>
  <xr:revisionPtr revIDLastSave="0" documentId="13_ncr:1_{F8A34D94-DAD4-4039-9B95-5D4B61EAE522}" xr6:coauthVersionLast="47" xr6:coauthVersionMax="47" xr10:uidLastSave="{00000000-0000-0000-0000-000000000000}"/>
  <bookViews>
    <workbookView xWindow="-120" yWindow="-120" windowWidth="25440" windowHeight="15270" xr2:uid="{D229AA2C-B9CF-40DA-BEAB-E353336AA60C}"/>
  </bookViews>
  <sheets>
    <sheet name="Dashboard" sheetId="4" r:id="rId1"/>
    <sheet name="Calc Engine" sheetId="3" r:id="rId2"/>
    <sheet name="PCE Bridge" sheetId="5" r:id="rId3"/>
    <sheet name="Sheet2" sheetId="2" r:id="rId4"/>
    <sheet name="Macrobond Imports" sheetId="1" r:id="rId5"/>
  </sheets>
  <definedNames>
    <definedName name="Ann3_Core">OFFSET('Calc Engine'!$AV$6,PPI_N-24,0,24,1)</definedName>
    <definedName name="Ann3_Headline">OFFSET('Calc Engine'!$AS$6,PPI_N-24,0,24,1)</definedName>
    <definedName name="Ann6_Core">OFFSET('Calc Engine'!$BJ$6,PPI_N-24,0,24,1)</definedName>
    <definedName name="Ann6_Headline">OFFSET('Calc Engine'!$BG$6,PPI_N-24,0,24,1)</definedName>
    <definedName name="ChartDates">OFFSET('Calc Engine'!$P$6,PPI_N-24,0,24,1)</definedName>
    <definedName name="Macrobond_Object1" localSheetId="4">'Macrobond Imports'!$A$3:$GW$953</definedName>
    <definedName name="MM_Core">OFFSET('Calc Engine'!$T$6,PPI_N-24,0,24,1)</definedName>
    <definedName name="MM_Headline">OFFSET('Calc Engine'!$Q$6,PPI_N-24,0,24,1)</definedName>
    <definedName name="PPI_N">COUNT('Calc Engine'!$A$6:$A$960)</definedName>
    <definedName name="Transport_YY">OFFSET('Calc Engine'!$CB$6,PPI_N-24,0,24,1)</definedName>
    <definedName name="UnprocEnergy_YY">OFFSET('Calc Engine'!$CA$6,PPI_N-24,0,24,1)</definedName>
    <definedName name="YY_Core">OFFSET('Calc Engine'!$AH$6,PPI_N-24,0,24,1)</definedName>
    <definedName name="YY_Headline">OFFSET('Calc Engine'!$AE$6,PPI_N-24,0,24,1)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C6" i="3" l="1"/>
  <c r="DE6" i="3" s="1"/>
  <c r="DD6" i="3" a="1"/>
  <c r="DD6" i="3" s="1"/>
  <c r="DC7" i="3"/>
  <c r="DE7" i="3" s="1"/>
  <c r="DD7" i="3" a="1"/>
  <c r="DD7" i="3" s="1"/>
  <c r="DC8" i="3"/>
  <c r="DE8" i="3" s="1"/>
  <c r="DD8" i="3" a="1"/>
  <c r="DD8" i="3" s="1"/>
  <c r="DC9" i="3"/>
  <c r="DE9" i="3" s="1"/>
  <c r="DD9" i="3" a="1"/>
  <c r="DD9" i="3" s="1"/>
  <c r="DC10" i="3"/>
  <c r="DE10" i="3" s="1"/>
  <c r="DD10" i="3" a="1"/>
  <c r="DD10" i="3" s="1"/>
  <c r="DC11" i="3"/>
  <c r="DE11" i="3" s="1"/>
  <c r="DD11" i="3" a="1"/>
  <c r="DD11" i="3" s="1"/>
  <c r="DC12" i="3"/>
  <c r="DE12" i="3" s="1"/>
  <c r="DD12" i="3" a="1"/>
  <c r="DD12" i="3" s="1"/>
  <c r="DC13" i="3"/>
  <c r="DE13" i="3" s="1"/>
  <c r="DD13" i="3" a="1"/>
  <c r="DD13" i="3" s="1"/>
  <c r="DC14" i="3"/>
  <c r="DE14" i="3" s="1"/>
  <c r="DD14" i="3" a="1"/>
  <c r="DD14" i="3" s="1"/>
  <c r="DC15" i="3"/>
  <c r="DE15" i="3" s="1"/>
  <c r="DD15" i="3" a="1"/>
  <c r="DD15" i="3" s="1"/>
  <c r="DC16" i="3"/>
  <c r="DE16" i="3" s="1"/>
  <c r="DD16" i="3" a="1"/>
  <c r="DD16" i="3" s="1"/>
  <c r="DC17" i="3"/>
  <c r="DE17" i="3" s="1"/>
  <c r="DD17" i="3" a="1"/>
  <c r="DD17" i="3" s="1"/>
  <c r="DC18" i="3"/>
  <c r="DE18" i="3" s="1"/>
  <c r="DD18" i="3" a="1"/>
  <c r="DD18" i="3" s="1"/>
  <c r="DC19" i="3"/>
  <c r="DE19" i="3" s="1"/>
  <c r="DD19" i="3" a="1"/>
  <c r="DD19" i="3" s="1"/>
  <c r="DC20" i="3"/>
  <c r="DE20" i="3" s="1"/>
  <c r="DD20" i="3" a="1"/>
  <c r="DD20" i="3" s="1"/>
  <c r="DC21" i="3"/>
  <c r="DE21" i="3" s="1"/>
  <c r="DD21" i="3" a="1"/>
  <c r="DD21" i="3" s="1"/>
  <c r="DC22" i="3"/>
  <c r="DE22" i="3" s="1"/>
  <c r="DD22" i="3" a="1"/>
  <c r="DD22" i="3" s="1"/>
  <c r="DC23" i="3"/>
  <c r="DE23" i="3" s="1"/>
  <c r="DD23" i="3" a="1"/>
  <c r="DD23" i="3" s="1"/>
  <c r="DC24" i="3"/>
  <c r="DE24" i="3" s="1"/>
  <c r="DD24" i="3" a="1"/>
  <c r="DD24" i="3" s="1"/>
  <c r="DC25" i="3"/>
  <c r="DE25" i="3" s="1"/>
  <c r="DD25" i="3" a="1"/>
  <c r="DD25" i="3" s="1"/>
  <c r="DC26" i="3"/>
  <c r="DE26" i="3" s="1"/>
  <c r="DD26" i="3" a="1"/>
  <c r="DD26" i="3" s="1"/>
  <c r="DC27" i="3"/>
  <c r="DE27" i="3" s="1"/>
  <c r="DD27" i="3" a="1"/>
  <c r="DD27" i="3" s="1"/>
  <c r="DC28" i="3"/>
  <c r="DE28" i="3" s="1"/>
  <c r="DD28" i="3" a="1"/>
  <c r="DD28" i="3" s="1"/>
  <c r="DC29" i="3"/>
  <c r="DE29" i="3" s="1"/>
  <c r="DD29" i="3" a="1"/>
  <c r="DD29" i="3" s="1"/>
  <c r="DC30" i="3"/>
  <c r="DE30" i="3" s="1"/>
  <c r="DD30" i="3" a="1"/>
  <c r="DD30" i="3" s="1"/>
  <c r="DC31" i="3"/>
  <c r="DE31" i="3" s="1"/>
  <c r="DD31" i="3" a="1"/>
  <c r="DD31" i="3" s="1"/>
  <c r="DC32" i="3"/>
  <c r="DD32" i="3" a="1"/>
  <c r="DD32" i="3" s="1"/>
  <c r="BX7" i="3"/>
  <c r="CA7" i="3" s="1"/>
  <c r="BY7" i="3"/>
  <c r="CB7" i="3" s="1"/>
  <c r="BX8" i="3"/>
  <c r="CA8" i="3" s="1"/>
  <c r="BY8" i="3"/>
  <c r="CB8" i="3" s="1"/>
  <c r="BX9" i="3"/>
  <c r="CA9" i="3" s="1"/>
  <c r="BY9" i="3"/>
  <c r="CB9" i="3" s="1"/>
  <c r="BX10" i="3"/>
  <c r="CA10" i="3" s="1"/>
  <c r="BY10" i="3"/>
  <c r="CB10" i="3" s="1"/>
  <c r="BX11" i="3"/>
  <c r="CA11" i="3" s="1"/>
  <c r="BY11" i="3"/>
  <c r="CB11" i="3" s="1"/>
  <c r="BX12" i="3"/>
  <c r="CA12" i="3" s="1"/>
  <c r="BY12" i="3"/>
  <c r="CB12" i="3" s="1"/>
  <c r="BX13" i="3"/>
  <c r="CA13" i="3" s="1"/>
  <c r="BY13" i="3"/>
  <c r="CB13" i="3" s="1"/>
  <c r="BX14" i="3"/>
  <c r="CA14" i="3" s="1"/>
  <c r="BY14" i="3"/>
  <c r="CB14" i="3" s="1"/>
  <c r="BX15" i="3"/>
  <c r="CA15" i="3" s="1"/>
  <c r="BY15" i="3"/>
  <c r="CB15" i="3" s="1"/>
  <c r="BX16" i="3"/>
  <c r="CA16" i="3" s="1"/>
  <c r="BY16" i="3"/>
  <c r="CB16" i="3" s="1"/>
  <c r="BX17" i="3"/>
  <c r="CA17" i="3" s="1"/>
  <c r="BY17" i="3"/>
  <c r="CB17" i="3" s="1"/>
  <c r="BX18" i="3"/>
  <c r="BY18" i="3"/>
  <c r="BX19" i="3"/>
  <c r="CA19" i="3" s="1"/>
  <c r="BY19" i="3"/>
  <c r="CB19" i="3" s="1"/>
  <c r="BX20" i="3"/>
  <c r="CA20" i="3" s="1"/>
  <c r="BY20" i="3"/>
  <c r="CB20" i="3" s="1"/>
  <c r="BX21" i="3"/>
  <c r="CA21" i="3" s="1"/>
  <c r="BY21" i="3"/>
  <c r="CB21" i="3" s="1"/>
  <c r="BX22" i="3"/>
  <c r="CA22" i="3" s="1"/>
  <c r="BY22" i="3"/>
  <c r="CB22" i="3" s="1"/>
  <c r="BX23" i="3"/>
  <c r="CA23" i="3" s="1"/>
  <c r="BY23" i="3"/>
  <c r="CB23" i="3" s="1"/>
  <c r="BX24" i="3"/>
  <c r="CA24" i="3" s="1"/>
  <c r="BY24" i="3"/>
  <c r="CB24" i="3" s="1"/>
  <c r="BX25" i="3"/>
  <c r="CA25" i="3" s="1"/>
  <c r="BY25" i="3"/>
  <c r="CB25" i="3" s="1"/>
  <c r="BX26" i="3"/>
  <c r="CA26" i="3" s="1"/>
  <c r="BY26" i="3"/>
  <c r="CB26" i="3" s="1"/>
  <c r="BX27" i="3"/>
  <c r="CA27" i="3" s="1"/>
  <c r="BY27" i="3"/>
  <c r="CB27" i="3" s="1"/>
  <c r="BX28" i="3"/>
  <c r="CA28" i="3" s="1"/>
  <c r="BY28" i="3"/>
  <c r="CB28" i="3" s="1"/>
  <c r="BX29" i="3"/>
  <c r="CA29" i="3" s="1"/>
  <c r="BY29" i="3"/>
  <c r="CB29" i="3" s="1"/>
  <c r="BX30" i="3"/>
  <c r="CA30" i="3" s="1"/>
  <c r="BY30" i="3"/>
  <c r="CB30" i="3" s="1"/>
  <c r="BX31" i="3"/>
  <c r="CA31" i="3" s="1"/>
  <c r="BY31" i="3"/>
  <c r="CB31" i="3" s="1"/>
  <c r="BX32" i="3"/>
  <c r="CA32" i="3" s="1"/>
  <c r="BY32" i="3"/>
  <c r="CB32" i="3" s="1"/>
  <c r="BX33" i="3"/>
  <c r="CA33" i="3" s="1"/>
  <c r="BY33" i="3"/>
  <c r="CB33" i="3" s="1"/>
  <c r="BX34" i="3"/>
  <c r="CA34" i="3" s="1"/>
  <c r="BY34" i="3"/>
  <c r="CB34" i="3" s="1"/>
  <c r="BX35" i="3"/>
  <c r="CA35" i="3" s="1"/>
  <c r="BY35" i="3"/>
  <c r="CB35" i="3" s="1"/>
  <c r="BX36" i="3"/>
  <c r="CA36" i="3" s="1"/>
  <c r="BY36" i="3"/>
  <c r="CB36" i="3" s="1"/>
  <c r="BX37" i="3"/>
  <c r="CA37" i="3" s="1"/>
  <c r="BY37" i="3"/>
  <c r="CB37" i="3" s="1"/>
  <c r="BX38" i="3"/>
  <c r="CA38" i="3" s="1"/>
  <c r="BY38" i="3"/>
  <c r="CB38" i="3" s="1"/>
  <c r="BX39" i="3"/>
  <c r="CA39" i="3" s="1"/>
  <c r="BY39" i="3"/>
  <c r="CB39" i="3" s="1"/>
  <c r="BX40" i="3"/>
  <c r="CA40" i="3" s="1"/>
  <c r="BY40" i="3"/>
  <c r="CB40" i="3" s="1"/>
  <c r="BX41" i="3"/>
  <c r="CA41" i="3" s="1"/>
  <c r="BY41" i="3"/>
  <c r="CB41" i="3" s="1"/>
  <c r="BX42" i="3"/>
  <c r="CA42" i="3" s="1"/>
  <c r="BY42" i="3"/>
  <c r="CB42" i="3" s="1"/>
  <c r="BX43" i="3"/>
  <c r="CA43" i="3" s="1"/>
  <c r="BY43" i="3"/>
  <c r="CB43" i="3" s="1"/>
  <c r="BX44" i="3"/>
  <c r="CA44" i="3" s="1"/>
  <c r="BY44" i="3"/>
  <c r="CB44" i="3" s="1"/>
  <c r="BX45" i="3"/>
  <c r="CA45" i="3" s="1"/>
  <c r="BY45" i="3"/>
  <c r="CB45" i="3" s="1"/>
  <c r="BX46" i="3"/>
  <c r="CA46" i="3" s="1"/>
  <c r="BY46" i="3"/>
  <c r="CB46" i="3" s="1"/>
  <c r="BX47" i="3"/>
  <c r="CA47" i="3" s="1"/>
  <c r="BY47" i="3"/>
  <c r="CB47" i="3" s="1"/>
  <c r="BX48" i="3"/>
  <c r="CA48" i="3" s="1"/>
  <c r="BY48" i="3"/>
  <c r="CB48" i="3" s="1"/>
  <c r="BX49" i="3"/>
  <c r="CA49" i="3" s="1"/>
  <c r="BY49" i="3"/>
  <c r="CB49" i="3" s="1"/>
  <c r="BX50" i="3"/>
  <c r="CA50" i="3" s="1"/>
  <c r="BY50" i="3"/>
  <c r="CB50" i="3" s="1"/>
  <c r="BX51" i="3"/>
  <c r="CA51" i="3" s="1"/>
  <c r="BY51" i="3"/>
  <c r="CB51" i="3" s="1"/>
  <c r="BX52" i="3"/>
  <c r="CA52" i="3" s="1"/>
  <c r="BY52" i="3"/>
  <c r="CB52" i="3" s="1"/>
  <c r="BX53" i="3"/>
  <c r="CA53" i="3" s="1"/>
  <c r="BY53" i="3"/>
  <c r="CB53" i="3" s="1"/>
  <c r="BX54" i="3"/>
  <c r="CA54" i="3" s="1"/>
  <c r="BY54" i="3"/>
  <c r="CB54" i="3" s="1"/>
  <c r="BX55" i="3"/>
  <c r="CA55" i="3" s="1"/>
  <c r="BY55" i="3"/>
  <c r="CB55" i="3" s="1"/>
  <c r="BX56" i="3"/>
  <c r="CA56" i="3" s="1"/>
  <c r="BY56" i="3"/>
  <c r="CB56" i="3" s="1"/>
  <c r="BX57" i="3"/>
  <c r="CA57" i="3" s="1"/>
  <c r="BY57" i="3"/>
  <c r="CB57" i="3" s="1"/>
  <c r="BX58" i="3"/>
  <c r="CA58" i="3" s="1"/>
  <c r="BY58" i="3"/>
  <c r="CB58" i="3" s="1"/>
  <c r="BX59" i="3"/>
  <c r="CA59" i="3" s="1"/>
  <c r="BY59" i="3"/>
  <c r="CB59" i="3" s="1"/>
  <c r="BX60" i="3"/>
  <c r="CA60" i="3" s="1"/>
  <c r="BY60" i="3"/>
  <c r="CB60" i="3" s="1"/>
  <c r="BX61" i="3"/>
  <c r="CA61" i="3" s="1"/>
  <c r="BY61" i="3"/>
  <c r="CB61" i="3" s="1"/>
  <c r="BX62" i="3"/>
  <c r="CA62" i="3" s="1"/>
  <c r="BY62" i="3"/>
  <c r="CB62" i="3" s="1"/>
  <c r="BX63" i="3"/>
  <c r="CA63" i="3" s="1"/>
  <c r="BY63" i="3"/>
  <c r="CB63" i="3" s="1"/>
  <c r="BX64" i="3"/>
  <c r="CA64" i="3" s="1"/>
  <c r="BY64" i="3"/>
  <c r="CB64" i="3" s="1"/>
  <c r="BX65" i="3"/>
  <c r="CA65" i="3" s="1"/>
  <c r="BY65" i="3"/>
  <c r="CB65" i="3" s="1"/>
  <c r="BX66" i="3"/>
  <c r="CA66" i="3" s="1"/>
  <c r="BY66" i="3"/>
  <c r="CB66" i="3" s="1"/>
  <c r="BX67" i="3"/>
  <c r="CA67" i="3" s="1"/>
  <c r="BY67" i="3"/>
  <c r="CB67" i="3" s="1"/>
  <c r="BX68" i="3"/>
  <c r="CA68" i="3" s="1"/>
  <c r="BY68" i="3"/>
  <c r="CB68" i="3" s="1"/>
  <c r="BX69" i="3"/>
  <c r="CA69" i="3" s="1"/>
  <c r="BY69" i="3"/>
  <c r="CB69" i="3" s="1"/>
  <c r="BX70" i="3"/>
  <c r="CA70" i="3" s="1"/>
  <c r="BY70" i="3"/>
  <c r="CB70" i="3" s="1"/>
  <c r="BX71" i="3"/>
  <c r="CA71" i="3" s="1"/>
  <c r="BY71" i="3"/>
  <c r="CB71" i="3" s="1"/>
  <c r="BX72" i="3"/>
  <c r="CA72" i="3" s="1"/>
  <c r="BY72" i="3"/>
  <c r="CB72" i="3" s="1"/>
  <c r="BX73" i="3"/>
  <c r="CA73" i="3" s="1"/>
  <c r="BY73" i="3"/>
  <c r="CB73" i="3" s="1"/>
  <c r="BX74" i="3"/>
  <c r="CA74" i="3" s="1"/>
  <c r="BY74" i="3"/>
  <c r="CB74" i="3" s="1"/>
  <c r="BX75" i="3"/>
  <c r="CA75" i="3" s="1"/>
  <c r="BY75" i="3"/>
  <c r="CB75" i="3" s="1"/>
  <c r="BX76" i="3"/>
  <c r="CA76" i="3" s="1"/>
  <c r="BY76" i="3"/>
  <c r="CB76" i="3" s="1"/>
  <c r="BX77" i="3"/>
  <c r="CA77" i="3" s="1"/>
  <c r="BY77" i="3"/>
  <c r="CB77" i="3" s="1"/>
  <c r="BX78" i="3"/>
  <c r="CA78" i="3" s="1"/>
  <c r="BY78" i="3"/>
  <c r="CB78" i="3" s="1"/>
  <c r="BX79" i="3"/>
  <c r="CA79" i="3" s="1"/>
  <c r="BY79" i="3"/>
  <c r="CB79" i="3" s="1"/>
  <c r="BX80" i="3"/>
  <c r="CA80" i="3" s="1"/>
  <c r="BY80" i="3"/>
  <c r="CB80" i="3" s="1"/>
  <c r="BX81" i="3"/>
  <c r="CA81" i="3" s="1"/>
  <c r="BY81" i="3"/>
  <c r="CB81" i="3" s="1"/>
  <c r="BX82" i="3"/>
  <c r="CA82" i="3" s="1"/>
  <c r="BY82" i="3"/>
  <c r="CB82" i="3" s="1"/>
  <c r="BX83" i="3"/>
  <c r="CA83" i="3" s="1"/>
  <c r="BY83" i="3"/>
  <c r="CB83" i="3" s="1"/>
  <c r="BX84" i="3"/>
  <c r="CA84" i="3" s="1"/>
  <c r="BY84" i="3"/>
  <c r="CB84" i="3" s="1"/>
  <c r="BX85" i="3"/>
  <c r="CA85" i="3" s="1"/>
  <c r="BY85" i="3"/>
  <c r="CB85" i="3" s="1"/>
  <c r="BX86" i="3"/>
  <c r="CA86" i="3" s="1"/>
  <c r="BY86" i="3"/>
  <c r="CB86" i="3" s="1"/>
  <c r="BX87" i="3"/>
  <c r="CA87" i="3" s="1"/>
  <c r="BY87" i="3"/>
  <c r="CB87" i="3" s="1"/>
  <c r="BX88" i="3"/>
  <c r="CA88" i="3" s="1"/>
  <c r="BY88" i="3"/>
  <c r="CB88" i="3" s="1"/>
  <c r="BX89" i="3"/>
  <c r="CA89" i="3" s="1"/>
  <c r="BY89" i="3"/>
  <c r="CB89" i="3" s="1"/>
  <c r="BX90" i="3"/>
  <c r="CA90" i="3" s="1"/>
  <c r="BY90" i="3"/>
  <c r="CB90" i="3" s="1"/>
  <c r="BX91" i="3"/>
  <c r="CA91" i="3" s="1"/>
  <c r="BY91" i="3"/>
  <c r="CB91" i="3" s="1"/>
  <c r="BX92" i="3"/>
  <c r="CA92" i="3" s="1"/>
  <c r="BY92" i="3"/>
  <c r="CB92" i="3" s="1"/>
  <c r="BX93" i="3"/>
  <c r="CA93" i="3" s="1"/>
  <c r="BY93" i="3"/>
  <c r="CB93" i="3" s="1"/>
  <c r="BX94" i="3"/>
  <c r="CA94" i="3" s="1"/>
  <c r="BY94" i="3"/>
  <c r="CB94" i="3" s="1"/>
  <c r="BX95" i="3"/>
  <c r="CA95" i="3" s="1"/>
  <c r="BY95" i="3"/>
  <c r="CB95" i="3" s="1"/>
  <c r="BX96" i="3"/>
  <c r="CA96" i="3" s="1"/>
  <c r="BY96" i="3"/>
  <c r="CB96" i="3" s="1"/>
  <c r="BX97" i="3"/>
  <c r="CA97" i="3" s="1"/>
  <c r="BY97" i="3"/>
  <c r="CB97" i="3" s="1"/>
  <c r="BX98" i="3"/>
  <c r="CA98" i="3" s="1"/>
  <c r="BY98" i="3"/>
  <c r="CB98" i="3" s="1"/>
  <c r="BX99" i="3"/>
  <c r="CA99" i="3" s="1"/>
  <c r="BY99" i="3"/>
  <c r="CB99" i="3" s="1"/>
  <c r="BX100" i="3"/>
  <c r="CA100" i="3" s="1"/>
  <c r="BY100" i="3"/>
  <c r="CB100" i="3" s="1"/>
  <c r="BX101" i="3"/>
  <c r="CA101" i="3" s="1"/>
  <c r="BY101" i="3"/>
  <c r="CB101" i="3" s="1"/>
  <c r="BX102" i="3"/>
  <c r="CA102" i="3" s="1"/>
  <c r="BY102" i="3"/>
  <c r="CB102" i="3" s="1"/>
  <c r="BX103" i="3"/>
  <c r="CA103" i="3" s="1"/>
  <c r="BY103" i="3"/>
  <c r="CB103" i="3" s="1"/>
  <c r="BX104" i="3"/>
  <c r="CA104" i="3" s="1"/>
  <c r="BY104" i="3"/>
  <c r="CB104" i="3" s="1"/>
  <c r="BX105" i="3"/>
  <c r="CA105" i="3" s="1"/>
  <c r="BY105" i="3"/>
  <c r="CB105" i="3" s="1"/>
  <c r="BX106" i="3"/>
  <c r="CA106" i="3" s="1"/>
  <c r="BY106" i="3"/>
  <c r="CB106" i="3" s="1"/>
  <c r="BX107" i="3"/>
  <c r="CA107" i="3" s="1"/>
  <c r="BY107" i="3"/>
  <c r="CB107" i="3" s="1"/>
  <c r="BX108" i="3"/>
  <c r="CA108" i="3" s="1"/>
  <c r="BY108" i="3"/>
  <c r="CB108" i="3" s="1"/>
  <c r="BX109" i="3"/>
  <c r="CA109" i="3" s="1"/>
  <c r="BY109" i="3"/>
  <c r="CB109" i="3" s="1"/>
  <c r="BX110" i="3"/>
  <c r="CA110" i="3" s="1"/>
  <c r="BY110" i="3"/>
  <c r="CB110" i="3" s="1"/>
  <c r="BX111" i="3"/>
  <c r="CA111" i="3" s="1"/>
  <c r="BY111" i="3"/>
  <c r="CB111" i="3" s="1"/>
  <c r="BX112" i="3"/>
  <c r="CA112" i="3" s="1"/>
  <c r="BY112" i="3"/>
  <c r="CB112" i="3" s="1"/>
  <c r="BX113" i="3"/>
  <c r="CA113" i="3" s="1"/>
  <c r="BY113" i="3"/>
  <c r="CB113" i="3" s="1"/>
  <c r="BX114" i="3"/>
  <c r="CA114" i="3" s="1"/>
  <c r="BY114" i="3"/>
  <c r="CB114" i="3" s="1"/>
  <c r="BX115" i="3"/>
  <c r="CA115" i="3" s="1"/>
  <c r="BY115" i="3"/>
  <c r="CB115" i="3" s="1"/>
  <c r="BX116" i="3"/>
  <c r="CA116" i="3" s="1"/>
  <c r="BY116" i="3"/>
  <c r="CB116" i="3" s="1"/>
  <c r="BX117" i="3"/>
  <c r="CA117" i="3" s="1"/>
  <c r="BY117" i="3"/>
  <c r="CB117" i="3" s="1"/>
  <c r="BX118" i="3"/>
  <c r="CA118" i="3" s="1"/>
  <c r="BY118" i="3"/>
  <c r="CB118" i="3" s="1"/>
  <c r="BX119" i="3"/>
  <c r="CA119" i="3" s="1"/>
  <c r="BY119" i="3"/>
  <c r="CB119" i="3" s="1"/>
  <c r="BX120" i="3"/>
  <c r="CA120" i="3" s="1"/>
  <c r="BY120" i="3"/>
  <c r="CB120" i="3" s="1"/>
  <c r="BX121" i="3"/>
  <c r="CA121" i="3" s="1"/>
  <c r="BY121" i="3"/>
  <c r="CB121" i="3" s="1"/>
  <c r="BX122" i="3"/>
  <c r="CA122" i="3" s="1"/>
  <c r="BY122" i="3"/>
  <c r="CB122" i="3" s="1"/>
  <c r="BX123" i="3"/>
  <c r="CA123" i="3" s="1"/>
  <c r="BY123" i="3"/>
  <c r="CB123" i="3" s="1"/>
  <c r="BX124" i="3"/>
  <c r="CA124" i="3" s="1"/>
  <c r="BY124" i="3"/>
  <c r="CB124" i="3" s="1"/>
  <c r="BX125" i="3"/>
  <c r="CA125" i="3" s="1"/>
  <c r="BY125" i="3"/>
  <c r="CB125" i="3" s="1"/>
  <c r="BX126" i="3"/>
  <c r="CA126" i="3" s="1"/>
  <c r="BY126" i="3"/>
  <c r="CB126" i="3" s="1"/>
  <c r="BX127" i="3"/>
  <c r="CA127" i="3" s="1"/>
  <c r="BY127" i="3"/>
  <c r="CB127" i="3" s="1"/>
  <c r="BX128" i="3"/>
  <c r="CA128" i="3" s="1"/>
  <c r="BY128" i="3"/>
  <c r="CB128" i="3" s="1"/>
  <c r="BX129" i="3"/>
  <c r="CA129" i="3" s="1"/>
  <c r="BY129" i="3"/>
  <c r="CB129" i="3" s="1"/>
  <c r="BX130" i="3"/>
  <c r="CA130" i="3" s="1"/>
  <c r="BY130" i="3"/>
  <c r="CB130" i="3" s="1"/>
  <c r="BX131" i="3"/>
  <c r="CA131" i="3" s="1"/>
  <c r="BY131" i="3"/>
  <c r="CB131" i="3" s="1"/>
  <c r="BX132" i="3"/>
  <c r="CA132" i="3" s="1"/>
  <c r="BY132" i="3"/>
  <c r="CB132" i="3" s="1"/>
  <c r="BX133" i="3"/>
  <c r="CA133" i="3" s="1"/>
  <c r="BY133" i="3"/>
  <c r="CB133" i="3" s="1"/>
  <c r="BX134" i="3"/>
  <c r="CA134" i="3" s="1"/>
  <c r="BY134" i="3"/>
  <c r="CB134" i="3" s="1"/>
  <c r="BX135" i="3"/>
  <c r="CA135" i="3" s="1"/>
  <c r="BY135" i="3"/>
  <c r="CB135" i="3" s="1"/>
  <c r="BX136" i="3"/>
  <c r="CA136" i="3" s="1"/>
  <c r="BY136" i="3"/>
  <c r="CB136" i="3" s="1"/>
  <c r="BX137" i="3"/>
  <c r="CA137" i="3" s="1"/>
  <c r="BY137" i="3"/>
  <c r="CB137" i="3" s="1"/>
  <c r="BX138" i="3"/>
  <c r="CA138" i="3" s="1"/>
  <c r="BY138" i="3"/>
  <c r="CB138" i="3" s="1"/>
  <c r="BX139" i="3"/>
  <c r="CA139" i="3" s="1"/>
  <c r="BY139" i="3"/>
  <c r="CB139" i="3" s="1"/>
  <c r="BX140" i="3"/>
  <c r="CA140" i="3" s="1"/>
  <c r="BY140" i="3"/>
  <c r="CB140" i="3" s="1"/>
  <c r="BX141" i="3"/>
  <c r="CA141" i="3" s="1"/>
  <c r="BY141" i="3"/>
  <c r="CB141" i="3" s="1"/>
  <c r="BX142" i="3"/>
  <c r="CA142" i="3" s="1"/>
  <c r="BY142" i="3"/>
  <c r="CB142" i="3" s="1"/>
  <c r="BX143" i="3"/>
  <c r="CA143" i="3" s="1"/>
  <c r="BY143" i="3"/>
  <c r="CB143" i="3" s="1"/>
  <c r="BX144" i="3"/>
  <c r="CA144" i="3" s="1"/>
  <c r="BY144" i="3"/>
  <c r="CB144" i="3" s="1"/>
  <c r="BX145" i="3"/>
  <c r="CA145" i="3" s="1"/>
  <c r="BY145" i="3"/>
  <c r="CB145" i="3" s="1"/>
  <c r="BX146" i="3"/>
  <c r="CA146" i="3" s="1"/>
  <c r="BY146" i="3"/>
  <c r="CB146" i="3" s="1"/>
  <c r="BX147" i="3"/>
  <c r="CA147" i="3" s="1"/>
  <c r="BY147" i="3"/>
  <c r="CB147" i="3" s="1"/>
  <c r="BX148" i="3"/>
  <c r="CA148" i="3" s="1"/>
  <c r="BY148" i="3"/>
  <c r="CB148" i="3" s="1"/>
  <c r="BX149" i="3"/>
  <c r="CA149" i="3" s="1"/>
  <c r="BY149" i="3"/>
  <c r="CB149" i="3" s="1"/>
  <c r="BX150" i="3"/>
  <c r="CA150" i="3" s="1"/>
  <c r="BY150" i="3"/>
  <c r="CB150" i="3" s="1"/>
  <c r="BX151" i="3"/>
  <c r="CA151" i="3" s="1"/>
  <c r="BY151" i="3"/>
  <c r="CB151" i="3" s="1"/>
  <c r="BX152" i="3"/>
  <c r="CA152" i="3" s="1"/>
  <c r="BY152" i="3"/>
  <c r="CB152" i="3" s="1"/>
  <c r="BX153" i="3"/>
  <c r="CA153" i="3" s="1"/>
  <c r="BY153" i="3"/>
  <c r="CB153" i="3" s="1"/>
  <c r="BX154" i="3"/>
  <c r="CA154" i="3" s="1"/>
  <c r="BY154" i="3"/>
  <c r="CB154" i="3" s="1"/>
  <c r="BX155" i="3"/>
  <c r="CA155" i="3" s="1"/>
  <c r="BY155" i="3"/>
  <c r="CB155" i="3" s="1"/>
  <c r="BX156" i="3"/>
  <c r="CA156" i="3" s="1"/>
  <c r="BY156" i="3"/>
  <c r="CB156" i="3" s="1"/>
  <c r="BX157" i="3"/>
  <c r="CA157" i="3" s="1"/>
  <c r="BY157" i="3"/>
  <c r="CB157" i="3" s="1"/>
  <c r="BX158" i="3"/>
  <c r="CA158" i="3" s="1"/>
  <c r="BY158" i="3"/>
  <c r="CB158" i="3" s="1"/>
  <c r="BX159" i="3"/>
  <c r="CA159" i="3" s="1"/>
  <c r="BY159" i="3"/>
  <c r="CB159" i="3" s="1"/>
  <c r="BX160" i="3"/>
  <c r="CA160" i="3" s="1"/>
  <c r="BY160" i="3"/>
  <c r="CB160" i="3" s="1"/>
  <c r="BX161" i="3"/>
  <c r="CA161" i="3" s="1"/>
  <c r="BY161" i="3"/>
  <c r="CB161" i="3" s="1"/>
  <c r="BX162" i="3"/>
  <c r="CA162" i="3" s="1"/>
  <c r="BY162" i="3"/>
  <c r="CB162" i="3" s="1"/>
  <c r="BX163" i="3"/>
  <c r="CA163" i="3" s="1"/>
  <c r="BY163" i="3"/>
  <c r="CB163" i="3" s="1"/>
  <c r="BX164" i="3"/>
  <c r="CA164" i="3" s="1"/>
  <c r="BY164" i="3"/>
  <c r="CB164" i="3" s="1"/>
  <c r="BX165" i="3"/>
  <c r="CA165" i="3" s="1"/>
  <c r="BY165" i="3"/>
  <c r="CB165" i="3" s="1"/>
  <c r="BX166" i="3"/>
  <c r="CA166" i="3" s="1"/>
  <c r="BY166" i="3"/>
  <c r="CB166" i="3" s="1"/>
  <c r="BX167" i="3"/>
  <c r="CA167" i="3" s="1"/>
  <c r="BY167" i="3"/>
  <c r="CB167" i="3" s="1"/>
  <c r="BX168" i="3"/>
  <c r="CA168" i="3" s="1"/>
  <c r="BY168" i="3"/>
  <c r="CB168" i="3" s="1"/>
  <c r="BX169" i="3"/>
  <c r="CA169" i="3" s="1"/>
  <c r="BY169" i="3"/>
  <c r="CB169" i="3" s="1"/>
  <c r="BX170" i="3"/>
  <c r="CA170" i="3" s="1"/>
  <c r="BY170" i="3"/>
  <c r="CB170" i="3" s="1"/>
  <c r="BX171" i="3"/>
  <c r="CA171" i="3" s="1"/>
  <c r="BY171" i="3"/>
  <c r="CB171" i="3" s="1"/>
  <c r="BX172" i="3"/>
  <c r="CA172" i="3" s="1"/>
  <c r="BY172" i="3"/>
  <c r="CB172" i="3" s="1"/>
  <c r="BX173" i="3"/>
  <c r="CA173" i="3" s="1"/>
  <c r="BY173" i="3"/>
  <c r="CB173" i="3" s="1"/>
  <c r="BX174" i="3"/>
  <c r="CA174" i="3" s="1"/>
  <c r="BY174" i="3"/>
  <c r="CB174" i="3" s="1"/>
  <c r="BX175" i="3"/>
  <c r="CA175" i="3" s="1"/>
  <c r="BY175" i="3"/>
  <c r="CB175" i="3" s="1"/>
  <c r="BX176" i="3"/>
  <c r="CA176" i="3" s="1"/>
  <c r="BY176" i="3"/>
  <c r="CB176" i="3" s="1"/>
  <c r="BX177" i="3"/>
  <c r="CA177" i="3" s="1"/>
  <c r="BY177" i="3"/>
  <c r="CB177" i="3" s="1"/>
  <c r="BX178" i="3"/>
  <c r="CA178" i="3" s="1"/>
  <c r="BY178" i="3"/>
  <c r="CB178" i="3" s="1"/>
  <c r="BX179" i="3"/>
  <c r="CA179" i="3" s="1"/>
  <c r="BY179" i="3"/>
  <c r="CB179" i="3" s="1"/>
  <c r="BX180" i="3"/>
  <c r="CA180" i="3" s="1"/>
  <c r="BY180" i="3"/>
  <c r="CB180" i="3" s="1"/>
  <c r="BX181" i="3"/>
  <c r="CA181" i="3" s="1"/>
  <c r="BY181" i="3"/>
  <c r="CB181" i="3" s="1"/>
  <c r="BX182" i="3"/>
  <c r="CA182" i="3" s="1"/>
  <c r="BY182" i="3"/>
  <c r="CB182" i="3" s="1"/>
  <c r="BX183" i="3"/>
  <c r="CA183" i="3" s="1"/>
  <c r="BY183" i="3"/>
  <c r="CB183" i="3" s="1"/>
  <c r="BX184" i="3"/>
  <c r="CA184" i="3" s="1"/>
  <c r="BY184" i="3"/>
  <c r="CB184" i="3" s="1"/>
  <c r="BX185" i="3"/>
  <c r="CA185" i="3" s="1"/>
  <c r="BY185" i="3"/>
  <c r="CB185" i="3" s="1"/>
  <c r="BX186" i="3"/>
  <c r="CA186" i="3" s="1"/>
  <c r="BY186" i="3"/>
  <c r="CB186" i="3" s="1"/>
  <c r="BX187" i="3"/>
  <c r="CA187" i="3" s="1"/>
  <c r="BY187" i="3"/>
  <c r="CB187" i="3" s="1"/>
  <c r="BX188" i="3"/>
  <c r="CA188" i="3" s="1"/>
  <c r="BY188" i="3"/>
  <c r="CB188" i="3" s="1"/>
  <c r="BX189" i="3"/>
  <c r="CA189" i="3" s="1"/>
  <c r="BY189" i="3"/>
  <c r="CB189" i="3" s="1"/>
  <c r="BX190" i="3"/>
  <c r="CA190" i="3" s="1"/>
  <c r="BY190" i="3"/>
  <c r="CB190" i="3" s="1"/>
  <c r="BX191" i="3"/>
  <c r="CA191" i="3" s="1"/>
  <c r="BY191" i="3"/>
  <c r="CB191" i="3" s="1"/>
  <c r="BX192" i="3"/>
  <c r="CA192" i="3" s="1"/>
  <c r="BY192" i="3"/>
  <c r="CB192" i="3" s="1"/>
  <c r="BX193" i="3"/>
  <c r="CA193" i="3" s="1"/>
  <c r="BY193" i="3"/>
  <c r="CB193" i="3" s="1"/>
  <c r="BX194" i="3"/>
  <c r="CA194" i="3" s="1"/>
  <c r="BY194" i="3"/>
  <c r="CB194" i="3" s="1"/>
  <c r="BX195" i="3"/>
  <c r="CA195" i="3" s="1"/>
  <c r="BY195" i="3"/>
  <c r="CB195" i="3" s="1"/>
  <c r="BX196" i="3"/>
  <c r="CA196" i="3" s="1"/>
  <c r="BY196" i="3"/>
  <c r="CB196" i="3" s="1"/>
  <c r="BX197" i="3"/>
  <c r="CA197" i="3" s="1"/>
  <c r="BY197" i="3"/>
  <c r="CB197" i="3" s="1"/>
  <c r="BX198" i="3"/>
  <c r="CA198" i="3" s="1"/>
  <c r="BY198" i="3"/>
  <c r="CB198" i="3" s="1"/>
  <c r="BX199" i="3"/>
  <c r="CA199" i="3" s="1"/>
  <c r="BY199" i="3"/>
  <c r="CB199" i="3" s="1"/>
  <c r="BX200" i="3"/>
  <c r="CA200" i="3" s="1"/>
  <c r="BY200" i="3"/>
  <c r="CB200" i="3" s="1"/>
  <c r="BX201" i="3"/>
  <c r="CA201" i="3" s="1"/>
  <c r="BY201" i="3"/>
  <c r="CB201" i="3" s="1"/>
  <c r="BX202" i="3"/>
  <c r="CA202" i="3" s="1"/>
  <c r="BY202" i="3"/>
  <c r="CB202" i="3" s="1"/>
  <c r="BX203" i="3"/>
  <c r="CA203" i="3" s="1"/>
  <c r="BY203" i="3"/>
  <c r="CB203" i="3" s="1"/>
  <c r="BX204" i="3"/>
  <c r="CA204" i="3" s="1"/>
  <c r="BY204" i="3"/>
  <c r="CB204" i="3" s="1"/>
  <c r="BX205" i="3"/>
  <c r="CA205" i="3" s="1"/>
  <c r="BY205" i="3"/>
  <c r="CB205" i="3" s="1"/>
  <c r="BX206" i="3"/>
  <c r="CA206" i="3" s="1"/>
  <c r="BY206" i="3"/>
  <c r="CB206" i="3" s="1"/>
  <c r="BX207" i="3"/>
  <c r="CA207" i="3" s="1"/>
  <c r="BY207" i="3"/>
  <c r="CB207" i="3" s="1"/>
  <c r="BX208" i="3"/>
  <c r="CA208" i="3" s="1"/>
  <c r="BY208" i="3"/>
  <c r="CB208" i="3" s="1"/>
  <c r="BX209" i="3"/>
  <c r="CA209" i="3" s="1"/>
  <c r="BY209" i="3"/>
  <c r="CB209" i="3" s="1"/>
  <c r="BX210" i="3"/>
  <c r="CA210" i="3" s="1"/>
  <c r="BY210" i="3"/>
  <c r="CB210" i="3" s="1"/>
  <c r="BX211" i="3"/>
  <c r="CA211" i="3" s="1"/>
  <c r="BY211" i="3"/>
  <c r="CB211" i="3" s="1"/>
  <c r="BX212" i="3"/>
  <c r="CA212" i="3" s="1"/>
  <c r="BY212" i="3"/>
  <c r="CB212" i="3" s="1"/>
  <c r="BX213" i="3"/>
  <c r="CA213" i="3" s="1"/>
  <c r="BY213" i="3"/>
  <c r="CB213" i="3" s="1"/>
  <c r="BX214" i="3"/>
  <c r="CA214" i="3" s="1"/>
  <c r="BY214" i="3"/>
  <c r="CB214" i="3" s="1"/>
  <c r="BX215" i="3"/>
  <c r="CA215" i="3" s="1"/>
  <c r="BY215" i="3"/>
  <c r="CB215" i="3" s="1"/>
  <c r="BX216" i="3"/>
  <c r="CA216" i="3" s="1"/>
  <c r="BY216" i="3"/>
  <c r="CB216" i="3" s="1"/>
  <c r="BX217" i="3"/>
  <c r="CA217" i="3" s="1"/>
  <c r="BY217" i="3"/>
  <c r="CB217" i="3" s="1"/>
  <c r="BX218" i="3"/>
  <c r="CA218" i="3" s="1"/>
  <c r="BY218" i="3"/>
  <c r="CB218" i="3" s="1"/>
  <c r="BX219" i="3"/>
  <c r="CA219" i="3" s="1"/>
  <c r="BY219" i="3"/>
  <c r="CB219" i="3" s="1"/>
  <c r="BX220" i="3"/>
  <c r="CA220" i="3" s="1"/>
  <c r="BY220" i="3"/>
  <c r="CB220" i="3" s="1"/>
  <c r="BX221" i="3"/>
  <c r="CA221" i="3" s="1"/>
  <c r="BY221" i="3"/>
  <c r="CB221" i="3" s="1"/>
  <c r="BX222" i="3"/>
  <c r="CA222" i="3" s="1"/>
  <c r="BY222" i="3"/>
  <c r="CB222" i="3" s="1"/>
  <c r="BX223" i="3"/>
  <c r="CA223" i="3" s="1"/>
  <c r="BY223" i="3"/>
  <c r="CB223" i="3" s="1"/>
  <c r="BX224" i="3"/>
  <c r="CA224" i="3" s="1"/>
  <c r="BY224" i="3"/>
  <c r="CB224" i="3" s="1"/>
  <c r="BX225" i="3"/>
  <c r="CA225" i="3" s="1"/>
  <c r="BY225" i="3"/>
  <c r="CB225" i="3" s="1"/>
  <c r="BX226" i="3"/>
  <c r="CA226" i="3" s="1"/>
  <c r="BY226" i="3"/>
  <c r="CB226" i="3" s="1"/>
  <c r="BX227" i="3"/>
  <c r="CA227" i="3" s="1"/>
  <c r="BY227" i="3"/>
  <c r="CB227" i="3" s="1"/>
  <c r="BX228" i="3"/>
  <c r="CA228" i="3" s="1"/>
  <c r="BY228" i="3"/>
  <c r="CB228" i="3" s="1"/>
  <c r="BX229" i="3"/>
  <c r="CA229" i="3" s="1"/>
  <c r="BY229" i="3"/>
  <c r="CB229" i="3" s="1"/>
  <c r="BX230" i="3"/>
  <c r="CA230" i="3" s="1"/>
  <c r="BY230" i="3"/>
  <c r="CB230" i="3" s="1"/>
  <c r="BX231" i="3"/>
  <c r="CA231" i="3" s="1"/>
  <c r="BY231" i="3"/>
  <c r="CB231" i="3" s="1"/>
  <c r="BX232" i="3"/>
  <c r="CA232" i="3" s="1"/>
  <c r="BY232" i="3"/>
  <c r="CB232" i="3" s="1"/>
  <c r="BX233" i="3"/>
  <c r="CA233" i="3" s="1"/>
  <c r="BY233" i="3"/>
  <c r="CB233" i="3" s="1"/>
  <c r="BX234" i="3"/>
  <c r="CA234" i="3" s="1"/>
  <c r="BY234" i="3"/>
  <c r="CB234" i="3" s="1"/>
  <c r="BX235" i="3"/>
  <c r="CA235" i="3" s="1"/>
  <c r="BY235" i="3"/>
  <c r="CB235" i="3" s="1"/>
  <c r="BX236" i="3"/>
  <c r="CA236" i="3" s="1"/>
  <c r="BY236" i="3"/>
  <c r="CB236" i="3" s="1"/>
  <c r="BX237" i="3"/>
  <c r="CA237" i="3" s="1"/>
  <c r="BY237" i="3"/>
  <c r="CB237" i="3" s="1"/>
  <c r="BX238" i="3"/>
  <c r="CA238" i="3" s="1"/>
  <c r="BY238" i="3"/>
  <c r="CB238" i="3" s="1"/>
  <c r="BX239" i="3"/>
  <c r="CA239" i="3" s="1"/>
  <c r="BY239" i="3"/>
  <c r="CB239" i="3" s="1"/>
  <c r="BX240" i="3"/>
  <c r="CA240" i="3" s="1"/>
  <c r="BY240" i="3"/>
  <c r="CB240" i="3" s="1"/>
  <c r="BX241" i="3"/>
  <c r="CA241" i="3" s="1"/>
  <c r="BY241" i="3"/>
  <c r="CB241" i="3" s="1"/>
  <c r="BX242" i="3"/>
  <c r="CA242" i="3" s="1"/>
  <c r="BY242" i="3"/>
  <c r="CB242" i="3" s="1"/>
  <c r="BX243" i="3"/>
  <c r="CA243" i="3" s="1"/>
  <c r="BY243" i="3"/>
  <c r="CB243" i="3" s="1"/>
  <c r="BX244" i="3"/>
  <c r="CA244" i="3" s="1"/>
  <c r="BY244" i="3"/>
  <c r="CB244" i="3" s="1"/>
  <c r="BX245" i="3"/>
  <c r="CA245" i="3" s="1"/>
  <c r="BY245" i="3"/>
  <c r="CB245" i="3" s="1"/>
  <c r="BX246" i="3"/>
  <c r="CA246" i="3" s="1"/>
  <c r="BY246" i="3"/>
  <c r="CB246" i="3" s="1"/>
  <c r="BX247" i="3"/>
  <c r="CA247" i="3" s="1"/>
  <c r="BY247" i="3"/>
  <c r="CB247" i="3" s="1"/>
  <c r="BX248" i="3"/>
  <c r="CA248" i="3" s="1"/>
  <c r="BY248" i="3"/>
  <c r="CB248" i="3" s="1"/>
  <c r="BX249" i="3"/>
  <c r="CA249" i="3" s="1"/>
  <c r="BY249" i="3"/>
  <c r="CB249" i="3" s="1"/>
  <c r="BX250" i="3"/>
  <c r="CA250" i="3" s="1"/>
  <c r="BY250" i="3"/>
  <c r="CB250" i="3" s="1"/>
  <c r="BX251" i="3"/>
  <c r="CA251" i="3" s="1"/>
  <c r="BY251" i="3"/>
  <c r="CB251" i="3" s="1"/>
  <c r="BX252" i="3"/>
  <c r="CA252" i="3" s="1"/>
  <c r="BY252" i="3"/>
  <c r="CB252" i="3" s="1"/>
  <c r="BX253" i="3"/>
  <c r="CA253" i="3" s="1"/>
  <c r="BY253" i="3"/>
  <c r="CB253" i="3" s="1"/>
  <c r="BX254" i="3"/>
  <c r="CA254" i="3" s="1"/>
  <c r="BY254" i="3"/>
  <c r="CB254" i="3" s="1"/>
  <c r="BX255" i="3"/>
  <c r="CA255" i="3" s="1"/>
  <c r="BY255" i="3"/>
  <c r="CB255" i="3" s="1"/>
  <c r="BX256" i="3"/>
  <c r="CA256" i="3" s="1"/>
  <c r="BY256" i="3"/>
  <c r="CB256" i="3" s="1"/>
  <c r="BX257" i="3"/>
  <c r="CA257" i="3" s="1"/>
  <c r="BY257" i="3"/>
  <c r="CB257" i="3" s="1"/>
  <c r="BX258" i="3"/>
  <c r="CA258" i="3" s="1"/>
  <c r="BY258" i="3"/>
  <c r="CB258" i="3" s="1"/>
  <c r="BX259" i="3"/>
  <c r="CA259" i="3" s="1"/>
  <c r="BY259" i="3"/>
  <c r="CB259" i="3" s="1"/>
  <c r="BX260" i="3"/>
  <c r="CA260" i="3" s="1"/>
  <c r="BY260" i="3"/>
  <c r="CB260" i="3" s="1"/>
  <c r="BX261" i="3"/>
  <c r="CA261" i="3" s="1"/>
  <c r="BY261" i="3"/>
  <c r="CB261" i="3" s="1"/>
  <c r="BX262" i="3"/>
  <c r="CA262" i="3" s="1"/>
  <c r="BY262" i="3"/>
  <c r="CB262" i="3" s="1"/>
  <c r="BX263" i="3"/>
  <c r="CA263" i="3" s="1"/>
  <c r="BY263" i="3"/>
  <c r="CB263" i="3" s="1"/>
  <c r="BX264" i="3"/>
  <c r="CA264" i="3" s="1"/>
  <c r="BY264" i="3"/>
  <c r="CB264" i="3" s="1"/>
  <c r="BX265" i="3"/>
  <c r="CA265" i="3" s="1"/>
  <c r="BY265" i="3"/>
  <c r="CB265" i="3" s="1"/>
  <c r="BX266" i="3"/>
  <c r="CA266" i="3" s="1"/>
  <c r="BY266" i="3"/>
  <c r="CB266" i="3" s="1"/>
  <c r="BX267" i="3"/>
  <c r="CA267" i="3" s="1"/>
  <c r="BY267" i="3"/>
  <c r="CB267" i="3" s="1"/>
  <c r="BX268" i="3"/>
  <c r="CA268" i="3" s="1"/>
  <c r="BY268" i="3"/>
  <c r="CB268" i="3" s="1"/>
  <c r="BX269" i="3"/>
  <c r="CA269" i="3" s="1"/>
  <c r="BY269" i="3"/>
  <c r="CB269" i="3" s="1"/>
  <c r="BX270" i="3"/>
  <c r="CA270" i="3" s="1"/>
  <c r="BY270" i="3"/>
  <c r="CB270" i="3" s="1"/>
  <c r="BX271" i="3"/>
  <c r="CA271" i="3" s="1"/>
  <c r="BY271" i="3"/>
  <c r="CB271" i="3" s="1"/>
  <c r="BX272" i="3"/>
  <c r="CA272" i="3" s="1"/>
  <c r="BY272" i="3"/>
  <c r="CB272" i="3" s="1"/>
  <c r="BX273" i="3"/>
  <c r="CA273" i="3" s="1"/>
  <c r="BY273" i="3"/>
  <c r="CB273" i="3" s="1"/>
  <c r="BX274" i="3"/>
  <c r="CA274" i="3" s="1"/>
  <c r="BY274" i="3"/>
  <c r="CB274" i="3" s="1"/>
  <c r="BX275" i="3"/>
  <c r="CA275" i="3" s="1"/>
  <c r="BY275" i="3"/>
  <c r="CB275" i="3" s="1"/>
  <c r="BX276" i="3"/>
  <c r="CA276" i="3" s="1"/>
  <c r="BY276" i="3"/>
  <c r="CB276" i="3" s="1"/>
  <c r="BX277" i="3"/>
  <c r="CA277" i="3" s="1"/>
  <c r="BY277" i="3"/>
  <c r="CB277" i="3" s="1"/>
  <c r="BX278" i="3"/>
  <c r="CA278" i="3" s="1"/>
  <c r="BY278" i="3"/>
  <c r="CB278" i="3" s="1"/>
  <c r="BX279" i="3"/>
  <c r="CA279" i="3" s="1"/>
  <c r="BY279" i="3"/>
  <c r="CB279" i="3" s="1"/>
  <c r="BX280" i="3"/>
  <c r="CA280" i="3" s="1"/>
  <c r="BY280" i="3"/>
  <c r="CB280" i="3" s="1"/>
  <c r="BX281" i="3"/>
  <c r="CA281" i="3" s="1"/>
  <c r="BY281" i="3"/>
  <c r="CB281" i="3" s="1"/>
  <c r="BX282" i="3"/>
  <c r="CA282" i="3" s="1"/>
  <c r="BY282" i="3"/>
  <c r="CB282" i="3" s="1"/>
  <c r="BX283" i="3"/>
  <c r="CA283" i="3" s="1"/>
  <c r="BY283" i="3"/>
  <c r="CB283" i="3" s="1"/>
  <c r="BX284" i="3"/>
  <c r="CA284" i="3" s="1"/>
  <c r="BY284" i="3"/>
  <c r="CB284" i="3" s="1"/>
  <c r="BX285" i="3"/>
  <c r="CA285" i="3" s="1"/>
  <c r="BY285" i="3"/>
  <c r="CB285" i="3" s="1"/>
  <c r="BX286" i="3"/>
  <c r="CA286" i="3" s="1"/>
  <c r="BY286" i="3"/>
  <c r="CB286" i="3" s="1"/>
  <c r="BX287" i="3"/>
  <c r="CA287" i="3" s="1"/>
  <c r="BY287" i="3"/>
  <c r="CB287" i="3" s="1"/>
  <c r="BX288" i="3"/>
  <c r="CA288" i="3" s="1"/>
  <c r="BY288" i="3"/>
  <c r="CB288" i="3" s="1"/>
  <c r="BX289" i="3"/>
  <c r="CA289" i="3" s="1"/>
  <c r="BY289" i="3"/>
  <c r="CB289" i="3" s="1"/>
  <c r="BX290" i="3"/>
  <c r="CA290" i="3" s="1"/>
  <c r="BY290" i="3"/>
  <c r="CB290" i="3" s="1"/>
  <c r="BX291" i="3"/>
  <c r="CA291" i="3" s="1"/>
  <c r="BY291" i="3"/>
  <c r="CB291" i="3" s="1"/>
  <c r="BX292" i="3"/>
  <c r="CA292" i="3" s="1"/>
  <c r="BY292" i="3"/>
  <c r="CB292" i="3" s="1"/>
  <c r="BX293" i="3"/>
  <c r="CA293" i="3" s="1"/>
  <c r="BY293" i="3"/>
  <c r="CB293" i="3" s="1"/>
  <c r="BX294" i="3"/>
  <c r="CA294" i="3" s="1"/>
  <c r="BY294" i="3"/>
  <c r="CB294" i="3" s="1"/>
  <c r="BX295" i="3"/>
  <c r="CA295" i="3" s="1"/>
  <c r="BY295" i="3"/>
  <c r="CB295" i="3" s="1"/>
  <c r="BX296" i="3"/>
  <c r="CA296" i="3" s="1"/>
  <c r="BY296" i="3"/>
  <c r="CB296" i="3" s="1"/>
  <c r="BX297" i="3"/>
  <c r="CA297" i="3" s="1"/>
  <c r="BY297" i="3"/>
  <c r="CB297" i="3" s="1"/>
  <c r="BX298" i="3"/>
  <c r="CA298" i="3" s="1"/>
  <c r="BY298" i="3"/>
  <c r="CB298" i="3" s="1"/>
  <c r="BX299" i="3"/>
  <c r="CA299" i="3" s="1"/>
  <c r="BY299" i="3"/>
  <c r="CB299" i="3" s="1"/>
  <c r="BX300" i="3"/>
  <c r="CA300" i="3" s="1"/>
  <c r="BY300" i="3"/>
  <c r="CB300" i="3" s="1"/>
  <c r="BX301" i="3"/>
  <c r="CA301" i="3" s="1"/>
  <c r="BY301" i="3"/>
  <c r="CB301" i="3" s="1"/>
  <c r="BX302" i="3"/>
  <c r="CA302" i="3" s="1"/>
  <c r="BY302" i="3"/>
  <c r="CB302" i="3" s="1"/>
  <c r="BX303" i="3"/>
  <c r="CA303" i="3" s="1"/>
  <c r="BY303" i="3"/>
  <c r="CB303" i="3" s="1"/>
  <c r="BX304" i="3"/>
  <c r="CA304" i="3" s="1"/>
  <c r="BY304" i="3"/>
  <c r="CB304" i="3" s="1"/>
  <c r="BX305" i="3"/>
  <c r="CA305" i="3" s="1"/>
  <c r="BY305" i="3"/>
  <c r="CB305" i="3" s="1"/>
  <c r="BX306" i="3"/>
  <c r="CA306" i="3" s="1"/>
  <c r="BY306" i="3"/>
  <c r="CB306" i="3" s="1"/>
  <c r="BX307" i="3"/>
  <c r="CA307" i="3" s="1"/>
  <c r="BY307" i="3"/>
  <c r="CB307" i="3" s="1"/>
  <c r="BX308" i="3"/>
  <c r="CA308" i="3" s="1"/>
  <c r="BY308" i="3"/>
  <c r="CB308" i="3" s="1"/>
  <c r="BX309" i="3"/>
  <c r="CA309" i="3" s="1"/>
  <c r="BY309" i="3"/>
  <c r="CB309" i="3" s="1"/>
  <c r="BX310" i="3"/>
  <c r="CA310" i="3" s="1"/>
  <c r="BY310" i="3"/>
  <c r="CB310" i="3" s="1"/>
  <c r="BX311" i="3"/>
  <c r="CA311" i="3" s="1"/>
  <c r="BY311" i="3"/>
  <c r="CB311" i="3" s="1"/>
  <c r="BX312" i="3"/>
  <c r="CA312" i="3" s="1"/>
  <c r="BY312" i="3"/>
  <c r="CB312" i="3" s="1"/>
  <c r="BX313" i="3"/>
  <c r="CA313" i="3" s="1"/>
  <c r="BY313" i="3"/>
  <c r="CB313" i="3" s="1"/>
  <c r="BX314" i="3"/>
  <c r="CA314" i="3" s="1"/>
  <c r="BY314" i="3"/>
  <c r="CB314" i="3" s="1"/>
  <c r="BX315" i="3"/>
  <c r="CA315" i="3" s="1"/>
  <c r="BY315" i="3"/>
  <c r="CB315" i="3" s="1"/>
  <c r="BX316" i="3"/>
  <c r="CA316" i="3" s="1"/>
  <c r="BY316" i="3"/>
  <c r="CB316" i="3" s="1"/>
  <c r="BX317" i="3"/>
  <c r="CA317" i="3" s="1"/>
  <c r="BY317" i="3"/>
  <c r="CB317" i="3" s="1"/>
  <c r="BX318" i="3"/>
  <c r="CA318" i="3" s="1"/>
  <c r="BY318" i="3"/>
  <c r="CB318" i="3" s="1"/>
  <c r="BX319" i="3"/>
  <c r="CA319" i="3" s="1"/>
  <c r="BY319" i="3"/>
  <c r="CB319" i="3" s="1"/>
  <c r="BX320" i="3"/>
  <c r="CA320" i="3" s="1"/>
  <c r="BY320" i="3"/>
  <c r="CB320" i="3" s="1"/>
  <c r="BX321" i="3"/>
  <c r="CA321" i="3" s="1"/>
  <c r="BY321" i="3"/>
  <c r="CB321" i="3" s="1"/>
  <c r="BX322" i="3"/>
  <c r="CA322" i="3" s="1"/>
  <c r="BY322" i="3"/>
  <c r="CB322" i="3" s="1"/>
  <c r="BX323" i="3"/>
  <c r="CA323" i="3" s="1"/>
  <c r="BY323" i="3"/>
  <c r="CB323" i="3" s="1"/>
  <c r="BX324" i="3"/>
  <c r="CA324" i="3" s="1"/>
  <c r="BY324" i="3"/>
  <c r="CB324" i="3" s="1"/>
  <c r="BX325" i="3"/>
  <c r="CA325" i="3" s="1"/>
  <c r="BY325" i="3"/>
  <c r="CB325" i="3" s="1"/>
  <c r="BX326" i="3"/>
  <c r="CA326" i="3" s="1"/>
  <c r="BY326" i="3"/>
  <c r="CB326" i="3" s="1"/>
  <c r="BX327" i="3"/>
  <c r="CA327" i="3" s="1"/>
  <c r="BY327" i="3"/>
  <c r="CB327" i="3" s="1"/>
  <c r="BX328" i="3"/>
  <c r="CA328" i="3" s="1"/>
  <c r="BY328" i="3"/>
  <c r="CB328" i="3" s="1"/>
  <c r="BX329" i="3"/>
  <c r="CA329" i="3" s="1"/>
  <c r="BY329" i="3"/>
  <c r="CB329" i="3" s="1"/>
  <c r="BX330" i="3"/>
  <c r="CA330" i="3" s="1"/>
  <c r="BY330" i="3"/>
  <c r="CB330" i="3" s="1"/>
  <c r="BX331" i="3"/>
  <c r="CA331" i="3" s="1"/>
  <c r="BY331" i="3"/>
  <c r="CB331" i="3" s="1"/>
  <c r="BX332" i="3"/>
  <c r="CA332" i="3" s="1"/>
  <c r="BY332" i="3"/>
  <c r="CB332" i="3" s="1"/>
  <c r="BX333" i="3"/>
  <c r="CA333" i="3" s="1"/>
  <c r="BY333" i="3"/>
  <c r="CB333" i="3" s="1"/>
  <c r="BX334" i="3"/>
  <c r="CA334" i="3" s="1"/>
  <c r="BY334" i="3"/>
  <c r="CB334" i="3" s="1"/>
  <c r="BX335" i="3"/>
  <c r="CA335" i="3" s="1"/>
  <c r="BY335" i="3"/>
  <c r="CB335" i="3" s="1"/>
  <c r="BX336" i="3"/>
  <c r="CA336" i="3" s="1"/>
  <c r="BY336" i="3"/>
  <c r="CB336" i="3" s="1"/>
  <c r="BX337" i="3"/>
  <c r="CA337" i="3" s="1"/>
  <c r="BY337" i="3"/>
  <c r="CB337" i="3" s="1"/>
  <c r="BX338" i="3"/>
  <c r="CA338" i="3" s="1"/>
  <c r="BY338" i="3"/>
  <c r="CB338" i="3" s="1"/>
  <c r="BX339" i="3"/>
  <c r="CA339" i="3" s="1"/>
  <c r="BY339" i="3"/>
  <c r="CB339" i="3" s="1"/>
  <c r="BX340" i="3"/>
  <c r="CA340" i="3" s="1"/>
  <c r="BY340" i="3"/>
  <c r="CB340" i="3" s="1"/>
  <c r="BX341" i="3"/>
  <c r="CA341" i="3" s="1"/>
  <c r="BY341" i="3"/>
  <c r="CB341" i="3" s="1"/>
  <c r="BX342" i="3"/>
  <c r="CA342" i="3" s="1"/>
  <c r="BY342" i="3"/>
  <c r="CB342" i="3" s="1"/>
  <c r="BX343" i="3"/>
  <c r="CA343" i="3" s="1"/>
  <c r="BY343" i="3"/>
  <c r="CB343" i="3" s="1"/>
  <c r="BX344" i="3"/>
  <c r="CA344" i="3" s="1"/>
  <c r="BY344" i="3"/>
  <c r="CB344" i="3" s="1"/>
  <c r="BX345" i="3"/>
  <c r="CA345" i="3" s="1"/>
  <c r="BY345" i="3"/>
  <c r="CB345" i="3" s="1"/>
  <c r="BX346" i="3"/>
  <c r="CA346" i="3" s="1"/>
  <c r="BY346" i="3"/>
  <c r="CB346" i="3" s="1"/>
  <c r="BX347" i="3"/>
  <c r="CA347" i="3" s="1"/>
  <c r="BY347" i="3"/>
  <c r="CB347" i="3" s="1"/>
  <c r="BX348" i="3"/>
  <c r="CA348" i="3" s="1"/>
  <c r="BY348" i="3"/>
  <c r="CB348" i="3" s="1"/>
  <c r="BX349" i="3"/>
  <c r="CA349" i="3" s="1"/>
  <c r="BY349" i="3"/>
  <c r="CB349" i="3" s="1"/>
  <c r="BX350" i="3"/>
  <c r="CA350" i="3" s="1"/>
  <c r="BY350" i="3"/>
  <c r="CB350" i="3" s="1"/>
  <c r="BX351" i="3"/>
  <c r="CA351" i="3" s="1"/>
  <c r="BY351" i="3"/>
  <c r="CB351" i="3" s="1"/>
  <c r="BX352" i="3"/>
  <c r="CA352" i="3" s="1"/>
  <c r="BY352" i="3"/>
  <c r="CB352" i="3" s="1"/>
  <c r="BX353" i="3"/>
  <c r="CA353" i="3" s="1"/>
  <c r="BY353" i="3"/>
  <c r="CB353" i="3" s="1"/>
  <c r="BX354" i="3"/>
  <c r="CA354" i="3" s="1"/>
  <c r="BY354" i="3"/>
  <c r="CB354" i="3" s="1"/>
  <c r="BX355" i="3"/>
  <c r="CA355" i="3" s="1"/>
  <c r="BY355" i="3"/>
  <c r="CB355" i="3" s="1"/>
  <c r="BX356" i="3"/>
  <c r="CA356" i="3" s="1"/>
  <c r="BY356" i="3"/>
  <c r="CB356" i="3" s="1"/>
  <c r="BX357" i="3"/>
  <c r="CA357" i="3" s="1"/>
  <c r="BY357" i="3"/>
  <c r="CB357" i="3" s="1"/>
  <c r="BX358" i="3"/>
  <c r="CA358" i="3" s="1"/>
  <c r="BY358" i="3"/>
  <c r="CB358" i="3" s="1"/>
  <c r="BX359" i="3"/>
  <c r="CA359" i="3" s="1"/>
  <c r="BY359" i="3"/>
  <c r="CB359" i="3" s="1"/>
  <c r="BX360" i="3"/>
  <c r="CA360" i="3" s="1"/>
  <c r="BY360" i="3"/>
  <c r="CB360" i="3" s="1"/>
  <c r="BX361" i="3"/>
  <c r="CA361" i="3" s="1"/>
  <c r="BY361" i="3"/>
  <c r="CB361" i="3" s="1"/>
  <c r="BX362" i="3"/>
  <c r="CA362" i="3" s="1"/>
  <c r="BY362" i="3"/>
  <c r="CB362" i="3" s="1"/>
  <c r="BX363" i="3"/>
  <c r="CA363" i="3" s="1"/>
  <c r="BY363" i="3"/>
  <c r="CB363" i="3" s="1"/>
  <c r="BX364" i="3"/>
  <c r="CA364" i="3" s="1"/>
  <c r="BY364" i="3"/>
  <c r="CB364" i="3" s="1"/>
  <c r="BX365" i="3"/>
  <c r="CA365" i="3" s="1"/>
  <c r="BY365" i="3"/>
  <c r="CB365" i="3" s="1"/>
  <c r="BX366" i="3"/>
  <c r="CA366" i="3" s="1"/>
  <c r="BY366" i="3"/>
  <c r="CB366" i="3" s="1"/>
  <c r="BX367" i="3"/>
  <c r="CA367" i="3" s="1"/>
  <c r="BY367" i="3"/>
  <c r="CB367" i="3" s="1"/>
  <c r="BX368" i="3"/>
  <c r="CA368" i="3" s="1"/>
  <c r="BY368" i="3"/>
  <c r="CB368" i="3" s="1"/>
  <c r="BX369" i="3"/>
  <c r="CA369" i="3" s="1"/>
  <c r="BY369" i="3"/>
  <c r="CB369" i="3" s="1"/>
  <c r="BX370" i="3"/>
  <c r="CA370" i="3" s="1"/>
  <c r="BY370" i="3"/>
  <c r="CB370" i="3" s="1"/>
  <c r="BX371" i="3"/>
  <c r="CA371" i="3" s="1"/>
  <c r="BY371" i="3"/>
  <c r="CB371" i="3" s="1"/>
  <c r="BX372" i="3"/>
  <c r="CA372" i="3" s="1"/>
  <c r="BY372" i="3"/>
  <c r="CB372" i="3" s="1"/>
  <c r="BX373" i="3"/>
  <c r="CA373" i="3" s="1"/>
  <c r="BY373" i="3"/>
  <c r="CB373" i="3" s="1"/>
  <c r="BX374" i="3"/>
  <c r="CA374" i="3" s="1"/>
  <c r="BY374" i="3"/>
  <c r="CB374" i="3" s="1"/>
  <c r="BX375" i="3"/>
  <c r="CA375" i="3" s="1"/>
  <c r="BY375" i="3"/>
  <c r="CB375" i="3" s="1"/>
  <c r="BX376" i="3"/>
  <c r="CA376" i="3" s="1"/>
  <c r="BY376" i="3"/>
  <c r="CB376" i="3" s="1"/>
  <c r="BX377" i="3"/>
  <c r="CA377" i="3" s="1"/>
  <c r="BY377" i="3"/>
  <c r="CB377" i="3" s="1"/>
  <c r="BX378" i="3"/>
  <c r="CA378" i="3" s="1"/>
  <c r="BY378" i="3"/>
  <c r="CB378" i="3" s="1"/>
  <c r="BX379" i="3"/>
  <c r="CA379" i="3" s="1"/>
  <c r="BY379" i="3"/>
  <c r="CB379" i="3" s="1"/>
  <c r="BX380" i="3"/>
  <c r="CA380" i="3" s="1"/>
  <c r="BY380" i="3"/>
  <c r="CB380" i="3" s="1"/>
  <c r="BX381" i="3"/>
  <c r="CA381" i="3" s="1"/>
  <c r="BY381" i="3"/>
  <c r="CB381" i="3" s="1"/>
  <c r="BX382" i="3"/>
  <c r="CA382" i="3" s="1"/>
  <c r="BY382" i="3"/>
  <c r="CB382" i="3" s="1"/>
  <c r="BX383" i="3"/>
  <c r="CA383" i="3" s="1"/>
  <c r="BY383" i="3"/>
  <c r="CB383" i="3" s="1"/>
  <c r="BX384" i="3"/>
  <c r="CA384" i="3" s="1"/>
  <c r="BY384" i="3"/>
  <c r="CB384" i="3" s="1"/>
  <c r="BX385" i="3"/>
  <c r="CA385" i="3" s="1"/>
  <c r="BY385" i="3"/>
  <c r="CB385" i="3" s="1"/>
  <c r="BX386" i="3"/>
  <c r="CA386" i="3" s="1"/>
  <c r="BY386" i="3"/>
  <c r="CB386" i="3" s="1"/>
  <c r="BX387" i="3"/>
  <c r="CA387" i="3" s="1"/>
  <c r="BY387" i="3"/>
  <c r="CB387" i="3" s="1"/>
  <c r="BX388" i="3"/>
  <c r="CA388" i="3" s="1"/>
  <c r="BY388" i="3"/>
  <c r="CB388" i="3" s="1"/>
  <c r="BX389" i="3"/>
  <c r="CA389" i="3" s="1"/>
  <c r="BY389" i="3"/>
  <c r="CB389" i="3" s="1"/>
  <c r="BX390" i="3"/>
  <c r="CA390" i="3" s="1"/>
  <c r="BY390" i="3"/>
  <c r="CB390" i="3" s="1"/>
  <c r="BX391" i="3"/>
  <c r="CA391" i="3" s="1"/>
  <c r="BY391" i="3"/>
  <c r="CB391" i="3" s="1"/>
  <c r="BX392" i="3"/>
  <c r="CA392" i="3" s="1"/>
  <c r="BY392" i="3"/>
  <c r="CB392" i="3" s="1"/>
  <c r="BX393" i="3"/>
  <c r="CA393" i="3" s="1"/>
  <c r="BY393" i="3"/>
  <c r="CB393" i="3" s="1"/>
  <c r="BX394" i="3"/>
  <c r="CA394" i="3" s="1"/>
  <c r="BY394" i="3"/>
  <c r="CB394" i="3" s="1"/>
  <c r="BX395" i="3"/>
  <c r="CA395" i="3" s="1"/>
  <c r="BY395" i="3"/>
  <c r="CB395" i="3" s="1"/>
  <c r="BX396" i="3"/>
  <c r="CA396" i="3" s="1"/>
  <c r="BY396" i="3"/>
  <c r="CB396" i="3" s="1"/>
  <c r="BX397" i="3"/>
  <c r="CA397" i="3" s="1"/>
  <c r="BY397" i="3"/>
  <c r="CB397" i="3" s="1"/>
  <c r="BX398" i="3"/>
  <c r="CA398" i="3" s="1"/>
  <c r="BY398" i="3"/>
  <c r="CB398" i="3" s="1"/>
  <c r="BX399" i="3"/>
  <c r="CA399" i="3" s="1"/>
  <c r="BY399" i="3"/>
  <c r="CB399" i="3" s="1"/>
  <c r="BX400" i="3"/>
  <c r="CA400" i="3" s="1"/>
  <c r="BY400" i="3"/>
  <c r="CB400" i="3" s="1"/>
  <c r="BX401" i="3"/>
  <c r="CA401" i="3" s="1"/>
  <c r="BY401" i="3"/>
  <c r="CB401" i="3" s="1"/>
  <c r="BX402" i="3"/>
  <c r="CA402" i="3" s="1"/>
  <c r="BY402" i="3"/>
  <c r="CB402" i="3" s="1"/>
  <c r="BX403" i="3"/>
  <c r="CA403" i="3" s="1"/>
  <c r="BY403" i="3"/>
  <c r="CB403" i="3" s="1"/>
  <c r="BX404" i="3"/>
  <c r="CA404" i="3" s="1"/>
  <c r="BY404" i="3"/>
  <c r="CB404" i="3" s="1"/>
  <c r="BX405" i="3"/>
  <c r="CA405" i="3" s="1"/>
  <c r="BY405" i="3"/>
  <c r="CB405" i="3" s="1"/>
  <c r="BX406" i="3"/>
  <c r="CA406" i="3" s="1"/>
  <c r="BY406" i="3"/>
  <c r="CB406" i="3" s="1"/>
  <c r="BX407" i="3"/>
  <c r="CA407" i="3" s="1"/>
  <c r="BY407" i="3"/>
  <c r="CB407" i="3" s="1"/>
  <c r="BX408" i="3"/>
  <c r="CA408" i="3" s="1"/>
  <c r="BY408" i="3"/>
  <c r="CB408" i="3" s="1"/>
  <c r="BX409" i="3"/>
  <c r="CA409" i="3" s="1"/>
  <c r="BY409" i="3"/>
  <c r="CB409" i="3" s="1"/>
  <c r="BX410" i="3"/>
  <c r="CA410" i="3" s="1"/>
  <c r="BY410" i="3"/>
  <c r="CB410" i="3" s="1"/>
  <c r="BX411" i="3"/>
  <c r="CA411" i="3" s="1"/>
  <c r="BY411" i="3"/>
  <c r="CB411" i="3" s="1"/>
  <c r="BX412" i="3"/>
  <c r="CA412" i="3" s="1"/>
  <c r="BY412" i="3"/>
  <c r="CB412" i="3" s="1"/>
  <c r="BX413" i="3"/>
  <c r="CA413" i="3" s="1"/>
  <c r="BY413" i="3"/>
  <c r="CB413" i="3" s="1"/>
  <c r="BX414" i="3"/>
  <c r="CA414" i="3" s="1"/>
  <c r="BY414" i="3"/>
  <c r="CB414" i="3" s="1"/>
  <c r="BX415" i="3"/>
  <c r="CA415" i="3" s="1"/>
  <c r="BY415" i="3"/>
  <c r="CB415" i="3" s="1"/>
  <c r="BX416" i="3"/>
  <c r="CA416" i="3" s="1"/>
  <c r="BY416" i="3"/>
  <c r="CB416" i="3" s="1"/>
  <c r="BX417" i="3"/>
  <c r="CA417" i="3" s="1"/>
  <c r="BY417" i="3"/>
  <c r="CB417" i="3" s="1"/>
  <c r="BX418" i="3"/>
  <c r="CA418" i="3" s="1"/>
  <c r="BY418" i="3"/>
  <c r="CB418" i="3" s="1"/>
  <c r="BX419" i="3"/>
  <c r="CA419" i="3" s="1"/>
  <c r="BY419" i="3"/>
  <c r="CB419" i="3" s="1"/>
  <c r="BX420" i="3"/>
  <c r="CA420" i="3" s="1"/>
  <c r="BY420" i="3"/>
  <c r="CB420" i="3" s="1"/>
  <c r="BX421" i="3"/>
  <c r="CA421" i="3" s="1"/>
  <c r="BY421" i="3"/>
  <c r="CB421" i="3" s="1"/>
  <c r="BX422" i="3"/>
  <c r="CA422" i="3" s="1"/>
  <c r="BY422" i="3"/>
  <c r="CB422" i="3" s="1"/>
  <c r="BX423" i="3"/>
  <c r="CA423" i="3" s="1"/>
  <c r="BY423" i="3"/>
  <c r="CB423" i="3" s="1"/>
  <c r="BX424" i="3"/>
  <c r="CA424" i="3" s="1"/>
  <c r="BY424" i="3"/>
  <c r="CB424" i="3" s="1"/>
  <c r="BX425" i="3"/>
  <c r="CA425" i="3" s="1"/>
  <c r="BY425" i="3"/>
  <c r="CB425" i="3" s="1"/>
  <c r="BX426" i="3"/>
  <c r="CA426" i="3" s="1"/>
  <c r="BY426" i="3"/>
  <c r="CB426" i="3" s="1"/>
  <c r="BX427" i="3"/>
  <c r="CA427" i="3" s="1"/>
  <c r="BY427" i="3"/>
  <c r="CB427" i="3" s="1"/>
  <c r="BX428" i="3"/>
  <c r="CA428" i="3" s="1"/>
  <c r="BY428" i="3"/>
  <c r="CB428" i="3" s="1"/>
  <c r="BX429" i="3"/>
  <c r="CA429" i="3" s="1"/>
  <c r="BY429" i="3"/>
  <c r="CB429" i="3" s="1"/>
  <c r="BX430" i="3"/>
  <c r="CA430" i="3" s="1"/>
  <c r="BY430" i="3"/>
  <c r="CB430" i="3" s="1"/>
  <c r="BX431" i="3"/>
  <c r="CA431" i="3" s="1"/>
  <c r="BY431" i="3"/>
  <c r="CB431" i="3" s="1"/>
  <c r="BX432" i="3"/>
  <c r="CA432" i="3" s="1"/>
  <c r="BY432" i="3"/>
  <c r="CB432" i="3" s="1"/>
  <c r="BX433" i="3"/>
  <c r="CA433" i="3" s="1"/>
  <c r="BY433" i="3"/>
  <c r="CB433" i="3" s="1"/>
  <c r="BX434" i="3"/>
  <c r="CA434" i="3" s="1"/>
  <c r="BY434" i="3"/>
  <c r="CB434" i="3" s="1"/>
  <c r="BX435" i="3"/>
  <c r="CA435" i="3" s="1"/>
  <c r="BY435" i="3"/>
  <c r="CB435" i="3" s="1"/>
  <c r="BX436" i="3"/>
  <c r="CA436" i="3" s="1"/>
  <c r="BY436" i="3"/>
  <c r="CB436" i="3" s="1"/>
  <c r="BX437" i="3"/>
  <c r="CA437" i="3" s="1"/>
  <c r="BY437" i="3"/>
  <c r="CB437" i="3" s="1"/>
  <c r="BX438" i="3"/>
  <c r="CA438" i="3" s="1"/>
  <c r="BY438" i="3"/>
  <c r="CB438" i="3" s="1"/>
  <c r="BX439" i="3"/>
  <c r="CA439" i="3" s="1"/>
  <c r="BY439" i="3"/>
  <c r="CB439" i="3" s="1"/>
  <c r="BX440" i="3"/>
  <c r="CA440" i="3" s="1"/>
  <c r="BY440" i="3"/>
  <c r="CB440" i="3" s="1"/>
  <c r="BX441" i="3"/>
  <c r="CA441" i="3" s="1"/>
  <c r="BY441" i="3"/>
  <c r="CB441" i="3" s="1"/>
  <c r="BX442" i="3"/>
  <c r="CA442" i="3" s="1"/>
  <c r="BY442" i="3"/>
  <c r="CB442" i="3" s="1"/>
  <c r="BX443" i="3"/>
  <c r="CA443" i="3" s="1"/>
  <c r="BY443" i="3"/>
  <c r="CB443" i="3" s="1"/>
  <c r="BX444" i="3"/>
  <c r="CA444" i="3" s="1"/>
  <c r="BY444" i="3"/>
  <c r="CB444" i="3" s="1"/>
  <c r="BX445" i="3"/>
  <c r="CA445" i="3" s="1"/>
  <c r="BY445" i="3"/>
  <c r="CB445" i="3" s="1"/>
  <c r="BX446" i="3"/>
  <c r="CA446" i="3" s="1"/>
  <c r="BY446" i="3"/>
  <c r="CB446" i="3" s="1"/>
  <c r="BX447" i="3"/>
  <c r="CA447" i="3" s="1"/>
  <c r="BY447" i="3"/>
  <c r="CB447" i="3" s="1"/>
  <c r="BX448" i="3"/>
  <c r="CA448" i="3" s="1"/>
  <c r="BY448" i="3"/>
  <c r="CB448" i="3" s="1"/>
  <c r="BX449" i="3"/>
  <c r="CA449" i="3" s="1"/>
  <c r="BY449" i="3"/>
  <c r="CB449" i="3" s="1"/>
  <c r="BX450" i="3"/>
  <c r="CA450" i="3" s="1"/>
  <c r="BY450" i="3"/>
  <c r="CB450" i="3" s="1"/>
  <c r="BX451" i="3"/>
  <c r="CA451" i="3" s="1"/>
  <c r="BY451" i="3"/>
  <c r="CB451" i="3" s="1"/>
  <c r="BX452" i="3"/>
  <c r="CA452" i="3" s="1"/>
  <c r="BY452" i="3"/>
  <c r="CB452" i="3" s="1"/>
  <c r="BX453" i="3"/>
  <c r="CA453" i="3" s="1"/>
  <c r="BY453" i="3"/>
  <c r="CB453" i="3" s="1"/>
  <c r="BX454" i="3"/>
  <c r="CA454" i="3" s="1"/>
  <c r="BY454" i="3"/>
  <c r="CB454" i="3" s="1"/>
  <c r="BX455" i="3"/>
  <c r="CA455" i="3" s="1"/>
  <c r="BY455" i="3"/>
  <c r="CB455" i="3" s="1"/>
  <c r="BX456" i="3"/>
  <c r="CA456" i="3" s="1"/>
  <c r="BY456" i="3"/>
  <c r="CB456" i="3" s="1"/>
  <c r="BX457" i="3"/>
  <c r="CA457" i="3" s="1"/>
  <c r="BY457" i="3"/>
  <c r="CB457" i="3" s="1"/>
  <c r="BX458" i="3"/>
  <c r="CA458" i="3" s="1"/>
  <c r="BY458" i="3"/>
  <c r="CB458" i="3" s="1"/>
  <c r="BX459" i="3"/>
  <c r="CA459" i="3" s="1"/>
  <c r="BY459" i="3"/>
  <c r="CB459" i="3" s="1"/>
  <c r="BX460" i="3"/>
  <c r="CA460" i="3" s="1"/>
  <c r="BY460" i="3"/>
  <c r="CB460" i="3" s="1"/>
  <c r="BX461" i="3"/>
  <c r="CA461" i="3" s="1"/>
  <c r="BY461" i="3"/>
  <c r="CB461" i="3" s="1"/>
  <c r="BX462" i="3"/>
  <c r="CA462" i="3" s="1"/>
  <c r="BY462" i="3"/>
  <c r="CB462" i="3" s="1"/>
  <c r="BX463" i="3"/>
  <c r="CA463" i="3" s="1"/>
  <c r="BY463" i="3"/>
  <c r="CB463" i="3" s="1"/>
  <c r="BX464" i="3"/>
  <c r="CA464" i="3" s="1"/>
  <c r="BY464" i="3"/>
  <c r="CB464" i="3" s="1"/>
  <c r="BX465" i="3"/>
  <c r="CA465" i="3" s="1"/>
  <c r="BY465" i="3"/>
  <c r="CB465" i="3" s="1"/>
  <c r="BX466" i="3"/>
  <c r="CA466" i="3" s="1"/>
  <c r="BY466" i="3"/>
  <c r="CB466" i="3" s="1"/>
  <c r="BX467" i="3"/>
  <c r="CA467" i="3" s="1"/>
  <c r="BY467" i="3"/>
  <c r="CB467" i="3" s="1"/>
  <c r="BX468" i="3"/>
  <c r="CA468" i="3" s="1"/>
  <c r="BY468" i="3"/>
  <c r="CB468" i="3" s="1"/>
  <c r="BX469" i="3"/>
  <c r="CA469" i="3" s="1"/>
  <c r="BY469" i="3"/>
  <c r="CB469" i="3" s="1"/>
  <c r="BX470" i="3"/>
  <c r="CA470" i="3" s="1"/>
  <c r="BY470" i="3"/>
  <c r="CB470" i="3" s="1"/>
  <c r="BX471" i="3"/>
  <c r="CA471" i="3" s="1"/>
  <c r="BY471" i="3"/>
  <c r="CB471" i="3" s="1"/>
  <c r="BX472" i="3"/>
  <c r="CA472" i="3" s="1"/>
  <c r="BY472" i="3"/>
  <c r="CB472" i="3" s="1"/>
  <c r="BX473" i="3"/>
  <c r="CA473" i="3" s="1"/>
  <c r="BY473" i="3"/>
  <c r="CB473" i="3" s="1"/>
  <c r="BX474" i="3"/>
  <c r="CA474" i="3" s="1"/>
  <c r="BY474" i="3"/>
  <c r="CB474" i="3" s="1"/>
  <c r="BX475" i="3"/>
  <c r="CA475" i="3" s="1"/>
  <c r="BY475" i="3"/>
  <c r="CB475" i="3" s="1"/>
  <c r="BX476" i="3"/>
  <c r="CA476" i="3" s="1"/>
  <c r="BY476" i="3"/>
  <c r="CB476" i="3" s="1"/>
  <c r="BX477" i="3"/>
  <c r="CA477" i="3" s="1"/>
  <c r="BY477" i="3"/>
  <c r="CB477" i="3" s="1"/>
  <c r="BX478" i="3"/>
  <c r="CA478" i="3" s="1"/>
  <c r="BY478" i="3"/>
  <c r="CB478" i="3" s="1"/>
  <c r="BX479" i="3"/>
  <c r="CA479" i="3" s="1"/>
  <c r="BY479" i="3"/>
  <c r="CB479" i="3" s="1"/>
  <c r="BX480" i="3"/>
  <c r="CA480" i="3" s="1"/>
  <c r="BY480" i="3"/>
  <c r="CB480" i="3" s="1"/>
  <c r="BX481" i="3"/>
  <c r="CA481" i="3" s="1"/>
  <c r="BY481" i="3"/>
  <c r="CB481" i="3" s="1"/>
  <c r="BX482" i="3"/>
  <c r="CA482" i="3" s="1"/>
  <c r="BY482" i="3"/>
  <c r="CB482" i="3" s="1"/>
  <c r="BX483" i="3"/>
  <c r="CA483" i="3" s="1"/>
  <c r="BY483" i="3"/>
  <c r="CB483" i="3" s="1"/>
  <c r="BX484" i="3"/>
  <c r="CA484" i="3" s="1"/>
  <c r="BY484" i="3"/>
  <c r="CB484" i="3" s="1"/>
  <c r="BX485" i="3"/>
  <c r="CA485" i="3" s="1"/>
  <c r="BY485" i="3"/>
  <c r="CB485" i="3" s="1"/>
  <c r="BX486" i="3"/>
  <c r="CA486" i="3" s="1"/>
  <c r="BY486" i="3"/>
  <c r="CB486" i="3" s="1"/>
  <c r="BX487" i="3"/>
  <c r="CA487" i="3" s="1"/>
  <c r="BY487" i="3"/>
  <c r="CB487" i="3" s="1"/>
  <c r="BX488" i="3"/>
  <c r="CA488" i="3" s="1"/>
  <c r="BY488" i="3"/>
  <c r="CB488" i="3" s="1"/>
  <c r="BX489" i="3"/>
  <c r="CA489" i="3" s="1"/>
  <c r="BY489" i="3"/>
  <c r="CB489" i="3" s="1"/>
  <c r="BX490" i="3"/>
  <c r="CA490" i="3" s="1"/>
  <c r="BY490" i="3"/>
  <c r="CB490" i="3" s="1"/>
  <c r="BX491" i="3"/>
  <c r="CA491" i="3" s="1"/>
  <c r="BY491" i="3"/>
  <c r="CB491" i="3" s="1"/>
  <c r="BX492" i="3"/>
  <c r="CA492" i="3" s="1"/>
  <c r="BY492" i="3"/>
  <c r="CB492" i="3" s="1"/>
  <c r="BX493" i="3"/>
  <c r="CA493" i="3" s="1"/>
  <c r="BY493" i="3"/>
  <c r="CB493" i="3" s="1"/>
  <c r="BX494" i="3"/>
  <c r="CA494" i="3" s="1"/>
  <c r="BY494" i="3"/>
  <c r="CB494" i="3" s="1"/>
  <c r="BX495" i="3"/>
  <c r="CA495" i="3" s="1"/>
  <c r="BY495" i="3"/>
  <c r="CB495" i="3" s="1"/>
  <c r="BX496" i="3"/>
  <c r="CA496" i="3" s="1"/>
  <c r="BY496" i="3"/>
  <c r="CB496" i="3" s="1"/>
  <c r="BX497" i="3"/>
  <c r="CA497" i="3" s="1"/>
  <c r="BY497" i="3"/>
  <c r="CB497" i="3" s="1"/>
  <c r="BX498" i="3"/>
  <c r="CA498" i="3" s="1"/>
  <c r="BY498" i="3"/>
  <c r="CB498" i="3" s="1"/>
  <c r="BX499" i="3"/>
  <c r="CA499" i="3" s="1"/>
  <c r="BY499" i="3"/>
  <c r="CB499" i="3" s="1"/>
  <c r="BX500" i="3"/>
  <c r="CA500" i="3" s="1"/>
  <c r="BY500" i="3"/>
  <c r="CB500" i="3" s="1"/>
  <c r="BX501" i="3"/>
  <c r="CA501" i="3" s="1"/>
  <c r="BY501" i="3"/>
  <c r="CB501" i="3" s="1"/>
  <c r="BX502" i="3"/>
  <c r="CA502" i="3" s="1"/>
  <c r="BY502" i="3"/>
  <c r="CB502" i="3" s="1"/>
  <c r="BX503" i="3"/>
  <c r="CA503" i="3" s="1"/>
  <c r="BY503" i="3"/>
  <c r="CB503" i="3" s="1"/>
  <c r="BX504" i="3"/>
  <c r="CA504" i="3" s="1"/>
  <c r="BY504" i="3"/>
  <c r="CB504" i="3" s="1"/>
  <c r="BX505" i="3"/>
  <c r="CA505" i="3" s="1"/>
  <c r="BY505" i="3"/>
  <c r="CB505" i="3" s="1"/>
  <c r="BX506" i="3"/>
  <c r="CA506" i="3" s="1"/>
  <c r="BY506" i="3"/>
  <c r="CB506" i="3" s="1"/>
  <c r="BX507" i="3"/>
  <c r="CA507" i="3" s="1"/>
  <c r="BY507" i="3"/>
  <c r="CB507" i="3" s="1"/>
  <c r="BX508" i="3"/>
  <c r="CA508" i="3" s="1"/>
  <c r="BY508" i="3"/>
  <c r="CB508" i="3" s="1"/>
  <c r="BX509" i="3"/>
  <c r="CA509" i="3" s="1"/>
  <c r="BY509" i="3"/>
  <c r="CB509" i="3" s="1"/>
  <c r="BX510" i="3"/>
  <c r="CA510" i="3" s="1"/>
  <c r="BY510" i="3"/>
  <c r="CB510" i="3" s="1"/>
  <c r="BX511" i="3"/>
  <c r="CA511" i="3" s="1"/>
  <c r="BY511" i="3"/>
  <c r="CB511" i="3" s="1"/>
  <c r="BX512" i="3"/>
  <c r="CA512" i="3" s="1"/>
  <c r="BY512" i="3"/>
  <c r="CB512" i="3" s="1"/>
  <c r="BX513" i="3"/>
  <c r="CA513" i="3" s="1"/>
  <c r="BY513" i="3"/>
  <c r="CB513" i="3" s="1"/>
  <c r="BX514" i="3"/>
  <c r="CA514" i="3" s="1"/>
  <c r="BY514" i="3"/>
  <c r="CB514" i="3" s="1"/>
  <c r="BX515" i="3"/>
  <c r="CA515" i="3" s="1"/>
  <c r="BY515" i="3"/>
  <c r="CB515" i="3" s="1"/>
  <c r="BX516" i="3"/>
  <c r="CA516" i="3" s="1"/>
  <c r="BY516" i="3"/>
  <c r="CB516" i="3" s="1"/>
  <c r="BX517" i="3"/>
  <c r="CA517" i="3" s="1"/>
  <c r="BY517" i="3"/>
  <c r="CB517" i="3" s="1"/>
  <c r="BX518" i="3"/>
  <c r="CA518" i="3" s="1"/>
  <c r="BY518" i="3"/>
  <c r="CB518" i="3" s="1"/>
  <c r="BX519" i="3"/>
  <c r="CA519" i="3" s="1"/>
  <c r="BY519" i="3"/>
  <c r="CB519" i="3" s="1"/>
  <c r="BX520" i="3"/>
  <c r="CA520" i="3" s="1"/>
  <c r="BY520" i="3"/>
  <c r="CB520" i="3" s="1"/>
  <c r="BX521" i="3"/>
  <c r="CA521" i="3" s="1"/>
  <c r="BY521" i="3"/>
  <c r="CB521" i="3" s="1"/>
  <c r="BX522" i="3"/>
  <c r="CA522" i="3" s="1"/>
  <c r="BY522" i="3"/>
  <c r="CB522" i="3" s="1"/>
  <c r="BX523" i="3"/>
  <c r="CA523" i="3" s="1"/>
  <c r="BY523" i="3"/>
  <c r="CB523" i="3" s="1"/>
  <c r="BX524" i="3"/>
  <c r="CA524" i="3" s="1"/>
  <c r="BY524" i="3"/>
  <c r="CB524" i="3" s="1"/>
  <c r="BX525" i="3"/>
  <c r="CA525" i="3" s="1"/>
  <c r="BY525" i="3"/>
  <c r="CB525" i="3" s="1"/>
  <c r="BX526" i="3"/>
  <c r="CA526" i="3" s="1"/>
  <c r="BY526" i="3"/>
  <c r="CB526" i="3" s="1"/>
  <c r="BX527" i="3"/>
  <c r="CA527" i="3" s="1"/>
  <c r="BY527" i="3"/>
  <c r="CB527" i="3" s="1"/>
  <c r="BX528" i="3"/>
  <c r="CA528" i="3" s="1"/>
  <c r="BY528" i="3"/>
  <c r="CB528" i="3" s="1"/>
  <c r="BX529" i="3"/>
  <c r="CA529" i="3" s="1"/>
  <c r="BY529" i="3"/>
  <c r="CB529" i="3" s="1"/>
  <c r="BX530" i="3"/>
  <c r="CA530" i="3" s="1"/>
  <c r="BY530" i="3"/>
  <c r="CB530" i="3" s="1"/>
  <c r="BX531" i="3"/>
  <c r="CA531" i="3" s="1"/>
  <c r="BY531" i="3"/>
  <c r="CB531" i="3" s="1"/>
  <c r="BX532" i="3"/>
  <c r="CA532" i="3" s="1"/>
  <c r="BY532" i="3"/>
  <c r="CB532" i="3" s="1"/>
  <c r="BX533" i="3"/>
  <c r="CA533" i="3" s="1"/>
  <c r="BY533" i="3"/>
  <c r="CB533" i="3" s="1"/>
  <c r="BX534" i="3"/>
  <c r="CA534" i="3" s="1"/>
  <c r="BY534" i="3"/>
  <c r="CB534" i="3" s="1"/>
  <c r="BX535" i="3"/>
  <c r="CA535" i="3" s="1"/>
  <c r="BY535" i="3"/>
  <c r="CB535" i="3" s="1"/>
  <c r="BX536" i="3"/>
  <c r="CA536" i="3" s="1"/>
  <c r="BY536" i="3"/>
  <c r="CB536" i="3" s="1"/>
  <c r="BX537" i="3"/>
  <c r="CA537" i="3" s="1"/>
  <c r="BY537" i="3"/>
  <c r="CB537" i="3" s="1"/>
  <c r="BX538" i="3"/>
  <c r="CA538" i="3" s="1"/>
  <c r="BY538" i="3"/>
  <c r="CB538" i="3" s="1"/>
  <c r="BX539" i="3"/>
  <c r="CA539" i="3" s="1"/>
  <c r="BY539" i="3"/>
  <c r="CB539" i="3" s="1"/>
  <c r="BX540" i="3"/>
  <c r="CA540" i="3" s="1"/>
  <c r="BY540" i="3"/>
  <c r="CB540" i="3" s="1"/>
  <c r="BX541" i="3"/>
  <c r="CA541" i="3" s="1"/>
  <c r="BY541" i="3"/>
  <c r="CB541" i="3" s="1"/>
  <c r="BX542" i="3"/>
  <c r="CA542" i="3" s="1"/>
  <c r="BY542" i="3"/>
  <c r="CB542" i="3" s="1"/>
  <c r="BX543" i="3"/>
  <c r="CA543" i="3" s="1"/>
  <c r="BY543" i="3"/>
  <c r="CB543" i="3" s="1"/>
  <c r="BX544" i="3"/>
  <c r="CA544" i="3" s="1"/>
  <c r="BY544" i="3"/>
  <c r="CB544" i="3" s="1"/>
  <c r="BX545" i="3"/>
  <c r="CA545" i="3" s="1"/>
  <c r="BY545" i="3"/>
  <c r="CB545" i="3" s="1"/>
  <c r="BX546" i="3"/>
  <c r="CA546" i="3" s="1"/>
  <c r="BY546" i="3"/>
  <c r="CB546" i="3" s="1"/>
  <c r="BX547" i="3"/>
  <c r="CA547" i="3" s="1"/>
  <c r="BY547" i="3"/>
  <c r="CB547" i="3" s="1"/>
  <c r="BX548" i="3"/>
  <c r="CA548" i="3" s="1"/>
  <c r="BY548" i="3"/>
  <c r="CB548" i="3" s="1"/>
  <c r="BX549" i="3"/>
  <c r="CA549" i="3" s="1"/>
  <c r="BY549" i="3"/>
  <c r="CB549" i="3" s="1"/>
  <c r="BX550" i="3"/>
  <c r="CA550" i="3" s="1"/>
  <c r="BY550" i="3"/>
  <c r="CB550" i="3" s="1"/>
  <c r="BX551" i="3"/>
  <c r="CA551" i="3" s="1"/>
  <c r="BY551" i="3"/>
  <c r="CB551" i="3" s="1"/>
  <c r="BX552" i="3"/>
  <c r="CA552" i="3" s="1"/>
  <c r="BY552" i="3"/>
  <c r="CB552" i="3" s="1"/>
  <c r="BX553" i="3"/>
  <c r="CA553" i="3" s="1"/>
  <c r="BY553" i="3"/>
  <c r="CB553" i="3" s="1"/>
  <c r="BX554" i="3"/>
  <c r="CA554" i="3" s="1"/>
  <c r="BY554" i="3"/>
  <c r="CB554" i="3" s="1"/>
  <c r="BX555" i="3"/>
  <c r="CA555" i="3" s="1"/>
  <c r="BY555" i="3"/>
  <c r="CB555" i="3" s="1"/>
  <c r="BX556" i="3"/>
  <c r="CA556" i="3" s="1"/>
  <c r="BY556" i="3"/>
  <c r="CB556" i="3" s="1"/>
  <c r="BX557" i="3"/>
  <c r="CA557" i="3" s="1"/>
  <c r="BY557" i="3"/>
  <c r="CB557" i="3" s="1"/>
  <c r="BX558" i="3"/>
  <c r="CA558" i="3" s="1"/>
  <c r="BY558" i="3"/>
  <c r="CB558" i="3" s="1"/>
  <c r="BX559" i="3"/>
  <c r="CA559" i="3" s="1"/>
  <c r="BY559" i="3"/>
  <c r="CB559" i="3" s="1"/>
  <c r="BX560" i="3"/>
  <c r="CA560" i="3" s="1"/>
  <c r="BY560" i="3"/>
  <c r="CB560" i="3" s="1"/>
  <c r="BX561" i="3"/>
  <c r="CA561" i="3" s="1"/>
  <c r="BY561" i="3"/>
  <c r="CB561" i="3" s="1"/>
  <c r="BX562" i="3"/>
  <c r="CA562" i="3" s="1"/>
  <c r="BY562" i="3"/>
  <c r="CB562" i="3" s="1"/>
  <c r="BX563" i="3"/>
  <c r="CA563" i="3" s="1"/>
  <c r="BY563" i="3"/>
  <c r="CB563" i="3" s="1"/>
  <c r="BX564" i="3"/>
  <c r="CA564" i="3" s="1"/>
  <c r="BY564" i="3"/>
  <c r="CB564" i="3" s="1"/>
  <c r="BX565" i="3"/>
  <c r="CA565" i="3" s="1"/>
  <c r="BY565" i="3"/>
  <c r="CB565" i="3" s="1"/>
  <c r="BX566" i="3"/>
  <c r="CA566" i="3" s="1"/>
  <c r="BY566" i="3"/>
  <c r="CB566" i="3" s="1"/>
  <c r="BX567" i="3"/>
  <c r="CA567" i="3" s="1"/>
  <c r="BY567" i="3"/>
  <c r="CB567" i="3" s="1"/>
  <c r="BX568" i="3"/>
  <c r="CA568" i="3" s="1"/>
  <c r="BY568" i="3"/>
  <c r="CB568" i="3" s="1"/>
  <c r="BX569" i="3"/>
  <c r="CA569" i="3" s="1"/>
  <c r="BY569" i="3"/>
  <c r="CB569" i="3" s="1"/>
  <c r="BX570" i="3"/>
  <c r="CA570" i="3" s="1"/>
  <c r="BY570" i="3"/>
  <c r="CB570" i="3" s="1"/>
  <c r="BX571" i="3"/>
  <c r="CA571" i="3" s="1"/>
  <c r="BY571" i="3"/>
  <c r="CB571" i="3" s="1"/>
  <c r="BX572" i="3"/>
  <c r="CA572" i="3" s="1"/>
  <c r="BY572" i="3"/>
  <c r="CB572" i="3" s="1"/>
  <c r="BX573" i="3"/>
  <c r="CA573" i="3" s="1"/>
  <c r="BY573" i="3"/>
  <c r="CB573" i="3" s="1"/>
  <c r="BX574" i="3"/>
  <c r="CA574" i="3" s="1"/>
  <c r="BY574" i="3"/>
  <c r="CB574" i="3" s="1"/>
  <c r="BX575" i="3"/>
  <c r="CA575" i="3" s="1"/>
  <c r="BY575" i="3"/>
  <c r="CB575" i="3" s="1"/>
  <c r="BX576" i="3"/>
  <c r="CA576" i="3" s="1"/>
  <c r="BY576" i="3"/>
  <c r="CB576" i="3" s="1"/>
  <c r="BX577" i="3"/>
  <c r="CA577" i="3" s="1"/>
  <c r="BY577" i="3"/>
  <c r="CB577" i="3" s="1"/>
  <c r="BX578" i="3"/>
  <c r="CA578" i="3" s="1"/>
  <c r="BY578" i="3"/>
  <c r="CB578" i="3" s="1"/>
  <c r="BX579" i="3"/>
  <c r="CA579" i="3" s="1"/>
  <c r="BY579" i="3"/>
  <c r="CB579" i="3" s="1"/>
  <c r="BX580" i="3"/>
  <c r="CA580" i="3" s="1"/>
  <c r="BY580" i="3"/>
  <c r="CB580" i="3" s="1"/>
  <c r="BX581" i="3"/>
  <c r="CA581" i="3" s="1"/>
  <c r="BY581" i="3"/>
  <c r="CB581" i="3" s="1"/>
  <c r="BX582" i="3"/>
  <c r="CA582" i="3" s="1"/>
  <c r="BY582" i="3"/>
  <c r="CB582" i="3" s="1"/>
  <c r="BX583" i="3"/>
  <c r="CA583" i="3" s="1"/>
  <c r="BY583" i="3"/>
  <c r="CB583" i="3" s="1"/>
  <c r="BX584" i="3"/>
  <c r="CA584" i="3" s="1"/>
  <c r="BY584" i="3"/>
  <c r="CB584" i="3" s="1"/>
  <c r="BX585" i="3"/>
  <c r="CA585" i="3" s="1"/>
  <c r="BY585" i="3"/>
  <c r="CB585" i="3" s="1"/>
  <c r="BX586" i="3"/>
  <c r="CA586" i="3" s="1"/>
  <c r="BY586" i="3"/>
  <c r="CB586" i="3" s="1"/>
  <c r="BX587" i="3"/>
  <c r="CA587" i="3" s="1"/>
  <c r="BY587" i="3"/>
  <c r="CB587" i="3" s="1"/>
  <c r="BX588" i="3"/>
  <c r="CA588" i="3" s="1"/>
  <c r="BY588" i="3"/>
  <c r="CB588" i="3" s="1"/>
  <c r="BX589" i="3"/>
  <c r="CA589" i="3" s="1"/>
  <c r="BY589" i="3"/>
  <c r="CB589" i="3" s="1"/>
  <c r="BX590" i="3"/>
  <c r="CA590" i="3" s="1"/>
  <c r="BY590" i="3"/>
  <c r="CB590" i="3" s="1"/>
  <c r="BX591" i="3"/>
  <c r="CA591" i="3" s="1"/>
  <c r="BY591" i="3"/>
  <c r="CB591" i="3" s="1"/>
  <c r="BX592" i="3"/>
  <c r="CA592" i="3" s="1"/>
  <c r="BY592" i="3"/>
  <c r="CB592" i="3" s="1"/>
  <c r="BX593" i="3"/>
  <c r="CA593" i="3" s="1"/>
  <c r="BY593" i="3"/>
  <c r="CB593" i="3" s="1"/>
  <c r="BX594" i="3"/>
  <c r="CA594" i="3" s="1"/>
  <c r="BY594" i="3"/>
  <c r="CB594" i="3" s="1"/>
  <c r="BX595" i="3"/>
  <c r="CA595" i="3" s="1"/>
  <c r="BY595" i="3"/>
  <c r="CB595" i="3" s="1"/>
  <c r="BX596" i="3"/>
  <c r="CA596" i="3" s="1"/>
  <c r="BY596" i="3"/>
  <c r="CB596" i="3" s="1"/>
  <c r="BX597" i="3"/>
  <c r="CA597" i="3" s="1"/>
  <c r="BY597" i="3"/>
  <c r="CB597" i="3" s="1"/>
  <c r="BX598" i="3"/>
  <c r="CA598" i="3" s="1"/>
  <c r="BY598" i="3"/>
  <c r="CB598" i="3" s="1"/>
  <c r="BX599" i="3"/>
  <c r="CA599" i="3" s="1"/>
  <c r="BY599" i="3"/>
  <c r="CB599" i="3" s="1"/>
  <c r="BX600" i="3"/>
  <c r="CA600" i="3" s="1"/>
  <c r="BY600" i="3"/>
  <c r="CB600" i="3" s="1"/>
  <c r="BX601" i="3"/>
  <c r="CA601" i="3" s="1"/>
  <c r="BY601" i="3"/>
  <c r="CB601" i="3" s="1"/>
  <c r="BX602" i="3"/>
  <c r="CA602" i="3" s="1"/>
  <c r="BY602" i="3"/>
  <c r="CB602" i="3" s="1"/>
  <c r="BX603" i="3"/>
  <c r="CA603" i="3" s="1"/>
  <c r="BY603" i="3"/>
  <c r="CB603" i="3" s="1"/>
  <c r="BX604" i="3"/>
  <c r="CA604" i="3" s="1"/>
  <c r="BY604" i="3"/>
  <c r="CB604" i="3" s="1"/>
  <c r="BX605" i="3"/>
  <c r="CA605" i="3" s="1"/>
  <c r="BY605" i="3"/>
  <c r="CB605" i="3" s="1"/>
  <c r="BX606" i="3"/>
  <c r="CA606" i="3" s="1"/>
  <c r="BY606" i="3"/>
  <c r="CB606" i="3" s="1"/>
  <c r="BX607" i="3"/>
  <c r="CA607" i="3" s="1"/>
  <c r="BY607" i="3"/>
  <c r="CB607" i="3" s="1"/>
  <c r="BX608" i="3"/>
  <c r="CA608" i="3" s="1"/>
  <c r="BY608" i="3"/>
  <c r="CB608" i="3" s="1"/>
  <c r="BX609" i="3"/>
  <c r="CA609" i="3" s="1"/>
  <c r="BY609" i="3"/>
  <c r="CB609" i="3" s="1"/>
  <c r="BX610" i="3"/>
  <c r="CA610" i="3" s="1"/>
  <c r="BY610" i="3"/>
  <c r="CB610" i="3" s="1"/>
  <c r="BX611" i="3"/>
  <c r="CA611" i="3" s="1"/>
  <c r="BY611" i="3"/>
  <c r="CB611" i="3" s="1"/>
  <c r="BX612" i="3"/>
  <c r="CA612" i="3" s="1"/>
  <c r="BY612" i="3"/>
  <c r="CB612" i="3" s="1"/>
  <c r="BX613" i="3"/>
  <c r="CA613" i="3" s="1"/>
  <c r="BY613" i="3"/>
  <c r="CB613" i="3" s="1"/>
  <c r="BX614" i="3"/>
  <c r="CA614" i="3" s="1"/>
  <c r="BY614" i="3"/>
  <c r="CB614" i="3" s="1"/>
  <c r="BX615" i="3"/>
  <c r="CA615" i="3" s="1"/>
  <c r="BY615" i="3"/>
  <c r="CB615" i="3" s="1"/>
  <c r="BX616" i="3"/>
  <c r="CA616" i="3" s="1"/>
  <c r="BY616" i="3"/>
  <c r="CB616" i="3" s="1"/>
  <c r="BX617" i="3"/>
  <c r="CA617" i="3" s="1"/>
  <c r="BY617" i="3"/>
  <c r="CB617" i="3" s="1"/>
  <c r="BX618" i="3"/>
  <c r="CA618" i="3" s="1"/>
  <c r="BY618" i="3"/>
  <c r="CB618" i="3" s="1"/>
  <c r="BX619" i="3"/>
  <c r="CA619" i="3" s="1"/>
  <c r="BY619" i="3"/>
  <c r="CB619" i="3" s="1"/>
  <c r="BX620" i="3"/>
  <c r="CA620" i="3" s="1"/>
  <c r="BY620" i="3"/>
  <c r="CB620" i="3" s="1"/>
  <c r="BX621" i="3"/>
  <c r="CA621" i="3" s="1"/>
  <c r="BY621" i="3"/>
  <c r="CB621" i="3" s="1"/>
  <c r="BX622" i="3"/>
  <c r="CA622" i="3" s="1"/>
  <c r="BY622" i="3"/>
  <c r="CB622" i="3" s="1"/>
  <c r="BX623" i="3"/>
  <c r="CA623" i="3" s="1"/>
  <c r="BY623" i="3"/>
  <c r="CB623" i="3" s="1"/>
  <c r="BX624" i="3"/>
  <c r="CA624" i="3" s="1"/>
  <c r="BY624" i="3"/>
  <c r="CB624" i="3" s="1"/>
  <c r="BX625" i="3"/>
  <c r="CA625" i="3" s="1"/>
  <c r="BY625" i="3"/>
  <c r="CB625" i="3" s="1"/>
  <c r="BX626" i="3"/>
  <c r="CA626" i="3" s="1"/>
  <c r="BY626" i="3"/>
  <c r="CB626" i="3" s="1"/>
  <c r="BX627" i="3"/>
  <c r="CA627" i="3" s="1"/>
  <c r="BY627" i="3"/>
  <c r="CB627" i="3" s="1"/>
  <c r="BX628" i="3"/>
  <c r="CA628" i="3" s="1"/>
  <c r="BY628" i="3"/>
  <c r="CB628" i="3" s="1"/>
  <c r="BX629" i="3"/>
  <c r="CA629" i="3" s="1"/>
  <c r="BY629" i="3"/>
  <c r="CB629" i="3" s="1"/>
  <c r="BX630" i="3"/>
  <c r="CA630" i="3" s="1"/>
  <c r="BY630" i="3"/>
  <c r="CB630" i="3" s="1"/>
  <c r="BX631" i="3"/>
  <c r="CA631" i="3" s="1"/>
  <c r="BY631" i="3"/>
  <c r="CB631" i="3" s="1"/>
  <c r="BX632" i="3"/>
  <c r="CA632" i="3" s="1"/>
  <c r="BY632" i="3"/>
  <c r="CB632" i="3" s="1"/>
  <c r="BX633" i="3"/>
  <c r="CA633" i="3" s="1"/>
  <c r="BY633" i="3"/>
  <c r="CB633" i="3" s="1"/>
  <c r="BX634" i="3"/>
  <c r="CA634" i="3" s="1"/>
  <c r="BY634" i="3"/>
  <c r="CB634" i="3" s="1"/>
  <c r="BX635" i="3"/>
  <c r="CA635" i="3" s="1"/>
  <c r="BY635" i="3"/>
  <c r="CB635" i="3" s="1"/>
  <c r="BX636" i="3"/>
  <c r="CA636" i="3" s="1"/>
  <c r="BY636" i="3"/>
  <c r="CB636" i="3" s="1"/>
  <c r="BX637" i="3"/>
  <c r="CA637" i="3" s="1"/>
  <c r="BY637" i="3"/>
  <c r="CB637" i="3" s="1"/>
  <c r="BX638" i="3"/>
  <c r="CA638" i="3" s="1"/>
  <c r="BY638" i="3"/>
  <c r="CB638" i="3" s="1"/>
  <c r="BX639" i="3"/>
  <c r="CA639" i="3" s="1"/>
  <c r="BY639" i="3"/>
  <c r="CB639" i="3" s="1"/>
  <c r="BX640" i="3"/>
  <c r="CA640" i="3" s="1"/>
  <c r="BY640" i="3"/>
  <c r="CB640" i="3" s="1"/>
  <c r="BX641" i="3"/>
  <c r="CA641" i="3" s="1"/>
  <c r="BY641" i="3"/>
  <c r="CB641" i="3" s="1"/>
  <c r="BX642" i="3"/>
  <c r="CA642" i="3" s="1"/>
  <c r="BY642" i="3"/>
  <c r="CB642" i="3" s="1"/>
  <c r="BX643" i="3"/>
  <c r="CA643" i="3" s="1"/>
  <c r="BY643" i="3"/>
  <c r="CB643" i="3" s="1"/>
  <c r="BX644" i="3"/>
  <c r="CA644" i="3" s="1"/>
  <c r="BY644" i="3"/>
  <c r="CB644" i="3" s="1"/>
  <c r="BX645" i="3"/>
  <c r="CA645" i="3" s="1"/>
  <c r="BY645" i="3"/>
  <c r="CB645" i="3" s="1"/>
  <c r="BX646" i="3"/>
  <c r="CA646" i="3" s="1"/>
  <c r="BY646" i="3"/>
  <c r="CB646" i="3" s="1"/>
  <c r="BX647" i="3"/>
  <c r="CA647" i="3" s="1"/>
  <c r="BY647" i="3"/>
  <c r="CB647" i="3" s="1"/>
  <c r="BX648" i="3"/>
  <c r="CA648" i="3" s="1"/>
  <c r="BY648" i="3"/>
  <c r="CB648" i="3" s="1"/>
  <c r="BX649" i="3"/>
  <c r="CA649" i="3" s="1"/>
  <c r="BY649" i="3"/>
  <c r="CB649" i="3" s="1"/>
  <c r="BX650" i="3"/>
  <c r="CA650" i="3" s="1"/>
  <c r="BY650" i="3"/>
  <c r="CB650" i="3" s="1"/>
  <c r="BX651" i="3"/>
  <c r="CA651" i="3" s="1"/>
  <c r="BY651" i="3"/>
  <c r="CB651" i="3" s="1"/>
  <c r="BX652" i="3"/>
  <c r="CA652" i="3" s="1"/>
  <c r="BY652" i="3"/>
  <c r="CB652" i="3" s="1"/>
  <c r="BX653" i="3"/>
  <c r="CA653" i="3" s="1"/>
  <c r="BY653" i="3"/>
  <c r="CB653" i="3" s="1"/>
  <c r="BX654" i="3"/>
  <c r="CA654" i="3" s="1"/>
  <c r="BY654" i="3"/>
  <c r="CB654" i="3" s="1"/>
  <c r="BX655" i="3"/>
  <c r="CA655" i="3" s="1"/>
  <c r="BY655" i="3"/>
  <c r="CB655" i="3" s="1"/>
  <c r="BX656" i="3"/>
  <c r="CA656" i="3" s="1"/>
  <c r="BY656" i="3"/>
  <c r="CB656" i="3" s="1"/>
  <c r="BX657" i="3"/>
  <c r="CA657" i="3" s="1"/>
  <c r="BY657" i="3"/>
  <c r="CB657" i="3" s="1"/>
  <c r="BX658" i="3"/>
  <c r="CA658" i="3" s="1"/>
  <c r="BY658" i="3"/>
  <c r="CB658" i="3" s="1"/>
  <c r="BX659" i="3"/>
  <c r="CA659" i="3" s="1"/>
  <c r="BY659" i="3"/>
  <c r="CB659" i="3" s="1"/>
  <c r="BX660" i="3"/>
  <c r="CA660" i="3" s="1"/>
  <c r="BY660" i="3"/>
  <c r="CB660" i="3" s="1"/>
  <c r="BX661" i="3"/>
  <c r="CA661" i="3" s="1"/>
  <c r="BY661" i="3"/>
  <c r="CB661" i="3" s="1"/>
  <c r="BX662" i="3"/>
  <c r="CA662" i="3" s="1"/>
  <c r="BY662" i="3"/>
  <c r="CB662" i="3" s="1"/>
  <c r="BX663" i="3"/>
  <c r="CA663" i="3" s="1"/>
  <c r="BY663" i="3"/>
  <c r="CB663" i="3" s="1"/>
  <c r="BX664" i="3"/>
  <c r="CA664" i="3" s="1"/>
  <c r="BY664" i="3"/>
  <c r="CB664" i="3" s="1"/>
  <c r="BX665" i="3"/>
  <c r="CA665" i="3" s="1"/>
  <c r="BY665" i="3"/>
  <c r="CB665" i="3" s="1"/>
  <c r="BX666" i="3"/>
  <c r="CA666" i="3" s="1"/>
  <c r="BY666" i="3"/>
  <c r="CB666" i="3" s="1"/>
  <c r="BX667" i="3"/>
  <c r="CA667" i="3" s="1"/>
  <c r="BY667" i="3"/>
  <c r="CB667" i="3" s="1"/>
  <c r="BX668" i="3"/>
  <c r="CA668" i="3" s="1"/>
  <c r="BY668" i="3"/>
  <c r="CB668" i="3" s="1"/>
  <c r="BX669" i="3"/>
  <c r="CA669" i="3" s="1"/>
  <c r="BY669" i="3"/>
  <c r="CB669" i="3" s="1"/>
  <c r="BX670" i="3"/>
  <c r="CA670" i="3" s="1"/>
  <c r="BY670" i="3"/>
  <c r="CB670" i="3" s="1"/>
  <c r="BX671" i="3"/>
  <c r="CA671" i="3" s="1"/>
  <c r="BY671" i="3"/>
  <c r="CB671" i="3" s="1"/>
  <c r="BX672" i="3"/>
  <c r="CA672" i="3" s="1"/>
  <c r="BY672" i="3"/>
  <c r="CB672" i="3" s="1"/>
  <c r="BX673" i="3"/>
  <c r="CA673" i="3" s="1"/>
  <c r="BY673" i="3"/>
  <c r="CB673" i="3" s="1"/>
  <c r="BX674" i="3"/>
  <c r="CA674" i="3" s="1"/>
  <c r="BY674" i="3"/>
  <c r="CB674" i="3" s="1"/>
  <c r="BX675" i="3"/>
  <c r="CA675" i="3" s="1"/>
  <c r="BY675" i="3"/>
  <c r="CB675" i="3" s="1"/>
  <c r="BX676" i="3"/>
  <c r="CA676" i="3" s="1"/>
  <c r="BY676" i="3"/>
  <c r="CB676" i="3" s="1"/>
  <c r="BX677" i="3"/>
  <c r="CA677" i="3" s="1"/>
  <c r="BY677" i="3"/>
  <c r="CB677" i="3" s="1"/>
  <c r="BX678" i="3"/>
  <c r="CA678" i="3" s="1"/>
  <c r="BY678" i="3"/>
  <c r="CB678" i="3" s="1"/>
  <c r="BX679" i="3"/>
  <c r="CA679" i="3" s="1"/>
  <c r="BY679" i="3"/>
  <c r="CB679" i="3" s="1"/>
  <c r="BX680" i="3"/>
  <c r="CA680" i="3" s="1"/>
  <c r="BY680" i="3"/>
  <c r="CB680" i="3" s="1"/>
  <c r="BX681" i="3"/>
  <c r="CA681" i="3" s="1"/>
  <c r="BY681" i="3"/>
  <c r="CB681" i="3" s="1"/>
  <c r="BX682" i="3"/>
  <c r="CA682" i="3" s="1"/>
  <c r="BY682" i="3"/>
  <c r="CB682" i="3" s="1"/>
  <c r="BX683" i="3"/>
  <c r="CA683" i="3" s="1"/>
  <c r="BY683" i="3"/>
  <c r="CB683" i="3" s="1"/>
  <c r="BX684" i="3"/>
  <c r="CA684" i="3" s="1"/>
  <c r="BY684" i="3"/>
  <c r="CB684" i="3" s="1"/>
  <c r="BX685" i="3"/>
  <c r="CA685" i="3" s="1"/>
  <c r="BY685" i="3"/>
  <c r="CB685" i="3" s="1"/>
  <c r="BX686" i="3"/>
  <c r="CA686" i="3" s="1"/>
  <c r="BY686" i="3"/>
  <c r="CB686" i="3" s="1"/>
  <c r="BX687" i="3"/>
  <c r="CA687" i="3" s="1"/>
  <c r="BY687" i="3"/>
  <c r="CB687" i="3" s="1"/>
  <c r="BX688" i="3"/>
  <c r="CA688" i="3" s="1"/>
  <c r="BY688" i="3"/>
  <c r="CB688" i="3" s="1"/>
  <c r="BX689" i="3"/>
  <c r="CA689" i="3" s="1"/>
  <c r="BY689" i="3"/>
  <c r="CB689" i="3" s="1"/>
  <c r="BX690" i="3"/>
  <c r="CA690" i="3" s="1"/>
  <c r="BY690" i="3"/>
  <c r="CB690" i="3" s="1"/>
  <c r="BX691" i="3"/>
  <c r="CA691" i="3" s="1"/>
  <c r="BY691" i="3"/>
  <c r="CB691" i="3" s="1"/>
  <c r="BX692" i="3"/>
  <c r="CA692" i="3" s="1"/>
  <c r="BY692" i="3"/>
  <c r="CB692" i="3" s="1"/>
  <c r="BX693" i="3"/>
  <c r="CA693" i="3" s="1"/>
  <c r="BY693" i="3"/>
  <c r="CB693" i="3" s="1"/>
  <c r="BX694" i="3"/>
  <c r="CA694" i="3" s="1"/>
  <c r="BY694" i="3"/>
  <c r="CB694" i="3" s="1"/>
  <c r="BX695" i="3"/>
  <c r="CA695" i="3" s="1"/>
  <c r="BY695" i="3"/>
  <c r="CB695" i="3" s="1"/>
  <c r="BX696" i="3"/>
  <c r="CA696" i="3" s="1"/>
  <c r="BY696" i="3"/>
  <c r="CB696" i="3" s="1"/>
  <c r="BX697" i="3"/>
  <c r="CA697" i="3" s="1"/>
  <c r="BY697" i="3"/>
  <c r="CB697" i="3" s="1"/>
  <c r="BX698" i="3"/>
  <c r="CA698" i="3" s="1"/>
  <c r="BY698" i="3"/>
  <c r="CB698" i="3" s="1"/>
  <c r="BX699" i="3"/>
  <c r="CA699" i="3" s="1"/>
  <c r="BY699" i="3"/>
  <c r="CB699" i="3" s="1"/>
  <c r="BX700" i="3"/>
  <c r="CA700" i="3" s="1"/>
  <c r="BY700" i="3"/>
  <c r="CB700" i="3" s="1"/>
  <c r="BX701" i="3"/>
  <c r="CA701" i="3" s="1"/>
  <c r="BY701" i="3"/>
  <c r="CB701" i="3" s="1"/>
  <c r="BX702" i="3"/>
  <c r="CA702" i="3" s="1"/>
  <c r="BY702" i="3"/>
  <c r="CB702" i="3" s="1"/>
  <c r="BX703" i="3"/>
  <c r="CA703" i="3" s="1"/>
  <c r="BY703" i="3"/>
  <c r="CB703" i="3" s="1"/>
  <c r="BX704" i="3"/>
  <c r="CA704" i="3" s="1"/>
  <c r="BY704" i="3"/>
  <c r="CB704" i="3" s="1"/>
  <c r="BX705" i="3"/>
  <c r="CA705" i="3" s="1"/>
  <c r="BY705" i="3"/>
  <c r="CB705" i="3" s="1"/>
  <c r="BX706" i="3"/>
  <c r="CA706" i="3" s="1"/>
  <c r="BY706" i="3"/>
  <c r="CB706" i="3" s="1"/>
  <c r="BX707" i="3"/>
  <c r="CA707" i="3" s="1"/>
  <c r="BY707" i="3"/>
  <c r="CB707" i="3" s="1"/>
  <c r="BX708" i="3"/>
  <c r="CA708" i="3" s="1"/>
  <c r="BY708" i="3"/>
  <c r="CB708" i="3" s="1"/>
  <c r="BX709" i="3"/>
  <c r="CA709" i="3" s="1"/>
  <c r="BY709" i="3"/>
  <c r="CB709" i="3" s="1"/>
  <c r="BX710" i="3"/>
  <c r="CA710" i="3" s="1"/>
  <c r="BY710" i="3"/>
  <c r="CB710" i="3" s="1"/>
  <c r="BX711" i="3"/>
  <c r="CA711" i="3" s="1"/>
  <c r="BY711" i="3"/>
  <c r="CB711" i="3" s="1"/>
  <c r="BX712" i="3"/>
  <c r="CA712" i="3" s="1"/>
  <c r="BY712" i="3"/>
  <c r="CB712" i="3" s="1"/>
  <c r="BX713" i="3"/>
  <c r="CA713" i="3" s="1"/>
  <c r="BY713" i="3"/>
  <c r="CB713" i="3" s="1"/>
  <c r="BX714" i="3"/>
  <c r="CA714" i="3" s="1"/>
  <c r="BY714" i="3"/>
  <c r="CB714" i="3" s="1"/>
  <c r="BX715" i="3"/>
  <c r="CA715" i="3" s="1"/>
  <c r="BY715" i="3"/>
  <c r="CB715" i="3" s="1"/>
  <c r="BX716" i="3"/>
  <c r="CA716" i="3" s="1"/>
  <c r="BY716" i="3"/>
  <c r="CB716" i="3" s="1"/>
  <c r="BX717" i="3"/>
  <c r="CA717" i="3" s="1"/>
  <c r="BY717" i="3"/>
  <c r="CB717" i="3" s="1"/>
  <c r="BX718" i="3"/>
  <c r="CA718" i="3" s="1"/>
  <c r="BY718" i="3"/>
  <c r="CB718" i="3" s="1"/>
  <c r="BX719" i="3"/>
  <c r="CA719" i="3" s="1"/>
  <c r="BY719" i="3"/>
  <c r="CB719" i="3" s="1"/>
  <c r="BX720" i="3"/>
  <c r="CA720" i="3" s="1"/>
  <c r="BY720" i="3"/>
  <c r="CB720" i="3" s="1"/>
  <c r="BX721" i="3"/>
  <c r="CA721" i="3" s="1"/>
  <c r="BY721" i="3"/>
  <c r="CB721" i="3" s="1"/>
  <c r="BX722" i="3"/>
  <c r="CA722" i="3" s="1"/>
  <c r="BY722" i="3"/>
  <c r="CB722" i="3" s="1"/>
  <c r="BX723" i="3"/>
  <c r="CA723" i="3" s="1"/>
  <c r="BY723" i="3"/>
  <c r="CB723" i="3" s="1"/>
  <c r="BX724" i="3"/>
  <c r="CA724" i="3" s="1"/>
  <c r="BY724" i="3"/>
  <c r="CB724" i="3" s="1"/>
  <c r="BX725" i="3"/>
  <c r="CA725" i="3" s="1"/>
  <c r="BY725" i="3"/>
  <c r="CB725" i="3" s="1"/>
  <c r="BX726" i="3"/>
  <c r="CA726" i="3" s="1"/>
  <c r="BY726" i="3"/>
  <c r="CB726" i="3" s="1"/>
  <c r="BX727" i="3"/>
  <c r="CA727" i="3" s="1"/>
  <c r="BY727" i="3"/>
  <c r="CB727" i="3" s="1"/>
  <c r="BX728" i="3"/>
  <c r="CA728" i="3" s="1"/>
  <c r="BY728" i="3"/>
  <c r="CB728" i="3" s="1"/>
  <c r="BX729" i="3"/>
  <c r="CA729" i="3" s="1"/>
  <c r="BY729" i="3"/>
  <c r="CB729" i="3" s="1"/>
  <c r="BX730" i="3"/>
  <c r="CA730" i="3" s="1"/>
  <c r="BY730" i="3"/>
  <c r="CB730" i="3" s="1"/>
  <c r="BX731" i="3"/>
  <c r="CA731" i="3" s="1"/>
  <c r="BY731" i="3"/>
  <c r="CB731" i="3" s="1"/>
  <c r="BX732" i="3"/>
  <c r="CA732" i="3" s="1"/>
  <c r="BY732" i="3"/>
  <c r="CB732" i="3" s="1"/>
  <c r="BX733" i="3"/>
  <c r="CA733" i="3" s="1"/>
  <c r="BY733" i="3"/>
  <c r="CB733" i="3" s="1"/>
  <c r="BX734" i="3"/>
  <c r="CA734" i="3" s="1"/>
  <c r="BY734" i="3"/>
  <c r="CB734" i="3" s="1"/>
  <c r="BX735" i="3"/>
  <c r="CA735" i="3" s="1"/>
  <c r="BY735" i="3"/>
  <c r="CB735" i="3" s="1"/>
  <c r="BX736" i="3"/>
  <c r="CA736" i="3" s="1"/>
  <c r="BY736" i="3"/>
  <c r="CB736" i="3" s="1"/>
  <c r="BX737" i="3"/>
  <c r="CA737" i="3" s="1"/>
  <c r="BY737" i="3"/>
  <c r="CB737" i="3" s="1"/>
  <c r="BX738" i="3"/>
  <c r="CA738" i="3" s="1"/>
  <c r="BY738" i="3"/>
  <c r="CB738" i="3" s="1"/>
  <c r="BX739" i="3"/>
  <c r="CA739" i="3" s="1"/>
  <c r="BY739" i="3"/>
  <c r="CB739" i="3" s="1"/>
  <c r="BX740" i="3"/>
  <c r="CA740" i="3" s="1"/>
  <c r="BY740" i="3"/>
  <c r="CB740" i="3" s="1"/>
  <c r="BX741" i="3"/>
  <c r="CA741" i="3" s="1"/>
  <c r="BY741" i="3"/>
  <c r="CB741" i="3" s="1"/>
  <c r="BX742" i="3"/>
  <c r="CA742" i="3" s="1"/>
  <c r="BY742" i="3"/>
  <c r="CB742" i="3" s="1"/>
  <c r="BX743" i="3"/>
  <c r="CA743" i="3" s="1"/>
  <c r="BY743" i="3"/>
  <c r="CB743" i="3" s="1"/>
  <c r="BX744" i="3"/>
  <c r="CA744" i="3" s="1"/>
  <c r="BY744" i="3"/>
  <c r="CB744" i="3" s="1"/>
  <c r="BX745" i="3"/>
  <c r="CA745" i="3" s="1"/>
  <c r="BY745" i="3"/>
  <c r="CB745" i="3" s="1"/>
  <c r="BX746" i="3"/>
  <c r="CA746" i="3" s="1"/>
  <c r="BY746" i="3"/>
  <c r="CB746" i="3" s="1"/>
  <c r="BX747" i="3"/>
  <c r="CA747" i="3" s="1"/>
  <c r="BY747" i="3"/>
  <c r="CB747" i="3" s="1"/>
  <c r="BX748" i="3"/>
  <c r="CA748" i="3" s="1"/>
  <c r="BY748" i="3"/>
  <c r="CB748" i="3" s="1"/>
  <c r="BX749" i="3"/>
  <c r="CA749" i="3" s="1"/>
  <c r="BY749" i="3"/>
  <c r="CB749" i="3" s="1"/>
  <c r="BX750" i="3"/>
  <c r="CA750" i="3" s="1"/>
  <c r="BY750" i="3"/>
  <c r="CB750" i="3" s="1"/>
  <c r="BX751" i="3"/>
  <c r="CA751" i="3" s="1"/>
  <c r="BY751" i="3"/>
  <c r="CB751" i="3" s="1"/>
  <c r="BX752" i="3"/>
  <c r="CA752" i="3" s="1"/>
  <c r="BY752" i="3"/>
  <c r="CB752" i="3" s="1"/>
  <c r="BX753" i="3"/>
  <c r="CA753" i="3" s="1"/>
  <c r="BY753" i="3"/>
  <c r="CB753" i="3" s="1"/>
  <c r="BX754" i="3"/>
  <c r="CA754" i="3" s="1"/>
  <c r="BY754" i="3"/>
  <c r="CB754" i="3" s="1"/>
  <c r="BX755" i="3"/>
  <c r="CA755" i="3" s="1"/>
  <c r="BY755" i="3"/>
  <c r="CB755" i="3" s="1"/>
  <c r="BX756" i="3"/>
  <c r="CA756" i="3" s="1"/>
  <c r="BY756" i="3"/>
  <c r="CB756" i="3" s="1"/>
  <c r="BX757" i="3"/>
  <c r="CA757" i="3" s="1"/>
  <c r="BY757" i="3"/>
  <c r="CB757" i="3" s="1"/>
  <c r="BX758" i="3"/>
  <c r="CA758" i="3" s="1"/>
  <c r="BY758" i="3"/>
  <c r="CB758" i="3" s="1"/>
  <c r="BX759" i="3"/>
  <c r="CA759" i="3" s="1"/>
  <c r="BY759" i="3"/>
  <c r="CB759" i="3" s="1"/>
  <c r="BX760" i="3"/>
  <c r="CA760" i="3" s="1"/>
  <c r="BY760" i="3"/>
  <c r="CB760" i="3" s="1"/>
  <c r="BX761" i="3"/>
  <c r="CA761" i="3" s="1"/>
  <c r="BY761" i="3"/>
  <c r="CB761" i="3" s="1"/>
  <c r="BX762" i="3"/>
  <c r="CA762" i="3" s="1"/>
  <c r="BY762" i="3"/>
  <c r="CB762" i="3" s="1"/>
  <c r="BX763" i="3"/>
  <c r="CA763" i="3" s="1"/>
  <c r="BY763" i="3"/>
  <c r="CB763" i="3" s="1"/>
  <c r="BX764" i="3"/>
  <c r="CA764" i="3" s="1"/>
  <c r="BY764" i="3"/>
  <c r="CB764" i="3" s="1"/>
  <c r="BX765" i="3"/>
  <c r="CA765" i="3" s="1"/>
  <c r="BY765" i="3"/>
  <c r="CB765" i="3" s="1"/>
  <c r="BX766" i="3"/>
  <c r="CA766" i="3" s="1"/>
  <c r="BY766" i="3"/>
  <c r="CB766" i="3" s="1"/>
  <c r="BX767" i="3"/>
  <c r="CA767" i="3" s="1"/>
  <c r="BY767" i="3"/>
  <c r="CB767" i="3" s="1"/>
  <c r="BX768" i="3"/>
  <c r="CA768" i="3" s="1"/>
  <c r="BY768" i="3"/>
  <c r="CB768" i="3" s="1"/>
  <c r="BX769" i="3"/>
  <c r="CA769" i="3" s="1"/>
  <c r="BY769" i="3"/>
  <c r="CB769" i="3" s="1"/>
  <c r="BX770" i="3"/>
  <c r="CA770" i="3" s="1"/>
  <c r="BY770" i="3"/>
  <c r="CB770" i="3" s="1"/>
  <c r="BX771" i="3"/>
  <c r="CA771" i="3" s="1"/>
  <c r="BY771" i="3"/>
  <c r="CB771" i="3" s="1"/>
  <c r="BX772" i="3"/>
  <c r="CA772" i="3" s="1"/>
  <c r="BY772" i="3"/>
  <c r="CB772" i="3" s="1"/>
  <c r="BX773" i="3"/>
  <c r="CA773" i="3" s="1"/>
  <c r="BY773" i="3"/>
  <c r="CB773" i="3" s="1"/>
  <c r="BX774" i="3"/>
  <c r="CA774" i="3" s="1"/>
  <c r="BY774" i="3"/>
  <c r="CB774" i="3" s="1"/>
  <c r="BX775" i="3"/>
  <c r="CA775" i="3" s="1"/>
  <c r="BY775" i="3"/>
  <c r="CB775" i="3" s="1"/>
  <c r="BX776" i="3"/>
  <c r="CA776" i="3" s="1"/>
  <c r="BY776" i="3"/>
  <c r="CB776" i="3" s="1"/>
  <c r="BX777" i="3"/>
  <c r="CA777" i="3" s="1"/>
  <c r="BY777" i="3"/>
  <c r="CB777" i="3" s="1"/>
  <c r="BX778" i="3"/>
  <c r="CA778" i="3" s="1"/>
  <c r="BY778" i="3"/>
  <c r="CB778" i="3" s="1"/>
  <c r="BX779" i="3"/>
  <c r="CA779" i="3" s="1"/>
  <c r="BY779" i="3"/>
  <c r="CB779" i="3" s="1"/>
  <c r="BX780" i="3"/>
  <c r="CA780" i="3" s="1"/>
  <c r="BY780" i="3"/>
  <c r="CB780" i="3" s="1"/>
  <c r="BX781" i="3"/>
  <c r="CA781" i="3" s="1"/>
  <c r="BY781" i="3"/>
  <c r="CB781" i="3" s="1"/>
  <c r="BX782" i="3"/>
  <c r="CA782" i="3" s="1"/>
  <c r="BY782" i="3"/>
  <c r="CB782" i="3" s="1"/>
  <c r="BX783" i="3"/>
  <c r="CA783" i="3" s="1"/>
  <c r="BY783" i="3"/>
  <c r="CB783" i="3" s="1"/>
  <c r="BX784" i="3"/>
  <c r="CA784" i="3" s="1"/>
  <c r="BY784" i="3"/>
  <c r="CB784" i="3" s="1"/>
  <c r="BX785" i="3"/>
  <c r="CA785" i="3" s="1"/>
  <c r="BY785" i="3"/>
  <c r="CB785" i="3" s="1"/>
  <c r="BX786" i="3"/>
  <c r="CA786" i="3" s="1"/>
  <c r="BY786" i="3"/>
  <c r="CB786" i="3" s="1"/>
  <c r="BX787" i="3"/>
  <c r="CA787" i="3" s="1"/>
  <c r="BY787" i="3"/>
  <c r="CB787" i="3" s="1"/>
  <c r="BX788" i="3"/>
  <c r="CA788" i="3" s="1"/>
  <c r="BY788" i="3"/>
  <c r="CB788" i="3" s="1"/>
  <c r="BX789" i="3"/>
  <c r="CA789" i="3" s="1"/>
  <c r="BY789" i="3"/>
  <c r="CB789" i="3" s="1"/>
  <c r="BX790" i="3"/>
  <c r="CA790" i="3" s="1"/>
  <c r="BY790" i="3"/>
  <c r="CB790" i="3" s="1"/>
  <c r="BX791" i="3"/>
  <c r="CA791" i="3" s="1"/>
  <c r="BY791" i="3"/>
  <c r="CB791" i="3" s="1"/>
  <c r="BX792" i="3"/>
  <c r="CA792" i="3" s="1"/>
  <c r="BY792" i="3"/>
  <c r="CB792" i="3" s="1"/>
  <c r="BX793" i="3"/>
  <c r="CA793" i="3" s="1"/>
  <c r="BY793" i="3"/>
  <c r="CB793" i="3" s="1"/>
  <c r="BX794" i="3"/>
  <c r="CA794" i="3" s="1"/>
  <c r="BY794" i="3"/>
  <c r="CB794" i="3" s="1"/>
  <c r="BX795" i="3"/>
  <c r="CA795" i="3" s="1"/>
  <c r="BY795" i="3"/>
  <c r="CB795" i="3" s="1"/>
  <c r="BX796" i="3"/>
  <c r="CA796" i="3" s="1"/>
  <c r="BY796" i="3"/>
  <c r="CB796" i="3" s="1"/>
  <c r="BX797" i="3"/>
  <c r="CA797" i="3" s="1"/>
  <c r="BY797" i="3"/>
  <c r="CB797" i="3" s="1"/>
  <c r="BX798" i="3"/>
  <c r="CA798" i="3" s="1"/>
  <c r="BY798" i="3"/>
  <c r="CB798" i="3" s="1"/>
  <c r="BX799" i="3"/>
  <c r="CA799" i="3" s="1"/>
  <c r="BY799" i="3"/>
  <c r="CB799" i="3" s="1"/>
  <c r="BX800" i="3"/>
  <c r="CA800" i="3" s="1"/>
  <c r="BY800" i="3"/>
  <c r="CB800" i="3" s="1"/>
  <c r="BX801" i="3"/>
  <c r="CA801" i="3" s="1"/>
  <c r="BY801" i="3"/>
  <c r="CB801" i="3" s="1"/>
  <c r="BX802" i="3"/>
  <c r="CA802" i="3" s="1"/>
  <c r="BY802" i="3"/>
  <c r="CB802" i="3" s="1"/>
  <c r="BX803" i="3"/>
  <c r="CA803" i="3" s="1"/>
  <c r="BY803" i="3"/>
  <c r="CB803" i="3" s="1"/>
  <c r="BX804" i="3"/>
  <c r="CA804" i="3" s="1"/>
  <c r="BY804" i="3"/>
  <c r="CB804" i="3" s="1"/>
  <c r="BX805" i="3"/>
  <c r="CA805" i="3" s="1"/>
  <c r="BY805" i="3"/>
  <c r="CB805" i="3" s="1"/>
  <c r="BX806" i="3"/>
  <c r="CA806" i="3" s="1"/>
  <c r="BY806" i="3"/>
  <c r="CB806" i="3" s="1"/>
  <c r="BX807" i="3"/>
  <c r="CA807" i="3" s="1"/>
  <c r="BY807" i="3"/>
  <c r="CB807" i="3" s="1"/>
  <c r="BX808" i="3"/>
  <c r="CA808" i="3" s="1"/>
  <c r="BY808" i="3"/>
  <c r="CB808" i="3" s="1"/>
  <c r="BX809" i="3"/>
  <c r="CA809" i="3" s="1"/>
  <c r="BY809" i="3"/>
  <c r="CB809" i="3" s="1"/>
  <c r="BX810" i="3"/>
  <c r="CA810" i="3" s="1"/>
  <c r="BY810" i="3"/>
  <c r="CB810" i="3" s="1"/>
  <c r="BX811" i="3"/>
  <c r="CA811" i="3" s="1"/>
  <c r="BY811" i="3"/>
  <c r="CB811" i="3" s="1"/>
  <c r="BX812" i="3"/>
  <c r="CA812" i="3" s="1"/>
  <c r="BY812" i="3"/>
  <c r="CB812" i="3" s="1"/>
  <c r="BX813" i="3"/>
  <c r="CA813" i="3" s="1"/>
  <c r="BY813" i="3"/>
  <c r="CB813" i="3" s="1"/>
  <c r="BX814" i="3"/>
  <c r="CA814" i="3" s="1"/>
  <c r="BY814" i="3"/>
  <c r="CB814" i="3" s="1"/>
  <c r="BX815" i="3"/>
  <c r="CA815" i="3" s="1"/>
  <c r="BY815" i="3"/>
  <c r="CB815" i="3" s="1"/>
  <c r="BX816" i="3"/>
  <c r="CA816" i="3" s="1"/>
  <c r="BY816" i="3"/>
  <c r="CB816" i="3" s="1"/>
  <c r="BX817" i="3"/>
  <c r="CA817" i="3" s="1"/>
  <c r="BY817" i="3"/>
  <c r="CB817" i="3" s="1"/>
  <c r="BX818" i="3"/>
  <c r="CA818" i="3" s="1"/>
  <c r="BY818" i="3"/>
  <c r="CB818" i="3" s="1"/>
  <c r="BX819" i="3"/>
  <c r="CA819" i="3" s="1"/>
  <c r="BY819" i="3"/>
  <c r="CB819" i="3" s="1"/>
  <c r="BX820" i="3"/>
  <c r="CA820" i="3" s="1"/>
  <c r="BY820" i="3"/>
  <c r="CB820" i="3" s="1"/>
  <c r="BX821" i="3"/>
  <c r="CA821" i="3" s="1"/>
  <c r="BY821" i="3"/>
  <c r="CB821" i="3" s="1"/>
  <c r="BX822" i="3"/>
  <c r="CA822" i="3" s="1"/>
  <c r="BY822" i="3"/>
  <c r="CB822" i="3" s="1"/>
  <c r="BX823" i="3"/>
  <c r="CA823" i="3" s="1"/>
  <c r="BY823" i="3"/>
  <c r="CB823" i="3" s="1"/>
  <c r="BX824" i="3"/>
  <c r="CA824" i="3" s="1"/>
  <c r="BY824" i="3"/>
  <c r="CB824" i="3" s="1"/>
  <c r="BX825" i="3"/>
  <c r="CA825" i="3" s="1"/>
  <c r="BY825" i="3"/>
  <c r="CB825" i="3" s="1"/>
  <c r="BX826" i="3"/>
  <c r="CA826" i="3" s="1"/>
  <c r="BY826" i="3"/>
  <c r="CB826" i="3" s="1"/>
  <c r="BX827" i="3"/>
  <c r="CA827" i="3" s="1"/>
  <c r="BY827" i="3"/>
  <c r="CB827" i="3" s="1"/>
  <c r="BX828" i="3"/>
  <c r="CA828" i="3" s="1"/>
  <c r="BY828" i="3"/>
  <c r="CB828" i="3" s="1"/>
  <c r="BX829" i="3"/>
  <c r="CA829" i="3" s="1"/>
  <c r="BY829" i="3"/>
  <c r="CB829" i="3" s="1"/>
  <c r="BX830" i="3"/>
  <c r="CA830" i="3" s="1"/>
  <c r="BY830" i="3"/>
  <c r="CB830" i="3" s="1"/>
  <c r="BX831" i="3"/>
  <c r="CA831" i="3" s="1"/>
  <c r="BY831" i="3"/>
  <c r="CB831" i="3" s="1"/>
  <c r="BX832" i="3"/>
  <c r="CA832" i="3" s="1"/>
  <c r="BY832" i="3"/>
  <c r="CB832" i="3" s="1"/>
  <c r="BX833" i="3"/>
  <c r="CA833" i="3" s="1"/>
  <c r="BY833" i="3"/>
  <c r="CB833" i="3" s="1"/>
  <c r="BX834" i="3"/>
  <c r="CA834" i="3" s="1"/>
  <c r="BY834" i="3"/>
  <c r="CB834" i="3" s="1"/>
  <c r="BX835" i="3"/>
  <c r="CA835" i="3" s="1"/>
  <c r="BY835" i="3"/>
  <c r="CB835" i="3" s="1"/>
  <c r="BX836" i="3"/>
  <c r="CA836" i="3" s="1"/>
  <c r="BY836" i="3"/>
  <c r="CB836" i="3" s="1"/>
  <c r="BX837" i="3"/>
  <c r="CA837" i="3" s="1"/>
  <c r="BY837" i="3"/>
  <c r="CB837" i="3" s="1"/>
  <c r="BX838" i="3"/>
  <c r="CA838" i="3" s="1"/>
  <c r="BY838" i="3"/>
  <c r="CB838" i="3" s="1"/>
  <c r="BX839" i="3"/>
  <c r="CA839" i="3" s="1"/>
  <c r="BY839" i="3"/>
  <c r="CB839" i="3" s="1"/>
  <c r="BX840" i="3"/>
  <c r="CA840" i="3" s="1"/>
  <c r="BY840" i="3"/>
  <c r="CB840" i="3" s="1"/>
  <c r="BX841" i="3"/>
  <c r="CA841" i="3" s="1"/>
  <c r="BY841" i="3"/>
  <c r="CB841" i="3" s="1"/>
  <c r="BX842" i="3"/>
  <c r="CA842" i="3" s="1"/>
  <c r="BY842" i="3"/>
  <c r="CB842" i="3" s="1"/>
  <c r="BX843" i="3"/>
  <c r="CA843" i="3" s="1"/>
  <c r="BY843" i="3"/>
  <c r="CB843" i="3" s="1"/>
  <c r="BX844" i="3"/>
  <c r="CA844" i="3" s="1"/>
  <c r="BY844" i="3"/>
  <c r="CB844" i="3" s="1"/>
  <c r="BX845" i="3"/>
  <c r="CA845" i="3" s="1"/>
  <c r="BY845" i="3"/>
  <c r="CB845" i="3" s="1"/>
  <c r="BX846" i="3"/>
  <c r="CA846" i="3" s="1"/>
  <c r="BY846" i="3"/>
  <c r="CB846" i="3" s="1"/>
  <c r="BX847" i="3"/>
  <c r="CA847" i="3" s="1"/>
  <c r="BY847" i="3"/>
  <c r="CB847" i="3" s="1"/>
  <c r="BX848" i="3"/>
  <c r="CA848" i="3" s="1"/>
  <c r="BY848" i="3"/>
  <c r="CB848" i="3" s="1"/>
  <c r="BX849" i="3"/>
  <c r="CA849" i="3" s="1"/>
  <c r="BY849" i="3"/>
  <c r="CB849" i="3" s="1"/>
  <c r="BX850" i="3"/>
  <c r="CA850" i="3" s="1"/>
  <c r="BY850" i="3"/>
  <c r="CB850" i="3" s="1"/>
  <c r="BX851" i="3"/>
  <c r="CA851" i="3" s="1"/>
  <c r="BY851" i="3"/>
  <c r="CB851" i="3" s="1"/>
  <c r="BX852" i="3"/>
  <c r="CA852" i="3" s="1"/>
  <c r="BY852" i="3"/>
  <c r="CB852" i="3" s="1"/>
  <c r="BX853" i="3"/>
  <c r="CA853" i="3" s="1"/>
  <c r="BY853" i="3"/>
  <c r="CB853" i="3" s="1"/>
  <c r="BX854" i="3"/>
  <c r="CA854" i="3" s="1"/>
  <c r="BY854" i="3"/>
  <c r="CB854" i="3" s="1"/>
  <c r="BX855" i="3"/>
  <c r="CA855" i="3" s="1"/>
  <c r="BY855" i="3"/>
  <c r="CB855" i="3" s="1"/>
  <c r="BX856" i="3"/>
  <c r="CA856" i="3" s="1"/>
  <c r="BY856" i="3"/>
  <c r="CB856" i="3" s="1"/>
  <c r="BX857" i="3"/>
  <c r="CA857" i="3" s="1"/>
  <c r="BY857" i="3"/>
  <c r="CB857" i="3" s="1"/>
  <c r="BX858" i="3"/>
  <c r="CA858" i="3" s="1"/>
  <c r="BY858" i="3"/>
  <c r="CB858" i="3" s="1"/>
  <c r="BX859" i="3"/>
  <c r="CA859" i="3" s="1"/>
  <c r="BY859" i="3"/>
  <c r="CB859" i="3" s="1"/>
  <c r="BX860" i="3"/>
  <c r="CA860" i="3" s="1"/>
  <c r="BY860" i="3"/>
  <c r="CB860" i="3" s="1"/>
  <c r="BX861" i="3"/>
  <c r="CA861" i="3" s="1"/>
  <c r="BY861" i="3"/>
  <c r="CB861" i="3" s="1"/>
  <c r="BX862" i="3"/>
  <c r="CA862" i="3" s="1"/>
  <c r="BY862" i="3"/>
  <c r="CB862" i="3" s="1"/>
  <c r="BX863" i="3"/>
  <c r="CA863" i="3" s="1"/>
  <c r="BY863" i="3"/>
  <c r="CB863" i="3" s="1"/>
  <c r="BX864" i="3"/>
  <c r="CA864" i="3" s="1"/>
  <c r="BY864" i="3"/>
  <c r="CB864" i="3" s="1"/>
  <c r="BX865" i="3"/>
  <c r="CA865" i="3" s="1"/>
  <c r="BY865" i="3"/>
  <c r="CB865" i="3" s="1"/>
  <c r="BX866" i="3"/>
  <c r="CA866" i="3" s="1"/>
  <c r="BY866" i="3"/>
  <c r="CB866" i="3" s="1"/>
  <c r="BX867" i="3"/>
  <c r="CA867" i="3" s="1"/>
  <c r="BY867" i="3"/>
  <c r="CB867" i="3" s="1"/>
  <c r="BX868" i="3"/>
  <c r="CA868" i="3" s="1"/>
  <c r="BY868" i="3"/>
  <c r="CB868" i="3" s="1"/>
  <c r="BX869" i="3"/>
  <c r="CA869" i="3" s="1"/>
  <c r="BY869" i="3"/>
  <c r="CB869" i="3" s="1"/>
  <c r="BX870" i="3"/>
  <c r="CA870" i="3" s="1"/>
  <c r="BY870" i="3"/>
  <c r="CB870" i="3" s="1"/>
  <c r="BX871" i="3"/>
  <c r="CA871" i="3" s="1"/>
  <c r="BY871" i="3"/>
  <c r="CB871" i="3" s="1"/>
  <c r="BX872" i="3"/>
  <c r="CA872" i="3" s="1"/>
  <c r="BY872" i="3"/>
  <c r="CB872" i="3" s="1"/>
  <c r="BX873" i="3"/>
  <c r="CA873" i="3" s="1"/>
  <c r="BY873" i="3"/>
  <c r="CB873" i="3" s="1"/>
  <c r="BX874" i="3"/>
  <c r="CA874" i="3" s="1"/>
  <c r="BY874" i="3"/>
  <c r="CB874" i="3" s="1"/>
  <c r="BX875" i="3"/>
  <c r="CA875" i="3" s="1"/>
  <c r="BY875" i="3"/>
  <c r="CB875" i="3" s="1"/>
  <c r="BX876" i="3"/>
  <c r="CA876" i="3" s="1"/>
  <c r="BY876" i="3"/>
  <c r="CB876" i="3" s="1"/>
  <c r="BX877" i="3"/>
  <c r="CA877" i="3" s="1"/>
  <c r="BY877" i="3"/>
  <c r="CB877" i="3" s="1"/>
  <c r="BX878" i="3"/>
  <c r="CA878" i="3" s="1"/>
  <c r="BY878" i="3"/>
  <c r="CB878" i="3" s="1"/>
  <c r="BX879" i="3"/>
  <c r="CA879" i="3" s="1"/>
  <c r="BY879" i="3"/>
  <c r="CB879" i="3" s="1"/>
  <c r="BX880" i="3"/>
  <c r="CA880" i="3" s="1"/>
  <c r="BY880" i="3"/>
  <c r="CB880" i="3" s="1"/>
  <c r="BX881" i="3"/>
  <c r="CA881" i="3" s="1"/>
  <c r="BY881" i="3"/>
  <c r="CB881" i="3" s="1"/>
  <c r="BX882" i="3"/>
  <c r="CA882" i="3" s="1"/>
  <c r="BY882" i="3"/>
  <c r="CB882" i="3" s="1"/>
  <c r="BX883" i="3"/>
  <c r="CA883" i="3" s="1"/>
  <c r="BY883" i="3"/>
  <c r="CB883" i="3" s="1"/>
  <c r="BX884" i="3"/>
  <c r="CA884" i="3" s="1"/>
  <c r="BY884" i="3"/>
  <c r="CB884" i="3" s="1"/>
  <c r="BX885" i="3"/>
  <c r="CA885" i="3" s="1"/>
  <c r="BY885" i="3"/>
  <c r="CB885" i="3" s="1"/>
  <c r="BX886" i="3"/>
  <c r="CA886" i="3" s="1"/>
  <c r="BY886" i="3"/>
  <c r="CB886" i="3" s="1"/>
  <c r="BX887" i="3"/>
  <c r="CA887" i="3" s="1"/>
  <c r="BY887" i="3"/>
  <c r="CB887" i="3" s="1"/>
  <c r="BX888" i="3"/>
  <c r="CA888" i="3" s="1"/>
  <c r="BY888" i="3"/>
  <c r="CB888" i="3" s="1"/>
  <c r="BX889" i="3"/>
  <c r="CA889" i="3" s="1"/>
  <c r="BY889" i="3"/>
  <c r="CB889" i="3" s="1"/>
  <c r="BX890" i="3"/>
  <c r="CA890" i="3" s="1"/>
  <c r="BY890" i="3"/>
  <c r="CB890" i="3" s="1"/>
  <c r="BX891" i="3"/>
  <c r="CA891" i="3" s="1"/>
  <c r="BY891" i="3"/>
  <c r="CB891" i="3" s="1"/>
  <c r="BX892" i="3"/>
  <c r="CA892" i="3" s="1"/>
  <c r="BY892" i="3"/>
  <c r="CB892" i="3" s="1"/>
  <c r="BX893" i="3"/>
  <c r="CA893" i="3" s="1"/>
  <c r="BY893" i="3"/>
  <c r="CB893" i="3" s="1"/>
  <c r="BX894" i="3"/>
  <c r="CA894" i="3" s="1"/>
  <c r="BY894" i="3"/>
  <c r="CB894" i="3" s="1"/>
  <c r="BX895" i="3"/>
  <c r="CA895" i="3" s="1"/>
  <c r="BY895" i="3"/>
  <c r="CB895" i="3" s="1"/>
  <c r="BX896" i="3"/>
  <c r="CA896" i="3" s="1"/>
  <c r="BY896" i="3"/>
  <c r="CB896" i="3" s="1"/>
  <c r="BX897" i="3"/>
  <c r="CA897" i="3" s="1"/>
  <c r="BY897" i="3"/>
  <c r="CB897" i="3" s="1"/>
  <c r="BX898" i="3"/>
  <c r="CA898" i="3" s="1"/>
  <c r="BY898" i="3"/>
  <c r="CB898" i="3" s="1"/>
  <c r="BX899" i="3"/>
  <c r="CA899" i="3" s="1"/>
  <c r="BY899" i="3"/>
  <c r="CB899" i="3" s="1"/>
  <c r="BX900" i="3"/>
  <c r="CA900" i="3" s="1"/>
  <c r="BY900" i="3"/>
  <c r="CB900" i="3" s="1"/>
  <c r="BX901" i="3"/>
  <c r="CA901" i="3" s="1"/>
  <c r="BY901" i="3"/>
  <c r="CB901" i="3" s="1"/>
  <c r="BX902" i="3"/>
  <c r="CA902" i="3" s="1"/>
  <c r="BY902" i="3"/>
  <c r="CB902" i="3" s="1"/>
  <c r="BX903" i="3"/>
  <c r="CA903" i="3" s="1"/>
  <c r="BY903" i="3"/>
  <c r="CB903" i="3" s="1"/>
  <c r="BX904" i="3"/>
  <c r="CA904" i="3" s="1"/>
  <c r="BY904" i="3"/>
  <c r="CB904" i="3" s="1"/>
  <c r="BX905" i="3"/>
  <c r="CA905" i="3" s="1"/>
  <c r="BY905" i="3"/>
  <c r="CB905" i="3" s="1"/>
  <c r="BX906" i="3"/>
  <c r="CA906" i="3" s="1"/>
  <c r="BY906" i="3"/>
  <c r="CB906" i="3" s="1"/>
  <c r="BX907" i="3"/>
  <c r="CA907" i="3" s="1"/>
  <c r="BY907" i="3"/>
  <c r="CB907" i="3" s="1"/>
  <c r="BX908" i="3"/>
  <c r="CA908" i="3" s="1"/>
  <c r="BY908" i="3"/>
  <c r="CB908" i="3" s="1"/>
  <c r="BX909" i="3"/>
  <c r="CA909" i="3" s="1"/>
  <c r="BY909" i="3"/>
  <c r="CB909" i="3" s="1"/>
  <c r="BX910" i="3"/>
  <c r="CA910" i="3" s="1"/>
  <c r="BY910" i="3"/>
  <c r="CB910" i="3" s="1"/>
  <c r="BX911" i="3"/>
  <c r="CA911" i="3" s="1"/>
  <c r="BY911" i="3"/>
  <c r="CB911" i="3" s="1"/>
  <c r="BX912" i="3"/>
  <c r="CA912" i="3" s="1"/>
  <c r="BY912" i="3"/>
  <c r="CB912" i="3" s="1"/>
  <c r="BX913" i="3"/>
  <c r="CA913" i="3" s="1"/>
  <c r="BY913" i="3"/>
  <c r="CB913" i="3" s="1"/>
  <c r="BX914" i="3"/>
  <c r="CA914" i="3" s="1"/>
  <c r="BY914" i="3"/>
  <c r="CB914" i="3" s="1"/>
  <c r="BX915" i="3"/>
  <c r="CA915" i="3" s="1"/>
  <c r="BY915" i="3"/>
  <c r="CB915" i="3" s="1"/>
  <c r="BX916" i="3"/>
  <c r="CA916" i="3" s="1"/>
  <c r="BY916" i="3"/>
  <c r="CB916" i="3" s="1"/>
  <c r="BX917" i="3"/>
  <c r="CA917" i="3" s="1"/>
  <c r="BY917" i="3"/>
  <c r="CB917" i="3" s="1"/>
  <c r="BX918" i="3"/>
  <c r="CA918" i="3" s="1"/>
  <c r="BY918" i="3"/>
  <c r="CB918" i="3" s="1"/>
  <c r="BX919" i="3"/>
  <c r="CA919" i="3" s="1"/>
  <c r="BY919" i="3"/>
  <c r="CB919" i="3" s="1"/>
  <c r="BX920" i="3"/>
  <c r="CA920" i="3" s="1"/>
  <c r="BY920" i="3"/>
  <c r="CB920" i="3" s="1"/>
  <c r="BX921" i="3"/>
  <c r="CA921" i="3" s="1"/>
  <c r="BY921" i="3"/>
  <c r="CB921" i="3" s="1"/>
  <c r="BX922" i="3"/>
  <c r="CA922" i="3" s="1"/>
  <c r="BY922" i="3"/>
  <c r="CB922" i="3" s="1"/>
  <c r="BX923" i="3"/>
  <c r="CA923" i="3" s="1"/>
  <c r="BY923" i="3"/>
  <c r="CB923" i="3" s="1"/>
  <c r="BX924" i="3"/>
  <c r="CA924" i="3" s="1"/>
  <c r="BY924" i="3"/>
  <c r="CB924" i="3" s="1"/>
  <c r="BX925" i="3"/>
  <c r="CA925" i="3" s="1"/>
  <c r="BY925" i="3"/>
  <c r="CB925" i="3" s="1"/>
  <c r="BX926" i="3"/>
  <c r="CA926" i="3" s="1"/>
  <c r="BY926" i="3"/>
  <c r="CB926" i="3" s="1"/>
  <c r="BX927" i="3"/>
  <c r="CA927" i="3" s="1"/>
  <c r="BY927" i="3"/>
  <c r="CB927" i="3" s="1"/>
  <c r="BX928" i="3"/>
  <c r="CA928" i="3" s="1"/>
  <c r="BY928" i="3"/>
  <c r="CB928" i="3" s="1"/>
  <c r="BX929" i="3"/>
  <c r="CA929" i="3" s="1"/>
  <c r="BY929" i="3"/>
  <c r="CB929" i="3" s="1"/>
  <c r="BX930" i="3"/>
  <c r="CA930" i="3" s="1"/>
  <c r="BY930" i="3"/>
  <c r="CB930" i="3" s="1"/>
  <c r="BX931" i="3"/>
  <c r="CA931" i="3" s="1"/>
  <c r="BY931" i="3"/>
  <c r="CB931" i="3" s="1"/>
  <c r="BX932" i="3"/>
  <c r="CA932" i="3" s="1"/>
  <c r="BY932" i="3"/>
  <c r="CB932" i="3" s="1"/>
  <c r="BX933" i="3"/>
  <c r="CA933" i="3" s="1"/>
  <c r="BY933" i="3"/>
  <c r="CB933" i="3" s="1"/>
  <c r="BX934" i="3"/>
  <c r="CA934" i="3" s="1"/>
  <c r="BY934" i="3"/>
  <c r="CB934" i="3" s="1"/>
  <c r="BX935" i="3"/>
  <c r="CA935" i="3" s="1"/>
  <c r="BY935" i="3"/>
  <c r="CB935" i="3" s="1"/>
  <c r="BX936" i="3"/>
  <c r="CA936" i="3" s="1"/>
  <c r="BY936" i="3"/>
  <c r="CB936" i="3" s="1"/>
  <c r="BX937" i="3"/>
  <c r="CA937" i="3" s="1"/>
  <c r="BY937" i="3"/>
  <c r="CB937" i="3" s="1"/>
  <c r="BX938" i="3"/>
  <c r="CA938" i="3" s="1"/>
  <c r="BY938" i="3"/>
  <c r="CB938" i="3" s="1"/>
  <c r="BX939" i="3"/>
  <c r="CA939" i="3" s="1"/>
  <c r="BY939" i="3"/>
  <c r="CB939" i="3" s="1"/>
  <c r="BX940" i="3"/>
  <c r="CA940" i="3" s="1"/>
  <c r="BY940" i="3"/>
  <c r="CB940" i="3" s="1"/>
  <c r="BX941" i="3"/>
  <c r="CA941" i="3" s="1"/>
  <c r="BY941" i="3"/>
  <c r="CB941" i="3" s="1"/>
  <c r="BX942" i="3"/>
  <c r="CA942" i="3" s="1"/>
  <c r="BY942" i="3"/>
  <c r="CB942" i="3" s="1"/>
  <c r="BX943" i="3"/>
  <c r="CA943" i="3" s="1"/>
  <c r="BY943" i="3"/>
  <c r="CB943" i="3" s="1"/>
  <c r="BX944" i="3"/>
  <c r="CA944" i="3" s="1"/>
  <c r="BY944" i="3"/>
  <c r="CB944" i="3" s="1"/>
  <c r="BX945" i="3"/>
  <c r="CA945" i="3" s="1"/>
  <c r="BY945" i="3"/>
  <c r="CB945" i="3" s="1"/>
  <c r="BX946" i="3"/>
  <c r="CA946" i="3" s="1"/>
  <c r="BY946" i="3"/>
  <c r="CB946" i="3" s="1"/>
  <c r="BX947" i="3"/>
  <c r="CA947" i="3" s="1"/>
  <c r="BY947" i="3"/>
  <c r="CB947" i="3" s="1"/>
  <c r="BX948" i="3"/>
  <c r="CA948" i="3" s="1"/>
  <c r="BY948" i="3"/>
  <c r="CB948" i="3" s="1"/>
  <c r="BX949" i="3"/>
  <c r="CA949" i="3" s="1"/>
  <c r="BY949" i="3"/>
  <c r="CB949" i="3" s="1"/>
  <c r="BX950" i="3"/>
  <c r="CA950" i="3" s="1"/>
  <c r="BY950" i="3"/>
  <c r="CB950" i="3" s="1"/>
  <c r="BX951" i="3"/>
  <c r="CA951" i="3" s="1"/>
  <c r="BY951" i="3"/>
  <c r="CB951" i="3" s="1"/>
  <c r="BX952" i="3"/>
  <c r="CA952" i="3" s="1"/>
  <c r="BY952" i="3"/>
  <c r="CB952" i="3" s="1"/>
  <c r="BX953" i="3"/>
  <c r="CA953" i="3" s="1"/>
  <c r="BY953" i="3"/>
  <c r="CB953" i="3" s="1"/>
  <c r="BX954" i="3"/>
  <c r="CA954" i="3" s="1"/>
  <c r="BY954" i="3"/>
  <c r="CB954" i="3" s="1"/>
  <c r="BX955" i="3"/>
  <c r="BY955" i="3"/>
  <c r="BX956" i="3"/>
  <c r="BY956" i="3"/>
  <c r="BX957" i="3"/>
  <c r="BY957" i="3"/>
  <c r="BX958" i="3"/>
  <c r="BY958" i="3"/>
  <c r="BX959" i="3"/>
  <c r="BY959" i="3"/>
  <c r="BX960" i="3"/>
  <c r="BY960" i="3"/>
  <c r="BY6" i="3"/>
  <c r="CB6" i="3" s="1"/>
  <c r="BX6" i="3"/>
  <c r="CA6" i="3" s="1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B83" i="4"/>
  <c r="D82" i="4"/>
  <c r="E82" i="4" s="1"/>
  <c r="D81" i="4"/>
  <c r="E81" i="4" s="1"/>
  <c r="F11" i="5"/>
  <c r="C6" i="5"/>
  <c r="D6" i="5" a="1"/>
  <c r="D6" i="5" s="1"/>
  <c r="C7" i="5"/>
  <c r="D7" i="5" a="1"/>
  <c r="D7" i="5" s="1"/>
  <c r="C8" i="5"/>
  <c r="D8" i="5" a="1"/>
  <c r="D8" i="5" s="1"/>
  <c r="E8" i="5" s="1"/>
  <c r="C9" i="5"/>
  <c r="D9" i="5" a="1"/>
  <c r="D9" i="5" s="1"/>
  <c r="E23" i="4"/>
  <c r="D23" i="4"/>
  <c r="E22" i="4"/>
  <c r="D22" i="4"/>
  <c r="E21" i="4"/>
  <c r="D21" i="4"/>
  <c r="E20" i="4"/>
  <c r="D20" i="4"/>
  <c r="AC960" i="3"/>
  <c r="N960" i="3"/>
  <c r="BE960" i="3" s="1"/>
  <c r="M960" i="3"/>
  <c r="L960" i="3"/>
  <c r="K960" i="3"/>
  <c r="Z960" i="3" s="1"/>
  <c r="J960" i="3"/>
  <c r="BA960" i="3" s="1"/>
  <c r="I960" i="3"/>
  <c r="H960" i="3"/>
  <c r="G960" i="3"/>
  <c r="V960" i="3" s="1"/>
  <c r="F960" i="3"/>
  <c r="AW960" i="3" s="1"/>
  <c r="E960" i="3"/>
  <c r="D960" i="3"/>
  <c r="C960" i="3"/>
  <c r="R960" i="3" s="1"/>
  <c r="B960" i="3"/>
  <c r="AS960" i="3" s="1"/>
  <c r="A960" i="3"/>
  <c r="P960" i="3" s="1"/>
  <c r="N959" i="3"/>
  <c r="M959" i="3"/>
  <c r="L959" i="3"/>
  <c r="AA959" i="3" s="1"/>
  <c r="K959" i="3"/>
  <c r="J959" i="3"/>
  <c r="I959" i="3"/>
  <c r="H959" i="3"/>
  <c r="W959" i="3" s="1"/>
  <c r="G959" i="3"/>
  <c r="F959" i="3"/>
  <c r="E959" i="3"/>
  <c r="D959" i="3"/>
  <c r="S959" i="3" s="1"/>
  <c r="C959" i="3"/>
  <c r="B959" i="3"/>
  <c r="A959" i="3"/>
  <c r="P959" i="3" s="1"/>
  <c r="N958" i="3"/>
  <c r="BE958" i="3" s="1"/>
  <c r="M958" i="3"/>
  <c r="L958" i="3"/>
  <c r="K958" i="3"/>
  <c r="J958" i="3"/>
  <c r="BA958" i="3" s="1"/>
  <c r="I958" i="3"/>
  <c r="H958" i="3"/>
  <c r="G958" i="3"/>
  <c r="F958" i="3"/>
  <c r="AW958" i="3" s="1"/>
  <c r="E958" i="3"/>
  <c r="D958" i="3"/>
  <c r="C958" i="3"/>
  <c r="R959" i="3" s="1"/>
  <c r="B958" i="3"/>
  <c r="AS958" i="3" s="1"/>
  <c r="A958" i="3"/>
  <c r="P958" i="3" s="1"/>
  <c r="N957" i="3"/>
  <c r="M957" i="3"/>
  <c r="AB958" i="3" s="1"/>
  <c r="L957" i="3"/>
  <c r="BC960" i="3" s="1"/>
  <c r="K957" i="3"/>
  <c r="J957" i="3"/>
  <c r="I957" i="3"/>
  <c r="X958" i="3" s="1"/>
  <c r="H957" i="3"/>
  <c r="AY960" i="3" s="1"/>
  <c r="G957" i="3"/>
  <c r="F957" i="3"/>
  <c r="E957" i="3"/>
  <c r="T958" i="3" s="1"/>
  <c r="D957" i="3"/>
  <c r="AU960" i="3" s="1"/>
  <c r="C957" i="3"/>
  <c r="B957" i="3"/>
  <c r="A957" i="3"/>
  <c r="P957" i="3" s="1"/>
  <c r="N956" i="3"/>
  <c r="AC957" i="3" s="1"/>
  <c r="M956" i="3"/>
  <c r="L956" i="3"/>
  <c r="K956" i="3"/>
  <c r="Z956" i="3" s="1"/>
  <c r="J956" i="3"/>
  <c r="Y957" i="3" s="1"/>
  <c r="I956" i="3"/>
  <c r="H956" i="3"/>
  <c r="G956" i="3"/>
  <c r="V956" i="3" s="1"/>
  <c r="F956" i="3"/>
  <c r="U957" i="3" s="1"/>
  <c r="E956" i="3"/>
  <c r="D956" i="3"/>
  <c r="C956" i="3"/>
  <c r="R956" i="3" s="1"/>
  <c r="B956" i="3"/>
  <c r="Q957" i="3" s="1"/>
  <c r="A956" i="3"/>
  <c r="P956" i="3" s="1"/>
  <c r="N955" i="3"/>
  <c r="M955" i="3"/>
  <c r="BD958" i="3" s="1"/>
  <c r="L955" i="3"/>
  <c r="K955" i="3"/>
  <c r="J955" i="3"/>
  <c r="I955" i="3"/>
  <c r="AZ958" i="3" s="1"/>
  <c r="H955" i="3"/>
  <c r="G955" i="3"/>
  <c r="F955" i="3"/>
  <c r="E955" i="3"/>
  <c r="AV958" i="3" s="1"/>
  <c r="D955" i="3"/>
  <c r="C955" i="3"/>
  <c r="B955" i="3"/>
  <c r="A955" i="3"/>
  <c r="P955" i="3" s="1"/>
  <c r="N954" i="3"/>
  <c r="M954" i="3"/>
  <c r="L954" i="3"/>
  <c r="K954" i="3"/>
  <c r="J954" i="3"/>
  <c r="I954" i="3"/>
  <c r="H954" i="3"/>
  <c r="G954" i="3"/>
  <c r="F954" i="3"/>
  <c r="E954" i="3"/>
  <c r="D954" i="3"/>
  <c r="C954" i="3"/>
  <c r="B954" i="3"/>
  <c r="A954" i="3"/>
  <c r="P954" i="3" s="1"/>
  <c r="N953" i="3"/>
  <c r="M953" i="3"/>
  <c r="L953" i="3"/>
  <c r="K953" i="3"/>
  <c r="J953" i="3"/>
  <c r="I953" i="3"/>
  <c r="H953" i="3"/>
  <c r="G953" i="3"/>
  <c r="F953" i="3"/>
  <c r="E953" i="3"/>
  <c r="D953" i="3"/>
  <c r="C953" i="3"/>
  <c r="B953" i="3"/>
  <c r="A953" i="3"/>
  <c r="P953" i="3" s="1"/>
  <c r="N952" i="3"/>
  <c r="M952" i="3"/>
  <c r="L952" i="3"/>
  <c r="K952" i="3"/>
  <c r="J952" i="3"/>
  <c r="I952" i="3"/>
  <c r="H952" i="3"/>
  <c r="G952" i="3"/>
  <c r="F952" i="3"/>
  <c r="E952" i="3"/>
  <c r="D952" i="3"/>
  <c r="C952" i="3"/>
  <c r="B952" i="3"/>
  <c r="A952" i="3"/>
  <c r="P952" i="3" s="1"/>
  <c r="N951" i="3"/>
  <c r="M951" i="3"/>
  <c r="L951" i="3"/>
  <c r="AA951" i="3" s="1"/>
  <c r="K951" i="3"/>
  <c r="J951" i="3"/>
  <c r="I951" i="3"/>
  <c r="H951" i="3"/>
  <c r="W951" i="3" s="1"/>
  <c r="G951" i="3"/>
  <c r="F951" i="3"/>
  <c r="E951" i="3"/>
  <c r="D951" i="3"/>
  <c r="S951" i="3" s="1"/>
  <c r="C951" i="3"/>
  <c r="B951" i="3"/>
  <c r="A951" i="3"/>
  <c r="P951" i="3" s="1"/>
  <c r="N950" i="3"/>
  <c r="M950" i="3"/>
  <c r="L950" i="3"/>
  <c r="K950" i="3"/>
  <c r="J950" i="3"/>
  <c r="I950" i="3"/>
  <c r="H950" i="3"/>
  <c r="G950" i="3"/>
  <c r="F950" i="3"/>
  <c r="E950" i="3"/>
  <c r="D950" i="3"/>
  <c r="C950" i="3"/>
  <c r="B950" i="3"/>
  <c r="A950" i="3"/>
  <c r="P950" i="3" s="1"/>
  <c r="N949" i="3"/>
  <c r="M949" i="3"/>
  <c r="AB950" i="3" s="1"/>
  <c r="L949" i="3"/>
  <c r="K949" i="3"/>
  <c r="J949" i="3"/>
  <c r="I949" i="3"/>
  <c r="H949" i="3"/>
  <c r="G949" i="3"/>
  <c r="F949" i="3"/>
  <c r="E949" i="3"/>
  <c r="D949" i="3"/>
  <c r="C949" i="3"/>
  <c r="B949" i="3"/>
  <c r="A949" i="3"/>
  <c r="P949" i="3" s="1"/>
  <c r="N948" i="3"/>
  <c r="M948" i="3"/>
  <c r="L948" i="3"/>
  <c r="K948" i="3"/>
  <c r="J948" i="3"/>
  <c r="I948" i="3"/>
  <c r="H948" i="3"/>
  <c r="G948" i="3"/>
  <c r="F948" i="3"/>
  <c r="E948" i="3"/>
  <c r="D948" i="3"/>
  <c r="C948" i="3"/>
  <c r="B948" i="3"/>
  <c r="A948" i="3"/>
  <c r="P948" i="3" s="1"/>
  <c r="N947" i="3"/>
  <c r="M947" i="3"/>
  <c r="L947" i="3"/>
  <c r="AA947" i="3" s="1"/>
  <c r="K947" i="3"/>
  <c r="J947" i="3"/>
  <c r="I947" i="3"/>
  <c r="H947" i="3"/>
  <c r="W947" i="3" s="1"/>
  <c r="G947" i="3"/>
  <c r="F947" i="3"/>
  <c r="E947" i="3"/>
  <c r="D947" i="3"/>
  <c r="S947" i="3" s="1"/>
  <c r="C947" i="3"/>
  <c r="B947" i="3"/>
  <c r="A947" i="3"/>
  <c r="P947" i="3" s="1"/>
  <c r="N946" i="3"/>
  <c r="M946" i="3"/>
  <c r="L946" i="3"/>
  <c r="K946" i="3"/>
  <c r="J946" i="3"/>
  <c r="I946" i="3"/>
  <c r="H946" i="3"/>
  <c r="G946" i="3"/>
  <c r="F946" i="3"/>
  <c r="E946" i="3"/>
  <c r="D946" i="3"/>
  <c r="C946" i="3"/>
  <c r="B946" i="3"/>
  <c r="A946" i="3"/>
  <c r="P946" i="3" s="1"/>
  <c r="N945" i="3"/>
  <c r="M945" i="3"/>
  <c r="L945" i="3"/>
  <c r="K945" i="3"/>
  <c r="J945" i="3"/>
  <c r="I945" i="3"/>
  <c r="H945" i="3"/>
  <c r="G945" i="3"/>
  <c r="F945" i="3"/>
  <c r="E945" i="3"/>
  <c r="D945" i="3"/>
  <c r="C945" i="3"/>
  <c r="B945" i="3"/>
  <c r="A945" i="3"/>
  <c r="P945" i="3" s="1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A944" i="3"/>
  <c r="P944" i="3" s="1"/>
  <c r="N943" i="3"/>
  <c r="M943" i="3"/>
  <c r="L943" i="3"/>
  <c r="AA943" i="3" s="1"/>
  <c r="K943" i="3"/>
  <c r="J943" i="3"/>
  <c r="I943" i="3"/>
  <c r="H943" i="3"/>
  <c r="W943" i="3" s="1"/>
  <c r="G943" i="3"/>
  <c r="F943" i="3"/>
  <c r="E943" i="3"/>
  <c r="D943" i="3"/>
  <c r="S943" i="3" s="1"/>
  <c r="C943" i="3"/>
  <c r="B943" i="3"/>
  <c r="A943" i="3"/>
  <c r="P943" i="3" s="1"/>
  <c r="N942" i="3"/>
  <c r="M942" i="3"/>
  <c r="L942" i="3"/>
  <c r="K942" i="3"/>
  <c r="J942" i="3"/>
  <c r="I942" i="3"/>
  <c r="H942" i="3"/>
  <c r="G942" i="3"/>
  <c r="F942" i="3"/>
  <c r="E942" i="3"/>
  <c r="D942" i="3"/>
  <c r="C942" i="3"/>
  <c r="B942" i="3"/>
  <c r="A942" i="3"/>
  <c r="P942" i="3" s="1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A941" i="3"/>
  <c r="P941" i="3" s="1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A940" i="3"/>
  <c r="P940" i="3" s="1"/>
  <c r="N939" i="3"/>
  <c r="M939" i="3"/>
  <c r="L939" i="3"/>
  <c r="AA939" i="3" s="1"/>
  <c r="K939" i="3"/>
  <c r="J939" i="3"/>
  <c r="I939" i="3"/>
  <c r="H939" i="3"/>
  <c r="W939" i="3" s="1"/>
  <c r="G939" i="3"/>
  <c r="F939" i="3"/>
  <c r="E939" i="3"/>
  <c r="D939" i="3"/>
  <c r="S939" i="3" s="1"/>
  <c r="C939" i="3"/>
  <c r="B939" i="3"/>
  <c r="A939" i="3"/>
  <c r="P939" i="3" s="1"/>
  <c r="N938" i="3"/>
  <c r="M938" i="3"/>
  <c r="L938" i="3"/>
  <c r="K938" i="3"/>
  <c r="J938" i="3"/>
  <c r="I938" i="3"/>
  <c r="H938" i="3"/>
  <c r="G938" i="3"/>
  <c r="F938" i="3"/>
  <c r="E938" i="3"/>
  <c r="D938" i="3"/>
  <c r="C938" i="3"/>
  <c r="B938" i="3"/>
  <c r="A938" i="3"/>
  <c r="P938" i="3" s="1"/>
  <c r="N937" i="3"/>
  <c r="M937" i="3"/>
  <c r="L937" i="3"/>
  <c r="K937" i="3"/>
  <c r="J937" i="3"/>
  <c r="I937" i="3"/>
  <c r="X938" i="3" s="1"/>
  <c r="H937" i="3"/>
  <c r="G937" i="3"/>
  <c r="F937" i="3"/>
  <c r="E937" i="3"/>
  <c r="D937" i="3"/>
  <c r="C937" i="3"/>
  <c r="B937" i="3"/>
  <c r="A937" i="3"/>
  <c r="P937" i="3" s="1"/>
  <c r="N936" i="3"/>
  <c r="M936" i="3"/>
  <c r="L936" i="3"/>
  <c r="K936" i="3"/>
  <c r="J936" i="3"/>
  <c r="I936" i="3"/>
  <c r="H936" i="3"/>
  <c r="G936" i="3"/>
  <c r="F936" i="3"/>
  <c r="E936" i="3"/>
  <c r="D936" i="3"/>
  <c r="C936" i="3"/>
  <c r="B936" i="3"/>
  <c r="A936" i="3"/>
  <c r="P936" i="3" s="1"/>
  <c r="N935" i="3"/>
  <c r="M935" i="3"/>
  <c r="L935" i="3"/>
  <c r="K935" i="3"/>
  <c r="J935" i="3"/>
  <c r="I935" i="3"/>
  <c r="H935" i="3"/>
  <c r="G935" i="3"/>
  <c r="F935" i="3"/>
  <c r="E935" i="3"/>
  <c r="D935" i="3"/>
  <c r="C935" i="3"/>
  <c r="B935" i="3"/>
  <c r="A935" i="3"/>
  <c r="P935" i="3" s="1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A934" i="3"/>
  <c r="P934" i="3" s="1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A933" i="3"/>
  <c r="P933" i="3" s="1"/>
  <c r="N932" i="3"/>
  <c r="M932" i="3"/>
  <c r="L932" i="3"/>
  <c r="K932" i="3"/>
  <c r="J932" i="3"/>
  <c r="I932" i="3"/>
  <c r="H932" i="3"/>
  <c r="G932" i="3"/>
  <c r="F932" i="3"/>
  <c r="E932" i="3"/>
  <c r="D932" i="3"/>
  <c r="C932" i="3"/>
  <c r="B932" i="3"/>
  <c r="A932" i="3"/>
  <c r="P932" i="3" s="1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A931" i="3"/>
  <c r="P931" i="3" s="1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A930" i="3"/>
  <c r="P930" i="3" s="1"/>
  <c r="N929" i="3"/>
  <c r="M929" i="3"/>
  <c r="L929" i="3"/>
  <c r="K929" i="3"/>
  <c r="J929" i="3"/>
  <c r="I929" i="3"/>
  <c r="H929" i="3"/>
  <c r="G929" i="3"/>
  <c r="F929" i="3"/>
  <c r="E929" i="3"/>
  <c r="D929" i="3"/>
  <c r="C929" i="3"/>
  <c r="B929" i="3"/>
  <c r="A929" i="3"/>
  <c r="P929" i="3" s="1"/>
  <c r="N928" i="3"/>
  <c r="M928" i="3"/>
  <c r="L928" i="3"/>
  <c r="K928" i="3"/>
  <c r="J928" i="3"/>
  <c r="I928" i="3"/>
  <c r="H928" i="3"/>
  <c r="G928" i="3"/>
  <c r="F928" i="3"/>
  <c r="E928" i="3"/>
  <c r="D928" i="3"/>
  <c r="C928" i="3"/>
  <c r="B928" i="3"/>
  <c r="A928" i="3"/>
  <c r="P928" i="3" s="1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A927" i="3"/>
  <c r="P927" i="3" s="1"/>
  <c r="N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A926" i="3"/>
  <c r="P926" i="3" s="1"/>
  <c r="N925" i="3"/>
  <c r="M925" i="3"/>
  <c r="L925" i="3"/>
  <c r="K925" i="3"/>
  <c r="J925" i="3"/>
  <c r="I925" i="3"/>
  <c r="H925" i="3"/>
  <c r="G925" i="3"/>
  <c r="F925" i="3"/>
  <c r="E925" i="3"/>
  <c r="D925" i="3"/>
  <c r="C925" i="3"/>
  <c r="B925" i="3"/>
  <c r="A925" i="3"/>
  <c r="P925" i="3" s="1"/>
  <c r="N924" i="3"/>
  <c r="M924" i="3"/>
  <c r="L924" i="3"/>
  <c r="K924" i="3"/>
  <c r="J924" i="3"/>
  <c r="I924" i="3"/>
  <c r="H924" i="3"/>
  <c r="G924" i="3"/>
  <c r="F924" i="3"/>
  <c r="E924" i="3"/>
  <c r="D924" i="3"/>
  <c r="C924" i="3"/>
  <c r="B924" i="3"/>
  <c r="A924" i="3"/>
  <c r="P924" i="3" s="1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A923" i="3"/>
  <c r="P923" i="3" s="1"/>
  <c r="N922" i="3"/>
  <c r="M922" i="3"/>
  <c r="L922" i="3"/>
  <c r="K922" i="3"/>
  <c r="J922" i="3"/>
  <c r="I922" i="3"/>
  <c r="H922" i="3"/>
  <c r="G922" i="3"/>
  <c r="F922" i="3"/>
  <c r="E922" i="3"/>
  <c r="D922" i="3"/>
  <c r="C922" i="3"/>
  <c r="B922" i="3"/>
  <c r="A922" i="3"/>
  <c r="P922" i="3" s="1"/>
  <c r="N921" i="3"/>
  <c r="M921" i="3"/>
  <c r="L921" i="3"/>
  <c r="K921" i="3"/>
  <c r="J921" i="3"/>
  <c r="I921" i="3"/>
  <c r="H921" i="3"/>
  <c r="G921" i="3"/>
  <c r="F921" i="3"/>
  <c r="E921" i="3"/>
  <c r="D921" i="3"/>
  <c r="C921" i="3"/>
  <c r="B921" i="3"/>
  <c r="A921" i="3"/>
  <c r="P921" i="3" s="1"/>
  <c r="N920" i="3"/>
  <c r="M920" i="3"/>
  <c r="L920" i="3"/>
  <c r="K920" i="3"/>
  <c r="J920" i="3"/>
  <c r="I920" i="3"/>
  <c r="H920" i="3"/>
  <c r="G920" i="3"/>
  <c r="F920" i="3"/>
  <c r="E920" i="3"/>
  <c r="D920" i="3"/>
  <c r="C920" i="3"/>
  <c r="B920" i="3"/>
  <c r="A920" i="3"/>
  <c r="P920" i="3" s="1"/>
  <c r="N919" i="3"/>
  <c r="M919" i="3"/>
  <c r="L919" i="3"/>
  <c r="K919" i="3"/>
  <c r="J919" i="3"/>
  <c r="I919" i="3"/>
  <c r="H919" i="3"/>
  <c r="G919" i="3"/>
  <c r="F919" i="3"/>
  <c r="E919" i="3"/>
  <c r="D919" i="3"/>
  <c r="C919" i="3"/>
  <c r="B919" i="3"/>
  <c r="A919" i="3"/>
  <c r="P919" i="3" s="1"/>
  <c r="N918" i="3"/>
  <c r="M918" i="3"/>
  <c r="L918" i="3"/>
  <c r="K918" i="3"/>
  <c r="J918" i="3"/>
  <c r="I918" i="3"/>
  <c r="H918" i="3"/>
  <c r="G918" i="3"/>
  <c r="F918" i="3"/>
  <c r="E918" i="3"/>
  <c r="D918" i="3"/>
  <c r="C918" i="3"/>
  <c r="B918" i="3"/>
  <c r="A918" i="3"/>
  <c r="P918" i="3" s="1"/>
  <c r="N917" i="3"/>
  <c r="M917" i="3"/>
  <c r="L917" i="3"/>
  <c r="K917" i="3"/>
  <c r="J917" i="3"/>
  <c r="I917" i="3"/>
  <c r="H917" i="3"/>
  <c r="G917" i="3"/>
  <c r="F917" i="3"/>
  <c r="U917" i="3" s="1"/>
  <c r="E917" i="3"/>
  <c r="D917" i="3"/>
  <c r="C917" i="3"/>
  <c r="B917" i="3"/>
  <c r="Q917" i="3" s="1"/>
  <c r="A917" i="3"/>
  <c r="P917" i="3" s="1"/>
  <c r="N916" i="3"/>
  <c r="M916" i="3"/>
  <c r="L916" i="3"/>
  <c r="AA916" i="3" s="1"/>
  <c r="K916" i="3"/>
  <c r="J916" i="3"/>
  <c r="I916" i="3"/>
  <c r="H916" i="3"/>
  <c r="G916" i="3"/>
  <c r="F916" i="3"/>
  <c r="E916" i="3"/>
  <c r="D916" i="3"/>
  <c r="C916" i="3"/>
  <c r="B916" i="3"/>
  <c r="A916" i="3"/>
  <c r="P916" i="3" s="1"/>
  <c r="N915" i="3"/>
  <c r="M915" i="3"/>
  <c r="L915" i="3"/>
  <c r="K915" i="3"/>
  <c r="J915" i="3"/>
  <c r="I915" i="3"/>
  <c r="H915" i="3"/>
  <c r="G915" i="3"/>
  <c r="F915" i="3"/>
  <c r="E915" i="3"/>
  <c r="D915" i="3"/>
  <c r="C915" i="3"/>
  <c r="B915" i="3"/>
  <c r="A915" i="3"/>
  <c r="P915" i="3" s="1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A914" i="3"/>
  <c r="P914" i="3" s="1"/>
  <c r="N913" i="3"/>
  <c r="M913" i="3"/>
  <c r="L913" i="3"/>
  <c r="K913" i="3"/>
  <c r="J913" i="3"/>
  <c r="Y913" i="3" s="1"/>
  <c r="I913" i="3"/>
  <c r="H913" i="3"/>
  <c r="G913" i="3"/>
  <c r="F913" i="3"/>
  <c r="U913" i="3" s="1"/>
  <c r="E913" i="3"/>
  <c r="D913" i="3"/>
  <c r="C913" i="3"/>
  <c r="B913" i="3"/>
  <c r="Q913" i="3" s="1"/>
  <c r="A913" i="3"/>
  <c r="P913" i="3" s="1"/>
  <c r="N912" i="3"/>
  <c r="M912" i="3"/>
  <c r="L912" i="3"/>
  <c r="K912" i="3"/>
  <c r="J912" i="3"/>
  <c r="I912" i="3"/>
  <c r="H912" i="3"/>
  <c r="G912" i="3"/>
  <c r="F912" i="3"/>
  <c r="E912" i="3"/>
  <c r="D912" i="3"/>
  <c r="C912" i="3"/>
  <c r="B912" i="3"/>
  <c r="A912" i="3"/>
  <c r="P912" i="3" s="1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A911" i="3"/>
  <c r="P911" i="3" s="1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A910" i="3"/>
  <c r="P910" i="3" s="1"/>
  <c r="N909" i="3"/>
  <c r="M909" i="3"/>
  <c r="L909" i="3"/>
  <c r="K909" i="3"/>
  <c r="J909" i="3"/>
  <c r="Y909" i="3" s="1"/>
  <c r="I909" i="3"/>
  <c r="H909" i="3"/>
  <c r="G909" i="3"/>
  <c r="F909" i="3"/>
  <c r="U909" i="3" s="1"/>
  <c r="E909" i="3"/>
  <c r="D909" i="3"/>
  <c r="C909" i="3"/>
  <c r="B909" i="3"/>
  <c r="Q909" i="3" s="1"/>
  <c r="A909" i="3"/>
  <c r="P909" i="3" s="1"/>
  <c r="N908" i="3"/>
  <c r="M908" i="3"/>
  <c r="L908" i="3"/>
  <c r="AA908" i="3" s="1"/>
  <c r="K908" i="3"/>
  <c r="J908" i="3"/>
  <c r="I908" i="3"/>
  <c r="H908" i="3"/>
  <c r="G908" i="3"/>
  <c r="F908" i="3"/>
  <c r="E908" i="3"/>
  <c r="D908" i="3"/>
  <c r="C908" i="3"/>
  <c r="B908" i="3"/>
  <c r="A908" i="3"/>
  <c r="P908" i="3" s="1"/>
  <c r="N907" i="3"/>
  <c r="M907" i="3"/>
  <c r="L907" i="3"/>
  <c r="K907" i="3"/>
  <c r="J907" i="3"/>
  <c r="I907" i="3"/>
  <c r="H907" i="3"/>
  <c r="G907" i="3"/>
  <c r="V907" i="3" s="1"/>
  <c r="F907" i="3"/>
  <c r="E907" i="3"/>
  <c r="D907" i="3"/>
  <c r="C907" i="3"/>
  <c r="R907" i="3" s="1"/>
  <c r="B907" i="3"/>
  <c r="A907" i="3"/>
  <c r="P907" i="3" s="1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A906" i="3"/>
  <c r="P906" i="3" s="1"/>
  <c r="N905" i="3"/>
  <c r="M905" i="3"/>
  <c r="L905" i="3"/>
  <c r="K905" i="3"/>
  <c r="Z905" i="3" s="1"/>
  <c r="J905" i="3"/>
  <c r="Y905" i="3" s="1"/>
  <c r="I905" i="3"/>
  <c r="H905" i="3"/>
  <c r="G905" i="3"/>
  <c r="V905" i="3" s="1"/>
  <c r="F905" i="3"/>
  <c r="U905" i="3" s="1"/>
  <c r="E905" i="3"/>
  <c r="D905" i="3"/>
  <c r="C905" i="3"/>
  <c r="R905" i="3" s="1"/>
  <c r="B905" i="3"/>
  <c r="Q905" i="3" s="1"/>
  <c r="A905" i="3"/>
  <c r="P905" i="3" s="1"/>
  <c r="N904" i="3"/>
  <c r="M904" i="3"/>
  <c r="L904" i="3"/>
  <c r="AA904" i="3" s="1"/>
  <c r="K904" i="3"/>
  <c r="J904" i="3"/>
  <c r="I904" i="3"/>
  <c r="H904" i="3"/>
  <c r="G904" i="3"/>
  <c r="F904" i="3"/>
  <c r="E904" i="3"/>
  <c r="D904" i="3"/>
  <c r="C904" i="3"/>
  <c r="B904" i="3"/>
  <c r="A904" i="3"/>
  <c r="P904" i="3" s="1"/>
  <c r="N903" i="3"/>
  <c r="M903" i="3"/>
  <c r="L903" i="3"/>
  <c r="K903" i="3"/>
  <c r="Z903" i="3" s="1"/>
  <c r="J903" i="3"/>
  <c r="I903" i="3"/>
  <c r="H903" i="3"/>
  <c r="G903" i="3"/>
  <c r="V903" i="3" s="1"/>
  <c r="F903" i="3"/>
  <c r="E903" i="3"/>
  <c r="D903" i="3"/>
  <c r="C903" i="3"/>
  <c r="R903" i="3" s="1"/>
  <c r="B903" i="3"/>
  <c r="A903" i="3"/>
  <c r="P903" i="3" s="1"/>
  <c r="N902" i="3"/>
  <c r="M902" i="3"/>
  <c r="L902" i="3"/>
  <c r="K902" i="3"/>
  <c r="J902" i="3"/>
  <c r="I902" i="3"/>
  <c r="H902" i="3"/>
  <c r="G902" i="3"/>
  <c r="F902" i="3"/>
  <c r="E902" i="3"/>
  <c r="D902" i="3"/>
  <c r="C902" i="3"/>
  <c r="B902" i="3"/>
  <c r="A902" i="3"/>
  <c r="P902" i="3" s="1"/>
  <c r="N901" i="3"/>
  <c r="M901" i="3"/>
  <c r="L901" i="3"/>
  <c r="K901" i="3"/>
  <c r="Z901" i="3" s="1"/>
  <c r="J901" i="3"/>
  <c r="I901" i="3"/>
  <c r="H901" i="3"/>
  <c r="G901" i="3"/>
  <c r="V901" i="3" s="1"/>
  <c r="F901" i="3"/>
  <c r="U901" i="3" s="1"/>
  <c r="E901" i="3"/>
  <c r="D901" i="3"/>
  <c r="C901" i="3"/>
  <c r="R901" i="3" s="1"/>
  <c r="B901" i="3"/>
  <c r="Q901" i="3" s="1"/>
  <c r="A901" i="3"/>
  <c r="P901" i="3" s="1"/>
  <c r="N900" i="3"/>
  <c r="M900" i="3"/>
  <c r="L900" i="3"/>
  <c r="AA900" i="3" s="1"/>
  <c r="K900" i="3"/>
  <c r="J900" i="3"/>
  <c r="I900" i="3"/>
  <c r="H900" i="3"/>
  <c r="W900" i="3" s="1"/>
  <c r="G900" i="3"/>
  <c r="F900" i="3"/>
  <c r="E900" i="3"/>
  <c r="D900" i="3"/>
  <c r="C900" i="3"/>
  <c r="B900" i="3"/>
  <c r="A900" i="3"/>
  <c r="P900" i="3" s="1"/>
  <c r="N899" i="3"/>
  <c r="M899" i="3"/>
  <c r="L899" i="3"/>
  <c r="K899" i="3"/>
  <c r="Z899" i="3" s="1"/>
  <c r="J899" i="3"/>
  <c r="I899" i="3"/>
  <c r="H899" i="3"/>
  <c r="G899" i="3"/>
  <c r="V899" i="3" s="1"/>
  <c r="F899" i="3"/>
  <c r="E899" i="3"/>
  <c r="D899" i="3"/>
  <c r="C899" i="3"/>
  <c r="R899" i="3" s="1"/>
  <c r="B899" i="3"/>
  <c r="A899" i="3"/>
  <c r="P899" i="3" s="1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A898" i="3"/>
  <c r="P898" i="3" s="1"/>
  <c r="N897" i="3"/>
  <c r="M897" i="3"/>
  <c r="L897" i="3"/>
  <c r="K897" i="3"/>
  <c r="Z897" i="3" s="1"/>
  <c r="J897" i="3"/>
  <c r="Y897" i="3" s="1"/>
  <c r="I897" i="3"/>
  <c r="H897" i="3"/>
  <c r="G897" i="3"/>
  <c r="V897" i="3" s="1"/>
  <c r="F897" i="3"/>
  <c r="U897" i="3" s="1"/>
  <c r="E897" i="3"/>
  <c r="D897" i="3"/>
  <c r="C897" i="3"/>
  <c r="R897" i="3" s="1"/>
  <c r="B897" i="3"/>
  <c r="Q897" i="3" s="1"/>
  <c r="A897" i="3"/>
  <c r="P897" i="3" s="1"/>
  <c r="N896" i="3"/>
  <c r="M896" i="3"/>
  <c r="L896" i="3"/>
  <c r="AA896" i="3" s="1"/>
  <c r="K896" i="3"/>
  <c r="J896" i="3"/>
  <c r="I896" i="3"/>
  <c r="H896" i="3"/>
  <c r="G896" i="3"/>
  <c r="F896" i="3"/>
  <c r="E896" i="3"/>
  <c r="D896" i="3"/>
  <c r="C896" i="3"/>
  <c r="B896" i="3"/>
  <c r="A896" i="3"/>
  <c r="P896" i="3" s="1"/>
  <c r="N895" i="3"/>
  <c r="M895" i="3"/>
  <c r="L895" i="3"/>
  <c r="K895" i="3"/>
  <c r="Z895" i="3" s="1"/>
  <c r="J895" i="3"/>
  <c r="I895" i="3"/>
  <c r="H895" i="3"/>
  <c r="G895" i="3"/>
  <c r="V895" i="3" s="1"/>
  <c r="F895" i="3"/>
  <c r="E895" i="3"/>
  <c r="D895" i="3"/>
  <c r="C895" i="3"/>
  <c r="R895" i="3" s="1"/>
  <c r="B895" i="3"/>
  <c r="A895" i="3"/>
  <c r="P895" i="3" s="1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A894" i="3"/>
  <c r="P894" i="3" s="1"/>
  <c r="N893" i="3"/>
  <c r="M893" i="3"/>
  <c r="L893" i="3"/>
  <c r="K893" i="3"/>
  <c r="Z893" i="3" s="1"/>
  <c r="J893" i="3"/>
  <c r="Y893" i="3" s="1"/>
  <c r="I893" i="3"/>
  <c r="H893" i="3"/>
  <c r="G893" i="3"/>
  <c r="V893" i="3" s="1"/>
  <c r="F893" i="3"/>
  <c r="U893" i="3" s="1"/>
  <c r="E893" i="3"/>
  <c r="D893" i="3"/>
  <c r="C893" i="3"/>
  <c r="R893" i="3" s="1"/>
  <c r="B893" i="3"/>
  <c r="Q893" i="3" s="1"/>
  <c r="A893" i="3"/>
  <c r="P893" i="3" s="1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A892" i="3"/>
  <c r="P892" i="3" s="1"/>
  <c r="N891" i="3"/>
  <c r="M891" i="3"/>
  <c r="L891" i="3"/>
  <c r="K891" i="3"/>
  <c r="Z891" i="3" s="1"/>
  <c r="J891" i="3"/>
  <c r="I891" i="3"/>
  <c r="H891" i="3"/>
  <c r="G891" i="3"/>
  <c r="V891" i="3" s="1"/>
  <c r="F891" i="3"/>
  <c r="E891" i="3"/>
  <c r="D891" i="3"/>
  <c r="C891" i="3"/>
  <c r="R891" i="3" s="1"/>
  <c r="B891" i="3"/>
  <c r="A891" i="3"/>
  <c r="P891" i="3" s="1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A890" i="3"/>
  <c r="P890" i="3" s="1"/>
  <c r="N889" i="3"/>
  <c r="AC889" i="3" s="1"/>
  <c r="M889" i="3"/>
  <c r="L889" i="3"/>
  <c r="K889" i="3"/>
  <c r="Z889" i="3" s="1"/>
  <c r="J889" i="3"/>
  <c r="Y889" i="3" s="1"/>
  <c r="I889" i="3"/>
  <c r="H889" i="3"/>
  <c r="G889" i="3"/>
  <c r="V889" i="3" s="1"/>
  <c r="F889" i="3"/>
  <c r="U889" i="3" s="1"/>
  <c r="E889" i="3"/>
  <c r="D889" i="3"/>
  <c r="C889" i="3"/>
  <c r="R889" i="3" s="1"/>
  <c r="B889" i="3"/>
  <c r="Q889" i="3" s="1"/>
  <c r="A889" i="3"/>
  <c r="P889" i="3" s="1"/>
  <c r="N888" i="3"/>
  <c r="M888" i="3"/>
  <c r="L888" i="3"/>
  <c r="K888" i="3"/>
  <c r="J888" i="3"/>
  <c r="I888" i="3"/>
  <c r="H888" i="3"/>
  <c r="G888" i="3"/>
  <c r="F888" i="3"/>
  <c r="E888" i="3"/>
  <c r="D888" i="3"/>
  <c r="C888" i="3"/>
  <c r="B888" i="3"/>
  <c r="A888" i="3"/>
  <c r="P888" i="3" s="1"/>
  <c r="N887" i="3"/>
  <c r="M887" i="3"/>
  <c r="L887" i="3"/>
  <c r="K887" i="3"/>
  <c r="Z887" i="3" s="1"/>
  <c r="J887" i="3"/>
  <c r="I887" i="3"/>
  <c r="H887" i="3"/>
  <c r="G887" i="3"/>
  <c r="V887" i="3" s="1"/>
  <c r="F887" i="3"/>
  <c r="E887" i="3"/>
  <c r="D887" i="3"/>
  <c r="C887" i="3"/>
  <c r="R887" i="3" s="1"/>
  <c r="B887" i="3"/>
  <c r="A887" i="3"/>
  <c r="P887" i="3" s="1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A886" i="3"/>
  <c r="P886" i="3" s="1"/>
  <c r="N885" i="3"/>
  <c r="M885" i="3"/>
  <c r="L885" i="3"/>
  <c r="K885" i="3"/>
  <c r="Z885" i="3" s="1"/>
  <c r="J885" i="3"/>
  <c r="Y885" i="3" s="1"/>
  <c r="I885" i="3"/>
  <c r="H885" i="3"/>
  <c r="G885" i="3"/>
  <c r="V885" i="3" s="1"/>
  <c r="F885" i="3"/>
  <c r="U885" i="3" s="1"/>
  <c r="E885" i="3"/>
  <c r="D885" i="3"/>
  <c r="C885" i="3"/>
  <c r="R885" i="3" s="1"/>
  <c r="B885" i="3"/>
  <c r="Q885" i="3" s="1"/>
  <c r="A885" i="3"/>
  <c r="P885" i="3" s="1"/>
  <c r="N884" i="3"/>
  <c r="M884" i="3"/>
  <c r="L884" i="3"/>
  <c r="AA884" i="3" s="1"/>
  <c r="K884" i="3"/>
  <c r="J884" i="3"/>
  <c r="I884" i="3"/>
  <c r="H884" i="3"/>
  <c r="G884" i="3"/>
  <c r="F884" i="3"/>
  <c r="E884" i="3"/>
  <c r="D884" i="3"/>
  <c r="C884" i="3"/>
  <c r="B884" i="3"/>
  <c r="A884" i="3"/>
  <c r="P884" i="3" s="1"/>
  <c r="N883" i="3"/>
  <c r="M883" i="3"/>
  <c r="L883" i="3"/>
  <c r="K883" i="3"/>
  <c r="Z883" i="3" s="1"/>
  <c r="J883" i="3"/>
  <c r="I883" i="3"/>
  <c r="H883" i="3"/>
  <c r="G883" i="3"/>
  <c r="V883" i="3" s="1"/>
  <c r="F883" i="3"/>
  <c r="E883" i="3"/>
  <c r="D883" i="3"/>
  <c r="C883" i="3"/>
  <c r="R883" i="3" s="1"/>
  <c r="B883" i="3"/>
  <c r="A883" i="3"/>
  <c r="P883" i="3" s="1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A882" i="3"/>
  <c r="P882" i="3" s="1"/>
  <c r="N881" i="3"/>
  <c r="M881" i="3"/>
  <c r="L881" i="3"/>
  <c r="K881" i="3"/>
  <c r="Z881" i="3" s="1"/>
  <c r="J881" i="3"/>
  <c r="Y881" i="3" s="1"/>
  <c r="I881" i="3"/>
  <c r="H881" i="3"/>
  <c r="G881" i="3"/>
  <c r="V881" i="3" s="1"/>
  <c r="F881" i="3"/>
  <c r="U881" i="3" s="1"/>
  <c r="E881" i="3"/>
  <c r="D881" i="3"/>
  <c r="C881" i="3"/>
  <c r="R881" i="3" s="1"/>
  <c r="B881" i="3"/>
  <c r="Q881" i="3" s="1"/>
  <c r="A881" i="3"/>
  <c r="P881" i="3" s="1"/>
  <c r="N880" i="3"/>
  <c r="M880" i="3"/>
  <c r="L880" i="3"/>
  <c r="AA880" i="3" s="1"/>
  <c r="K880" i="3"/>
  <c r="J880" i="3"/>
  <c r="I880" i="3"/>
  <c r="H880" i="3"/>
  <c r="G880" i="3"/>
  <c r="F880" i="3"/>
  <c r="E880" i="3"/>
  <c r="D880" i="3"/>
  <c r="C880" i="3"/>
  <c r="B880" i="3"/>
  <c r="A880" i="3"/>
  <c r="P880" i="3" s="1"/>
  <c r="N879" i="3"/>
  <c r="M879" i="3"/>
  <c r="L879" i="3"/>
  <c r="K879" i="3"/>
  <c r="Z879" i="3" s="1"/>
  <c r="J879" i="3"/>
  <c r="I879" i="3"/>
  <c r="H879" i="3"/>
  <c r="G879" i="3"/>
  <c r="V879" i="3" s="1"/>
  <c r="F879" i="3"/>
  <c r="E879" i="3"/>
  <c r="D879" i="3"/>
  <c r="C879" i="3"/>
  <c r="R879" i="3" s="1"/>
  <c r="B879" i="3"/>
  <c r="A879" i="3"/>
  <c r="P879" i="3" s="1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A878" i="3"/>
  <c r="P878" i="3" s="1"/>
  <c r="N877" i="3"/>
  <c r="M877" i="3"/>
  <c r="L877" i="3"/>
  <c r="K877" i="3"/>
  <c r="Z877" i="3" s="1"/>
  <c r="J877" i="3"/>
  <c r="Y877" i="3" s="1"/>
  <c r="I877" i="3"/>
  <c r="H877" i="3"/>
  <c r="G877" i="3"/>
  <c r="V877" i="3" s="1"/>
  <c r="F877" i="3"/>
  <c r="U877" i="3" s="1"/>
  <c r="E877" i="3"/>
  <c r="D877" i="3"/>
  <c r="C877" i="3"/>
  <c r="R877" i="3" s="1"/>
  <c r="B877" i="3"/>
  <c r="Q877" i="3" s="1"/>
  <c r="A877" i="3"/>
  <c r="P877" i="3" s="1"/>
  <c r="N876" i="3"/>
  <c r="M876" i="3"/>
  <c r="L876" i="3"/>
  <c r="AA876" i="3" s="1"/>
  <c r="K876" i="3"/>
  <c r="J876" i="3"/>
  <c r="I876" i="3"/>
  <c r="H876" i="3"/>
  <c r="G876" i="3"/>
  <c r="F876" i="3"/>
  <c r="E876" i="3"/>
  <c r="D876" i="3"/>
  <c r="C876" i="3"/>
  <c r="B876" i="3"/>
  <c r="A876" i="3"/>
  <c r="P876" i="3" s="1"/>
  <c r="N875" i="3"/>
  <c r="M875" i="3"/>
  <c r="L875" i="3"/>
  <c r="K875" i="3"/>
  <c r="Z875" i="3" s="1"/>
  <c r="J875" i="3"/>
  <c r="I875" i="3"/>
  <c r="H875" i="3"/>
  <c r="G875" i="3"/>
  <c r="V875" i="3" s="1"/>
  <c r="F875" i="3"/>
  <c r="E875" i="3"/>
  <c r="D875" i="3"/>
  <c r="C875" i="3"/>
  <c r="R875" i="3" s="1"/>
  <c r="B875" i="3"/>
  <c r="A875" i="3"/>
  <c r="P875" i="3" s="1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A874" i="3"/>
  <c r="P874" i="3" s="1"/>
  <c r="N873" i="3"/>
  <c r="M873" i="3"/>
  <c r="L873" i="3"/>
  <c r="K873" i="3"/>
  <c r="Z873" i="3" s="1"/>
  <c r="J873" i="3"/>
  <c r="Y873" i="3" s="1"/>
  <c r="I873" i="3"/>
  <c r="H873" i="3"/>
  <c r="G873" i="3"/>
  <c r="V873" i="3" s="1"/>
  <c r="F873" i="3"/>
  <c r="U873" i="3" s="1"/>
  <c r="E873" i="3"/>
  <c r="D873" i="3"/>
  <c r="C873" i="3"/>
  <c r="R873" i="3" s="1"/>
  <c r="B873" i="3"/>
  <c r="Q873" i="3" s="1"/>
  <c r="A873" i="3"/>
  <c r="P873" i="3" s="1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A872" i="3"/>
  <c r="P872" i="3" s="1"/>
  <c r="N871" i="3"/>
  <c r="M871" i="3"/>
  <c r="L871" i="3"/>
  <c r="K871" i="3"/>
  <c r="Z871" i="3" s="1"/>
  <c r="J871" i="3"/>
  <c r="I871" i="3"/>
  <c r="H871" i="3"/>
  <c r="G871" i="3"/>
  <c r="V871" i="3" s="1"/>
  <c r="F871" i="3"/>
  <c r="E871" i="3"/>
  <c r="D871" i="3"/>
  <c r="C871" i="3"/>
  <c r="R871" i="3" s="1"/>
  <c r="B871" i="3"/>
  <c r="A871" i="3"/>
  <c r="P871" i="3" s="1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A870" i="3"/>
  <c r="P870" i="3" s="1"/>
  <c r="N869" i="3"/>
  <c r="M869" i="3"/>
  <c r="L869" i="3"/>
  <c r="K869" i="3"/>
  <c r="Z869" i="3" s="1"/>
  <c r="J869" i="3"/>
  <c r="Y869" i="3" s="1"/>
  <c r="I869" i="3"/>
  <c r="H869" i="3"/>
  <c r="G869" i="3"/>
  <c r="V869" i="3" s="1"/>
  <c r="F869" i="3"/>
  <c r="U869" i="3" s="1"/>
  <c r="E869" i="3"/>
  <c r="D869" i="3"/>
  <c r="C869" i="3"/>
  <c r="R869" i="3" s="1"/>
  <c r="B869" i="3"/>
  <c r="Q869" i="3" s="1"/>
  <c r="A869" i="3"/>
  <c r="P869" i="3" s="1"/>
  <c r="N868" i="3"/>
  <c r="M868" i="3"/>
  <c r="L868" i="3"/>
  <c r="AA868" i="3" s="1"/>
  <c r="K868" i="3"/>
  <c r="J868" i="3"/>
  <c r="I868" i="3"/>
  <c r="H868" i="3"/>
  <c r="G868" i="3"/>
  <c r="F868" i="3"/>
  <c r="E868" i="3"/>
  <c r="D868" i="3"/>
  <c r="C868" i="3"/>
  <c r="B868" i="3"/>
  <c r="A868" i="3"/>
  <c r="P868" i="3" s="1"/>
  <c r="N867" i="3"/>
  <c r="M867" i="3"/>
  <c r="L867" i="3"/>
  <c r="K867" i="3"/>
  <c r="J867" i="3"/>
  <c r="I867" i="3"/>
  <c r="H867" i="3"/>
  <c r="G867" i="3"/>
  <c r="V867" i="3" s="1"/>
  <c r="F867" i="3"/>
  <c r="E867" i="3"/>
  <c r="D867" i="3"/>
  <c r="C867" i="3"/>
  <c r="R867" i="3" s="1"/>
  <c r="B867" i="3"/>
  <c r="A867" i="3"/>
  <c r="P867" i="3" s="1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A866" i="3"/>
  <c r="P866" i="3" s="1"/>
  <c r="N865" i="3"/>
  <c r="M865" i="3"/>
  <c r="L865" i="3"/>
  <c r="K865" i="3"/>
  <c r="Z865" i="3" s="1"/>
  <c r="J865" i="3"/>
  <c r="I865" i="3"/>
  <c r="H865" i="3"/>
  <c r="G865" i="3"/>
  <c r="V865" i="3" s="1"/>
  <c r="F865" i="3"/>
  <c r="U865" i="3" s="1"/>
  <c r="E865" i="3"/>
  <c r="D865" i="3"/>
  <c r="C865" i="3"/>
  <c r="R865" i="3" s="1"/>
  <c r="B865" i="3"/>
  <c r="Q865" i="3" s="1"/>
  <c r="A865" i="3"/>
  <c r="P865" i="3" s="1"/>
  <c r="N864" i="3"/>
  <c r="M864" i="3"/>
  <c r="L864" i="3"/>
  <c r="AA864" i="3" s="1"/>
  <c r="K864" i="3"/>
  <c r="J864" i="3"/>
  <c r="I864" i="3"/>
  <c r="H864" i="3"/>
  <c r="W864" i="3" s="1"/>
  <c r="G864" i="3"/>
  <c r="F864" i="3"/>
  <c r="E864" i="3"/>
  <c r="D864" i="3"/>
  <c r="C864" i="3"/>
  <c r="B864" i="3"/>
  <c r="A864" i="3"/>
  <c r="P864" i="3" s="1"/>
  <c r="N863" i="3"/>
  <c r="M863" i="3"/>
  <c r="L863" i="3"/>
  <c r="K863" i="3"/>
  <c r="Z863" i="3" s="1"/>
  <c r="J863" i="3"/>
  <c r="I863" i="3"/>
  <c r="H863" i="3"/>
  <c r="G863" i="3"/>
  <c r="V863" i="3" s="1"/>
  <c r="F863" i="3"/>
  <c r="E863" i="3"/>
  <c r="D863" i="3"/>
  <c r="C863" i="3"/>
  <c r="R863" i="3" s="1"/>
  <c r="B863" i="3"/>
  <c r="A863" i="3"/>
  <c r="P863" i="3" s="1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A862" i="3"/>
  <c r="P862" i="3" s="1"/>
  <c r="N861" i="3"/>
  <c r="M861" i="3"/>
  <c r="L861" i="3"/>
  <c r="K861" i="3"/>
  <c r="Z861" i="3" s="1"/>
  <c r="J861" i="3"/>
  <c r="Y861" i="3" s="1"/>
  <c r="I861" i="3"/>
  <c r="H861" i="3"/>
  <c r="G861" i="3"/>
  <c r="V861" i="3" s="1"/>
  <c r="F861" i="3"/>
  <c r="U861" i="3" s="1"/>
  <c r="E861" i="3"/>
  <c r="D861" i="3"/>
  <c r="C861" i="3"/>
  <c r="R861" i="3" s="1"/>
  <c r="B861" i="3"/>
  <c r="Q861" i="3" s="1"/>
  <c r="A861" i="3"/>
  <c r="P861" i="3" s="1"/>
  <c r="N860" i="3"/>
  <c r="M860" i="3"/>
  <c r="L860" i="3"/>
  <c r="K860" i="3"/>
  <c r="J860" i="3"/>
  <c r="I860" i="3"/>
  <c r="H860" i="3"/>
  <c r="G860" i="3"/>
  <c r="F860" i="3"/>
  <c r="E860" i="3"/>
  <c r="D860" i="3"/>
  <c r="C860" i="3"/>
  <c r="B860" i="3"/>
  <c r="A860" i="3"/>
  <c r="P860" i="3" s="1"/>
  <c r="N859" i="3"/>
  <c r="M859" i="3"/>
  <c r="L859" i="3"/>
  <c r="K859" i="3"/>
  <c r="Z859" i="3" s="1"/>
  <c r="J859" i="3"/>
  <c r="I859" i="3"/>
  <c r="H859" i="3"/>
  <c r="G859" i="3"/>
  <c r="V859" i="3" s="1"/>
  <c r="F859" i="3"/>
  <c r="E859" i="3"/>
  <c r="D859" i="3"/>
  <c r="C859" i="3"/>
  <c r="R859" i="3" s="1"/>
  <c r="B859" i="3"/>
  <c r="A859" i="3"/>
  <c r="P859" i="3" s="1"/>
  <c r="N858" i="3"/>
  <c r="M858" i="3"/>
  <c r="L858" i="3"/>
  <c r="K858" i="3"/>
  <c r="J858" i="3"/>
  <c r="I858" i="3"/>
  <c r="H858" i="3"/>
  <c r="G858" i="3"/>
  <c r="F858" i="3"/>
  <c r="E858" i="3"/>
  <c r="D858" i="3"/>
  <c r="C858" i="3"/>
  <c r="B858" i="3"/>
  <c r="A858" i="3"/>
  <c r="P858" i="3" s="1"/>
  <c r="N857" i="3"/>
  <c r="AC857" i="3" s="1"/>
  <c r="M857" i="3"/>
  <c r="L857" i="3"/>
  <c r="K857" i="3"/>
  <c r="Z857" i="3" s="1"/>
  <c r="J857" i="3"/>
  <c r="Y857" i="3" s="1"/>
  <c r="I857" i="3"/>
  <c r="H857" i="3"/>
  <c r="G857" i="3"/>
  <c r="V857" i="3" s="1"/>
  <c r="F857" i="3"/>
  <c r="U857" i="3" s="1"/>
  <c r="E857" i="3"/>
  <c r="D857" i="3"/>
  <c r="C857" i="3"/>
  <c r="R857" i="3" s="1"/>
  <c r="B857" i="3"/>
  <c r="Q857" i="3" s="1"/>
  <c r="A857" i="3"/>
  <c r="P857" i="3" s="1"/>
  <c r="N856" i="3"/>
  <c r="M856" i="3"/>
  <c r="L856" i="3"/>
  <c r="AA856" i="3" s="1"/>
  <c r="K856" i="3"/>
  <c r="J856" i="3"/>
  <c r="I856" i="3"/>
  <c r="H856" i="3"/>
  <c r="G856" i="3"/>
  <c r="F856" i="3"/>
  <c r="E856" i="3"/>
  <c r="D856" i="3"/>
  <c r="C856" i="3"/>
  <c r="B856" i="3"/>
  <c r="A856" i="3"/>
  <c r="P856" i="3" s="1"/>
  <c r="N855" i="3"/>
  <c r="M855" i="3"/>
  <c r="L855" i="3"/>
  <c r="K855" i="3"/>
  <c r="Z855" i="3" s="1"/>
  <c r="J855" i="3"/>
  <c r="I855" i="3"/>
  <c r="H855" i="3"/>
  <c r="G855" i="3"/>
  <c r="V855" i="3" s="1"/>
  <c r="F855" i="3"/>
  <c r="E855" i="3"/>
  <c r="D855" i="3"/>
  <c r="C855" i="3"/>
  <c r="R855" i="3" s="1"/>
  <c r="B855" i="3"/>
  <c r="A855" i="3"/>
  <c r="P855" i="3" s="1"/>
  <c r="N854" i="3"/>
  <c r="M854" i="3"/>
  <c r="L854" i="3"/>
  <c r="K854" i="3"/>
  <c r="J854" i="3"/>
  <c r="I854" i="3"/>
  <c r="H854" i="3"/>
  <c r="G854" i="3"/>
  <c r="F854" i="3"/>
  <c r="E854" i="3"/>
  <c r="D854" i="3"/>
  <c r="C854" i="3"/>
  <c r="B854" i="3"/>
  <c r="A854" i="3"/>
  <c r="P854" i="3" s="1"/>
  <c r="N853" i="3"/>
  <c r="M853" i="3"/>
  <c r="L853" i="3"/>
  <c r="K853" i="3"/>
  <c r="Z853" i="3" s="1"/>
  <c r="J853" i="3"/>
  <c r="Y853" i="3" s="1"/>
  <c r="I853" i="3"/>
  <c r="H853" i="3"/>
  <c r="G853" i="3"/>
  <c r="V853" i="3" s="1"/>
  <c r="F853" i="3"/>
  <c r="U853" i="3" s="1"/>
  <c r="E853" i="3"/>
  <c r="D853" i="3"/>
  <c r="C853" i="3"/>
  <c r="R853" i="3" s="1"/>
  <c r="B853" i="3"/>
  <c r="Q853" i="3" s="1"/>
  <c r="A853" i="3"/>
  <c r="P853" i="3" s="1"/>
  <c r="N852" i="3"/>
  <c r="M852" i="3"/>
  <c r="L852" i="3"/>
  <c r="AA852" i="3" s="1"/>
  <c r="K852" i="3"/>
  <c r="J852" i="3"/>
  <c r="I852" i="3"/>
  <c r="H852" i="3"/>
  <c r="G852" i="3"/>
  <c r="F852" i="3"/>
  <c r="E852" i="3"/>
  <c r="D852" i="3"/>
  <c r="C852" i="3"/>
  <c r="B852" i="3"/>
  <c r="A852" i="3"/>
  <c r="P852" i="3" s="1"/>
  <c r="N851" i="3"/>
  <c r="M851" i="3"/>
  <c r="L851" i="3"/>
  <c r="K851" i="3"/>
  <c r="Z851" i="3" s="1"/>
  <c r="J851" i="3"/>
  <c r="I851" i="3"/>
  <c r="H851" i="3"/>
  <c r="G851" i="3"/>
  <c r="V851" i="3" s="1"/>
  <c r="F851" i="3"/>
  <c r="E851" i="3"/>
  <c r="D851" i="3"/>
  <c r="C851" i="3"/>
  <c r="R851" i="3" s="1"/>
  <c r="B851" i="3"/>
  <c r="A851" i="3"/>
  <c r="P851" i="3" s="1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A850" i="3"/>
  <c r="P850" i="3" s="1"/>
  <c r="N849" i="3"/>
  <c r="AC849" i="3" s="1"/>
  <c r="M849" i="3"/>
  <c r="L849" i="3"/>
  <c r="K849" i="3"/>
  <c r="Z849" i="3" s="1"/>
  <c r="J849" i="3"/>
  <c r="Y849" i="3" s="1"/>
  <c r="I849" i="3"/>
  <c r="H849" i="3"/>
  <c r="G849" i="3"/>
  <c r="V849" i="3" s="1"/>
  <c r="F849" i="3"/>
  <c r="U849" i="3" s="1"/>
  <c r="E849" i="3"/>
  <c r="D849" i="3"/>
  <c r="C849" i="3"/>
  <c r="R849" i="3" s="1"/>
  <c r="B849" i="3"/>
  <c r="Q849" i="3" s="1"/>
  <c r="A849" i="3"/>
  <c r="P849" i="3" s="1"/>
  <c r="N848" i="3"/>
  <c r="M848" i="3"/>
  <c r="L848" i="3"/>
  <c r="AA848" i="3" s="1"/>
  <c r="K848" i="3"/>
  <c r="J848" i="3"/>
  <c r="I848" i="3"/>
  <c r="H848" i="3"/>
  <c r="G848" i="3"/>
  <c r="F848" i="3"/>
  <c r="E848" i="3"/>
  <c r="D848" i="3"/>
  <c r="C848" i="3"/>
  <c r="B848" i="3"/>
  <c r="A848" i="3"/>
  <c r="P848" i="3" s="1"/>
  <c r="N847" i="3"/>
  <c r="M847" i="3"/>
  <c r="L847" i="3"/>
  <c r="K847" i="3"/>
  <c r="Z847" i="3" s="1"/>
  <c r="J847" i="3"/>
  <c r="I847" i="3"/>
  <c r="H847" i="3"/>
  <c r="G847" i="3"/>
  <c r="V847" i="3" s="1"/>
  <c r="F847" i="3"/>
  <c r="E847" i="3"/>
  <c r="D847" i="3"/>
  <c r="C847" i="3"/>
  <c r="R847" i="3" s="1"/>
  <c r="B847" i="3"/>
  <c r="A847" i="3"/>
  <c r="P847" i="3" s="1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A846" i="3"/>
  <c r="P846" i="3" s="1"/>
  <c r="N845" i="3"/>
  <c r="M845" i="3"/>
  <c r="L845" i="3"/>
  <c r="K845" i="3"/>
  <c r="Z845" i="3" s="1"/>
  <c r="J845" i="3"/>
  <c r="Y845" i="3" s="1"/>
  <c r="I845" i="3"/>
  <c r="H845" i="3"/>
  <c r="G845" i="3"/>
  <c r="V845" i="3" s="1"/>
  <c r="F845" i="3"/>
  <c r="U845" i="3" s="1"/>
  <c r="E845" i="3"/>
  <c r="D845" i="3"/>
  <c r="C845" i="3"/>
  <c r="R845" i="3" s="1"/>
  <c r="B845" i="3"/>
  <c r="Q845" i="3" s="1"/>
  <c r="A845" i="3"/>
  <c r="P845" i="3" s="1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A844" i="3"/>
  <c r="P844" i="3" s="1"/>
  <c r="N843" i="3"/>
  <c r="M843" i="3"/>
  <c r="L843" i="3"/>
  <c r="K843" i="3"/>
  <c r="Z843" i="3" s="1"/>
  <c r="J843" i="3"/>
  <c r="I843" i="3"/>
  <c r="H843" i="3"/>
  <c r="G843" i="3"/>
  <c r="V843" i="3" s="1"/>
  <c r="F843" i="3"/>
  <c r="E843" i="3"/>
  <c r="D843" i="3"/>
  <c r="C843" i="3"/>
  <c r="R843" i="3" s="1"/>
  <c r="B843" i="3"/>
  <c r="A843" i="3"/>
  <c r="P843" i="3" s="1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A842" i="3"/>
  <c r="P842" i="3" s="1"/>
  <c r="N841" i="3"/>
  <c r="M841" i="3"/>
  <c r="L841" i="3"/>
  <c r="K841" i="3"/>
  <c r="Z841" i="3" s="1"/>
  <c r="J841" i="3"/>
  <c r="Y841" i="3" s="1"/>
  <c r="I841" i="3"/>
  <c r="H841" i="3"/>
  <c r="G841" i="3"/>
  <c r="V841" i="3" s="1"/>
  <c r="F841" i="3"/>
  <c r="U841" i="3" s="1"/>
  <c r="E841" i="3"/>
  <c r="D841" i="3"/>
  <c r="C841" i="3"/>
  <c r="R841" i="3" s="1"/>
  <c r="B841" i="3"/>
  <c r="Q841" i="3" s="1"/>
  <c r="A841" i="3"/>
  <c r="P841" i="3" s="1"/>
  <c r="N840" i="3"/>
  <c r="M840" i="3"/>
  <c r="L840" i="3"/>
  <c r="AA840" i="3" s="1"/>
  <c r="K840" i="3"/>
  <c r="J840" i="3"/>
  <c r="I840" i="3"/>
  <c r="H840" i="3"/>
  <c r="G840" i="3"/>
  <c r="F840" i="3"/>
  <c r="E840" i="3"/>
  <c r="D840" i="3"/>
  <c r="C840" i="3"/>
  <c r="B840" i="3"/>
  <c r="A840" i="3"/>
  <c r="P840" i="3" s="1"/>
  <c r="N839" i="3"/>
  <c r="M839" i="3"/>
  <c r="L839" i="3"/>
  <c r="K839" i="3"/>
  <c r="Z839" i="3" s="1"/>
  <c r="J839" i="3"/>
  <c r="I839" i="3"/>
  <c r="H839" i="3"/>
  <c r="G839" i="3"/>
  <c r="V839" i="3" s="1"/>
  <c r="F839" i="3"/>
  <c r="E839" i="3"/>
  <c r="D839" i="3"/>
  <c r="C839" i="3"/>
  <c r="R839" i="3" s="1"/>
  <c r="B839" i="3"/>
  <c r="A839" i="3"/>
  <c r="P839" i="3" s="1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A838" i="3"/>
  <c r="P838" i="3" s="1"/>
  <c r="N837" i="3"/>
  <c r="M837" i="3"/>
  <c r="L837" i="3"/>
  <c r="K837" i="3"/>
  <c r="Z837" i="3" s="1"/>
  <c r="J837" i="3"/>
  <c r="Y837" i="3" s="1"/>
  <c r="I837" i="3"/>
  <c r="H837" i="3"/>
  <c r="G837" i="3"/>
  <c r="V837" i="3" s="1"/>
  <c r="F837" i="3"/>
  <c r="U837" i="3" s="1"/>
  <c r="E837" i="3"/>
  <c r="D837" i="3"/>
  <c r="C837" i="3"/>
  <c r="R837" i="3" s="1"/>
  <c r="B837" i="3"/>
  <c r="Q837" i="3" s="1"/>
  <c r="A837" i="3"/>
  <c r="P837" i="3" s="1"/>
  <c r="N836" i="3"/>
  <c r="M836" i="3"/>
  <c r="L836" i="3"/>
  <c r="AA836" i="3" s="1"/>
  <c r="K836" i="3"/>
  <c r="J836" i="3"/>
  <c r="I836" i="3"/>
  <c r="H836" i="3"/>
  <c r="G836" i="3"/>
  <c r="F836" i="3"/>
  <c r="E836" i="3"/>
  <c r="D836" i="3"/>
  <c r="C836" i="3"/>
  <c r="B836" i="3"/>
  <c r="A836" i="3"/>
  <c r="P836" i="3" s="1"/>
  <c r="N835" i="3"/>
  <c r="M835" i="3"/>
  <c r="L835" i="3"/>
  <c r="K835" i="3"/>
  <c r="Z835" i="3" s="1"/>
  <c r="J835" i="3"/>
  <c r="I835" i="3"/>
  <c r="H835" i="3"/>
  <c r="G835" i="3"/>
  <c r="V835" i="3" s="1"/>
  <c r="F835" i="3"/>
  <c r="E835" i="3"/>
  <c r="D835" i="3"/>
  <c r="C835" i="3"/>
  <c r="R835" i="3" s="1"/>
  <c r="B835" i="3"/>
  <c r="A835" i="3"/>
  <c r="P835" i="3" s="1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A834" i="3"/>
  <c r="P834" i="3" s="1"/>
  <c r="N833" i="3"/>
  <c r="M833" i="3"/>
  <c r="L833" i="3"/>
  <c r="K833" i="3"/>
  <c r="Z833" i="3" s="1"/>
  <c r="J833" i="3"/>
  <c r="Y833" i="3" s="1"/>
  <c r="I833" i="3"/>
  <c r="H833" i="3"/>
  <c r="G833" i="3"/>
  <c r="V833" i="3" s="1"/>
  <c r="F833" i="3"/>
  <c r="U833" i="3" s="1"/>
  <c r="E833" i="3"/>
  <c r="D833" i="3"/>
  <c r="C833" i="3"/>
  <c r="R833" i="3" s="1"/>
  <c r="B833" i="3"/>
  <c r="Q833" i="3" s="1"/>
  <c r="A833" i="3"/>
  <c r="P833" i="3" s="1"/>
  <c r="N832" i="3"/>
  <c r="M832" i="3"/>
  <c r="L832" i="3"/>
  <c r="AA832" i="3" s="1"/>
  <c r="K832" i="3"/>
  <c r="J832" i="3"/>
  <c r="I832" i="3"/>
  <c r="H832" i="3"/>
  <c r="G832" i="3"/>
  <c r="F832" i="3"/>
  <c r="E832" i="3"/>
  <c r="D832" i="3"/>
  <c r="C832" i="3"/>
  <c r="B832" i="3"/>
  <c r="A832" i="3"/>
  <c r="P832" i="3" s="1"/>
  <c r="N831" i="3"/>
  <c r="M831" i="3"/>
  <c r="L831" i="3"/>
  <c r="K831" i="3"/>
  <c r="Z831" i="3" s="1"/>
  <c r="J831" i="3"/>
  <c r="I831" i="3"/>
  <c r="H831" i="3"/>
  <c r="G831" i="3"/>
  <c r="V831" i="3" s="1"/>
  <c r="F831" i="3"/>
  <c r="E831" i="3"/>
  <c r="D831" i="3"/>
  <c r="C831" i="3"/>
  <c r="R831" i="3" s="1"/>
  <c r="B831" i="3"/>
  <c r="A831" i="3"/>
  <c r="P831" i="3" s="1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A830" i="3"/>
  <c r="P830" i="3" s="1"/>
  <c r="N829" i="3"/>
  <c r="M829" i="3"/>
  <c r="L829" i="3"/>
  <c r="K829" i="3"/>
  <c r="Z829" i="3" s="1"/>
  <c r="J829" i="3"/>
  <c r="Y829" i="3" s="1"/>
  <c r="I829" i="3"/>
  <c r="H829" i="3"/>
  <c r="G829" i="3"/>
  <c r="V829" i="3" s="1"/>
  <c r="F829" i="3"/>
  <c r="U829" i="3" s="1"/>
  <c r="E829" i="3"/>
  <c r="D829" i="3"/>
  <c r="C829" i="3"/>
  <c r="R829" i="3" s="1"/>
  <c r="B829" i="3"/>
  <c r="Q829" i="3" s="1"/>
  <c r="A829" i="3"/>
  <c r="P829" i="3" s="1"/>
  <c r="N828" i="3"/>
  <c r="M828" i="3"/>
  <c r="L828" i="3"/>
  <c r="AA828" i="3" s="1"/>
  <c r="K828" i="3"/>
  <c r="J828" i="3"/>
  <c r="I828" i="3"/>
  <c r="H828" i="3"/>
  <c r="G828" i="3"/>
  <c r="F828" i="3"/>
  <c r="E828" i="3"/>
  <c r="D828" i="3"/>
  <c r="C828" i="3"/>
  <c r="B828" i="3"/>
  <c r="A828" i="3"/>
  <c r="P828" i="3" s="1"/>
  <c r="N827" i="3"/>
  <c r="M827" i="3"/>
  <c r="L827" i="3"/>
  <c r="K827" i="3"/>
  <c r="Z827" i="3" s="1"/>
  <c r="J827" i="3"/>
  <c r="I827" i="3"/>
  <c r="H827" i="3"/>
  <c r="G827" i="3"/>
  <c r="V827" i="3" s="1"/>
  <c r="F827" i="3"/>
  <c r="E827" i="3"/>
  <c r="D827" i="3"/>
  <c r="C827" i="3"/>
  <c r="R827" i="3" s="1"/>
  <c r="B827" i="3"/>
  <c r="A827" i="3"/>
  <c r="P827" i="3" s="1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A826" i="3"/>
  <c r="P826" i="3" s="1"/>
  <c r="N825" i="3"/>
  <c r="M825" i="3"/>
  <c r="L825" i="3"/>
  <c r="K825" i="3"/>
  <c r="Z825" i="3" s="1"/>
  <c r="J825" i="3"/>
  <c r="Y825" i="3" s="1"/>
  <c r="I825" i="3"/>
  <c r="H825" i="3"/>
  <c r="G825" i="3"/>
  <c r="V825" i="3" s="1"/>
  <c r="F825" i="3"/>
  <c r="U825" i="3" s="1"/>
  <c r="E825" i="3"/>
  <c r="D825" i="3"/>
  <c r="C825" i="3"/>
  <c r="R825" i="3" s="1"/>
  <c r="B825" i="3"/>
  <c r="Q825" i="3" s="1"/>
  <c r="A825" i="3"/>
  <c r="P825" i="3" s="1"/>
  <c r="N824" i="3"/>
  <c r="M824" i="3"/>
  <c r="L824" i="3"/>
  <c r="AA824" i="3" s="1"/>
  <c r="K824" i="3"/>
  <c r="J824" i="3"/>
  <c r="I824" i="3"/>
  <c r="H824" i="3"/>
  <c r="G824" i="3"/>
  <c r="F824" i="3"/>
  <c r="E824" i="3"/>
  <c r="D824" i="3"/>
  <c r="S824" i="3" s="1"/>
  <c r="C824" i="3"/>
  <c r="B824" i="3"/>
  <c r="A824" i="3"/>
  <c r="P824" i="3" s="1"/>
  <c r="N823" i="3"/>
  <c r="M823" i="3"/>
  <c r="L823" i="3"/>
  <c r="K823" i="3"/>
  <c r="Z823" i="3" s="1"/>
  <c r="J823" i="3"/>
  <c r="I823" i="3"/>
  <c r="H823" i="3"/>
  <c r="G823" i="3"/>
  <c r="V823" i="3" s="1"/>
  <c r="F823" i="3"/>
  <c r="E823" i="3"/>
  <c r="D823" i="3"/>
  <c r="C823" i="3"/>
  <c r="R823" i="3" s="1"/>
  <c r="B823" i="3"/>
  <c r="A823" i="3"/>
  <c r="P823" i="3" s="1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A822" i="3"/>
  <c r="P822" i="3" s="1"/>
  <c r="N821" i="3"/>
  <c r="M821" i="3"/>
  <c r="L821" i="3"/>
  <c r="K821" i="3"/>
  <c r="Z821" i="3" s="1"/>
  <c r="J821" i="3"/>
  <c r="Y821" i="3" s="1"/>
  <c r="I821" i="3"/>
  <c r="H821" i="3"/>
  <c r="G821" i="3"/>
  <c r="V821" i="3" s="1"/>
  <c r="F821" i="3"/>
  <c r="U821" i="3" s="1"/>
  <c r="E821" i="3"/>
  <c r="D821" i="3"/>
  <c r="C821" i="3"/>
  <c r="R821" i="3" s="1"/>
  <c r="B821" i="3"/>
  <c r="Q821" i="3" s="1"/>
  <c r="A821" i="3"/>
  <c r="P821" i="3" s="1"/>
  <c r="N820" i="3"/>
  <c r="M820" i="3"/>
  <c r="L820" i="3"/>
  <c r="AA820" i="3" s="1"/>
  <c r="K820" i="3"/>
  <c r="J820" i="3"/>
  <c r="I820" i="3"/>
  <c r="H820" i="3"/>
  <c r="G820" i="3"/>
  <c r="F820" i="3"/>
  <c r="E820" i="3"/>
  <c r="D820" i="3"/>
  <c r="C820" i="3"/>
  <c r="B820" i="3"/>
  <c r="A820" i="3"/>
  <c r="P820" i="3" s="1"/>
  <c r="N819" i="3"/>
  <c r="M819" i="3"/>
  <c r="L819" i="3"/>
  <c r="K819" i="3"/>
  <c r="Z819" i="3" s="1"/>
  <c r="J819" i="3"/>
  <c r="I819" i="3"/>
  <c r="H819" i="3"/>
  <c r="G819" i="3"/>
  <c r="V819" i="3" s="1"/>
  <c r="F819" i="3"/>
  <c r="E819" i="3"/>
  <c r="D819" i="3"/>
  <c r="C819" i="3"/>
  <c r="R819" i="3" s="1"/>
  <c r="B819" i="3"/>
  <c r="A819" i="3"/>
  <c r="P819" i="3" s="1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A818" i="3"/>
  <c r="P818" i="3" s="1"/>
  <c r="N817" i="3"/>
  <c r="AC817" i="3" s="1"/>
  <c r="M817" i="3"/>
  <c r="L817" i="3"/>
  <c r="K817" i="3"/>
  <c r="Z817" i="3" s="1"/>
  <c r="J817" i="3"/>
  <c r="Y817" i="3" s="1"/>
  <c r="I817" i="3"/>
  <c r="H817" i="3"/>
  <c r="G817" i="3"/>
  <c r="V817" i="3" s="1"/>
  <c r="F817" i="3"/>
  <c r="U817" i="3" s="1"/>
  <c r="E817" i="3"/>
  <c r="D817" i="3"/>
  <c r="C817" i="3"/>
  <c r="R817" i="3" s="1"/>
  <c r="B817" i="3"/>
  <c r="Q817" i="3" s="1"/>
  <c r="A817" i="3"/>
  <c r="P817" i="3" s="1"/>
  <c r="N816" i="3"/>
  <c r="M816" i="3"/>
  <c r="L816" i="3"/>
  <c r="AA816" i="3" s="1"/>
  <c r="K816" i="3"/>
  <c r="J816" i="3"/>
  <c r="I816" i="3"/>
  <c r="H816" i="3"/>
  <c r="G816" i="3"/>
  <c r="F816" i="3"/>
  <c r="E816" i="3"/>
  <c r="D816" i="3"/>
  <c r="C816" i="3"/>
  <c r="B816" i="3"/>
  <c r="A816" i="3"/>
  <c r="P816" i="3" s="1"/>
  <c r="N815" i="3"/>
  <c r="M815" i="3"/>
  <c r="L815" i="3"/>
  <c r="K815" i="3"/>
  <c r="Z815" i="3" s="1"/>
  <c r="J815" i="3"/>
  <c r="I815" i="3"/>
  <c r="H815" i="3"/>
  <c r="G815" i="3"/>
  <c r="V815" i="3" s="1"/>
  <c r="F815" i="3"/>
  <c r="E815" i="3"/>
  <c r="D815" i="3"/>
  <c r="C815" i="3"/>
  <c r="R815" i="3" s="1"/>
  <c r="B815" i="3"/>
  <c r="A815" i="3"/>
  <c r="P815" i="3" s="1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A814" i="3"/>
  <c r="P814" i="3" s="1"/>
  <c r="N813" i="3"/>
  <c r="M813" i="3"/>
  <c r="L813" i="3"/>
  <c r="K813" i="3"/>
  <c r="Z813" i="3" s="1"/>
  <c r="J813" i="3"/>
  <c r="I813" i="3"/>
  <c r="H813" i="3"/>
  <c r="G813" i="3"/>
  <c r="V813" i="3" s="1"/>
  <c r="F813" i="3"/>
  <c r="U813" i="3" s="1"/>
  <c r="E813" i="3"/>
  <c r="D813" i="3"/>
  <c r="C813" i="3"/>
  <c r="R813" i="3" s="1"/>
  <c r="B813" i="3"/>
  <c r="Q813" i="3" s="1"/>
  <c r="A813" i="3"/>
  <c r="P813" i="3" s="1"/>
  <c r="N812" i="3"/>
  <c r="M812" i="3"/>
  <c r="L812" i="3"/>
  <c r="AA812" i="3" s="1"/>
  <c r="K812" i="3"/>
  <c r="J812" i="3"/>
  <c r="I812" i="3"/>
  <c r="H812" i="3"/>
  <c r="G812" i="3"/>
  <c r="F812" i="3"/>
  <c r="E812" i="3"/>
  <c r="D812" i="3"/>
  <c r="C812" i="3"/>
  <c r="B812" i="3"/>
  <c r="A812" i="3"/>
  <c r="P812" i="3" s="1"/>
  <c r="N811" i="3"/>
  <c r="M811" i="3"/>
  <c r="L811" i="3"/>
  <c r="K811" i="3"/>
  <c r="Z811" i="3" s="1"/>
  <c r="J811" i="3"/>
  <c r="I811" i="3"/>
  <c r="H811" i="3"/>
  <c r="G811" i="3"/>
  <c r="V811" i="3" s="1"/>
  <c r="F811" i="3"/>
  <c r="E811" i="3"/>
  <c r="D811" i="3"/>
  <c r="C811" i="3"/>
  <c r="R811" i="3" s="1"/>
  <c r="B811" i="3"/>
  <c r="A811" i="3"/>
  <c r="P811" i="3" s="1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A810" i="3"/>
  <c r="P810" i="3" s="1"/>
  <c r="N809" i="3"/>
  <c r="M809" i="3"/>
  <c r="L809" i="3"/>
  <c r="K809" i="3"/>
  <c r="J809" i="3"/>
  <c r="Y809" i="3" s="1"/>
  <c r="I809" i="3"/>
  <c r="H809" i="3"/>
  <c r="G809" i="3"/>
  <c r="V809" i="3" s="1"/>
  <c r="F809" i="3"/>
  <c r="U809" i="3" s="1"/>
  <c r="E809" i="3"/>
  <c r="D809" i="3"/>
  <c r="C809" i="3"/>
  <c r="R809" i="3" s="1"/>
  <c r="B809" i="3"/>
  <c r="Q809" i="3" s="1"/>
  <c r="A809" i="3"/>
  <c r="P809" i="3" s="1"/>
  <c r="N808" i="3"/>
  <c r="M808" i="3"/>
  <c r="L808" i="3"/>
  <c r="AA808" i="3" s="1"/>
  <c r="K808" i="3"/>
  <c r="J808" i="3"/>
  <c r="I808" i="3"/>
  <c r="H808" i="3"/>
  <c r="W808" i="3" s="1"/>
  <c r="G808" i="3"/>
  <c r="F808" i="3"/>
  <c r="E808" i="3"/>
  <c r="D808" i="3"/>
  <c r="C808" i="3"/>
  <c r="B808" i="3"/>
  <c r="A808" i="3"/>
  <c r="P808" i="3" s="1"/>
  <c r="N807" i="3"/>
  <c r="M807" i="3"/>
  <c r="L807" i="3"/>
  <c r="K807" i="3"/>
  <c r="Z807" i="3" s="1"/>
  <c r="J807" i="3"/>
  <c r="I807" i="3"/>
  <c r="H807" i="3"/>
  <c r="G807" i="3"/>
  <c r="V807" i="3" s="1"/>
  <c r="F807" i="3"/>
  <c r="E807" i="3"/>
  <c r="D807" i="3"/>
  <c r="C807" i="3"/>
  <c r="R807" i="3" s="1"/>
  <c r="B807" i="3"/>
  <c r="A807" i="3"/>
  <c r="P807" i="3" s="1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A806" i="3"/>
  <c r="P806" i="3" s="1"/>
  <c r="N805" i="3"/>
  <c r="M805" i="3"/>
  <c r="L805" i="3"/>
  <c r="K805" i="3"/>
  <c r="Z805" i="3" s="1"/>
  <c r="J805" i="3"/>
  <c r="Y805" i="3" s="1"/>
  <c r="I805" i="3"/>
  <c r="H805" i="3"/>
  <c r="G805" i="3"/>
  <c r="V805" i="3" s="1"/>
  <c r="F805" i="3"/>
  <c r="U805" i="3" s="1"/>
  <c r="E805" i="3"/>
  <c r="D805" i="3"/>
  <c r="C805" i="3"/>
  <c r="R805" i="3" s="1"/>
  <c r="B805" i="3"/>
  <c r="Q805" i="3" s="1"/>
  <c r="A805" i="3"/>
  <c r="P805" i="3" s="1"/>
  <c r="N804" i="3"/>
  <c r="M804" i="3"/>
  <c r="L804" i="3"/>
  <c r="AA804" i="3" s="1"/>
  <c r="K804" i="3"/>
  <c r="J804" i="3"/>
  <c r="I804" i="3"/>
  <c r="H804" i="3"/>
  <c r="G804" i="3"/>
  <c r="F804" i="3"/>
  <c r="E804" i="3"/>
  <c r="D804" i="3"/>
  <c r="C804" i="3"/>
  <c r="B804" i="3"/>
  <c r="A804" i="3"/>
  <c r="P804" i="3" s="1"/>
  <c r="N803" i="3"/>
  <c r="M803" i="3"/>
  <c r="L803" i="3"/>
  <c r="K803" i="3"/>
  <c r="Z803" i="3" s="1"/>
  <c r="J803" i="3"/>
  <c r="I803" i="3"/>
  <c r="H803" i="3"/>
  <c r="G803" i="3"/>
  <c r="V803" i="3" s="1"/>
  <c r="F803" i="3"/>
  <c r="E803" i="3"/>
  <c r="D803" i="3"/>
  <c r="C803" i="3"/>
  <c r="R803" i="3" s="1"/>
  <c r="B803" i="3"/>
  <c r="A803" i="3"/>
  <c r="P803" i="3" s="1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A802" i="3"/>
  <c r="P802" i="3" s="1"/>
  <c r="N801" i="3"/>
  <c r="M801" i="3"/>
  <c r="L801" i="3"/>
  <c r="K801" i="3"/>
  <c r="Z801" i="3" s="1"/>
  <c r="J801" i="3"/>
  <c r="Y801" i="3" s="1"/>
  <c r="I801" i="3"/>
  <c r="H801" i="3"/>
  <c r="G801" i="3"/>
  <c r="V801" i="3" s="1"/>
  <c r="F801" i="3"/>
  <c r="U801" i="3" s="1"/>
  <c r="E801" i="3"/>
  <c r="D801" i="3"/>
  <c r="C801" i="3"/>
  <c r="R801" i="3" s="1"/>
  <c r="B801" i="3"/>
  <c r="Q801" i="3" s="1"/>
  <c r="A801" i="3"/>
  <c r="P801" i="3" s="1"/>
  <c r="N800" i="3"/>
  <c r="M800" i="3"/>
  <c r="L800" i="3"/>
  <c r="AA800" i="3" s="1"/>
  <c r="K800" i="3"/>
  <c r="J800" i="3"/>
  <c r="I800" i="3"/>
  <c r="H800" i="3"/>
  <c r="G800" i="3"/>
  <c r="F800" i="3"/>
  <c r="E800" i="3"/>
  <c r="D800" i="3"/>
  <c r="S800" i="3" s="1"/>
  <c r="C800" i="3"/>
  <c r="B800" i="3"/>
  <c r="A800" i="3"/>
  <c r="P800" i="3" s="1"/>
  <c r="N799" i="3"/>
  <c r="M799" i="3"/>
  <c r="L799" i="3"/>
  <c r="K799" i="3"/>
  <c r="Z799" i="3" s="1"/>
  <c r="J799" i="3"/>
  <c r="I799" i="3"/>
  <c r="H799" i="3"/>
  <c r="G799" i="3"/>
  <c r="V799" i="3" s="1"/>
  <c r="F799" i="3"/>
  <c r="E799" i="3"/>
  <c r="D799" i="3"/>
  <c r="C799" i="3"/>
  <c r="R799" i="3" s="1"/>
  <c r="B799" i="3"/>
  <c r="A799" i="3"/>
  <c r="P799" i="3" s="1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A798" i="3"/>
  <c r="P798" i="3" s="1"/>
  <c r="N797" i="3"/>
  <c r="M797" i="3"/>
  <c r="L797" i="3"/>
  <c r="K797" i="3"/>
  <c r="Z797" i="3" s="1"/>
  <c r="J797" i="3"/>
  <c r="Y797" i="3" s="1"/>
  <c r="I797" i="3"/>
  <c r="H797" i="3"/>
  <c r="G797" i="3"/>
  <c r="V797" i="3" s="1"/>
  <c r="F797" i="3"/>
  <c r="U797" i="3" s="1"/>
  <c r="E797" i="3"/>
  <c r="D797" i="3"/>
  <c r="C797" i="3"/>
  <c r="R797" i="3" s="1"/>
  <c r="B797" i="3"/>
  <c r="Q797" i="3" s="1"/>
  <c r="A797" i="3"/>
  <c r="P797" i="3" s="1"/>
  <c r="N796" i="3"/>
  <c r="M796" i="3"/>
  <c r="L796" i="3"/>
  <c r="AA796" i="3" s="1"/>
  <c r="K796" i="3"/>
  <c r="J796" i="3"/>
  <c r="I796" i="3"/>
  <c r="H796" i="3"/>
  <c r="G796" i="3"/>
  <c r="F796" i="3"/>
  <c r="E796" i="3"/>
  <c r="D796" i="3"/>
  <c r="C796" i="3"/>
  <c r="B796" i="3"/>
  <c r="A796" i="3"/>
  <c r="P796" i="3" s="1"/>
  <c r="N795" i="3"/>
  <c r="M795" i="3"/>
  <c r="L795" i="3"/>
  <c r="K795" i="3"/>
  <c r="Z795" i="3" s="1"/>
  <c r="J795" i="3"/>
  <c r="I795" i="3"/>
  <c r="H795" i="3"/>
  <c r="G795" i="3"/>
  <c r="V795" i="3" s="1"/>
  <c r="F795" i="3"/>
  <c r="E795" i="3"/>
  <c r="D795" i="3"/>
  <c r="C795" i="3"/>
  <c r="R795" i="3" s="1"/>
  <c r="B795" i="3"/>
  <c r="A795" i="3"/>
  <c r="P795" i="3" s="1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A794" i="3"/>
  <c r="P794" i="3" s="1"/>
  <c r="N793" i="3"/>
  <c r="M793" i="3"/>
  <c r="L793" i="3"/>
  <c r="K793" i="3"/>
  <c r="Z793" i="3" s="1"/>
  <c r="J793" i="3"/>
  <c r="Y793" i="3" s="1"/>
  <c r="I793" i="3"/>
  <c r="H793" i="3"/>
  <c r="G793" i="3"/>
  <c r="V793" i="3" s="1"/>
  <c r="F793" i="3"/>
  <c r="U793" i="3" s="1"/>
  <c r="E793" i="3"/>
  <c r="D793" i="3"/>
  <c r="C793" i="3"/>
  <c r="R793" i="3" s="1"/>
  <c r="B793" i="3"/>
  <c r="Q793" i="3" s="1"/>
  <c r="A793" i="3"/>
  <c r="P793" i="3" s="1"/>
  <c r="N792" i="3"/>
  <c r="M792" i="3"/>
  <c r="L792" i="3"/>
  <c r="AA792" i="3" s="1"/>
  <c r="K792" i="3"/>
  <c r="J792" i="3"/>
  <c r="I792" i="3"/>
  <c r="H792" i="3"/>
  <c r="W792" i="3" s="1"/>
  <c r="G792" i="3"/>
  <c r="F792" i="3"/>
  <c r="E792" i="3"/>
  <c r="D792" i="3"/>
  <c r="C792" i="3"/>
  <c r="B792" i="3"/>
  <c r="A792" i="3"/>
  <c r="P792" i="3" s="1"/>
  <c r="N791" i="3"/>
  <c r="M791" i="3"/>
  <c r="L791" i="3"/>
  <c r="K791" i="3"/>
  <c r="Z791" i="3" s="1"/>
  <c r="J791" i="3"/>
  <c r="I791" i="3"/>
  <c r="H791" i="3"/>
  <c r="G791" i="3"/>
  <c r="V791" i="3" s="1"/>
  <c r="F791" i="3"/>
  <c r="E791" i="3"/>
  <c r="D791" i="3"/>
  <c r="C791" i="3"/>
  <c r="R791" i="3" s="1"/>
  <c r="B791" i="3"/>
  <c r="A791" i="3"/>
  <c r="P791" i="3" s="1"/>
  <c r="N790" i="3"/>
  <c r="M790" i="3"/>
  <c r="L790" i="3"/>
  <c r="K790" i="3"/>
  <c r="J790" i="3"/>
  <c r="I790" i="3"/>
  <c r="H790" i="3"/>
  <c r="G790" i="3"/>
  <c r="F790" i="3"/>
  <c r="E790" i="3"/>
  <c r="D790" i="3"/>
  <c r="C790" i="3"/>
  <c r="B790" i="3"/>
  <c r="A790" i="3"/>
  <c r="P790" i="3" s="1"/>
  <c r="N789" i="3"/>
  <c r="M789" i="3"/>
  <c r="L789" i="3"/>
  <c r="K789" i="3"/>
  <c r="Z789" i="3" s="1"/>
  <c r="J789" i="3"/>
  <c r="Y789" i="3" s="1"/>
  <c r="I789" i="3"/>
  <c r="H789" i="3"/>
  <c r="G789" i="3"/>
  <c r="V789" i="3" s="1"/>
  <c r="F789" i="3"/>
  <c r="U789" i="3" s="1"/>
  <c r="E789" i="3"/>
  <c r="D789" i="3"/>
  <c r="C789" i="3"/>
  <c r="R789" i="3" s="1"/>
  <c r="B789" i="3"/>
  <c r="Q789" i="3" s="1"/>
  <c r="A789" i="3"/>
  <c r="P789" i="3" s="1"/>
  <c r="N788" i="3"/>
  <c r="M788" i="3"/>
  <c r="L788" i="3"/>
  <c r="AA788" i="3" s="1"/>
  <c r="K788" i="3"/>
  <c r="J788" i="3"/>
  <c r="I788" i="3"/>
  <c r="H788" i="3"/>
  <c r="G788" i="3"/>
  <c r="F788" i="3"/>
  <c r="E788" i="3"/>
  <c r="D788" i="3"/>
  <c r="S788" i="3" s="1"/>
  <c r="C788" i="3"/>
  <c r="B788" i="3"/>
  <c r="A788" i="3"/>
  <c r="P788" i="3" s="1"/>
  <c r="N787" i="3"/>
  <c r="M787" i="3"/>
  <c r="L787" i="3"/>
  <c r="K787" i="3"/>
  <c r="J787" i="3"/>
  <c r="I787" i="3"/>
  <c r="H787" i="3"/>
  <c r="G787" i="3"/>
  <c r="V787" i="3" s="1"/>
  <c r="F787" i="3"/>
  <c r="E787" i="3"/>
  <c r="D787" i="3"/>
  <c r="C787" i="3"/>
  <c r="R787" i="3" s="1"/>
  <c r="B787" i="3"/>
  <c r="A787" i="3"/>
  <c r="P787" i="3" s="1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A786" i="3"/>
  <c r="P786" i="3" s="1"/>
  <c r="N785" i="3"/>
  <c r="M785" i="3"/>
  <c r="L785" i="3"/>
  <c r="K785" i="3"/>
  <c r="Z785" i="3" s="1"/>
  <c r="J785" i="3"/>
  <c r="Y785" i="3" s="1"/>
  <c r="I785" i="3"/>
  <c r="H785" i="3"/>
  <c r="G785" i="3"/>
  <c r="V785" i="3" s="1"/>
  <c r="F785" i="3"/>
  <c r="U785" i="3" s="1"/>
  <c r="E785" i="3"/>
  <c r="D785" i="3"/>
  <c r="C785" i="3"/>
  <c r="R785" i="3" s="1"/>
  <c r="B785" i="3"/>
  <c r="Q785" i="3" s="1"/>
  <c r="A785" i="3"/>
  <c r="P785" i="3" s="1"/>
  <c r="N784" i="3"/>
  <c r="M784" i="3"/>
  <c r="L784" i="3"/>
  <c r="AA784" i="3" s="1"/>
  <c r="K784" i="3"/>
  <c r="J784" i="3"/>
  <c r="I784" i="3"/>
  <c r="H784" i="3"/>
  <c r="G784" i="3"/>
  <c r="F784" i="3"/>
  <c r="E784" i="3"/>
  <c r="D784" i="3"/>
  <c r="C784" i="3"/>
  <c r="B784" i="3"/>
  <c r="A784" i="3"/>
  <c r="P784" i="3" s="1"/>
  <c r="N783" i="3"/>
  <c r="M783" i="3"/>
  <c r="L783" i="3"/>
  <c r="K783" i="3"/>
  <c r="Z783" i="3" s="1"/>
  <c r="J783" i="3"/>
  <c r="I783" i="3"/>
  <c r="H783" i="3"/>
  <c r="G783" i="3"/>
  <c r="V783" i="3" s="1"/>
  <c r="F783" i="3"/>
  <c r="E783" i="3"/>
  <c r="D783" i="3"/>
  <c r="C783" i="3"/>
  <c r="R783" i="3" s="1"/>
  <c r="B783" i="3"/>
  <c r="A783" i="3"/>
  <c r="P783" i="3" s="1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A782" i="3"/>
  <c r="P782" i="3" s="1"/>
  <c r="N781" i="3"/>
  <c r="M781" i="3"/>
  <c r="L781" i="3"/>
  <c r="K781" i="3"/>
  <c r="Z781" i="3" s="1"/>
  <c r="J781" i="3"/>
  <c r="Y781" i="3" s="1"/>
  <c r="I781" i="3"/>
  <c r="H781" i="3"/>
  <c r="G781" i="3"/>
  <c r="V781" i="3" s="1"/>
  <c r="F781" i="3"/>
  <c r="U781" i="3" s="1"/>
  <c r="E781" i="3"/>
  <c r="D781" i="3"/>
  <c r="C781" i="3"/>
  <c r="R781" i="3" s="1"/>
  <c r="B781" i="3"/>
  <c r="Q781" i="3" s="1"/>
  <c r="A781" i="3"/>
  <c r="P781" i="3" s="1"/>
  <c r="N780" i="3"/>
  <c r="M780" i="3"/>
  <c r="L780" i="3"/>
  <c r="AA780" i="3" s="1"/>
  <c r="K780" i="3"/>
  <c r="J780" i="3"/>
  <c r="I780" i="3"/>
  <c r="H780" i="3"/>
  <c r="G780" i="3"/>
  <c r="F780" i="3"/>
  <c r="E780" i="3"/>
  <c r="D780" i="3"/>
  <c r="C780" i="3"/>
  <c r="B780" i="3"/>
  <c r="A780" i="3"/>
  <c r="P780" i="3" s="1"/>
  <c r="N779" i="3"/>
  <c r="M779" i="3"/>
  <c r="L779" i="3"/>
  <c r="K779" i="3"/>
  <c r="Z779" i="3" s="1"/>
  <c r="J779" i="3"/>
  <c r="I779" i="3"/>
  <c r="H779" i="3"/>
  <c r="G779" i="3"/>
  <c r="V779" i="3" s="1"/>
  <c r="F779" i="3"/>
  <c r="E779" i="3"/>
  <c r="D779" i="3"/>
  <c r="C779" i="3"/>
  <c r="R779" i="3" s="1"/>
  <c r="B779" i="3"/>
  <c r="A779" i="3"/>
  <c r="P779" i="3" s="1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A778" i="3"/>
  <c r="P778" i="3" s="1"/>
  <c r="N777" i="3"/>
  <c r="M777" i="3"/>
  <c r="L777" i="3"/>
  <c r="K777" i="3"/>
  <c r="Z777" i="3" s="1"/>
  <c r="J777" i="3"/>
  <c r="Y777" i="3" s="1"/>
  <c r="I777" i="3"/>
  <c r="H777" i="3"/>
  <c r="G777" i="3"/>
  <c r="V777" i="3" s="1"/>
  <c r="F777" i="3"/>
  <c r="U777" i="3" s="1"/>
  <c r="E777" i="3"/>
  <c r="D777" i="3"/>
  <c r="C777" i="3"/>
  <c r="R777" i="3" s="1"/>
  <c r="B777" i="3"/>
  <c r="Q777" i="3" s="1"/>
  <c r="A777" i="3"/>
  <c r="P777" i="3" s="1"/>
  <c r="N776" i="3"/>
  <c r="M776" i="3"/>
  <c r="L776" i="3"/>
  <c r="AA776" i="3" s="1"/>
  <c r="K776" i="3"/>
  <c r="J776" i="3"/>
  <c r="I776" i="3"/>
  <c r="H776" i="3"/>
  <c r="W776" i="3" s="1"/>
  <c r="G776" i="3"/>
  <c r="F776" i="3"/>
  <c r="E776" i="3"/>
  <c r="D776" i="3"/>
  <c r="C776" i="3"/>
  <c r="B776" i="3"/>
  <c r="A776" i="3"/>
  <c r="P776" i="3" s="1"/>
  <c r="N775" i="3"/>
  <c r="M775" i="3"/>
  <c r="L775" i="3"/>
  <c r="K775" i="3"/>
  <c r="Z775" i="3" s="1"/>
  <c r="J775" i="3"/>
  <c r="I775" i="3"/>
  <c r="H775" i="3"/>
  <c r="G775" i="3"/>
  <c r="V775" i="3" s="1"/>
  <c r="F775" i="3"/>
  <c r="E775" i="3"/>
  <c r="D775" i="3"/>
  <c r="C775" i="3"/>
  <c r="R775" i="3" s="1"/>
  <c r="B775" i="3"/>
  <c r="A775" i="3"/>
  <c r="P775" i="3" s="1"/>
  <c r="N774" i="3"/>
  <c r="M774" i="3"/>
  <c r="L774" i="3"/>
  <c r="K774" i="3"/>
  <c r="J774" i="3"/>
  <c r="I774" i="3"/>
  <c r="H774" i="3"/>
  <c r="G774" i="3"/>
  <c r="F774" i="3"/>
  <c r="E774" i="3"/>
  <c r="D774" i="3"/>
  <c r="C774" i="3"/>
  <c r="B774" i="3"/>
  <c r="A774" i="3"/>
  <c r="P774" i="3" s="1"/>
  <c r="N773" i="3"/>
  <c r="M773" i="3"/>
  <c r="L773" i="3"/>
  <c r="K773" i="3"/>
  <c r="J773" i="3"/>
  <c r="Y773" i="3" s="1"/>
  <c r="I773" i="3"/>
  <c r="H773" i="3"/>
  <c r="G773" i="3"/>
  <c r="V773" i="3" s="1"/>
  <c r="F773" i="3"/>
  <c r="U773" i="3" s="1"/>
  <c r="E773" i="3"/>
  <c r="D773" i="3"/>
  <c r="C773" i="3"/>
  <c r="R773" i="3" s="1"/>
  <c r="B773" i="3"/>
  <c r="Q773" i="3" s="1"/>
  <c r="A773" i="3"/>
  <c r="P773" i="3" s="1"/>
  <c r="N772" i="3"/>
  <c r="M772" i="3"/>
  <c r="L772" i="3"/>
  <c r="AA772" i="3" s="1"/>
  <c r="K772" i="3"/>
  <c r="J772" i="3"/>
  <c r="I772" i="3"/>
  <c r="H772" i="3"/>
  <c r="W772" i="3" s="1"/>
  <c r="G772" i="3"/>
  <c r="F772" i="3"/>
  <c r="E772" i="3"/>
  <c r="D772" i="3"/>
  <c r="C772" i="3"/>
  <c r="B772" i="3"/>
  <c r="A772" i="3"/>
  <c r="P772" i="3" s="1"/>
  <c r="N771" i="3"/>
  <c r="M771" i="3"/>
  <c r="L771" i="3"/>
  <c r="K771" i="3"/>
  <c r="Z771" i="3" s="1"/>
  <c r="J771" i="3"/>
  <c r="I771" i="3"/>
  <c r="H771" i="3"/>
  <c r="G771" i="3"/>
  <c r="V771" i="3" s="1"/>
  <c r="F771" i="3"/>
  <c r="E771" i="3"/>
  <c r="D771" i="3"/>
  <c r="C771" i="3"/>
  <c r="R771" i="3" s="1"/>
  <c r="B771" i="3"/>
  <c r="A771" i="3"/>
  <c r="P771" i="3" s="1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A770" i="3"/>
  <c r="P770" i="3" s="1"/>
  <c r="N769" i="3"/>
  <c r="M769" i="3"/>
  <c r="L769" i="3"/>
  <c r="K769" i="3"/>
  <c r="Z769" i="3" s="1"/>
  <c r="J769" i="3"/>
  <c r="Y769" i="3" s="1"/>
  <c r="I769" i="3"/>
  <c r="H769" i="3"/>
  <c r="G769" i="3"/>
  <c r="V769" i="3" s="1"/>
  <c r="F769" i="3"/>
  <c r="U769" i="3" s="1"/>
  <c r="E769" i="3"/>
  <c r="D769" i="3"/>
  <c r="C769" i="3"/>
  <c r="R769" i="3" s="1"/>
  <c r="B769" i="3"/>
  <c r="Q769" i="3" s="1"/>
  <c r="A769" i="3"/>
  <c r="P769" i="3" s="1"/>
  <c r="N768" i="3"/>
  <c r="M768" i="3"/>
  <c r="L768" i="3"/>
  <c r="AA768" i="3" s="1"/>
  <c r="K768" i="3"/>
  <c r="J768" i="3"/>
  <c r="I768" i="3"/>
  <c r="H768" i="3"/>
  <c r="G768" i="3"/>
  <c r="F768" i="3"/>
  <c r="E768" i="3"/>
  <c r="D768" i="3"/>
  <c r="C768" i="3"/>
  <c r="B768" i="3"/>
  <c r="A768" i="3"/>
  <c r="P768" i="3" s="1"/>
  <c r="N767" i="3"/>
  <c r="M767" i="3"/>
  <c r="L767" i="3"/>
  <c r="K767" i="3"/>
  <c r="Z767" i="3" s="1"/>
  <c r="J767" i="3"/>
  <c r="I767" i="3"/>
  <c r="H767" i="3"/>
  <c r="G767" i="3"/>
  <c r="V767" i="3" s="1"/>
  <c r="F767" i="3"/>
  <c r="E767" i="3"/>
  <c r="D767" i="3"/>
  <c r="C767" i="3"/>
  <c r="R767" i="3" s="1"/>
  <c r="B767" i="3"/>
  <c r="A767" i="3"/>
  <c r="P767" i="3" s="1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A766" i="3"/>
  <c r="P766" i="3" s="1"/>
  <c r="N765" i="3"/>
  <c r="M765" i="3"/>
  <c r="L765" i="3"/>
  <c r="K765" i="3"/>
  <c r="Z765" i="3" s="1"/>
  <c r="J765" i="3"/>
  <c r="Y765" i="3" s="1"/>
  <c r="I765" i="3"/>
  <c r="H765" i="3"/>
  <c r="G765" i="3"/>
  <c r="V765" i="3" s="1"/>
  <c r="F765" i="3"/>
  <c r="U765" i="3" s="1"/>
  <c r="E765" i="3"/>
  <c r="D765" i="3"/>
  <c r="C765" i="3"/>
  <c r="R765" i="3" s="1"/>
  <c r="B765" i="3"/>
  <c r="Q765" i="3" s="1"/>
  <c r="A765" i="3"/>
  <c r="P765" i="3" s="1"/>
  <c r="N764" i="3"/>
  <c r="M764" i="3"/>
  <c r="L764" i="3"/>
  <c r="AA764" i="3" s="1"/>
  <c r="K764" i="3"/>
  <c r="J764" i="3"/>
  <c r="I764" i="3"/>
  <c r="H764" i="3"/>
  <c r="W764" i="3" s="1"/>
  <c r="G764" i="3"/>
  <c r="F764" i="3"/>
  <c r="E764" i="3"/>
  <c r="D764" i="3"/>
  <c r="C764" i="3"/>
  <c r="B764" i="3"/>
  <c r="A764" i="3"/>
  <c r="P764" i="3" s="1"/>
  <c r="N763" i="3"/>
  <c r="M763" i="3"/>
  <c r="L763" i="3"/>
  <c r="K763" i="3"/>
  <c r="Z763" i="3" s="1"/>
  <c r="J763" i="3"/>
  <c r="I763" i="3"/>
  <c r="H763" i="3"/>
  <c r="G763" i="3"/>
  <c r="V763" i="3" s="1"/>
  <c r="F763" i="3"/>
  <c r="E763" i="3"/>
  <c r="D763" i="3"/>
  <c r="C763" i="3"/>
  <c r="R763" i="3" s="1"/>
  <c r="B763" i="3"/>
  <c r="A763" i="3"/>
  <c r="P763" i="3" s="1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A762" i="3"/>
  <c r="P762" i="3" s="1"/>
  <c r="N761" i="3"/>
  <c r="M761" i="3"/>
  <c r="L761" i="3"/>
  <c r="K761" i="3"/>
  <c r="Z761" i="3" s="1"/>
  <c r="J761" i="3"/>
  <c r="I761" i="3"/>
  <c r="H761" i="3"/>
  <c r="G761" i="3"/>
  <c r="V761" i="3" s="1"/>
  <c r="F761" i="3"/>
  <c r="U761" i="3" s="1"/>
  <c r="E761" i="3"/>
  <c r="D761" i="3"/>
  <c r="C761" i="3"/>
  <c r="R761" i="3" s="1"/>
  <c r="B761" i="3"/>
  <c r="Q761" i="3" s="1"/>
  <c r="A761" i="3"/>
  <c r="P761" i="3" s="1"/>
  <c r="N760" i="3"/>
  <c r="M760" i="3"/>
  <c r="L760" i="3"/>
  <c r="AA760" i="3" s="1"/>
  <c r="K760" i="3"/>
  <c r="J760" i="3"/>
  <c r="I760" i="3"/>
  <c r="H760" i="3"/>
  <c r="W760" i="3" s="1"/>
  <c r="G760" i="3"/>
  <c r="F760" i="3"/>
  <c r="E760" i="3"/>
  <c r="D760" i="3"/>
  <c r="C760" i="3"/>
  <c r="B760" i="3"/>
  <c r="A760" i="3"/>
  <c r="P760" i="3" s="1"/>
  <c r="N759" i="3"/>
  <c r="M759" i="3"/>
  <c r="L759" i="3"/>
  <c r="K759" i="3"/>
  <c r="Z759" i="3" s="1"/>
  <c r="J759" i="3"/>
  <c r="I759" i="3"/>
  <c r="H759" i="3"/>
  <c r="G759" i="3"/>
  <c r="F759" i="3"/>
  <c r="E759" i="3"/>
  <c r="D759" i="3"/>
  <c r="C759" i="3"/>
  <c r="R759" i="3" s="1"/>
  <c r="B759" i="3"/>
  <c r="A759" i="3"/>
  <c r="P759" i="3" s="1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A758" i="3"/>
  <c r="P758" i="3" s="1"/>
  <c r="N757" i="3"/>
  <c r="M757" i="3"/>
  <c r="L757" i="3"/>
  <c r="K757" i="3"/>
  <c r="Z757" i="3" s="1"/>
  <c r="J757" i="3"/>
  <c r="I757" i="3"/>
  <c r="H757" i="3"/>
  <c r="G757" i="3"/>
  <c r="V757" i="3" s="1"/>
  <c r="F757" i="3"/>
  <c r="U757" i="3" s="1"/>
  <c r="E757" i="3"/>
  <c r="D757" i="3"/>
  <c r="C757" i="3"/>
  <c r="R757" i="3" s="1"/>
  <c r="B757" i="3"/>
  <c r="Q757" i="3" s="1"/>
  <c r="A757" i="3"/>
  <c r="P757" i="3" s="1"/>
  <c r="N756" i="3"/>
  <c r="M756" i="3"/>
  <c r="L756" i="3"/>
  <c r="AA756" i="3" s="1"/>
  <c r="K756" i="3"/>
  <c r="J756" i="3"/>
  <c r="I756" i="3"/>
  <c r="H756" i="3"/>
  <c r="G756" i="3"/>
  <c r="F756" i="3"/>
  <c r="E756" i="3"/>
  <c r="D756" i="3"/>
  <c r="C756" i="3"/>
  <c r="B756" i="3"/>
  <c r="A756" i="3"/>
  <c r="P756" i="3" s="1"/>
  <c r="N755" i="3"/>
  <c r="M755" i="3"/>
  <c r="L755" i="3"/>
  <c r="K755" i="3"/>
  <c r="Z755" i="3" s="1"/>
  <c r="J755" i="3"/>
  <c r="I755" i="3"/>
  <c r="H755" i="3"/>
  <c r="G755" i="3"/>
  <c r="V755" i="3" s="1"/>
  <c r="F755" i="3"/>
  <c r="E755" i="3"/>
  <c r="D755" i="3"/>
  <c r="C755" i="3"/>
  <c r="R755" i="3" s="1"/>
  <c r="B755" i="3"/>
  <c r="A755" i="3"/>
  <c r="P755" i="3" s="1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A754" i="3"/>
  <c r="P754" i="3" s="1"/>
  <c r="N753" i="3"/>
  <c r="M753" i="3"/>
  <c r="L753" i="3"/>
  <c r="K753" i="3"/>
  <c r="Z753" i="3" s="1"/>
  <c r="J753" i="3"/>
  <c r="Y753" i="3" s="1"/>
  <c r="I753" i="3"/>
  <c r="H753" i="3"/>
  <c r="G753" i="3"/>
  <c r="V753" i="3" s="1"/>
  <c r="F753" i="3"/>
  <c r="U753" i="3" s="1"/>
  <c r="E753" i="3"/>
  <c r="D753" i="3"/>
  <c r="C753" i="3"/>
  <c r="R753" i="3" s="1"/>
  <c r="B753" i="3"/>
  <c r="Q753" i="3" s="1"/>
  <c r="A753" i="3"/>
  <c r="P753" i="3" s="1"/>
  <c r="N752" i="3"/>
  <c r="M752" i="3"/>
  <c r="L752" i="3"/>
  <c r="AA752" i="3" s="1"/>
  <c r="K752" i="3"/>
  <c r="J752" i="3"/>
  <c r="I752" i="3"/>
  <c r="H752" i="3"/>
  <c r="W752" i="3" s="1"/>
  <c r="G752" i="3"/>
  <c r="F752" i="3"/>
  <c r="E752" i="3"/>
  <c r="D752" i="3"/>
  <c r="C752" i="3"/>
  <c r="B752" i="3"/>
  <c r="A752" i="3"/>
  <c r="P752" i="3" s="1"/>
  <c r="N751" i="3"/>
  <c r="M751" i="3"/>
  <c r="L751" i="3"/>
  <c r="K751" i="3"/>
  <c r="Z751" i="3" s="1"/>
  <c r="J751" i="3"/>
  <c r="I751" i="3"/>
  <c r="H751" i="3"/>
  <c r="G751" i="3"/>
  <c r="V751" i="3" s="1"/>
  <c r="F751" i="3"/>
  <c r="E751" i="3"/>
  <c r="D751" i="3"/>
  <c r="C751" i="3"/>
  <c r="R751" i="3" s="1"/>
  <c r="B751" i="3"/>
  <c r="A751" i="3"/>
  <c r="P751" i="3" s="1"/>
  <c r="N750" i="3"/>
  <c r="M750" i="3"/>
  <c r="L750" i="3"/>
  <c r="K750" i="3"/>
  <c r="J750" i="3"/>
  <c r="I750" i="3"/>
  <c r="H750" i="3"/>
  <c r="G750" i="3"/>
  <c r="F750" i="3"/>
  <c r="E750" i="3"/>
  <c r="D750" i="3"/>
  <c r="C750" i="3"/>
  <c r="B750" i="3"/>
  <c r="A750" i="3"/>
  <c r="P750" i="3" s="1"/>
  <c r="N749" i="3"/>
  <c r="M749" i="3"/>
  <c r="L749" i="3"/>
  <c r="K749" i="3"/>
  <c r="Z749" i="3" s="1"/>
  <c r="J749" i="3"/>
  <c r="Y749" i="3" s="1"/>
  <c r="I749" i="3"/>
  <c r="H749" i="3"/>
  <c r="G749" i="3"/>
  <c r="V749" i="3" s="1"/>
  <c r="F749" i="3"/>
  <c r="U749" i="3" s="1"/>
  <c r="E749" i="3"/>
  <c r="D749" i="3"/>
  <c r="C749" i="3"/>
  <c r="R749" i="3" s="1"/>
  <c r="B749" i="3"/>
  <c r="Q749" i="3" s="1"/>
  <c r="A749" i="3"/>
  <c r="P749" i="3" s="1"/>
  <c r="N748" i="3"/>
  <c r="M748" i="3"/>
  <c r="L748" i="3"/>
  <c r="AA748" i="3" s="1"/>
  <c r="K748" i="3"/>
  <c r="J748" i="3"/>
  <c r="I748" i="3"/>
  <c r="H748" i="3"/>
  <c r="G748" i="3"/>
  <c r="F748" i="3"/>
  <c r="E748" i="3"/>
  <c r="D748" i="3"/>
  <c r="C748" i="3"/>
  <c r="B748" i="3"/>
  <c r="A748" i="3"/>
  <c r="P748" i="3" s="1"/>
  <c r="N747" i="3"/>
  <c r="M747" i="3"/>
  <c r="L747" i="3"/>
  <c r="K747" i="3"/>
  <c r="Z747" i="3" s="1"/>
  <c r="J747" i="3"/>
  <c r="I747" i="3"/>
  <c r="H747" i="3"/>
  <c r="G747" i="3"/>
  <c r="F747" i="3"/>
  <c r="E747" i="3"/>
  <c r="D747" i="3"/>
  <c r="C747" i="3"/>
  <c r="R747" i="3" s="1"/>
  <c r="B747" i="3"/>
  <c r="A747" i="3"/>
  <c r="P747" i="3" s="1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A746" i="3"/>
  <c r="P746" i="3" s="1"/>
  <c r="N745" i="3"/>
  <c r="M745" i="3"/>
  <c r="L745" i="3"/>
  <c r="K745" i="3"/>
  <c r="Z745" i="3" s="1"/>
  <c r="J745" i="3"/>
  <c r="Y745" i="3" s="1"/>
  <c r="I745" i="3"/>
  <c r="H745" i="3"/>
  <c r="G745" i="3"/>
  <c r="V745" i="3" s="1"/>
  <c r="F745" i="3"/>
  <c r="U745" i="3" s="1"/>
  <c r="E745" i="3"/>
  <c r="D745" i="3"/>
  <c r="C745" i="3"/>
  <c r="R745" i="3" s="1"/>
  <c r="B745" i="3"/>
  <c r="Q745" i="3" s="1"/>
  <c r="A745" i="3"/>
  <c r="P745" i="3" s="1"/>
  <c r="N744" i="3"/>
  <c r="M744" i="3"/>
  <c r="L744" i="3"/>
  <c r="AA744" i="3" s="1"/>
  <c r="K744" i="3"/>
  <c r="J744" i="3"/>
  <c r="I744" i="3"/>
  <c r="H744" i="3"/>
  <c r="G744" i="3"/>
  <c r="F744" i="3"/>
  <c r="E744" i="3"/>
  <c r="D744" i="3"/>
  <c r="S744" i="3" s="1"/>
  <c r="C744" i="3"/>
  <c r="B744" i="3"/>
  <c r="A744" i="3"/>
  <c r="P744" i="3" s="1"/>
  <c r="N743" i="3"/>
  <c r="M743" i="3"/>
  <c r="L743" i="3"/>
  <c r="K743" i="3"/>
  <c r="Z743" i="3" s="1"/>
  <c r="J743" i="3"/>
  <c r="I743" i="3"/>
  <c r="H743" i="3"/>
  <c r="G743" i="3"/>
  <c r="V743" i="3" s="1"/>
  <c r="F743" i="3"/>
  <c r="E743" i="3"/>
  <c r="D743" i="3"/>
  <c r="C743" i="3"/>
  <c r="R743" i="3" s="1"/>
  <c r="B743" i="3"/>
  <c r="A743" i="3"/>
  <c r="P743" i="3" s="1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A742" i="3"/>
  <c r="P742" i="3" s="1"/>
  <c r="N741" i="3"/>
  <c r="AC741" i="3" s="1"/>
  <c r="M741" i="3"/>
  <c r="L741" i="3"/>
  <c r="K741" i="3"/>
  <c r="Z741" i="3" s="1"/>
  <c r="J741" i="3"/>
  <c r="Y741" i="3" s="1"/>
  <c r="I741" i="3"/>
  <c r="H741" i="3"/>
  <c r="G741" i="3"/>
  <c r="V741" i="3" s="1"/>
  <c r="F741" i="3"/>
  <c r="U741" i="3" s="1"/>
  <c r="E741" i="3"/>
  <c r="D741" i="3"/>
  <c r="C741" i="3"/>
  <c r="R741" i="3" s="1"/>
  <c r="B741" i="3"/>
  <c r="Q741" i="3" s="1"/>
  <c r="A741" i="3"/>
  <c r="P741" i="3" s="1"/>
  <c r="N740" i="3"/>
  <c r="M740" i="3"/>
  <c r="L740" i="3"/>
  <c r="AA740" i="3" s="1"/>
  <c r="K740" i="3"/>
  <c r="J740" i="3"/>
  <c r="I740" i="3"/>
  <c r="H740" i="3"/>
  <c r="W740" i="3" s="1"/>
  <c r="G740" i="3"/>
  <c r="F740" i="3"/>
  <c r="E740" i="3"/>
  <c r="D740" i="3"/>
  <c r="C740" i="3"/>
  <c r="B740" i="3"/>
  <c r="A740" i="3"/>
  <c r="P740" i="3" s="1"/>
  <c r="N739" i="3"/>
  <c r="M739" i="3"/>
  <c r="L739" i="3"/>
  <c r="K739" i="3"/>
  <c r="Z739" i="3" s="1"/>
  <c r="J739" i="3"/>
  <c r="I739" i="3"/>
  <c r="H739" i="3"/>
  <c r="G739" i="3"/>
  <c r="V739" i="3" s="1"/>
  <c r="F739" i="3"/>
  <c r="E739" i="3"/>
  <c r="D739" i="3"/>
  <c r="C739" i="3"/>
  <c r="R739" i="3" s="1"/>
  <c r="B739" i="3"/>
  <c r="A739" i="3"/>
  <c r="P739" i="3" s="1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A738" i="3"/>
  <c r="P738" i="3" s="1"/>
  <c r="N737" i="3"/>
  <c r="M737" i="3"/>
  <c r="L737" i="3"/>
  <c r="K737" i="3"/>
  <c r="Z737" i="3" s="1"/>
  <c r="J737" i="3"/>
  <c r="Y737" i="3" s="1"/>
  <c r="I737" i="3"/>
  <c r="H737" i="3"/>
  <c r="G737" i="3"/>
  <c r="V737" i="3" s="1"/>
  <c r="F737" i="3"/>
  <c r="U737" i="3" s="1"/>
  <c r="E737" i="3"/>
  <c r="D737" i="3"/>
  <c r="C737" i="3"/>
  <c r="R737" i="3" s="1"/>
  <c r="B737" i="3"/>
  <c r="Q737" i="3" s="1"/>
  <c r="A737" i="3"/>
  <c r="P737" i="3" s="1"/>
  <c r="N736" i="3"/>
  <c r="M736" i="3"/>
  <c r="L736" i="3"/>
  <c r="AA736" i="3" s="1"/>
  <c r="K736" i="3"/>
  <c r="J736" i="3"/>
  <c r="I736" i="3"/>
  <c r="H736" i="3"/>
  <c r="W736" i="3" s="1"/>
  <c r="G736" i="3"/>
  <c r="F736" i="3"/>
  <c r="E736" i="3"/>
  <c r="D736" i="3"/>
  <c r="C736" i="3"/>
  <c r="B736" i="3"/>
  <c r="A736" i="3"/>
  <c r="P736" i="3" s="1"/>
  <c r="N735" i="3"/>
  <c r="M735" i="3"/>
  <c r="L735" i="3"/>
  <c r="K735" i="3"/>
  <c r="Z735" i="3" s="1"/>
  <c r="J735" i="3"/>
  <c r="I735" i="3"/>
  <c r="H735" i="3"/>
  <c r="G735" i="3"/>
  <c r="V735" i="3" s="1"/>
  <c r="F735" i="3"/>
  <c r="E735" i="3"/>
  <c r="D735" i="3"/>
  <c r="C735" i="3"/>
  <c r="R735" i="3" s="1"/>
  <c r="B735" i="3"/>
  <c r="A735" i="3"/>
  <c r="P735" i="3" s="1"/>
  <c r="N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A734" i="3"/>
  <c r="P734" i="3" s="1"/>
  <c r="N733" i="3"/>
  <c r="M733" i="3"/>
  <c r="L733" i="3"/>
  <c r="K733" i="3"/>
  <c r="Z733" i="3" s="1"/>
  <c r="J733" i="3"/>
  <c r="Y733" i="3" s="1"/>
  <c r="I733" i="3"/>
  <c r="H733" i="3"/>
  <c r="G733" i="3"/>
  <c r="V733" i="3" s="1"/>
  <c r="F733" i="3"/>
  <c r="U733" i="3" s="1"/>
  <c r="E733" i="3"/>
  <c r="D733" i="3"/>
  <c r="C733" i="3"/>
  <c r="R733" i="3" s="1"/>
  <c r="B733" i="3"/>
  <c r="Q733" i="3" s="1"/>
  <c r="A733" i="3"/>
  <c r="P733" i="3" s="1"/>
  <c r="N732" i="3"/>
  <c r="M732" i="3"/>
  <c r="L732" i="3"/>
  <c r="AA732" i="3" s="1"/>
  <c r="K732" i="3"/>
  <c r="J732" i="3"/>
  <c r="I732" i="3"/>
  <c r="H732" i="3"/>
  <c r="G732" i="3"/>
  <c r="F732" i="3"/>
  <c r="E732" i="3"/>
  <c r="D732" i="3"/>
  <c r="C732" i="3"/>
  <c r="B732" i="3"/>
  <c r="A732" i="3"/>
  <c r="P732" i="3" s="1"/>
  <c r="N731" i="3"/>
  <c r="M731" i="3"/>
  <c r="L731" i="3"/>
  <c r="K731" i="3"/>
  <c r="J731" i="3"/>
  <c r="I731" i="3"/>
  <c r="H731" i="3"/>
  <c r="G731" i="3"/>
  <c r="V731" i="3" s="1"/>
  <c r="F731" i="3"/>
  <c r="E731" i="3"/>
  <c r="D731" i="3"/>
  <c r="C731" i="3"/>
  <c r="R731" i="3" s="1"/>
  <c r="B731" i="3"/>
  <c r="A731" i="3"/>
  <c r="P731" i="3" s="1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A730" i="3"/>
  <c r="P730" i="3" s="1"/>
  <c r="N729" i="3"/>
  <c r="M729" i="3"/>
  <c r="L729" i="3"/>
  <c r="K729" i="3"/>
  <c r="Z729" i="3" s="1"/>
  <c r="J729" i="3"/>
  <c r="Y729" i="3" s="1"/>
  <c r="I729" i="3"/>
  <c r="H729" i="3"/>
  <c r="G729" i="3"/>
  <c r="V729" i="3" s="1"/>
  <c r="F729" i="3"/>
  <c r="U729" i="3" s="1"/>
  <c r="E729" i="3"/>
  <c r="D729" i="3"/>
  <c r="C729" i="3"/>
  <c r="R729" i="3" s="1"/>
  <c r="B729" i="3"/>
  <c r="Q729" i="3" s="1"/>
  <c r="A729" i="3"/>
  <c r="P729" i="3" s="1"/>
  <c r="N728" i="3"/>
  <c r="M728" i="3"/>
  <c r="L728" i="3"/>
  <c r="AA728" i="3" s="1"/>
  <c r="K728" i="3"/>
  <c r="J728" i="3"/>
  <c r="I728" i="3"/>
  <c r="H728" i="3"/>
  <c r="W728" i="3" s="1"/>
  <c r="G728" i="3"/>
  <c r="F728" i="3"/>
  <c r="E728" i="3"/>
  <c r="D728" i="3"/>
  <c r="C728" i="3"/>
  <c r="B728" i="3"/>
  <c r="A728" i="3"/>
  <c r="P728" i="3" s="1"/>
  <c r="N727" i="3"/>
  <c r="M727" i="3"/>
  <c r="L727" i="3"/>
  <c r="K727" i="3"/>
  <c r="Z727" i="3" s="1"/>
  <c r="J727" i="3"/>
  <c r="I727" i="3"/>
  <c r="H727" i="3"/>
  <c r="G727" i="3"/>
  <c r="V727" i="3" s="1"/>
  <c r="F727" i="3"/>
  <c r="E727" i="3"/>
  <c r="D727" i="3"/>
  <c r="C727" i="3"/>
  <c r="R727" i="3" s="1"/>
  <c r="B727" i="3"/>
  <c r="A727" i="3"/>
  <c r="P727" i="3" s="1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A726" i="3"/>
  <c r="P726" i="3" s="1"/>
  <c r="N725" i="3"/>
  <c r="M725" i="3"/>
  <c r="L725" i="3"/>
  <c r="K725" i="3"/>
  <c r="Z725" i="3" s="1"/>
  <c r="J725" i="3"/>
  <c r="Y725" i="3" s="1"/>
  <c r="I725" i="3"/>
  <c r="H725" i="3"/>
  <c r="G725" i="3"/>
  <c r="V725" i="3" s="1"/>
  <c r="F725" i="3"/>
  <c r="U725" i="3" s="1"/>
  <c r="E725" i="3"/>
  <c r="D725" i="3"/>
  <c r="C725" i="3"/>
  <c r="R725" i="3" s="1"/>
  <c r="B725" i="3"/>
  <c r="Q725" i="3" s="1"/>
  <c r="A725" i="3"/>
  <c r="P725" i="3" s="1"/>
  <c r="N724" i="3"/>
  <c r="M724" i="3"/>
  <c r="L724" i="3"/>
  <c r="AA724" i="3" s="1"/>
  <c r="K724" i="3"/>
  <c r="J724" i="3"/>
  <c r="I724" i="3"/>
  <c r="H724" i="3"/>
  <c r="W724" i="3" s="1"/>
  <c r="G724" i="3"/>
  <c r="F724" i="3"/>
  <c r="E724" i="3"/>
  <c r="D724" i="3"/>
  <c r="C724" i="3"/>
  <c r="B724" i="3"/>
  <c r="A724" i="3"/>
  <c r="P724" i="3" s="1"/>
  <c r="N723" i="3"/>
  <c r="M723" i="3"/>
  <c r="L723" i="3"/>
  <c r="K723" i="3"/>
  <c r="Z723" i="3" s="1"/>
  <c r="J723" i="3"/>
  <c r="I723" i="3"/>
  <c r="H723" i="3"/>
  <c r="G723" i="3"/>
  <c r="V723" i="3" s="1"/>
  <c r="F723" i="3"/>
  <c r="E723" i="3"/>
  <c r="D723" i="3"/>
  <c r="C723" i="3"/>
  <c r="R723" i="3" s="1"/>
  <c r="B723" i="3"/>
  <c r="A723" i="3"/>
  <c r="P723" i="3" s="1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A722" i="3"/>
  <c r="P722" i="3" s="1"/>
  <c r="N721" i="3"/>
  <c r="M721" i="3"/>
  <c r="L721" i="3"/>
  <c r="K721" i="3"/>
  <c r="Z721" i="3" s="1"/>
  <c r="J721" i="3"/>
  <c r="Y721" i="3" s="1"/>
  <c r="I721" i="3"/>
  <c r="H721" i="3"/>
  <c r="G721" i="3"/>
  <c r="V721" i="3" s="1"/>
  <c r="F721" i="3"/>
  <c r="U721" i="3" s="1"/>
  <c r="E721" i="3"/>
  <c r="D721" i="3"/>
  <c r="C721" i="3"/>
  <c r="R721" i="3" s="1"/>
  <c r="B721" i="3"/>
  <c r="Q721" i="3" s="1"/>
  <c r="A721" i="3"/>
  <c r="P721" i="3" s="1"/>
  <c r="N720" i="3"/>
  <c r="M720" i="3"/>
  <c r="L720" i="3"/>
  <c r="AA720" i="3" s="1"/>
  <c r="K720" i="3"/>
  <c r="J720" i="3"/>
  <c r="I720" i="3"/>
  <c r="H720" i="3"/>
  <c r="G720" i="3"/>
  <c r="F720" i="3"/>
  <c r="E720" i="3"/>
  <c r="D720" i="3"/>
  <c r="S720" i="3" s="1"/>
  <c r="C720" i="3"/>
  <c r="B720" i="3"/>
  <c r="A720" i="3"/>
  <c r="P720" i="3" s="1"/>
  <c r="N719" i="3"/>
  <c r="M719" i="3"/>
  <c r="L719" i="3"/>
  <c r="K719" i="3"/>
  <c r="Z719" i="3" s="1"/>
  <c r="J719" i="3"/>
  <c r="I719" i="3"/>
  <c r="H719" i="3"/>
  <c r="G719" i="3"/>
  <c r="V719" i="3" s="1"/>
  <c r="F719" i="3"/>
  <c r="E719" i="3"/>
  <c r="D719" i="3"/>
  <c r="C719" i="3"/>
  <c r="R719" i="3" s="1"/>
  <c r="B719" i="3"/>
  <c r="A719" i="3"/>
  <c r="P719" i="3" s="1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A718" i="3"/>
  <c r="P718" i="3" s="1"/>
  <c r="N717" i="3"/>
  <c r="M717" i="3"/>
  <c r="L717" i="3"/>
  <c r="K717" i="3"/>
  <c r="Z717" i="3" s="1"/>
  <c r="J717" i="3"/>
  <c r="Y717" i="3" s="1"/>
  <c r="I717" i="3"/>
  <c r="H717" i="3"/>
  <c r="G717" i="3"/>
  <c r="V717" i="3" s="1"/>
  <c r="F717" i="3"/>
  <c r="U717" i="3" s="1"/>
  <c r="E717" i="3"/>
  <c r="D717" i="3"/>
  <c r="C717" i="3"/>
  <c r="R717" i="3" s="1"/>
  <c r="B717" i="3"/>
  <c r="Q717" i="3" s="1"/>
  <c r="A717" i="3"/>
  <c r="P717" i="3" s="1"/>
  <c r="N716" i="3"/>
  <c r="M716" i="3"/>
  <c r="L716" i="3"/>
  <c r="AA716" i="3" s="1"/>
  <c r="K716" i="3"/>
  <c r="J716" i="3"/>
  <c r="I716" i="3"/>
  <c r="H716" i="3"/>
  <c r="G716" i="3"/>
  <c r="F716" i="3"/>
  <c r="E716" i="3"/>
  <c r="D716" i="3"/>
  <c r="C716" i="3"/>
  <c r="B716" i="3"/>
  <c r="A716" i="3"/>
  <c r="P716" i="3" s="1"/>
  <c r="N715" i="3"/>
  <c r="M715" i="3"/>
  <c r="L715" i="3"/>
  <c r="K715" i="3"/>
  <c r="Z715" i="3" s="1"/>
  <c r="J715" i="3"/>
  <c r="I715" i="3"/>
  <c r="H715" i="3"/>
  <c r="G715" i="3"/>
  <c r="V715" i="3" s="1"/>
  <c r="F715" i="3"/>
  <c r="E715" i="3"/>
  <c r="D715" i="3"/>
  <c r="C715" i="3"/>
  <c r="R715" i="3" s="1"/>
  <c r="B715" i="3"/>
  <c r="A715" i="3"/>
  <c r="P715" i="3" s="1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A714" i="3"/>
  <c r="P714" i="3" s="1"/>
  <c r="N713" i="3"/>
  <c r="M713" i="3"/>
  <c r="L713" i="3"/>
  <c r="K713" i="3"/>
  <c r="J713" i="3"/>
  <c r="I713" i="3"/>
  <c r="H713" i="3"/>
  <c r="G713" i="3"/>
  <c r="V713" i="3" s="1"/>
  <c r="F713" i="3"/>
  <c r="U713" i="3" s="1"/>
  <c r="E713" i="3"/>
  <c r="D713" i="3"/>
  <c r="C713" i="3"/>
  <c r="R713" i="3" s="1"/>
  <c r="B713" i="3"/>
  <c r="Q713" i="3" s="1"/>
  <c r="A713" i="3"/>
  <c r="P713" i="3" s="1"/>
  <c r="N712" i="3"/>
  <c r="M712" i="3"/>
  <c r="L712" i="3"/>
  <c r="AA712" i="3" s="1"/>
  <c r="K712" i="3"/>
  <c r="J712" i="3"/>
  <c r="I712" i="3"/>
  <c r="H712" i="3"/>
  <c r="W712" i="3" s="1"/>
  <c r="G712" i="3"/>
  <c r="F712" i="3"/>
  <c r="E712" i="3"/>
  <c r="D712" i="3"/>
  <c r="C712" i="3"/>
  <c r="B712" i="3"/>
  <c r="A712" i="3"/>
  <c r="P712" i="3" s="1"/>
  <c r="N711" i="3"/>
  <c r="M711" i="3"/>
  <c r="L711" i="3"/>
  <c r="K711" i="3"/>
  <c r="Z711" i="3" s="1"/>
  <c r="J711" i="3"/>
  <c r="I711" i="3"/>
  <c r="H711" i="3"/>
  <c r="G711" i="3"/>
  <c r="V711" i="3" s="1"/>
  <c r="F711" i="3"/>
  <c r="E711" i="3"/>
  <c r="D711" i="3"/>
  <c r="C711" i="3"/>
  <c r="R711" i="3" s="1"/>
  <c r="B711" i="3"/>
  <c r="A711" i="3"/>
  <c r="P711" i="3" s="1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A710" i="3"/>
  <c r="P710" i="3" s="1"/>
  <c r="N709" i="3"/>
  <c r="M709" i="3"/>
  <c r="L709" i="3"/>
  <c r="K709" i="3"/>
  <c r="Z709" i="3" s="1"/>
  <c r="J709" i="3"/>
  <c r="Y709" i="3" s="1"/>
  <c r="I709" i="3"/>
  <c r="H709" i="3"/>
  <c r="G709" i="3"/>
  <c r="V709" i="3" s="1"/>
  <c r="F709" i="3"/>
  <c r="U709" i="3" s="1"/>
  <c r="E709" i="3"/>
  <c r="D709" i="3"/>
  <c r="C709" i="3"/>
  <c r="R709" i="3" s="1"/>
  <c r="B709" i="3"/>
  <c r="Q709" i="3" s="1"/>
  <c r="A709" i="3"/>
  <c r="P709" i="3" s="1"/>
  <c r="N708" i="3"/>
  <c r="M708" i="3"/>
  <c r="L708" i="3"/>
  <c r="AA708" i="3" s="1"/>
  <c r="K708" i="3"/>
  <c r="J708" i="3"/>
  <c r="I708" i="3"/>
  <c r="H708" i="3"/>
  <c r="G708" i="3"/>
  <c r="F708" i="3"/>
  <c r="E708" i="3"/>
  <c r="D708" i="3"/>
  <c r="S708" i="3" s="1"/>
  <c r="C708" i="3"/>
  <c r="B708" i="3"/>
  <c r="A708" i="3"/>
  <c r="P708" i="3" s="1"/>
  <c r="N707" i="3"/>
  <c r="M707" i="3"/>
  <c r="L707" i="3"/>
  <c r="K707" i="3"/>
  <c r="Z707" i="3" s="1"/>
  <c r="J707" i="3"/>
  <c r="I707" i="3"/>
  <c r="H707" i="3"/>
  <c r="G707" i="3"/>
  <c r="V707" i="3" s="1"/>
  <c r="F707" i="3"/>
  <c r="E707" i="3"/>
  <c r="D707" i="3"/>
  <c r="C707" i="3"/>
  <c r="B707" i="3"/>
  <c r="A707" i="3"/>
  <c r="P707" i="3" s="1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A706" i="3"/>
  <c r="P706" i="3" s="1"/>
  <c r="N705" i="3"/>
  <c r="M705" i="3"/>
  <c r="L705" i="3"/>
  <c r="K705" i="3"/>
  <c r="J705" i="3"/>
  <c r="Y705" i="3" s="1"/>
  <c r="I705" i="3"/>
  <c r="H705" i="3"/>
  <c r="G705" i="3"/>
  <c r="V705" i="3" s="1"/>
  <c r="F705" i="3"/>
  <c r="U705" i="3" s="1"/>
  <c r="E705" i="3"/>
  <c r="D705" i="3"/>
  <c r="C705" i="3"/>
  <c r="R705" i="3" s="1"/>
  <c r="B705" i="3"/>
  <c r="Q705" i="3" s="1"/>
  <c r="A705" i="3"/>
  <c r="P705" i="3" s="1"/>
  <c r="N704" i="3"/>
  <c r="M704" i="3"/>
  <c r="L704" i="3"/>
  <c r="AA704" i="3" s="1"/>
  <c r="K704" i="3"/>
  <c r="J704" i="3"/>
  <c r="I704" i="3"/>
  <c r="H704" i="3"/>
  <c r="W704" i="3" s="1"/>
  <c r="G704" i="3"/>
  <c r="F704" i="3"/>
  <c r="E704" i="3"/>
  <c r="D704" i="3"/>
  <c r="C704" i="3"/>
  <c r="B704" i="3"/>
  <c r="A704" i="3"/>
  <c r="P704" i="3" s="1"/>
  <c r="N703" i="3"/>
  <c r="M703" i="3"/>
  <c r="L703" i="3"/>
  <c r="K703" i="3"/>
  <c r="Z703" i="3" s="1"/>
  <c r="J703" i="3"/>
  <c r="I703" i="3"/>
  <c r="H703" i="3"/>
  <c r="G703" i="3"/>
  <c r="V703" i="3" s="1"/>
  <c r="F703" i="3"/>
  <c r="E703" i="3"/>
  <c r="D703" i="3"/>
  <c r="C703" i="3"/>
  <c r="R703" i="3" s="1"/>
  <c r="B703" i="3"/>
  <c r="A703" i="3"/>
  <c r="P703" i="3" s="1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A702" i="3"/>
  <c r="P702" i="3" s="1"/>
  <c r="N701" i="3"/>
  <c r="M701" i="3"/>
  <c r="L701" i="3"/>
  <c r="K701" i="3"/>
  <c r="Z701" i="3" s="1"/>
  <c r="J701" i="3"/>
  <c r="Y701" i="3" s="1"/>
  <c r="I701" i="3"/>
  <c r="H701" i="3"/>
  <c r="G701" i="3"/>
  <c r="V701" i="3" s="1"/>
  <c r="F701" i="3"/>
  <c r="U701" i="3" s="1"/>
  <c r="E701" i="3"/>
  <c r="D701" i="3"/>
  <c r="C701" i="3"/>
  <c r="R701" i="3" s="1"/>
  <c r="B701" i="3"/>
  <c r="Q701" i="3" s="1"/>
  <c r="A701" i="3"/>
  <c r="P701" i="3" s="1"/>
  <c r="N700" i="3"/>
  <c r="M700" i="3"/>
  <c r="L700" i="3"/>
  <c r="AA700" i="3" s="1"/>
  <c r="K700" i="3"/>
  <c r="J700" i="3"/>
  <c r="I700" i="3"/>
  <c r="H700" i="3"/>
  <c r="G700" i="3"/>
  <c r="F700" i="3"/>
  <c r="E700" i="3"/>
  <c r="D700" i="3"/>
  <c r="C700" i="3"/>
  <c r="B700" i="3"/>
  <c r="A700" i="3"/>
  <c r="P700" i="3" s="1"/>
  <c r="N699" i="3"/>
  <c r="M699" i="3"/>
  <c r="L699" i="3"/>
  <c r="K699" i="3"/>
  <c r="J699" i="3"/>
  <c r="I699" i="3"/>
  <c r="H699" i="3"/>
  <c r="G699" i="3"/>
  <c r="F699" i="3"/>
  <c r="E699" i="3"/>
  <c r="D699" i="3"/>
  <c r="C699" i="3"/>
  <c r="R699" i="3" s="1"/>
  <c r="B699" i="3"/>
  <c r="A699" i="3"/>
  <c r="P699" i="3" s="1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A698" i="3"/>
  <c r="P698" i="3" s="1"/>
  <c r="N697" i="3"/>
  <c r="M697" i="3"/>
  <c r="L697" i="3"/>
  <c r="K697" i="3"/>
  <c r="Z697" i="3" s="1"/>
  <c r="J697" i="3"/>
  <c r="Y697" i="3" s="1"/>
  <c r="I697" i="3"/>
  <c r="H697" i="3"/>
  <c r="G697" i="3"/>
  <c r="V697" i="3" s="1"/>
  <c r="F697" i="3"/>
  <c r="U697" i="3" s="1"/>
  <c r="E697" i="3"/>
  <c r="D697" i="3"/>
  <c r="C697" i="3"/>
  <c r="R697" i="3" s="1"/>
  <c r="B697" i="3"/>
  <c r="Q697" i="3" s="1"/>
  <c r="A697" i="3"/>
  <c r="P697" i="3" s="1"/>
  <c r="N696" i="3"/>
  <c r="M696" i="3"/>
  <c r="L696" i="3"/>
  <c r="AA696" i="3" s="1"/>
  <c r="K696" i="3"/>
  <c r="J696" i="3"/>
  <c r="I696" i="3"/>
  <c r="H696" i="3"/>
  <c r="G696" i="3"/>
  <c r="F696" i="3"/>
  <c r="E696" i="3"/>
  <c r="D696" i="3"/>
  <c r="S696" i="3" s="1"/>
  <c r="C696" i="3"/>
  <c r="B696" i="3"/>
  <c r="A696" i="3"/>
  <c r="P696" i="3" s="1"/>
  <c r="N695" i="3"/>
  <c r="M695" i="3"/>
  <c r="L695" i="3"/>
  <c r="K695" i="3"/>
  <c r="Z695" i="3" s="1"/>
  <c r="J695" i="3"/>
  <c r="I695" i="3"/>
  <c r="H695" i="3"/>
  <c r="G695" i="3"/>
  <c r="V695" i="3" s="1"/>
  <c r="F695" i="3"/>
  <c r="E695" i="3"/>
  <c r="D695" i="3"/>
  <c r="C695" i="3"/>
  <c r="R695" i="3" s="1"/>
  <c r="B695" i="3"/>
  <c r="A695" i="3"/>
  <c r="P695" i="3" s="1"/>
  <c r="N694" i="3"/>
  <c r="M694" i="3"/>
  <c r="L694" i="3"/>
  <c r="K694" i="3"/>
  <c r="J694" i="3"/>
  <c r="I694" i="3"/>
  <c r="H694" i="3"/>
  <c r="G694" i="3"/>
  <c r="F694" i="3"/>
  <c r="E694" i="3"/>
  <c r="D694" i="3"/>
  <c r="C694" i="3"/>
  <c r="B694" i="3"/>
  <c r="A694" i="3"/>
  <c r="P694" i="3" s="1"/>
  <c r="N693" i="3"/>
  <c r="M693" i="3"/>
  <c r="L693" i="3"/>
  <c r="K693" i="3"/>
  <c r="J693" i="3"/>
  <c r="Y693" i="3" s="1"/>
  <c r="I693" i="3"/>
  <c r="H693" i="3"/>
  <c r="G693" i="3"/>
  <c r="F693" i="3"/>
  <c r="U693" i="3" s="1"/>
  <c r="E693" i="3"/>
  <c r="D693" i="3"/>
  <c r="C693" i="3"/>
  <c r="R693" i="3" s="1"/>
  <c r="B693" i="3"/>
  <c r="Q693" i="3" s="1"/>
  <c r="A693" i="3"/>
  <c r="P693" i="3" s="1"/>
  <c r="N692" i="3"/>
  <c r="M692" i="3"/>
  <c r="L692" i="3"/>
  <c r="AA692" i="3" s="1"/>
  <c r="K692" i="3"/>
  <c r="J692" i="3"/>
  <c r="I692" i="3"/>
  <c r="H692" i="3"/>
  <c r="G692" i="3"/>
  <c r="F692" i="3"/>
  <c r="E692" i="3"/>
  <c r="D692" i="3"/>
  <c r="C692" i="3"/>
  <c r="B692" i="3"/>
  <c r="A692" i="3"/>
  <c r="P692" i="3" s="1"/>
  <c r="N691" i="3"/>
  <c r="M691" i="3"/>
  <c r="L691" i="3"/>
  <c r="K691" i="3"/>
  <c r="J691" i="3"/>
  <c r="I691" i="3"/>
  <c r="H691" i="3"/>
  <c r="G691" i="3"/>
  <c r="V691" i="3" s="1"/>
  <c r="F691" i="3"/>
  <c r="E691" i="3"/>
  <c r="D691" i="3"/>
  <c r="C691" i="3"/>
  <c r="R691" i="3" s="1"/>
  <c r="B691" i="3"/>
  <c r="A691" i="3"/>
  <c r="P691" i="3" s="1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A690" i="3"/>
  <c r="P690" i="3" s="1"/>
  <c r="N689" i="3"/>
  <c r="M689" i="3"/>
  <c r="L689" i="3"/>
  <c r="K689" i="3"/>
  <c r="Z689" i="3" s="1"/>
  <c r="J689" i="3"/>
  <c r="I689" i="3"/>
  <c r="H689" i="3"/>
  <c r="G689" i="3"/>
  <c r="V689" i="3" s="1"/>
  <c r="F689" i="3"/>
  <c r="U689" i="3" s="1"/>
  <c r="E689" i="3"/>
  <c r="D689" i="3"/>
  <c r="C689" i="3"/>
  <c r="R689" i="3" s="1"/>
  <c r="B689" i="3"/>
  <c r="Q689" i="3" s="1"/>
  <c r="A689" i="3"/>
  <c r="P689" i="3" s="1"/>
  <c r="N688" i="3"/>
  <c r="M688" i="3"/>
  <c r="L688" i="3"/>
  <c r="AA688" i="3" s="1"/>
  <c r="K688" i="3"/>
  <c r="J688" i="3"/>
  <c r="I688" i="3"/>
  <c r="H688" i="3"/>
  <c r="W688" i="3" s="1"/>
  <c r="G688" i="3"/>
  <c r="F688" i="3"/>
  <c r="E688" i="3"/>
  <c r="D688" i="3"/>
  <c r="S688" i="3" s="1"/>
  <c r="C688" i="3"/>
  <c r="B688" i="3"/>
  <c r="A688" i="3"/>
  <c r="P688" i="3" s="1"/>
  <c r="N687" i="3"/>
  <c r="M687" i="3"/>
  <c r="L687" i="3"/>
  <c r="K687" i="3"/>
  <c r="Z687" i="3" s="1"/>
  <c r="J687" i="3"/>
  <c r="I687" i="3"/>
  <c r="H687" i="3"/>
  <c r="G687" i="3"/>
  <c r="V687" i="3" s="1"/>
  <c r="F687" i="3"/>
  <c r="E687" i="3"/>
  <c r="D687" i="3"/>
  <c r="C687" i="3"/>
  <c r="R687" i="3" s="1"/>
  <c r="B687" i="3"/>
  <c r="A687" i="3"/>
  <c r="P687" i="3" s="1"/>
  <c r="N686" i="3"/>
  <c r="M686" i="3"/>
  <c r="AB686" i="3" s="1"/>
  <c r="L686" i="3"/>
  <c r="K686" i="3"/>
  <c r="J686" i="3"/>
  <c r="I686" i="3"/>
  <c r="X686" i="3" s="1"/>
  <c r="H686" i="3"/>
  <c r="G686" i="3"/>
  <c r="F686" i="3"/>
  <c r="E686" i="3"/>
  <c r="T686" i="3" s="1"/>
  <c r="D686" i="3"/>
  <c r="C686" i="3"/>
  <c r="B686" i="3"/>
  <c r="A686" i="3"/>
  <c r="P686" i="3" s="1"/>
  <c r="N685" i="3"/>
  <c r="AC685" i="3" s="1"/>
  <c r="M685" i="3"/>
  <c r="L685" i="3"/>
  <c r="K685" i="3"/>
  <c r="Z685" i="3" s="1"/>
  <c r="J685" i="3"/>
  <c r="Y685" i="3" s="1"/>
  <c r="I685" i="3"/>
  <c r="H685" i="3"/>
  <c r="G685" i="3"/>
  <c r="V685" i="3" s="1"/>
  <c r="F685" i="3"/>
  <c r="U685" i="3" s="1"/>
  <c r="E685" i="3"/>
  <c r="D685" i="3"/>
  <c r="C685" i="3"/>
  <c r="R685" i="3" s="1"/>
  <c r="B685" i="3"/>
  <c r="Q685" i="3" s="1"/>
  <c r="A685" i="3"/>
  <c r="P685" i="3" s="1"/>
  <c r="N684" i="3"/>
  <c r="M684" i="3"/>
  <c r="L684" i="3"/>
  <c r="AA684" i="3" s="1"/>
  <c r="K684" i="3"/>
  <c r="J684" i="3"/>
  <c r="I684" i="3"/>
  <c r="H684" i="3"/>
  <c r="W684" i="3" s="1"/>
  <c r="G684" i="3"/>
  <c r="F684" i="3"/>
  <c r="E684" i="3"/>
  <c r="D684" i="3"/>
  <c r="S684" i="3" s="1"/>
  <c r="C684" i="3"/>
  <c r="B684" i="3"/>
  <c r="A684" i="3"/>
  <c r="P684" i="3" s="1"/>
  <c r="N683" i="3"/>
  <c r="M683" i="3"/>
  <c r="L683" i="3"/>
  <c r="K683" i="3"/>
  <c r="Z683" i="3" s="1"/>
  <c r="J683" i="3"/>
  <c r="I683" i="3"/>
  <c r="H683" i="3"/>
  <c r="G683" i="3"/>
  <c r="V683" i="3" s="1"/>
  <c r="F683" i="3"/>
  <c r="E683" i="3"/>
  <c r="D683" i="3"/>
  <c r="C683" i="3"/>
  <c r="B683" i="3"/>
  <c r="A683" i="3"/>
  <c r="P683" i="3" s="1"/>
  <c r="N682" i="3"/>
  <c r="M682" i="3"/>
  <c r="AB682" i="3" s="1"/>
  <c r="L682" i="3"/>
  <c r="K682" i="3"/>
  <c r="J682" i="3"/>
  <c r="I682" i="3"/>
  <c r="X682" i="3" s="1"/>
  <c r="H682" i="3"/>
  <c r="G682" i="3"/>
  <c r="F682" i="3"/>
  <c r="E682" i="3"/>
  <c r="T682" i="3" s="1"/>
  <c r="D682" i="3"/>
  <c r="C682" i="3"/>
  <c r="B682" i="3"/>
  <c r="A682" i="3"/>
  <c r="P682" i="3" s="1"/>
  <c r="N681" i="3"/>
  <c r="AC681" i="3" s="1"/>
  <c r="M681" i="3"/>
  <c r="L681" i="3"/>
  <c r="K681" i="3"/>
  <c r="Z681" i="3" s="1"/>
  <c r="J681" i="3"/>
  <c r="Y681" i="3" s="1"/>
  <c r="I681" i="3"/>
  <c r="H681" i="3"/>
  <c r="G681" i="3"/>
  <c r="V681" i="3" s="1"/>
  <c r="F681" i="3"/>
  <c r="U681" i="3" s="1"/>
  <c r="E681" i="3"/>
  <c r="D681" i="3"/>
  <c r="C681" i="3"/>
  <c r="R681" i="3" s="1"/>
  <c r="B681" i="3"/>
  <c r="Q681" i="3" s="1"/>
  <c r="A681" i="3"/>
  <c r="P681" i="3" s="1"/>
  <c r="N680" i="3"/>
  <c r="M680" i="3"/>
  <c r="L680" i="3"/>
  <c r="AA680" i="3" s="1"/>
  <c r="K680" i="3"/>
  <c r="J680" i="3"/>
  <c r="I680" i="3"/>
  <c r="H680" i="3"/>
  <c r="W680" i="3" s="1"/>
  <c r="G680" i="3"/>
  <c r="F680" i="3"/>
  <c r="E680" i="3"/>
  <c r="D680" i="3"/>
  <c r="S680" i="3" s="1"/>
  <c r="C680" i="3"/>
  <c r="B680" i="3"/>
  <c r="A680" i="3"/>
  <c r="P680" i="3" s="1"/>
  <c r="N679" i="3"/>
  <c r="M679" i="3"/>
  <c r="L679" i="3"/>
  <c r="K679" i="3"/>
  <c r="Z679" i="3" s="1"/>
  <c r="J679" i="3"/>
  <c r="I679" i="3"/>
  <c r="H679" i="3"/>
  <c r="G679" i="3"/>
  <c r="V679" i="3" s="1"/>
  <c r="F679" i="3"/>
  <c r="E679" i="3"/>
  <c r="D679" i="3"/>
  <c r="C679" i="3"/>
  <c r="R679" i="3" s="1"/>
  <c r="B679" i="3"/>
  <c r="A679" i="3"/>
  <c r="P679" i="3" s="1"/>
  <c r="N678" i="3"/>
  <c r="M678" i="3"/>
  <c r="AB678" i="3" s="1"/>
  <c r="L678" i="3"/>
  <c r="K678" i="3"/>
  <c r="J678" i="3"/>
  <c r="I678" i="3"/>
  <c r="X678" i="3" s="1"/>
  <c r="H678" i="3"/>
  <c r="G678" i="3"/>
  <c r="F678" i="3"/>
  <c r="E678" i="3"/>
  <c r="T678" i="3" s="1"/>
  <c r="D678" i="3"/>
  <c r="C678" i="3"/>
  <c r="B678" i="3"/>
  <c r="A678" i="3"/>
  <c r="P678" i="3" s="1"/>
  <c r="N677" i="3"/>
  <c r="AC677" i="3" s="1"/>
  <c r="M677" i="3"/>
  <c r="L677" i="3"/>
  <c r="K677" i="3"/>
  <c r="Z677" i="3" s="1"/>
  <c r="J677" i="3"/>
  <c r="Y677" i="3" s="1"/>
  <c r="I677" i="3"/>
  <c r="H677" i="3"/>
  <c r="G677" i="3"/>
  <c r="V677" i="3" s="1"/>
  <c r="F677" i="3"/>
  <c r="U677" i="3" s="1"/>
  <c r="E677" i="3"/>
  <c r="D677" i="3"/>
  <c r="C677" i="3"/>
  <c r="R677" i="3" s="1"/>
  <c r="B677" i="3"/>
  <c r="Q677" i="3" s="1"/>
  <c r="A677" i="3"/>
  <c r="P677" i="3" s="1"/>
  <c r="N676" i="3"/>
  <c r="M676" i="3"/>
  <c r="L676" i="3"/>
  <c r="AA676" i="3" s="1"/>
  <c r="K676" i="3"/>
  <c r="J676" i="3"/>
  <c r="I676" i="3"/>
  <c r="H676" i="3"/>
  <c r="W676" i="3" s="1"/>
  <c r="G676" i="3"/>
  <c r="F676" i="3"/>
  <c r="E676" i="3"/>
  <c r="D676" i="3"/>
  <c r="S676" i="3" s="1"/>
  <c r="C676" i="3"/>
  <c r="B676" i="3"/>
  <c r="A676" i="3"/>
  <c r="P676" i="3" s="1"/>
  <c r="N675" i="3"/>
  <c r="M675" i="3"/>
  <c r="L675" i="3"/>
  <c r="K675" i="3"/>
  <c r="Z675" i="3" s="1"/>
  <c r="J675" i="3"/>
  <c r="I675" i="3"/>
  <c r="H675" i="3"/>
  <c r="G675" i="3"/>
  <c r="V675" i="3" s="1"/>
  <c r="F675" i="3"/>
  <c r="E675" i="3"/>
  <c r="D675" i="3"/>
  <c r="C675" i="3"/>
  <c r="R675" i="3" s="1"/>
  <c r="B675" i="3"/>
  <c r="A675" i="3"/>
  <c r="P675" i="3" s="1"/>
  <c r="N674" i="3"/>
  <c r="M674" i="3"/>
  <c r="AB674" i="3" s="1"/>
  <c r="L674" i="3"/>
  <c r="K674" i="3"/>
  <c r="J674" i="3"/>
  <c r="I674" i="3"/>
  <c r="X674" i="3" s="1"/>
  <c r="H674" i="3"/>
  <c r="G674" i="3"/>
  <c r="F674" i="3"/>
  <c r="E674" i="3"/>
  <c r="T674" i="3" s="1"/>
  <c r="D674" i="3"/>
  <c r="C674" i="3"/>
  <c r="B674" i="3"/>
  <c r="A674" i="3"/>
  <c r="P674" i="3" s="1"/>
  <c r="N673" i="3"/>
  <c r="AC673" i="3" s="1"/>
  <c r="M673" i="3"/>
  <c r="L673" i="3"/>
  <c r="K673" i="3"/>
  <c r="Z673" i="3" s="1"/>
  <c r="J673" i="3"/>
  <c r="Y673" i="3" s="1"/>
  <c r="I673" i="3"/>
  <c r="H673" i="3"/>
  <c r="G673" i="3"/>
  <c r="V673" i="3" s="1"/>
  <c r="F673" i="3"/>
  <c r="U673" i="3" s="1"/>
  <c r="E673" i="3"/>
  <c r="D673" i="3"/>
  <c r="C673" i="3"/>
  <c r="R673" i="3" s="1"/>
  <c r="B673" i="3"/>
  <c r="Q673" i="3" s="1"/>
  <c r="A673" i="3"/>
  <c r="P673" i="3" s="1"/>
  <c r="N672" i="3"/>
  <c r="M672" i="3"/>
  <c r="L672" i="3"/>
  <c r="AA672" i="3" s="1"/>
  <c r="K672" i="3"/>
  <c r="J672" i="3"/>
  <c r="I672" i="3"/>
  <c r="H672" i="3"/>
  <c r="W672" i="3" s="1"/>
  <c r="G672" i="3"/>
  <c r="F672" i="3"/>
  <c r="E672" i="3"/>
  <c r="D672" i="3"/>
  <c r="S672" i="3" s="1"/>
  <c r="C672" i="3"/>
  <c r="B672" i="3"/>
  <c r="A672" i="3"/>
  <c r="P672" i="3" s="1"/>
  <c r="N671" i="3"/>
  <c r="M671" i="3"/>
  <c r="L671" i="3"/>
  <c r="K671" i="3"/>
  <c r="J671" i="3"/>
  <c r="I671" i="3"/>
  <c r="H671" i="3"/>
  <c r="G671" i="3"/>
  <c r="F671" i="3"/>
  <c r="E671" i="3"/>
  <c r="D671" i="3"/>
  <c r="C671" i="3"/>
  <c r="R671" i="3" s="1"/>
  <c r="B671" i="3"/>
  <c r="A671" i="3"/>
  <c r="P671" i="3" s="1"/>
  <c r="N670" i="3"/>
  <c r="M670" i="3"/>
  <c r="AB670" i="3" s="1"/>
  <c r="L670" i="3"/>
  <c r="K670" i="3"/>
  <c r="J670" i="3"/>
  <c r="I670" i="3"/>
  <c r="X670" i="3" s="1"/>
  <c r="H670" i="3"/>
  <c r="G670" i="3"/>
  <c r="F670" i="3"/>
  <c r="E670" i="3"/>
  <c r="T670" i="3" s="1"/>
  <c r="D670" i="3"/>
  <c r="C670" i="3"/>
  <c r="B670" i="3"/>
  <c r="A670" i="3"/>
  <c r="P670" i="3" s="1"/>
  <c r="N669" i="3"/>
  <c r="AC669" i="3" s="1"/>
  <c r="M669" i="3"/>
  <c r="L669" i="3"/>
  <c r="K669" i="3"/>
  <c r="Z669" i="3" s="1"/>
  <c r="J669" i="3"/>
  <c r="Y669" i="3" s="1"/>
  <c r="I669" i="3"/>
  <c r="H669" i="3"/>
  <c r="G669" i="3"/>
  <c r="V669" i="3" s="1"/>
  <c r="F669" i="3"/>
  <c r="U669" i="3" s="1"/>
  <c r="E669" i="3"/>
  <c r="D669" i="3"/>
  <c r="C669" i="3"/>
  <c r="R669" i="3" s="1"/>
  <c r="B669" i="3"/>
  <c r="Q669" i="3" s="1"/>
  <c r="A669" i="3"/>
  <c r="P669" i="3" s="1"/>
  <c r="N668" i="3"/>
  <c r="M668" i="3"/>
  <c r="L668" i="3"/>
  <c r="AA668" i="3" s="1"/>
  <c r="K668" i="3"/>
  <c r="J668" i="3"/>
  <c r="I668" i="3"/>
  <c r="H668" i="3"/>
  <c r="W668" i="3" s="1"/>
  <c r="G668" i="3"/>
  <c r="F668" i="3"/>
  <c r="E668" i="3"/>
  <c r="D668" i="3"/>
  <c r="S668" i="3" s="1"/>
  <c r="C668" i="3"/>
  <c r="B668" i="3"/>
  <c r="A668" i="3"/>
  <c r="P668" i="3" s="1"/>
  <c r="N667" i="3"/>
  <c r="M667" i="3"/>
  <c r="L667" i="3"/>
  <c r="K667" i="3"/>
  <c r="Z667" i="3" s="1"/>
  <c r="J667" i="3"/>
  <c r="I667" i="3"/>
  <c r="H667" i="3"/>
  <c r="G667" i="3"/>
  <c r="V667" i="3" s="1"/>
  <c r="F667" i="3"/>
  <c r="E667" i="3"/>
  <c r="D667" i="3"/>
  <c r="C667" i="3"/>
  <c r="R667" i="3" s="1"/>
  <c r="B667" i="3"/>
  <c r="A667" i="3"/>
  <c r="P667" i="3" s="1"/>
  <c r="N666" i="3"/>
  <c r="M666" i="3"/>
  <c r="AB666" i="3" s="1"/>
  <c r="L666" i="3"/>
  <c r="K666" i="3"/>
  <c r="J666" i="3"/>
  <c r="I666" i="3"/>
  <c r="X666" i="3" s="1"/>
  <c r="H666" i="3"/>
  <c r="G666" i="3"/>
  <c r="F666" i="3"/>
  <c r="E666" i="3"/>
  <c r="T666" i="3" s="1"/>
  <c r="D666" i="3"/>
  <c r="C666" i="3"/>
  <c r="B666" i="3"/>
  <c r="A666" i="3"/>
  <c r="P666" i="3" s="1"/>
  <c r="N665" i="3"/>
  <c r="AC665" i="3" s="1"/>
  <c r="M665" i="3"/>
  <c r="L665" i="3"/>
  <c r="K665" i="3"/>
  <c r="Z665" i="3" s="1"/>
  <c r="J665" i="3"/>
  <c r="Y665" i="3" s="1"/>
  <c r="I665" i="3"/>
  <c r="H665" i="3"/>
  <c r="G665" i="3"/>
  <c r="V665" i="3" s="1"/>
  <c r="F665" i="3"/>
  <c r="U665" i="3" s="1"/>
  <c r="E665" i="3"/>
  <c r="D665" i="3"/>
  <c r="C665" i="3"/>
  <c r="R665" i="3" s="1"/>
  <c r="B665" i="3"/>
  <c r="Q665" i="3" s="1"/>
  <c r="A665" i="3"/>
  <c r="P665" i="3" s="1"/>
  <c r="N664" i="3"/>
  <c r="M664" i="3"/>
  <c r="L664" i="3"/>
  <c r="AA664" i="3" s="1"/>
  <c r="K664" i="3"/>
  <c r="J664" i="3"/>
  <c r="I664" i="3"/>
  <c r="H664" i="3"/>
  <c r="W664" i="3" s="1"/>
  <c r="G664" i="3"/>
  <c r="F664" i="3"/>
  <c r="E664" i="3"/>
  <c r="D664" i="3"/>
  <c r="S664" i="3" s="1"/>
  <c r="C664" i="3"/>
  <c r="B664" i="3"/>
  <c r="A664" i="3"/>
  <c r="P664" i="3" s="1"/>
  <c r="N663" i="3"/>
  <c r="M663" i="3"/>
  <c r="L663" i="3"/>
  <c r="K663" i="3"/>
  <c r="Z663" i="3" s="1"/>
  <c r="J663" i="3"/>
  <c r="I663" i="3"/>
  <c r="H663" i="3"/>
  <c r="G663" i="3"/>
  <c r="V663" i="3" s="1"/>
  <c r="F663" i="3"/>
  <c r="E663" i="3"/>
  <c r="D663" i="3"/>
  <c r="C663" i="3"/>
  <c r="R663" i="3" s="1"/>
  <c r="B663" i="3"/>
  <c r="A663" i="3"/>
  <c r="P663" i="3" s="1"/>
  <c r="N662" i="3"/>
  <c r="M662" i="3"/>
  <c r="AB662" i="3" s="1"/>
  <c r="L662" i="3"/>
  <c r="K662" i="3"/>
  <c r="J662" i="3"/>
  <c r="I662" i="3"/>
  <c r="X662" i="3" s="1"/>
  <c r="H662" i="3"/>
  <c r="G662" i="3"/>
  <c r="F662" i="3"/>
  <c r="E662" i="3"/>
  <c r="T662" i="3" s="1"/>
  <c r="D662" i="3"/>
  <c r="C662" i="3"/>
  <c r="B662" i="3"/>
  <c r="A662" i="3"/>
  <c r="P662" i="3" s="1"/>
  <c r="N661" i="3"/>
  <c r="AC661" i="3" s="1"/>
  <c r="M661" i="3"/>
  <c r="L661" i="3"/>
  <c r="K661" i="3"/>
  <c r="Z661" i="3" s="1"/>
  <c r="J661" i="3"/>
  <c r="Y661" i="3" s="1"/>
  <c r="I661" i="3"/>
  <c r="H661" i="3"/>
  <c r="G661" i="3"/>
  <c r="V661" i="3" s="1"/>
  <c r="F661" i="3"/>
  <c r="U661" i="3" s="1"/>
  <c r="E661" i="3"/>
  <c r="D661" i="3"/>
  <c r="C661" i="3"/>
  <c r="R661" i="3" s="1"/>
  <c r="B661" i="3"/>
  <c r="Q661" i="3" s="1"/>
  <c r="A661" i="3"/>
  <c r="P661" i="3" s="1"/>
  <c r="N660" i="3"/>
  <c r="M660" i="3"/>
  <c r="L660" i="3"/>
  <c r="AA660" i="3" s="1"/>
  <c r="K660" i="3"/>
  <c r="J660" i="3"/>
  <c r="I660" i="3"/>
  <c r="H660" i="3"/>
  <c r="W660" i="3" s="1"/>
  <c r="G660" i="3"/>
  <c r="F660" i="3"/>
  <c r="E660" i="3"/>
  <c r="D660" i="3"/>
  <c r="S660" i="3" s="1"/>
  <c r="C660" i="3"/>
  <c r="B660" i="3"/>
  <c r="A660" i="3"/>
  <c r="P660" i="3" s="1"/>
  <c r="N659" i="3"/>
  <c r="M659" i="3"/>
  <c r="L659" i="3"/>
  <c r="K659" i="3"/>
  <c r="Z659" i="3" s="1"/>
  <c r="J659" i="3"/>
  <c r="I659" i="3"/>
  <c r="H659" i="3"/>
  <c r="G659" i="3"/>
  <c r="V659" i="3" s="1"/>
  <c r="F659" i="3"/>
  <c r="E659" i="3"/>
  <c r="D659" i="3"/>
  <c r="C659" i="3"/>
  <c r="R659" i="3" s="1"/>
  <c r="B659" i="3"/>
  <c r="A659" i="3"/>
  <c r="P659" i="3" s="1"/>
  <c r="N658" i="3"/>
  <c r="M658" i="3"/>
  <c r="AB658" i="3" s="1"/>
  <c r="L658" i="3"/>
  <c r="K658" i="3"/>
  <c r="J658" i="3"/>
  <c r="I658" i="3"/>
  <c r="X658" i="3" s="1"/>
  <c r="H658" i="3"/>
  <c r="G658" i="3"/>
  <c r="F658" i="3"/>
  <c r="E658" i="3"/>
  <c r="T658" i="3" s="1"/>
  <c r="D658" i="3"/>
  <c r="C658" i="3"/>
  <c r="B658" i="3"/>
  <c r="A658" i="3"/>
  <c r="P658" i="3" s="1"/>
  <c r="N657" i="3"/>
  <c r="AC657" i="3" s="1"/>
  <c r="M657" i="3"/>
  <c r="L657" i="3"/>
  <c r="K657" i="3"/>
  <c r="Z657" i="3" s="1"/>
  <c r="J657" i="3"/>
  <c r="Y657" i="3" s="1"/>
  <c r="I657" i="3"/>
  <c r="H657" i="3"/>
  <c r="G657" i="3"/>
  <c r="V657" i="3" s="1"/>
  <c r="F657" i="3"/>
  <c r="U657" i="3" s="1"/>
  <c r="E657" i="3"/>
  <c r="D657" i="3"/>
  <c r="C657" i="3"/>
  <c r="R657" i="3" s="1"/>
  <c r="B657" i="3"/>
  <c r="Q657" i="3" s="1"/>
  <c r="A657" i="3"/>
  <c r="P657" i="3" s="1"/>
  <c r="N656" i="3"/>
  <c r="M656" i="3"/>
  <c r="L656" i="3"/>
  <c r="AA656" i="3" s="1"/>
  <c r="K656" i="3"/>
  <c r="J656" i="3"/>
  <c r="I656" i="3"/>
  <c r="H656" i="3"/>
  <c r="W656" i="3" s="1"/>
  <c r="G656" i="3"/>
  <c r="F656" i="3"/>
  <c r="E656" i="3"/>
  <c r="D656" i="3"/>
  <c r="S656" i="3" s="1"/>
  <c r="C656" i="3"/>
  <c r="B656" i="3"/>
  <c r="A656" i="3"/>
  <c r="P656" i="3" s="1"/>
  <c r="N655" i="3"/>
  <c r="M655" i="3"/>
  <c r="L655" i="3"/>
  <c r="K655" i="3"/>
  <c r="Z655" i="3" s="1"/>
  <c r="J655" i="3"/>
  <c r="I655" i="3"/>
  <c r="H655" i="3"/>
  <c r="G655" i="3"/>
  <c r="V655" i="3" s="1"/>
  <c r="F655" i="3"/>
  <c r="E655" i="3"/>
  <c r="D655" i="3"/>
  <c r="C655" i="3"/>
  <c r="R655" i="3" s="1"/>
  <c r="B655" i="3"/>
  <c r="A655" i="3"/>
  <c r="P655" i="3" s="1"/>
  <c r="N654" i="3"/>
  <c r="M654" i="3"/>
  <c r="AB654" i="3" s="1"/>
  <c r="L654" i="3"/>
  <c r="K654" i="3"/>
  <c r="J654" i="3"/>
  <c r="I654" i="3"/>
  <c r="X654" i="3" s="1"/>
  <c r="H654" i="3"/>
  <c r="G654" i="3"/>
  <c r="F654" i="3"/>
  <c r="E654" i="3"/>
  <c r="T654" i="3" s="1"/>
  <c r="D654" i="3"/>
  <c r="C654" i="3"/>
  <c r="B654" i="3"/>
  <c r="A654" i="3"/>
  <c r="P654" i="3" s="1"/>
  <c r="N653" i="3"/>
  <c r="AC653" i="3" s="1"/>
  <c r="M653" i="3"/>
  <c r="L653" i="3"/>
  <c r="K653" i="3"/>
  <c r="Z653" i="3" s="1"/>
  <c r="J653" i="3"/>
  <c r="Y653" i="3" s="1"/>
  <c r="I653" i="3"/>
  <c r="H653" i="3"/>
  <c r="G653" i="3"/>
  <c r="F653" i="3"/>
  <c r="U653" i="3" s="1"/>
  <c r="E653" i="3"/>
  <c r="D653" i="3"/>
  <c r="C653" i="3"/>
  <c r="B653" i="3"/>
  <c r="Q653" i="3" s="1"/>
  <c r="A653" i="3"/>
  <c r="P653" i="3" s="1"/>
  <c r="N652" i="3"/>
  <c r="M652" i="3"/>
  <c r="L652" i="3"/>
  <c r="AA652" i="3" s="1"/>
  <c r="K652" i="3"/>
  <c r="J652" i="3"/>
  <c r="I652" i="3"/>
  <c r="H652" i="3"/>
  <c r="W652" i="3" s="1"/>
  <c r="G652" i="3"/>
  <c r="F652" i="3"/>
  <c r="E652" i="3"/>
  <c r="D652" i="3"/>
  <c r="S652" i="3" s="1"/>
  <c r="C652" i="3"/>
  <c r="B652" i="3"/>
  <c r="A652" i="3"/>
  <c r="P652" i="3" s="1"/>
  <c r="N651" i="3"/>
  <c r="M651" i="3"/>
  <c r="L651" i="3"/>
  <c r="K651" i="3"/>
  <c r="Z651" i="3" s="1"/>
  <c r="J651" i="3"/>
  <c r="I651" i="3"/>
  <c r="H651" i="3"/>
  <c r="G651" i="3"/>
  <c r="V651" i="3" s="1"/>
  <c r="F651" i="3"/>
  <c r="E651" i="3"/>
  <c r="D651" i="3"/>
  <c r="C651" i="3"/>
  <c r="R651" i="3" s="1"/>
  <c r="B651" i="3"/>
  <c r="A651" i="3"/>
  <c r="P651" i="3" s="1"/>
  <c r="N650" i="3"/>
  <c r="M650" i="3"/>
  <c r="AB650" i="3" s="1"/>
  <c r="L650" i="3"/>
  <c r="K650" i="3"/>
  <c r="J650" i="3"/>
  <c r="I650" i="3"/>
  <c r="X650" i="3" s="1"/>
  <c r="H650" i="3"/>
  <c r="G650" i="3"/>
  <c r="F650" i="3"/>
  <c r="E650" i="3"/>
  <c r="T650" i="3" s="1"/>
  <c r="D650" i="3"/>
  <c r="C650" i="3"/>
  <c r="B650" i="3"/>
  <c r="A650" i="3"/>
  <c r="P650" i="3" s="1"/>
  <c r="N649" i="3"/>
  <c r="AC649" i="3" s="1"/>
  <c r="M649" i="3"/>
  <c r="L649" i="3"/>
  <c r="K649" i="3"/>
  <c r="Z649" i="3" s="1"/>
  <c r="J649" i="3"/>
  <c r="Y649" i="3" s="1"/>
  <c r="I649" i="3"/>
  <c r="H649" i="3"/>
  <c r="G649" i="3"/>
  <c r="V649" i="3" s="1"/>
  <c r="F649" i="3"/>
  <c r="U649" i="3" s="1"/>
  <c r="E649" i="3"/>
  <c r="D649" i="3"/>
  <c r="C649" i="3"/>
  <c r="R649" i="3" s="1"/>
  <c r="B649" i="3"/>
  <c r="Q649" i="3" s="1"/>
  <c r="A649" i="3"/>
  <c r="P649" i="3" s="1"/>
  <c r="N648" i="3"/>
  <c r="M648" i="3"/>
  <c r="L648" i="3"/>
  <c r="AA648" i="3" s="1"/>
  <c r="K648" i="3"/>
  <c r="J648" i="3"/>
  <c r="I648" i="3"/>
  <c r="H648" i="3"/>
  <c r="W648" i="3" s="1"/>
  <c r="G648" i="3"/>
  <c r="F648" i="3"/>
  <c r="E648" i="3"/>
  <c r="D648" i="3"/>
  <c r="S648" i="3" s="1"/>
  <c r="C648" i="3"/>
  <c r="B648" i="3"/>
  <c r="A648" i="3"/>
  <c r="P648" i="3" s="1"/>
  <c r="N647" i="3"/>
  <c r="M647" i="3"/>
  <c r="L647" i="3"/>
  <c r="K647" i="3"/>
  <c r="Z647" i="3" s="1"/>
  <c r="J647" i="3"/>
  <c r="I647" i="3"/>
  <c r="H647" i="3"/>
  <c r="G647" i="3"/>
  <c r="V647" i="3" s="1"/>
  <c r="F647" i="3"/>
  <c r="E647" i="3"/>
  <c r="D647" i="3"/>
  <c r="C647" i="3"/>
  <c r="B647" i="3"/>
  <c r="A647" i="3"/>
  <c r="P647" i="3" s="1"/>
  <c r="N646" i="3"/>
  <c r="M646" i="3"/>
  <c r="AB646" i="3" s="1"/>
  <c r="L646" i="3"/>
  <c r="K646" i="3"/>
  <c r="J646" i="3"/>
  <c r="I646" i="3"/>
  <c r="X646" i="3" s="1"/>
  <c r="H646" i="3"/>
  <c r="G646" i="3"/>
  <c r="F646" i="3"/>
  <c r="E646" i="3"/>
  <c r="T646" i="3" s="1"/>
  <c r="D646" i="3"/>
  <c r="C646" i="3"/>
  <c r="B646" i="3"/>
  <c r="A646" i="3"/>
  <c r="P646" i="3" s="1"/>
  <c r="N645" i="3"/>
  <c r="AC645" i="3" s="1"/>
  <c r="M645" i="3"/>
  <c r="L645" i="3"/>
  <c r="K645" i="3"/>
  <c r="Z645" i="3" s="1"/>
  <c r="J645" i="3"/>
  <c r="Y645" i="3" s="1"/>
  <c r="I645" i="3"/>
  <c r="H645" i="3"/>
  <c r="G645" i="3"/>
  <c r="V645" i="3" s="1"/>
  <c r="F645" i="3"/>
  <c r="U645" i="3" s="1"/>
  <c r="E645" i="3"/>
  <c r="D645" i="3"/>
  <c r="C645" i="3"/>
  <c r="R645" i="3" s="1"/>
  <c r="B645" i="3"/>
  <c r="Q645" i="3" s="1"/>
  <c r="A645" i="3"/>
  <c r="P645" i="3" s="1"/>
  <c r="N644" i="3"/>
  <c r="M644" i="3"/>
  <c r="L644" i="3"/>
  <c r="AA644" i="3" s="1"/>
  <c r="K644" i="3"/>
  <c r="J644" i="3"/>
  <c r="I644" i="3"/>
  <c r="H644" i="3"/>
  <c r="W644" i="3" s="1"/>
  <c r="G644" i="3"/>
  <c r="F644" i="3"/>
  <c r="E644" i="3"/>
  <c r="D644" i="3"/>
  <c r="S644" i="3" s="1"/>
  <c r="C644" i="3"/>
  <c r="B644" i="3"/>
  <c r="A644" i="3"/>
  <c r="P644" i="3" s="1"/>
  <c r="N643" i="3"/>
  <c r="M643" i="3"/>
  <c r="L643" i="3"/>
  <c r="K643" i="3"/>
  <c r="J643" i="3"/>
  <c r="I643" i="3"/>
  <c r="H643" i="3"/>
  <c r="G643" i="3"/>
  <c r="V643" i="3" s="1"/>
  <c r="F643" i="3"/>
  <c r="E643" i="3"/>
  <c r="D643" i="3"/>
  <c r="C643" i="3"/>
  <c r="R643" i="3" s="1"/>
  <c r="B643" i="3"/>
  <c r="A643" i="3"/>
  <c r="P643" i="3" s="1"/>
  <c r="N642" i="3"/>
  <c r="M642" i="3"/>
  <c r="AB642" i="3" s="1"/>
  <c r="L642" i="3"/>
  <c r="K642" i="3"/>
  <c r="J642" i="3"/>
  <c r="I642" i="3"/>
  <c r="X642" i="3" s="1"/>
  <c r="H642" i="3"/>
  <c r="G642" i="3"/>
  <c r="F642" i="3"/>
  <c r="E642" i="3"/>
  <c r="T642" i="3" s="1"/>
  <c r="D642" i="3"/>
  <c r="C642" i="3"/>
  <c r="B642" i="3"/>
  <c r="A642" i="3"/>
  <c r="P642" i="3" s="1"/>
  <c r="N641" i="3"/>
  <c r="AC641" i="3" s="1"/>
  <c r="M641" i="3"/>
  <c r="L641" i="3"/>
  <c r="K641" i="3"/>
  <c r="Z641" i="3" s="1"/>
  <c r="J641" i="3"/>
  <c r="Y641" i="3" s="1"/>
  <c r="I641" i="3"/>
  <c r="H641" i="3"/>
  <c r="G641" i="3"/>
  <c r="V641" i="3" s="1"/>
  <c r="F641" i="3"/>
  <c r="U641" i="3" s="1"/>
  <c r="E641" i="3"/>
  <c r="D641" i="3"/>
  <c r="C641" i="3"/>
  <c r="R641" i="3" s="1"/>
  <c r="B641" i="3"/>
  <c r="Q641" i="3" s="1"/>
  <c r="A641" i="3"/>
  <c r="P641" i="3" s="1"/>
  <c r="N640" i="3"/>
  <c r="M640" i="3"/>
  <c r="L640" i="3"/>
  <c r="AA640" i="3" s="1"/>
  <c r="K640" i="3"/>
  <c r="J640" i="3"/>
  <c r="I640" i="3"/>
  <c r="H640" i="3"/>
  <c r="W640" i="3" s="1"/>
  <c r="G640" i="3"/>
  <c r="F640" i="3"/>
  <c r="E640" i="3"/>
  <c r="D640" i="3"/>
  <c r="S640" i="3" s="1"/>
  <c r="C640" i="3"/>
  <c r="B640" i="3"/>
  <c r="A640" i="3"/>
  <c r="P640" i="3" s="1"/>
  <c r="N639" i="3"/>
  <c r="M639" i="3"/>
  <c r="L639" i="3"/>
  <c r="K639" i="3"/>
  <c r="Z639" i="3" s="1"/>
  <c r="J639" i="3"/>
  <c r="I639" i="3"/>
  <c r="H639" i="3"/>
  <c r="G639" i="3"/>
  <c r="V639" i="3" s="1"/>
  <c r="F639" i="3"/>
  <c r="E639" i="3"/>
  <c r="D639" i="3"/>
  <c r="C639" i="3"/>
  <c r="R639" i="3" s="1"/>
  <c r="B639" i="3"/>
  <c r="A639" i="3"/>
  <c r="P639" i="3" s="1"/>
  <c r="N638" i="3"/>
  <c r="M638" i="3"/>
  <c r="AB638" i="3" s="1"/>
  <c r="L638" i="3"/>
  <c r="K638" i="3"/>
  <c r="J638" i="3"/>
  <c r="I638" i="3"/>
  <c r="X638" i="3" s="1"/>
  <c r="H638" i="3"/>
  <c r="G638" i="3"/>
  <c r="F638" i="3"/>
  <c r="E638" i="3"/>
  <c r="T638" i="3" s="1"/>
  <c r="D638" i="3"/>
  <c r="C638" i="3"/>
  <c r="B638" i="3"/>
  <c r="A638" i="3"/>
  <c r="P638" i="3" s="1"/>
  <c r="N637" i="3"/>
  <c r="AC637" i="3" s="1"/>
  <c r="M637" i="3"/>
  <c r="L637" i="3"/>
  <c r="K637" i="3"/>
  <c r="Z637" i="3" s="1"/>
  <c r="J637" i="3"/>
  <c r="Y637" i="3" s="1"/>
  <c r="I637" i="3"/>
  <c r="H637" i="3"/>
  <c r="G637" i="3"/>
  <c r="V637" i="3" s="1"/>
  <c r="F637" i="3"/>
  <c r="U637" i="3" s="1"/>
  <c r="E637" i="3"/>
  <c r="D637" i="3"/>
  <c r="C637" i="3"/>
  <c r="R637" i="3" s="1"/>
  <c r="B637" i="3"/>
  <c r="Q637" i="3" s="1"/>
  <c r="A637" i="3"/>
  <c r="P637" i="3" s="1"/>
  <c r="N636" i="3"/>
  <c r="M636" i="3"/>
  <c r="L636" i="3"/>
  <c r="AA636" i="3" s="1"/>
  <c r="K636" i="3"/>
  <c r="J636" i="3"/>
  <c r="I636" i="3"/>
  <c r="H636" i="3"/>
  <c r="W636" i="3" s="1"/>
  <c r="G636" i="3"/>
  <c r="F636" i="3"/>
  <c r="E636" i="3"/>
  <c r="D636" i="3"/>
  <c r="S636" i="3" s="1"/>
  <c r="C636" i="3"/>
  <c r="B636" i="3"/>
  <c r="A636" i="3"/>
  <c r="P636" i="3" s="1"/>
  <c r="N635" i="3"/>
  <c r="M635" i="3"/>
  <c r="L635" i="3"/>
  <c r="K635" i="3"/>
  <c r="Z635" i="3" s="1"/>
  <c r="J635" i="3"/>
  <c r="I635" i="3"/>
  <c r="H635" i="3"/>
  <c r="G635" i="3"/>
  <c r="V635" i="3" s="1"/>
  <c r="F635" i="3"/>
  <c r="E635" i="3"/>
  <c r="D635" i="3"/>
  <c r="C635" i="3"/>
  <c r="R635" i="3" s="1"/>
  <c r="B635" i="3"/>
  <c r="A635" i="3"/>
  <c r="P635" i="3" s="1"/>
  <c r="N634" i="3"/>
  <c r="M634" i="3"/>
  <c r="AB634" i="3" s="1"/>
  <c r="L634" i="3"/>
  <c r="K634" i="3"/>
  <c r="J634" i="3"/>
  <c r="I634" i="3"/>
  <c r="X634" i="3" s="1"/>
  <c r="H634" i="3"/>
  <c r="G634" i="3"/>
  <c r="F634" i="3"/>
  <c r="E634" i="3"/>
  <c r="T634" i="3" s="1"/>
  <c r="D634" i="3"/>
  <c r="C634" i="3"/>
  <c r="B634" i="3"/>
  <c r="A634" i="3"/>
  <c r="P634" i="3" s="1"/>
  <c r="N633" i="3"/>
  <c r="AC633" i="3" s="1"/>
  <c r="M633" i="3"/>
  <c r="L633" i="3"/>
  <c r="K633" i="3"/>
  <c r="Z633" i="3" s="1"/>
  <c r="J633" i="3"/>
  <c r="Y633" i="3" s="1"/>
  <c r="I633" i="3"/>
  <c r="H633" i="3"/>
  <c r="G633" i="3"/>
  <c r="V633" i="3" s="1"/>
  <c r="F633" i="3"/>
  <c r="U633" i="3" s="1"/>
  <c r="E633" i="3"/>
  <c r="D633" i="3"/>
  <c r="C633" i="3"/>
  <c r="R633" i="3" s="1"/>
  <c r="B633" i="3"/>
  <c r="Q633" i="3" s="1"/>
  <c r="A633" i="3"/>
  <c r="P633" i="3" s="1"/>
  <c r="N632" i="3"/>
  <c r="M632" i="3"/>
  <c r="L632" i="3"/>
  <c r="AA632" i="3" s="1"/>
  <c r="K632" i="3"/>
  <c r="J632" i="3"/>
  <c r="I632" i="3"/>
  <c r="H632" i="3"/>
  <c r="W632" i="3" s="1"/>
  <c r="G632" i="3"/>
  <c r="F632" i="3"/>
  <c r="E632" i="3"/>
  <c r="D632" i="3"/>
  <c r="S632" i="3" s="1"/>
  <c r="C632" i="3"/>
  <c r="B632" i="3"/>
  <c r="A632" i="3"/>
  <c r="P632" i="3" s="1"/>
  <c r="N631" i="3"/>
  <c r="M631" i="3"/>
  <c r="L631" i="3"/>
  <c r="K631" i="3"/>
  <c r="J631" i="3"/>
  <c r="I631" i="3"/>
  <c r="H631" i="3"/>
  <c r="G631" i="3"/>
  <c r="V631" i="3" s="1"/>
  <c r="F631" i="3"/>
  <c r="E631" i="3"/>
  <c r="D631" i="3"/>
  <c r="C631" i="3"/>
  <c r="R631" i="3" s="1"/>
  <c r="B631" i="3"/>
  <c r="A631" i="3"/>
  <c r="P631" i="3" s="1"/>
  <c r="N630" i="3"/>
  <c r="M630" i="3"/>
  <c r="AB630" i="3" s="1"/>
  <c r="L630" i="3"/>
  <c r="K630" i="3"/>
  <c r="J630" i="3"/>
  <c r="I630" i="3"/>
  <c r="X630" i="3" s="1"/>
  <c r="H630" i="3"/>
  <c r="G630" i="3"/>
  <c r="F630" i="3"/>
  <c r="E630" i="3"/>
  <c r="T630" i="3" s="1"/>
  <c r="D630" i="3"/>
  <c r="C630" i="3"/>
  <c r="B630" i="3"/>
  <c r="A630" i="3"/>
  <c r="P630" i="3" s="1"/>
  <c r="N629" i="3"/>
  <c r="AC629" i="3" s="1"/>
  <c r="M629" i="3"/>
  <c r="L629" i="3"/>
  <c r="K629" i="3"/>
  <c r="Z629" i="3" s="1"/>
  <c r="J629" i="3"/>
  <c r="Y629" i="3" s="1"/>
  <c r="I629" i="3"/>
  <c r="H629" i="3"/>
  <c r="G629" i="3"/>
  <c r="V629" i="3" s="1"/>
  <c r="F629" i="3"/>
  <c r="U629" i="3" s="1"/>
  <c r="E629" i="3"/>
  <c r="D629" i="3"/>
  <c r="C629" i="3"/>
  <c r="R629" i="3" s="1"/>
  <c r="B629" i="3"/>
  <c r="Q629" i="3" s="1"/>
  <c r="A629" i="3"/>
  <c r="P629" i="3" s="1"/>
  <c r="N628" i="3"/>
  <c r="M628" i="3"/>
  <c r="L628" i="3"/>
  <c r="AA628" i="3" s="1"/>
  <c r="K628" i="3"/>
  <c r="J628" i="3"/>
  <c r="I628" i="3"/>
  <c r="H628" i="3"/>
  <c r="W628" i="3" s="1"/>
  <c r="G628" i="3"/>
  <c r="F628" i="3"/>
  <c r="E628" i="3"/>
  <c r="D628" i="3"/>
  <c r="S628" i="3" s="1"/>
  <c r="C628" i="3"/>
  <c r="B628" i="3"/>
  <c r="A628" i="3"/>
  <c r="P628" i="3" s="1"/>
  <c r="N627" i="3"/>
  <c r="M627" i="3"/>
  <c r="L627" i="3"/>
  <c r="K627" i="3"/>
  <c r="Z627" i="3" s="1"/>
  <c r="J627" i="3"/>
  <c r="I627" i="3"/>
  <c r="H627" i="3"/>
  <c r="G627" i="3"/>
  <c r="V627" i="3" s="1"/>
  <c r="F627" i="3"/>
  <c r="E627" i="3"/>
  <c r="D627" i="3"/>
  <c r="C627" i="3"/>
  <c r="R627" i="3" s="1"/>
  <c r="B627" i="3"/>
  <c r="A627" i="3"/>
  <c r="P627" i="3" s="1"/>
  <c r="N626" i="3"/>
  <c r="M626" i="3"/>
  <c r="AB626" i="3" s="1"/>
  <c r="L626" i="3"/>
  <c r="K626" i="3"/>
  <c r="J626" i="3"/>
  <c r="I626" i="3"/>
  <c r="X626" i="3" s="1"/>
  <c r="H626" i="3"/>
  <c r="G626" i="3"/>
  <c r="F626" i="3"/>
  <c r="E626" i="3"/>
  <c r="T626" i="3" s="1"/>
  <c r="D626" i="3"/>
  <c r="C626" i="3"/>
  <c r="B626" i="3"/>
  <c r="A626" i="3"/>
  <c r="P626" i="3" s="1"/>
  <c r="N625" i="3"/>
  <c r="AC625" i="3" s="1"/>
  <c r="M625" i="3"/>
  <c r="L625" i="3"/>
  <c r="K625" i="3"/>
  <c r="Z625" i="3" s="1"/>
  <c r="J625" i="3"/>
  <c r="Y625" i="3" s="1"/>
  <c r="I625" i="3"/>
  <c r="H625" i="3"/>
  <c r="G625" i="3"/>
  <c r="V625" i="3" s="1"/>
  <c r="F625" i="3"/>
  <c r="U625" i="3" s="1"/>
  <c r="E625" i="3"/>
  <c r="D625" i="3"/>
  <c r="C625" i="3"/>
  <c r="R625" i="3" s="1"/>
  <c r="B625" i="3"/>
  <c r="Q625" i="3" s="1"/>
  <c r="A625" i="3"/>
  <c r="P625" i="3" s="1"/>
  <c r="N624" i="3"/>
  <c r="M624" i="3"/>
  <c r="L624" i="3"/>
  <c r="AA624" i="3" s="1"/>
  <c r="K624" i="3"/>
  <c r="J624" i="3"/>
  <c r="I624" i="3"/>
  <c r="H624" i="3"/>
  <c r="W624" i="3" s="1"/>
  <c r="G624" i="3"/>
  <c r="F624" i="3"/>
  <c r="E624" i="3"/>
  <c r="D624" i="3"/>
  <c r="S624" i="3" s="1"/>
  <c r="C624" i="3"/>
  <c r="B624" i="3"/>
  <c r="A624" i="3"/>
  <c r="P624" i="3" s="1"/>
  <c r="N623" i="3"/>
  <c r="M623" i="3"/>
  <c r="L623" i="3"/>
  <c r="K623" i="3"/>
  <c r="J623" i="3"/>
  <c r="I623" i="3"/>
  <c r="H623" i="3"/>
  <c r="G623" i="3"/>
  <c r="F623" i="3"/>
  <c r="E623" i="3"/>
  <c r="D623" i="3"/>
  <c r="C623" i="3"/>
  <c r="R623" i="3" s="1"/>
  <c r="B623" i="3"/>
  <c r="A623" i="3"/>
  <c r="P623" i="3" s="1"/>
  <c r="N622" i="3"/>
  <c r="M622" i="3"/>
  <c r="AB622" i="3" s="1"/>
  <c r="L622" i="3"/>
  <c r="K622" i="3"/>
  <c r="J622" i="3"/>
  <c r="I622" i="3"/>
  <c r="X622" i="3" s="1"/>
  <c r="H622" i="3"/>
  <c r="G622" i="3"/>
  <c r="F622" i="3"/>
  <c r="E622" i="3"/>
  <c r="T622" i="3" s="1"/>
  <c r="D622" i="3"/>
  <c r="C622" i="3"/>
  <c r="B622" i="3"/>
  <c r="A622" i="3"/>
  <c r="P622" i="3" s="1"/>
  <c r="N621" i="3"/>
  <c r="AC621" i="3" s="1"/>
  <c r="M621" i="3"/>
  <c r="L621" i="3"/>
  <c r="K621" i="3"/>
  <c r="Z621" i="3" s="1"/>
  <c r="J621" i="3"/>
  <c r="Y621" i="3" s="1"/>
  <c r="I621" i="3"/>
  <c r="H621" i="3"/>
  <c r="G621" i="3"/>
  <c r="V621" i="3" s="1"/>
  <c r="F621" i="3"/>
  <c r="U621" i="3" s="1"/>
  <c r="E621" i="3"/>
  <c r="D621" i="3"/>
  <c r="C621" i="3"/>
  <c r="R621" i="3" s="1"/>
  <c r="B621" i="3"/>
  <c r="Q621" i="3" s="1"/>
  <c r="A621" i="3"/>
  <c r="P621" i="3" s="1"/>
  <c r="N620" i="3"/>
  <c r="M620" i="3"/>
  <c r="L620" i="3"/>
  <c r="AA620" i="3" s="1"/>
  <c r="K620" i="3"/>
  <c r="J620" i="3"/>
  <c r="I620" i="3"/>
  <c r="H620" i="3"/>
  <c r="W620" i="3" s="1"/>
  <c r="G620" i="3"/>
  <c r="F620" i="3"/>
  <c r="E620" i="3"/>
  <c r="D620" i="3"/>
  <c r="S620" i="3" s="1"/>
  <c r="C620" i="3"/>
  <c r="B620" i="3"/>
  <c r="A620" i="3"/>
  <c r="P620" i="3" s="1"/>
  <c r="N619" i="3"/>
  <c r="M619" i="3"/>
  <c r="L619" i="3"/>
  <c r="K619" i="3"/>
  <c r="Z619" i="3" s="1"/>
  <c r="J619" i="3"/>
  <c r="I619" i="3"/>
  <c r="H619" i="3"/>
  <c r="G619" i="3"/>
  <c r="V619" i="3" s="1"/>
  <c r="F619" i="3"/>
  <c r="E619" i="3"/>
  <c r="D619" i="3"/>
  <c r="C619" i="3"/>
  <c r="R619" i="3" s="1"/>
  <c r="B619" i="3"/>
  <c r="A619" i="3"/>
  <c r="P619" i="3" s="1"/>
  <c r="N618" i="3"/>
  <c r="M618" i="3"/>
  <c r="AB618" i="3" s="1"/>
  <c r="L618" i="3"/>
  <c r="K618" i="3"/>
  <c r="J618" i="3"/>
  <c r="I618" i="3"/>
  <c r="X618" i="3" s="1"/>
  <c r="H618" i="3"/>
  <c r="G618" i="3"/>
  <c r="F618" i="3"/>
  <c r="E618" i="3"/>
  <c r="T618" i="3" s="1"/>
  <c r="D618" i="3"/>
  <c r="C618" i="3"/>
  <c r="B618" i="3"/>
  <c r="A618" i="3"/>
  <c r="P618" i="3" s="1"/>
  <c r="N617" i="3"/>
  <c r="AC617" i="3" s="1"/>
  <c r="M617" i="3"/>
  <c r="L617" i="3"/>
  <c r="K617" i="3"/>
  <c r="Z617" i="3" s="1"/>
  <c r="J617" i="3"/>
  <c r="Y617" i="3" s="1"/>
  <c r="I617" i="3"/>
  <c r="H617" i="3"/>
  <c r="G617" i="3"/>
  <c r="V617" i="3" s="1"/>
  <c r="F617" i="3"/>
  <c r="U617" i="3" s="1"/>
  <c r="E617" i="3"/>
  <c r="D617" i="3"/>
  <c r="C617" i="3"/>
  <c r="R617" i="3" s="1"/>
  <c r="B617" i="3"/>
  <c r="Q617" i="3" s="1"/>
  <c r="A617" i="3"/>
  <c r="P617" i="3" s="1"/>
  <c r="N616" i="3"/>
  <c r="M616" i="3"/>
  <c r="L616" i="3"/>
  <c r="AA616" i="3" s="1"/>
  <c r="K616" i="3"/>
  <c r="J616" i="3"/>
  <c r="I616" i="3"/>
  <c r="H616" i="3"/>
  <c r="W616" i="3" s="1"/>
  <c r="G616" i="3"/>
  <c r="F616" i="3"/>
  <c r="E616" i="3"/>
  <c r="D616" i="3"/>
  <c r="S616" i="3" s="1"/>
  <c r="C616" i="3"/>
  <c r="B616" i="3"/>
  <c r="A616" i="3"/>
  <c r="P616" i="3" s="1"/>
  <c r="N615" i="3"/>
  <c r="M615" i="3"/>
  <c r="L615" i="3"/>
  <c r="K615" i="3"/>
  <c r="Z615" i="3" s="1"/>
  <c r="J615" i="3"/>
  <c r="I615" i="3"/>
  <c r="H615" i="3"/>
  <c r="G615" i="3"/>
  <c r="V615" i="3" s="1"/>
  <c r="F615" i="3"/>
  <c r="E615" i="3"/>
  <c r="D615" i="3"/>
  <c r="C615" i="3"/>
  <c r="R615" i="3" s="1"/>
  <c r="B615" i="3"/>
  <c r="A615" i="3"/>
  <c r="P615" i="3" s="1"/>
  <c r="N614" i="3"/>
  <c r="M614" i="3"/>
  <c r="AB614" i="3" s="1"/>
  <c r="L614" i="3"/>
  <c r="K614" i="3"/>
  <c r="J614" i="3"/>
  <c r="I614" i="3"/>
  <c r="X614" i="3" s="1"/>
  <c r="H614" i="3"/>
  <c r="G614" i="3"/>
  <c r="F614" i="3"/>
  <c r="E614" i="3"/>
  <c r="T614" i="3" s="1"/>
  <c r="D614" i="3"/>
  <c r="C614" i="3"/>
  <c r="B614" i="3"/>
  <c r="A614" i="3"/>
  <c r="P614" i="3" s="1"/>
  <c r="N613" i="3"/>
  <c r="AC613" i="3" s="1"/>
  <c r="M613" i="3"/>
  <c r="L613" i="3"/>
  <c r="K613" i="3"/>
  <c r="Z613" i="3" s="1"/>
  <c r="J613" i="3"/>
  <c r="Y613" i="3" s="1"/>
  <c r="I613" i="3"/>
  <c r="H613" i="3"/>
  <c r="G613" i="3"/>
  <c r="V613" i="3" s="1"/>
  <c r="F613" i="3"/>
  <c r="U613" i="3" s="1"/>
  <c r="E613" i="3"/>
  <c r="D613" i="3"/>
  <c r="C613" i="3"/>
  <c r="R613" i="3" s="1"/>
  <c r="B613" i="3"/>
  <c r="Q613" i="3" s="1"/>
  <c r="A613" i="3"/>
  <c r="P613" i="3" s="1"/>
  <c r="N612" i="3"/>
  <c r="M612" i="3"/>
  <c r="L612" i="3"/>
  <c r="AA612" i="3" s="1"/>
  <c r="K612" i="3"/>
  <c r="J612" i="3"/>
  <c r="I612" i="3"/>
  <c r="H612" i="3"/>
  <c r="W612" i="3" s="1"/>
  <c r="G612" i="3"/>
  <c r="F612" i="3"/>
  <c r="E612" i="3"/>
  <c r="D612" i="3"/>
  <c r="S612" i="3" s="1"/>
  <c r="C612" i="3"/>
  <c r="B612" i="3"/>
  <c r="A612" i="3"/>
  <c r="P612" i="3" s="1"/>
  <c r="N611" i="3"/>
  <c r="M611" i="3"/>
  <c r="L611" i="3"/>
  <c r="K611" i="3"/>
  <c r="Z611" i="3" s="1"/>
  <c r="J611" i="3"/>
  <c r="I611" i="3"/>
  <c r="H611" i="3"/>
  <c r="G611" i="3"/>
  <c r="F611" i="3"/>
  <c r="E611" i="3"/>
  <c r="D611" i="3"/>
  <c r="C611" i="3"/>
  <c r="R611" i="3" s="1"/>
  <c r="B611" i="3"/>
  <c r="A611" i="3"/>
  <c r="P611" i="3" s="1"/>
  <c r="N610" i="3"/>
  <c r="M610" i="3"/>
  <c r="AB610" i="3" s="1"/>
  <c r="L610" i="3"/>
  <c r="K610" i="3"/>
  <c r="J610" i="3"/>
  <c r="I610" i="3"/>
  <c r="X610" i="3" s="1"/>
  <c r="H610" i="3"/>
  <c r="G610" i="3"/>
  <c r="F610" i="3"/>
  <c r="E610" i="3"/>
  <c r="T610" i="3" s="1"/>
  <c r="D610" i="3"/>
  <c r="C610" i="3"/>
  <c r="B610" i="3"/>
  <c r="A610" i="3"/>
  <c r="P610" i="3" s="1"/>
  <c r="N609" i="3"/>
  <c r="AC609" i="3" s="1"/>
  <c r="M609" i="3"/>
  <c r="L609" i="3"/>
  <c r="K609" i="3"/>
  <c r="Z609" i="3" s="1"/>
  <c r="J609" i="3"/>
  <c r="Y609" i="3" s="1"/>
  <c r="I609" i="3"/>
  <c r="H609" i="3"/>
  <c r="G609" i="3"/>
  <c r="V609" i="3" s="1"/>
  <c r="F609" i="3"/>
  <c r="U609" i="3" s="1"/>
  <c r="E609" i="3"/>
  <c r="D609" i="3"/>
  <c r="C609" i="3"/>
  <c r="R609" i="3" s="1"/>
  <c r="B609" i="3"/>
  <c r="Q609" i="3" s="1"/>
  <c r="A609" i="3"/>
  <c r="P609" i="3" s="1"/>
  <c r="N608" i="3"/>
  <c r="M608" i="3"/>
  <c r="L608" i="3"/>
  <c r="AA608" i="3" s="1"/>
  <c r="K608" i="3"/>
  <c r="J608" i="3"/>
  <c r="I608" i="3"/>
  <c r="H608" i="3"/>
  <c r="W608" i="3" s="1"/>
  <c r="G608" i="3"/>
  <c r="F608" i="3"/>
  <c r="E608" i="3"/>
  <c r="D608" i="3"/>
  <c r="S608" i="3" s="1"/>
  <c r="C608" i="3"/>
  <c r="B608" i="3"/>
  <c r="A608" i="3"/>
  <c r="P608" i="3" s="1"/>
  <c r="N607" i="3"/>
  <c r="M607" i="3"/>
  <c r="L607" i="3"/>
  <c r="K607" i="3"/>
  <c r="J607" i="3"/>
  <c r="I607" i="3"/>
  <c r="H607" i="3"/>
  <c r="G607" i="3"/>
  <c r="V607" i="3" s="1"/>
  <c r="F607" i="3"/>
  <c r="E607" i="3"/>
  <c r="D607" i="3"/>
  <c r="C607" i="3"/>
  <c r="R607" i="3" s="1"/>
  <c r="B607" i="3"/>
  <c r="A607" i="3"/>
  <c r="P607" i="3" s="1"/>
  <c r="N606" i="3"/>
  <c r="M606" i="3"/>
  <c r="AB606" i="3" s="1"/>
  <c r="L606" i="3"/>
  <c r="K606" i="3"/>
  <c r="J606" i="3"/>
  <c r="I606" i="3"/>
  <c r="X606" i="3" s="1"/>
  <c r="H606" i="3"/>
  <c r="G606" i="3"/>
  <c r="F606" i="3"/>
  <c r="E606" i="3"/>
  <c r="T606" i="3" s="1"/>
  <c r="D606" i="3"/>
  <c r="C606" i="3"/>
  <c r="B606" i="3"/>
  <c r="A606" i="3"/>
  <c r="P606" i="3" s="1"/>
  <c r="N605" i="3"/>
  <c r="AC605" i="3" s="1"/>
  <c r="M605" i="3"/>
  <c r="L605" i="3"/>
  <c r="K605" i="3"/>
  <c r="Z605" i="3" s="1"/>
  <c r="J605" i="3"/>
  <c r="Y605" i="3" s="1"/>
  <c r="I605" i="3"/>
  <c r="H605" i="3"/>
  <c r="G605" i="3"/>
  <c r="V605" i="3" s="1"/>
  <c r="F605" i="3"/>
  <c r="U605" i="3" s="1"/>
  <c r="E605" i="3"/>
  <c r="D605" i="3"/>
  <c r="C605" i="3"/>
  <c r="R605" i="3" s="1"/>
  <c r="B605" i="3"/>
  <c r="Q605" i="3" s="1"/>
  <c r="A605" i="3"/>
  <c r="P605" i="3" s="1"/>
  <c r="N604" i="3"/>
  <c r="M604" i="3"/>
  <c r="L604" i="3"/>
  <c r="AA604" i="3" s="1"/>
  <c r="K604" i="3"/>
  <c r="J604" i="3"/>
  <c r="I604" i="3"/>
  <c r="H604" i="3"/>
  <c r="W604" i="3" s="1"/>
  <c r="G604" i="3"/>
  <c r="F604" i="3"/>
  <c r="E604" i="3"/>
  <c r="D604" i="3"/>
  <c r="S604" i="3" s="1"/>
  <c r="C604" i="3"/>
  <c r="B604" i="3"/>
  <c r="A604" i="3"/>
  <c r="P604" i="3" s="1"/>
  <c r="N603" i="3"/>
  <c r="M603" i="3"/>
  <c r="L603" i="3"/>
  <c r="K603" i="3"/>
  <c r="J603" i="3"/>
  <c r="I603" i="3"/>
  <c r="H603" i="3"/>
  <c r="G603" i="3"/>
  <c r="V603" i="3" s="1"/>
  <c r="F603" i="3"/>
  <c r="E603" i="3"/>
  <c r="D603" i="3"/>
  <c r="C603" i="3"/>
  <c r="R603" i="3" s="1"/>
  <c r="B603" i="3"/>
  <c r="A603" i="3"/>
  <c r="P603" i="3" s="1"/>
  <c r="N602" i="3"/>
  <c r="M602" i="3"/>
  <c r="AB602" i="3" s="1"/>
  <c r="L602" i="3"/>
  <c r="K602" i="3"/>
  <c r="J602" i="3"/>
  <c r="I602" i="3"/>
  <c r="X602" i="3" s="1"/>
  <c r="H602" i="3"/>
  <c r="G602" i="3"/>
  <c r="F602" i="3"/>
  <c r="E602" i="3"/>
  <c r="T602" i="3" s="1"/>
  <c r="D602" i="3"/>
  <c r="C602" i="3"/>
  <c r="B602" i="3"/>
  <c r="A602" i="3"/>
  <c r="P602" i="3" s="1"/>
  <c r="N601" i="3"/>
  <c r="AC601" i="3" s="1"/>
  <c r="M601" i="3"/>
  <c r="L601" i="3"/>
  <c r="K601" i="3"/>
  <c r="Z601" i="3" s="1"/>
  <c r="J601" i="3"/>
  <c r="Y601" i="3" s="1"/>
  <c r="I601" i="3"/>
  <c r="H601" i="3"/>
  <c r="G601" i="3"/>
  <c r="V601" i="3" s="1"/>
  <c r="F601" i="3"/>
  <c r="U601" i="3" s="1"/>
  <c r="E601" i="3"/>
  <c r="D601" i="3"/>
  <c r="C601" i="3"/>
  <c r="R601" i="3" s="1"/>
  <c r="B601" i="3"/>
  <c r="Q601" i="3" s="1"/>
  <c r="A601" i="3"/>
  <c r="P601" i="3" s="1"/>
  <c r="N600" i="3"/>
  <c r="M600" i="3"/>
  <c r="L600" i="3"/>
  <c r="AA600" i="3" s="1"/>
  <c r="K600" i="3"/>
  <c r="J600" i="3"/>
  <c r="I600" i="3"/>
  <c r="H600" i="3"/>
  <c r="W600" i="3" s="1"/>
  <c r="G600" i="3"/>
  <c r="F600" i="3"/>
  <c r="E600" i="3"/>
  <c r="D600" i="3"/>
  <c r="S600" i="3" s="1"/>
  <c r="C600" i="3"/>
  <c r="B600" i="3"/>
  <c r="A600" i="3"/>
  <c r="P600" i="3" s="1"/>
  <c r="N599" i="3"/>
  <c r="M599" i="3"/>
  <c r="L599" i="3"/>
  <c r="K599" i="3"/>
  <c r="J599" i="3"/>
  <c r="I599" i="3"/>
  <c r="H599" i="3"/>
  <c r="G599" i="3"/>
  <c r="F599" i="3"/>
  <c r="E599" i="3"/>
  <c r="D599" i="3"/>
  <c r="C599" i="3"/>
  <c r="R599" i="3" s="1"/>
  <c r="B599" i="3"/>
  <c r="A599" i="3"/>
  <c r="P599" i="3" s="1"/>
  <c r="N598" i="3"/>
  <c r="M598" i="3"/>
  <c r="AB598" i="3" s="1"/>
  <c r="L598" i="3"/>
  <c r="K598" i="3"/>
  <c r="J598" i="3"/>
  <c r="I598" i="3"/>
  <c r="X598" i="3" s="1"/>
  <c r="H598" i="3"/>
  <c r="G598" i="3"/>
  <c r="F598" i="3"/>
  <c r="E598" i="3"/>
  <c r="T598" i="3" s="1"/>
  <c r="D598" i="3"/>
  <c r="C598" i="3"/>
  <c r="B598" i="3"/>
  <c r="A598" i="3"/>
  <c r="P598" i="3" s="1"/>
  <c r="N597" i="3"/>
  <c r="AC597" i="3" s="1"/>
  <c r="M597" i="3"/>
  <c r="L597" i="3"/>
  <c r="K597" i="3"/>
  <c r="Z597" i="3" s="1"/>
  <c r="J597" i="3"/>
  <c r="Y597" i="3" s="1"/>
  <c r="I597" i="3"/>
  <c r="H597" i="3"/>
  <c r="G597" i="3"/>
  <c r="V597" i="3" s="1"/>
  <c r="F597" i="3"/>
  <c r="U597" i="3" s="1"/>
  <c r="E597" i="3"/>
  <c r="D597" i="3"/>
  <c r="C597" i="3"/>
  <c r="R597" i="3" s="1"/>
  <c r="B597" i="3"/>
  <c r="Q597" i="3" s="1"/>
  <c r="A597" i="3"/>
  <c r="P597" i="3" s="1"/>
  <c r="N596" i="3"/>
  <c r="M596" i="3"/>
  <c r="L596" i="3"/>
  <c r="AA596" i="3" s="1"/>
  <c r="K596" i="3"/>
  <c r="J596" i="3"/>
  <c r="I596" i="3"/>
  <c r="H596" i="3"/>
  <c r="W596" i="3" s="1"/>
  <c r="G596" i="3"/>
  <c r="F596" i="3"/>
  <c r="E596" i="3"/>
  <c r="D596" i="3"/>
  <c r="S596" i="3" s="1"/>
  <c r="C596" i="3"/>
  <c r="B596" i="3"/>
  <c r="A596" i="3"/>
  <c r="P596" i="3" s="1"/>
  <c r="N595" i="3"/>
  <c r="M595" i="3"/>
  <c r="L595" i="3"/>
  <c r="K595" i="3"/>
  <c r="Z595" i="3" s="1"/>
  <c r="J595" i="3"/>
  <c r="I595" i="3"/>
  <c r="H595" i="3"/>
  <c r="G595" i="3"/>
  <c r="V595" i="3" s="1"/>
  <c r="F595" i="3"/>
  <c r="E595" i="3"/>
  <c r="D595" i="3"/>
  <c r="C595" i="3"/>
  <c r="B595" i="3"/>
  <c r="A595" i="3"/>
  <c r="P595" i="3" s="1"/>
  <c r="N594" i="3"/>
  <c r="M594" i="3"/>
  <c r="L594" i="3"/>
  <c r="K594" i="3"/>
  <c r="J594" i="3"/>
  <c r="I594" i="3"/>
  <c r="X594" i="3" s="1"/>
  <c r="H594" i="3"/>
  <c r="G594" i="3"/>
  <c r="F594" i="3"/>
  <c r="E594" i="3"/>
  <c r="T594" i="3" s="1"/>
  <c r="D594" i="3"/>
  <c r="C594" i="3"/>
  <c r="B594" i="3"/>
  <c r="A594" i="3"/>
  <c r="P594" i="3" s="1"/>
  <c r="N593" i="3"/>
  <c r="AC593" i="3" s="1"/>
  <c r="M593" i="3"/>
  <c r="L593" i="3"/>
  <c r="K593" i="3"/>
  <c r="Z593" i="3" s="1"/>
  <c r="J593" i="3"/>
  <c r="Y593" i="3" s="1"/>
  <c r="I593" i="3"/>
  <c r="H593" i="3"/>
  <c r="G593" i="3"/>
  <c r="V593" i="3" s="1"/>
  <c r="F593" i="3"/>
  <c r="U593" i="3" s="1"/>
  <c r="E593" i="3"/>
  <c r="D593" i="3"/>
  <c r="C593" i="3"/>
  <c r="R593" i="3" s="1"/>
  <c r="B593" i="3"/>
  <c r="Q593" i="3" s="1"/>
  <c r="A593" i="3"/>
  <c r="P593" i="3" s="1"/>
  <c r="N592" i="3"/>
  <c r="M592" i="3"/>
  <c r="L592" i="3"/>
  <c r="AA592" i="3" s="1"/>
  <c r="K592" i="3"/>
  <c r="J592" i="3"/>
  <c r="I592" i="3"/>
  <c r="H592" i="3"/>
  <c r="W592" i="3" s="1"/>
  <c r="G592" i="3"/>
  <c r="F592" i="3"/>
  <c r="E592" i="3"/>
  <c r="D592" i="3"/>
  <c r="S592" i="3" s="1"/>
  <c r="C592" i="3"/>
  <c r="B592" i="3"/>
  <c r="A592" i="3"/>
  <c r="P592" i="3" s="1"/>
  <c r="N591" i="3"/>
  <c r="M591" i="3"/>
  <c r="L591" i="3"/>
  <c r="K591" i="3"/>
  <c r="Z591" i="3" s="1"/>
  <c r="J591" i="3"/>
  <c r="I591" i="3"/>
  <c r="H591" i="3"/>
  <c r="G591" i="3"/>
  <c r="V591" i="3" s="1"/>
  <c r="F591" i="3"/>
  <c r="E591" i="3"/>
  <c r="D591" i="3"/>
  <c r="C591" i="3"/>
  <c r="B591" i="3"/>
  <c r="A591" i="3"/>
  <c r="P591" i="3" s="1"/>
  <c r="N590" i="3"/>
  <c r="M590" i="3"/>
  <c r="L590" i="3"/>
  <c r="K590" i="3"/>
  <c r="J590" i="3"/>
  <c r="I590" i="3"/>
  <c r="X590" i="3" s="1"/>
  <c r="H590" i="3"/>
  <c r="G590" i="3"/>
  <c r="F590" i="3"/>
  <c r="E590" i="3"/>
  <c r="D590" i="3"/>
  <c r="C590" i="3"/>
  <c r="B590" i="3"/>
  <c r="A590" i="3"/>
  <c r="P590" i="3" s="1"/>
  <c r="N589" i="3"/>
  <c r="AC589" i="3" s="1"/>
  <c r="M589" i="3"/>
  <c r="L589" i="3"/>
  <c r="K589" i="3"/>
  <c r="Z589" i="3" s="1"/>
  <c r="J589" i="3"/>
  <c r="Y589" i="3" s="1"/>
  <c r="I589" i="3"/>
  <c r="H589" i="3"/>
  <c r="G589" i="3"/>
  <c r="V589" i="3" s="1"/>
  <c r="F589" i="3"/>
  <c r="U589" i="3" s="1"/>
  <c r="E589" i="3"/>
  <c r="D589" i="3"/>
  <c r="C589" i="3"/>
  <c r="R589" i="3" s="1"/>
  <c r="B589" i="3"/>
  <c r="Q589" i="3" s="1"/>
  <c r="A589" i="3"/>
  <c r="P589" i="3" s="1"/>
  <c r="N588" i="3"/>
  <c r="M588" i="3"/>
  <c r="L588" i="3"/>
  <c r="AA588" i="3" s="1"/>
  <c r="K588" i="3"/>
  <c r="J588" i="3"/>
  <c r="I588" i="3"/>
  <c r="H588" i="3"/>
  <c r="W588" i="3" s="1"/>
  <c r="G588" i="3"/>
  <c r="F588" i="3"/>
  <c r="E588" i="3"/>
  <c r="D588" i="3"/>
  <c r="S588" i="3" s="1"/>
  <c r="C588" i="3"/>
  <c r="B588" i="3"/>
  <c r="A588" i="3"/>
  <c r="P588" i="3" s="1"/>
  <c r="N587" i="3"/>
  <c r="M587" i="3"/>
  <c r="L587" i="3"/>
  <c r="K587" i="3"/>
  <c r="J587" i="3"/>
  <c r="I587" i="3"/>
  <c r="H587" i="3"/>
  <c r="G587" i="3"/>
  <c r="V587" i="3" s="1"/>
  <c r="F587" i="3"/>
  <c r="E587" i="3"/>
  <c r="D587" i="3"/>
  <c r="C587" i="3"/>
  <c r="R587" i="3" s="1"/>
  <c r="B587" i="3"/>
  <c r="A587" i="3"/>
  <c r="P587" i="3" s="1"/>
  <c r="N586" i="3"/>
  <c r="M586" i="3"/>
  <c r="AB586" i="3" s="1"/>
  <c r="L586" i="3"/>
  <c r="K586" i="3"/>
  <c r="J586" i="3"/>
  <c r="I586" i="3"/>
  <c r="X586" i="3" s="1"/>
  <c r="H586" i="3"/>
  <c r="G586" i="3"/>
  <c r="F586" i="3"/>
  <c r="E586" i="3"/>
  <c r="T586" i="3" s="1"/>
  <c r="D586" i="3"/>
  <c r="C586" i="3"/>
  <c r="B586" i="3"/>
  <c r="A586" i="3"/>
  <c r="P586" i="3" s="1"/>
  <c r="N585" i="3"/>
  <c r="AC585" i="3" s="1"/>
  <c r="M585" i="3"/>
  <c r="L585" i="3"/>
  <c r="K585" i="3"/>
  <c r="Z585" i="3" s="1"/>
  <c r="J585" i="3"/>
  <c r="Y585" i="3" s="1"/>
  <c r="I585" i="3"/>
  <c r="H585" i="3"/>
  <c r="G585" i="3"/>
  <c r="F585" i="3"/>
  <c r="U585" i="3" s="1"/>
  <c r="E585" i="3"/>
  <c r="D585" i="3"/>
  <c r="C585" i="3"/>
  <c r="B585" i="3"/>
  <c r="Q585" i="3" s="1"/>
  <c r="A585" i="3"/>
  <c r="P585" i="3" s="1"/>
  <c r="N584" i="3"/>
  <c r="M584" i="3"/>
  <c r="L584" i="3"/>
  <c r="AA584" i="3" s="1"/>
  <c r="K584" i="3"/>
  <c r="J584" i="3"/>
  <c r="I584" i="3"/>
  <c r="H584" i="3"/>
  <c r="W584" i="3" s="1"/>
  <c r="G584" i="3"/>
  <c r="F584" i="3"/>
  <c r="E584" i="3"/>
  <c r="D584" i="3"/>
  <c r="S584" i="3" s="1"/>
  <c r="C584" i="3"/>
  <c r="B584" i="3"/>
  <c r="A584" i="3"/>
  <c r="P584" i="3" s="1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A583" i="3"/>
  <c r="P583" i="3" s="1"/>
  <c r="N582" i="3"/>
  <c r="M582" i="3"/>
  <c r="AB582" i="3" s="1"/>
  <c r="L582" i="3"/>
  <c r="K582" i="3"/>
  <c r="J582" i="3"/>
  <c r="I582" i="3"/>
  <c r="X582" i="3" s="1"/>
  <c r="H582" i="3"/>
  <c r="G582" i="3"/>
  <c r="F582" i="3"/>
  <c r="E582" i="3"/>
  <c r="T582" i="3" s="1"/>
  <c r="D582" i="3"/>
  <c r="C582" i="3"/>
  <c r="B582" i="3"/>
  <c r="A582" i="3"/>
  <c r="P582" i="3" s="1"/>
  <c r="N581" i="3"/>
  <c r="AC581" i="3" s="1"/>
  <c r="M581" i="3"/>
  <c r="L581" i="3"/>
  <c r="K581" i="3"/>
  <c r="Z581" i="3" s="1"/>
  <c r="J581" i="3"/>
  <c r="Y581" i="3" s="1"/>
  <c r="I581" i="3"/>
  <c r="H581" i="3"/>
  <c r="G581" i="3"/>
  <c r="V581" i="3" s="1"/>
  <c r="F581" i="3"/>
  <c r="U581" i="3" s="1"/>
  <c r="E581" i="3"/>
  <c r="D581" i="3"/>
  <c r="C581" i="3"/>
  <c r="B581" i="3"/>
  <c r="Q581" i="3" s="1"/>
  <c r="A581" i="3"/>
  <c r="P581" i="3" s="1"/>
  <c r="N580" i="3"/>
  <c r="M580" i="3"/>
  <c r="L580" i="3"/>
  <c r="AA580" i="3" s="1"/>
  <c r="K580" i="3"/>
  <c r="J580" i="3"/>
  <c r="I580" i="3"/>
  <c r="H580" i="3"/>
  <c r="W580" i="3" s="1"/>
  <c r="G580" i="3"/>
  <c r="F580" i="3"/>
  <c r="E580" i="3"/>
  <c r="D580" i="3"/>
  <c r="S580" i="3" s="1"/>
  <c r="C580" i="3"/>
  <c r="B580" i="3"/>
  <c r="A580" i="3"/>
  <c r="P580" i="3" s="1"/>
  <c r="N579" i="3"/>
  <c r="M579" i="3"/>
  <c r="L579" i="3"/>
  <c r="K579" i="3"/>
  <c r="Z579" i="3" s="1"/>
  <c r="J579" i="3"/>
  <c r="I579" i="3"/>
  <c r="H579" i="3"/>
  <c r="G579" i="3"/>
  <c r="V579" i="3" s="1"/>
  <c r="F579" i="3"/>
  <c r="E579" i="3"/>
  <c r="D579" i="3"/>
  <c r="C579" i="3"/>
  <c r="R579" i="3" s="1"/>
  <c r="B579" i="3"/>
  <c r="A579" i="3"/>
  <c r="P579" i="3" s="1"/>
  <c r="N578" i="3"/>
  <c r="M578" i="3"/>
  <c r="AB578" i="3" s="1"/>
  <c r="L578" i="3"/>
  <c r="K578" i="3"/>
  <c r="J578" i="3"/>
  <c r="I578" i="3"/>
  <c r="X578" i="3" s="1"/>
  <c r="H578" i="3"/>
  <c r="G578" i="3"/>
  <c r="F578" i="3"/>
  <c r="E578" i="3"/>
  <c r="T578" i="3" s="1"/>
  <c r="D578" i="3"/>
  <c r="C578" i="3"/>
  <c r="B578" i="3"/>
  <c r="A578" i="3"/>
  <c r="P578" i="3" s="1"/>
  <c r="N577" i="3"/>
  <c r="AC577" i="3" s="1"/>
  <c r="M577" i="3"/>
  <c r="L577" i="3"/>
  <c r="K577" i="3"/>
  <c r="Z577" i="3" s="1"/>
  <c r="J577" i="3"/>
  <c r="Y577" i="3" s="1"/>
  <c r="I577" i="3"/>
  <c r="H577" i="3"/>
  <c r="G577" i="3"/>
  <c r="V577" i="3" s="1"/>
  <c r="F577" i="3"/>
  <c r="U577" i="3" s="1"/>
  <c r="E577" i="3"/>
  <c r="D577" i="3"/>
  <c r="C577" i="3"/>
  <c r="R577" i="3" s="1"/>
  <c r="B577" i="3"/>
  <c r="Q577" i="3" s="1"/>
  <c r="A577" i="3"/>
  <c r="P577" i="3" s="1"/>
  <c r="N576" i="3"/>
  <c r="M576" i="3"/>
  <c r="L576" i="3"/>
  <c r="AA576" i="3" s="1"/>
  <c r="K576" i="3"/>
  <c r="J576" i="3"/>
  <c r="I576" i="3"/>
  <c r="H576" i="3"/>
  <c r="W576" i="3" s="1"/>
  <c r="G576" i="3"/>
  <c r="F576" i="3"/>
  <c r="E576" i="3"/>
  <c r="D576" i="3"/>
  <c r="S576" i="3" s="1"/>
  <c r="C576" i="3"/>
  <c r="B576" i="3"/>
  <c r="A576" i="3"/>
  <c r="P576" i="3" s="1"/>
  <c r="N575" i="3"/>
  <c r="M575" i="3"/>
  <c r="L575" i="3"/>
  <c r="K575" i="3"/>
  <c r="Z575" i="3" s="1"/>
  <c r="J575" i="3"/>
  <c r="I575" i="3"/>
  <c r="H575" i="3"/>
  <c r="G575" i="3"/>
  <c r="V575" i="3" s="1"/>
  <c r="F575" i="3"/>
  <c r="E575" i="3"/>
  <c r="D575" i="3"/>
  <c r="C575" i="3"/>
  <c r="R575" i="3" s="1"/>
  <c r="B575" i="3"/>
  <c r="A575" i="3"/>
  <c r="P575" i="3" s="1"/>
  <c r="N574" i="3"/>
  <c r="M574" i="3"/>
  <c r="AB574" i="3" s="1"/>
  <c r="L574" i="3"/>
  <c r="K574" i="3"/>
  <c r="J574" i="3"/>
  <c r="I574" i="3"/>
  <c r="X574" i="3" s="1"/>
  <c r="H574" i="3"/>
  <c r="G574" i="3"/>
  <c r="F574" i="3"/>
  <c r="E574" i="3"/>
  <c r="T574" i="3" s="1"/>
  <c r="D574" i="3"/>
  <c r="C574" i="3"/>
  <c r="B574" i="3"/>
  <c r="A574" i="3"/>
  <c r="P574" i="3" s="1"/>
  <c r="N573" i="3"/>
  <c r="AC573" i="3" s="1"/>
  <c r="M573" i="3"/>
  <c r="L573" i="3"/>
  <c r="K573" i="3"/>
  <c r="Z573" i="3" s="1"/>
  <c r="J573" i="3"/>
  <c r="Y573" i="3" s="1"/>
  <c r="I573" i="3"/>
  <c r="H573" i="3"/>
  <c r="G573" i="3"/>
  <c r="V573" i="3" s="1"/>
  <c r="F573" i="3"/>
  <c r="U573" i="3" s="1"/>
  <c r="E573" i="3"/>
  <c r="D573" i="3"/>
  <c r="C573" i="3"/>
  <c r="R573" i="3" s="1"/>
  <c r="B573" i="3"/>
  <c r="Q573" i="3" s="1"/>
  <c r="A573" i="3"/>
  <c r="P573" i="3" s="1"/>
  <c r="N572" i="3"/>
  <c r="M572" i="3"/>
  <c r="L572" i="3"/>
  <c r="AA572" i="3" s="1"/>
  <c r="K572" i="3"/>
  <c r="J572" i="3"/>
  <c r="I572" i="3"/>
  <c r="H572" i="3"/>
  <c r="W572" i="3" s="1"/>
  <c r="G572" i="3"/>
  <c r="F572" i="3"/>
  <c r="E572" i="3"/>
  <c r="D572" i="3"/>
  <c r="S572" i="3" s="1"/>
  <c r="C572" i="3"/>
  <c r="B572" i="3"/>
  <c r="A572" i="3"/>
  <c r="P572" i="3" s="1"/>
  <c r="N571" i="3"/>
  <c r="M571" i="3"/>
  <c r="L571" i="3"/>
  <c r="K571" i="3"/>
  <c r="J571" i="3"/>
  <c r="I571" i="3"/>
  <c r="H571" i="3"/>
  <c r="G571" i="3"/>
  <c r="F571" i="3"/>
  <c r="E571" i="3"/>
  <c r="D571" i="3"/>
  <c r="C571" i="3"/>
  <c r="R571" i="3" s="1"/>
  <c r="B571" i="3"/>
  <c r="A571" i="3"/>
  <c r="P571" i="3" s="1"/>
  <c r="N570" i="3"/>
  <c r="M570" i="3"/>
  <c r="AB570" i="3" s="1"/>
  <c r="L570" i="3"/>
  <c r="K570" i="3"/>
  <c r="J570" i="3"/>
  <c r="I570" i="3"/>
  <c r="X570" i="3" s="1"/>
  <c r="H570" i="3"/>
  <c r="G570" i="3"/>
  <c r="F570" i="3"/>
  <c r="E570" i="3"/>
  <c r="T570" i="3" s="1"/>
  <c r="D570" i="3"/>
  <c r="C570" i="3"/>
  <c r="B570" i="3"/>
  <c r="A570" i="3"/>
  <c r="P570" i="3" s="1"/>
  <c r="N569" i="3"/>
  <c r="AC569" i="3" s="1"/>
  <c r="M569" i="3"/>
  <c r="L569" i="3"/>
  <c r="K569" i="3"/>
  <c r="Z569" i="3" s="1"/>
  <c r="J569" i="3"/>
  <c r="Y569" i="3" s="1"/>
  <c r="I569" i="3"/>
  <c r="H569" i="3"/>
  <c r="G569" i="3"/>
  <c r="V569" i="3" s="1"/>
  <c r="F569" i="3"/>
  <c r="U569" i="3" s="1"/>
  <c r="E569" i="3"/>
  <c r="D569" i="3"/>
  <c r="C569" i="3"/>
  <c r="R569" i="3" s="1"/>
  <c r="B569" i="3"/>
  <c r="Q569" i="3" s="1"/>
  <c r="A569" i="3"/>
  <c r="P569" i="3" s="1"/>
  <c r="N568" i="3"/>
  <c r="M568" i="3"/>
  <c r="L568" i="3"/>
  <c r="AA568" i="3" s="1"/>
  <c r="K568" i="3"/>
  <c r="J568" i="3"/>
  <c r="I568" i="3"/>
  <c r="H568" i="3"/>
  <c r="W568" i="3" s="1"/>
  <c r="G568" i="3"/>
  <c r="F568" i="3"/>
  <c r="E568" i="3"/>
  <c r="D568" i="3"/>
  <c r="S568" i="3" s="1"/>
  <c r="C568" i="3"/>
  <c r="B568" i="3"/>
  <c r="A568" i="3"/>
  <c r="P568" i="3" s="1"/>
  <c r="N567" i="3"/>
  <c r="M567" i="3"/>
  <c r="L567" i="3"/>
  <c r="K567" i="3"/>
  <c r="Z567" i="3" s="1"/>
  <c r="J567" i="3"/>
  <c r="I567" i="3"/>
  <c r="H567" i="3"/>
  <c r="G567" i="3"/>
  <c r="V567" i="3" s="1"/>
  <c r="F567" i="3"/>
  <c r="E567" i="3"/>
  <c r="D567" i="3"/>
  <c r="C567" i="3"/>
  <c r="R567" i="3" s="1"/>
  <c r="B567" i="3"/>
  <c r="A567" i="3"/>
  <c r="P567" i="3" s="1"/>
  <c r="N566" i="3"/>
  <c r="M566" i="3"/>
  <c r="AB566" i="3" s="1"/>
  <c r="L566" i="3"/>
  <c r="K566" i="3"/>
  <c r="J566" i="3"/>
  <c r="I566" i="3"/>
  <c r="X566" i="3" s="1"/>
  <c r="H566" i="3"/>
  <c r="G566" i="3"/>
  <c r="F566" i="3"/>
  <c r="E566" i="3"/>
  <c r="T566" i="3" s="1"/>
  <c r="D566" i="3"/>
  <c r="C566" i="3"/>
  <c r="B566" i="3"/>
  <c r="A566" i="3"/>
  <c r="P566" i="3" s="1"/>
  <c r="N565" i="3"/>
  <c r="AC565" i="3" s="1"/>
  <c r="M565" i="3"/>
  <c r="L565" i="3"/>
  <c r="K565" i="3"/>
  <c r="Z565" i="3" s="1"/>
  <c r="J565" i="3"/>
  <c r="Y565" i="3" s="1"/>
  <c r="I565" i="3"/>
  <c r="H565" i="3"/>
  <c r="G565" i="3"/>
  <c r="V565" i="3" s="1"/>
  <c r="F565" i="3"/>
  <c r="U565" i="3" s="1"/>
  <c r="E565" i="3"/>
  <c r="D565" i="3"/>
  <c r="C565" i="3"/>
  <c r="R565" i="3" s="1"/>
  <c r="B565" i="3"/>
  <c r="Q565" i="3" s="1"/>
  <c r="A565" i="3"/>
  <c r="P565" i="3" s="1"/>
  <c r="N564" i="3"/>
  <c r="M564" i="3"/>
  <c r="L564" i="3"/>
  <c r="AA564" i="3" s="1"/>
  <c r="K564" i="3"/>
  <c r="J564" i="3"/>
  <c r="I564" i="3"/>
  <c r="H564" i="3"/>
  <c r="W564" i="3" s="1"/>
  <c r="G564" i="3"/>
  <c r="F564" i="3"/>
  <c r="E564" i="3"/>
  <c r="D564" i="3"/>
  <c r="S564" i="3" s="1"/>
  <c r="C564" i="3"/>
  <c r="B564" i="3"/>
  <c r="A564" i="3"/>
  <c r="P564" i="3" s="1"/>
  <c r="N563" i="3"/>
  <c r="M563" i="3"/>
  <c r="L563" i="3"/>
  <c r="K563" i="3"/>
  <c r="Z563" i="3" s="1"/>
  <c r="J563" i="3"/>
  <c r="I563" i="3"/>
  <c r="H563" i="3"/>
  <c r="G563" i="3"/>
  <c r="V563" i="3" s="1"/>
  <c r="F563" i="3"/>
  <c r="E563" i="3"/>
  <c r="D563" i="3"/>
  <c r="C563" i="3"/>
  <c r="R563" i="3" s="1"/>
  <c r="B563" i="3"/>
  <c r="A563" i="3"/>
  <c r="P563" i="3" s="1"/>
  <c r="N562" i="3"/>
  <c r="M562" i="3"/>
  <c r="AB562" i="3" s="1"/>
  <c r="L562" i="3"/>
  <c r="K562" i="3"/>
  <c r="J562" i="3"/>
  <c r="I562" i="3"/>
  <c r="X562" i="3" s="1"/>
  <c r="H562" i="3"/>
  <c r="G562" i="3"/>
  <c r="F562" i="3"/>
  <c r="E562" i="3"/>
  <c r="T562" i="3" s="1"/>
  <c r="D562" i="3"/>
  <c r="C562" i="3"/>
  <c r="B562" i="3"/>
  <c r="A562" i="3"/>
  <c r="P562" i="3" s="1"/>
  <c r="N561" i="3"/>
  <c r="AC561" i="3" s="1"/>
  <c r="M561" i="3"/>
  <c r="L561" i="3"/>
  <c r="K561" i="3"/>
  <c r="Z561" i="3" s="1"/>
  <c r="J561" i="3"/>
  <c r="Y561" i="3" s="1"/>
  <c r="I561" i="3"/>
  <c r="H561" i="3"/>
  <c r="G561" i="3"/>
  <c r="V561" i="3" s="1"/>
  <c r="F561" i="3"/>
  <c r="U561" i="3" s="1"/>
  <c r="E561" i="3"/>
  <c r="D561" i="3"/>
  <c r="C561" i="3"/>
  <c r="R561" i="3" s="1"/>
  <c r="B561" i="3"/>
  <c r="Q561" i="3" s="1"/>
  <c r="A561" i="3"/>
  <c r="P561" i="3" s="1"/>
  <c r="N560" i="3"/>
  <c r="M560" i="3"/>
  <c r="L560" i="3"/>
  <c r="AA560" i="3" s="1"/>
  <c r="K560" i="3"/>
  <c r="J560" i="3"/>
  <c r="I560" i="3"/>
  <c r="H560" i="3"/>
  <c r="W560" i="3" s="1"/>
  <c r="G560" i="3"/>
  <c r="F560" i="3"/>
  <c r="E560" i="3"/>
  <c r="D560" i="3"/>
  <c r="S560" i="3" s="1"/>
  <c r="C560" i="3"/>
  <c r="B560" i="3"/>
  <c r="A560" i="3"/>
  <c r="P560" i="3" s="1"/>
  <c r="N559" i="3"/>
  <c r="M559" i="3"/>
  <c r="L559" i="3"/>
  <c r="K559" i="3"/>
  <c r="J559" i="3"/>
  <c r="I559" i="3"/>
  <c r="H559" i="3"/>
  <c r="G559" i="3"/>
  <c r="F559" i="3"/>
  <c r="E559" i="3"/>
  <c r="D559" i="3"/>
  <c r="C559" i="3"/>
  <c r="R559" i="3" s="1"/>
  <c r="B559" i="3"/>
  <c r="A559" i="3"/>
  <c r="P559" i="3" s="1"/>
  <c r="N558" i="3"/>
  <c r="M558" i="3"/>
  <c r="AB558" i="3" s="1"/>
  <c r="L558" i="3"/>
  <c r="K558" i="3"/>
  <c r="J558" i="3"/>
  <c r="I558" i="3"/>
  <c r="X558" i="3" s="1"/>
  <c r="H558" i="3"/>
  <c r="G558" i="3"/>
  <c r="F558" i="3"/>
  <c r="E558" i="3"/>
  <c r="T558" i="3" s="1"/>
  <c r="D558" i="3"/>
  <c r="C558" i="3"/>
  <c r="B558" i="3"/>
  <c r="A558" i="3"/>
  <c r="P558" i="3" s="1"/>
  <c r="N557" i="3"/>
  <c r="AC557" i="3" s="1"/>
  <c r="M557" i="3"/>
  <c r="L557" i="3"/>
  <c r="K557" i="3"/>
  <c r="Z557" i="3" s="1"/>
  <c r="J557" i="3"/>
  <c r="Y557" i="3" s="1"/>
  <c r="I557" i="3"/>
  <c r="H557" i="3"/>
  <c r="G557" i="3"/>
  <c r="V557" i="3" s="1"/>
  <c r="F557" i="3"/>
  <c r="U557" i="3" s="1"/>
  <c r="E557" i="3"/>
  <c r="D557" i="3"/>
  <c r="C557" i="3"/>
  <c r="R557" i="3" s="1"/>
  <c r="B557" i="3"/>
  <c r="Q557" i="3" s="1"/>
  <c r="A557" i="3"/>
  <c r="P557" i="3" s="1"/>
  <c r="N556" i="3"/>
  <c r="M556" i="3"/>
  <c r="L556" i="3"/>
  <c r="AA556" i="3" s="1"/>
  <c r="K556" i="3"/>
  <c r="J556" i="3"/>
  <c r="I556" i="3"/>
  <c r="H556" i="3"/>
  <c r="W556" i="3" s="1"/>
  <c r="G556" i="3"/>
  <c r="F556" i="3"/>
  <c r="E556" i="3"/>
  <c r="D556" i="3"/>
  <c r="S556" i="3" s="1"/>
  <c r="C556" i="3"/>
  <c r="B556" i="3"/>
  <c r="A556" i="3"/>
  <c r="P556" i="3" s="1"/>
  <c r="N555" i="3"/>
  <c r="M555" i="3"/>
  <c r="L555" i="3"/>
  <c r="K555" i="3"/>
  <c r="Z555" i="3" s="1"/>
  <c r="J555" i="3"/>
  <c r="I555" i="3"/>
  <c r="H555" i="3"/>
  <c r="G555" i="3"/>
  <c r="V555" i="3" s="1"/>
  <c r="F555" i="3"/>
  <c r="E555" i="3"/>
  <c r="D555" i="3"/>
  <c r="C555" i="3"/>
  <c r="R555" i="3" s="1"/>
  <c r="B555" i="3"/>
  <c r="A555" i="3"/>
  <c r="P555" i="3" s="1"/>
  <c r="N554" i="3"/>
  <c r="M554" i="3"/>
  <c r="AB554" i="3" s="1"/>
  <c r="L554" i="3"/>
  <c r="K554" i="3"/>
  <c r="J554" i="3"/>
  <c r="I554" i="3"/>
  <c r="X554" i="3" s="1"/>
  <c r="H554" i="3"/>
  <c r="G554" i="3"/>
  <c r="F554" i="3"/>
  <c r="E554" i="3"/>
  <c r="T554" i="3" s="1"/>
  <c r="D554" i="3"/>
  <c r="C554" i="3"/>
  <c r="B554" i="3"/>
  <c r="A554" i="3"/>
  <c r="P554" i="3" s="1"/>
  <c r="N553" i="3"/>
  <c r="AC553" i="3" s="1"/>
  <c r="M553" i="3"/>
  <c r="L553" i="3"/>
  <c r="K553" i="3"/>
  <c r="Z553" i="3" s="1"/>
  <c r="J553" i="3"/>
  <c r="Y553" i="3" s="1"/>
  <c r="I553" i="3"/>
  <c r="H553" i="3"/>
  <c r="G553" i="3"/>
  <c r="V553" i="3" s="1"/>
  <c r="F553" i="3"/>
  <c r="U553" i="3" s="1"/>
  <c r="E553" i="3"/>
  <c r="D553" i="3"/>
  <c r="C553" i="3"/>
  <c r="R553" i="3" s="1"/>
  <c r="B553" i="3"/>
  <c r="Q553" i="3" s="1"/>
  <c r="A553" i="3"/>
  <c r="P553" i="3" s="1"/>
  <c r="N552" i="3"/>
  <c r="M552" i="3"/>
  <c r="L552" i="3"/>
  <c r="AA552" i="3" s="1"/>
  <c r="K552" i="3"/>
  <c r="J552" i="3"/>
  <c r="I552" i="3"/>
  <c r="H552" i="3"/>
  <c r="W552" i="3" s="1"/>
  <c r="G552" i="3"/>
  <c r="F552" i="3"/>
  <c r="E552" i="3"/>
  <c r="D552" i="3"/>
  <c r="S552" i="3" s="1"/>
  <c r="C552" i="3"/>
  <c r="B552" i="3"/>
  <c r="A552" i="3"/>
  <c r="P552" i="3" s="1"/>
  <c r="N551" i="3"/>
  <c r="M551" i="3"/>
  <c r="L551" i="3"/>
  <c r="K551" i="3"/>
  <c r="Z551" i="3" s="1"/>
  <c r="J551" i="3"/>
  <c r="I551" i="3"/>
  <c r="H551" i="3"/>
  <c r="G551" i="3"/>
  <c r="V551" i="3" s="1"/>
  <c r="F551" i="3"/>
  <c r="E551" i="3"/>
  <c r="D551" i="3"/>
  <c r="C551" i="3"/>
  <c r="R551" i="3" s="1"/>
  <c r="B551" i="3"/>
  <c r="A551" i="3"/>
  <c r="P551" i="3" s="1"/>
  <c r="N550" i="3"/>
  <c r="M550" i="3"/>
  <c r="AB550" i="3" s="1"/>
  <c r="L550" i="3"/>
  <c r="K550" i="3"/>
  <c r="J550" i="3"/>
  <c r="I550" i="3"/>
  <c r="X550" i="3" s="1"/>
  <c r="H550" i="3"/>
  <c r="G550" i="3"/>
  <c r="F550" i="3"/>
  <c r="E550" i="3"/>
  <c r="T550" i="3" s="1"/>
  <c r="D550" i="3"/>
  <c r="C550" i="3"/>
  <c r="B550" i="3"/>
  <c r="A550" i="3"/>
  <c r="P550" i="3" s="1"/>
  <c r="N549" i="3"/>
  <c r="AC549" i="3" s="1"/>
  <c r="M549" i="3"/>
  <c r="L549" i="3"/>
  <c r="K549" i="3"/>
  <c r="Z549" i="3" s="1"/>
  <c r="J549" i="3"/>
  <c r="Y549" i="3" s="1"/>
  <c r="I549" i="3"/>
  <c r="H549" i="3"/>
  <c r="G549" i="3"/>
  <c r="F549" i="3"/>
  <c r="U549" i="3" s="1"/>
  <c r="E549" i="3"/>
  <c r="D549" i="3"/>
  <c r="C549" i="3"/>
  <c r="B549" i="3"/>
  <c r="Q549" i="3" s="1"/>
  <c r="A549" i="3"/>
  <c r="P549" i="3" s="1"/>
  <c r="N548" i="3"/>
  <c r="M548" i="3"/>
  <c r="L548" i="3"/>
  <c r="AA548" i="3" s="1"/>
  <c r="K548" i="3"/>
  <c r="J548" i="3"/>
  <c r="I548" i="3"/>
  <c r="H548" i="3"/>
  <c r="W548" i="3" s="1"/>
  <c r="G548" i="3"/>
  <c r="F548" i="3"/>
  <c r="E548" i="3"/>
  <c r="D548" i="3"/>
  <c r="S548" i="3" s="1"/>
  <c r="C548" i="3"/>
  <c r="B548" i="3"/>
  <c r="A548" i="3"/>
  <c r="P548" i="3" s="1"/>
  <c r="N547" i="3"/>
  <c r="M547" i="3"/>
  <c r="L547" i="3"/>
  <c r="K547" i="3"/>
  <c r="Z547" i="3" s="1"/>
  <c r="J547" i="3"/>
  <c r="I547" i="3"/>
  <c r="H547" i="3"/>
  <c r="G547" i="3"/>
  <c r="V547" i="3" s="1"/>
  <c r="F547" i="3"/>
  <c r="E547" i="3"/>
  <c r="D547" i="3"/>
  <c r="C547" i="3"/>
  <c r="R547" i="3" s="1"/>
  <c r="B547" i="3"/>
  <c r="A547" i="3"/>
  <c r="P547" i="3" s="1"/>
  <c r="N546" i="3"/>
  <c r="M546" i="3"/>
  <c r="AB546" i="3" s="1"/>
  <c r="L546" i="3"/>
  <c r="K546" i="3"/>
  <c r="J546" i="3"/>
  <c r="I546" i="3"/>
  <c r="X546" i="3" s="1"/>
  <c r="H546" i="3"/>
  <c r="G546" i="3"/>
  <c r="F546" i="3"/>
  <c r="E546" i="3"/>
  <c r="T546" i="3" s="1"/>
  <c r="D546" i="3"/>
  <c r="C546" i="3"/>
  <c r="B546" i="3"/>
  <c r="A546" i="3"/>
  <c r="P546" i="3" s="1"/>
  <c r="N545" i="3"/>
  <c r="AC545" i="3" s="1"/>
  <c r="M545" i="3"/>
  <c r="L545" i="3"/>
  <c r="K545" i="3"/>
  <c r="Z545" i="3" s="1"/>
  <c r="J545" i="3"/>
  <c r="Y545" i="3" s="1"/>
  <c r="I545" i="3"/>
  <c r="H545" i="3"/>
  <c r="G545" i="3"/>
  <c r="V545" i="3" s="1"/>
  <c r="F545" i="3"/>
  <c r="U545" i="3" s="1"/>
  <c r="E545" i="3"/>
  <c r="D545" i="3"/>
  <c r="C545" i="3"/>
  <c r="R545" i="3" s="1"/>
  <c r="B545" i="3"/>
  <c r="Q545" i="3" s="1"/>
  <c r="A545" i="3"/>
  <c r="P545" i="3" s="1"/>
  <c r="N544" i="3"/>
  <c r="M544" i="3"/>
  <c r="L544" i="3"/>
  <c r="AA544" i="3" s="1"/>
  <c r="K544" i="3"/>
  <c r="J544" i="3"/>
  <c r="I544" i="3"/>
  <c r="H544" i="3"/>
  <c r="W544" i="3" s="1"/>
  <c r="G544" i="3"/>
  <c r="F544" i="3"/>
  <c r="E544" i="3"/>
  <c r="D544" i="3"/>
  <c r="S544" i="3" s="1"/>
  <c r="C544" i="3"/>
  <c r="B544" i="3"/>
  <c r="A544" i="3"/>
  <c r="P544" i="3" s="1"/>
  <c r="N543" i="3"/>
  <c r="M543" i="3"/>
  <c r="L543" i="3"/>
  <c r="K543" i="3"/>
  <c r="Z543" i="3" s="1"/>
  <c r="J543" i="3"/>
  <c r="I543" i="3"/>
  <c r="H543" i="3"/>
  <c r="G543" i="3"/>
  <c r="V543" i="3" s="1"/>
  <c r="F543" i="3"/>
  <c r="E543" i="3"/>
  <c r="D543" i="3"/>
  <c r="C543" i="3"/>
  <c r="R543" i="3" s="1"/>
  <c r="B543" i="3"/>
  <c r="A543" i="3"/>
  <c r="P543" i="3" s="1"/>
  <c r="N542" i="3"/>
  <c r="M542" i="3"/>
  <c r="AB542" i="3" s="1"/>
  <c r="L542" i="3"/>
  <c r="K542" i="3"/>
  <c r="J542" i="3"/>
  <c r="I542" i="3"/>
  <c r="X542" i="3" s="1"/>
  <c r="H542" i="3"/>
  <c r="G542" i="3"/>
  <c r="F542" i="3"/>
  <c r="E542" i="3"/>
  <c r="T542" i="3" s="1"/>
  <c r="D542" i="3"/>
  <c r="C542" i="3"/>
  <c r="B542" i="3"/>
  <c r="A542" i="3"/>
  <c r="P542" i="3" s="1"/>
  <c r="N541" i="3"/>
  <c r="AC541" i="3" s="1"/>
  <c r="M541" i="3"/>
  <c r="L541" i="3"/>
  <c r="K541" i="3"/>
  <c r="Z541" i="3" s="1"/>
  <c r="J541" i="3"/>
  <c r="Y541" i="3" s="1"/>
  <c r="I541" i="3"/>
  <c r="H541" i="3"/>
  <c r="G541" i="3"/>
  <c r="V541" i="3" s="1"/>
  <c r="F541" i="3"/>
  <c r="U541" i="3" s="1"/>
  <c r="E541" i="3"/>
  <c r="D541" i="3"/>
  <c r="C541" i="3"/>
  <c r="R541" i="3" s="1"/>
  <c r="B541" i="3"/>
  <c r="Q541" i="3" s="1"/>
  <c r="A541" i="3"/>
  <c r="P541" i="3" s="1"/>
  <c r="N540" i="3"/>
  <c r="M540" i="3"/>
  <c r="L540" i="3"/>
  <c r="AA540" i="3" s="1"/>
  <c r="K540" i="3"/>
  <c r="J540" i="3"/>
  <c r="I540" i="3"/>
  <c r="H540" i="3"/>
  <c r="W540" i="3" s="1"/>
  <c r="G540" i="3"/>
  <c r="F540" i="3"/>
  <c r="E540" i="3"/>
  <c r="D540" i="3"/>
  <c r="S540" i="3" s="1"/>
  <c r="C540" i="3"/>
  <c r="B540" i="3"/>
  <c r="A540" i="3"/>
  <c r="P540" i="3" s="1"/>
  <c r="N539" i="3"/>
  <c r="M539" i="3"/>
  <c r="L539" i="3"/>
  <c r="K539" i="3"/>
  <c r="J539" i="3"/>
  <c r="I539" i="3"/>
  <c r="H539" i="3"/>
  <c r="G539" i="3"/>
  <c r="F539" i="3"/>
  <c r="E539" i="3"/>
  <c r="D539" i="3"/>
  <c r="C539" i="3"/>
  <c r="R539" i="3" s="1"/>
  <c r="B539" i="3"/>
  <c r="A539" i="3"/>
  <c r="P539" i="3" s="1"/>
  <c r="N538" i="3"/>
  <c r="M538" i="3"/>
  <c r="AB538" i="3" s="1"/>
  <c r="L538" i="3"/>
  <c r="K538" i="3"/>
  <c r="J538" i="3"/>
  <c r="I538" i="3"/>
  <c r="X538" i="3" s="1"/>
  <c r="H538" i="3"/>
  <c r="G538" i="3"/>
  <c r="F538" i="3"/>
  <c r="E538" i="3"/>
  <c r="T538" i="3" s="1"/>
  <c r="D538" i="3"/>
  <c r="C538" i="3"/>
  <c r="B538" i="3"/>
  <c r="A538" i="3"/>
  <c r="P538" i="3" s="1"/>
  <c r="N537" i="3"/>
  <c r="AC537" i="3" s="1"/>
  <c r="M537" i="3"/>
  <c r="L537" i="3"/>
  <c r="K537" i="3"/>
  <c r="Z537" i="3" s="1"/>
  <c r="J537" i="3"/>
  <c r="Y537" i="3" s="1"/>
  <c r="I537" i="3"/>
  <c r="H537" i="3"/>
  <c r="G537" i="3"/>
  <c r="V537" i="3" s="1"/>
  <c r="F537" i="3"/>
  <c r="U537" i="3" s="1"/>
  <c r="E537" i="3"/>
  <c r="D537" i="3"/>
  <c r="C537" i="3"/>
  <c r="R537" i="3" s="1"/>
  <c r="B537" i="3"/>
  <c r="Q537" i="3" s="1"/>
  <c r="A537" i="3"/>
  <c r="P537" i="3" s="1"/>
  <c r="N536" i="3"/>
  <c r="M536" i="3"/>
  <c r="L536" i="3"/>
  <c r="AA536" i="3" s="1"/>
  <c r="K536" i="3"/>
  <c r="J536" i="3"/>
  <c r="I536" i="3"/>
  <c r="H536" i="3"/>
  <c r="W536" i="3" s="1"/>
  <c r="G536" i="3"/>
  <c r="F536" i="3"/>
  <c r="E536" i="3"/>
  <c r="D536" i="3"/>
  <c r="S536" i="3" s="1"/>
  <c r="C536" i="3"/>
  <c r="B536" i="3"/>
  <c r="A536" i="3"/>
  <c r="P536" i="3" s="1"/>
  <c r="N535" i="3"/>
  <c r="M535" i="3"/>
  <c r="L535" i="3"/>
  <c r="K535" i="3"/>
  <c r="Z535" i="3" s="1"/>
  <c r="J535" i="3"/>
  <c r="I535" i="3"/>
  <c r="H535" i="3"/>
  <c r="G535" i="3"/>
  <c r="V535" i="3" s="1"/>
  <c r="F535" i="3"/>
  <c r="E535" i="3"/>
  <c r="D535" i="3"/>
  <c r="C535" i="3"/>
  <c r="R535" i="3" s="1"/>
  <c r="B535" i="3"/>
  <c r="A535" i="3"/>
  <c r="P535" i="3" s="1"/>
  <c r="N534" i="3"/>
  <c r="M534" i="3"/>
  <c r="AB534" i="3" s="1"/>
  <c r="L534" i="3"/>
  <c r="K534" i="3"/>
  <c r="J534" i="3"/>
  <c r="I534" i="3"/>
  <c r="X534" i="3" s="1"/>
  <c r="H534" i="3"/>
  <c r="G534" i="3"/>
  <c r="F534" i="3"/>
  <c r="E534" i="3"/>
  <c r="T534" i="3" s="1"/>
  <c r="D534" i="3"/>
  <c r="C534" i="3"/>
  <c r="B534" i="3"/>
  <c r="A534" i="3"/>
  <c r="P534" i="3" s="1"/>
  <c r="N533" i="3"/>
  <c r="AC533" i="3" s="1"/>
  <c r="M533" i="3"/>
  <c r="L533" i="3"/>
  <c r="K533" i="3"/>
  <c r="Z533" i="3" s="1"/>
  <c r="J533" i="3"/>
  <c r="I533" i="3"/>
  <c r="H533" i="3"/>
  <c r="G533" i="3"/>
  <c r="F533" i="3"/>
  <c r="E533" i="3"/>
  <c r="D533" i="3"/>
  <c r="C533" i="3"/>
  <c r="R533" i="3" s="1"/>
  <c r="B533" i="3"/>
  <c r="A533" i="3"/>
  <c r="P533" i="3" s="1"/>
  <c r="N532" i="3"/>
  <c r="M532" i="3"/>
  <c r="L532" i="3"/>
  <c r="AA532" i="3" s="1"/>
  <c r="K532" i="3"/>
  <c r="J532" i="3"/>
  <c r="I532" i="3"/>
  <c r="H532" i="3"/>
  <c r="W532" i="3" s="1"/>
  <c r="G532" i="3"/>
  <c r="F532" i="3"/>
  <c r="E532" i="3"/>
  <c r="D532" i="3"/>
  <c r="C532" i="3"/>
  <c r="B532" i="3"/>
  <c r="A532" i="3"/>
  <c r="P532" i="3" s="1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A531" i="3"/>
  <c r="P531" i="3" s="1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A530" i="3"/>
  <c r="P530" i="3" s="1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A529" i="3"/>
  <c r="P529" i="3" s="1"/>
  <c r="N528" i="3"/>
  <c r="M528" i="3"/>
  <c r="L528" i="3"/>
  <c r="AA528" i="3" s="1"/>
  <c r="K528" i="3"/>
  <c r="J528" i="3"/>
  <c r="I528" i="3"/>
  <c r="H528" i="3"/>
  <c r="G528" i="3"/>
  <c r="F528" i="3"/>
  <c r="E528" i="3"/>
  <c r="D528" i="3"/>
  <c r="C528" i="3"/>
  <c r="B528" i="3"/>
  <c r="A528" i="3"/>
  <c r="P528" i="3" s="1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P527" i="3" s="1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P526" i="3" s="1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A525" i="3"/>
  <c r="P525" i="3" s="1"/>
  <c r="N524" i="3"/>
  <c r="M524" i="3"/>
  <c r="L524" i="3"/>
  <c r="K524" i="3"/>
  <c r="J524" i="3"/>
  <c r="I524" i="3"/>
  <c r="H524" i="3"/>
  <c r="G524" i="3"/>
  <c r="F524" i="3"/>
  <c r="E524" i="3"/>
  <c r="D524" i="3"/>
  <c r="S524" i="3" s="1"/>
  <c r="C524" i="3"/>
  <c r="B524" i="3"/>
  <c r="A524" i="3"/>
  <c r="P524" i="3" s="1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A523" i="3"/>
  <c r="P523" i="3" s="1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A522" i="3"/>
  <c r="P522" i="3" s="1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A521" i="3"/>
  <c r="P521" i="3" s="1"/>
  <c r="N520" i="3"/>
  <c r="M520" i="3"/>
  <c r="L520" i="3"/>
  <c r="K520" i="3"/>
  <c r="J520" i="3"/>
  <c r="I520" i="3"/>
  <c r="H520" i="3"/>
  <c r="W520" i="3" s="1"/>
  <c r="G520" i="3"/>
  <c r="F520" i="3"/>
  <c r="E520" i="3"/>
  <c r="D520" i="3"/>
  <c r="S520" i="3" s="1"/>
  <c r="C520" i="3"/>
  <c r="B520" i="3"/>
  <c r="A520" i="3"/>
  <c r="P520" i="3" s="1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A519" i="3"/>
  <c r="P519" i="3" s="1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A518" i="3"/>
  <c r="P518" i="3" s="1"/>
  <c r="N517" i="3"/>
  <c r="M517" i="3"/>
  <c r="L517" i="3"/>
  <c r="K517" i="3"/>
  <c r="Z517" i="3" s="1"/>
  <c r="J517" i="3"/>
  <c r="I517" i="3"/>
  <c r="H517" i="3"/>
  <c r="G517" i="3"/>
  <c r="V517" i="3" s="1"/>
  <c r="F517" i="3"/>
  <c r="E517" i="3"/>
  <c r="D517" i="3"/>
  <c r="C517" i="3"/>
  <c r="B517" i="3"/>
  <c r="A517" i="3"/>
  <c r="P517" i="3" s="1"/>
  <c r="N516" i="3"/>
  <c r="M516" i="3"/>
  <c r="L516" i="3"/>
  <c r="AA516" i="3" s="1"/>
  <c r="K516" i="3"/>
  <c r="J516" i="3"/>
  <c r="I516" i="3"/>
  <c r="H516" i="3"/>
  <c r="W516" i="3" s="1"/>
  <c r="G516" i="3"/>
  <c r="F516" i="3"/>
  <c r="E516" i="3"/>
  <c r="D516" i="3"/>
  <c r="C516" i="3"/>
  <c r="B516" i="3"/>
  <c r="A516" i="3"/>
  <c r="P516" i="3" s="1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A515" i="3"/>
  <c r="P515" i="3" s="1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A514" i="3"/>
  <c r="P514" i="3" s="1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513" i="3"/>
  <c r="P513" i="3" s="1"/>
  <c r="N512" i="3"/>
  <c r="M512" i="3"/>
  <c r="L512" i="3"/>
  <c r="AA512" i="3" s="1"/>
  <c r="K512" i="3"/>
  <c r="J512" i="3"/>
  <c r="I512" i="3"/>
  <c r="H512" i="3"/>
  <c r="G512" i="3"/>
  <c r="F512" i="3"/>
  <c r="E512" i="3"/>
  <c r="D512" i="3"/>
  <c r="C512" i="3"/>
  <c r="B512" i="3"/>
  <c r="A512" i="3"/>
  <c r="P512" i="3" s="1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A511" i="3"/>
  <c r="P511" i="3" s="1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A510" i="3"/>
  <c r="P510" i="3" s="1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P509" i="3" s="1"/>
  <c r="N508" i="3"/>
  <c r="M508" i="3"/>
  <c r="L508" i="3"/>
  <c r="K508" i="3"/>
  <c r="J508" i="3"/>
  <c r="I508" i="3"/>
  <c r="H508" i="3"/>
  <c r="G508" i="3"/>
  <c r="F508" i="3"/>
  <c r="E508" i="3"/>
  <c r="D508" i="3"/>
  <c r="S508" i="3" s="1"/>
  <c r="C508" i="3"/>
  <c r="B508" i="3"/>
  <c r="A508" i="3"/>
  <c r="P508" i="3" s="1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A507" i="3"/>
  <c r="P507" i="3" s="1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A506" i="3"/>
  <c r="P506" i="3" s="1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A505" i="3"/>
  <c r="P505" i="3" s="1"/>
  <c r="N504" i="3"/>
  <c r="M504" i="3"/>
  <c r="L504" i="3"/>
  <c r="K504" i="3"/>
  <c r="J504" i="3"/>
  <c r="I504" i="3"/>
  <c r="H504" i="3"/>
  <c r="W504" i="3" s="1"/>
  <c r="G504" i="3"/>
  <c r="F504" i="3"/>
  <c r="E504" i="3"/>
  <c r="D504" i="3"/>
  <c r="S504" i="3" s="1"/>
  <c r="C504" i="3"/>
  <c r="B504" i="3"/>
  <c r="A504" i="3"/>
  <c r="P504" i="3" s="1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A503" i="3"/>
  <c r="P503" i="3" s="1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A502" i="3"/>
  <c r="P502" i="3" s="1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A501" i="3"/>
  <c r="P501" i="3" s="1"/>
  <c r="N500" i="3"/>
  <c r="M500" i="3"/>
  <c r="L500" i="3"/>
  <c r="AA500" i="3" s="1"/>
  <c r="K500" i="3"/>
  <c r="J500" i="3"/>
  <c r="I500" i="3"/>
  <c r="H500" i="3"/>
  <c r="W500" i="3" s="1"/>
  <c r="G500" i="3"/>
  <c r="F500" i="3"/>
  <c r="E500" i="3"/>
  <c r="D500" i="3"/>
  <c r="C500" i="3"/>
  <c r="B500" i="3"/>
  <c r="A500" i="3"/>
  <c r="P500" i="3" s="1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A499" i="3"/>
  <c r="P499" i="3" s="1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A498" i="3"/>
  <c r="P498" i="3" s="1"/>
  <c r="N497" i="3"/>
  <c r="M497" i="3"/>
  <c r="L497" i="3"/>
  <c r="K497" i="3"/>
  <c r="Z497" i="3" s="1"/>
  <c r="J497" i="3"/>
  <c r="I497" i="3"/>
  <c r="H497" i="3"/>
  <c r="G497" i="3"/>
  <c r="F497" i="3"/>
  <c r="E497" i="3"/>
  <c r="D497" i="3"/>
  <c r="C497" i="3"/>
  <c r="R497" i="3" s="1"/>
  <c r="B497" i="3"/>
  <c r="A497" i="3"/>
  <c r="P497" i="3" s="1"/>
  <c r="N496" i="3"/>
  <c r="M496" i="3"/>
  <c r="L496" i="3"/>
  <c r="AA496" i="3" s="1"/>
  <c r="K496" i="3"/>
  <c r="J496" i="3"/>
  <c r="I496" i="3"/>
  <c r="H496" i="3"/>
  <c r="G496" i="3"/>
  <c r="F496" i="3"/>
  <c r="E496" i="3"/>
  <c r="D496" i="3"/>
  <c r="C496" i="3"/>
  <c r="B496" i="3"/>
  <c r="A496" i="3"/>
  <c r="P496" i="3" s="1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A495" i="3"/>
  <c r="P495" i="3" s="1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A494" i="3"/>
  <c r="P494" i="3" s="1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A493" i="3"/>
  <c r="P493" i="3" s="1"/>
  <c r="N492" i="3"/>
  <c r="M492" i="3"/>
  <c r="L492" i="3"/>
  <c r="K492" i="3"/>
  <c r="J492" i="3"/>
  <c r="I492" i="3"/>
  <c r="H492" i="3"/>
  <c r="G492" i="3"/>
  <c r="F492" i="3"/>
  <c r="E492" i="3"/>
  <c r="D492" i="3"/>
  <c r="S492" i="3" s="1"/>
  <c r="C492" i="3"/>
  <c r="B492" i="3"/>
  <c r="A492" i="3"/>
  <c r="P492" i="3" s="1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A491" i="3"/>
  <c r="P491" i="3" s="1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A490" i="3"/>
  <c r="P490" i="3" s="1"/>
  <c r="N489" i="3"/>
  <c r="M489" i="3"/>
  <c r="L489" i="3"/>
  <c r="K489" i="3"/>
  <c r="Z489" i="3" s="1"/>
  <c r="J489" i="3"/>
  <c r="I489" i="3"/>
  <c r="H489" i="3"/>
  <c r="G489" i="3"/>
  <c r="V489" i="3" s="1"/>
  <c r="F489" i="3"/>
  <c r="E489" i="3"/>
  <c r="D489" i="3"/>
  <c r="C489" i="3"/>
  <c r="R489" i="3" s="1"/>
  <c r="B489" i="3"/>
  <c r="A489" i="3"/>
  <c r="P489" i="3" s="1"/>
  <c r="N488" i="3"/>
  <c r="M488" i="3"/>
  <c r="L488" i="3"/>
  <c r="K488" i="3"/>
  <c r="J488" i="3"/>
  <c r="I488" i="3"/>
  <c r="H488" i="3"/>
  <c r="W488" i="3" s="1"/>
  <c r="G488" i="3"/>
  <c r="F488" i="3"/>
  <c r="E488" i="3"/>
  <c r="D488" i="3"/>
  <c r="S488" i="3" s="1"/>
  <c r="C488" i="3"/>
  <c r="B488" i="3"/>
  <c r="A488" i="3"/>
  <c r="P488" i="3" s="1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P487" i="3" s="1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A486" i="3"/>
  <c r="P486" i="3" s="1"/>
  <c r="N485" i="3"/>
  <c r="M485" i="3"/>
  <c r="L485" i="3"/>
  <c r="K485" i="3"/>
  <c r="Z485" i="3" s="1"/>
  <c r="J485" i="3"/>
  <c r="I485" i="3"/>
  <c r="H485" i="3"/>
  <c r="G485" i="3"/>
  <c r="F485" i="3"/>
  <c r="E485" i="3"/>
  <c r="D485" i="3"/>
  <c r="C485" i="3"/>
  <c r="B485" i="3"/>
  <c r="A485" i="3"/>
  <c r="P485" i="3" s="1"/>
  <c r="N484" i="3"/>
  <c r="M484" i="3"/>
  <c r="L484" i="3"/>
  <c r="AA484" i="3" s="1"/>
  <c r="K484" i="3"/>
  <c r="J484" i="3"/>
  <c r="I484" i="3"/>
  <c r="H484" i="3"/>
  <c r="W484" i="3" s="1"/>
  <c r="G484" i="3"/>
  <c r="F484" i="3"/>
  <c r="E484" i="3"/>
  <c r="D484" i="3"/>
  <c r="C484" i="3"/>
  <c r="B484" i="3"/>
  <c r="A484" i="3"/>
  <c r="P484" i="3" s="1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A483" i="3"/>
  <c r="P483" i="3" s="1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P482" i="3" s="1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A481" i="3"/>
  <c r="P481" i="3" s="1"/>
  <c r="N480" i="3"/>
  <c r="M480" i="3"/>
  <c r="L480" i="3"/>
  <c r="AA480" i="3" s="1"/>
  <c r="K480" i="3"/>
  <c r="J480" i="3"/>
  <c r="I480" i="3"/>
  <c r="H480" i="3"/>
  <c r="G480" i="3"/>
  <c r="F480" i="3"/>
  <c r="E480" i="3"/>
  <c r="D480" i="3"/>
  <c r="C480" i="3"/>
  <c r="B480" i="3"/>
  <c r="A480" i="3"/>
  <c r="P480" i="3" s="1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A479" i="3"/>
  <c r="P479" i="3" s="1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A478" i="3"/>
  <c r="P478" i="3" s="1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A477" i="3"/>
  <c r="P477" i="3" s="1"/>
  <c r="N476" i="3"/>
  <c r="M476" i="3"/>
  <c r="L476" i="3"/>
  <c r="K476" i="3"/>
  <c r="J476" i="3"/>
  <c r="I476" i="3"/>
  <c r="H476" i="3"/>
  <c r="G476" i="3"/>
  <c r="F476" i="3"/>
  <c r="E476" i="3"/>
  <c r="D476" i="3"/>
  <c r="S476" i="3" s="1"/>
  <c r="C476" i="3"/>
  <c r="B476" i="3"/>
  <c r="A476" i="3"/>
  <c r="P476" i="3" s="1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A475" i="3"/>
  <c r="P475" i="3" s="1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A474" i="3"/>
  <c r="P474" i="3" s="1"/>
  <c r="N473" i="3"/>
  <c r="M473" i="3"/>
  <c r="L473" i="3"/>
  <c r="K473" i="3"/>
  <c r="J473" i="3"/>
  <c r="I473" i="3"/>
  <c r="H473" i="3"/>
  <c r="G473" i="3"/>
  <c r="V473" i="3" s="1"/>
  <c r="F473" i="3"/>
  <c r="E473" i="3"/>
  <c r="D473" i="3"/>
  <c r="C473" i="3"/>
  <c r="R473" i="3" s="1"/>
  <c r="B473" i="3"/>
  <c r="A473" i="3"/>
  <c r="P473" i="3" s="1"/>
  <c r="N472" i="3"/>
  <c r="M472" i="3"/>
  <c r="L472" i="3"/>
  <c r="K472" i="3"/>
  <c r="J472" i="3"/>
  <c r="I472" i="3"/>
  <c r="H472" i="3"/>
  <c r="W472" i="3" s="1"/>
  <c r="G472" i="3"/>
  <c r="F472" i="3"/>
  <c r="E472" i="3"/>
  <c r="D472" i="3"/>
  <c r="S472" i="3" s="1"/>
  <c r="C472" i="3"/>
  <c r="B472" i="3"/>
  <c r="A472" i="3"/>
  <c r="P472" i="3" s="1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A471" i="3"/>
  <c r="P471" i="3" s="1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A470" i="3"/>
  <c r="P470" i="3" s="1"/>
  <c r="N469" i="3"/>
  <c r="M469" i="3"/>
  <c r="L469" i="3"/>
  <c r="K469" i="3"/>
  <c r="Z469" i="3" s="1"/>
  <c r="J469" i="3"/>
  <c r="I469" i="3"/>
  <c r="H469" i="3"/>
  <c r="G469" i="3"/>
  <c r="V469" i="3" s="1"/>
  <c r="F469" i="3"/>
  <c r="E469" i="3"/>
  <c r="D469" i="3"/>
  <c r="C469" i="3"/>
  <c r="B469" i="3"/>
  <c r="A469" i="3"/>
  <c r="P469" i="3" s="1"/>
  <c r="N468" i="3"/>
  <c r="M468" i="3"/>
  <c r="L468" i="3"/>
  <c r="AA468" i="3" s="1"/>
  <c r="K468" i="3"/>
  <c r="J468" i="3"/>
  <c r="I468" i="3"/>
  <c r="H468" i="3"/>
  <c r="W468" i="3" s="1"/>
  <c r="G468" i="3"/>
  <c r="F468" i="3"/>
  <c r="E468" i="3"/>
  <c r="D468" i="3"/>
  <c r="C468" i="3"/>
  <c r="B468" i="3"/>
  <c r="A468" i="3"/>
  <c r="P468" i="3" s="1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A467" i="3"/>
  <c r="P467" i="3" s="1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A466" i="3"/>
  <c r="P466" i="3" s="1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A465" i="3"/>
  <c r="P465" i="3" s="1"/>
  <c r="N464" i="3"/>
  <c r="M464" i="3"/>
  <c r="L464" i="3"/>
  <c r="AA464" i="3" s="1"/>
  <c r="K464" i="3"/>
  <c r="J464" i="3"/>
  <c r="I464" i="3"/>
  <c r="H464" i="3"/>
  <c r="G464" i="3"/>
  <c r="F464" i="3"/>
  <c r="E464" i="3"/>
  <c r="D464" i="3"/>
  <c r="C464" i="3"/>
  <c r="B464" i="3"/>
  <c r="A464" i="3"/>
  <c r="P464" i="3" s="1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A463" i="3"/>
  <c r="P463" i="3" s="1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P462" i="3" s="1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A461" i="3"/>
  <c r="P461" i="3" s="1"/>
  <c r="N460" i="3"/>
  <c r="M460" i="3"/>
  <c r="L460" i="3"/>
  <c r="K460" i="3"/>
  <c r="J460" i="3"/>
  <c r="I460" i="3"/>
  <c r="H460" i="3"/>
  <c r="G460" i="3"/>
  <c r="F460" i="3"/>
  <c r="E460" i="3"/>
  <c r="D460" i="3"/>
  <c r="S460" i="3" s="1"/>
  <c r="C460" i="3"/>
  <c r="B460" i="3"/>
  <c r="A460" i="3"/>
  <c r="P460" i="3" s="1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A459" i="3"/>
  <c r="P459" i="3" s="1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A458" i="3"/>
  <c r="P458" i="3" s="1"/>
  <c r="N457" i="3"/>
  <c r="M457" i="3"/>
  <c r="L457" i="3"/>
  <c r="K457" i="3"/>
  <c r="Z457" i="3" s="1"/>
  <c r="J457" i="3"/>
  <c r="I457" i="3"/>
  <c r="H457" i="3"/>
  <c r="G457" i="3"/>
  <c r="V457" i="3" s="1"/>
  <c r="F457" i="3"/>
  <c r="E457" i="3"/>
  <c r="D457" i="3"/>
  <c r="C457" i="3"/>
  <c r="R457" i="3" s="1"/>
  <c r="B457" i="3"/>
  <c r="A457" i="3"/>
  <c r="P457" i="3" s="1"/>
  <c r="N456" i="3"/>
  <c r="M456" i="3"/>
  <c r="L456" i="3"/>
  <c r="K456" i="3"/>
  <c r="J456" i="3"/>
  <c r="I456" i="3"/>
  <c r="H456" i="3"/>
  <c r="W456" i="3" s="1"/>
  <c r="G456" i="3"/>
  <c r="F456" i="3"/>
  <c r="E456" i="3"/>
  <c r="D456" i="3"/>
  <c r="S456" i="3" s="1"/>
  <c r="C456" i="3"/>
  <c r="B456" i="3"/>
  <c r="A456" i="3"/>
  <c r="P456" i="3" s="1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A455" i="3"/>
  <c r="P455" i="3" s="1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P454" i="3" s="1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A453" i="3"/>
  <c r="P453" i="3" s="1"/>
  <c r="N452" i="3"/>
  <c r="M452" i="3"/>
  <c r="L452" i="3"/>
  <c r="AA452" i="3" s="1"/>
  <c r="K452" i="3"/>
  <c r="J452" i="3"/>
  <c r="I452" i="3"/>
  <c r="H452" i="3"/>
  <c r="W452" i="3" s="1"/>
  <c r="G452" i="3"/>
  <c r="F452" i="3"/>
  <c r="E452" i="3"/>
  <c r="D452" i="3"/>
  <c r="C452" i="3"/>
  <c r="B452" i="3"/>
  <c r="A452" i="3"/>
  <c r="P452" i="3" s="1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A451" i="3"/>
  <c r="P451" i="3" s="1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P450" i="3" s="1"/>
  <c r="N449" i="3"/>
  <c r="M449" i="3"/>
  <c r="L449" i="3"/>
  <c r="K449" i="3"/>
  <c r="J449" i="3"/>
  <c r="I449" i="3"/>
  <c r="H449" i="3"/>
  <c r="G449" i="3"/>
  <c r="F449" i="3"/>
  <c r="E449" i="3"/>
  <c r="D449" i="3"/>
  <c r="C449" i="3"/>
  <c r="R449" i="3" s="1"/>
  <c r="B449" i="3"/>
  <c r="A449" i="3"/>
  <c r="P449" i="3" s="1"/>
  <c r="N448" i="3"/>
  <c r="M448" i="3"/>
  <c r="L448" i="3"/>
  <c r="AA448" i="3" s="1"/>
  <c r="K448" i="3"/>
  <c r="J448" i="3"/>
  <c r="I448" i="3"/>
  <c r="H448" i="3"/>
  <c r="G448" i="3"/>
  <c r="F448" i="3"/>
  <c r="E448" i="3"/>
  <c r="D448" i="3"/>
  <c r="C448" i="3"/>
  <c r="B448" i="3"/>
  <c r="A448" i="3"/>
  <c r="P448" i="3" s="1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A447" i="3"/>
  <c r="P447" i="3" s="1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446" i="3"/>
  <c r="P446" i="3" s="1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A445" i="3"/>
  <c r="P445" i="3" s="1"/>
  <c r="N444" i="3"/>
  <c r="M444" i="3"/>
  <c r="L444" i="3"/>
  <c r="K444" i="3"/>
  <c r="J444" i="3"/>
  <c r="I444" i="3"/>
  <c r="H444" i="3"/>
  <c r="G444" i="3"/>
  <c r="F444" i="3"/>
  <c r="E444" i="3"/>
  <c r="D444" i="3"/>
  <c r="S444" i="3" s="1"/>
  <c r="C444" i="3"/>
  <c r="B444" i="3"/>
  <c r="A444" i="3"/>
  <c r="P444" i="3" s="1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P443" i="3" s="1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P442" i="3" s="1"/>
  <c r="N441" i="3"/>
  <c r="M441" i="3"/>
  <c r="L441" i="3"/>
  <c r="K441" i="3"/>
  <c r="Z441" i="3" s="1"/>
  <c r="J441" i="3"/>
  <c r="I441" i="3"/>
  <c r="H441" i="3"/>
  <c r="G441" i="3"/>
  <c r="V441" i="3" s="1"/>
  <c r="F441" i="3"/>
  <c r="E441" i="3"/>
  <c r="D441" i="3"/>
  <c r="C441" i="3"/>
  <c r="R441" i="3" s="1"/>
  <c r="B441" i="3"/>
  <c r="A441" i="3"/>
  <c r="P441" i="3" s="1"/>
  <c r="N440" i="3"/>
  <c r="M440" i="3"/>
  <c r="L440" i="3"/>
  <c r="K440" i="3"/>
  <c r="J440" i="3"/>
  <c r="I440" i="3"/>
  <c r="H440" i="3"/>
  <c r="W440" i="3" s="1"/>
  <c r="G440" i="3"/>
  <c r="F440" i="3"/>
  <c r="E440" i="3"/>
  <c r="D440" i="3"/>
  <c r="S440" i="3" s="1"/>
  <c r="C440" i="3"/>
  <c r="B440" i="3"/>
  <c r="A440" i="3"/>
  <c r="P440" i="3" s="1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P439" i="3" s="1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P438" i="3" s="1"/>
  <c r="N437" i="3"/>
  <c r="M437" i="3"/>
  <c r="L437" i="3"/>
  <c r="K437" i="3"/>
  <c r="J437" i="3"/>
  <c r="I437" i="3"/>
  <c r="H437" i="3"/>
  <c r="G437" i="3"/>
  <c r="V437" i="3" s="1"/>
  <c r="F437" i="3"/>
  <c r="E437" i="3"/>
  <c r="D437" i="3"/>
  <c r="C437" i="3"/>
  <c r="B437" i="3"/>
  <c r="A437" i="3"/>
  <c r="P437" i="3" s="1"/>
  <c r="N436" i="3"/>
  <c r="M436" i="3"/>
  <c r="L436" i="3"/>
  <c r="AA436" i="3" s="1"/>
  <c r="K436" i="3"/>
  <c r="J436" i="3"/>
  <c r="I436" i="3"/>
  <c r="H436" i="3"/>
  <c r="W436" i="3" s="1"/>
  <c r="G436" i="3"/>
  <c r="F436" i="3"/>
  <c r="E436" i="3"/>
  <c r="D436" i="3"/>
  <c r="C436" i="3"/>
  <c r="B436" i="3"/>
  <c r="A436" i="3"/>
  <c r="P436" i="3" s="1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P435" i="3" s="1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P434" i="3" s="1"/>
  <c r="N433" i="3"/>
  <c r="M433" i="3"/>
  <c r="L433" i="3"/>
  <c r="K433" i="3"/>
  <c r="Z433" i="3" s="1"/>
  <c r="J433" i="3"/>
  <c r="I433" i="3"/>
  <c r="H433" i="3"/>
  <c r="G433" i="3"/>
  <c r="F433" i="3"/>
  <c r="E433" i="3"/>
  <c r="D433" i="3"/>
  <c r="C433" i="3"/>
  <c r="R433" i="3" s="1"/>
  <c r="B433" i="3"/>
  <c r="A433" i="3"/>
  <c r="P433" i="3" s="1"/>
  <c r="N432" i="3"/>
  <c r="M432" i="3"/>
  <c r="L432" i="3"/>
  <c r="AA432" i="3" s="1"/>
  <c r="K432" i="3"/>
  <c r="J432" i="3"/>
  <c r="I432" i="3"/>
  <c r="H432" i="3"/>
  <c r="G432" i="3"/>
  <c r="F432" i="3"/>
  <c r="E432" i="3"/>
  <c r="D432" i="3"/>
  <c r="C432" i="3"/>
  <c r="B432" i="3"/>
  <c r="A432" i="3"/>
  <c r="P432" i="3" s="1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A431" i="3"/>
  <c r="P431" i="3" s="1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P430" i="3" s="1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P429" i="3" s="1"/>
  <c r="N428" i="3"/>
  <c r="M428" i="3"/>
  <c r="L428" i="3"/>
  <c r="K428" i="3"/>
  <c r="J428" i="3"/>
  <c r="I428" i="3"/>
  <c r="H428" i="3"/>
  <c r="G428" i="3"/>
  <c r="F428" i="3"/>
  <c r="E428" i="3"/>
  <c r="D428" i="3"/>
  <c r="S428" i="3" s="1"/>
  <c r="C428" i="3"/>
  <c r="B428" i="3"/>
  <c r="A428" i="3"/>
  <c r="P428" i="3" s="1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A427" i="3"/>
  <c r="P427" i="3" s="1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A426" i="3"/>
  <c r="P426" i="3" s="1"/>
  <c r="N425" i="3"/>
  <c r="M425" i="3"/>
  <c r="L425" i="3"/>
  <c r="K425" i="3"/>
  <c r="J425" i="3"/>
  <c r="I425" i="3"/>
  <c r="H425" i="3"/>
  <c r="G425" i="3"/>
  <c r="V425" i="3" s="1"/>
  <c r="F425" i="3"/>
  <c r="E425" i="3"/>
  <c r="D425" i="3"/>
  <c r="C425" i="3"/>
  <c r="R425" i="3" s="1"/>
  <c r="B425" i="3"/>
  <c r="A425" i="3"/>
  <c r="P425" i="3" s="1"/>
  <c r="N424" i="3"/>
  <c r="M424" i="3"/>
  <c r="L424" i="3"/>
  <c r="K424" i="3"/>
  <c r="J424" i="3"/>
  <c r="I424" i="3"/>
  <c r="H424" i="3"/>
  <c r="W424" i="3" s="1"/>
  <c r="G424" i="3"/>
  <c r="F424" i="3"/>
  <c r="E424" i="3"/>
  <c r="D424" i="3"/>
  <c r="S424" i="3" s="1"/>
  <c r="C424" i="3"/>
  <c r="B424" i="3"/>
  <c r="A424" i="3"/>
  <c r="P424" i="3" s="1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A423" i="3"/>
  <c r="P423" i="3" s="1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P422" i="3" s="1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A421" i="3"/>
  <c r="P421" i="3" s="1"/>
  <c r="N420" i="3"/>
  <c r="M420" i="3"/>
  <c r="L420" i="3"/>
  <c r="AA420" i="3" s="1"/>
  <c r="K420" i="3"/>
  <c r="J420" i="3"/>
  <c r="I420" i="3"/>
  <c r="H420" i="3"/>
  <c r="W420" i="3" s="1"/>
  <c r="G420" i="3"/>
  <c r="F420" i="3"/>
  <c r="E420" i="3"/>
  <c r="D420" i="3"/>
  <c r="C420" i="3"/>
  <c r="B420" i="3"/>
  <c r="A420" i="3"/>
  <c r="P420" i="3" s="1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A419" i="3"/>
  <c r="P419" i="3" s="1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P418" i="3" s="1"/>
  <c r="N417" i="3"/>
  <c r="M417" i="3"/>
  <c r="L417" i="3"/>
  <c r="K417" i="3"/>
  <c r="Z417" i="3" s="1"/>
  <c r="J417" i="3"/>
  <c r="I417" i="3"/>
  <c r="H417" i="3"/>
  <c r="G417" i="3"/>
  <c r="F417" i="3"/>
  <c r="E417" i="3"/>
  <c r="D417" i="3"/>
  <c r="C417" i="3"/>
  <c r="R417" i="3" s="1"/>
  <c r="B417" i="3"/>
  <c r="A417" i="3"/>
  <c r="P417" i="3" s="1"/>
  <c r="N416" i="3"/>
  <c r="M416" i="3"/>
  <c r="L416" i="3"/>
  <c r="AA416" i="3" s="1"/>
  <c r="K416" i="3"/>
  <c r="J416" i="3"/>
  <c r="I416" i="3"/>
  <c r="H416" i="3"/>
  <c r="G416" i="3"/>
  <c r="F416" i="3"/>
  <c r="E416" i="3"/>
  <c r="D416" i="3"/>
  <c r="C416" i="3"/>
  <c r="B416" i="3"/>
  <c r="A416" i="3"/>
  <c r="P416" i="3" s="1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A415" i="3"/>
  <c r="P415" i="3" s="1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P414" i="3" s="1"/>
  <c r="N413" i="3"/>
  <c r="M413" i="3"/>
  <c r="L413" i="3"/>
  <c r="K413" i="3"/>
  <c r="J413" i="3"/>
  <c r="I413" i="3"/>
  <c r="H413" i="3"/>
  <c r="G413" i="3"/>
  <c r="F413" i="3"/>
  <c r="E413" i="3"/>
  <c r="D413" i="3"/>
  <c r="C413" i="3"/>
  <c r="R413" i="3" s="1"/>
  <c r="B413" i="3"/>
  <c r="A413" i="3"/>
  <c r="P413" i="3" s="1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P412" i="3" s="1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P411" i="3" s="1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P410" i="3" s="1"/>
  <c r="N409" i="3"/>
  <c r="M409" i="3"/>
  <c r="L409" i="3"/>
  <c r="K409" i="3"/>
  <c r="J409" i="3"/>
  <c r="I409" i="3"/>
  <c r="H409" i="3"/>
  <c r="G409" i="3"/>
  <c r="F409" i="3"/>
  <c r="E409" i="3"/>
  <c r="D409" i="3"/>
  <c r="C409" i="3"/>
  <c r="R409" i="3" s="1"/>
  <c r="B409" i="3"/>
  <c r="A409" i="3"/>
  <c r="P409" i="3" s="1"/>
  <c r="N408" i="3"/>
  <c r="M408" i="3"/>
  <c r="L408" i="3"/>
  <c r="K408" i="3"/>
  <c r="J408" i="3"/>
  <c r="I408" i="3"/>
  <c r="H408" i="3"/>
  <c r="W408" i="3" s="1"/>
  <c r="G408" i="3"/>
  <c r="F408" i="3"/>
  <c r="E408" i="3"/>
  <c r="D408" i="3"/>
  <c r="S408" i="3" s="1"/>
  <c r="C408" i="3"/>
  <c r="B408" i="3"/>
  <c r="A408" i="3"/>
  <c r="P408" i="3" s="1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P407" i="3" s="1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P406" i="3" s="1"/>
  <c r="N405" i="3"/>
  <c r="M405" i="3"/>
  <c r="L405" i="3"/>
  <c r="K405" i="3"/>
  <c r="J405" i="3"/>
  <c r="I405" i="3"/>
  <c r="H405" i="3"/>
  <c r="G405" i="3"/>
  <c r="V405" i="3" s="1"/>
  <c r="F405" i="3"/>
  <c r="E405" i="3"/>
  <c r="D405" i="3"/>
  <c r="C405" i="3"/>
  <c r="B405" i="3"/>
  <c r="A405" i="3"/>
  <c r="P405" i="3" s="1"/>
  <c r="N404" i="3"/>
  <c r="M404" i="3"/>
  <c r="L404" i="3"/>
  <c r="AA404" i="3" s="1"/>
  <c r="K404" i="3"/>
  <c r="J404" i="3"/>
  <c r="I404" i="3"/>
  <c r="H404" i="3"/>
  <c r="W404" i="3" s="1"/>
  <c r="G404" i="3"/>
  <c r="F404" i="3"/>
  <c r="E404" i="3"/>
  <c r="D404" i="3"/>
  <c r="C404" i="3"/>
  <c r="B404" i="3"/>
  <c r="A404" i="3"/>
  <c r="P404" i="3" s="1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P403" i="3" s="1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P402" i="3" s="1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P401" i="3" s="1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P400" i="3" s="1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P399" i="3" s="1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P398" i="3" s="1"/>
  <c r="N397" i="3"/>
  <c r="M397" i="3"/>
  <c r="L397" i="3"/>
  <c r="K397" i="3"/>
  <c r="J397" i="3"/>
  <c r="I397" i="3"/>
  <c r="H397" i="3"/>
  <c r="G397" i="3"/>
  <c r="V397" i="3" s="1"/>
  <c r="F397" i="3"/>
  <c r="E397" i="3"/>
  <c r="D397" i="3"/>
  <c r="C397" i="3"/>
  <c r="R397" i="3" s="1"/>
  <c r="B397" i="3"/>
  <c r="A397" i="3"/>
  <c r="P397" i="3" s="1"/>
  <c r="N396" i="3"/>
  <c r="M396" i="3"/>
  <c r="L396" i="3"/>
  <c r="K396" i="3"/>
  <c r="J396" i="3"/>
  <c r="I396" i="3"/>
  <c r="H396" i="3"/>
  <c r="G396" i="3"/>
  <c r="F396" i="3"/>
  <c r="E396" i="3"/>
  <c r="D396" i="3"/>
  <c r="S396" i="3" s="1"/>
  <c r="C396" i="3"/>
  <c r="B396" i="3"/>
  <c r="A396" i="3"/>
  <c r="P396" i="3" s="1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A395" i="3"/>
  <c r="P395" i="3" s="1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P394" i="3" s="1"/>
  <c r="N393" i="3"/>
  <c r="M393" i="3"/>
  <c r="L393" i="3"/>
  <c r="K393" i="3"/>
  <c r="Z393" i="3" s="1"/>
  <c r="J393" i="3"/>
  <c r="I393" i="3"/>
  <c r="H393" i="3"/>
  <c r="G393" i="3"/>
  <c r="V393" i="3" s="1"/>
  <c r="F393" i="3"/>
  <c r="E393" i="3"/>
  <c r="D393" i="3"/>
  <c r="C393" i="3"/>
  <c r="R393" i="3" s="1"/>
  <c r="B393" i="3"/>
  <c r="A393" i="3"/>
  <c r="P393" i="3" s="1"/>
  <c r="N392" i="3"/>
  <c r="M392" i="3"/>
  <c r="L392" i="3"/>
  <c r="K392" i="3"/>
  <c r="J392" i="3"/>
  <c r="I392" i="3"/>
  <c r="H392" i="3"/>
  <c r="W392" i="3" s="1"/>
  <c r="G392" i="3"/>
  <c r="F392" i="3"/>
  <c r="E392" i="3"/>
  <c r="D392" i="3"/>
  <c r="S392" i="3" s="1"/>
  <c r="C392" i="3"/>
  <c r="B392" i="3"/>
  <c r="A392" i="3"/>
  <c r="P392" i="3" s="1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P391" i="3" s="1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P390" i="3" s="1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P389" i="3" s="1"/>
  <c r="N388" i="3"/>
  <c r="M388" i="3"/>
  <c r="L388" i="3"/>
  <c r="K388" i="3"/>
  <c r="J388" i="3"/>
  <c r="I388" i="3"/>
  <c r="H388" i="3"/>
  <c r="W388" i="3" s="1"/>
  <c r="G388" i="3"/>
  <c r="F388" i="3"/>
  <c r="E388" i="3"/>
  <c r="D388" i="3"/>
  <c r="C388" i="3"/>
  <c r="B388" i="3"/>
  <c r="A388" i="3"/>
  <c r="P388" i="3" s="1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A387" i="3"/>
  <c r="P387" i="3" s="1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A386" i="3"/>
  <c r="P386" i="3" s="1"/>
  <c r="N385" i="3"/>
  <c r="M385" i="3"/>
  <c r="L385" i="3"/>
  <c r="K385" i="3"/>
  <c r="Z385" i="3" s="1"/>
  <c r="J385" i="3"/>
  <c r="I385" i="3"/>
  <c r="H385" i="3"/>
  <c r="G385" i="3"/>
  <c r="F385" i="3"/>
  <c r="E385" i="3"/>
  <c r="D385" i="3"/>
  <c r="C385" i="3"/>
  <c r="R385" i="3" s="1"/>
  <c r="B385" i="3"/>
  <c r="A385" i="3"/>
  <c r="P385" i="3" s="1"/>
  <c r="N384" i="3"/>
  <c r="M384" i="3"/>
  <c r="L384" i="3"/>
  <c r="AA384" i="3" s="1"/>
  <c r="K384" i="3"/>
  <c r="J384" i="3"/>
  <c r="I384" i="3"/>
  <c r="H384" i="3"/>
  <c r="G384" i="3"/>
  <c r="F384" i="3"/>
  <c r="E384" i="3"/>
  <c r="D384" i="3"/>
  <c r="C384" i="3"/>
  <c r="B384" i="3"/>
  <c r="A384" i="3"/>
  <c r="P384" i="3" s="1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P383" i="3" s="1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P382" i="3" s="1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A381" i="3"/>
  <c r="P381" i="3" s="1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P380" i="3" s="1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P379" i="3" s="1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A378" i="3"/>
  <c r="P378" i="3" s="1"/>
  <c r="N377" i="3"/>
  <c r="M377" i="3"/>
  <c r="L377" i="3"/>
  <c r="K377" i="3"/>
  <c r="J377" i="3"/>
  <c r="I377" i="3"/>
  <c r="H377" i="3"/>
  <c r="G377" i="3"/>
  <c r="V377" i="3" s="1"/>
  <c r="F377" i="3"/>
  <c r="E377" i="3"/>
  <c r="D377" i="3"/>
  <c r="C377" i="3"/>
  <c r="B377" i="3"/>
  <c r="A377" i="3"/>
  <c r="P377" i="3" s="1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A376" i="3"/>
  <c r="P376" i="3" s="1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P375" i="3" s="1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P374" i="3" s="1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A373" i="3"/>
  <c r="P373" i="3" s="1"/>
  <c r="N372" i="3"/>
  <c r="M372" i="3"/>
  <c r="L372" i="3"/>
  <c r="K372" i="3"/>
  <c r="J372" i="3"/>
  <c r="I372" i="3"/>
  <c r="H372" i="3"/>
  <c r="W372" i="3" s="1"/>
  <c r="G372" i="3"/>
  <c r="F372" i="3"/>
  <c r="E372" i="3"/>
  <c r="D372" i="3"/>
  <c r="C372" i="3"/>
  <c r="B372" i="3"/>
  <c r="A372" i="3"/>
  <c r="P372" i="3" s="1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A371" i="3"/>
  <c r="P371" i="3" s="1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P370" i="3" s="1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A369" i="3"/>
  <c r="P369" i="3" s="1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P368" i="3" s="1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A367" i="3"/>
  <c r="P367" i="3" s="1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P366" i="3" s="1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A365" i="3"/>
  <c r="P365" i="3" s="1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A364" i="3"/>
  <c r="P364" i="3" s="1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A363" i="3"/>
  <c r="P363" i="3" s="1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A362" i="3"/>
  <c r="P362" i="3" s="1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P361" i="3" s="1"/>
  <c r="N360" i="3"/>
  <c r="M360" i="3"/>
  <c r="L360" i="3"/>
  <c r="K360" i="3"/>
  <c r="J360" i="3"/>
  <c r="I360" i="3"/>
  <c r="H360" i="3"/>
  <c r="G360" i="3"/>
  <c r="F360" i="3"/>
  <c r="E360" i="3"/>
  <c r="D360" i="3"/>
  <c r="S360" i="3" s="1"/>
  <c r="C360" i="3"/>
  <c r="B360" i="3"/>
  <c r="A360" i="3"/>
  <c r="P360" i="3" s="1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P359" i="3" s="1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P358" i="3" s="1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P357" i="3" s="1"/>
  <c r="N356" i="3"/>
  <c r="M356" i="3"/>
  <c r="L356" i="3"/>
  <c r="AA356" i="3" s="1"/>
  <c r="K356" i="3"/>
  <c r="J356" i="3"/>
  <c r="I356" i="3"/>
  <c r="H356" i="3"/>
  <c r="W356" i="3" s="1"/>
  <c r="G356" i="3"/>
  <c r="F356" i="3"/>
  <c r="E356" i="3"/>
  <c r="D356" i="3"/>
  <c r="C356" i="3"/>
  <c r="B356" i="3"/>
  <c r="A356" i="3"/>
  <c r="P356" i="3" s="1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P355" i="3" s="1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P354" i="3" s="1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P353" i="3" s="1"/>
  <c r="N352" i="3"/>
  <c r="M352" i="3"/>
  <c r="L352" i="3"/>
  <c r="AA352" i="3" s="1"/>
  <c r="K352" i="3"/>
  <c r="J352" i="3"/>
  <c r="I352" i="3"/>
  <c r="H352" i="3"/>
  <c r="G352" i="3"/>
  <c r="F352" i="3"/>
  <c r="E352" i="3"/>
  <c r="D352" i="3"/>
  <c r="C352" i="3"/>
  <c r="B352" i="3"/>
  <c r="A352" i="3"/>
  <c r="P352" i="3" s="1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P351" i="3" s="1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P350" i="3" s="1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P349" i="3" s="1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P348" i="3" s="1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P347" i="3" s="1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P346" i="3" s="1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P345" i="3" s="1"/>
  <c r="N344" i="3"/>
  <c r="M344" i="3"/>
  <c r="L344" i="3"/>
  <c r="K344" i="3"/>
  <c r="J344" i="3"/>
  <c r="I344" i="3"/>
  <c r="H344" i="3"/>
  <c r="W344" i="3" s="1"/>
  <c r="G344" i="3"/>
  <c r="F344" i="3"/>
  <c r="E344" i="3"/>
  <c r="D344" i="3"/>
  <c r="S344" i="3" s="1"/>
  <c r="C344" i="3"/>
  <c r="B344" i="3"/>
  <c r="A344" i="3"/>
  <c r="P344" i="3" s="1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A343" i="3"/>
  <c r="P343" i="3" s="1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P342" i="3" s="1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P341" i="3" s="1"/>
  <c r="N340" i="3"/>
  <c r="M340" i="3"/>
  <c r="L340" i="3"/>
  <c r="AA340" i="3" s="1"/>
  <c r="K340" i="3"/>
  <c r="J340" i="3"/>
  <c r="I340" i="3"/>
  <c r="H340" i="3"/>
  <c r="W340" i="3" s="1"/>
  <c r="G340" i="3"/>
  <c r="F340" i="3"/>
  <c r="E340" i="3"/>
  <c r="D340" i="3"/>
  <c r="C340" i="3"/>
  <c r="B340" i="3"/>
  <c r="A340" i="3"/>
  <c r="P340" i="3" s="1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P339" i="3" s="1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P338" i="3" s="1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P337" i="3" s="1"/>
  <c r="N336" i="3"/>
  <c r="M336" i="3"/>
  <c r="L336" i="3"/>
  <c r="AA336" i="3" s="1"/>
  <c r="K336" i="3"/>
  <c r="J336" i="3"/>
  <c r="I336" i="3"/>
  <c r="H336" i="3"/>
  <c r="G336" i="3"/>
  <c r="F336" i="3"/>
  <c r="E336" i="3"/>
  <c r="D336" i="3"/>
  <c r="C336" i="3"/>
  <c r="B336" i="3"/>
  <c r="A336" i="3"/>
  <c r="P336" i="3" s="1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P335" i="3" s="1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P334" i="3" s="1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P333" i="3" s="1"/>
  <c r="N332" i="3"/>
  <c r="M332" i="3"/>
  <c r="L332" i="3"/>
  <c r="K332" i="3"/>
  <c r="J332" i="3"/>
  <c r="I332" i="3"/>
  <c r="H332" i="3"/>
  <c r="G332" i="3"/>
  <c r="F332" i="3"/>
  <c r="E332" i="3"/>
  <c r="D332" i="3"/>
  <c r="S332" i="3" s="1"/>
  <c r="C332" i="3"/>
  <c r="B332" i="3"/>
  <c r="A332" i="3"/>
  <c r="P332" i="3" s="1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A331" i="3"/>
  <c r="P331" i="3" s="1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P330" i="3" s="1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P329" i="3" s="1"/>
  <c r="N328" i="3"/>
  <c r="M328" i="3"/>
  <c r="L328" i="3"/>
  <c r="K328" i="3"/>
  <c r="J328" i="3"/>
  <c r="I328" i="3"/>
  <c r="H328" i="3"/>
  <c r="W328" i="3" s="1"/>
  <c r="G328" i="3"/>
  <c r="F328" i="3"/>
  <c r="E328" i="3"/>
  <c r="D328" i="3"/>
  <c r="S328" i="3" s="1"/>
  <c r="C328" i="3"/>
  <c r="B328" i="3"/>
  <c r="A328" i="3"/>
  <c r="P328" i="3" s="1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P327" i="3" s="1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P326" i="3" s="1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P325" i="3" s="1"/>
  <c r="N324" i="3"/>
  <c r="M324" i="3"/>
  <c r="L324" i="3"/>
  <c r="AA324" i="3" s="1"/>
  <c r="K324" i="3"/>
  <c r="J324" i="3"/>
  <c r="I324" i="3"/>
  <c r="H324" i="3"/>
  <c r="W324" i="3" s="1"/>
  <c r="G324" i="3"/>
  <c r="F324" i="3"/>
  <c r="E324" i="3"/>
  <c r="D324" i="3"/>
  <c r="C324" i="3"/>
  <c r="B324" i="3"/>
  <c r="A324" i="3"/>
  <c r="P324" i="3" s="1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P323" i="3" s="1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P322" i="3" s="1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P321" i="3" s="1"/>
  <c r="N320" i="3"/>
  <c r="M320" i="3"/>
  <c r="L320" i="3"/>
  <c r="AA320" i="3" s="1"/>
  <c r="K320" i="3"/>
  <c r="J320" i="3"/>
  <c r="I320" i="3"/>
  <c r="H320" i="3"/>
  <c r="G320" i="3"/>
  <c r="F320" i="3"/>
  <c r="E320" i="3"/>
  <c r="D320" i="3"/>
  <c r="C320" i="3"/>
  <c r="B320" i="3"/>
  <c r="A320" i="3"/>
  <c r="P320" i="3" s="1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P319" i="3" s="1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P318" i="3" s="1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P317" i="3" s="1"/>
  <c r="N316" i="3"/>
  <c r="M316" i="3"/>
  <c r="L316" i="3"/>
  <c r="K316" i="3"/>
  <c r="J316" i="3"/>
  <c r="I316" i="3"/>
  <c r="H316" i="3"/>
  <c r="G316" i="3"/>
  <c r="F316" i="3"/>
  <c r="E316" i="3"/>
  <c r="D316" i="3"/>
  <c r="S316" i="3" s="1"/>
  <c r="C316" i="3"/>
  <c r="B316" i="3"/>
  <c r="A316" i="3"/>
  <c r="P316" i="3" s="1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P315" i="3" s="1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P314" i="3" s="1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P313" i="3" s="1"/>
  <c r="N312" i="3"/>
  <c r="M312" i="3"/>
  <c r="L312" i="3"/>
  <c r="K312" i="3"/>
  <c r="J312" i="3"/>
  <c r="I312" i="3"/>
  <c r="H312" i="3"/>
  <c r="W312" i="3" s="1"/>
  <c r="G312" i="3"/>
  <c r="F312" i="3"/>
  <c r="E312" i="3"/>
  <c r="D312" i="3"/>
  <c r="S312" i="3" s="1"/>
  <c r="C312" i="3"/>
  <c r="B312" i="3"/>
  <c r="A312" i="3"/>
  <c r="P312" i="3" s="1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A311" i="3"/>
  <c r="P311" i="3" s="1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P310" i="3" s="1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A309" i="3"/>
  <c r="P309" i="3" s="1"/>
  <c r="N308" i="3"/>
  <c r="M308" i="3"/>
  <c r="L308" i="3"/>
  <c r="AA308" i="3" s="1"/>
  <c r="K308" i="3"/>
  <c r="J308" i="3"/>
  <c r="I308" i="3"/>
  <c r="H308" i="3"/>
  <c r="W308" i="3" s="1"/>
  <c r="G308" i="3"/>
  <c r="F308" i="3"/>
  <c r="E308" i="3"/>
  <c r="D308" i="3"/>
  <c r="C308" i="3"/>
  <c r="B308" i="3"/>
  <c r="A308" i="3"/>
  <c r="P308" i="3" s="1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P307" i="3" s="1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A306" i="3"/>
  <c r="P306" i="3" s="1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P305" i="3" s="1"/>
  <c r="N304" i="3"/>
  <c r="M304" i="3"/>
  <c r="L304" i="3"/>
  <c r="AA304" i="3" s="1"/>
  <c r="K304" i="3"/>
  <c r="J304" i="3"/>
  <c r="I304" i="3"/>
  <c r="H304" i="3"/>
  <c r="G304" i="3"/>
  <c r="F304" i="3"/>
  <c r="E304" i="3"/>
  <c r="D304" i="3"/>
  <c r="C304" i="3"/>
  <c r="B304" i="3"/>
  <c r="A304" i="3"/>
  <c r="P304" i="3" s="1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P303" i="3" s="1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A302" i="3"/>
  <c r="P302" i="3" s="1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A301" i="3"/>
  <c r="P301" i="3" s="1"/>
  <c r="N300" i="3"/>
  <c r="M300" i="3"/>
  <c r="L300" i="3"/>
  <c r="K300" i="3"/>
  <c r="J300" i="3"/>
  <c r="I300" i="3"/>
  <c r="H300" i="3"/>
  <c r="G300" i="3"/>
  <c r="F300" i="3"/>
  <c r="E300" i="3"/>
  <c r="D300" i="3"/>
  <c r="S300" i="3" s="1"/>
  <c r="C300" i="3"/>
  <c r="B300" i="3"/>
  <c r="A300" i="3"/>
  <c r="P300" i="3" s="1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P299" i="3" s="1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P298" i="3" s="1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P297" i="3" s="1"/>
  <c r="N296" i="3"/>
  <c r="M296" i="3"/>
  <c r="L296" i="3"/>
  <c r="K296" i="3"/>
  <c r="J296" i="3"/>
  <c r="I296" i="3"/>
  <c r="H296" i="3"/>
  <c r="W296" i="3" s="1"/>
  <c r="G296" i="3"/>
  <c r="F296" i="3"/>
  <c r="E296" i="3"/>
  <c r="D296" i="3"/>
  <c r="S296" i="3" s="1"/>
  <c r="C296" i="3"/>
  <c r="B296" i="3"/>
  <c r="A296" i="3"/>
  <c r="P296" i="3" s="1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P295" i="3" s="1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P294" i="3" s="1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P293" i="3" s="1"/>
  <c r="N292" i="3"/>
  <c r="M292" i="3"/>
  <c r="L292" i="3"/>
  <c r="AA292" i="3" s="1"/>
  <c r="K292" i="3"/>
  <c r="J292" i="3"/>
  <c r="I292" i="3"/>
  <c r="H292" i="3"/>
  <c r="W292" i="3" s="1"/>
  <c r="G292" i="3"/>
  <c r="F292" i="3"/>
  <c r="E292" i="3"/>
  <c r="D292" i="3"/>
  <c r="C292" i="3"/>
  <c r="B292" i="3"/>
  <c r="A292" i="3"/>
  <c r="P292" i="3" s="1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P291" i="3" s="1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P290" i="3" s="1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P289" i="3" s="1"/>
  <c r="N288" i="3"/>
  <c r="M288" i="3"/>
  <c r="L288" i="3"/>
  <c r="AA288" i="3" s="1"/>
  <c r="K288" i="3"/>
  <c r="J288" i="3"/>
  <c r="I288" i="3"/>
  <c r="H288" i="3"/>
  <c r="G288" i="3"/>
  <c r="F288" i="3"/>
  <c r="E288" i="3"/>
  <c r="D288" i="3"/>
  <c r="C288" i="3"/>
  <c r="B288" i="3"/>
  <c r="A288" i="3"/>
  <c r="P288" i="3" s="1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P287" i="3" s="1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P286" i="3" s="1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P285" i="3" s="1"/>
  <c r="N284" i="3"/>
  <c r="M284" i="3"/>
  <c r="L284" i="3"/>
  <c r="K284" i="3"/>
  <c r="J284" i="3"/>
  <c r="I284" i="3"/>
  <c r="H284" i="3"/>
  <c r="G284" i="3"/>
  <c r="F284" i="3"/>
  <c r="E284" i="3"/>
  <c r="D284" i="3"/>
  <c r="S284" i="3" s="1"/>
  <c r="C284" i="3"/>
  <c r="B284" i="3"/>
  <c r="A284" i="3"/>
  <c r="P284" i="3" s="1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P283" i="3" s="1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282" i="3"/>
  <c r="P282" i="3" s="1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P281" i="3" s="1"/>
  <c r="N280" i="3"/>
  <c r="M280" i="3"/>
  <c r="L280" i="3"/>
  <c r="K280" i="3"/>
  <c r="J280" i="3"/>
  <c r="I280" i="3"/>
  <c r="H280" i="3"/>
  <c r="W280" i="3" s="1"/>
  <c r="G280" i="3"/>
  <c r="F280" i="3"/>
  <c r="E280" i="3"/>
  <c r="D280" i="3"/>
  <c r="S280" i="3" s="1"/>
  <c r="C280" i="3"/>
  <c r="B280" i="3"/>
  <c r="A280" i="3"/>
  <c r="P280" i="3" s="1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P279" i="3" s="1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P278" i="3" s="1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P277" i="3" s="1"/>
  <c r="N276" i="3"/>
  <c r="M276" i="3"/>
  <c r="L276" i="3"/>
  <c r="AA276" i="3" s="1"/>
  <c r="K276" i="3"/>
  <c r="J276" i="3"/>
  <c r="I276" i="3"/>
  <c r="H276" i="3"/>
  <c r="W276" i="3" s="1"/>
  <c r="G276" i="3"/>
  <c r="F276" i="3"/>
  <c r="E276" i="3"/>
  <c r="D276" i="3"/>
  <c r="C276" i="3"/>
  <c r="B276" i="3"/>
  <c r="A276" i="3"/>
  <c r="P276" i="3" s="1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275" i="3"/>
  <c r="P275" i="3" s="1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P274" i="3" s="1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273" i="3"/>
  <c r="P273" i="3" s="1"/>
  <c r="N272" i="3"/>
  <c r="M272" i="3"/>
  <c r="L272" i="3"/>
  <c r="AA272" i="3" s="1"/>
  <c r="K272" i="3"/>
  <c r="J272" i="3"/>
  <c r="I272" i="3"/>
  <c r="H272" i="3"/>
  <c r="G272" i="3"/>
  <c r="F272" i="3"/>
  <c r="E272" i="3"/>
  <c r="D272" i="3"/>
  <c r="C272" i="3"/>
  <c r="B272" i="3"/>
  <c r="A272" i="3"/>
  <c r="P272" i="3" s="1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P271" i="3" s="1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P270" i="3" s="1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P269" i="3" s="1"/>
  <c r="N268" i="3"/>
  <c r="M268" i="3"/>
  <c r="L268" i="3"/>
  <c r="K268" i="3"/>
  <c r="J268" i="3"/>
  <c r="I268" i="3"/>
  <c r="H268" i="3"/>
  <c r="G268" i="3"/>
  <c r="F268" i="3"/>
  <c r="E268" i="3"/>
  <c r="D268" i="3"/>
  <c r="S268" i="3" s="1"/>
  <c r="C268" i="3"/>
  <c r="B268" i="3"/>
  <c r="A268" i="3"/>
  <c r="P268" i="3" s="1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P267" i="3" s="1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P266" i="3" s="1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P265" i="3" s="1"/>
  <c r="N264" i="3"/>
  <c r="M264" i="3"/>
  <c r="L264" i="3"/>
  <c r="K264" i="3"/>
  <c r="J264" i="3"/>
  <c r="I264" i="3"/>
  <c r="H264" i="3"/>
  <c r="W264" i="3" s="1"/>
  <c r="G264" i="3"/>
  <c r="F264" i="3"/>
  <c r="E264" i="3"/>
  <c r="D264" i="3"/>
  <c r="S264" i="3" s="1"/>
  <c r="C264" i="3"/>
  <c r="B264" i="3"/>
  <c r="A264" i="3"/>
  <c r="P264" i="3" s="1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P263" i="3" s="1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P262" i="3" s="1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P261" i="3" s="1"/>
  <c r="N260" i="3"/>
  <c r="M260" i="3"/>
  <c r="L260" i="3"/>
  <c r="AA260" i="3" s="1"/>
  <c r="K260" i="3"/>
  <c r="J260" i="3"/>
  <c r="I260" i="3"/>
  <c r="H260" i="3"/>
  <c r="W260" i="3" s="1"/>
  <c r="G260" i="3"/>
  <c r="F260" i="3"/>
  <c r="E260" i="3"/>
  <c r="D260" i="3"/>
  <c r="C260" i="3"/>
  <c r="B260" i="3"/>
  <c r="A260" i="3"/>
  <c r="P260" i="3" s="1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P259" i="3" s="1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P258" i="3" s="1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P257" i="3" s="1"/>
  <c r="N256" i="3"/>
  <c r="M256" i="3"/>
  <c r="L256" i="3"/>
  <c r="AA256" i="3" s="1"/>
  <c r="K256" i="3"/>
  <c r="J256" i="3"/>
  <c r="I256" i="3"/>
  <c r="H256" i="3"/>
  <c r="G256" i="3"/>
  <c r="F256" i="3"/>
  <c r="E256" i="3"/>
  <c r="D256" i="3"/>
  <c r="C256" i="3"/>
  <c r="B256" i="3"/>
  <c r="A256" i="3"/>
  <c r="P256" i="3" s="1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P255" i="3" s="1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P254" i="3" s="1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P253" i="3" s="1"/>
  <c r="N252" i="3"/>
  <c r="M252" i="3"/>
  <c r="L252" i="3"/>
  <c r="K252" i="3"/>
  <c r="J252" i="3"/>
  <c r="I252" i="3"/>
  <c r="H252" i="3"/>
  <c r="G252" i="3"/>
  <c r="F252" i="3"/>
  <c r="E252" i="3"/>
  <c r="D252" i="3"/>
  <c r="S252" i="3" s="1"/>
  <c r="C252" i="3"/>
  <c r="B252" i="3"/>
  <c r="A252" i="3"/>
  <c r="P252" i="3" s="1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P251" i="3" s="1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P250" i="3" s="1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P249" i="3" s="1"/>
  <c r="N248" i="3"/>
  <c r="M248" i="3"/>
  <c r="L248" i="3"/>
  <c r="K248" i="3"/>
  <c r="J248" i="3"/>
  <c r="I248" i="3"/>
  <c r="H248" i="3"/>
  <c r="W248" i="3" s="1"/>
  <c r="G248" i="3"/>
  <c r="F248" i="3"/>
  <c r="E248" i="3"/>
  <c r="D248" i="3"/>
  <c r="S248" i="3" s="1"/>
  <c r="C248" i="3"/>
  <c r="B248" i="3"/>
  <c r="A248" i="3"/>
  <c r="P248" i="3" s="1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P247" i="3" s="1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P246" i="3" s="1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P245" i="3" s="1"/>
  <c r="N244" i="3"/>
  <c r="M244" i="3"/>
  <c r="L244" i="3"/>
  <c r="AA244" i="3" s="1"/>
  <c r="K244" i="3"/>
  <c r="J244" i="3"/>
  <c r="I244" i="3"/>
  <c r="H244" i="3"/>
  <c r="W244" i="3" s="1"/>
  <c r="G244" i="3"/>
  <c r="F244" i="3"/>
  <c r="E244" i="3"/>
  <c r="D244" i="3"/>
  <c r="C244" i="3"/>
  <c r="B244" i="3"/>
  <c r="A244" i="3"/>
  <c r="P244" i="3" s="1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P243" i="3" s="1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P242" i="3" s="1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P241" i="3" s="1"/>
  <c r="N240" i="3"/>
  <c r="M240" i="3"/>
  <c r="L240" i="3"/>
  <c r="AA240" i="3" s="1"/>
  <c r="K240" i="3"/>
  <c r="J240" i="3"/>
  <c r="I240" i="3"/>
  <c r="H240" i="3"/>
  <c r="G240" i="3"/>
  <c r="F240" i="3"/>
  <c r="E240" i="3"/>
  <c r="D240" i="3"/>
  <c r="C240" i="3"/>
  <c r="B240" i="3"/>
  <c r="A240" i="3"/>
  <c r="P240" i="3" s="1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P239" i="3" s="1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P238" i="3" s="1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P237" i="3" s="1"/>
  <c r="N236" i="3"/>
  <c r="M236" i="3"/>
  <c r="L236" i="3"/>
  <c r="K236" i="3"/>
  <c r="J236" i="3"/>
  <c r="I236" i="3"/>
  <c r="H236" i="3"/>
  <c r="G236" i="3"/>
  <c r="F236" i="3"/>
  <c r="E236" i="3"/>
  <c r="D236" i="3"/>
  <c r="S236" i="3" s="1"/>
  <c r="C236" i="3"/>
  <c r="B236" i="3"/>
  <c r="A236" i="3"/>
  <c r="P236" i="3" s="1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P235" i="3" s="1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P234" i="3" s="1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P233" i="3" s="1"/>
  <c r="N232" i="3"/>
  <c r="M232" i="3"/>
  <c r="L232" i="3"/>
  <c r="K232" i="3"/>
  <c r="J232" i="3"/>
  <c r="I232" i="3"/>
  <c r="H232" i="3"/>
  <c r="W232" i="3" s="1"/>
  <c r="G232" i="3"/>
  <c r="F232" i="3"/>
  <c r="E232" i="3"/>
  <c r="D232" i="3"/>
  <c r="S232" i="3" s="1"/>
  <c r="C232" i="3"/>
  <c r="B232" i="3"/>
  <c r="A232" i="3"/>
  <c r="P232" i="3" s="1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P231" i="3" s="1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P230" i="3" s="1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P229" i="3" s="1"/>
  <c r="N228" i="3"/>
  <c r="M228" i="3"/>
  <c r="L228" i="3"/>
  <c r="AA228" i="3" s="1"/>
  <c r="K228" i="3"/>
  <c r="J228" i="3"/>
  <c r="I228" i="3"/>
  <c r="H228" i="3"/>
  <c r="W228" i="3" s="1"/>
  <c r="G228" i="3"/>
  <c r="F228" i="3"/>
  <c r="E228" i="3"/>
  <c r="D228" i="3"/>
  <c r="C228" i="3"/>
  <c r="B228" i="3"/>
  <c r="A228" i="3"/>
  <c r="P228" i="3" s="1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P227" i="3" s="1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P226" i="3" s="1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P225" i="3" s="1"/>
  <c r="N224" i="3"/>
  <c r="M224" i="3"/>
  <c r="L224" i="3"/>
  <c r="AA224" i="3" s="1"/>
  <c r="K224" i="3"/>
  <c r="J224" i="3"/>
  <c r="I224" i="3"/>
  <c r="H224" i="3"/>
  <c r="G224" i="3"/>
  <c r="F224" i="3"/>
  <c r="E224" i="3"/>
  <c r="D224" i="3"/>
  <c r="C224" i="3"/>
  <c r="B224" i="3"/>
  <c r="A224" i="3"/>
  <c r="P224" i="3" s="1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223" i="3"/>
  <c r="P223" i="3" s="1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P222" i="3" s="1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P221" i="3" s="1"/>
  <c r="N220" i="3"/>
  <c r="M220" i="3"/>
  <c r="L220" i="3"/>
  <c r="K220" i="3"/>
  <c r="J220" i="3"/>
  <c r="I220" i="3"/>
  <c r="H220" i="3"/>
  <c r="G220" i="3"/>
  <c r="F220" i="3"/>
  <c r="E220" i="3"/>
  <c r="D220" i="3"/>
  <c r="S220" i="3" s="1"/>
  <c r="C220" i="3"/>
  <c r="B220" i="3"/>
  <c r="A220" i="3"/>
  <c r="P220" i="3" s="1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P219" i="3" s="1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P218" i="3" s="1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P217" i="3" s="1"/>
  <c r="N216" i="3"/>
  <c r="M216" i="3"/>
  <c r="L216" i="3"/>
  <c r="K216" i="3"/>
  <c r="J216" i="3"/>
  <c r="I216" i="3"/>
  <c r="H216" i="3"/>
  <c r="W216" i="3" s="1"/>
  <c r="G216" i="3"/>
  <c r="F216" i="3"/>
  <c r="E216" i="3"/>
  <c r="D216" i="3"/>
  <c r="S216" i="3" s="1"/>
  <c r="C216" i="3"/>
  <c r="B216" i="3"/>
  <c r="A216" i="3"/>
  <c r="P216" i="3" s="1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P215" i="3" s="1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P214" i="3" s="1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P213" i="3" s="1"/>
  <c r="N212" i="3"/>
  <c r="M212" i="3"/>
  <c r="L212" i="3"/>
  <c r="AA212" i="3" s="1"/>
  <c r="K212" i="3"/>
  <c r="J212" i="3"/>
  <c r="I212" i="3"/>
  <c r="H212" i="3"/>
  <c r="W212" i="3" s="1"/>
  <c r="G212" i="3"/>
  <c r="F212" i="3"/>
  <c r="E212" i="3"/>
  <c r="D212" i="3"/>
  <c r="C212" i="3"/>
  <c r="B212" i="3"/>
  <c r="A212" i="3"/>
  <c r="P212" i="3" s="1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P211" i="3" s="1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P210" i="3" s="1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P209" i="3" s="1"/>
  <c r="N208" i="3"/>
  <c r="M208" i="3"/>
  <c r="L208" i="3"/>
  <c r="AA208" i="3" s="1"/>
  <c r="K208" i="3"/>
  <c r="J208" i="3"/>
  <c r="I208" i="3"/>
  <c r="H208" i="3"/>
  <c r="G208" i="3"/>
  <c r="F208" i="3"/>
  <c r="E208" i="3"/>
  <c r="D208" i="3"/>
  <c r="C208" i="3"/>
  <c r="B208" i="3"/>
  <c r="A208" i="3"/>
  <c r="P208" i="3" s="1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P207" i="3" s="1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P206" i="3" s="1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P205" i="3" s="1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P204" i="3" s="1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P203" i="3" s="1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P202" i="3" s="1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P201" i="3" s="1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P200" i="3" s="1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P199" i="3" s="1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P198" i="3" s="1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P197" i="3" s="1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P196" i="3" s="1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P195" i="3" s="1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P194" i="3" s="1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P193" i="3" s="1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P192" i="3" s="1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P191" i="3" s="1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P190" i="3" s="1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P189" i="3" s="1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P188" i="3" s="1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P187" i="3" s="1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P186" i="3" s="1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P185" i="3" s="1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P184" i="3" s="1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183" i="3"/>
  <c r="P183" i="3" s="1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P182" i="3" s="1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P181" i="3" s="1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P180" i="3" s="1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P179" i="3" s="1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P178" i="3" s="1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P177" i="3" s="1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176" i="3"/>
  <c r="P176" i="3" s="1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175" i="3"/>
  <c r="P175" i="3" s="1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P174" i="3" s="1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P173" i="3" s="1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P172" i="3" s="1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P171" i="3" s="1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P170" i="3" s="1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P169" i="3" s="1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P168" i="3" s="1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P167" i="3" s="1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P166" i="3" s="1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P165" i="3" s="1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P164" i="3" s="1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P163" i="3" s="1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P162" i="3" s="1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P161" i="3" s="1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P160" i="3" s="1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P159" i="3" s="1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P158" i="3" s="1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P157" i="3" s="1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P156" i="3" s="1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P155" i="3" s="1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P154" i="3" s="1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P153" i="3" s="1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P152" i="3" s="1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P151" i="3" s="1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P150" i="3" s="1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P149" i="3" s="1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P148" i="3" s="1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P147" i="3" s="1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P146" i="3" s="1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145" i="3"/>
  <c r="P145" i="3" s="1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P144" i="3" s="1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P143" i="3" s="1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P142" i="3" s="1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P141" i="3" s="1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P140" i="3" s="1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P139" i="3" s="1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P138" i="3" s="1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P137" i="3" s="1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P136" i="3" s="1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P135" i="3" s="1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P134" i="3" s="1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P133" i="3" s="1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P132" i="3" s="1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P131" i="3" s="1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P130" i="3" s="1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P129" i="3" s="1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P128" i="3" s="1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P127" i="3" s="1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P126" i="3" s="1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P125" i="3" s="1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P124" i="3" s="1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P123" i="3" s="1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P122" i="3" s="1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P121" i="3" s="1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P120" i="3" s="1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P119" i="3" s="1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P118" i="3" s="1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P117" i="3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P116" i="3" s="1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P115" i="3" s="1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P114" i="3" s="1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P113" i="3" s="1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P112" i="3" s="1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P111" i="3" s="1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P110" i="3" s="1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P109" i="3" s="1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P108" i="3" s="1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107" i="3"/>
  <c r="P107" i="3" s="1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P106" i="3" s="1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P105" i="3" s="1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P104" i="3" s="1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P103" i="3" s="1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P102" i="3" s="1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P101" i="3" s="1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P100" i="3" s="1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P99" i="3" s="1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P98" i="3" s="1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P97" i="3" s="1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P96" i="3" s="1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95" i="3"/>
  <c r="P95" i="3" s="1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P94" i="3" s="1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P93" i="3" s="1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P92" i="3" s="1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P91" i="3" s="1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P90" i="3" s="1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P89" i="3" s="1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P88" i="3" s="1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P87" i="3" s="1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P86" i="3" s="1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P85" i="3" s="1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P84" i="3" s="1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P83" i="3" s="1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P82" i="3" s="1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P81" i="3" s="1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P80" i="3" s="1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P79" i="3" s="1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P78" i="3" s="1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P77" i="3" s="1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P76" i="3" s="1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P75" i="3" s="1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P74" i="3" s="1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P73" i="3" s="1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P72" i="3" s="1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P71" i="3" s="1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P70" i="3" s="1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P69" i="3" s="1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P68" i="3" s="1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P67" i="3" s="1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P66" i="3" s="1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P65" i="3" s="1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P64" i="3" s="1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P63" i="3" s="1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P62" i="3" s="1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P61" i="3" s="1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P60" i="3" s="1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P59" i="3" s="1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P58" i="3" s="1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P57" i="3" s="1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P56" i="3" s="1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P55" i="3" s="1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P54" i="3" s="1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P53" i="3" s="1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P52" i="3" s="1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P51" i="3" s="1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P50" i="3" s="1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P49" i="3" s="1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P48" i="3" s="1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P47" i="3" s="1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P46" i="3" s="1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P45" i="3" s="1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P44" i="3" s="1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P43" i="3" s="1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P42" i="3" s="1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P41" i="3" s="1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P40" i="3" s="1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P39" i="3" s="1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P38" i="3" s="1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P37" i="3" s="1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P36" i="3" s="1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P35" i="3" s="1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P34" i="3" s="1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P33" i="3" s="1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P32" i="3" s="1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P31" i="3" s="1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P30" i="3" s="1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P29" i="3" s="1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P28" i="3" s="1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P27" i="3" s="1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P26" i="3" s="1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P25" i="3" s="1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P24" i="3" s="1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P23" i="3" s="1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P22" i="3" s="1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P21" i="3" s="1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P20" i="3" s="1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P19" i="3" s="1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P18" i="3" s="1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P17" i="3" s="1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P16" i="3" s="1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P15" i="3" s="1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P14" i="3" s="1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P13" i="3" s="1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P12" i="3" s="1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P11" i="3" s="1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P10" i="3" s="1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P9" i="3" s="1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P8" i="3" s="1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P7" i="3" s="1"/>
  <c r="N6" i="3"/>
  <c r="BS6" i="3" s="1"/>
  <c r="M6" i="3"/>
  <c r="L6" i="3"/>
  <c r="AO6" i="3" s="1"/>
  <c r="K6" i="3"/>
  <c r="J6" i="3"/>
  <c r="I6" i="3"/>
  <c r="H6" i="3"/>
  <c r="G6" i="3"/>
  <c r="F6" i="3"/>
  <c r="E6" i="3"/>
  <c r="D6" i="3"/>
  <c r="AG6" i="3" s="1"/>
  <c r="C6" i="3"/>
  <c r="R6" i="3" s="1"/>
  <c r="B6" i="3"/>
  <c r="A6" i="3"/>
  <c r="S835" i="3" l="1"/>
  <c r="Q960" i="3"/>
  <c r="S958" i="3"/>
  <c r="U956" i="3"/>
  <c r="AY959" i="3"/>
  <c r="E7" i="5"/>
  <c r="AB957" i="3"/>
  <c r="Q956" i="3"/>
  <c r="AU959" i="3"/>
  <c r="W920" i="3"/>
  <c r="AA920" i="3"/>
  <c r="Q921" i="3"/>
  <c r="U921" i="3"/>
  <c r="Y921" i="3"/>
  <c r="AA924" i="3"/>
  <c r="Q925" i="3"/>
  <c r="U925" i="3"/>
  <c r="AA928" i="3"/>
  <c r="Q929" i="3"/>
  <c r="U929" i="3"/>
  <c r="Y929" i="3"/>
  <c r="AA932" i="3"/>
  <c r="Q933" i="3"/>
  <c r="U933" i="3"/>
  <c r="Y933" i="3"/>
  <c r="AC933" i="3"/>
  <c r="AA936" i="3"/>
  <c r="Q937" i="3"/>
  <c r="U937" i="3"/>
  <c r="S956" i="3"/>
  <c r="W956" i="3"/>
  <c r="AA956" i="3"/>
  <c r="AU958" i="3"/>
  <c r="AY958" i="3"/>
  <c r="BC958" i="3"/>
  <c r="AS959" i="3"/>
  <c r="AW959" i="3"/>
  <c r="BA959" i="3"/>
  <c r="BE959" i="3"/>
  <c r="S960" i="3"/>
  <c r="W960" i="3"/>
  <c r="AA960" i="3"/>
  <c r="Y960" i="3"/>
  <c r="AA958" i="3"/>
  <c r="AC956" i="3"/>
  <c r="AX960" i="3"/>
  <c r="Z907" i="3"/>
  <c r="R909" i="3"/>
  <c r="V909" i="3"/>
  <c r="Z909" i="3"/>
  <c r="R911" i="3"/>
  <c r="V911" i="3"/>
  <c r="Z911" i="3"/>
  <c r="R913" i="3"/>
  <c r="V913" i="3"/>
  <c r="Z913" i="3"/>
  <c r="R915" i="3"/>
  <c r="V915" i="3"/>
  <c r="Z915" i="3"/>
  <c r="R917" i="3"/>
  <c r="V917" i="3"/>
  <c r="Z917" i="3"/>
  <c r="R919" i="3"/>
  <c r="V919" i="3"/>
  <c r="R921" i="3"/>
  <c r="V921" i="3"/>
  <c r="Z921" i="3"/>
  <c r="R923" i="3"/>
  <c r="T956" i="3"/>
  <c r="X956" i="3"/>
  <c r="AB956" i="3"/>
  <c r="R957" i="3"/>
  <c r="V957" i="3"/>
  <c r="Z957" i="3"/>
  <c r="AT959" i="3"/>
  <c r="AX959" i="3"/>
  <c r="BB959" i="3"/>
  <c r="AV960" i="3"/>
  <c r="AZ960" i="3"/>
  <c r="BD960" i="3"/>
  <c r="U960" i="3"/>
  <c r="W958" i="3"/>
  <c r="Y956" i="3"/>
  <c r="BC959" i="3"/>
  <c r="S348" i="3"/>
  <c r="W360" i="3"/>
  <c r="S364" i="3"/>
  <c r="AA368" i="3"/>
  <c r="AA372" i="3"/>
  <c r="S376" i="3"/>
  <c r="W376" i="3"/>
  <c r="R209" i="3"/>
  <c r="Z209" i="3"/>
  <c r="V213" i="3"/>
  <c r="Z213" i="3"/>
  <c r="R217" i="3"/>
  <c r="R221" i="3"/>
  <c r="V229" i="3"/>
  <c r="Z229" i="3"/>
  <c r="R241" i="3"/>
  <c r="Z241" i="3"/>
  <c r="R249" i="3"/>
  <c r="V249" i="3"/>
  <c r="R257" i="3"/>
  <c r="V261" i="3"/>
  <c r="R265" i="3"/>
  <c r="V265" i="3"/>
  <c r="R269" i="3"/>
  <c r="V277" i="3"/>
  <c r="Z277" i="3"/>
  <c r="R281" i="3"/>
  <c r="R285" i="3"/>
  <c r="V293" i="3"/>
  <c r="Z293" i="3"/>
  <c r="R297" i="3"/>
  <c r="R301" i="3"/>
  <c r="V309" i="3"/>
  <c r="R317" i="3"/>
  <c r="V325" i="3"/>
  <c r="Z325" i="3"/>
  <c r="R329" i="3"/>
  <c r="V329" i="3"/>
  <c r="R333" i="3"/>
  <c r="V341" i="3"/>
  <c r="Z341" i="3"/>
  <c r="R345" i="3"/>
  <c r="V345" i="3"/>
  <c r="Z345" i="3"/>
  <c r="R353" i="3"/>
  <c r="Z353" i="3"/>
  <c r="R361" i="3"/>
  <c r="V361" i="3"/>
  <c r="Z361" i="3"/>
  <c r="R365" i="3"/>
  <c r="V373" i="3"/>
  <c r="Z373" i="3"/>
  <c r="R377" i="3"/>
  <c r="Z377" i="3"/>
  <c r="W815" i="3"/>
  <c r="S819" i="3"/>
  <c r="W819" i="3"/>
  <c r="AA819" i="3"/>
  <c r="S823" i="3"/>
  <c r="W823" i="3"/>
  <c r="AA823" i="3"/>
  <c r="S827" i="3"/>
  <c r="W827" i="3"/>
  <c r="AA827" i="3"/>
  <c r="S831" i="3"/>
  <c r="W831" i="3"/>
  <c r="AA831" i="3"/>
  <c r="W835" i="3"/>
  <c r="AA835" i="3"/>
  <c r="S839" i="3"/>
  <c r="W839" i="3"/>
  <c r="AA839" i="3"/>
  <c r="S843" i="3"/>
  <c r="W843" i="3"/>
  <c r="AA843" i="3"/>
  <c r="S847" i="3"/>
  <c r="W847" i="3"/>
  <c r="AA847" i="3"/>
  <c r="S851" i="3"/>
  <c r="W851" i="3"/>
  <c r="AA851" i="3"/>
  <c r="S855" i="3"/>
  <c r="W855" i="3"/>
  <c r="AA855" i="3"/>
  <c r="S859" i="3"/>
  <c r="W859" i="3"/>
  <c r="AA859" i="3"/>
  <c r="S863" i="3"/>
  <c r="W863" i="3"/>
  <c r="AA863" i="3"/>
  <c r="S867" i="3"/>
  <c r="W867" i="3"/>
  <c r="AA867" i="3"/>
  <c r="S871" i="3"/>
  <c r="W871" i="3"/>
  <c r="AA871" i="3"/>
  <c r="S875" i="3"/>
  <c r="W875" i="3"/>
  <c r="AA875" i="3"/>
  <c r="S879" i="3"/>
  <c r="W879" i="3"/>
  <c r="AA879" i="3"/>
  <c r="S883" i="3"/>
  <c r="W883" i="3"/>
  <c r="AA883" i="3"/>
  <c r="S887" i="3"/>
  <c r="W887" i="3"/>
  <c r="AA887" i="3"/>
  <c r="S891" i="3"/>
  <c r="W891" i="3"/>
  <c r="AA891" i="3"/>
  <c r="S895" i="3"/>
  <c r="W895" i="3"/>
  <c r="AA895" i="3"/>
  <c r="S899" i="3"/>
  <c r="W899" i="3"/>
  <c r="AA899" i="3"/>
  <c r="S903" i="3"/>
  <c r="W903" i="3"/>
  <c r="AA903" i="3"/>
  <c r="S907" i="3"/>
  <c r="W907" i="3"/>
  <c r="AA907" i="3"/>
  <c r="S911" i="3"/>
  <c r="W911" i="3"/>
  <c r="AA911" i="3"/>
  <c r="S915" i="3"/>
  <c r="W915" i="3"/>
  <c r="AA915" i="3"/>
  <c r="S919" i="3"/>
  <c r="W919" i="3"/>
  <c r="AA919" i="3"/>
  <c r="S923" i="3"/>
  <c r="W923" i="3"/>
  <c r="AA923" i="3"/>
  <c r="X957" i="3"/>
  <c r="AT960" i="3"/>
  <c r="AT958" i="3"/>
  <c r="R958" i="3"/>
  <c r="AX958" i="3"/>
  <c r="V958" i="3"/>
  <c r="BB958" i="3"/>
  <c r="Z958" i="3"/>
  <c r="AV959" i="3"/>
  <c r="T959" i="3"/>
  <c r="AZ959" i="3"/>
  <c r="X959" i="3"/>
  <c r="BD959" i="3"/>
  <c r="AB959" i="3"/>
  <c r="Z959" i="3"/>
  <c r="T957" i="3"/>
  <c r="S380" i="3"/>
  <c r="AA388" i="3"/>
  <c r="AA400" i="3"/>
  <c r="S412" i="3"/>
  <c r="Y813" i="3"/>
  <c r="S820" i="3"/>
  <c r="W820" i="3"/>
  <c r="AC821" i="3"/>
  <c r="W824" i="3"/>
  <c r="AC825" i="3"/>
  <c r="S828" i="3"/>
  <c r="W828" i="3"/>
  <c r="AC829" i="3"/>
  <c r="S832" i="3"/>
  <c r="W832" i="3"/>
  <c r="AC833" i="3"/>
  <c r="S836" i="3"/>
  <c r="W836" i="3"/>
  <c r="AC837" i="3"/>
  <c r="S840" i="3"/>
  <c r="W840" i="3"/>
  <c r="AC841" i="3"/>
  <c r="S844" i="3"/>
  <c r="W844" i="3"/>
  <c r="AC845" i="3"/>
  <c r="S848" i="3"/>
  <c r="W848" i="3"/>
  <c r="S852" i="3"/>
  <c r="W852" i="3"/>
  <c r="AC853" i="3"/>
  <c r="S856" i="3"/>
  <c r="W856" i="3"/>
  <c r="S860" i="3"/>
  <c r="W860" i="3"/>
  <c r="AC861" i="3"/>
  <c r="S864" i="3"/>
  <c r="Y865" i="3"/>
  <c r="AC865" i="3"/>
  <c r="S868" i="3"/>
  <c r="W868" i="3"/>
  <c r="AC869" i="3"/>
  <c r="W872" i="3"/>
  <c r="AC873" i="3"/>
  <c r="S876" i="3"/>
  <c r="W876" i="3"/>
  <c r="AC877" i="3"/>
  <c r="S880" i="3"/>
  <c r="W880" i="3"/>
  <c r="AC881" i="3"/>
  <c r="S884" i="3"/>
  <c r="W884" i="3"/>
  <c r="AC885" i="3"/>
  <c r="S888" i="3"/>
  <c r="W888" i="3"/>
  <c r="S892" i="3"/>
  <c r="W892" i="3"/>
  <c r="AC893" i="3"/>
  <c r="S896" i="3"/>
  <c r="W896" i="3"/>
  <c r="AC897" i="3"/>
  <c r="S900" i="3"/>
  <c r="Y901" i="3"/>
  <c r="AC901" i="3"/>
  <c r="S904" i="3"/>
  <c r="W904" i="3"/>
  <c r="AC905" i="3"/>
  <c r="S908" i="3"/>
  <c r="W908" i="3"/>
  <c r="AC909" i="3"/>
  <c r="S912" i="3"/>
  <c r="W912" i="3"/>
  <c r="AC913" i="3"/>
  <c r="S916" i="3"/>
  <c r="W916" i="3"/>
  <c r="Y917" i="3"/>
  <c r="AC917" i="3"/>
  <c r="S920" i="3"/>
  <c r="AC921" i="3"/>
  <c r="S924" i="3"/>
  <c r="W924" i="3"/>
  <c r="Y925" i="3"/>
  <c r="AC925" i="3"/>
  <c r="V959" i="3"/>
  <c r="BB960" i="3"/>
  <c r="S928" i="3"/>
  <c r="W928" i="3"/>
  <c r="AC929" i="3"/>
  <c r="S932" i="3"/>
  <c r="W932" i="3"/>
  <c r="S936" i="3"/>
  <c r="W936" i="3"/>
  <c r="Y937" i="3"/>
  <c r="AC937" i="3"/>
  <c r="S940" i="3"/>
  <c r="W940" i="3"/>
  <c r="AA940" i="3"/>
  <c r="Q941" i="3"/>
  <c r="U941" i="3"/>
  <c r="Y941" i="3"/>
  <c r="AC941" i="3"/>
  <c r="S944" i="3"/>
  <c r="W944" i="3"/>
  <c r="AA944" i="3"/>
  <c r="Q945" i="3"/>
  <c r="U945" i="3"/>
  <c r="Y945" i="3"/>
  <c r="AC945" i="3"/>
  <c r="S948" i="3"/>
  <c r="W948" i="3"/>
  <c r="Q949" i="3"/>
  <c r="U949" i="3"/>
  <c r="Y949" i="3"/>
  <c r="AC949" i="3"/>
  <c r="S952" i="3"/>
  <c r="W952" i="3"/>
  <c r="Q953" i="3"/>
  <c r="U953" i="3"/>
  <c r="Y953" i="3"/>
  <c r="AC953" i="3"/>
  <c r="S955" i="3"/>
  <c r="W955" i="3"/>
  <c r="AA955" i="3"/>
  <c r="AB960" i="3"/>
  <c r="X960" i="3"/>
  <c r="T960" i="3"/>
  <c r="AC959" i="3"/>
  <c r="Y959" i="3"/>
  <c r="U959" i="3"/>
  <c r="Q959" i="3"/>
  <c r="AA957" i="3"/>
  <c r="W957" i="3"/>
  <c r="S957" i="3"/>
  <c r="V923" i="3"/>
  <c r="Z923" i="3"/>
  <c r="R925" i="3"/>
  <c r="V925" i="3"/>
  <c r="Z925" i="3"/>
  <c r="R927" i="3"/>
  <c r="V927" i="3"/>
  <c r="Z927" i="3"/>
  <c r="R929" i="3"/>
  <c r="V929" i="3"/>
  <c r="Z929" i="3"/>
  <c r="R931" i="3"/>
  <c r="V931" i="3"/>
  <c r="Z931" i="3"/>
  <c r="R933" i="3"/>
  <c r="V933" i="3"/>
  <c r="R935" i="3"/>
  <c r="V935" i="3"/>
  <c r="V937" i="3"/>
  <c r="R939" i="3"/>
  <c r="V939" i="3"/>
  <c r="R941" i="3"/>
  <c r="V941" i="3"/>
  <c r="R943" i="3"/>
  <c r="V943" i="3"/>
  <c r="Z943" i="3"/>
  <c r="R945" i="3"/>
  <c r="R947" i="3"/>
  <c r="V947" i="3"/>
  <c r="V949" i="3"/>
  <c r="T955" i="3"/>
  <c r="X955" i="3"/>
  <c r="AB955" i="3"/>
  <c r="AC958" i="3"/>
  <c r="Y958" i="3"/>
  <c r="U958" i="3"/>
  <c r="Q958" i="3"/>
  <c r="S927" i="3"/>
  <c r="W927" i="3"/>
  <c r="AA927" i="3"/>
  <c r="S931" i="3"/>
  <c r="W931" i="3"/>
  <c r="AA931" i="3"/>
  <c r="S935" i="3"/>
  <c r="W935" i="3"/>
  <c r="AA935" i="3"/>
  <c r="DE32" i="3"/>
  <c r="DG30" i="3"/>
  <c r="DG28" i="3"/>
  <c r="DG26" i="3"/>
  <c r="DG24" i="3"/>
  <c r="DG22" i="3"/>
  <c r="DG20" i="3"/>
  <c r="DG18" i="3"/>
  <c r="DG16" i="3"/>
  <c r="DG14" i="3"/>
  <c r="DG12" i="3"/>
  <c r="DG10" i="3"/>
  <c r="DG8" i="3"/>
  <c r="DG31" i="3"/>
  <c r="DG29" i="3"/>
  <c r="DG27" i="3"/>
  <c r="DG25" i="3"/>
  <c r="DG23" i="3"/>
  <c r="DG21" i="3"/>
  <c r="DG19" i="3"/>
  <c r="DG17" i="3"/>
  <c r="DG15" i="3"/>
  <c r="DG13" i="3"/>
  <c r="DG11" i="3"/>
  <c r="DG9" i="3"/>
  <c r="DG7" i="3"/>
  <c r="AB934" i="3"/>
  <c r="R936" i="3"/>
  <c r="V936" i="3"/>
  <c r="AB938" i="3"/>
  <c r="R940" i="3"/>
  <c r="T942" i="3"/>
  <c r="X942" i="3"/>
  <c r="Z944" i="3"/>
  <c r="T946" i="3"/>
  <c r="V948" i="3"/>
  <c r="Z948" i="3"/>
  <c r="R952" i="3"/>
  <c r="V952" i="3"/>
  <c r="X954" i="3"/>
  <c r="AB954" i="3"/>
  <c r="CM29" i="3" a="1"/>
  <c r="CM29" i="3" s="1"/>
  <c r="CM27" i="3" a="1"/>
  <c r="CM27" i="3" s="1"/>
  <c r="CM25" i="3" a="1"/>
  <c r="CM25" i="3" s="1"/>
  <c r="CM23" i="3" a="1"/>
  <c r="CM23" i="3" s="1"/>
  <c r="CM21" i="3" a="1"/>
  <c r="CM21" i="3" s="1"/>
  <c r="CM19" i="3" a="1"/>
  <c r="CM19" i="3" s="1"/>
  <c r="CM17" i="3" a="1"/>
  <c r="CM17" i="3" s="1"/>
  <c r="CM15" i="3" a="1"/>
  <c r="CM15" i="3" s="1"/>
  <c r="CM13" i="3" a="1"/>
  <c r="CM13" i="3" s="1"/>
  <c r="CM11" i="3" a="1"/>
  <c r="CM11" i="3" s="1"/>
  <c r="CM9" i="3" a="1"/>
  <c r="CM9" i="3" s="1"/>
  <c r="CM7" i="3" a="1"/>
  <c r="CM7" i="3" s="1"/>
  <c r="Y689" i="3"/>
  <c r="AC689" i="3"/>
  <c r="S692" i="3"/>
  <c r="W692" i="3"/>
  <c r="AC693" i="3"/>
  <c r="W696" i="3"/>
  <c r="AC697" i="3"/>
  <c r="S700" i="3"/>
  <c r="W700" i="3"/>
  <c r="AC701" i="3"/>
  <c r="S704" i="3"/>
  <c r="AC705" i="3"/>
  <c r="W708" i="3"/>
  <c r="AC709" i="3"/>
  <c r="S712" i="3"/>
  <c r="Y713" i="3"/>
  <c r="AC713" i="3"/>
  <c r="S716" i="3"/>
  <c r="W716" i="3"/>
  <c r="AC717" i="3"/>
  <c r="W720" i="3"/>
  <c r="AC721" i="3"/>
  <c r="S724" i="3"/>
  <c r="AC725" i="3"/>
  <c r="S728" i="3"/>
  <c r="AC729" i="3"/>
  <c r="S732" i="3"/>
  <c r="W732" i="3"/>
  <c r="AC733" i="3"/>
  <c r="S736" i="3"/>
  <c r="AC737" i="3"/>
  <c r="S740" i="3"/>
  <c r="W744" i="3"/>
  <c r="AC745" i="3"/>
  <c r="S748" i="3"/>
  <c r="W748" i="3"/>
  <c r="AC749" i="3"/>
  <c r="S752" i="3"/>
  <c r="AC753" i="3"/>
  <c r="S756" i="3"/>
  <c r="W756" i="3"/>
  <c r="Y757" i="3"/>
  <c r="AC757" i="3"/>
  <c r="S760" i="3"/>
  <c r="Y761" i="3"/>
  <c r="AC761" i="3"/>
  <c r="S764" i="3"/>
  <c r="AC765" i="3"/>
  <c r="S768" i="3"/>
  <c r="W768" i="3"/>
  <c r="AC769" i="3"/>
  <c r="S772" i="3"/>
  <c r="AC773" i="3"/>
  <c r="S776" i="3"/>
  <c r="AC777" i="3"/>
  <c r="S780" i="3"/>
  <c r="W780" i="3"/>
  <c r="AC781" i="3"/>
  <c r="S784" i="3"/>
  <c r="W784" i="3"/>
  <c r="AC785" i="3"/>
  <c r="W788" i="3"/>
  <c r="AC789" i="3"/>
  <c r="S792" i="3"/>
  <c r="AC793" i="3"/>
  <c r="S796" i="3"/>
  <c r="W796" i="3"/>
  <c r="AC797" i="3"/>
  <c r="W800" i="3"/>
  <c r="AC801" i="3"/>
  <c r="S804" i="3"/>
  <c r="W804" i="3"/>
  <c r="AC805" i="3"/>
  <c r="S808" i="3"/>
  <c r="AC809" i="3"/>
  <c r="S812" i="3"/>
  <c r="W812" i="3"/>
  <c r="AC813" i="3"/>
  <c r="S816" i="3"/>
  <c r="W816" i="3"/>
  <c r="AA844" i="3"/>
  <c r="AA860" i="3"/>
  <c r="S872" i="3"/>
  <c r="AA872" i="3"/>
  <c r="AA888" i="3"/>
  <c r="AA892" i="3"/>
  <c r="AA912" i="3"/>
  <c r="AA948" i="3"/>
  <c r="AA952" i="3"/>
  <c r="CL29" i="3" a="1"/>
  <c r="CL29" i="3" s="1"/>
  <c r="CL27" i="3" a="1"/>
  <c r="CL27" i="3" s="1"/>
  <c r="CL25" i="3" a="1"/>
  <c r="CL25" i="3" s="1"/>
  <c r="CL23" i="3" a="1"/>
  <c r="CL23" i="3" s="1"/>
  <c r="CL21" i="3" a="1"/>
  <c r="CL21" i="3" s="1"/>
  <c r="CL19" i="3" a="1"/>
  <c r="CL19" i="3" s="1"/>
  <c r="CL17" i="3" a="1"/>
  <c r="CL17" i="3" s="1"/>
  <c r="CL15" i="3" a="1"/>
  <c r="CL15" i="3" s="1"/>
  <c r="CL13" i="3" a="1"/>
  <c r="CL13" i="3" s="1"/>
  <c r="CL11" i="3" a="1"/>
  <c r="CL11" i="3" s="1"/>
  <c r="CL9" i="3" a="1"/>
  <c r="CL9" i="3" s="1"/>
  <c r="CL7" i="3" a="1"/>
  <c r="CL7" i="3" s="1"/>
  <c r="CK7" i="3" a="1"/>
  <c r="CK7" i="3" s="1"/>
  <c r="CK11" i="3" a="1"/>
  <c r="CK11" i="3" s="1"/>
  <c r="CK15" i="3" a="1"/>
  <c r="CK15" i="3" s="1"/>
  <c r="CK19" i="3" a="1"/>
  <c r="CK19" i="3" s="1"/>
  <c r="CK23" i="3" a="1"/>
  <c r="CK23" i="3" s="1"/>
  <c r="CK27" i="3" a="1"/>
  <c r="CK27" i="3" s="1"/>
  <c r="CK8" i="3" a="1"/>
  <c r="CK8" i="3" s="1"/>
  <c r="CK12" i="3" a="1"/>
  <c r="CK12" i="3" s="1"/>
  <c r="CK16" i="3" a="1"/>
  <c r="CK16" i="3" s="1"/>
  <c r="CK20" i="3" a="1"/>
  <c r="CK20" i="3" s="1"/>
  <c r="CK24" i="3" a="1"/>
  <c r="CK24" i="3" s="1"/>
  <c r="CK28" i="3" a="1"/>
  <c r="CK28" i="3" s="1"/>
  <c r="CK9" i="3" a="1"/>
  <c r="CK9" i="3" s="1"/>
  <c r="CK13" i="3" a="1"/>
  <c r="CK13" i="3" s="1"/>
  <c r="CK17" i="3" a="1"/>
  <c r="CK17" i="3" s="1"/>
  <c r="CK21" i="3" a="1"/>
  <c r="CK21" i="3" s="1"/>
  <c r="CK25" i="3" a="1"/>
  <c r="CK25" i="3" s="1"/>
  <c r="CK29" i="3" a="1"/>
  <c r="CK29" i="3" s="1"/>
  <c r="CK22" i="3" a="1"/>
  <c r="CK22" i="3" s="1"/>
  <c r="CK10" i="3" a="1"/>
  <c r="CK10" i="3" s="1"/>
  <c r="CK26" i="3" a="1"/>
  <c r="CK26" i="3" s="1"/>
  <c r="CK14" i="3" a="1"/>
  <c r="CK14" i="3" s="1"/>
  <c r="CK6" i="3" a="1"/>
  <c r="CK6" i="3" s="1"/>
  <c r="CK18" i="3" a="1"/>
  <c r="CK18" i="3" s="1"/>
  <c r="V221" i="3"/>
  <c r="R233" i="3"/>
  <c r="Z249" i="3"/>
  <c r="Z257" i="3"/>
  <c r="V269" i="3"/>
  <c r="V285" i="3"/>
  <c r="V301" i="3"/>
  <c r="R305" i="3"/>
  <c r="Z305" i="3"/>
  <c r="R313" i="3"/>
  <c r="R321" i="3"/>
  <c r="R337" i="3"/>
  <c r="V365" i="3"/>
  <c r="Z405" i="3"/>
  <c r="V413" i="3"/>
  <c r="Z425" i="3"/>
  <c r="Z437" i="3"/>
  <c r="Z449" i="3"/>
  <c r="Z473" i="3"/>
  <c r="R481" i="3"/>
  <c r="R505" i="3"/>
  <c r="R521" i="3"/>
  <c r="R581" i="3"/>
  <c r="V585" i="3"/>
  <c r="Z933" i="3"/>
  <c r="Z935" i="3"/>
  <c r="R937" i="3"/>
  <c r="Z937" i="3"/>
  <c r="Z939" i="3"/>
  <c r="Z941" i="3"/>
  <c r="V945" i="3"/>
  <c r="Z945" i="3"/>
  <c r="R949" i="3"/>
  <c r="Z949" i="3"/>
  <c r="CM28" i="3" a="1"/>
  <c r="CM28" i="3" s="1"/>
  <c r="CM26" i="3" a="1"/>
  <c r="CM26" i="3" s="1"/>
  <c r="CM24" i="3" a="1"/>
  <c r="CM24" i="3" s="1"/>
  <c r="CM22" i="3" a="1"/>
  <c r="CM22" i="3" s="1"/>
  <c r="CM20" i="3" a="1"/>
  <c r="CM20" i="3" s="1"/>
  <c r="CM18" i="3" a="1"/>
  <c r="CM18" i="3" s="1"/>
  <c r="CM16" i="3" a="1"/>
  <c r="CM16" i="3" s="1"/>
  <c r="CM14" i="3" a="1"/>
  <c r="CM14" i="3" s="1"/>
  <c r="CM12" i="3" a="1"/>
  <c r="CM12" i="3" s="1"/>
  <c r="CM10" i="3" a="1"/>
  <c r="CM10" i="3" s="1"/>
  <c r="CM8" i="3" a="1"/>
  <c r="CM8" i="3" s="1"/>
  <c r="CM6" i="3" a="1"/>
  <c r="CM6" i="3" s="1"/>
  <c r="S691" i="3"/>
  <c r="W691" i="3"/>
  <c r="AA691" i="3"/>
  <c r="S695" i="3"/>
  <c r="W695" i="3"/>
  <c r="AA695" i="3"/>
  <c r="S699" i="3"/>
  <c r="W699" i="3"/>
  <c r="AA699" i="3"/>
  <c r="S703" i="3"/>
  <c r="W703" i="3"/>
  <c r="AA703" i="3"/>
  <c r="S707" i="3"/>
  <c r="W707" i="3"/>
  <c r="AA707" i="3"/>
  <c r="S711" i="3"/>
  <c r="W711" i="3"/>
  <c r="AA711" i="3"/>
  <c r="S715" i="3"/>
  <c r="W715" i="3"/>
  <c r="AA715" i="3"/>
  <c r="S719" i="3"/>
  <c r="W719" i="3"/>
  <c r="AA719" i="3"/>
  <c r="S723" i="3"/>
  <c r="W723" i="3"/>
  <c r="AA723" i="3"/>
  <c r="S727" i="3"/>
  <c r="W727" i="3"/>
  <c r="AA727" i="3"/>
  <c r="S731" i="3"/>
  <c r="W731" i="3"/>
  <c r="AA731" i="3"/>
  <c r="S735" i="3"/>
  <c r="W735" i="3"/>
  <c r="AA735" i="3"/>
  <c r="S739" i="3"/>
  <c r="W739" i="3"/>
  <c r="AA739" i="3"/>
  <c r="S743" i="3"/>
  <c r="W743" i="3"/>
  <c r="AA743" i="3"/>
  <c r="S747" i="3"/>
  <c r="W747" i="3"/>
  <c r="AA747" i="3"/>
  <c r="S751" i="3"/>
  <c r="W751" i="3"/>
  <c r="AA751" i="3"/>
  <c r="S755" i="3"/>
  <c r="W755" i="3"/>
  <c r="AA755" i="3"/>
  <c r="S759" i="3"/>
  <c r="W759" i="3"/>
  <c r="AA759" i="3"/>
  <c r="S763" i="3"/>
  <c r="W763" i="3"/>
  <c r="AA763" i="3"/>
  <c r="S767" i="3"/>
  <c r="W767" i="3"/>
  <c r="AA767" i="3"/>
  <c r="S771" i="3"/>
  <c r="W771" i="3"/>
  <c r="AA771" i="3"/>
  <c r="S775" i="3"/>
  <c r="W775" i="3"/>
  <c r="AA775" i="3"/>
  <c r="S779" i="3"/>
  <c r="W779" i="3"/>
  <c r="AA779" i="3"/>
  <c r="S783" i="3"/>
  <c r="W783" i="3"/>
  <c r="AA783" i="3"/>
  <c r="S787" i="3"/>
  <c r="W787" i="3"/>
  <c r="AA787" i="3"/>
  <c r="S791" i="3"/>
  <c r="W791" i="3"/>
  <c r="AA791" i="3"/>
  <c r="S795" i="3"/>
  <c r="W795" i="3"/>
  <c r="AA795" i="3"/>
  <c r="S799" i="3"/>
  <c r="W799" i="3"/>
  <c r="AA799" i="3"/>
  <c r="S803" i="3"/>
  <c r="W803" i="3"/>
  <c r="AA803" i="3"/>
  <c r="S807" i="3"/>
  <c r="W807" i="3"/>
  <c r="AA807" i="3"/>
  <c r="S811" i="3"/>
  <c r="W811" i="3"/>
  <c r="AA811" i="3"/>
  <c r="S815" i="3"/>
  <c r="AA815" i="3"/>
  <c r="CL28" i="3" a="1"/>
  <c r="CL28" i="3" s="1"/>
  <c r="CL26" i="3" a="1"/>
  <c r="CL26" i="3" s="1"/>
  <c r="CL24" i="3" a="1"/>
  <c r="CL24" i="3" s="1"/>
  <c r="CL22" i="3" a="1"/>
  <c r="CL22" i="3" s="1"/>
  <c r="CL20" i="3" a="1"/>
  <c r="CL20" i="3" s="1"/>
  <c r="CL18" i="3" a="1"/>
  <c r="CL18" i="3" s="1"/>
  <c r="CL16" i="3" a="1"/>
  <c r="CL16" i="3" s="1"/>
  <c r="CL14" i="3" a="1"/>
  <c r="CL14" i="3" s="1"/>
  <c r="CL12" i="3" a="1"/>
  <c r="CL12" i="3" s="1"/>
  <c r="CL10" i="3" a="1"/>
  <c r="CL10" i="3" s="1"/>
  <c r="CL8" i="3" a="1"/>
  <c r="CL8" i="3" s="1"/>
  <c r="CL6" i="3" a="1"/>
  <c r="CL6" i="3" s="1"/>
  <c r="CB960" i="3"/>
  <c r="CB958" i="3"/>
  <c r="CB956" i="3"/>
  <c r="G8" i="5"/>
  <c r="K8" i="5"/>
  <c r="CA960" i="3"/>
  <c r="CA958" i="3"/>
  <c r="CA956" i="3"/>
  <c r="CB18" i="3"/>
  <c r="CB959" i="3"/>
  <c r="CB957" i="3"/>
  <c r="CB955" i="3"/>
  <c r="G7" i="5"/>
  <c r="K7" i="5"/>
  <c r="CA18" i="3"/>
  <c r="CA959" i="3"/>
  <c r="CA957" i="3"/>
  <c r="CA955" i="3"/>
  <c r="E9" i="5"/>
  <c r="E6" i="5"/>
  <c r="AX6" i="3"/>
  <c r="AJ6" i="3"/>
  <c r="BL6" i="3"/>
  <c r="BJ7" i="3"/>
  <c r="AV7" i="3"/>
  <c r="AH7" i="3"/>
  <c r="T7" i="3"/>
  <c r="BH8" i="3"/>
  <c r="AT8" i="3"/>
  <c r="AF8" i="3"/>
  <c r="R8" i="3"/>
  <c r="BN9" i="3"/>
  <c r="AZ9" i="3"/>
  <c r="AL9" i="3"/>
  <c r="X9" i="3"/>
  <c r="BP10" i="3"/>
  <c r="BB10" i="3"/>
  <c r="AN10" i="3"/>
  <c r="Z10" i="3"/>
  <c r="BN11" i="3"/>
  <c r="AZ11" i="3"/>
  <c r="AL11" i="3"/>
  <c r="X11" i="3"/>
  <c r="BL12" i="3"/>
  <c r="AX12" i="3"/>
  <c r="AJ12" i="3"/>
  <c r="V12" i="3"/>
  <c r="BL14" i="3"/>
  <c r="AX14" i="3"/>
  <c r="AJ14" i="3"/>
  <c r="V14" i="3"/>
  <c r="BN15" i="3"/>
  <c r="AZ15" i="3"/>
  <c r="AL15" i="3"/>
  <c r="X15" i="3"/>
  <c r="BP16" i="3"/>
  <c r="BB16" i="3"/>
  <c r="AN16" i="3"/>
  <c r="Z16" i="3"/>
  <c r="BJ17" i="3"/>
  <c r="AV17" i="3"/>
  <c r="AH17" i="3"/>
  <c r="T17" i="3"/>
  <c r="BL18" i="3"/>
  <c r="AX18" i="3"/>
  <c r="AJ18" i="3"/>
  <c r="V18" i="3"/>
  <c r="BJ19" i="3"/>
  <c r="AV19" i="3"/>
  <c r="AH19" i="3"/>
  <c r="T19" i="3"/>
  <c r="BL20" i="3"/>
  <c r="AX20" i="3"/>
  <c r="AJ20" i="3"/>
  <c r="V20" i="3"/>
  <c r="BN21" i="3"/>
  <c r="AZ21" i="3"/>
  <c r="AL21" i="3"/>
  <c r="X21" i="3"/>
  <c r="BL24" i="3"/>
  <c r="AX24" i="3"/>
  <c r="AJ24" i="3"/>
  <c r="V24" i="3"/>
  <c r="BJ25" i="3"/>
  <c r="AV25" i="3"/>
  <c r="AH25" i="3"/>
  <c r="T25" i="3"/>
  <c r="BR27" i="3"/>
  <c r="BD27" i="3"/>
  <c r="AP27" i="3"/>
  <c r="AB27" i="3"/>
  <c r="BP28" i="3"/>
  <c r="BB28" i="3"/>
  <c r="AN28" i="3"/>
  <c r="Z28" i="3"/>
  <c r="BR29" i="3"/>
  <c r="BD29" i="3"/>
  <c r="AP29" i="3"/>
  <c r="AB29" i="3"/>
  <c r="BL30" i="3"/>
  <c r="AX30" i="3"/>
  <c r="AJ30" i="3"/>
  <c r="V30" i="3"/>
  <c r="BR31" i="3"/>
  <c r="BD31" i="3"/>
  <c r="AP31" i="3"/>
  <c r="AB31" i="3"/>
  <c r="BP32" i="3"/>
  <c r="BB32" i="3"/>
  <c r="AN32" i="3"/>
  <c r="Z32" i="3"/>
  <c r="BR33" i="3"/>
  <c r="BD33" i="3"/>
  <c r="AP33" i="3"/>
  <c r="AB33" i="3"/>
  <c r="BP34" i="3"/>
  <c r="BB34" i="3"/>
  <c r="AN34" i="3"/>
  <c r="Z34" i="3"/>
  <c r="BN35" i="3"/>
  <c r="AZ35" i="3"/>
  <c r="AL35" i="3"/>
  <c r="X35" i="3"/>
  <c r="BP36" i="3"/>
  <c r="BB36" i="3"/>
  <c r="AN36" i="3"/>
  <c r="Z36" i="3"/>
  <c r="BR37" i="3"/>
  <c r="BD37" i="3"/>
  <c r="AP37" i="3"/>
  <c r="AB37" i="3"/>
  <c r="BP38" i="3"/>
  <c r="BB38" i="3"/>
  <c r="AN38" i="3"/>
  <c r="Z38" i="3"/>
  <c r="BR39" i="3"/>
  <c r="BD39" i="3"/>
  <c r="AP39" i="3"/>
  <c r="AB39" i="3"/>
  <c r="BH42" i="3"/>
  <c r="AT42" i="3"/>
  <c r="AF42" i="3"/>
  <c r="R42" i="3"/>
  <c r="BJ43" i="3"/>
  <c r="AV43" i="3"/>
  <c r="AH43" i="3"/>
  <c r="T43" i="3"/>
  <c r="BL44" i="3"/>
  <c r="AX44" i="3"/>
  <c r="AJ44" i="3"/>
  <c r="V44" i="3"/>
  <c r="BN45" i="3"/>
  <c r="AZ45" i="3"/>
  <c r="AL45" i="3"/>
  <c r="X45" i="3"/>
  <c r="BP46" i="3"/>
  <c r="BB46" i="3"/>
  <c r="AN46" i="3"/>
  <c r="Z46" i="3"/>
  <c r="BH48" i="3"/>
  <c r="AT48" i="3"/>
  <c r="AF48" i="3"/>
  <c r="R48" i="3"/>
  <c r="BN49" i="3"/>
  <c r="AZ49" i="3"/>
  <c r="AL49" i="3"/>
  <c r="X49" i="3"/>
  <c r="BP50" i="3"/>
  <c r="BB50" i="3"/>
  <c r="AN50" i="3"/>
  <c r="Z50" i="3"/>
  <c r="BR51" i="3"/>
  <c r="BD51" i="3"/>
  <c r="AP51" i="3"/>
  <c r="AB51" i="3"/>
  <c r="BR53" i="3"/>
  <c r="BD53" i="3"/>
  <c r="AP53" i="3"/>
  <c r="AB53" i="3"/>
  <c r="BN55" i="3"/>
  <c r="AZ55" i="3"/>
  <c r="AL55" i="3"/>
  <c r="X55" i="3"/>
  <c r="BP58" i="3"/>
  <c r="BB58" i="3"/>
  <c r="AN58" i="3"/>
  <c r="Z58" i="3"/>
  <c r="BN59" i="3"/>
  <c r="AZ59" i="3"/>
  <c r="AL59" i="3"/>
  <c r="X59" i="3"/>
  <c r="BP60" i="3"/>
  <c r="BB60" i="3"/>
  <c r="AN60" i="3"/>
  <c r="Z60" i="3"/>
  <c r="BH62" i="3"/>
  <c r="AT62" i="3"/>
  <c r="AF62" i="3"/>
  <c r="R62" i="3"/>
  <c r="BJ63" i="3"/>
  <c r="AV63" i="3"/>
  <c r="AH63" i="3"/>
  <c r="T63" i="3"/>
  <c r="BH64" i="3"/>
  <c r="AT64" i="3"/>
  <c r="AF64" i="3"/>
  <c r="R64" i="3"/>
  <c r="BN65" i="3"/>
  <c r="AZ65" i="3"/>
  <c r="AL65" i="3"/>
  <c r="X65" i="3"/>
  <c r="BJ67" i="3"/>
  <c r="AV67" i="3"/>
  <c r="AH67" i="3"/>
  <c r="T67" i="3"/>
  <c r="BL68" i="3"/>
  <c r="AX68" i="3"/>
  <c r="AJ68" i="3"/>
  <c r="V68" i="3"/>
  <c r="BJ69" i="3"/>
  <c r="AV69" i="3"/>
  <c r="AH69" i="3"/>
  <c r="T69" i="3"/>
  <c r="BL70" i="3"/>
  <c r="AX70" i="3"/>
  <c r="AJ70" i="3"/>
  <c r="V70" i="3"/>
  <c r="BN71" i="3"/>
  <c r="AZ71" i="3"/>
  <c r="AL71" i="3"/>
  <c r="X71" i="3"/>
  <c r="BP72" i="3"/>
  <c r="BB72" i="3"/>
  <c r="AN72" i="3"/>
  <c r="Z72" i="3"/>
  <c r="BR73" i="3"/>
  <c r="BD73" i="3"/>
  <c r="AP73" i="3"/>
  <c r="AB73" i="3"/>
  <c r="BP74" i="3"/>
  <c r="BB74" i="3"/>
  <c r="AN74" i="3"/>
  <c r="Z74" i="3"/>
  <c r="BN75" i="3"/>
  <c r="AZ75" i="3"/>
  <c r="AL75" i="3"/>
  <c r="X75" i="3"/>
  <c r="BN77" i="3"/>
  <c r="AZ77" i="3"/>
  <c r="AL77" i="3"/>
  <c r="X77" i="3"/>
  <c r="BP78" i="3"/>
  <c r="BB78" i="3"/>
  <c r="AN78" i="3"/>
  <c r="Z78" i="3"/>
  <c r="BN79" i="3"/>
  <c r="AZ79" i="3"/>
  <c r="AL79" i="3"/>
  <c r="X79" i="3"/>
  <c r="BH82" i="3"/>
  <c r="AT82" i="3"/>
  <c r="AF82" i="3"/>
  <c r="R82" i="3"/>
  <c r="BH84" i="3"/>
  <c r="AT84" i="3"/>
  <c r="AF84" i="3"/>
  <c r="R84" i="3"/>
  <c r="BJ85" i="3"/>
  <c r="AV85" i="3"/>
  <c r="AH85" i="3"/>
  <c r="T85" i="3"/>
  <c r="BL86" i="3"/>
  <c r="AX86" i="3"/>
  <c r="AJ86" i="3"/>
  <c r="V86" i="3"/>
  <c r="BR87" i="3"/>
  <c r="BD87" i="3"/>
  <c r="AP87" i="3"/>
  <c r="AB87" i="3"/>
  <c r="BH90" i="3"/>
  <c r="AT90" i="3"/>
  <c r="AF90" i="3"/>
  <c r="R90" i="3"/>
  <c r="BP90" i="3"/>
  <c r="BB90" i="3"/>
  <c r="AN90" i="3"/>
  <c r="Z90" i="3"/>
  <c r="BN91" i="3"/>
  <c r="AZ91" i="3"/>
  <c r="AL91" i="3"/>
  <c r="X91" i="3"/>
  <c r="BH94" i="3"/>
  <c r="AT94" i="3"/>
  <c r="AF94" i="3"/>
  <c r="R94" i="3"/>
  <c r="BH96" i="3"/>
  <c r="AT96" i="3"/>
  <c r="AF96" i="3"/>
  <c r="R96" i="3"/>
  <c r="BH100" i="3"/>
  <c r="AT100" i="3"/>
  <c r="AF100" i="3"/>
  <c r="R100" i="3"/>
  <c r="BR101" i="3"/>
  <c r="BD101" i="3"/>
  <c r="AP101" i="3"/>
  <c r="AB101" i="3"/>
  <c r="BJ103" i="3"/>
  <c r="AV103" i="3"/>
  <c r="AH103" i="3"/>
  <c r="T103" i="3"/>
  <c r="BL104" i="3"/>
  <c r="AX104" i="3"/>
  <c r="AJ104" i="3"/>
  <c r="V104" i="3"/>
  <c r="BN105" i="3"/>
  <c r="AZ105" i="3"/>
  <c r="AL105" i="3"/>
  <c r="X105" i="3"/>
  <c r="BP106" i="3"/>
  <c r="BB106" i="3"/>
  <c r="AN106" i="3"/>
  <c r="Z106" i="3"/>
  <c r="BR107" i="3"/>
  <c r="BD107" i="3"/>
  <c r="AP107" i="3"/>
  <c r="AB107" i="3"/>
  <c r="BP108" i="3"/>
  <c r="BB108" i="3"/>
  <c r="AN108" i="3"/>
  <c r="Z108" i="3"/>
  <c r="BH110" i="3"/>
  <c r="AT110" i="3"/>
  <c r="AF110" i="3"/>
  <c r="R110" i="3"/>
  <c r="BJ111" i="3"/>
  <c r="AV111" i="3"/>
  <c r="AH111" i="3"/>
  <c r="T111" i="3"/>
  <c r="BH112" i="3"/>
  <c r="AT112" i="3"/>
  <c r="AF112" i="3"/>
  <c r="R112" i="3"/>
  <c r="BJ113" i="3"/>
  <c r="AV113" i="3"/>
  <c r="AH113" i="3"/>
  <c r="T113" i="3"/>
  <c r="BH114" i="3"/>
  <c r="AT114" i="3"/>
  <c r="AF114" i="3"/>
  <c r="R114" i="3"/>
  <c r="BN115" i="3"/>
  <c r="AZ115" i="3"/>
  <c r="AL115" i="3"/>
  <c r="X115" i="3"/>
  <c r="BP116" i="3"/>
  <c r="BB116" i="3"/>
  <c r="AN116" i="3"/>
  <c r="Z116" i="3"/>
  <c r="BN117" i="3"/>
  <c r="AZ117" i="3"/>
  <c r="AL117" i="3"/>
  <c r="X117" i="3"/>
  <c r="BH120" i="3"/>
  <c r="AT120" i="3"/>
  <c r="AF120" i="3"/>
  <c r="R120" i="3"/>
  <c r="BJ121" i="3"/>
  <c r="AV121" i="3"/>
  <c r="AH121" i="3"/>
  <c r="T121" i="3"/>
  <c r="BL122" i="3"/>
  <c r="AX122" i="3"/>
  <c r="AJ122" i="3"/>
  <c r="V122" i="3"/>
  <c r="BR123" i="3"/>
  <c r="BD123" i="3"/>
  <c r="AP123" i="3"/>
  <c r="AB123" i="3"/>
  <c r="BJ125" i="3"/>
  <c r="AV125" i="3"/>
  <c r="AH125" i="3"/>
  <c r="T125" i="3"/>
  <c r="BL126" i="3"/>
  <c r="AX126" i="3"/>
  <c r="AJ126" i="3"/>
  <c r="V126" i="3"/>
  <c r="BJ127" i="3"/>
  <c r="AV127" i="3"/>
  <c r="AH127" i="3"/>
  <c r="T127" i="3"/>
  <c r="BL128" i="3"/>
  <c r="AX128" i="3"/>
  <c r="AJ128" i="3"/>
  <c r="V128" i="3"/>
  <c r="BJ129" i="3"/>
  <c r="AV129" i="3"/>
  <c r="AH129" i="3"/>
  <c r="T129" i="3"/>
  <c r="BL130" i="3"/>
  <c r="AX130" i="3"/>
  <c r="AJ130" i="3"/>
  <c r="V130" i="3"/>
  <c r="BN131" i="3"/>
  <c r="AZ131" i="3"/>
  <c r="AL131" i="3"/>
  <c r="X131" i="3"/>
  <c r="BH134" i="3"/>
  <c r="AT134" i="3"/>
  <c r="AF134" i="3"/>
  <c r="R134" i="3"/>
  <c r="BR135" i="3"/>
  <c r="BD135" i="3"/>
  <c r="AP135" i="3"/>
  <c r="AB135" i="3"/>
  <c r="BP136" i="3"/>
  <c r="BB136" i="3"/>
  <c r="AN136" i="3"/>
  <c r="Z136" i="3"/>
  <c r="BR137" i="3"/>
  <c r="BD137" i="3"/>
  <c r="AP137" i="3"/>
  <c r="AB137" i="3"/>
  <c r="BL140" i="3"/>
  <c r="AX140" i="3"/>
  <c r="AJ140" i="3"/>
  <c r="V140" i="3"/>
  <c r="BJ153" i="3"/>
  <c r="AV153" i="3"/>
  <c r="AH153" i="3"/>
  <c r="T153" i="3"/>
  <c r="B7" i="4" a="1"/>
  <c r="B7" i="4" s="1"/>
  <c r="C11" i="4" a="1"/>
  <c r="C11" i="4" s="1"/>
  <c r="K8" i="4" s="1"/>
  <c r="B12" i="4" a="1"/>
  <c r="B12" i="4" s="1"/>
  <c r="G14" i="4" a="1"/>
  <c r="G14" i="4" s="1"/>
  <c r="CC8" i="3" a="1"/>
  <c r="CC8" i="3" s="1"/>
  <c r="CC12" i="3" a="1"/>
  <c r="CC12" i="3" s="1"/>
  <c r="CC16" i="3" a="1"/>
  <c r="CC16" i="3" s="1"/>
  <c r="CD17" i="3" a="1"/>
  <c r="CD17" i="3" s="1"/>
  <c r="CC20" i="3" a="1"/>
  <c r="CC20" i="3" s="1"/>
  <c r="CD21" i="3" a="1"/>
  <c r="CD21" i="3" s="1"/>
  <c r="CC24" i="3" a="1"/>
  <c r="CC24" i="3" s="1"/>
  <c r="CC28" i="3" a="1"/>
  <c r="CC28" i="3" s="1"/>
  <c r="B6" i="4" a="1"/>
  <c r="B6" i="4" s="1"/>
  <c r="G6" i="4" a="1"/>
  <c r="G6" i="4" s="1"/>
  <c r="B10" i="4" a="1"/>
  <c r="B10" i="4" s="1"/>
  <c r="L1" i="4" a="1"/>
  <c r="L1" i="4" s="1"/>
  <c r="B8" i="4" a="1"/>
  <c r="B8" i="4" s="1"/>
  <c r="B9" i="4" a="1"/>
  <c r="B9" i="4" s="1"/>
  <c r="B14" i="4" a="1"/>
  <c r="B14" i="4" s="1"/>
  <c r="B13" i="4" a="1"/>
  <c r="B13" i="4" s="1"/>
  <c r="G8" i="4" a="1"/>
  <c r="G8" i="4" s="1"/>
  <c r="B11" i="4" a="1"/>
  <c r="B11" i="4" s="1"/>
  <c r="T6" i="3"/>
  <c r="BJ6" i="3"/>
  <c r="AH6" i="3"/>
  <c r="AB6" i="3"/>
  <c r="BR6" i="3"/>
  <c r="AP6" i="3"/>
  <c r="BH7" i="3"/>
  <c r="AT7" i="3"/>
  <c r="AF7" i="3"/>
  <c r="R7" i="3"/>
  <c r="BP7" i="3"/>
  <c r="BB7" i="3"/>
  <c r="AN7" i="3"/>
  <c r="Z7" i="3"/>
  <c r="BJ8" i="3"/>
  <c r="AV8" i="3"/>
  <c r="AH8" i="3"/>
  <c r="T8" i="3"/>
  <c r="BR8" i="3"/>
  <c r="BD8" i="3"/>
  <c r="AP8" i="3"/>
  <c r="AB8" i="3"/>
  <c r="BL9" i="3"/>
  <c r="AX9" i="3"/>
  <c r="AJ9" i="3"/>
  <c r="V9" i="3"/>
  <c r="BN10" i="3"/>
  <c r="AZ10" i="3"/>
  <c r="AL10" i="3"/>
  <c r="X10" i="3"/>
  <c r="BL11" i="3"/>
  <c r="AX11" i="3"/>
  <c r="AJ11" i="3"/>
  <c r="V11" i="3"/>
  <c r="BJ12" i="3"/>
  <c r="AV12" i="3"/>
  <c r="AH12" i="3"/>
  <c r="T12" i="3"/>
  <c r="BN12" i="3"/>
  <c r="AZ12" i="3"/>
  <c r="AL12" i="3"/>
  <c r="X12" i="3"/>
  <c r="BH13" i="3"/>
  <c r="AT13" i="3"/>
  <c r="AF13" i="3"/>
  <c r="R13" i="3"/>
  <c r="BL13" i="3"/>
  <c r="AX13" i="3"/>
  <c r="AJ13" i="3"/>
  <c r="V13" i="3"/>
  <c r="BP13" i="3"/>
  <c r="BB13" i="3"/>
  <c r="AN13" i="3"/>
  <c r="Z13" i="3"/>
  <c r="BJ14" i="3"/>
  <c r="AV14" i="3"/>
  <c r="AH14" i="3"/>
  <c r="T14" i="3"/>
  <c r="BN14" i="3"/>
  <c r="AZ14" i="3"/>
  <c r="AL14" i="3"/>
  <c r="X14" i="3"/>
  <c r="BR14" i="3"/>
  <c r="BD14" i="3"/>
  <c r="AP14" i="3"/>
  <c r="AB14" i="3"/>
  <c r="BH15" i="3"/>
  <c r="AT15" i="3"/>
  <c r="AF15" i="3"/>
  <c r="R15" i="3"/>
  <c r="BL15" i="3"/>
  <c r="AX15" i="3"/>
  <c r="AJ15" i="3"/>
  <c r="V15" i="3"/>
  <c r="BP15" i="3"/>
  <c r="BB15" i="3"/>
  <c r="AN15" i="3"/>
  <c r="Z15" i="3"/>
  <c r="BJ16" i="3"/>
  <c r="AV16" i="3"/>
  <c r="AH16" i="3"/>
  <c r="T16" i="3"/>
  <c r="BN16" i="3"/>
  <c r="AZ16" i="3"/>
  <c r="AL16" i="3"/>
  <c r="X16" i="3"/>
  <c r="BR16" i="3"/>
  <c r="BD16" i="3"/>
  <c r="AP16" i="3"/>
  <c r="AB16" i="3"/>
  <c r="BH17" i="3"/>
  <c r="AT17" i="3"/>
  <c r="AF17" i="3"/>
  <c r="R17" i="3"/>
  <c r="BL17" i="3"/>
  <c r="AX17" i="3"/>
  <c r="AJ17" i="3"/>
  <c r="V17" i="3"/>
  <c r="BN18" i="3"/>
  <c r="AZ18" i="3"/>
  <c r="AL18" i="3"/>
  <c r="X18" i="3"/>
  <c r="BH19" i="3"/>
  <c r="AT19" i="3"/>
  <c r="AF19" i="3"/>
  <c r="R19" i="3"/>
  <c r="BP19" i="3"/>
  <c r="BB19" i="3"/>
  <c r="AN19" i="3"/>
  <c r="Z19" i="3"/>
  <c r="BN20" i="3"/>
  <c r="AZ20" i="3"/>
  <c r="AL20" i="3"/>
  <c r="X20" i="3"/>
  <c r="BL21" i="3"/>
  <c r="AX21" i="3"/>
  <c r="AJ21" i="3"/>
  <c r="V21" i="3"/>
  <c r="BN22" i="3"/>
  <c r="AZ22" i="3"/>
  <c r="AL22" i="3"/>
  <c r="X22" i="3"/>
  <c r="BL23" i="3"/>
  <c r="AX23" i="3"/>
  <c r="AJ23" i="3"/>
  <c r="V23" i="3"/>
  <c r="BN24" i="3"/>
  <c r="AZ24" i="3"/>
  <c r="AL24" i="3"/>
  <c r="X24" i="3"/>
  <c r="BH25" i="3"/>
  <c r="AT25" i="3"/>
  <c r="AF25" i="3"/>
  <c r="R25" i="3"/>
  <c r="BP25" i="3"/>
  <c r="BB25" i="3"/>
  <c r="AN25" i="3"/>
  <c r="Z25" i="3"/>
  <c r="BJ26" i="3"/>
  <c r="AV26" i="3"/>
  <c r="AH26" i="3"/>
  <c r="T26" i="3"/>
  <c r="BR26" i="3"/>
  <c r="BD26" i="3"/>
  <c r="AP26" i="3"/>
  <c r="AB26" i="3"/>
  <c r="BP27" i="3"/>
  <c r="BB27" i="3"/>
  <c r="AN27" i="3"/>
  <c r="Z27" i="3"/>
  <c r="BP31" i="3"/>
  <c r="BB31" i="3"/>
  <c r="AN31" i="3"/>
  <c r="Z31" i="3"/>
  <c r="V205" i="3"/>
  <c r="Z217" i="3"/>
  <c r="Z225" i="3"/>
  <c r="Z233" i="3"/>
  <c r="V237" i="3"/>
  <c r="Z245" i="3"/>
  <c r="V253" i="3"/>
  <c r="Z265" i="3"/>
  <c r="Z273" i="3"/>
  <c r="V281" i="3"/>
  <c r="Z289" i="3"/>
  <c r="Z297" i="3"/>
  <c r="V313" i="3"/>
  <c r="V317" i="3"/>
  <c r="Z329" i="3"/>
  <c r="Z337" i="3"/>
  <c r="R349" i="3"/>
  <c r="V357" i="3"/>
  <c r="Z369" i="3"/>
  <c r="V381" i="3"/>
  <c r="V389" i="3"/>
  <c r="Z401" i="3"/>
  <c r="V409" i="3"/>
  <c r="Z421" i="3"/>
  <c r="R429" i="3"/>
  <c r="R445" i="3"/>
  <c r="Z453" i="3"/>
  <c r="R461" i="3"/>
  <c r="R465" i="3"/>
  <c r="V477" i="3"/>
  <c r="Z481" i="3"/>
  <c r="R493" i="3"/>
  <c r="V501" i="3"/>
  <c r="V505" i="3"/>
  <c r="V509" i="3"/>
  <c r="Z513" i="3"/>
  <c r="Z521" i="3"/>
  <c r="V525" i="3"/>
  <c r="Z529" i="3"/>
  <c r="Z539" i="3"/>
  <c r="V549" i="3"/>
  <c r="Z559" i="3"/>
  <c r="Z571" i="3"/>
  <c r="V583" i="3"/>
  <c r="R585" i="3"/>
  <c r="Z587" i="3"/>
  <c r="R591" i="3"/>
  <c r="AB594" i="3"/>
  <c r="Z599" i="3"/>
  <c r="Z607" i="3"/>
  <c r="V623" i="3"/>
  <c r="Z631" i="3"/>
  <c r="Z643" i="3"/>
  <c r="R653" i="3"/>
  <c r="V671" i="3"/>
  <c r="R683" i="3"/>
  <c r="V693" i="3"/>
  <c r="V699" i="3"/>
  <c r="R707" i="3"/>
  <c r="Z713" i="3"/>
  <c r="Z731" i="3"/>
  <c r="V747" i="3"/>
  <c r="V759" i="3"/>
  <c r="Z773" i="3"/>
  <c r="Z787" i="3"/>
  <c r="Z809" i="3"/>
  <c r="Z867" i="3"/>
  <c r="Z919" i="3"/>
  <c r="Z947" i="3"/>
  <c r="R951" i="3"/>
  <c r="R953" i="3"/>
  <c r="G12" i="4" s="1" a="1"/>
  <c r="G12" i="4" s="1"/>
  <c r="V953" i="3"/>
  <c r="G9" i="4" s="1" a="1"/>
  <c r="G9" i="4" s="1"/>
  <c r="Z953" i="3"/>
  <c r="V6" i="3"/>
  <c r="BB6" i="3"/>
  <c r="AN6" i="3"/>
  <c r="BP6" i="3"/>
  <c r="BR7" i="3"/>
  <c r="BD7" i="3"/>
  <c r="AP7" i="3"/>
  <c r="AB7" i="3"/>
  <c r="BH10" i="3"/>
  <c r="AT10" i="3"/>
  <c r="AF10" i="3"/>
  <c r="R10" i="3"/>
  <c r="BJ11" i="3"/>
  <c r="AV11" i="3"/>
  <c r="AH11" i="3"/>
  <c r="T11" i="3"/>
  <c r="BP12" i="3"/>
  <c r="BB12" i="3"/>
  <c r="AN12" i="3"/>
  <c r="Z12" i="3"/>
  <c r="BJ13" i="3"/>
  <c r="AV13" i="3"/>
  <c r="AH13" i="3"/>
  <c r="T13" i="3"/>
  <c r="BR13" i="3"/>
  <c r="BD13" i="3"/>
  <c r="AP13" i="3"/>
  <c r="AB13" i="3"/>
  <c r="BH16" i="3"/>
  <c r="AT16" i="3"/>
  <c r="AF16" i="3"/>
  <c r="R16" i="3"/>
  <c r="BH18" i="3"/>
  <c r="AT18" i="3"/>
  <c r="AF18" i="3"/>
  <c r="R18" i="3"/>
  <c r="BN19" i="3"/>
  <c r="AZ19" i="3"/>
  <c r="AL19" i="3"/>
  <c r="X19" i="3"/>
  <c r="BH20" i="3"/>
  <c r="AT20" i="3"/>
  <c r="AF20" i="3"/>
  <c r="R20" i="3"/>
  <c r="BJ21" i="3"/>
  <c r="AV21" i="3"/>
  <c r="AH21" i="3"/>
  <c r="T21" i="3"/>
  <c r="BL22" i="3"/>
  <c r="AX22" i="3"/>
  <c r="AJ22" i="3"/>
  <c r="V22" i="3"/>
  <c r="BJ23" i="3"/>
  <c r="AV23" i="3"/>
  <c r="AH23" i="3"/>
  <c r="T23" i="3"/>
  <c r="BH24" i="3"/>
  <c r="AT24" i="3"/>
  <c r="AF24" i="3"/>
  <c r="R24" i="3"/>
  <c r="BN25" i="3"/>
  <c r="AZ25" i="3"/>
  <c r="AL25" i="3"/>
  <c r="X25" i="3"/>
  <c r="BL26" i="3"/>
  <c r="AX26" i="3"/>
  <c r="AJ26" i="3"/>
  <c r="V26" i="3"/>
  <c r="BJ27" i="3"/>
  <c r="AV27" i="3"/>
  <c r="AH27" i="3"/>
  <c r="T27" i="3"/>
  <c r="BL28" i="3"/>
  <c r="AX28" i="3"/>
  <c r="AJ28" i="3"/>
  <c r="V28" i="3"/>
  <c r="BN29" i="3"/>
  <c r="AZ29" i="3"/>
  <c r="AL29" i="3"/>
  <c r="X29" i="3"/>
  <c r="BP30" i="3"/>
  <c r="BB30" i="3"/>
  <c r="AN30" i="3"/>
  <c r="Z30" i="3"/>
  <c r="BN31" i="3"/>
  <c r="AZ31" i="3"/>
  <c r="AL31" i="3"/>
  <c r="X31" i="3"/>
  <c r="BL32" i="3"/>
  <c r="AX32" i="3"/>
  <c r="AJ32" i="3"/>
  <c r="V32" i="3"/>
  <c r="BJ33" i="3"/>
  <c r="AV33" i="3"/>
  <c r="AH33" i="3"/>
  <c r="T33" i="3"/>
  <c r="BH34" i="3"/>
  <c r="AT34" i="3"/>
  <c r="AF34" i="3"/>
  <c r="R34" i="3"/>
  <c r="BJ35" i="3"/>
  <c r="AV35" i="3"/>
  <c r="AH35" i="3"/>
  <c r="T35" i="3"/>
  <c r="BL38" i="3"/>
  <c r="AX38" i="3"/>
  <c r="AJ38" i="3"/>
  <c r="V38" i="3"/>
  <c r="BJ39" i="3"/>
  <c r="AV39" i="3"/>
  <c r="AH39" i="3"/>
  <c r="T39" i="3"/>
  <c r="BL40" i="3"/>
  <c r="AX40" i="3"/>
  <c r="AJ40" i="3"/>
  <c r="V40" i="3"/>
  <c r="BJ41" i="3"/>
  <c r="AV41" i="3"/>
  <c r="AH41" i="3"/>
  <c r="T41" i="3"/>
  <c r="BH44" i="3"/>
  <c r="AT44" i="3"/>
  <c r="AF44" i="3"/>
  <c r="R44" i="3"/>
  <c r="BJ45" i="3"/>
  <c r="AV45" i="3"/>
  <c r="AH45" i="3"/>
  <c r="T45" i="3"/>
  <c r="BL48" i="3"/>
  <c r="AX48" i="3"/>
  <c r="AJ48" i="3"/>
  <c r="V48" i="3"/>
  <c r="BH50" i="3"/>
  <c r="AT50" i="3"/>
  <c r="AF50" i="3"/>
  <c r="R50" i="3"/>
  <c r="BJ51" i="3"/>
  <c r="AV51" i="3"/>
  <c r="AH51" i="3"/>
  <c r="T51" i="3"/>
  <c r="BL52" i="3"/>
  <c r="AX52" i="3"/>
  <c r="AJ52" i="3"/>
  <c r="V52" i="3"/>
  <c r="BN53" i="3"/>
  <c r="AZ53" i="3"/>
  <c r="AL53" i="3"/>
  <c r="X53" i="3"/>
  <c r="BL54" i="3"/>
  <c r="AX54" i="3"/>
  <c r="AJ54" i="3"/>
  <c r="V54" i="3"/>
  <c r="BP54" i="3"/>
  <c r="BB54" i="3"/>
  <c r="AN54" i="3"/>
  <c r="Z54" i="3"/>
  <c r="BR55" i="3"/>
  <c r="BD55" i="3"/>
  <c r="AP55" i="3"/>
  <c r="AB55" i="3"/>
  <c r="BP56" i="3"/>
  <c r="BB56" i="3"/>
  <c r="AN56" i="3"/>
  <c r="Z56" i="3"/>
  <c r="BR57" i="3"/>
  <c r="BD57" i="3"/>
  <c r="AP57" i="3"/>
  <c r="AB57" i="3"/>
  <c r="BL60" i="3"/>
  <c r="AX60" i="3"/>
  <c r="AJ60" i="3"/>
  <c r="V60" i="3"/>
  <c r="BN61" i="3"/>
  <c r="AZ61" i="3"/>
  <c r="AL61" i="3"/>
  <c r="X61" i="3"/>
  <c r="BP62" i="3"/>
  <c r="BB62" i="3"/>
  <c r="AN62" i="3"/>
  <c r="Z62" i="3"/>
  <c r="BN63" i="3"/>
  <c r="AZ63" i="3"/>
  <c r="AL63" i="3"/>
  <c r="X63" i="3"/>
  <c r="BP64" i="3"/>
  <c r="BB64" i="3"/>
  <c r="AN64" i="3"/>
  <c r="Z64" i="3"/>
  <c r="BR65" i="3"/>
  <c r="BD65" i="3"/>
  <c r="AP65" i="3"/>
  <c r="AB65" i="3"/>
  <c r="BH68" i="3"/>
  <c r="AT68" i="3"/>
  <c r="AF68" i="3"/>
  <c r="R68" i="3"/>
  <c r="BN69" i="3"/>
  <c r="AZ69" i="3"/>
  <c r="AL69" i="3"/>
  <c r="X69" i="3"/>
  <c r="BP70" i="3"/>
  <c r="BB70" i="3"/>
  <c r="AN70" i="3"/>
  <c r="Z70" i="3"/>
  <c r="BH72" i="3"/>
  <c r="AT72" i="3"/>
  <c r="AF72" i="3"/>
  <c r="R72" i="3"/>
  <c r="BN73" i="3"/>
  <c r="AZ73" i="3"/>
  <c r="AL73" i="3"/>
  <c r="X73" i="3"/>
  <c r="BH76" i="3"/>
  <c r="AT76" i="3"/>
  <c r="AF76" i="3"/>
  <c r="R76" i="3"/>
  <c r="BR77" i="3"/>
  <c r="BD77" i="3"/>
  <c r="AP77" i="3"/>
  <c r="AB77" i="3"/>
  <c r="BH80" i="3"/>
  <c r="AT80" i="3"/>
  <c r="AF80" i="3"/>
  <c r="R80" i="3"/>
  <c r="BN81" i="3"/>
  <c r="AZ81" i="3"/>
  <c r="AL81" i="3"/>
  <c r="X81" i="3"/>
  <c r="BN83" i="3"/>
  <c r="AZ83" i="3"/>
  <c r="AL83" i="3"/>
  <c r="X83" i="3"/>
  <c r="BP84" i="3"/>
  <c r="BB84" i="3"/>
  <c r="AN84" i="3"/>
  <c r="Z84" i="3"/>
  <c r="BR85" i="3"/>
  <c r="BD85" i="3"/>
  <c r="AP85" i="3"/>
  <c r="AB85" i="3"/>
  <c r="BJ87" i="3"/>
  <c r="AV87" i="3"/>
  <c r="AH87" i="3"/>
  <c r="T87" i="3"/>
  <c r="BH88" i="3"/>
  <c r="AT88" i="3"/>
  <c r="AF88" i="3"/>
  <c r="R88" i="3"/>
  <c r="BN89" i="3"/>
  <c r="AZ89" i="3"/>
  <c r="AL89" i="3"/>
  <c r="X89" i="3"/>
  <c r="BR91" i="3"/>
  <c r="BD91" i="3"/>
  <c r="AP91" i="3"/>
  <c r="AB91" i="3"/>
  <c r="BJ93" i="3"/>
  <c r="AV93" i="3"/>
  <c r="AH93" i="3"/>
  <c r="T93" i="3"/>
  <c r="BL94" i="3"/>
  <c r="AX94" i="3"/>
  <c r="AJ94" i="3"/>
  <c r="V94" i="3"/>
  <c r="BJ95" i="3"/>
  <c r="AV95" i="3"/>
  <c r="AH95" i="3"/>
  <c r="T95" i="3"/>
  <c r="BL96" i="3"/>
  <c r="AX96" i="3"/>
  <c r="AJ96" i="3"/>
  <c r="V96" i="3"/>
  <c r="BN97" i="3"/>
  <c r="AZ97" i="3"/>
  <c r="AL97" i="3"/>
  <c r="X97" i="3"/>
  <c r="BH98" i="3"/>
  <c r="AT98" i="3"/>
  <c r="AF98" i="3"/>
  <c r="R98" i="3"/>
  <c r="BJ99" i="3"/>
  <c r="AV99" i="3"/>
  <c r="AH99" i="3"/>
  <c r="T99" i="3"/>
  <c r="BR99" i="3"/>
  <c r="BD99" i="3"/>
  <c r="AP99" i="3"/>
  <c r="AB99" i="3"/>
  <c r="BN101" i="3"/>
  <c r="AZ101" i="3"/>
  <c r="AL101" i="3"/>
  <c r="X101" i="3"/>
  <c r="BP102" i="3"/>
  <c r="BB102" i="3"/>
  <c r="AN102" i="3"/>
  <c r="Z102" i="3"/>
  <c r="BR103" i="3"/>
  <c r="BD103" i="3"/>
  <c r="AP103" i="3"/>
  <c r="AB103" i="3"/>
  <c r="BH106" i="3"/>
  <c r="AT106" i="3"/>
  <c r="AF106" i="3"/>
  <c r="R106" i="3"/>
  <c r="BJ107" i="3"/>
  <c r="AV107" i="3"/>
  <c r="AH107" i="3"/>
  <c r="T107" i="3"/>
  <c r="BL108" i="3"/>
  <c r="AX108" i="3"/>
  <c r="AJ108" i="3"/>
  <c r="V108" i="3"/>
  <c r="BJ109" i="3"/>
  <c r="AV109" i="3"/>
  <c r="AH109" i="3"/>
  <c r="T109" i="3"/>
  <c r="BL110" i="3"/>
  <c r="AX110" i="3"/>
  <c r="AJ110" i="3"/>
  <c r="V110" i="3"/>
  <c r="BR111" i="3"/>
  <c r="BD111" i="3"/>
  <c r="AP111" i="3"/>
  <c r="AB111" i="3"/>
  <c r="BL114" i="3"/>
  <c r="AX114" i="3"/>
  <c r="AJ114" i="3"/>
  <c r="V114" i="3"/>
  <c r="BJ115" i="3"/>
  <c r="AV115" i="3"/>
  <c r="AH115" i="3"/>
  <c r="T115" i="3"/>
  <c r="BH116" i="3"/>
  <c r="AT116" i="3"/>
  <c r="AF116" i="3"/>
  <c r="R116" i="3"/>
  <c r="BL118" i="3"/>
  <c r="AX118" i="3"/>
  <c r="AJ118" i="3"/>
  <c r="V118" i="3"/>
  <c r="BJ119" i="3"/>
  <c r="AV119" i="3"/>
  <c r="AH119" i="3"/>
  <c r="T119" i="3"/>
  <c r="BL120" i="3"/>
  <c r="AX120" i="3"/>
  <c r="AJ120" i="3"/>
  <c r="V120" i="3"/>
  <c r="BH122" i="3"/>
  <c r="AT122" i="3"/>
  <c r="AF122" i="3"/>
  <c r="R122" i="3"/>
  <c r="BP122" i="3"/>
  <c r="BB122" i="3"/>
  <c r="AN122" i="3"/>
  <c r="Z122" i="3"/>
  <c r="BN123" i="3"/>
  <c r="AZ123" i="3"/>
  <c r="AL123" i="3"/>
  <c r="X123" i="3"/>
  <c r="BR125" i="3"/>
  <c r="BD125" i="3"/>
  <c r="AP125" i="3"/>
  <c r="AB125" i="3"/>
  <c r="BP126" i="3"/>
  <c r="BB126" i="3"/>
  <c r="AN126" i="3"/>
  <c r="Z126" i="3"/>
  <c r="BR127" i="3"/>
  <c r="BD127" i="3"/>
  <c r="AP127" i="3"/>
  <c r="AB127" i="3"/>
  <c r="BH130" i="3"/>
  <c r="AT130" i="3"/>
  <c r="AF130" i="3"/>
  <c r="R130" i="3"/>
  <c r="BJ131" i="3"/>
  <c r="AV131" i="3"/>
  <c r="AH131" i="3"/>
  <c r="T131" i="3"/>
  <c r="BL132" i="3"/>
  <c r="AX132" i="3"/>
  <c r="AJ132" i="3"/>
  <c r="V132" i="3"/>
  <c r="BP132" i="3"/>
  <c r="BB132" i="3"/>
  <c r="AN132" i="3"/>
  <c r="Z132" i="3"/>
  <c r="BR133" i="3"/>
  <c r="BD133" i="3"/>
  <c r="AP133" i="3"/>
  <c r="AB133" i="3"/>
  <c r="BH136" i="3"/>
  <c r="AT136" i="3"/>
  <c r="AF136" i="3"/>
  <c r="R136" i="3"/>
  <c r="BJ137" i="3"/>
  <c r="AV137" i="3"/>
  <c r="AH137" i="3"/>
  <c r="T137" i="3"/>
  <c r="BL138" i="3"/>
  <c r="AX138" i="3"/>
  <c r="AJ138" i="3"/>
  <c r="V138" i="3"/>
  <c r="BH140" i="3"/>
  <c r="AT140" i="3"/>
  <c r="AF140" i="3"/>
  <c r="R140" i="3"/>
  <c r="BH142" i="3"/>
  <c r="AT142" i="3"/>
  <c r="AF142" i="3"/>
  <c r="R142" i="3"/>
  <c r="BR143" i="3"/>
  <c r="BD143" i="3"/>
  <c r="AP143" i="3"/>
  <c r="AB143" i="3"/>
  <c r="BP144" i="3"/>
  <c r="BB144" i="3"/>
  <c r="AN144" i="3"/>
  <c r="Z144" i="3"/>
  <c r="BR153" i="3"/>
  <c r="BD153" i="3"/>
  <c r="AP153" i="3"/>
  <c r="AB153" i="3"/>
  <c r="X6" i="3"/>
  <c r="BN6" i="3"/>
  <c r="AL6" i="3"/>
  <c r="BL7" i="3"/>
  <c r="AX7" i="3"/>
  <c r="AJ7" i="3"/>
  <c r="V7" i="3"/>
  <c r="BN8" i="3"/>
  <c r="AZ8" i="3"/>
  <c r="AL8" i="3"/>
  <c r="X8" i="3"/>
  <c r="BH9" i="3"/>
  <c r="AT9" i="3"/>
  <c r="AF9" i="3"/>
  <c r="R9" i="3"/>
  <c r="BP9" i="3"/>
  <c r="BB9" i="3"/>
  <c r="AN9" i="3"/>
  <c r="Z9" i="3"/>
  <c r="BJ10" i="3"/>
  <c r="AV10" i="3"/>
  <c r="AH10" i="3"/>
  <c r="T10" i="3"/>
  <c r="BR10" i="3"/>
  <c r="BD10" i="3"/>
  <c r="AP10" i="3"/>
  <c r="AB10" i="3"/>
  <c r="BH11" i="3"/>
  <c r="AT11" i="3"/>
  <c r="AF11" i="3"/>
  <c r="R11" i="3"/>
  <c r="BP11" i="3"/>
  <c r="BB11" i="3"/>
  <c r="AN11" i="3"/>
  <c r="Z11" i="3"/>
  <c r="BR12" i="3"/>
  <c r="BD12" i="3"/>
  <c r="AP12" i="3"/>
  <c r="AB12" i="3"/>
  <c r="BP17" i="3"/>
  <c r="BB17" i="3"/>
  <c r="AN17" i="3"/>
  <c r="Z17" i="3"/>
  <c r="BJ18" i="3"/>
  <c r="AV18" i="3"/>
  <c r="AH18" i="3"/>
  <c r="T18" i="3"/>
  <c r="BR18" i="3"/>
  <c r="BD18" i="3"/>
  <c r="AP18" i="3"/>
  <c r="AB18" i="3"/>
  <c r="BL19" i="3"/>
  <c r="AX19" i="3"/>
  <c r="AJ19" i="3"/>
  <c r="V19" i="3"/>
  <c r="BJ20" i="3"/>
  <c r="AV20" i="3"/>
  <c r="AH20" i="3"/>
  <c r="T20" i="3"/>
  <c r="BR20" i="3"/>
  <c r="BD20" i="3"/>
  <c r="AP20" i="3"/>
  <c r="AB20" i="3"/>
  <c r="BH21" i="3"/>
  <c r="AT21" i="3"/>
  <c r="AF21" i="3"/>
  <c r="R21" i="3"/>
  <c r="BP21" i="3"/>
  <c r="BB21" i="3"/>
  <c r="AN21" i="3"/>
  <c r="Z21" i="3"/>
  <c r="BJ22" i="3"/>
  <c r="AV22" i="3"/>
  <c r="AH22" i="3"/>
  <c r="T22" i="3"/>
  <c r="BR22" i="3"/>
  <c r="BD22" i="3"/>
  <c r="AP22" i="3"/>
  <c r="AB22" i="3"/>
  <c r="BH23" i="3"/>
  <c r="AT23" i="3"/>
  <c r="AF23" i="3"/>
  <c r="R23" i="3"/>
  <c r="BP23" i="3"/>
  <c r="BB23" i="3"/>
  <c r="AN23" i="3"/>
  <c r="Z23" i="3"/>
  <c r="BJ24" i="3"/>
  <c r="AV24" i="3"/>
  <c r="AH24" i="3"/>
  <c r="T24" i="3"/>
  <c r="BR24" i="3"/>
  <c r="BD24" i="3"/>
  <c r="AP24" i="3"/>
  <c r="AB24" i="3"/>
  <c r="BL25" i="3"/>
  <c r="AX25" i="3"/>
  <c r="AJ25" i="3"/>
  <c r="V25" i="3"/>
  <c r="BN26" i="3"/>
  <c r="AZ26" i="3"/>
  <c r="AL26" i="3"/>
  <c r="X26" i="3"/>
  <c r="BH27" i="3"/>
  <c r="AT27" i="3"/>
  <c r="AF27" i="3"/>
  <c r="R27" i="3"/>
  <c r="BL27" i="3"/>
  <c r="AX27" i="3"/>
  <c r="AJ27" i="3"/>
  <c r="V27" i="3"/>
  <c r="BJ28" i="3"/>
  <c r="AV28" i="3"/>
  <c r="AH28" i="3"/>
  <c r="T28" i="3"/>
  <c r="BN28" i="3"/>
  <c r="AZ28" i="3"/>
  <c r="AL28" i="3"/>
  <c r="X28" i="3"/>
  <c r="BR28" i="3"/>
  <c r="BD28" i="3"/>
  <c r="AP28" i="3"/>
  <c r="AB28" i="3"/>
  <c r="BH29" i="3"/>
  <c r="AT29" i="3"/>
  <c r="AF29" i="3"/>
  <c r="R29" i="3"/>
  <c r="BL29" i="3"/>
  <c r="AX29" i="3"/>
  <c r="AJ29" i="3"/>
  <c r="V29" i="3"/>
  <c r="BP29" i="3"/>
  <c r="BB29" i="3"/>
  <c r="AN29" i="3"/>
  <c r="Z29" i="3"/>
  <c r="BJ30" i="3"/>
  <c r="AV30" i="3"/>
  <c r="AH30" i="3"/>
  <c r="T30" i="3"/>
  <c r="BN30" i="3"/>
  <c r="AZ30" i="3"/>
  <c r="AL30" i="3"/>
  <c r="X30" i="3"/>
  <c r="BR30" i="3"/>
  <c r="BD30" i="3"/>
  <c r="AP30" i="3"/>
  <c r="AB30" i="3"/>
  <c r="BH31" i="3"/>
  <c r="AT31" i="3"/>
  <c r="AF31" i="3"/>
  <c r="R31" i="3"/>
  <c r="BL31" i="3"/>
  <c r="AX31" i="3"/>
  <c r="AJ31" i="3"/>
  <c r="V31" i="3"/>
  <c r="BJ32" i="3"/>
  <c r="AV32" i="3"/>
  <c r="AH32" i="3"/>
  <c r="T32" i="3"/>
  <c r="BN32" i="3"/>
  <c r="AZ32" i="3"/>
  <c r="AL32" i="3"/>
  <c r="X32" i="3"/>
  <c r="R205" i="3"/>
  <c r="V217" i="3"/>
  <c r="R225" i="3"/>
  <c r="V233" i="3"/>
  <c r="R237" i="3"/>
  <c r="V245" i="3"/>
  <c r="R253" i="3"/>
  <c r="Z261" i="3"/>
  <c r="R273" i="3"/>
  <c r="Z281" i="3"/>
  <c r="R289" i="3"/>
  <c r="V297" i="3"/>
  <c r="Z309" i="3"/>
  <c r="Z313" i="3"/>
  <c r="Z321" i="3"/>
  <c r="V333" i="3"/>
  <c r="V349" i="3"/>
  <c r="Z357" i="3"/>
  <c r="R369" i="3"/>
  <c r="R381" i="3"/>
  <c r="Z389" i="3"/>
  <c r="R401" i="3"/>
  <c r="Z409" i="3"/>
  <c r="V421" i="3"/>
  <c r="V429" i="3"/>
  <c r="V445" i="3"/>
  <c r="V453" i="3"/>
  <c r="V461" i="3"/>
  <c r="Z465" i="3"/>
  <c r="R477" i="3"/>
  <c r="V485" i="3"/>
  <c r="V493" i="3"/>
  <c r="Z501" i="3"/>
  <c r="Z505" i="3"/>
  <c r="R509" i="3"/>
  <c r="R513" i="3"/>
  <c r="V521" i="3"/>
  <c r="R525" i="3"/>
  <c r="R529" i="3"/>
  <c r="V539" i="3"/>
  <c r="R549" i="3"/>
  <c r="V559" i="3"/>
  <c r="V571" i="3"/>
  <c r="R583" i="3"/>
  <c r="Z583" i="3"/>
  <c r="T590" i="3"/>
  <c r="AB590" i="3"/>
  <c r="R595" i="3"/>
  <c r="V599" i="3"/>
  <c r="Z603" i="3"/>
  <c r="V611" i="3"/>
  <c r="Z623" i="3"/>
  <c r="R647" i="3"/>
  <c r="V653" i="3"/>
  <c r="Z671" i="3"/>
  <c r="Z691" i="3"/>
  <c r="Z693" i="3"/>
  <c r="Z699" i="3"/>
  <c r="Z705" i="3"/>
  <c r="AE6" i="3"/>
  <c r="Q6" i="3"/>
  <c r="AS6" i="3"/>
  <c r="AI6" i="3"/>
  <c r="U6" i="3"/>
  <c r="AW6" i="3"/>
  <c r="AM6" i="3"/>
  <c r="Y6" i="3"/>
  <c r="BA6" i="3"/>
  <c r="AQ6" i="3"/>
  <c r="AC6" i="3"/>
  <c r="BE6" i="3"/>
  <c r="BI7" i="3"/>
  <c r="AU7" i="3"/>
  <c r="AG7" i="3"/>
  <c r="S7" i="3"/>
  <c r="BM7" i="3"/>
  <c r="AY7" i="3"/>
  <c r="AK7" i="3"/>
  <c r="W7" i="3"/>
  <c r="BQ7" i="3"/>
  <c r="BC7" i="3"/>
  <c r="AO7" i="3"/>
  <c r="AA7" i="3"/>
  <c r="BG8" i="3"/>
  <c r="AS8" i="3"/>
  <c r="AE8" i="3"/>
  <c r="Q8" i="3"/>
  <c r="BK8" i="3"/>
  <c r="AW8" i="3"/>
  <c r="AI8" i="3"/>
  <c r="U8" i="3"/>
  <c r="BO8" i="3"/>
  <c r="BA8" i="3"/>
  <c r="AM8" i="3"/>
  <c r="Y8" i="3"/>
  <c r="BS8" i="3"/>
  <c r="BE8" i="3"/>
  <c r="AQ8" i="3"/>
  <c r="AC8" i="3"/>
  <c r="BI9" i="3"/>
  <c r="AU9" i="3"/>
  <c r="AG9" i="3"/>
  <c r="S9" i="3"/>
  <c r="BM9" i="3"/>
  <c r="AY9" i="3"/>
  <c r="AK9" i="3"/>
  <c r="W9" i="3"/>
  <c r="BQ9" i="3"/>
  <c r="BC9" i="3"/>
  <c r="AO9" i="3"/>
  <c r="AA9" i="3"/>
  <c r="BG10" i="3"/>
  <c r="AS10" i="3"/>
  <c r="AE10" i="3"/>
  <c r="Q10" i="3"/>
  <c r="BK10" i="3"/>
  <c r="AW10" i="3"/>
  <c r="AI10" i="3"/>
  <c r="U10" i="3"/>
  <c r="BO10" i="3"/>
  <c r="BA10" i="3"/>
  <c r="AM10" i="3"/>
  <c r="Y10" i="3"/>
  <c r="BS10" i="3"/>
  <c r="BE10" i="3"/>
  <c r="AQ10" i="3"/>
  <c r="AC10" i="3"/>
  <c r="BI11" i="3"/>
  <c r="AU11" i="3"/>
  <c r="AG11" i="3"/>
  <c r="S11" i="3"/>
  <c r="BM11" i="3"/>
  <c r="AY11" i="3"/>
  <c r="AK11" i="3"/>
  <c r="W11" i="3"/>
  <c r="BQ11" i="3"/>
  <c r="BC11" i="3"/>
  <c r="AO11" i="3"/>
  <c r="AA11" i="3"/>
  <c r="BG12" i="3"/>
  <c r="AS12" i="3"/>
  <c r="AE12" i="3"/>
  <c r="Q12" i="3"/>
  <c r="BK12" i="3"/>
  <c r="AW12" i="3"/>
  <c r="AI12" i="3"/>
  <c r="U12" i="3"/>
  <c r="BO12" i="3"/>
  <c r="BA12" i="3"/>
  <c r="AM12" i="3"/>
  <c r="Y12" i="3"/>
  <c r="BS12" i="3"/>
  <c r="BE12" i="3"/>
  <c r="AQ12" i="3"/>
  <c r="AC12" i="3"/>
  <c r="BI13" i="3"/>
  <c r="AU13" i="3"/>
  <c r="AG13" i="3"/>
  <c r="S13" i="3"/>
  <c r="BM13" i="3"/>
  <c r="AY13" i="3"/>
  <c r="AK13" i="3"/>
  <c r="W13" i="3"/>
  <c r="BQ13" i="3"/>
  <c r="BC13" i="3"/>
  <c r="AO13" i="3"/>
  <c r="AA13" i="3"/>
  <c r="BG14" i="3"/>
  <c r="AS14" i="3"/>
  <c r="AE14" i="3"/>
  <c r="Q14" i="3"/>
  <c r="BK14" i="3"/>
  <c r="AW14" i="3"/>
  <c r="AI14" i="3"/>
  <c r="U14" i="3"/>
  <c r="BO14" i="3"/>
  <c r="BA14" i="3"/>
  <c r="AM14" i="3"/>
  <c r="Y14" i="3"/>
  <c r="BS14" i="3"/>
  <c r="BE14" i="3"/>
  <c r="AQ14" i="3"/>
  <c r="AC14" i="3"/>
  <c r="BI15" i="3"/>
  <c r="AU15" i="3"/>
  <c r="AG15" i="3"/>
  <c r="S15" i="3"/>
  <c r="BM15" i="3"/>
  <c r="AY15" i="3"/>
  <c r="AK15" i="3"/>
  <c r="W15" i="3"/>
  <c r="BQ15" i="3"/>
  <c r="BC15" i="3"/>
  <c r="AO15" i="3"/>
  <c r="AA15" i="3"/>
  <c r="BG16" i="3"/>
  <c r="AS16" i="3"/>
  <c r="AE16" i="3"/>
  <c r="Q16" i="3"/>
  <c r="BK16" i="3"/>
  <c r="AW16" i="3"/>
  <c r="AI16" i="3"/>
  <c r="U16" i="3"/>
  <c r="BO16" i="3"/>
  <c r="BA16" i="3"/>
  <c r="AM16" i="3"/>
  <c r="Y16" i="3"/>
  <c r="BS16" i="3"/>
  <c r="BE16" i="3"/>
  <c r="AQ16" i="3"/>
  <c r="AC16" i="3"/>
  <c r="BI17" i="3"/>
  <c r="AU17" i="3"/>
  <c r="AG17" i="3"/>
  <c r="S17" i="3"/>
  <c r="BM17" i="3"/>
  <c r="AY17" i="3"/>
  <c r="AK17" i="3"/>
  <c r="W17" i="3"/>
  <c r="BQ17" i="3"/>
  <c r="BC17" i="3"/>
  <c r="AO17" i="3"/>
  <c r="AA17" i="3"/>
  <c r="BG18" i="3"/>
  <c r="AS18" i="3"/>
  <c r="AE18" i="3"/>
  <c r="Q18" i="3"/>
  <c r="BK18" i="3"/>
  <c r="AW18" i="3"/>
  <c r="AI18" i="3"/>
  <c r="U18" i="3"/>
  <c r="BO18" i="3"/>
  <c r="BA18" i="3"/>
  <c r="AM18" i="3"/>
  <c r="Y18" i="3"/>
  <c r="BS18" i="3"/>
  <c r="BE18" i="3"/>
  <c r="AQ18" i="3"/>
  <c r="AC18" i="3"/>
  <c r="BI19" i="3"/>
  <c r="AU19" i="3"/>
  <c r="AG19" i="3"/>
  <c r="S19" i="3"/>
  <c r="BM19" i="3"/>
  <c r="AY19" i="3"/>
  <c r="AK19" i="3"/>
  <c r="W19" i="3"/>
  <c r="BQ19" i="3"/>
  <c r="BC19" i="3"/>
  <c r="AO19" i="3"/>
  <c r="AA19" i="3"/>
  <c r="BG20" i="3"/>
  <c r="AS20" i="3"/>
  <c r="AE20" i="3"/>
  <c r="Q20" i="3"/>
  <c r="BK20" i="3"/>
  <c r="AW20" i="3"/>
  <c r="AI20" i="3"/>
  <c r="U20" i="3"/>
  <c r="BO20" i="3"/>
  <c r="BA20" i="3"/>
  <c r="AM20" i="3"/>
  <c r="Y20" i="3"/>
  <c r="BS20" i="3"/>
  <c r="BE20" i="3"/>
  <c r="AQ20" i="3"/>
  <c r="AC20" i="3"/>
  <c r="BI21" i="3"/>
  <c r="AU21" i="3"/>
  <c r="AG21" i="3"/>
  <c r="S21" i="3"/>
  <c r="BM21" i="3"/>
  <c r="AY21" i="3"/>
  <c r="AK21" i="3"/>
  <c r="W21" i="3"/>
  <c r="BQ21" i="3"/>
  <c r="BC21" i="3"/>
  <c r="AO21" i="3"/>
  <c r="AA21" i="3"/>
  <c r="BG22" i="3"/>
  <c r="AS22" i="3"/>
  <c r="AE22" i="3"/>
  <c r="Q22" i="3"/>
  <c r="BK22" i="3"/>
  <c r="AW22" i="3"/>
  <c r="AI22" i="3"/>
  <c r="U22" i="3"/>
  <c r="BO22" i="3"/>
  <c r="BA22" i="3"/>
  <c r="AM22" i="3"/>
  <c r="Y22" i="3"/>
  <c r="BS22" i="3"/>
  <c r="BE22" i="3"/>
  <c r="AQ22" i="3"/>
  <c r="AC22" i="3"/>
  <c r="BI23" i="3"/>
  <c r="AU23" i="3"/>
  <c r="AG23" i="3"/>
  <c r="S23" i="3"/>
  <c r="BM23" i="3"/>
  <c r="AY23" i="3"/>
  <c r="AK23" i="3"/>
  <c r="W23" i="3"/>
  <c r="BQ23" i="3"/>
  <c r="BC23" i="3"/>
  <c r="AO23" i="3"/>
  <c r="AA23" i="3"/>
  <c r="BG24" i="3"/>
  <c r="AS24" i="3"/>
  <c r="AE24" i="3"/>
  <c r="Q24" i="3"/>
  <c r="BK24" i="3"/>
  <c r="AW24" i="3"/>
  <c r="AI24" i="3"/>
  <c r="U24" i="3"/>
  <c r="BO24" i="3"/>
  <c r="BA24" i="3"/>
  <c r="AM24" i="3"/>
  <c r="Y24" i="3"/>
  <c r="BS24" i="3"/>
  <c r="BE24" i="3"/>
  <c r="AQ24" i="3"/>
  <c r="AC24" i="3"/>
  <c r="BI25" i="3"/>
  <c r="AU25" i="3"/>
  <c r="AG25" i="3"/>
  <c r="S25" i="3"/>
  <c r="BM25" i="3"/>
  <c r="AY25" i="3"/>
  <c r="AK25" i="3"/>
  <c r="W25" i="3"/>
  <c r="BQ25" i="3"/>
  <c r="BC25" i="3"/>
  <c r="AO25" i="3"/>
  <c r="AA25" i="3"/>
  <c r="BG26" i="3"/>
  <c r="AS26" i="3"/>
  <c r="AE26" i="3"/>
  <c r="Q26" i="3"/>
  <c r="BK26" i="3"/>
  <c r="AW26" i="3"/>
  <c r="AI26" i="3"/>
  <c r="U26" i="3"/>
  <c r="BO26" i="3"/>
  <c r="BA26" i="3"/>
  <c r="AM26" i="3"/>
  <c r="Y26" i="3"/>
  <c r="BS26" i="3"/>
  <c r="BE26" i="3"/>
  <c r="AQ26" i="3"/>
  <c r="AC26" i="3"/>
  <c r="BI27" i="3"/>
  <c r="AU27" i="3"/>
  <c r="AG27" i="3"/>
  <c r="S27" i="3"/>
  <c r="BM27" i="3"/>
  <c r="AY27" i="3"/>
  <c r="AK27" i="3"/>
  <c r="W27" i="3"/>
  <c r="BQ27" i="3"/>
  <c r="BC27" i="3"/>
  <c r="AO27" i="3"/>
  <c r="AA27" i="3"/>
  <c r="BG28" i="3"/>
  <c r="AS28" i="3"/>
  <c r="AE28" i="3"/>
  <c r="Q28" i="3"/>
  <c r="BK28" i="3"/>
  <c r="AW28" i="3"/>
  <c r="AI28" i="3"/>
  <c r="U28" i="3"/>
  <c r="BO28" i="3"/>
  <c r="BA28" i="3"/>
  <c r="AM28" i="3"/>
  <c r="Y28" i="3"/>
  <c r="BS28" i="3"/>
  <c r="BE28" i="3"/>
  <c r="AQ28" i="3"/>
  <c r="AC28" i="3"/>
  <c r="BI29" i="3"/>
  <c r="AU29" i="3"/>
  <c r="AG29" i="3"/>
  <c r="S29" i="3"/>
  <c r="BM29" i="3"/>
  <c r="AY29" i="3"/>
  <c r="AK29" i="3"/>
  <c r="W29" i="3"/>
  <c r="BQ29" i="3"/>
  <c r="BC29" i="3"/>
  <c r="AO29" i="3"/>
  <c r="AA29" i="3"/>
  <c r="BG30" i="3"/>
  <c r="AS30" i="3"/>
  <c r="AE30" i="3"/>
  <c r="Q30" i="3"/>
  <c r="BK30" i="3"/>
  <c r="AW30" i="3"/>
  <c r="AI30" i="3"/>
  <c r="U30" i="3"/>
  <c r="BO30" i="3"/>
  <c r="BA30" i="3"/>
  <c r="AM30" i="3"/>
  <c r="Y30" i="3"/>
  <c r="BS30" i="3"/>
  <c r="BE30" i="3"/>
  <c r="AQ30" i="3"/>
  <c r="AC30" i="3"/>
  <c r="BI31" i="3"/>
  <c r="AU31" i="3"/>
  <c r="AG31" i="3"/>
  <c r="S31" i="3"/>
  <c r="BM31" i="3"/>
  <c r="AY31" i="3"/>
  <c r="AK31" i="3"/>
  <c r="W31" i="3"/>
  <c r="BQ31" i="3"/>
  <c r="BC31" i="3"/>
  <c r="AO31" i="3"/>
  <c r="AA31" i="3"/>
  <c r="BG32" i="3"/>
  <c r="AS32" i="3"/>
  <c r="AE32" i="3"/>
  <c r="Q32" i="3"/>
  <c r="BK32" i="3"/>
  <c r="AW32" i="3"/>
  <c r="AI32" i="3"/>
  <c r="U32" i="3"/>
  <c r="BO32" i="3"/>
  <c r="BA32" i="3"/>
  <c r="AM32" i="3"/>
  <c r="Y32" i="3"/>
  <c r="BD6" i="3"/>
  <c r="BO6" i="3"/>
  <c r="BL8" i="3"/>
  <c r="AX8" i="3"/>
  <c r="AJ8" i="3"/>
  <c r="V8" i="3"/>
  <c r="BJ9" i="3"/>
  <c r="AV9" i="3"/>
  <c r="AH9" i="3"/>
  <c r="T9" i="3"/>
  <c r="BL10" i="3"/>
  <c r="AX10" i="3"/>
  <c r="AJ10" i="3"/>
  <c r="V10" i="3"/>
  <c r="BR11" i="3"/>
  <c r="BD11" i="3"/>
  <c r="AP11" i="3"/>
  <c r="AB11" i="3"/>
  <c r="BH14" i="3"/>
  <c r="AT14" i="3"/>
  <c r="AF14" i="3"/>
  <c r="R14" i="3"/>
  <c r="BJ15" i="3"/>
  <c r="AV15" i="3"/>
  <c r="AH15" i="3"/>
  <c r="T15" i="3"/>
  <c r="BL16" i="3"/>
  <c r="AX16" i="3"/>
  <c r="AJ16" i="3"/>
  <c r="V16" i="3"/>
  <c r="BN17" i="3"/>
  <c r="AZ17" i="3"/>
  <c r="AL17" i="3"/>
  <c r="X17" i="3"/>
  <c r="BP18" i="3"/>
  <c r="BB18" i="3"/>
  <c r="AN18" i="3"/>
  <c r="Z18" i="3"/>
  <c r="BR19" i="3"/>
  <c r="BD19" i="3"/>
  <c r="AP19" i="3"/>
  <c r="AB19" i="3"/>
  <c r="BP20" i="3"/>
  <c r="BB20" i="3"/>
  <c r="AN20" i="3"/>
  <c r="Z20" i="3"/>
  <c r="BR21" i="3"/>
  <c r="BD21" i="3"/>
  <c r="AP21" i="3"/>
  <c r="AB21" i="3"/>
  <c r="BP22" i="3"/>
  <c r="BB22" i="3"/>
  <c r="AN22" i="3"/>
  <c r="Z22" i="3"/>
  <c r="BR23" i="3"/>
  <c r="BD23" i="3"/>
  <c r="AP23" i="3"/>
  <c r="AB23" i="3"/>
  <c r="BP24" i="3"/>
  <c r="BB24" i="3"/>
  <c r="AN24" i="3"/>
  <c r="Z24" i="3"/>
  <c r="BR25" i="3"/>
  <c r="BD25" i="3"/>
  <c r="AP25" i="3"/>
  <c r="AB25" i="3"/>
  <c r="BP26" i="3"/>
  <c r="BB26" i="3"/>
  <c r="AN26" i="3"/>
  <c r="Z26" i="3"/>
  <c r="BH28" i="3"/>
  <c r="AT28" i="3"/>
  <c r="AF28" i="3"/>
  <c r="R28" i="3"/>
  <c r="BJ29" i="3"/>
  <c r="AV29" i="3"/>
  <c r="AH29" i="3"/>
  <c r="T29" i="3"/>
  <c r="BH30" i="3"/>
  <c r="AT30" i="3"/>
  <c r="AF30" i="3"/>
  <c r="R30" i="3"/>
  <c r="BJ31" i="3"/>
  <c r="AV31" i="3"/>
  <c r="AH31" i="3"/>
  <c r="T31" i="3"/>
  <c r="BH32" i="3"/>
  <c r="AT32" i="3"/>
  <c r="AF32" i="3"/>
  <c r="R32" i="3"/>
  <c r="BN33" i="3"/>
  <c r="AZ33" i="3"/>
  <c r="AL33" i="3"/>
  <c r="X33" i="3"/>
  <c r="BL34" i="3"/>
  <c r="AX34" i="3"/>
  <c r="AJ34" i="3"/>
  <c r="V34" i="3"/>
  <c r="BR35" i="3"/>
  <c r="BD35" i="3"/>
  <c r="AP35" i="3"/>
  <c r="AB35" i="3"/>
  <c r="BL36" i="3"/>
  <c r="AX36" i="3"/>
  <c r="AJ36" i="3"/>
  <c r="V36" i="3"/>
  <c r="BJ37" i="3"/>
  <c r="AV37" i="3"/>
  <c r="AH37" i="3"/>
  <c r="T37" i="3"/>
  <c r="BH38" i="3"/>
  <c r="AT38" i="3"/>
  <c r="AF38" i="3"/>
  <c r="R38" i="3"/>
  <c r="BN39" i="3"/>
  <c r="AZ39" i="3"/>
  <c r="AL39" i="3"/>
  <c r="X39" i="3"/>
  <c r="BP40" i="3"/>
  <c r="BB40" i="3"/>
  <c r="AN40" i="3"/>
  <c r="Z40" i="3"/>
  <c r="BR41" i="3"/>
  <c r="BD41" i="3"/>
  <c r="AP41" i="3"/>
  <c r="AB41" i="3"/>
  <c r="BP42" i="3"/>
  <c r="BB42" i="3"/>
  <c r="AN42" i="3"/>
  <c r="Z42" i="3"/>
  <c r="BR43" i="3"/>
  <c r="BD43" i="3"/>
  <c r="AP43" i="3"/>
  <c r="AB43" i="3"/>
  <c r="BP44" i="3"/>
  <c r="BB44" i="3"/>
  <c r="AN44" i="3"/>
  <c r="Z44" i="3"/>
  <c r="BR45" i="3"/>
  <c r="BD45" i="3"/>
  <c r="AP45" i="3"/>
  <c r="AB45" i="3"/>
  <c r="BL46" i="3"/>
  <c r="AX46" i="3"/>
  <c r="AJ46" i="3"/>
  <c r="V46" i="3"/>
  <c r="BN47" i="3"/>
  <c r="AZ47" i="3"/>
  <c r="AL47" i="3"/>
  <c r="X47" i="3"/>
  <c r="BP48" i="3"/>
  <c r="BB48" i="3"/>
  <c r="AN48" i="3"/>
  <c r="Z48" i="3"/>
  <c r="BR49" i="3"/>
  <c r="BD49" i="3"/>
  <c r="AP49" i="3"/>
  <c r="AB49" i="3"/>
  <c r="BH52" i="3"/>
  <c r="AT52" i="3"/>
  <c r="AF52" i="3"/>
  <c r="R52" i="3"/>
  <c r="BP52" i="3"/>
  <c r="BB52" i="3"/>
  <c r="AN52" i="3"/>
  <c r="Z52" i="3"/>
  <c r="BH54" i="3"/>
  <c r="AT54" i="3"/>
  <c r="AF54" i="3"/>
  <c r="R54" i="3"/>
  <c r="BJ55" i="3"/>
  <c r="AV55" i="3"/>
  <c r="AH55" i="3"/>
  <c r="T55" i="3"/>
  <c r="BL56" i="3"/>
  <c r="AX56" i="3"/>
  <c r="AJ56" i="3"/>
  <c r="V56" i="3"/>
  <c r="BJ57" i="3"/>
  <c r="AV57" i="3"/>
  <c r="AH57" i="3"/>
  <c r="T57" i="3"/>
  <c r="BH58" i="3"/>
  <c r="AT58" i="3"/>
  <c r="AF58" i="3"/>
  <c r="R58" i="3"/>
  <c r="BR59" i="3"/>
  <c r="BD59" i="3"/>
  <c r="AP59" i="3"/>
  <c r="AB59" i="3"/>
  <c r="BR61" i="3"/>
  <c r="BD61" i="3"/>
  <c r="AP61" i="3"/>
  <c r="AB61" i="3"/>
  <c r="BL64" i="3"/>
  <c r="AX64" i="3"/>
  <c r="AJ64" i="3"/>
  <c r="V64" i="3"/>
  <c r="BH66" i="3"/>
  <c r="AT66" i="3"/>
  <c r="AF66" i="3"/>
  <c r="R66" i="3"/>
  <c r="BP66" i="3"/>
  <c r="BB66" i="3"/>
  <c r="AN66" i="3"/>
  <c r="Z66" i="3"/>
  <c r="BN67" i="3"/>
  <c r="AZ67" i="3"/>
  <c r="AL67" i="3"/>
  <c r="X67" i="3"/>
  <c r="BP68" i="3"/>
  <c r="BB68" i="3"/>
  <c r="AN68" i="3"/>
  <c r="Z68" i="3"/>
  <c r="BR69" i="3"/>
  <c r="BD69" i="3"/>
  <c r="AP69" i="3"/>
  <c r="AB69" i="3"/>
  <c r="BR71" i="3"/>
  <c r="BD71" i="3"/>
  <c r="AP71" i="3"/>
  <c r="AB71" i="3"/>
  <c r="BH74" i="3"/>
  <c r="AT74" i="3"/>
  <c r="AF74" i="3"/>
  <c r="R74" i="3"/>
  <c r="BJ75" i="3"/>
  <c r="AV75" i="3"/>
  <c r="AH75" i="3"/>
  <c r="T75" i="3"/>
  <c r="BL76" i="3"/>
  <c r="AX76" i="3"/>
  <c r="AJ76" i="3"/>
  <c r="V76" i="3"/>
  <c r="BJ77" i="3"/>
  <c r="AV77" i="3"/>
  <c r="AH77" i="3"/>
  <c r="T77" i="3"/>
  <c r="BH78" i="3"/>
  <c r="AT78" i="3"/>
  <c r="AF78" i="3"/>
  <c r="R78" i="3"/>
  <c r="BR79" i="3"/>
  <c r="BD79" i="3"/>
  <c r="AP79" i="3"/>
  <c r="AB79" i="3"/>
  <c r="BP80" i="3"/>
  <c r="BB80" i="3"/>
  <c r="AN80" i="3"/>
  <c r="Z80" i="3"/>
  <c r="BR81" i="3"/>
  <c r="BD81" i="3"/>
  <c r="AP81" i="3"/>
  <c r="AB81" i="3"/>
  <c r="BP82" i="3"/>
  <c r="BB82" i="3"/>
  <c r="AN82" i="3"/>
  <c r="Z82" i="3"/>
  <c r="BR83" i="3"/>
  <c r="BD83" i="3"/>
  <c r="AP83" i="3"/>
  <c r="AB83" i="3"/>
  <c r="BH86" i="3"/>
  <c r="AT86" i="3"/>
  <c r="AF86" i="3"/>
  <c r="R86" i="3"/>
  <c r="BL88" i="3"/>
  <c r="AX88" i="3"/>
  <c r="AJ88" i="3"/>
  <c r="V88" i="3"/>
  <c r="BJ89" i="3"/>
  <c r="AV89" i="3"/>
  <c r="AH89" i="3"/>
  <c r="T89" i="3"/>
  <c r="BL90" i="3"/>
  <c r="AX90" i="3"/>
  <c r="AJ90" i="3"/>
  <c r="V90" i="3"/>
  <c r="BJ91" i="3"/>
  <c r="AV91" i="3"/>
  <c r="AH91" i="3"/>
  <c r="T91" i="3"/>
  <c r="BL92" i="3"/>
  <c r="AX92" i="3"/>
  <c r="AJ92" i="3"/>
  <c r="V92" i="3"/>
  <c r="BN93" i="3"/>
  <c r="AZ93" i="3"/>
  <c r="AL93" i="3"/>
  <c r="X93" i="3"/>
  <c r="BP94" i="3"/>
  <c r="BB94" i="3"/>
  <c r="AN94" i="3"/>
  <c r="Z94" i="3"/>
  <c r="BR95" i="3"/>
  <c r="BD95" i="3"/>
  <c r="AP95" i="3"/>
  <c r="AB95" i="3"/>
  <c r="BP96" i="3"/>
  <c r="BB96" i="3"/>
  <c r="AN96" i="3"/>
  <c r="Z96" i="3"/>
  <c r="BR97" i="3"/>
  <c r="BD97" i="3"/>
  <c r="AP97" i="3"/>
  <c r="AB97" i="3"/>
  <c r="BP98" i="3"/>
  <c r="BB98" i="3"/>
  <c r="AN98" i="3"/>
  <c r="Z98" i="3"/>
  <c r="BL100" i="3"/>
  <c r="AX100" i="3"/>
  <c r="AJ100" i="3"/>
  <c r="V100" i="3"/>
  <c r="BJ101" i="3"/>
  <c r="AV101" i="3"/>
  <c r="AH101" i="3"/>
  <c r="T101" i="3"/>
  <c r="BL102" i="3"/>
  <c r="AX102" i="3"/>
  <c r="AJ102" i="3"/>
  <c r="V102" i="3"/>
  <c r="BN103" i="3"/>
  <c r="AZ103" i="3"/>
  <c r="AL103" i="3"/>
  <c r="X103" i="3"/>
  <c r="BJ105" i="3"/>
  <c r="AV105" i="3"/>
  <c r="AH105" i="3"/>
  <c r="T105" i="3"/>
  <c r="BL106" i="3"/>
  <c r="AX106" i="3"/>
  <c r="AJ106" i="3"/>
  <c r="V106" i="3"/>
  <c r="BN107" i="3"/>
  <c r="AZ107" i="3"/>
  <c r="AL107" i="3"/>
  <c r="X107" i="3"/>
  <c r="BR109" i="3"/>
  <c r="BD109" i="3"/>
  <c r="AP109" i="3"/>
  <c r="AB109" i="3"/>
  <c r="BL112" i="3"/>
  <c r="AX112" i="3"/>
  <c r="AJ112" i="3"/>
  <c r="V112" i="3"/>
  <c r="BN113" i="3"/>
  <c r="AZ113" i="3"/>
  <c r="AL113" i="3"/>
  <c r="X113" i="3"/>
  <c r="BR115" i="3"/>
  <c r="BD115" i="3"/>
  <c r="AP115" i="3"/>
  <c r="AB115" i="3"/>
  <c r="BJ117" i="3"/>
  <c r="AV117" i="3"/>
  <c r="AH117" i="3"/>
  <c r="T117" i="3"/>
  <c r="BH118" i="3"/>
  <c r="AT118" i="3"/>
  <c r="AF118" i="3"/>
  <c r="R118" i="3"/>
  <c r="BN119" i="3"/>
  <c r="AZ119" i="3"/>
  <c r="AL119" i="3"/>
  <c r="X119" i="3"/>
  <c r="BR121" i="3"/>
  <c r="BD121" i="3"/>
  <c r="AP121" i="3"/>
  <c r="AB121" i="3"/>
  <c r="BH124" i="3"/>
  <c r="AT124" i="3"/>
  <c r="AF124" i="3"/>
  <c r="R124" i="3"/>
  <c r="BP124" i="3"/>
  <c r="BB124" i="3"/>
  <c r="AN124" i="3"/>
  <c r="Z124" i="3"/>
  <c r="BN125" i="3"/>
  <c r="AZ125" i="3"/>
  <c r="AL125" i="3"/>
  <c r="X125" i="3"/>
  <c r="BH128" i="3"/>
  <c r="AT128" i="3"/>
  <c r="AF128" i="3"/>
  <c r="R128" i="3"/>
  <c r="BR129" i="3"/>
  <c r="BD129" i="3"/>
  <c r="AP129" i="3"/>
  <c r="AB129" i="3"/>
  <c r="BP130" i="3"/>
  <c r="BB130" i="3"/>
  <c r="AN130" i="3"/>
  <c r="Z130" i="3"/>
  <c r="BR131" i="3"/>
  <c r="BD131" i="3"/>
  <c r="AP131" i="3"/>
  <c r="AB131" i="3"/>
  <c r="BN133" i="3"/>
  <c r="AZ133" i="3"/>
  <c r="AL133" i="3"/>
  <c r="X133" i="3"/>
  <c r="BL134" i="3"/>
  <c r="AX134" i="3"/>
  <c r="AJ134" i="3"/>
  <c r="V134" i="3"/>
  <c r="BJ135" i="3"/>
  <c r="AV135" i="3"/>
  <c r="AH135" i="3"/>
  <c r="T135" i="3"/>
  <c r="BL136" i="3"/>
  <c r="AX136" i="3"/>
  <c r="AJ136" i="3"/>
  <c r="V136" i="3"/>
  <c r="BN137" i="3"/>
  <c r="AZ137" i="3"/>
  <c r="AL137" i="3"/>
  <c r="X137" i="3"/>
  <c r="BJ139" i="3"/>
  <c r="AV139" i="3"/>
  <c r="AH139" i="3"/>
  <c r="T139" i="3"/>
  <c r="BR139" i="3"/>
  <c r="BD139" i="3"/>
  <c r="AP139" i="3"/>
  <c r="AB139" i="3"/>
  <c r="BP140" i="3"/>
  <c r="BB140" i="3"/>
  <c r="AN140" i="3"/>
  <c r="Z140" i="3"/>
  <c r="BJ141" i="3"/>
  <c r="AV141" i="3"/>
  <c r="AH141" i="3"/>
  <c r="T141" i="3"/>
  <c r="BN141" i="3"/>
  <c r="AZ141" i="3"/>
  <c r="AL141" i="3"/>
  <c r="X141" i="3"/>
  <c r="BL142" i="3"/>
  <c r="AX142" i="3"/>
  <c r="AJ142" i="3"/>
  <c r="V142" i="3"/>
  <c r="BJ143" i="3"/>
  <c r="AV143" i="3"/>
  <c r="AH143" i="3"/>
  <c r="T143" i="3"/>
  <c r="BL144" i="3"/>
  <c r="AX144" i="3"/>
  <c r="AJ144" i="3"/>
  <c r="V144" i="3"/>
  <c r="BJ145" i="3"/>
  <c r="AV145" i="3"/>
  <c r="AH145" i="3"/>
  <c r="T145" i="3"/>
  <c r="BN145" i="3"/>
  <c r="AZ145" i="3"/>
  <c r="AL145" i="3"/>
  <c r="X145" i="3"/>
  <c r="BH146" i="3"/>
  <c r="AT146" i="3"/>
  <c r="AF146" i="3"/>
  <c r="R146" i="3"/>
  <c r="BP146" i="3"/>
  <c r="BB146" i="3"/>
  <c r="AN146" i="3"/>
  <c r="Z146" i="3"/>
  <c r="BJ147" i="3"/>
  <c r="AV147" i="3"/>
  <c r="AH147" i="3"/>
  <c r="T147" i="3"/>
  <c r="BR147" i="3"/>
  <c r="BD147" i="3"/>
  <c r="AP147" i="3"/>
  <c r="AB147" i="3"/>
  <c r="BL148" i="3"/>
  <c r="AX148" i="3"/>
  <c r="AJ148" i="3"/>
  <c r="V148" i="3"/>
  <c r="BP148" i="3"/>
  <c r="BB148" i="3"/>
  <c r="AN148" i="3"/>
  <c r="Z148" i="3"/>
  <c r="BN149" i="3"/>
  <c r="AZ149" i="3"/>
  <c r="AL149" i="3"/>
  <c r="X149" i="3"/>
  <c r="BH150" i="3"/>
  <c r="AT150" i="3"/>
  <c r="AF150" i="3"/>
  <c r="R150" i="3"/>
  <c r="BP150" i="3"/>
  <c r="BB150" i="3"/>
  <c r="AN150" i="3"/>
  <c r="Z150" i="3"/>
  <c r="BN151" i="3"/>
  <c r="AZ151" i="3"/>
  <c r="AL151" i="3"/>
  <c r="X151" i="3"/>
  <c r="BH152" i="3"/>
  <c r="AT152" i="3"/>
  <c r="AF152" i="3"/>
  <c r="R152" i="3"/>
  <c r="BP152" i="3"/>
  <c r="BB152" i="3"/>
  <c r="AN152" i="3"/>
  <c r="Z152" i="3"/>
  <c r="BN153" i="3"/>
  <c r="AZ153" i="3"/>
  <c r="AL153" i="3"/>
  <c r="X153" i="3"/>
  <c r="BL154" i="3"/>
  <c r="AX154" i="3"/>
  <c r="AJ154" i="3"/>
  <c r="V154" i="3"/>
  <c r="BN155" i="3"/>
  <c r="AZ155" i="3"/>
  <c r="AL155" i="3"/>
  <c r="X155" i="3"/>
  <c r="BH156" i="3"/>
  <c r="AT156" i="3"/>
  <c r="AF156" i="3"/>
  <c r="R156" i="3"/>
  <c r="BP156" i="3"/>
  <c r="BB156" i="3"/>
  <c r="AN156" i="3"/>
  <c r="Z156" i="3"/>
  <c r="BJ157" i="3"/>
  <c r="AV157" i="3"/>
  <c r="AH157" i="3"/>
  <c r="T157" i="3"/>
  <c r="BR157" i="3"/>
  <c r="BD157" i="3"/>
  <c r="AP157" i="3"/>
  <c r="AB157" i="3"/>
  <c r="BL158" i="3"/>
  <c r="AX158" i="3"/>
  <c r="AJ158" i="3"/>
  <c r="V158" i="3"/>
  <c r="BN159" i="3"/>
  <c r="AZ159" i="3"/>
  <c r="AL159" i="3"/>
  <c r="X159" i="3"/>
  <c r="BH160" i="3"/>
  <c r="AT160" i="3"/>
  <c r="AF160" i="3"/>
  <c r="R160" i="3"/>
  <c r="BP160" i="3"/>
  <c r="BB160" i="3"/>
  <c r="AN160" i="3"/>
  <c r="Z160" i="3"/>
  <c r="BJ161" i="3"/>
  <c r="AV161" i="3"/>
  <c r="AH161" i="3"/>
  <c r="T161" i="3"/>
  <c r="BR161" i="3"/>
  <c r="BD161" i="3"/>
  <c r="AP161" i="3"/>
  <c r="AB161" i="3"/>
  <c r="BL162" i="3"/>
  <c r="AX162" i="3"/>
  <c r="AJ162" i="3"/>
  <c r="V162" i="3"/>
  <c r="BN163" i="3"/>
  <c r="AZ163" i="3"/>
  <c r="AL163" i="3"/>
  <c r="X163" i="3"/>
  <c r="BH164" i="3"/>
  <c r="AT164" i="3"/>
  <c r="AF164" i="3"/>
  <c r="R164" i="3"/>
  <c r="BP164" i="3"/>
  <c r="BB164" i="3"/>
  <c r="AN164" i="3"/>
  <c r="Z164" i="3"/>
  <c r="BJ165" i="3"/>
  <c r="AV165" i="3"/>
  <c r="AH165" i="3"/>
  <c r="T165" i="3"/>
  <c r="BR165" i="3"/>
  <c r="BD165" i="3"/>
  <c r="AP165" i="3"/>
  <c r="AB165" i="3"/>
  <c r="BL166" i="3"/>
  <c r="AX166" i="3"/>
  <c r="AJ166" i="3"/>
  <c r="V166" i="3"/>
  <c r="BN167" i="3"/>
  <c r="AZ167" i="3"/>
  <c r="AL167" i="3"/>
  <c r="X167" i="3"/>
  <c r="BH168" i="3"/>
  <c r="AT168" i="3"/>
  <c r="AF168" i="3"/>
  <c r="R168" i="3"/>
  <c r="BN169" i="3"/>
  <c r="AZ169" i="3"/>
  <c r="AL169" i="3"/>
  <c r="X169" i="3"/>
  <c r="BL170" i="3"/>
  <c r="AX170" i="3"/>
  <c r="AJ170" i="3"/>
  <c r="V170" i="3"/>
  <c r="BP170" i="3"/>
  <c r="BB170" i="3"/>
  <c r="AN170" i="3"/>
  <c r="Z170" i="3"/>
  <c r="BJ171" i="3"/>
  <c r="AV171" i="3"/>
  <c r="AH171" i="3"/>
  <c r="T171" i="3"/>
  <c r="BR171" i="3"/>
  <c r="BD171" i="3"/>
  <c r="AP171" i="3"/>
  <c r="AB171" i="3"/>
  <c r="BL172" i="3"/>
  <c r="AX172" i="3"/>
  <c r="AJ172" i="3"/>
  <c r="V172" i="3"/>
  <c r="BP172" i="3"/>
  <c r="BB172" i="3"/>
  <c r="AN172" i="3"/>
  <c r="Z172" i="3"/>
  <c r="BJ173" i="3"/>
  <c r="AV173" i="3"/>
  <c r="AH173" i="3"/>
  <c r="T173" i="3"/>
  <c r="BR173" i="3"/>
  <c r="BD173" i="3"/>
  <c r="AP173" i="3"/>
  <c r="AB173" i="3"/>
  <c r="BL174" i="3"/>
  <c r="AX174" i="3"/>
  <c r="AJ174" i="3"/>
  <c r="V174" i="3"/>
  <c r="BN175" i="3"/>
  <c r="AZ175" i="3"/>
  <c r="AL175" i="3"/>
  <c r="X175" i="3"/>
  <c r="BH176" i="3"/>
  <c r="AT176" i="3"/>
  <c r="AF176" i="3"/>
  <c r="R176" i="3"/>
  <c r="BP176" i="3"/>
  <c r="BB176" i="3"/>
  <c r="AN176" i="3"/>
  <c r="Z176" i="3"/>
  <c r="BJ177" i="3"/>
  <c r="AV177" i="3"/>
  <c r="AH177" i="3"/>
  <c r="T177" i="3"/>
  <c r="BR177" i="3"/>
  <c r="BD177" i="3"/>
  <c r="AP177" i="3"/>
  <c r="AB177" i="3"/>
  <c r="BL178" i="3"/>
  <c r="AX178" i="3"/>
  <c r="AJ178" i="3"/>
  <c r="V178" i="3"/>
  <c r="BN179" i="3"/>
  <c r="AZ179" i="3"/>
  <c r="AL179" i="3"/>
  <c r="X179" i="3"/>
  <c r="BL180" i="3"/>
  <c r="AX180" i="3"/>
  <c r="AJ180" i="3"/>
  <c r="V180" i="3"/>
  <c r="BN181" i="3"/>
  <c r="AZ181" i="3"/>
  <c r="AL181" i="3"/>
  <c r="X181" i="3"/>
  <c r="BH182" i="3"/>
  <c r="AT182" i="3"/>
  <c r="AF182" i="3"/>
  <c r="R182" i="3"/>
  <c r="BP182" i="3"/>
  <c r="BB182" i="3"/>
  <c r="AN182" i="3"/>
  <c r="Z182" i="3"/>
  <c r="BJ183" i="3"/>
  <c r="AV183" i="3"/>
  <c r="AH183" i="3"/>
  <c r="T183" i="3"/>
  <c r="BR183" i="3"/>
  <c r="BD183" i="3"/>
  <c r="AP183" i="3"/>
  <c r="AB183" i="3"/>
  <c r="BH184" i="3"/>
  <c r="AT184" i="3"/>
  <c r="AF184" i="3"/>
  <c r="R184" i="3"/>
  <c r="BP184" i="3"/>
  <c r="BB184" i="3"/>
  <c r="AN184" i="3"/>
  <c r="Z184" i="3"/>
  <c r="BJ185" i="3"/>
  <c r="AV185" i="3"/>
  <c r="AH185" i="3"/>
  <c r="T185" i="3"/>
  <c r="BR185" i="3"/>
  <c r="BD185" i="3"/>
  <c r="AP185" i="3"/>
  <c r="AB185" i="3"/>
  <c r="BH186" i="3"/>
  <c r="AT186" i="3"/>
  <c r="AF186" i="3"/>
  <c r="R186" i="3"/>
  <c r="BN187" i="3"/>
  <c r="AZ187" i="3"/>
  <c r="AL187" i="3"/>
  <c r="X187" i="3"/>
  <c r="BH188" i="3"/>
  <c r="AT188" i="3"/>
  <c r="AF188" i="3"/>
  <c r="R188" i="3"/>
  <c r="BN189" i="3"/>
  <c r="AZ189" i="3"/>
  <c r="AL189" i="3"/>
  <c r="X189" i="3"/>
  <c r="BR189" i="3"/>
  <c r="BD189" i="3"/>
  <c r="AP189" i="3"/>
  <c r="AB189" i="3"/>
  <c r="BP190" i="3"/>
  <c r="BB190" i="3"/>
  <c r="AN190" i="3"/>
  <c r="Z190" i="3"/>
  <c r="BJ191" i="3"/>
  <c r="AV191" i="3"/>
  <c r="AH191" i="3"/>
  <c r="T191" i="3"/>
  <c r="BR191" i="3"/>
  <c r="BD191" i="3"/>
  <c r="AP191" i="3"/>
  <c r="AB191" i="3"/>
  <c r="BL192" i="3"/>
  <c r="AX192" i="3"/>
  <c r="AJ192" i="3"/>
  <c r="V192" i="3"/>
  <c r="BR193" i="3"/>
  <c r="BD193" i="3"/>
  <c r="AP193" i="3"/>
  <c r="AB193" i="3"/>
  <c r="BH194" i="3"/>
  <c r="AT194" i="3"/>
  <c r="AF194" i="3"/>
  <c r="R194" i="3"/>
  <c r="BP194" i="3"/>
  <c r="BB194" i="3"/>
  <c r="AN194" i="3"/>
  <c r="Z194" i="3"/>
  <c r="BJ195" i="3"/>
  <c r="AV195" i="3"/>
  <c r="AH195" i="3"/>
  <c r="T195" i="3"/>
  <c r="BR195" i="3"/>
  <c r="BD195" i="3"/>
  <c r="AP195" i="3"/>
  <c r="AB195" i="3"/>
  <c r="BL196" i="3"/>
  <c r="AX196" i="3"/>
  <c r="AJ196" i="3"/>
  <c r="V196" i="3"/>
  <c r="BN197" i="3"/>
  <c r="AZ197" i="3"/>
  <c r="AL197" i="3"/>
  <c r="X197" i="3"/>
  <c r="BH198" i="3"/>
  <c r="AT198" i="3"/>
  <c r="AF198" i="3"/>
  <c r="R198" i="3"/>
  <c r="BN199" i="3"/>
  <c r="AZ199" i="3"/>
  <c r="AL199" i="3"/>
  <c r="X199" i="3"/>
  <c r="BH200" i="3"/>
  <c r="AT200" i="3"/>
  <c r="AF200" i="3"/>
  <c r="R200" i="3"/>
  <c r="BN201" i="3"/>
  <c r="AZ201" i="3"/>
  <c r="AL201" i="3"/>
  <c r="X201" i="3"/>
  <c r="BH202" i="3"/>
  <c r="AT202" i="3"/>
  <c r="AF202" i="3"/>
  <c r="R202" i="3"/>
  <c r="BP202" i="3"/>
  <c r="BB202" i="3"/>
  <c r="AN202" i="3"/>
  <c r="Z202" i="3"/>
  <c r="BJ203" i="3"/>
  <c r="AV203" i="3"/>
  <c r="AH203" i="3"/>
  <c r="T203" i="3"/>
  <c r="BR203" i="3"/>
  <c r="BD203" i="3"/>
  <c r="AP203" i="3"/>
  <c r="AB203" i="3"/>
  <c r="BL204" i="3"/>
  <c r="AX204" i="3"/>
  <c r="AJ204" i="3"/>
  <c r="V204" i="3"/>
  <c r="BN205" i="3"/>
  <c r="AZ205" i="3"/>
  <c r="AL205" i="3"/>
  <c r="X205" i="3"/>
  <c r="BH206" i="3"/>
  <c r="AT206" i="3"/>
  <c r="AF206" i="3"/>
  <c r="R206" i="3"/>
  <c r="BP206" i="3"/>
  <c r="BB206" i="3"/>
  <c r="AN206" i="3"/>
  <c r="Z206" i="3"/>
  <c r="BJ207" i="3"/>
  <c r="AV207" i="3"/>
  <c r="AH207" i="3"/>
  <c r="T207" i="3"/>
  <c r="BR207" i="3"/>
  <c r="BD207" i="3"/>
  <c r="AP207" i="3"/>
  <c r="AB207" i="3"/>
  <c r="BL208" i="3"/>
  <c r="AX208" i="3"/>
  <c r="AJ208" i="3"/>
  <c r="V208" i="3"/>
  <c r="BN209" i="3"/>
  <c r="AZ209" i="3"/>
  <c r="AL209" i="3"/>
  <c r="X209" i="3"/>
  <c r="BH210" i="3"/>
  <c r="AT210" i="3"/>
  <c r="AF210" i="3"/>
  <c r="R210" i="3"/>
  <c r="BP210" i="3"/>
  <c r="BB210" i="3"/>
  <c r="AN210" i="3"/>
  <c r="Z210" i="3"/>
  <c r="BJ211" i="3"/>
  <c r="AV211" i="3"/>
  <c r="AH211" i="3"/>
  <c r="T211" i="3"/>
  <c r="BR211" i="3"/>
  <c r="BD211" i="3"/>
  <c r="AP211" i="3"/>
  <c r="AB211" i="3"/>
  <c r="BL212" i="3"/>
  <c r="AX212" i="3"/>
  <c r="AJ212" i="3"/>
  <c r="V212" i="3"/>
  <c r="BN213" i="3"/>
  <c r="AZ213" i="3"/>
  <c r="AL213" i="3"/>
  <c r="X213" i="3"/>
  <c r="BH214" i="3"/>
  <c r="AT214" i="3"/>
  <c r="AF214" i="3"/>
  <c r="R214" i="3"/>
  <c r="BP214" i="3"/>
  <c r="BB214" i="3"/>
  <c r="AN214" i="3"/>
  <c r="Z214" i="3"/>
  <c r="BN215" i="3"/>
  <c r="AZ215" i="3"/>
  <c r="AL215" i="3"/>
  <c r="X215" i="3"/>
  <c r="BH216" i="3"/>
  <c r="AT216" i="3"/>
  <c r="AF216" i="3"/>
  <c r="R216" i="3"/>
  <c r="BP216" i="3"/>
  <c r="BB216" i="3"/>
  <c r="AN216" i="3"/>
  <c r="Z216" i="3"/>
  <c r="BJ217" i="3"/>
  <c r="AV217" i="3"/>
  <c r="AH217" i="3"/>
  <c r="T217" i="3"/>
  <c r="BR217" i="3"/>
  <c r="BD217" i="3"/>
  <c r="AP217" i="3"/>
  <c r="AB217" i="3"/>
  <c r="BH218" i="3"/>
  <c r="AT218" i="3"/>
  <c r="AF218" i="3"/>
  <c r="R218" i="3"/>
  <c r="BP218" i="3"/>
  <c r="BB218" i="3"/>
  <c r="AN218" i="3"/>
  <c r="Z218" i="3"/>
  <c r="BJ219" i="3"/>
  <c r="AV219" i="3"/>
  <c r="AH219" i="3"/>
  <c r="T219" i="3"/>
  <c r="BR219" i="3"/>
  <c r="BD219" i="3"/>
  <c r="AP219" i="3"/>
  <c r="AB219" i="3"/>
  <c r="BL220" i="3"/>
  <c r="AX220" i="3"/>
  <c r="AJ220" i="3"/>
  <c r="V220" i="3"/>
  <c r="BN221" i="3"/>
  <c r="AZ221" i="3"/>
  <c r="AL221" i="3"/>
  <c r="X221" i="3"/>
  <c r="BH222" i="3"/>
  <c r="AT222" i="3"/>
  <c r="AF222" i="3"/>
  <c r="R222" i="3"/>
  <c r="BP222" i="3"/>
  <c r="BB222" i="3"/>
  <c r="AN222" i="3"/>
  <c r="Z222" i="3"/>
  <c r="BJ223" i="3"/>
  <c r="AV223" i="3"/>
  <c r="AH223" i="3"/>
  <c r="T223" i="3"/>
  <c r="BR223" i="3"/>
  <c r="BD223" i="3"/>
  <c r="AP223" i="3"/>
  <c r="AB223" i="3"/>
  <c r="BL224" i="3"/>
  <c r="AX224" i="3"/>
  <c r="AJ224" i="3"/>
  <c r="V224" i="3"/>
  <c r="BN225" i="3"/>
  <c r="AZ225" i="3"/>
  <c r="AL225" i="3"/>
  <c r="X225" i="3"/>
  <c r="BH226" i="3"/>
  <c r="AT226" i="3"/>
  <c r="AF226" i="3"/>
  <c r="R226" i="3"/>
  <c r="BP226" i="3"/>
  <c r="BB226" i="3"/>
  <c r="AN226" i="3"/>
  <c r="Z226" i="3"/>
  <c r="BJ227" i="3"/>
  <c r="AV227" i="3"/>
  <c r="AH227" i="3"/>
  <c r="T227" i="3"/>
  <c r="BN227" i="3"/>
  <c r="AZ227" i="3"/>
  <c r="AL227" i="3"/>
  <c r="X227" i="3"/>
  <c r="BH228" i="3"/>
  <c r="AT228" i="3"/>
  <c r="AF228" i="3"/>
  <c r="R228" i="3"/>
  <c r="BP228" i="3"/>
  <c r="BB228" i="3"/>
  <c r="AN228" i="3"/>
  <c r="Z228" i="3"/>
  <c r="BJ229" i="3"/>
  <c r="AV229" i="3"/>
  <c r="AH229" i="3"/>
  <c r="T229" i="3"/>
  <c r="BR229" i="3"/>
  <c r="BD229" i="3"/>
  <c r="AP229" i="3"/>
  <c r="AB229" i="3"/>
  <c r="BL230" i="3"/>
  <c r="AX230" i="3"/>
  <c r="AJ230" i="3"/>
  <c r="V230" i="3"/>
  <c r="BJ231" i="3"/>
  <c r="AV231" i="3"/>
  <c r="AH231" i="3"/>
  <c r="T231" i="3"/>
  <c r="BN231" i="3"/>
  <c r="AZ231" i="3"/>
  <c r="AL231" i="3"/>
  <c r="X231" i="3"/>
  <c r="BL232" i="3"/>
  <c r="AX232" i="3"/>
  <c r="AJ232" i="3"/>
  <c r="V232" i="3"/>
  <c r="BN233" i="3"/>
  <c r="AZ233" i="3"/>
  <c r="AL233" i="3"/>
  <c r="X233" i="3"/>
  <c r="BH234" i="3"/>
  <c r="AT234" i="3"/>
  <c r="AF234" i="3"/>
  <c r="R234" i="3"/>
  <c r="BP234" i="3"/>
  <c r="BB234" i="3"/>
  <c r="AN234" i="3"/>
  <c r="Z234" i="3"/>
  <c r="BN235" i="3"/>
  <c r="AZ235" i="3"/>
  <c r="AL235" i="3"/>
  <c r="X235" i="3"/>
  <c r="BR235" i="3"/>
  <c r="BD235" i="3"/>
  <c r="AP235" i="3"/>
  <c r="AB235" i="3"/>
  <c r="BL236" i="3"/>
  <c r="AX236" i="3"/>
  <c r="AJ236" i="3"/>
  <c r="V236" i="3"/>
  <c r="BP236" i="3"/>
  <c r="BB236" i="3"/>
  <c r="AN236" i="3"/>
  <c r="Z236" i="3"/>
  <c r="BN237" i="3"/>
  <c r="AZ237" i="3"/>
  <c r="AL237" i="3"/>
  <c r="X237" i="3"/>
  <c r="BR237" i="3"/>
  <c r="BD237" i="3"/>
  <c r="AP237" i="3"/>
  <c r="AB237" i="3"/>
  <c r="BL238" i="3"/>
  <c r="AX238" i="3"/>
  <c r="AJ238" i="3"/>
  <c r="V238" i="3"/>
  <c r="BP238" i="3"/>
  <c r="BB238" i="3"/>
  <c r="AN238" i="3"/>
  <c r="Z238" i="3"/>
  <c r="BJ239" i="3"/>
  <c r="AV239" i="3"/>
  <c r="AH239" i="3"/>
  <c r="T239" i="3"/>
  <c r="BR239" i="3"/>
  <c r="BD239" i="3"/>
  <c r="AP239" i="3"/>
  <c r="AB239" i="3"/>
  <c r="BL240" i="3"/>
  <c r="AX240" i="3"/>
  <c r="AJ240" i="3"/>
  <c r="V240" i="3"/>
  <c r="BJ241" i="3"/>
  <c r="AV241" i="3"/>
  <c r="AH241" i="3"/>
  <c r="T241" i="3"/>
  <c r="BR241" i="3"/>
  <c r="BD241" i="3"/>
  <c r="AP241" i="3"/>
  <c r="AB241" i="3"/>
  <c r="BL242" i="3"/>
  <c r="AX242" i="3"/>
  <c r="AJ242" i="3"/>
  <c r="V242" i="3"/>
  <c r="BN243" i="3"/>
  <c r="AZ243" i="3"/>
  <c r="AL243" i="3"/>
  <c r="X243" i="3"/>
  <c r="BH244" i="3"/>
  <c r="AT244" i="3"/>
  <c r="AF244" i="3"/>
  <c r="R244" i="3"/>
  <c r="BP244" i="3"/>
  <c r="BB244" i="3"/>
  <c r="AN244" i="3"/>
  <c r="Z244" i="3"/>
  <c r="BJ245" i="3"/>
  <c r="AV245" i="3"/>
  <c r="AH245" i="3"/>
  <c r="T245" i="3"/>
  <c r="BR245" i="3"/>
  <c r="BD245" i="3"/>
  <c r="AP245" i="3"/>
  <c r="AB245" i="3"/>
  <c r="BL246" i="3"/>
  <c r="AX246" i="3"/>
  <c r="AJ246" i="3"/>
  <c r="V246" i="3"/>
  <c r="BN247" i="3"/>
  <c r="AZ247" i="3"/>
  <c r="AL247" i="3"/>
  <c r="X247" i="3"/>
  <c r="BH248" i="3"/>
  <c r="AT248" i="3"/>
  <c r="AF248" i="3"/>
  <c r="R248" i="3"/>
  <c r="BJ249" i="3"/>
  <c r="AV249" i="3"/>
  <c r="AH249" i="3"/>
  <c r="T249" i="3"/>
  <c r="BR249" i="3"/>
  <c r="BD249" i="3"/>
  <c r="AP249" i="3"/>
  <c r="AB249" i="3"/>
  <c r="BL250" i="3"/>
  <c r="AX250" i="3"/>
  <c r="AJ250" i="3"/>
  <c r="V250" i="3"/>
  <c r="BP250" i="3"/>
  <c r="BB250" i="3"/>
  <c r="AN250" i="3"/>
  <c r="Z250" i="3"/>
  <c r="BJ251" i="3"/>
  <c r="AV251" i="3"/>
  <c r="AH251" i="3"/>
  <c r="T251" i="3"/>
  <c r="BR251" i="3"/>
  <c r="BD251" i="3"/>
  <c r="AP251" i="3"/>
  <c r="AB251" i="3"/>
  <c r="BL252" i="3"/>
  <c r="AX252" i="3"/>
  <c r="AJ252" i="3"/>
  <c r="V252" i="3"/>
  <c r="BN253" i="3"/>
  <c r="AZ253" i="3"/>
  <c r="AL253" i="3"/>
  <c r="X253" i="3"/>
  <c r="BH254" i="3"/>
  <c r="AT254" i="3"/>
  <c r="AF254" i="3"/>
  <c r="R254" i="3"/>
  <c r="BP254" i="3"/>
  <c r="BB254" i="3"/>
  <c r="AN254" i="3"/>
  <c r="Z254" i="3"/>
  <c r="BJ255" i="3"/>
  <c r="AV255" i="3"/>
  <c r="AH255" i="3"/>
  <c r="T255" i="3"/>
  <c r="BR255" i="3"/>
  <c r="BD255" i="3"/>
  <c r="AP255" i="3"/>
  <c r="AB255" i="3"/>
  <c r="BL256" i="3"/>
  <c r="AX256" i="3"/>
  <c r="AJ256" i="3"/>
  <c r="V256" i="3"/>
  <c r="BN257" i="3"/>
  <c r="AZ257" i="3"/>
  <c r="AL257" i="3"/>
  <c r="X257" i="3"/>
  <c r="BH258" i="3"/>
  <c r="AT258" i="3"/>
  <c r="AF258" i="3"/>
  <c r="R258" i="3"/>
  <c r="BN259" i="3"/>
  <c r="AZ259" i="3"/>
  <c r="AL259" i="3"/>
  <c r="X259" i="3"/>
  <c r="BH260" i="3"/>
  <c r="AT260" i="3"/>
  <c r="AF260" i="3"/>
  <c r="R260" i="3"/>
  <c r="BL260" i="3"/>
  <c r="AX260" i="3"/>
  <c r="AJ260" i="3"/>
  <c r="V260" i="3"/>
  <c r="BP260" i="3"/>
  <c r="BB260" i="3"/>
  <c r="AN260" i="3"/>
  <c r="Z260" i="3"/>
  <c r="BJ261" i="3"/>
  <c r="AV261" i="3"/>
  <c r="AH261" i="3"/>
  <c r="T261" i="3"/>
  <c r="BN261" i="3"/>
  <c r="AZ261" i="3"/>
  <c r="AL261" i="3"/>
  <c r="X261" i="3"/>
  <c r="BR261" i="3"/>
  <c r="BD261" i="3"/>
  <c r="AP261" i="3"/>
  <c r="AB261" i="3"/>
  <c r="BL262" i="3"/>
  <c r="AX262" i="3"/>
  <c r="AJ262" i="3"/>
  <c r="V262" i="3"/>
  <c r="BP262" i="3"/>
  <c r="BB262" i="3"/>
  <c r="AN262" i="3"/>
  <c r="Z262" i="3"/>
  <c r="BJ263" i="3"/>
  <c r="AV263" i="3"/>
  <c r="AH263" i="3"/>
  <c r="T263" i="3"/>
  <c r="BN263" i="3"/>
  <c r="AZ263" i="3"/>
  <c r="AL263" i="3"/>
  <c r="X263" i="3"/>
  <c r="BR263" i="3"/>
  <c r="BD263" i="3"/>
  <c r="AP263" i="3"/>
  <c r="AB263" i="3"/>
  <c r="BH264" i="3"/>
  <c r="AT264" i="3"/>
  <c r="AF264" i="3"/>
  <c r="R264" i="3"/>
  <c r="BL264" i="3"/>
  <c r="AX264" i="3"/>
  <c r="AJ264" i="3"/>
  <c r="V264" i="3"/>
  <c r="BP264" i="3"/>
  <c r="BB264" i="3"/>
  <c r="AN264" i="3"/>
  <c r="Z264" i="3"/>
  <c r="BN265" i="3"/>
  <c r="AZ265" i="3"/>
  <c r="AL265" i="3"/>
  <c r="X265" i="3"/>
  <c r="BH266" i="3"/>
  <c r="AT266" i="3"/>
  <c r="AF266" i="3"/>
  <c r="R266" i="3"/>
  <c r="BL266" i="3"/>
  <c r="AX266" i="3"/>
  <c r="AJ266" i="3"/>
  <c r="V266" i="3"/>
  <c r="BJ267" i="3"/>
  <c r="AV267" i="3"/>
  <c r="AH267" i="3"/>
  <c r="T267" i="3"/>
  <c r="BN267" i="3"/>
  <c r="AZ267" i="3"/>
  <c r="AL267" i="3"/>
  <c r="X267" i="3"/>
  <c r="BH268" i="3"/>
  <c r="AT268" i="3"/>
  <c r="AF268" i="3"/>
  <c r="R268" i="3"/>
  <c r="BL268" i="3"/>
  <c r="AX268" i="3"/>
  <c r="AJ268" i="3"/>
  <c r="V268" i="3"/>
  <c r="BP268" i="3"/>
  <c r="BB268" i="3"/>
  <c r="AN268" i="3"/>
  <c r="Z268" i="3"/>
  <c r="BJ269" i="3"/>
  <c r="AV269" i="3"/>
  <c r="AH269" i="3"/>
  <c r="T269" i="3"/>
  <c r="BN269" i="3"/>
  <c r="AZ269" i="3"/>
  <c r="AL269" i="3"/>
  <c r="X269" i="3"/>
  <c r="BR269" i="3"/>
  <c r="BD269" i="3"/>
  <c r="AP269" i="3"/>
  <c r="AB269" i="3"/>
  <c r="BH270" i="3"/>
  <c r="AT270" i="3"/>
  <c r="AF270" i="3"/>
  <c r="R270" i="3"/>
  <c r="BL270" i="3"/>
  <c r="AX270" i="3"/>
  <c r="AJ270" i="3"/>
  <c r="V270" i="3"/>
  <c r="BP270" i="3"/>
  <c r="BB270" i="3"/>
  <c r="AN270" i="3"/>
  <c r="Z270" i="3"/>
  <c r="BJ271" i="3"/>
  <c r="AV271" i="3"/>
  <c r="AH271" i="3"/>
  <c r="T271" i="3"/>
  <c r="BN271" i="3"/>
  <c r="AZ271" i="3"/>
  <c r="AL271" i="3"/>
  <c r="X271" i="3"/>
  <c r="BR271" i="3"/>
  <c r="BD271" i="3"/>
  <c r="AP271" i="3"/>
  <c r="AB271" i="3"/>
  <c r="BH272" i="3"/>
  <c r="AT272" i="3"/>
  <c r="AF272" i="3"/>
  <c r="R272" i="3"/>
  <c r="BL272" i="3"/>
  <c r="AX272" i="3"/>
  <c r="AJ272" i="3"/>
  <c r="V272" i="3"/>
  <c r="BP272" i="3"/>
  <c r="BB272" i="3"/>
  <c r="AN272" i="3"/>
  <c r="Z272" i="3"/>
  <c r="BJ273" i="3"/>
  <c r="AV273" i="3"/>
  <c r="AH273" i="3"/>
  <c r="T273" i="3"/>
  <c r="BR273" i="3"/>
  <c r="BD273" i="3"/>
  <c r="AP273" i="3"/>
  <c r="AB273" i="3"/>
  <c r="BL274" i="3"/>
  <c r="AX274" i="3"/>
  <c r="AJ274" i="3"/>
  <c r="V274" i="3"/>
  <c r="BP274" i="3"/>
  <c r="BB274" i="3"/>
  <c r="AN274" i="3"/>
  <c r="Z274" i="3"/>
  <c r="BJ275" i="3"/>
  <c r="AV275" i="3"/>
  <c r="AH275" i="3"/>
  <c r="T275" i="3"/>
  <c r="BR275" i="3"/>
  <c r="BD275" i="3"/>
  <c r="AP275" i="3"/>
  <c r="AB275" i="3"/>
  <c r="BH276" i="3"/>
  <c r="AT276" i="3"/>
  <c r="AF276" i="3"/>
  <c r="R276" i="3"/>
  <c r="BL276" i="3"/>
  <c r="AX276" i="3"/>
  <c r="AJ276" i="3"/>
  <c r="V276" i="3"/>
  <c r="BP276" i="3"/>
  <c r="BB276" i="3"/>
  <c r="AN276" i="3"/>
  <c r="Z276" i="3"/>
  <c r="BJ277" i="3"/>
  <c r="AV277" i="3"/>
  <c r="AH277" i="3"/>
  <c r="T277" i="3"/>
  <c r="BN277" i="3"/>
  <c r="AZ277" i="3"/>
  <c r="AL277" i="3"/>
  <c r="X277" i="3"/>
  <c r="BR277" i="3"/>
  <c r="BD277" i="3"/>
  <c r="AP277" i="3"/>
  <c r="AB277" i="3"/>
  <c r="BH278" i="3"/>
  <c r="AT278" i="3"/>
  <c r="AF278" i="3"/>
  <c r="R278" i="3"/>
  <c r="BP278" i="3"/>
  <c r="BB278" i="3"/>
  <c r="AN278" i="3"/>
  <c r="Z278" i="3"/>
  <c r="BJ279" i="3"/>
  <c r="AV279" i="3"/>
  <c r="AH279" i="3"/>
  <c r="T279" i="3"/>
  <c r="BN279" i="3"/>
  <c r="AZ279" i="3"/>
  <c r="AL279" i="3"/>
  <c r="X279" i="3"/>
  <c r="BR279" i="3"/>
  <c r="BD279" i="3"/>
  <c r="AP279" i="3"/>
  <c r="AB279" i="3"/>
  <c r="BH280" i="3"/>
  <c r="AT280" i="3"/>
  <c r="AF280" i="3"/>
  <c r="R280" i="3"/>
  <c r="BL280" i="3"/>
  <c r="AX280" i="3"/>
  <c r="AJ280" i="3"/>
  <c r="V280" i="3"/>
  <c r="BP280" i="3"/>
  <c r="BB280" i="3"/>
  <c r="AN280" i="3"/>
  <c r="Z280" i="3"/>
  <c r="BJ281" i="3"/>
  <c r="AV281" i="3"/>
  <c r="AH281" i="3"/>
  <c r="T281" i="3"/>
  <c r="BN281" i="3"/>
  <c r="AZ281" i="3"/>
  <c r="AL281" i="3"/>
  <c r="X281" i="3"/>
  <c r="BR281" i="3"/>
  <c r="BD281" i="3"/>
  <c r="AP281" i="3"/>
  <c r="AB281" i="3"/>
  <c r="BH282" i="3"/>
  <c r="AT282" i="3"/>
  <c r="AF282" i="3"/>
  <c r="R282" i="3"/>
  <c r="BL282" i="3"/>
  <c r="AX282" i="3"/>
  <c r="AJ282" i="3"/>
  <c r="V282" i="3"/>
  <c r="BP282" i="3"/>
  <c r="BB282" i="3"/>
  <c r="AN282" i="3"/>
  <c r="Z282" i="3"/>
  <c r="BJ283" i="3"/>
  <c r="AV283" i="3"/>
  <c r="AH283" i="3"/>
  <c r="T283" i="3"/>
  <c r="BN283" i="3"/>
  <c r="AZ283" i="3"/>
  <c r="AL283" i="3"/>
  <c r="X283" i="3"/>
  <c r="BR283" i="3"/>
  <c r="BD283" i="3"/>
  <c r="AP283" i="3"/>
  <c r="AB283" i="3"/>
  <c r="BH284" i="3"/>
  <c r="AT284" i="3"/>
  <c r="AF284" i="3"/>
  <c r="R284" i="3"/>
  <c r="BL284" i="3"/>
  <c r="AX284" i="3"/>
  <c r="AJ284" i="3"/>
  <c r="V284" i="3"/>
  <c r="BP284" i="3"/>
  <c r="BB284" i="3"/>
  <c r="AN284" i="3"/>
  <c r="Z284" i="3"/>
  <c r="BJ285" i="3"/>
  <c r="AV285" i="3"/>
  <c r="AH285" i="3"/>
  <c r="T285" i="3"/>
  <c r="BR285" i="3"/>
  <c r="BD285" i="3"/>
  <c r="AP285" i="3"/>
  <c r="AB285" i="3"/>
  <c r="BH286" i="3"/>
  <c r="AT286" i="3"/>
  <c r="AF286" i="3"/>
  <c r="R286" i="3"/>
  <c r="BP286" i="3"/>
  <c r="BB286" i="3"/>
  <c r="AN286" i="3"/>
  <c r="Z286" i="3"/>
  <c r="BN287" i="3"/>
  <c r="AZ287" i="3"/>
  <c r="AL287" i="3"/>
  <c r="X287" i="3"/>
  <c r="BH288" i="3"/>
  <c r="AT288" i="3"/>
  <c r="AF288" i="3"/>
  <c r="R288" i="3"/>
  <c r="BP288" i="3"/>
  <c r="BB288" i="3"/>
  <c r="AN288" i="3"/>
  <c r="Z288" i="3"/>
  <c r="BJ289" i="3"/>
  <c r="AV289" i="3"/>
  <c r="AH289" i="3"/>
  <c r="T289" i="3"/>
  <c r="BR289" i="3"/>
  <c r="BD289" i="3"/>
  <c r="AP289" i="3"/>
  <c r="AB289" i="3"/>
  <c r="BL290" i="3"/>
  <c r="AX290" i="3"/>
  <c r="AJ290" i="3"/>
  <c r="V290" i="3"/>
  <c r="BJ291" i="3"/>
  <c r="AV291" i="3"/>
  <c r="AH291" i="3"/>
  <c r="T291" i="3"/>
  <c r="BR291" i="3"/>
  <c r="BD291" i="3"/>
  <c r="AP291" i="3"/>
  <c r="AB291" i="3"/>
  <c r="BL292" i="3"/>
  <c r="AX292" i="3"/>
  <c r="AJ292" i="3"/>
  <c r="V292" i="3"/>
  <c r="BN293" i="3"/>
  <c r="AZ293" i="3"/>
  <c r="AL293" i="3"/>
  <c r="X293" i="3"/>
  <c r="BH294" i="3"/>
  <c r="AT294" i="3"/>
  <c r="AF294" i="3"/>
  <c r="R294" i="3"/>
  <c r="BP294" i="3"/>
  <c r="BB294" i="3"/>
  <c r="AN294" i="3"/>
  <c r="Z294" i="3"/>
  <c r="BN295" i="3"/>
  <c r="AZ295" i="3"/>
  <c r="AL295" i="3"/>
  <c r="X295" i="3"/>
  <c r="BH296" i="3"/>
  <c r="AT296" i="3"/>
  <c r="AF296" i="3"/>
  <c r="R296" i="3"/>
  <c r="BP296" i="3"/>
  <c r="BB296" i="3"/>
  <c r="AN296" i="3"/>
  <c r="Z296" i="3"/>
  <c r="BN297" i="3"/>
  <c r="AZ297" i="3"/>
  <c r="AL297" i="3"/>
  <c r="X297" i="3"/>
  <c r="BR297" i="3"/>
  <c r="BD297" i="3"/>
  <c r="AP297" i="3"/>
  <c r="AB297" i="3"/>
  <c r="BL298" i="3"/>
  <c r="AX298" i="3"/>
  <c r="AJ298" i="3"/>
  <c r="V298" i="3"/>
  <c r="BJ299" i="3"/>
  <c r="AV299" i="3"/>
  <c r="AH299" i="3"/>
  <c r="T299" i="3"/>
  <c r="BR299" i="3"/>
  <c r="BD299" i="3"/>
  <c r="AP299" i="3"/>
  <c r="AB299" i="3"/>
  <c r="BH300" i="3"/>
  <c r="AT300" i="3"/>
  <c r="AF300" i="3"/>
  <c r="R300" i="3"/>
  <c r="BP300" i="3"/>
  <c r="BB300" i="3"/>
  <c r="AN300" i="3"/>
  <c r="Z300" i="3"/>
  <c r="BJ301" i="3"/>
  <c r="AV301" i="3"/>
  <c r="AH301" i="3"/>
  <c r="T301" i="3"/>
  <c r="BR301" i="3"/>
  <c r="BD301" i="3"/>
  <c r="AP301" i="3"/>
  <c r="AB301" i="3"/>
  <c r="BL302" i="3"/>
  <c r="AX302" i="3"/>
  <c r="AJ302" i="3"/>
  <c r="V302" i="3"/>
  <c r="BN303" i="3"/>
  <c r="AZ303" i="3"/>
  <c r="AL303" i="3"/>
  <c r="X303" i="3"/>
  <c r="BH304" i="3"/>
  <c r="AT304" i="3"/>
  <c r="AF304" i="3"/>
  <c r="R304" i="3"/>
  <c r="BL304" i="3"/>
  <c r="AX304" i="3"/>
  <c r="AJ304" i="3"/>
  <c r="V304" i="3"/>
  <c r="BP304" i="3"/>
  <c r="BB304" i="3"/>
  <c r="AN304" i="3"/>
  <c r="Z304" i="3"/>
  <c r="BJ305" i="3"/>
  <c r="AV305" i="3"/>
  <c r="AH305" i="3"/>
  <c r="T305" i="3"/>
  <c r="BR305" i="3"/>
  <c r="BD305" i="3"/>
  <c r="AP305" i="3"/>
  <c r="AB305" i="3"/>
  <c r="BH306" i="3"/>
  <c r="AT306" i="3"/>
  <c r="AF306" i="3"/>
  <c r="R306" i="3"/>
  <c r="BL306" i="3"/>
  <c r="AX306" i="3"/>
  <c r="AJ306" i="3"/>
  <c r="V306" i="3"/>
  <c r="BP306" i="3"/>
  <c r="BB306" i="3"/>
  <c r="AN306" i="3"/>
  <c r="Z306" i="3"/>
  <c r="BJ307" i="3"/>
  <c r="AV307" i="3"/>
  <c r="AH307" i="3"/>
  <c r="T307" i="3"/>
  <c r="BR307" i="3"/>
  <c r="BD307" i="3"/>
  <c r="AP307" i="3"/>
  <c r="AB307" i="3"/>
  <c r="BH308" i="3"/>
  <c r="AT308" i="3"/>
  <c r="AF308" i="3"/>
  <c r="R308" i="3"/>
  <c r="BL308" i="3"/>
  <c r="AX308" i="3"/>
  <c r="AJ308" i="3"/>
  <c r="V308" i="3"/>
  <c r="BP308" i="3"/>
  <c r="BB308" i="3"/>
  <c r="AN308" i="3"/>
  <c r="Z308" i="3"/>
  <c r="BJ309" i="3"/>
  <c r="AV309" i="3"/>
  <c r="AH309" i="3"/>
  <c r="T309" i="3"/>
  <c r="BN309" i="3"/>
  <c r="AZ309" i="3"/>
  <c r="AL309" i="3"/>
  <c r="X309" i="3"/>
  <c r="BR309" i="3"/>
  <c r="BD309" i="3"/>
  <c r="AP309" i="3"/>
  <c r="AB309" i="3"/>
  <c r="BH310" i="3"/>
  <c r="AT310" i="3"/>
  <c r="AF310" i="3"/>
  <c r="R310" i="3"/>
  <c r="BL310" i="3"/>
  <c r="AX310" i="3"/>
  <c r="AJ310" i="3"/>
  <c r="V310" i="3"/>
  <c r="BP310" i="3"/>
  <c r="BB310" i="3"/>
  <c r="AN310" i="3"/>
  <c r="Z310" i="3"/>
  <c r="BJ311" i="3"/>
  <c r="AV311" i="3"/>
  <c r="AH311" i="3"/>
  <c r="T311" i="3"/>
  <c r="BN311" i="3"/>
  <c r="AZ311" i="3"/>
  <c r="AL311" i="3"/>
  <c r="X311" i="3"/>
  <c r="BR311" i="3"/>
  <c r="BD311" i="3"/>
  <c r="AP311" i="3"/>
  <c r="AB311" i="3"/>
  <c r="BH312" i="3"/>
  <c r="AT312" i="3"/>
  <c r="AF312" i="3"/>
  <c r="R312" i="3"/>
  <c r="BL312" i="3"/>
  <c r="AX312" i="3"/>
  <c r="AJ312" i="3"/>
  <c r="V312" i="3"/>
  <c r="BP312" i="3"/>
  <c r="BB312" i="3"/>
  <c r="AN312" i="3"/>
  <c r="Z312" i="3"/>
  <c r="BJ313" i="3"/>
  <c r="AV313" i="3"/>
  <c r="AH313" i="3"/>
  <c r="T313" i="3"/>
  <c r="BN313" i="3"/>
  <c r="AZ313" i="3"/>
  <c r="AL313" i="3"/>
  <c r="X313" i="3"/>
  <c r="BR313" i="3"/>
  <c r="BD313" i="3"/>
  <c r="AP313" i="3"/>
  <c r="AB313" i="3"/>
  <c r="BH314" i="3"/>
  <c r="AT314" i="3"/>
  <c r="AF314" i="3"/>
  <c r="R314" i="3"/>
  <c r="BL314" i="3"/>
  <c r="AX314" i="3"/>
  <c r="AJ314" i="3"/>
  <c r="V314" i="3"/>
  <c r="BP314" i="3"/>
  <c r="BB314" i="3"/>
  <c r="AN314" i="3"/>
  <c r="Z314" i="3"/>
  <c r="BJ315" i="3"/>
  <c r="AV315" i="3"/>
  <c r="AH315" i="3"/>
  <c r="T315" i="3"/>
  <c r="BN315" i="3"/>
  <c r="AZ315" i="3"/>
  <c r="AL315" i="3"/>
  <c r="X315" i="3"/>
  <c r="BH316" i="3"/>
  <c r="AT316" i="3"/>
  <c r="AF316" i="3"/>
  <c r="R316" i="3"/>
  <c r="BP316" i="3"/>
  <c r="BB316" i="3"/>
  <c r="AN316" i="3"/>
  <c r="Z316" i="3"/>
  <c r="BJ317" i="3"/>
  <c r="AV317" i="3"/>
  <c r="AH317" i="3"/>
  <c r="T317" i="3"/>
  <c r="BR317" i="3"/>
  <c r="BD317" i="3"/>
  <c r="AP317" i="3"/>
  <c r="AB317" i="3"/>
  <c r="BL318" i="3"/>
  <c r="AX318" i="3"/>
  <c r="AJ318" i="3"/>
  <c r="V318" i="3"/>
  <c r="BN319" i="3"/>
  <c r="AZ319" i="3"/>
  <c r="AL319" i="3"/>
  <c r="X319" i="3"/>
  <c r="BH320" i="3"/>
  <c r="AT320" i="3"/>
  <c r="AF320" i="3"/>
  <c r="R320" i="3"/>
  <c r="BP320" i="3"/>
  <c r="BB320" i="3"/>
  <c r="AN320" i="3"/>
  <c r="Z320" i="3"/>
  <c r="BJ321" i="3"/>
  <c r="AV321" i="3"/>
  <c r="AH321" i="3"/>
  <c r="T321" i="3"/>
  <c r="BR321" i="3"/>
  <c r="BD321" i="3"/>
  <c r="AP321" i="3"/>
  <c r="AB321" i="3"/>
  <c r="BL322" i="3"/>
  <c r="AX322" i="3"/>
  <c r="AJ322" i="3"/>
  <c r="V322" i="3"/>
  <c r="BN323" i="3"/>
  <c r="AZ323" i="3"/>
  <c r="AL323" i="3"/>
  <c r="X323" i="3"/>
  <c r="BH324" i="3"/>
  <c r="AT324" i="3"/>
  <c r="AF324" i="3"/>
  <c r="R324" i="3"/>
  <c r="BP324" i="3"/>
  <c r="BB324" i="3"/>
  <c r="AN324" i="3"/>
  <c r="Z324" i="3"/>
  <c r="BJ325" i="3"/>
  <c r="AV325" i="3"/>
  <c r="AH325" i="3"/>
  <c r="T325" i="3"/>
  <c r="BR325" i="3"/>
  <c r="BD325" i="3"/>
  <c r="AP325" i="3"/>
  <c r="AB325" i="3"/>
  <c r="BH326" i="3"/>
  <c r="AT326" i="3"/>
  <c r="AF326" i="3"/>
  <c r="R326" i="3"/>
  <c r="BP326" i="3"/>
  <c r="BB326" i="3"/>
  <c r="AN326" i="3"/>
  <c r="Z326" i="3"/>
  <c r="BJ327" i="3"/>
  <c r="AV327" i="3"/>
  <c r="AH327" i="3"/>
  <c r="T327" i="3"/>
  <c r="BR327" i="3"/>
  <c r="BD327" i="3"/>
  <c r="AP327" i="3"/>
  <c r="AB327" i="3"/>
  <c r="BL328" i="3"/>
  <c r="AX328" i="3"/>
  <c r="AJ328" i="3"/>
  <c r="V328" i="3"/>
  <c r="BP328" i="3"/>
  <c r="BB328" i="3"/>
  <c r="AN328" i="3"/>
  <c r="Z328" i="3"/>
  <c r="BJ329" i="3"/>
  <c r="AV329" i="3"/>
  <c r="AH329" i="3"/>
  <c r="T329" i="3"/>
  <c r="BN329" i="3"/>
  <c r="AZ329" i="3"/>
  <c r="AL329" i="3"/>
  <c r="X329" i="3"/>
  <c r="BH330" i="3"/>
  <c r="AT330" i="3"/>
  <c r="AF330" i="3"/>
  <c r="R330" i="3"/>
  <c r="BL330" i="3"/>
  <c r="AX330" i="3"/>
  <c r="AJ330" i="3"/>
  <c r="V330" i="3"/>
  <c r="BP330" i="3"/>
  <c r="BB330" i="3"/>
  <c r="AN330" i="3"/>
  <c r="Z330" i="3"/>
  <c r="BN331" i="3"/>
  <c r="AZ331" i="3"/>
  <c r="AL331" i="3"/>
  <c r="X331" i="3"/>
  <c r="BR331" i="3"/>
  <c r="BD331" i="3"/>
  <c r="AP331" i="3"/>
  <c r="AB331" i="3"/>
  <c r="BH332" i="3"/>
  <c r="AT332" i="3"/>
  <c r="AF332" i="3"/>
  <c r="R332" i="3"/>
  <c r="BL332" i="3"/>
  <c r="AX332" i="3"/>
  <c r="AJ332" i="3"/>
  <c r="V332" i="3"/>
  <c r="BP332" i="3"/>
  <c r="BB332" i="3"/>
  <c r="AN332" i="3"/>
  <c r="Z332" i="3"/>
  <c r="BJ333" i="3"/>
  <c r="AV333" i="3"/>
  <c r="AH333" i="3"/>
  <c r="T333" i="3"/>
  <c r="BN333" i="3"/>
  <c r="AZ333" i="3"/>
  <c r="AL333" i="3"/>
  <c r="X333" i="3"/>
  <c r="BR333" i="3"/>
  <c r="BD333" i="3"/>
  <c r="AP333" i="3"/>
  <c r="AB333" i="3"/>
  <c r="BH334" i="3"/>
  <c r="AT334" i="3"/>
  <c r="AF334" i="3"/>
  <c r="R334" i="3"/>
  <c r="BL334" i="3"/>
  <c r="AX334" i="3"/>
  <c r="AJ334" i="3"/>
  <c r="V334" i="3"/>
  <c r="BP334" i="3"/>
  <c r="BB334" i="3"/>
  <c r="AN334" i="3"/>
  <c r="Z334" i="3"/>
  <c r="BJ335" i="3"/>
  <c r="AV335" i="3"/>
  <c r="AH335" i="3"/>
  <c r="T335" i="3"/>
  <c r="BR335" i="3"/>
  <c r="BD335" i="3"/>
  <c r="AP335" i="3"/>
  <c r="AB335" i="3"/>
  <c r="BL336" i="3"/>
  <c r="AX336" i="3"/>
  <c r="AJ336" i="3"/>
  <c r="V336" i="3"/>
  <c r="BJ337" i="3"/>
  <c r="AV337" i="3"/>
  <c r="AH337" i="3"/>
  <c r="T337" i="3"/>
  <c r="BR337" i="3"/>
  <c r="BD337" i="3"/>
  <c r="AP337" i="3"/>
  <c r="AB337" i="3"/>
  <c r="BL338" i="3"/>
  <c r="AX338" i="3"/>
  <c r="AJ338" i="3"/>
  <c r="V338" i="3"/>
  <c r="BN339" i="3"/>
  <c r="AZ339" i="3"/>
  <c r="AL339" i="3"/>
  <c r="X339" i="3"/>
  <c r="BH340" i="3"/>
  <c r="AT340" i="3"/>
  <c r="AF340" i="3"/>
  <c r="R340" i="3"/>
  <c r="BP340" i="3"/>
  <c r="BB340" i="3"/>
  <c r="AN340" i="3"/>
  <c r="Z340" i="3"/>
  <c r="BN341" i="3"/>
  <c r="AZ341" i="3"/>
  <c r="AL341" i="3"/>
  <c r="X341" i="3"/>
  <c r="BH342" i="3"/>
  <c r="AT342" i="3"/>
  <c r="AF342" i="3"/>
  <c r="R342" i="3"/>
  <c r="BP342" i="3"/>
  <c r="BB342" i="3"/>
  <c r="AN342" i="3"/>
  <c r="Z342" i="3"/>
  <c r="BJ343" i="3"/>
  <c r="AV343" i="3"/>
  <c r="AH343" i="3"/>
  <c r="T343" i="3"/>
  <c r="BR343" i="3"/>
  <c r="BD343" i="3"/>
  <c r="AP343" i="3"/>
  <c r="AB343" i="3"/>
  <c r="BL344" i="3"/>
  <c r="AX344" i="3"/>
  <c r="AJ344" i="3"/>
  <c r="V344" i="3"/>
  <c r="BN345" i="3"/>
  <c r="AZ345" i="3"/>
  <c r="AL345" i="3"/>
  <c r="X345" i="3"/>
  <c r="BL346" i="3"/>
  <c r="AX346" i="3"/>
  <c r="AJ346" i="3"/>
  <c r="V346" i="3"/>
  <c r="BJ347" i="3"/>
  <c r="AV347" i="3"/>
  <c r="AH347" i="3"/>
  <c r="T347" i="3"/>
  <c r="BR347" i="3"/>
  <c r="BD347" i="3"/>
  <c r="AP347" i="3"/>
  <c r="AB347" i="3"/>
  <c r="BL348" i="3"/>
  <c r="AX348" i="3"/>
  <c r="AJ348" i="3"/>
  <c r="V348" i="3"/>
  <c r="BP348" i="3"/>
  <c r="BB348" i="3"/>
  <c r="AN348" i="3"/>
  <c r="Z348" i="3"/>
  <c r="BJ349" i="3"/>
  <c r="AV349" i="3"/>
  <c r="AH349" i="3"/>
  <c r="T349" i="3"/>
  <c r="BR349" i="3"/>
  <c r="BD349" i="3"/>
  <c r="AP349" i="3"/>
  <c r="AB349" i="3"/>
  <c r="BL350" i="3"/>
  <c r="AX350" i="3"/>
  <c r="AJ350" i="3"/>
  <c r="V350" i="3"/>
  <c r="BN351" i="3"/>
  <c r="AZ351" i="3"/>
  <c r="AL351" i="3"/>
  <c r="X351" i="3"/>
  <c r="BR351" i="3"/>
  <c r="BD351" i="3"/>
  <c r="AP351" i="3"/>
  <c r="AB351" i="3"/>
  <c r="BL352" i="3"/>
  <c r="AX352" i="3"/>
  <c r="AJ352" i="3"/>
  <c r="V352" i="3"/>
  <c r="BP352" i="3"/>
  <c r="BB352" i="3"/>
  <c r="AN352" i="3"/>
  <c r="Z352" i="3"/>
  <c r="BJ353" i="3"/>
  <c r="AV353" i="3"/>
  <c r="AH353" i="3"/>
  <c r="T353" i="3"/>
  <c r="BN353" i="3"/>
  <c r="AZ353" i="3"/>
  <c r="AL353" i="3"/>
  <c r="X353" i="3"/>
  <c r="BR353" i="3"/>
  <c r="BD353" i="3"/>
  <c r="AP353" i="3"/>
  <c r="AB353" i="3"/>
  <c r="BH354" i="3"/>
  <c r="AT354" i="3"/>
  <c r="AF354" i="3"/>
  <c r="R354" i="3"/>
  <c r="BL354" i="3"/>
  <c r="AX354" i="3"/>
  <c r="AJ354" i="3"/>
  <c r="V354" i="3"/>
  <c r="BP354" i="3"/>
  <c r="BB354" i="3"/>
  <c r="AN354" i="3"/>
  <c r="Z354" i="3"/>
  <c r="BJ355" i="3"/>
  <c r="AV355" i="3"/>
  <c r="AH355" i="3"/>
  <c r="T355" i="3"/>
  <c r="BH356" i="3"/>
  <c r="AT356" i="3"/>
  <c r="AF356" i="3"/>
  <c r="R356" i="3"/>
  <c r="BP356" i="3"/>
  <c r="BB356" i="3"/>
  <c r="AN356" i="3"/>
  <c r="Z356" i="3"/>
  <c r="BJ357" i="3"/>
  <c r="AV357" i="3"/>
  <c r="AH357" i="3"/>
  <c r="T357" i="3"/>
  <c r="BR357" i="3"/>
  <c r="BD357" i="3"/>
  <c r="AP357" i="3"/>
  <c r="AB357" i="3"/>
  <c r="BL358" i="3"/>
  <c r="AX358" i="3"/>
  <c r="AJ358" i="3"/>
  <c r="V358" i="3"/>
  <c r="BP358" i="3"/>
  <c r="BB358" i="3"/>
  <c r="AN358" i="3"/>
  <c r="Z358" i="3"/>
  <c r="BN359" i="3"/>
  <c r="AZ359" i="3"/>
  <c r="AL359" i="3"/>
  <c r="X359" i="3"/>
  <c r="BH360" i="3"/>
  <c r="AT360" i="3"/>
  <c r="AF360" i="3"/>
  <c r="R360" i="3"/>
  <c r="BN361" i="3"/>
  <c r="AZ361" i="3"/>
  <c r="AL361" i="3"/>
  <c r="X361" i="3"/>
  <c r="BH362" i="3"/>
  <c r="AT362" i="3"/>
  <c r="AF362" i="3"/>
  <c r="R362" i="3"/>
  <c r="BN363" i="3"/>
  <c r="AZ363" i="3"/>
  <c r="AL363" i="3"/>
  <c r="X363" i="3"/>
  <c r="BR363" i="3"/>
  <c r="BD363" i="3"/>
  <c r="AP363" i="3"/>
  <c r="AB363" i="3"/>
  <c r="BL364" i="3"/>
  <c r="AX364" i="3"/>
  <c r="AJ364" i="3"/>
  <c r="V364" i="3"/>
  <c r="BP364" i="3"/>
  <c r="BB364" i="3"/>
  <c r="AN364" i="3"/>
  <c r="Z364" i="3"/>
  <c r="BJ365" i="3"/>
  <c r="AV365" i="3"/>
  <c r="AH365" i="3"/>
  <c r="T365" i="3"/>
  <c r="BH366" i="3"/>
  <c r="AT366" i="3"/>
  <c r="AF366" i="3"/>
  <c r="R366" i="3"/>
  <c r="BN367" i="3"/>
  <c r="AZ367" i="3"/>
  <c r="AL367" i="3"/>
  <c r="X367" i="3"/>
  <c r="BL368" i="3"/>
  <c r="AX368" i="3"/>
  <c r="AJ368" i="3"/>
  <c r="V368" i="3"/>
  <c r="BN369" i="3"/>
  <c r="AZ369" i="3"/>
  <c r="AL369" i="3"/>
  <c r="X369" i="3"/>
  <c r="BH370" i="3"/>
  <c r="AT370" i="3"/>
  <c r="AF370" i="3"/>
  <c r="R370" i="3"/>
  <c r="BP370" i="3"/>
  <c r="BB370" i="3"/>
  <c r="AN370" i="3"/>
  <c r="Z370" i="3"/>
  <c r="BN371" i="3"/>
  <c r="AZ371" i="3"/>
  <c r="AL371" i="3"/>
  <c r="X371" i="3"/>
  <c r="BH372" i="3"/>
  <c r="AT372" i="3"/>
  <c r="AF372" i="3"/>
  <c r="R372" i="3"/>
  <c r="BN373" i="3"/>
  <c r="AZ373" i="3"/>
  <c r="AL373" i="3"/>
  <c r="X373" i="3"/>
  <c r="BR373" i="3"/>
  <c r="BD373" i="3"/>
  <c r="AP373" i="3"/>
  <c r="AB373" i="3"/>
  <c r="BL374" i="3"/>
  <c r="AX374" i="3"/>
  <c r="AJ374" i="3"/>
  <c r="V374" i="3"/>
  <c r="BN375" i="3"/>
  <c r="AZ375" i="3"/>
  <c r="AL375" i="3"/>
  <c r="X375" i="3"/>
  <c r="BR375" i="3"/>
  <c r="BD375" i="3"/>
  <c r="AP375" i="3"/>
  <c r="AB375" i="3"/>
  <c r="BL376" i="3"/>
  <c r="AX376" i="3"/>
  <c r="AJ376" i="3"/>
  <c r="V376" i="3"/>
  <c r="BN377" i="3"/>
  <c r="AZ377" i="3"/>
  <c r="AL377" i="3"/>
  <c r="X377" i="3"/>
  <c r="BH378" i="3"/>
  <c r="AT378" i="3"/>
  <c r="AF378" i="3"/>
  <c r="R378" i="3"/>
  <c r="BP378" i="3"/>
  <c r="BB378" i="3"/>
  <c r="AN378" i="3"/>
  <c r="Z378" i="3"/>
  <c r="BJ379" i="3"/>
  <c r="AV379" i="3"/>
  <c r="AH379" i="3"/>
  <c r="T379" i="3"/>
  <c r="BR379" i="3"/>
  <c r="BD379" i="3"/>
  <c r="AP379" i="3"/>
  <c r="AB379" i="3"/>
  <c r="BL380" i="3"/>
  <c r="AX380" i="3"/>
  <c r="AJ380" i="3"/>
  <c r="V380" i="3"/>
  <c r="BP380" i="3"/>
  <c r="BB380" i="3"/>
  <c r="AN380" i="3"/>
  <c r="Z380" i="3"/>
  <c r="BN381" i="3"/>
  <c r="AZ381" i="3"/>
  <c r="AL381" i="3"/>
  <c r="X381" i="3"/>
  <c r="BH382" i="3"/>
  <c r="AT382" i="3"/>
  <c r="AF382" i="3"/>
  <c r="R382" i="3"/>
  <c r="BN383" i="3"/>
  <c r="AZ383" i="3"/>
  <c r="AL383" i="3"/>
  <c r="X383" i="3"/>
  <c r="BH384" i="3"/>
  <c r="AT384" i="3"/>
  <c r="AF384" i="3"/>
  <c r="R384" i="3"/>
  <c r="BN385" i="3"/>
  <c r="AZ385" i="3"/>
  <c r="AL385" i="3"/>
  <c r="X385" i="3"/>
  <c r="BH386" i="3"/>
  <c r="AT386" i="3"/>
  <c r="AF386" i="3"/>
  <c r="R386" i="3"/>
  <c r="BP386" i="3"/>
  <c r="BB386" i="3"/>
  <c r="AN386" i="3"/>
  <c r="Z386" i="3"/>
  <c r="BJ387" i="3"/>
  <c r="AV387" i="3"/>
  <c r="AH387" i="3"/>
  <c r="T387" i="3"/>
  <c r="BH388" i="3"/>
  <c r="AT388" i="3"/>
  <c r="AF388" i="3"/>
  <c r="R388" i="3"/>
  <c r="BN389" i="3"/>
  <c r="AZ389" i="3"/>
  <c r="AL389" i="3"/>
  <c r="X389" i="3"/>
  <c r="BR389" i="3"/>
  <c r="BD389" i="3"/>
  <c r="AP389" i="3"/>
  <c r="AB389" i="3"/>
  <c r="BL390" i="3"/>
  <c r="AX390" i="3"/>
  <c r="AJ390" i="3"/>
  <c r="V390" i="3"/>
  <c r="BN391" i="3"/>
  <c r="AZ391" i="3"/>
  <c r="AL391" i="3"/>
  <c r="X391" i="3"/>
  <c r="BH392" i="3"/>
  <c r="AT392" i="3"/>
  <c r="AF392" i="3"/>
  <c r="R392" i="3"/>
  <c r="BN393" i="3"/>
  <c r="AZ393" i="3"/>
  <c r="AL393" i="3"/>
  <c r="X393" i="3"/>
  <c r="BH394" i="3"/>
  <c r="AT394" i="3"/>
  <c r="AF394" i="3"/>
  <c r="R394" i="3"/>
  <c r="BP394" i="3"/>
  <c r="BB394" i="3"/>
  <c r="AN394" i="3"/>
  <c r="Z394" i="3"/>
  <c r="BJ395" i="3"/>
  <c r="AV395" i="3"/>
  <c r="AH395" i="3"/>
  <c r="T395" i="3"/>
  <c r="BH396" i="3"/>
  <c r="AT396" i="3"/>
  <c r="AF396" i="3"/>
  <c r="R396" i="3"/>
  <c r="BJ397" i="3"/>
  <c r="AV397" i="3"/>
  <c r="AH397" i="3"/>
  <c r="T397" i="3"/>
  <c r="BR397" i="3"/>
  <c r="BD397" i="3"/>
  <c r="AP397" i="3"/>
  <c r="AB397" i="3"/>
  <c r="BL398" i="3"/>
  <c r="AX398" i="3"/>
  <c r="AJ398" i="3"/>
  <c r="V398" i="3"/>
  <c r="BP398" i="3"/>
  <c r="BB398" i="3"/>
  <c r="AN398" i="3"/>
  <c r="Z398" i="3"/>
  <c r="BJ399" i="3"/>
  <c r="AV399" i="3"/>
  <c r="AH399" i="3"/>
  <c r="T399" i="3"/>
  <c r="BH400" i="3"/>
  <c r="AT400" i="3"/>
  <c r="AF400" i="3"/>
  <c r="R400" i="3"/>
  <c r="BP400" i="3"/>
  <c r="BB400" i="3"/>
  <c r="AN400" i="3"/>
  <c r="Z400" i="3"/>
  <c r="BJ401" i="3"/>
  <c r="AV401" i="3"/>
  <c r="AH401" i="3"/>
  <c r="T401" i="3"/>
  <c r="BR401" i="3"/>
  <c r="BD401" i="3"/>
  <c r="AP401" i="3"/>
  <c r="AB401" i="3"/>
  <c r="BL402" i="3"/>
  <c r="AX402" i="3"/>
  <c r="AJ402" i="3"/>
  <c r="V402" i="3"/>
  <c r="BN403" i="3"/>
  <c r="AZ403" i="3"/>
  <c r="AL403" i="3"/>
  <c r="X403" i="3"/>
  <c r="BL404" i="3"/>
  <c r="AX404" i="3"/>
  <c r="AJ404" i="3"/>
  <c r="V404" i="3"/>
  <c r="BJ405" i="3"/>
  <c r="AV405" i="3"/>
  <c r="AH405" i="3"/>
  <c r="T405" i="3"/>
  <c r="BR405" i="3"/>
  <c r="BD405" i="3"/>
  <c r="AP405" i="3"/>
  <c r="AB405" i="3"/>
  <c r="BH406" i="3"/>
  <c r="AT406" i="3"/>
  <c r="AF406" i="3"/>
  <c r="R406" i="3"/>
  <c r="BP406" i="3"/>
  <c r="BB406" i="3"/>
  <c r="AN406" i="3"/>
  <c r="Z406" i="3"/>
  <c r="BJ407" i="3"/>
  <c r="AV407" i="3"/>
  <c r="AH407" i="3"/>
  <c r="T407" i="3"/>
  <c r="BR407" i="3"/>
  <c r="BD407" i="3"/>
  <c r="AP407" i="3"/>
  <c r="AB407" i="3"/>
  <c r="BH408" i="3"/>
  <c r="AT408" i="3"/>
  <c r="AF408" i="3"/>
  <c r="R408" i="3"/>
  <c r="BP408" i="3"/>
  <c r="BB408" i="3"/>
  <c r="AN408" i="3"/>
  <c r="Z408" i="3"/>
  <c r="BN409" i="3"/>
  <c r="AZ409" i="3"/>
  <c r="AL409" i="3"/>
  <c r="X409" i="3"/>
  <c r="BH410" i="3"/>
  <c r="AT410" i="3"/>
  <c r="AF410" i="3"/>
  <c r="R410" i="3"/>
  <c r="BP410" i="3"/>
  <c r="BB410" i="3"/>
  <c r="AN410" i="3"/>
  <c r="Z410" i="3"/>
  <c r="BJ411" i="3"/>
  <c r="AV411" i="3"/>
  <c r="AH411" i="3"/>
  <c r="T411" i="3"/>
  <c r="BR411" i="3"/>
  <c r="BD411" i="3"/>
  <c r="AP411" i="3"/>
  <c r="AB411" i="3"/>
  <c r="BH412" i="3"/>
  <c r="AT412" i="3"/>
  <c r="AF412" i="3"/>
  <c r="R412" i="3"/>
  <c r="BP412" i="3"/>
  <c r="BB412" i="3"/>
  <c r="AN412" i="3"/>
  <c r="Z412" i="3"/>
  <c r="BJ413" i="3"/>
  <c r="AV413" i="3"/>
  <c r="AH413" i="3"/>
  <c r="T413" i="3"/>
  <c r="BR413" i="3"/>
  <c r="BD413" i="3"/>
  <c r="AP413" i="3"/>
  <c r="AB413" i="3"/>
  <c r="BL414" i="3"/>
  <c r="AX414" i="3"/>
  <c r="AJ414" i="3"/>
  <c r="V414" i="3"/>
  <c r="BP414" i="3"/>
  <c r="BB414" i="3"/>
  <c r="AN414" i="3"/>
  <c r="Z414" i="3"/>
  <c r="BJ415" i="3"/>
  <c r="AV415" i="3"/>
  <c r="AH415" i="3"/>
  <c r="T415" i="3"/>
  <c r="BL416" i="3"/>
  <c r="AX416" i="3"/>
  <c r="AJ416" i="3"/>
  <c r="V416" i="3"/>
  <c r="BN417" i="3"/>
  <c r="AZ417" i="3"/>
  <c r="AL417" i="3"/>
  <c r="X417" i="3"/>
  <c r="BH418" i="3"/>
  <c r="AT418" i="3"/>
  <c r="AF418" i="3"/>
  <c r="R418" i="3"/>
  <c r="BP418" i="3"/>
  <c r="BB418" i="3"/>
  <c r="AN418" i="3"/>
  <c r="Z418" i="3"/>
  <c r="BN419" i="3"/>
  <c r="AZ419" i="3"/>
  <c r="AL419" i="3"/>
  <c r="X419" i="3"/>
  <c r="BH420" i="3"/>
  <c r="AT420" i="3"/>
  <c r="AF420" i="3"/>
  <c r="R420" i="3"/>
  <c r="BP420" i="3"/>
  <c r="BB420" i="3"/>
  <c r="AN420" i="3"/>
  <c r="Z420" i="3"/>
  <c r="BJ421" i="3"/>
  <c r="AV421" i="3"/>
  <c r="AH421" i="3"/>
  <c r="T421" i="3"/>
  <c r="BR421" i="3"/>
  <c r="BD421" i="3"/>
  <c r="AP421" i="3"/>
  <c r="AB421" i="3"/>
  <c r="BL422" i="3"/>
  <c r="AX422" i="3"/>
  <c r="AJ422" i="3"/>
  <c r="V422" i="3"/>
  <c r="BJ423" i="3"/>
  <c r="AV423" i="3"/>
  <c r="AH423" i="3"/>
  <c r="T423" i="3"/>
  <c r="BR423" i="3"/>
  <c r="BD423" i="3"/>
  <c r="AP423" i="3"/>
  <c r="AB423" i="3"/>
  <c r="BL424" i="3"/>
  <c r="AX424" i="3"/>
  <c r="AJ424" i="3"/>
  <c r="V424" i="3"/>
  <c r="BN425" i="3"/>
  <c r="AZ425" i="3"/>
  <c r="AL425" i="3"/>
  <c r="X425" i="3"/>
  <c r="BH426" i="3"/>
  <c r="AT426" i="3"/>
  <c r="AF426" i="3"/>
  <c r="R426" i="3"/>
  <c r="BP426" i="3"/>
  <c r="BB426" i="3"/>
  <c r="AN426" i="3"/>
  <c r="Z426" i="3"/>
  <c r="BN427" i="3"/>
  <c r="AZ427" i="3"/>
  <c r="AL427" i="3"/>
  <c r="X427" i="3"/>
  <c r="BR427" i="3"/>
  <c r="BD427" i="3"/>
  <c r="AP427" i="3"/>
  <c r="AB427" i="3"/>
  <c r="BH428" i="3"/>
  <c r="AT428" i="3"/>
  <c r="AF428" i="3"/>
  <c r="R428" i="3"/>
  <c r="BP428" i="3"/>
  <c r="BB428" i="3"/>
  <c r="AN428" i="3"/>
  <c r="Z428" i="3"/>
  <c r="BJ429" i="3"/>
  <c r="AV429" i="3"/>
  <c r="AH429" i="3"/>
  <c r="T429" i="3"/>
  <c r="BR429" i="3"/>
  <c r="BD429" i="3"/>
  <c r="AP429" i="3"/>
  <c r="AB429" i="3"/>
  <c r="BL430" i="3"/>
  <c r="AX430" i="3"/>
  <c r="AJ430" i="3"/>
  <c r="V430" i="3"/>
  <c r="BN431" i="3"/>
  <c r="AZ431" i="3"/>
  <c r="AL431" i="3"/>
  <c r="X431" i="3"/>
  <c r="BH432" i="3"/>
  <c r="AT432" i="3"/>
  <c r="AF432" i="3"/>
  <c r="R432" i="3"/>
  <c r="BP432" i="3"/>
  <c r="BB432" i="3"/>
  <c r="AN432" i="3"/>
  <c r="Z432" i="3"/>
  <c r="BJ433" i="3"/>
  <c r="AV433" i="3"/>
  <c r="AH433" i="3"/>
  <c r="T433" i="3"/>
  <c r="BR433" i="3"/>
  <c r="BD433" i="3"/>
  <c r="AP433" i="3"/>
  <c r="AB433" i="3"/>
  <c r="BL434" i="3"/>
  <c r="AX434" i="3"/>
  <c r="AJ434" i="3"/>
  <c r="V434" i="3"/>
  <c r="BN435" i="3"/>
  <c r="AZ435" i="3"/>
  <c r="AL435" i="3"/>
  <c r="X435" i="3"/>
  <c r="BH436" i="3"/>
  <c r="AT436" i="3"/>
  <c r="AF436" i="3"/>
  <c r="R436" i="3"/>
  <c r="BP436" i="3"/>
  <c r="BB436" i="3"/>
  <c r="AN436" i="3"/>
  <c r="Z436" i="3"/>
  <c r="BJ437" i="3"/>
  <c r="AV437" i="3"/>
  <c r="AH437" i="3"/>
  <c r="T437" i="3"/>
  <c r="BR437" i="3"/>
  <c r="BD437" i="3"/>
  <c r="AP437" i="3"/>
  <c r="AB437" i="3"/>
  <c r="BL438" i="3"/>
  <c r="AX438" i="3"/>
  <c r="AJ438" i="3"/>
  <c r="V438" i="3"/>
  <c r="BN439" i="3"/>
  <c r="AZ439" i="3"/>
  <c r="AL439" i="3"/>
  <c r="X439" i="3"/>
  <c r="BL440" i="3"/>
  <c r="AX440" i="3"/>
  <c r="AJ440" i="3"/>
  <c r="V440" i="3"/>
  <c r="BJ441" i="3"/>
  <c r="AV441" i="3"/>
  <c r="AH441" i="3"/>
  <c r="T441" i="3"/>
  <c r="BR441" i="3"/>
  <c r="BD441" i="3"/>
  <c r="AP441" i="3"/>
  <c r="AB441" i="3"/>
  <c r="BL442" i="3"/>
  <c r="AX442" i="3"/>
  <c r="AJ442" i="3"/>
  <c r="V442" i="3"/>
  <c r="BP442" i="3"/>
  <c r="BB442" i="3"/>
  <c r="AN442" i="3"/>
  <c r="Z442" i="3"/>
  <c r="BJ443" i="3"/>
  <c r="AV443" i="3"/>
  <c r="AH443" i="3"/>
  <c r="T443" i="3"/>
  <c r="BH444" i="3"/>
  <c r="AT444" i="3"/>
  <c r="AF444" i="3"/>
  <c r="R444" i="3"/>
  <c r="BJ445" i="3"/>
  <c r="AV445" i="3"/>
  <c r="AH445" i="3"/>
  <c r="T445" i="3"/>
  <c r="BN445" i="3"/>
  <c r="AZ445" i="3"/>
  <c r="AL445" i="3"/>
  <c r="X445" i="3"/>
  <c r="BH446" i="3"/>
  <c r="AT446" i="3"/>
  <c r="AF446" i="3"/>
  <c r="R446" i="3"/>
  <c r="BL446" i="3"/>
  <c r="AX446" i="3"/>
  <c r="AJ446" i="3"/>
  <c r="V446" i="3"/>
  <c r="BP446" i="3"/>
  <c r="BB446" i="3"/>
  <c r="AN446" i="3"/>
  <c r="Z446" i="3"/>
  <c r="BJ447" i="3"/>
  <c r="AV447" i="3"/>
  <c r="AH447" i="3"/>
  <c r="T447" i="3"/>
  <c r="BN447" i="3"/>
  <c r="AZ447" i="3"/>
  <c r="AL447" i="3"/>
  <c r="X447" i="3"/>
  <c r="BR447" i="3"/>
  <c r="BD447" i="3"/>
  <c r="AP447" i="3"/>
  <c r="AB447" i="3"/>
  <c r="BH448" i="3"/>
  <c r="AT448" i="3"/>
  <c r="AF448" i="3"/>
  <c r="R448" i="3"/>
  <c r="BP448" i="3"/>
  <c r="BB448" i="3"/>
  <c r="AN448" i="3"/>
  <c r="Z448" i="3"/>
  <c r="BJ449" i="3"/>
  <c r="AV449" i="3"/>
  <c r="AH449" i="3"/>
  <c r="T449" i="3"/>
  <c r="BR449" i="3"/>
  <c r="BD449" i="3"/>
  <c r="AP449" i="3"/>
  <c r="AB449" i="3"/>
  <c r="BL450" i="3"/>
  <c r="AX450" i="3"/>
  <c r="AJ450" i="3"/>
  <c r="V450" i="3"/>
  <c r="BP450" i="3"/>
  <c r="BB450" i="3"/>
  <c r="AN450" i="3"/>
  <c r="Z450" i="3"/>
  <c r="BJ451" i="3"/>
  <c r="AV451" i="3"/>
  <c r="AH451" i="3"/>
  <c r="T451" i="3"/>
  <c r="BR451" i="3"/>
  <c r="BD451" i="3"/>
  <c r="AP451" i="3"/>
  <c r="AB451" i="3"/>
  <c r="BL452" i="3"/>
  <c r="AX452" i="3"/>
  <c r="AJ452" i="3"/>
  <c r="V452" i="3"/>
  <c r="BN453" i="3"/>
  <c r="AZ453" i="3"/>
  <c r="AL453" i="3"/>
  <c r="X453" i="3"/>
  <c r="BH454" i="3"/>
  <c r="AT454" i="3"/>
  <c r="AF454" i="3"/>
  <c r="R454" i="3"/>
  <c r="BP454" i="3"/>
  <c r="BB454" i="3"/>
  <c r="AN454" i="3"/>
  <c r="Z454" i="3"/>
  <c r="BJ455" i="3"/>
  <c r="AV455" i="3"/>
  <c r="AH455" i="3"/>
  <c r="T455" i="3"/>
  <c r="BL456" i="3"/>
  <c r="AX456" i="3"/>
  <c r="AJ456" i="3"/>
  <c r="V456" i="3"/>
  <c r="BP458" i="3"/>
  <c r="BB458" i="3"/>
  <c r="AN458" i="3"/>
  <c r="Z458" i="3"/>
  <c r="BJ459" i="3"/>
  <c r="AV459" i="3"/>
  <c r="AH459" i="3"/>
  <c r="T459" i="3"/>
  <c r="BN459" i="3"/>
  <c r="AZ459" i="3"/>
  <c r="AL459" i="3"/>
  <c r="X459" i="3"/>
  <c r="BR459" i="3"/>
  <c r="BD459" i="3"/>
  <c r="AP459" i="3"/>
  <c r="AB459" i="3"/>
  <c r="BH460" i="3"/>
  <c r="AT460" i="3"/>
  <c r="AF460" i="3"/>
  <c r="R460" i="3"/>
  <c r="BL460" i="3"/>
  <c r="AX460" i="3"/>
  <c r="AJ460" i="3"/>
  <c r="V460" i="3"/>
  <c r="BP460" i="3"/>
  <c r="BB460" i="3"/>
  <c r="AN460" i="3"/>
  <c r="Z460" i="3"/>
  <c r="BJ461" i="3"/>
  <c r="AV461" i="3"/>
  <c r="AH461" i="3"/>
  <c r="T461" i="3"/>
  <c r="BN461" i="3"/>
  <c r="AZ461" i="3"/>
  <c r="AL461" i="3"/>
  <c r="X461" i="3"/>
  <c r="BR461" i="3"/>
  <c r="BD461" i="3"/>
  <c r="AP461" i="3"/>
  <c r="AB461" i="3"/>
  <c r="BH462" i="3"/>
  <c r="AT462" i="3"/>
  <c r="AF462" i="3"/>
  <c r="R462" i="3"/>
  <c r="BL462" i="3"/>
  <c r="AX462" i="3"/>
  <c r="AJ462" i="3"/>
  <c r="V462" i="3"/>
  <c r="BP462" i="3"/>
  <c r="BB462" i="3"/>
  <c r="AN462" i="3"/>
  <c r="Z462" i="3"/>
  <c r="BJ463" i="3"/>
  <c r="AV463" i="3"/>
  <c r="AH463" i="3"/>
  <c r="T463" i="3"/>
  <c r="BN463" i="3"/>
  <c r="AZ463" i="3"/>
  <c r="AL463" i="3"/>
  <c r="X463" i="3"/>
  <c r="BR463" i="3"/>
  <c r="BD463" i="3"/>
  <c r="AP463" i="3"/>
  <c r="AB463" i="3"/>
  <c r="BH464" i="3"/>
  <c r="AT464" i="3"/>
  <c r="AF464" i="3"/>
  <c r="R464" i="3"/>
  <c r="BL464" i="3"/>
  <c r="AX464" i="3"/>
  <c r="AJ464" i="3"/>
  <c r="V464" i="3"/>
  <c r="BP464" i="3"/>
  <c r="BB464" i="3"/>
  <c r="AN464" i="3"/>
  <c r="Z464" i="3"/>
  <c r="BJ465" i="3"/>
  <c r="AV465" i="3"/>
  <c r="AH465" i="3"/>
  <c r="T465" i="3"/>
  <c r="BN465" i="3"/>
  <c r="AZ465" i="3"/>
  <c r="AL465" i="3"/>
  <c r="X465" i="3"/>
  <c r="BR465" i="3"/>
  <c r="BD465" i="3"/>
  <c r="AP465" i="3"/>
  <c r="AB465" i="3"/>
  <c r="BH466" i="3"/>
  <c r="AT466" i="3"/>
  <c r="AF466" i="3"/>
  <c r="R466" i="3"/>
  <c r="BL466" i="3"/>
  <c r="AX466" i="3"/>
  <c r="AJ466" i="3"/>
  <c r="V466" i="3"/>
  <c r="BN467" i="3"/>
  <c r="AZ467" i="3"/>
  <c r="AL467" i="3"/>
  <c r="X467" i="3"/>
  <c r="BH468" i="3"/>
  <c r="AT468" i="3"/>
  <c r="AF468" i="3"/>
  <c r="R468" i="3"/>
  <c r="BP468" i="3"/>
  <c r="BB468" i="3"/>
  <c r="AN468" i="3"/>
  <c r="Z468" i="3"/>
  <c r="BN469" i="3"/>
  <c r="AZ469" i="3"/>
  <c r="AL469" i="3"/>
  <c r="X469" i="3"/>
  <c r="BR469" i="3"/>
  <c r="BD469" i="3"/>
  <c r="AP469" i="3"/>
  <c r="AB469" i="3"/>
  <c r="BL470" i="3"/>
  <c r="AX470" i="3"/>
  <c r="AJ470" i="3"/>
  <c r="V470" i="3"/>
  <c r="BN471" i="3"/>
  <c r="AZ471" i="3"/>
  <c r="AL471" i="3"/>
  <c r="X471" i="3"/>
  <c r="BH472" i="3"/>
  <c r="AT472" i="3"/>
  <c r="AF472" i="3"/>
  <c r="R472" i="3"/>
  <c r="BP472" i="3"/>
  <c r="BB472" i="3"/>
  <c r="AN472" i="3"/>
  <c r="Z472" i="3"/>
  <c r="BJ473" i="3"/>
  <c r="AV473" i="3"/>
  <c r="AH473" i="3"/>
  <c r="T473" i="3"/>
  <c r="BR473" i="3"/>
  <c r="BD473" i="3"/>
  <c r="AP473" i="3"/>
  <c r="AB473" i="3"/>
  <c r="BL474" i="3"/>
  <c r="AX474" i="3"/>
  <c r="AJ474" i="3"/>
  <c r="V474" i="3"/>
  <c r="BP474" i="3"/>
  <c r="BB474" i="3"/>
  <c r="AN474" i="3"/>
  <c r="Z474" i="3"/>
  <c r="BJ475" i="3"/>
  <c r="AV475" i="3"/>
  <c r="AH475" i="3"/>
  <c r="T475" i="3"/>
  <c r="BH476" i="3"/>
  <c r="AT476" i="3"/>
  <c r="AF476" i="3"/>
  <c r="R476" i="3"/>
  <c r="BP476" i="3"/>
  <c r="BB476" i="3"/>
  <c r="AN476" i="3"/>
  <c r="Z476" i="3"/>
  <c r="BJ477" i="3"/>
  <c r="AV477" i="3"/>
  <c r="AH477" i="3"/>
  <c r="T477" i="3"/>
  <c r="BH478" i="3"/>
  <c r="AT478" i="3"/>
  <c r="AF478" i="3"/>
  <c r="R478" i="3"/>
  <c r="BN479" i="3"/>
  <c r="AZ479" i="3"/>
  <c r="AL479" i="3"/>
  <c r="X479" i="3"/>
  <c r="BH480" i="3"/>
  <c r="AT480" i="3"/>
  <c r="AF480" i="3"/>
  <c r="R480" i="3"/>
  <c r="BP480" i="3"/>
  <c r="BB480" i="3"/>
  <c r="AN480" i="3"/>
  <c r="Z480" i="3"/>
  <c r="BJ481" i="3"/>
  <c r="AV481" i="3"/>
  <c r="AH481" i="3"/>
  <c r="T481" i="3"/>
  <c r="BR481" i="3"/>
  <c r="BD481" i="3"/>
  <c r="AP481" i="3"/>
  <c r="AB481" i="3"/>
  <c r="BL482" i="3"/>
  <c r="AX482" i="3"/>
  <c r="AJ482" i="3"/>
  <c r="V482" i="3"/>
  <c r="BP482" i="3"/>
  <c r="BB482" i="3"/>
  <c r="AN482" i="3"/>
  <c r="Z482" i="3"/>
  <c r="BJ483" i="3"/>
  <c r="AV483" i="3"/>
  <c r="AH483" i="3"/>
  <c r="T483" i="3"/>
  <c r="BR483" i="3"/>
  <c r="BD483" i="3"/>
  <c r="AP483" i="3"/>
  <c r="AB483" i="3"/>
  <c r="BL484" i="3"/>
  <c r="AX484" i="3"/>
  <c r="AJ484" i="3"/>
  <c r="V484" i="3"/>
  <c r="BP484" i="3"/>
  <c r="BB484" i="3"/>
  <c r="AN484" i="3"/>
  <c r="Z484" i="3"/>
  <c r="BN485" i="3"/>
  <c r="AZ485" i="3"/>
  <c r="AL485" i="3"/>
  <c r="X485" i="3"/>
  <c r="BL486" i="3"/>
  <c r="AX486" i="3"/>
  <c r="AJ486" i="3"/>
  <c r="V486" i="3"/>
  <c r="BN487" i="3"/>
  <c r="AZ487" i="3"/>
  <c r="AL487" i="3"/>
  <c r="X487" i="3"/>
  <c r="BL488" i="3"/>
  <c r="AX488" i="3"/>
  <c r="AJ488" i="3"/>
  <c r="V488" i="3"/>
  <c r="BJ489" i="3"/>
  <c r="AV489" i="3"/>
  <c r="AH489" i="3"/>
  <c r="T489" i="3"/>
  <c r="BR489" i="3"/>
  <c r="BD489" i="3"/>
  <c r="AP489" i="3"/>
  <c r="AB489" i="3"/>
  <c r="BL490" i="3"/>
  <c r="AX490" i="3"/>
  <c r="AJ490" i="3"/>
  <c r="V490" i="3"/>
  <c r="BN491" i="3"/>
  <c r="AZ491" i="3"/>
  <c r="AL491" i="3"/>
  <c r="X491" i="3"/>
  <c r="BL492" i="3"/>
  <c r="AX492" i="3"/>
  <c r="AJ492" i="3"/>
  <c r="V492" i="3"/>
  <c r="BP492" i="3"/>
  <c r="BB492" i="3"/>
  <c r="AN492" i="3"/>
  <c r="Z492" i="3"/>
  <c r="BN493" i="3"/>
  <c r="AZ493" i="3"/>
  <c r="AL493" i="3"/>
  <c r="X493" i="3"/>
  <c r="BR493" i="3"/>
  <c r="BD493" i="3"/>
  <c r="AP493" i="3"/>
  <c r="AB493" i="3"/>
  <c r="BL494" i="3"/>
  <c r="AX494" i="3"/>
  <c r="AJ494" i="3"/>
  <c r="V494" i="3"/>
  <c r="BP494" i="3"/>
  <c r="BB494" i="3"/>
  <c r="AN494" i="3"/>
  <c r="Z494" i="3"/>
  <c r="BJ495" i="3"/>
  <c r="AV495" i="3"/>
  <c r="AH495" i="3"/>
  <c r="T495" i="3"/>
  <c r="BR495" i="3"/>
  <c r="BD495" i="3"/>
  <c r="AP495" i="3"/>
  <c r="AB495" i="3"/>
  <c r="BL496" i="3"/>
  <c r="AX496" i="3"/>
  <c r="AJ496" i="3"/>
  <c r="V496" i="3"/>
  <c r="BN497" i="3"/>
  <c r="AZ497" i="3"/>
  <c r="AL497" i="3"/>
  <c r="X497" i="3"/>
  <c r="BR497" i="3"/>
  <c r="BD497" i="3"/>
  <c r="AP497" i="3"/>
  <c r="AB497" i="3"/>
  <c r="BH498" i="3"/>
  <c r="AT498" i="3"/>
  <c r="AF498" i="3"/>
  <c r="R498" i="3"/>
  <c r="BP498" i="3"/>
  <c r="BB498" i="3"/>
  <c r="AN498" i="3"/>
  <c r="Z498" i="3"/>
  <c r="BJ499" i="3"/>
  <c r="AV499" i="3"/>
  <c r="AH499" i="3"/>
  <c r="T499" i="3"/>
  <c r="BN499" i="3"/>
  <c r="AZ499" i="3"/>
  <c r="AL499" i="3"/>
  <c r="X499" i="3"/>
  <c r="BR499" i="3"/>
  <c r="BD499" i="3"/>
  <c r="AP499" i="3"/>
  <c r="AB499" i="3"/>
  <c r="BH500" i="3"/>
  <c r="AT500" i="3"/>
  <c r="AF500" i="3"/>
  <c r="R500" i="3"/>
  <c r="BL500" i="3"/>
  <c r="AX500" i="3"/>
  <c r="AJ500" i="3"/>
  <c r="V500" i="3"/>
  <c r="BP500" i="3"/>
  <c r="BB500" i="3"/>
  <c r="AN500" i="3"/>
  <c r="Z500" i="3"/>
  <c r="BJ501" i="3"/>
  <c r="AV501" i="3"/>
  <c r="AH501" i="3"/>
  <c r="T501" i="3"/>
  <c r="BN501" i="3"/>
  <c r="AZ501" i="3"/>
  <c r="AL501" i="3"/>
  <c r="X501" i="3"/>
  <c r="BR501" i="3"/>
  <c r="BD501" i="3"/>
  <c r="AP501" i="3"/>
  <c r="AB501" i="3"/>
  <c r="BH502" i="3"/>
  <c r="AT502" i="3"/>
  <c r="AF502" i="3"/>
  <c r="R502" i="3"/>
  <c r="BL502" i="3"/>
  <c r="AX502" i="3"/>
  <c r="AJ502" i="3"/>
  <c r="V502" i="3"/>
  <c r="BP502" i="3"/>
  <c r="BB502" i="3"/>
  <c r="AN502" i="3"/>
  <c r="Z502" i="3"/>
  <c r="BJ503" i="3"/>
  <c r="AV503" i="3"/>
  <c r="AH503" i="3"/>
  <c r="T503" i="3"/>
  <c r="BN503" i="3"/>
  <c r="AZ503" i="3"/>
  <c r="AL503" i="3"/>
  <c r="X503" i="3"/>
  <c r="BR503" i="3"/>
  <c r="BD503" i="3"/>
  <c r="AP503" i="3"/>
  <c r="AB503" i="3"/>
  <c r="BH504" i="3"/>
  <c r="AT504" i="3"/>
  <c r="AF504" i="3"/>
  <c r="R504" i="3"/>
  <c r="BL504" i="3"/>
  <c r="AX504" i="3"/>
  <c r="AJ504" i="3"/>
  <c r="V504" i="3"/>
  <c r="BP504" i="3"/>
  <c r="BB504" i="3"/>
  <c r="AN504" i="3"/>
  <c r="Z504" i="3"/>
  <c r="BJ505" i="3"/>
  <c r="AV505" i="3"/>
  <c r="AH505" i="3"/>
  <c r="T505" i="3"/>
  <c r="BN505" i="3"/>
  <c r="AZ505" i="3"/>
  <c r="AL505" i="3"/>
  <c r="X505" i="3"/>
  <c r="BR505" i="3"/>
  <c r="BD505" i="3"/>
  <c r="AP505" i="3"/>
  <c r="AB505" i="3"/>
  <c r="BH506" i="3"/>
  <c r="AT506" i="3"/>
  <c r="AF506" i="3"/>
  <c r="R506" i="3"/>
  <c r="BL506" i="3"/>
  <c r="AX506" i="3"/>
  <c r="AJ506" i="3"/>
  <c r="V506" i="3"/>
  <c r="BP506" i="3"/>
  <c r="BB506" i="3"/>
  <c r="AN506" i="3"/>
  <c r="Z506" i="3"/>
  <c r="BJ507" i="3"/>
  <c r="AV507" i="3"/>
  <c r="AH507" i="3"/>
  <c r="T507" i="3"/>
  <c r="BN507" i="3"/>
  <c r="AZ507" i="3"/>
  <c r="AL507" i="3"/>
  <c r="X507" i="3"/>
  <c r="BR507" i="3"/>
  <c r="BD507" i="3"/>
  <c r="AP507" i="3"/>
  <c r="AB507" i="3"/>
  <c r="BH508" i="3"/>
  <c r="AT508" i="3"/>
  <c r="AF508" i="3"/>
  <c r="R508" i="3"/>
  <c r="BL508" i="3"/>
  <c r="AX508" i="3"/>
  <c r="AJ508" i="3"/>
  <c r="V508" i="3"/>
  <c r="BP508" i="3"/>
  <c r="BB508" i="3"/>
  <c r="AN508" i="3"/>
  <c r="Z508" i="3"/>
  <c r="BJ509" i="3"/>
  <c r="AV509" i="3"/>
  <c r="AH509" i="3"/>
  <c r="T509" i="3"/>
  <c r="BN509" i="3"/>
  <c r="AZ509" i="3"/>
  <c r="AL509" i="3"/>
  <c r="X509" i="3"/>
  <c r="BR509" i="3"/>
  <c r="BD509" i="3"/>
  <c r="AP509" i="3"/>
  <c r="AB509" i="3"/>
  <c r="BH510" i="3"/>
  <c r="AT510" i="3"/>
  <c r="AF510" i="3"/>
  <c r="R510" i="3"/>
  <c r="BL510" i="3"/>
  <c r="AX510" i="3"/>
  <c r="AJ510" i="3"/>
  <c r="V510" i="3"/>
  <c r="BP510" i="3"/>
  <c r="BB510" i="3"/>
  <c r="AN510" i="3"/>
  <c r="Z510" i="3"/>
  <c r="BJ511" i="3"/>
  <c r="AV511" i="3"/>
  <c r="AH511" i="3"/>
  <c r="T511" i="3"/>
  <c r="BN511" i="3"/>
  <c r="AZ511" i="3"/>
  <c r="AL511" i="3"/>
  <c r="X511" i="3"/>
  <c r="BR511" i="3"/>
  <c r="BD511" i="3"/>
  <c r="AP511" i="3"/>
  <c r="AB511" i="3"/>
  <c r="BH512" i="3"/>
  <c r="AT512" i="3"/>
  <c r="AF512" i="3"/>
  <c r="R512" i="3"/>
  <c r="BL512" i="3"/>
  <c r="AX512" i="3"/>
  <c r="AJ512" i="3"/>
  <c r="V512" i="3"/>
  <c r="BP512" i="3"/>
  <c r="BB512" i="3"/>
  <c r="AN512" i="3"/>
  <c r="Z512" i="3"/>
  <c r="BJ513" i="3"/>
  <c r="AV513" i="3"/>
  <c r="AH513" i="3"/>
  <c r="T513" i="3"/>
  <c r="BN513" i="3"/>
  <c r="AZ513" i="3"/>
  <c r="AL513" i="3"/>
  <c r="X513" i="3"/>
  <c r="BR513" i="3"/>
  <c r="BD513" i="3"/>
  <c r="AP513" i="3"/>
  <c r="AB513" i="3"/>
  <c r="BH514" i="3"/>
  <c r="AT514" i="3"/>
  <c r="AF514" i="3"/>
  <c r="R514" i="3"/>
  <c r="BL514" i="3"/>
  <c r="AX514" i="3"/>
  <c r="AJ514" i="3"/>
  <c r="V514" i="3"/>
  <c r="BP514" i="3"/>
  <c r="BB514" i="3"/>
  <c r="AN514" i="3"/>
  <c r="Z514" i="3"/>
  <c r="BJ515" i="3"/>
  <c r="AV515" i="3"/>
  <c r="AH515" i="3"/>
  <c r="T515" i="3"/>
  <c r="BN515" i="3"/>
  <c r="AZ515" i="3"/>
  <c r="AL515" i="3"/>
  <c r="X515" i="3"/>
  <c r="BR515" i="3"/>
  <c r="BD515" i="3"/>
  <c r="AP515" i="3"/>
  <c r="AB515" i="3"/>
  <c r="BH516" i="3"/>
  <c r="AT516" i="3"/>
  <c r="AF516" i="3"/>
  <c r="R516" i="3"/>
  <c r="BL516" i="3"/>
  <c r="AX516" i="3"/>
  <c r="AJ516" i="3"/>
  <c r="V516" i="3"/>
  <c r="BP516" i="3"/>
  <c r="BB516" i="3"/>
  <c r="AN516" i="3"/>
  <c r="Z516" i="3"/>
  <c r="BJ517" i="3"/>
  <c r="AV517" i="3"/>
  <c r="AH517" i="3"/>
  <c r="T517" i="3"/>
  <c r="BN517" i="3"/>
  <c r="AZ517" i="3"/>
  <c r="AL517" i="3"/>
  <c r="X517" i="3"/>
  <c r="BR517" i="3"/>
  <c r="BD517" i="3"/>
  <c r="AP517" i="3"/>
  <c r="AB517" i="3"/>
  <c r="BH518" i="3"/>
  <c r="AT518" i="3"/>
  <c r="AF518" i="3"/>
  <c r="R518" i="3"/>
  <c r="BL518" i="3"/>
  <c r="AX518" i="3"/>
  <c r="AJ518" i="3"/>
  <c r="V518" i="3"/>
  <c r="BP518" i="3"/>
  <c r="BB518" i="3"/>
  <c r="AN518" i="3"/>
  <c r="Z518" i="3"/>
  <c r="BJ519" i="3"/>
  <c r="AV519" i="3"/>
  <c r="AH519" i="3"/>
  <c r="T519" i="3"/>
  <c r="BN519" i="3"/>
  <c r="AZ519" i="3"/>
  <c r="AL519" i="3"/>
  <c r="X519" i="3"/>
  <c r="BR519" i="3"/>
  <c r="BD519" i="3"/>
  <c r="AP519" i="3"/>
  <c r="AB519" i="3"/>
  <c r="BH520" i="3"/>
  <c r="AT520" i="3"/>
  <c r="AF520" i="3"/>
  <c r="R520" i="3"/>
  <c r="BL520" i="3"/>
  <c r="AX520" i="3"/>
  <c r="AJ520" i="3"/>
  <c r="V520" i="3"/>
  <c r="BP520" i="3"/>
  <c r="BB520" i="3"/>
  <c r="AN520" i="3"/>
  <c r="Z520" i="3"/>
  <c r="BJ521" i="3"/>
  <c r="AV521" i="3"/>
  <c r="AH521" i="3"/>
  <c r="T521" i="3"/>
  <c r="BN521" i="3"/>
  <c r="AZ521" i="3"/>
  <c r="AL521" i="3"/>
  <c r="X521" i="3"/>
  <c r="BR521" i="3"/>
  <c r="BD521" i="3"/>
  <c r="AP521" i="3"/>
  <c r="AB521" i="3"/>
  <c r="BH522" i="3"/>
  <c r="AT522" i="3"/>
  <c r="AF522" i="3"/>
  <c r="R522" i="3"/>
  <c r="BL522" i="3"/>
  <c r="AX522" i="3"/>
  <c r="AJ522" i="3"/>
  <c r="V522" i="3"/>
  <c r="BP522" i="3"/>
  <c r="BB522" i="3"/>
  <c r="AN522" i="3"/>
  <c r="Z522" i="3"/>
  <c r="BJ523" i="3"/>
  <c r="AV523" i="3"/>
  <c r="AH523" i="3"/>
  <c r="T523" i="3"/>
  <c r="BN523" i="3"/>
  <c r="AZ523" i="3"/>
  <c r="AL523" i="3"/>
  <c r="X523" i="3"/>
  <c r="BR523" i="3"/>
  <c r="BD523" i="3"/>
  <c r="AP523" i="3"/>
  <c r="AB523" i="3"/>
  <c r="BH524" i="3"/>
  <c r="AT524" i="3"/>
  <c r="AF524" i="3"/>
  <c r="R524" i="3"/>
  <c r="BL524" i="3"/>
  <c r="AX524" i="3"/>
  <c r="AJ524" i="3"/>
  <c r="V524" i="3"/>
  <c r="BP524" i="3"/>
  <c r="BB524" i="3"/>
  <c r="AN524" i="3"/>
  <c r="Z524" i="3"/>
  <c r="BJ525" i="3"/>
  <c r="AV525" i="3"/>
  <c r="AH525" i="3"/>
  <c r="T525" i="3"/>
  <c r="BN525" i="3"/>
  <c r="AZ525" i="3"/>
  <c r="AL525" i="3"/>
  <c r="X525" i="3"/>
  <c r="BR525" i="3"/>
  <c r="BD525" i="3"/>
  <c r="AP525" i="3"/>
  <c r="AB525" i="3"/>
  <c r="BH526" i="3"/>
  <c r="AT526" i="3"/>
  <c r="AF526" i="3"/>
  <c r="R526" i="3"/>
  <c r="BL526" i="3"/>
  <c r="AX526" i="3"/>
  <c r="AJ526" i="3"/>
  <c r="V526" i="3"/>
  <c r="BP526" i="3"/>
  <c r="BB526" i="3"/>
  <c r="AN526" i="3"/>
  <c r="Z526" i="3"/>
  <c r="BN527" i="3"/>
  <c r="AZ527" i="3"/>
  <c r="AL527" i="3"/>
  <c r="X527" i="3"/>
  <c r="BR527" i="3"/>
  <c r="BD527" i="3"/>
  <c r="AP527" i="3"/>
  <c r="AB527" i="3"/>
  <c r="BH528" i="3"/>
  <c r="AT528" i="3"/>
  <c r="AF528" i="3"/>
  <c r="R528" i="3"/>
  <c r="BL528" i="3"/>
  <c r="AX528" i="3"/>
  <c r="AJ528" i="3"/>
  <c r="V528" i="3"/>
  <c r="BP528" i="3"/>
  <c r="BB528" i="3"/>
  <c r="AN528" i="3"/>
  <c r="Z528" i="3"/>
  <c r="BJ529" i="3"/>
  <c r="AV529" i="3"/>
  <c r="AH529" i="3"/>
  <c r="T529" i="3"/>
  <c r="BN529" i="3"/>
  <c r="AZ529" i="3"/>
  <c r="AL529" i="3"/>
  <c r="X529" i="3"/>
  <c r="BR529" i="3"/>
  <c r="BD529" i="3"/>
  <c r="AP529" i="3"/>
  <c r="AB529" i="3"/>
  <c r="BH530" i="3"/>
  <c r="AT530" i="3"/>
  <c r="AF530" i="3"/>
  <c r="R530" i="3"/>
  <c r="BL530" i="3"/>
  <c r="AX530" i="3"/>
  <c r="AJ530" i="3"/>
  <c r="V530" i="3"/>
  <c r="BP530" i="3"/>
  <c r="BB530" i="3"/>
  <c r="AN530" i="3"/>
  <c r="Z530" i="3"/>
  <c r="BJ531" i="3"/>
  <c r="AV531" i="3"/>
  <c r="AH531" i="3"/>
  <c r="T531" i="3"/>
  <c r="BN531" i="3"/>
  <c r="AZ531" i="3"/>
  <c r="AL531" i="3"/>
  <c r="X531" i="3"/>
  <c r="BR531" i="3"/>
  <c r="BD531" i="3"/>
  <c r="AP531" i="3"/>
  <c r="AB531" i="3"/>
  <c r="BH532" i="3"/>
  <c r="AT532" i="3"/>
  <c r="AF532" i="3"/>
  <c r="R532" i="3"/>
  <c r="BL532" i="3"/>
  <c r="AX532" i="3"/>
  <c r="AJ532" i="3"/>
  <c r="V532" i="3"/>
  <c r="BP532" i="3"/>
  <c r="BB532" i="3"/>
  <c r="AN532" i="3"/>
  <c r="Z532" i="3"/>
  <c r="BJ533" i="3"/>
  <c r="AV533" i="3"/>
  <c r="AH533" i="3"/>
  <c r="T533" i="3"/>
  <c r="BN533" i="3"/>
  <c r="AZ533" i="3"/>
  <c r="AL533" i="3"/>
  <c r="X533" i="3"/>
  <c r="BR533" i="3"/>
  <c r="BD533" i="3"/>
  <c r="AP533" i="3"/>
  <c r="AB533" i="3"/>
  <c r="BH534" i="3"/>
  <c r="AT534" i="3"/>
  <c r="AF534" i="3"/>
  <c r="R534" i="3"/>
  <c r="BL534" i="3"/>
  <c r="AX534" i="3"/>
  <c r="AJ534" i="3"/>
  <c r="V534" i="3"/>
  <c r="BP534" i="3"/>
  <c r="BB534" i="3"/>
  <c r="AN534" i="3"/>
  <c r="Z534" i="3"/>
  <c r="BJ535" i="3"/>
  <c r="AV535" i="3"/>
  <c r="AH535" i="3"/>
  <c r="T535" i="3"/>
  <c r="BN535" i="3"/>
  <c r="AZ535" i="3"/>
  <c r="AL535" i="3"/>
  <c r="X535" i="3"/>
  <c r="BR535" i="3"/>
  <c r="BD535" i="3"/>
  <c r="AP535" i="3"/>
  <c r="AB535" i="3"/>
  <c r="BH536" i="3"/>
  <c r="AT536" i="3"/>
  <c r="AF536" i="3"/>
  <c r="R536" i="3"/>
  <c r="BL536" i="3"/>
  <c r="AX536" i="3"/>
  <c r="AJ536" i="3"/>
  <c r="V536" i="3"/>
  <c r="BP536" i="3"/>
  <c r="BB536" i="3"/>
  <c r="AN536" i="3"/>
  <c r="Z536" i="3"/>
  <c r="BJ537" i="3"/>
  <c r="AV537" i="3"/>
  <c r="AH537" i="3"/>
  <c r="T537" i="3"/>
  <c r="BN537" i="3"/>
  <c r="AZ537" i="3"/>
  <c r="AL537" i="3"/>
  <c r="X537" i="3"/>
  <c r="BR537" i="3"/>
  <c r="BD537" i="3"/>
  <c r="AP537" i="3"/>
  <c r="AB537" i="3"/>
  <c r="BH538" i="3"/>
  <c r="AT538" i="3"/>
  <c r="AF538" i="3"/>
  <c r="R538" i="3"/>
  <c r="BL538" i="3"/>
  <c r="AX538" i="3"/>
  <c r="AJ538" i="3"/>
  <c r="V538" i="3"/>
  <c r="BP538" i="3"/>
  <c r="BB538" i="3"/>
  <c r="AN538" i="3"/>
  <c r="Z538" i="3"/>
  <c r="BJ539" i="3"/>
  <c r="AV539" i="3"/>
  <c r="AH539" i="3"/>
  <c r="T539" i="3"/>
  <c r="BN539" i="3"/>
  <c r="AZ539" i="3"/>
  <c r="AL539" i="3"/>
  <c r="X539" i="3"/>
  <c r="BR539" i="3"/>
  <c r="BD539" i="3"/>
  <c r="AP539" i="3"/>
  <c r="AB539" i="3"/>
  <c r="BH540" i="3"/>
  <c r="AT540" i="3"/>
  <c r="AF540" i="3"/>
  <c r="R540" i="3"/>
  <c r="BL540" i="3"/>
  <c r="AX540" i="3"/>
  <c r="AJ540" i="3"/>
  <c r="V540" i="3"/>
  <c r="BP540" i="3"/>
  <c r="BB540" i="3"/>
  <c r="AN540" i="3"/>
  <c r="Z540" i="3"/>
  <c r="BJ541" i="3"/>
  <c r="AV541" i="3"/>
  <c r="AH541" i="3"/>
  <c r="T541" i="3"/>
  <c r="BN541" i="3"/>
  <c r="AZ541" i="3"/>
  <c r="AL541" i="3"/>
  <c r="X541" i="3"/>
  <c r="BR541" i="3"/>
  <c r="BD541" i="3"/>
  <c r="AP541" i="3"/>
  <c r="AB541" i="3"/>
  <c r="BH542" i="3"/>
  <c r="AT542" i="3"/>
  <c r="AF542" i="3"/>
  <c r="R542" i="3"/>
  <c r="BL542" i="3"/>
  <c r="AX542" i="3"/>
  <c r="AJ542" i="3"/>
  <c r="V542" i="3"/>
  <c r="BP542" i="3"/>
  <c r="BB542" i="3"/>
  <c r="AN542" i="3"/>
  <c r="Z542" i="3"/>
  <c r="BJ543" i="3"/>
  <c r="AV543" i="3"/>
  <c r="AH543" i="3"/>
  <c r="T543" i="3"/>
  <c r="BN543" i="3"/>
  <c r="AZ543" i="3"/>
  <c r="AL543" i="3"/>
  <c r="X543" i="3"/>
  <c r="BR543" i="3"/>
  <c r="BD543" i="3"/>
  <c r="AP543" i="3"/>
  <c r="AB543" i="3"/>
  <c r="BH544" i="3"/>
  <c r="AT544" i="3"/>
  <c r="AF544" i="3"/>
  <c r="R544" i="3"/>
  <c r="BL544" i="3"/>
  <c r="AX544" i="3"/>
  <c r="AJ544" i="3"/>
  <c r="V544" i="3"/>
  <c r="BP544" i="3"/>
  <c r="BB544" i="3"/>
  <c r="AN544" i="3"/>
  <c r="Z544" i="3"/>
  <c r="BJ545" i="3"/>
  <c r="AV545" i="3"/>
  <c r="AH545" i="3"/>
  <c r="T545" i="3"/>
  <c r="BN545" i="3"/>
  <c r="AZ545" i="3"/>
  <c r="AL545" i="3"/>
  <c r="X545" i="3"/>
  <c r="BR545" i="3"/>
  <c r="BD545" i="3"/>
  <c r="AP545" i="3"/>
  <c r="AB545" i="3"/>
  <c r="BH546" i="3"/>
  <c r="AT546" i="3"/>
  <c r="AF546" i="3"/>
  <c r="R546" i="3"/>
  <c r="BL546" i="3"/>
  <c r="AX546" i="3"/>
  <c r="AJ546" i="3"/>
  <c r="V546" i="3"/>
  <c r="BP546" i="3"/>
  <c r="BB546" i="3"/>
  <c r="AN546" i="3"/>
  <c r="Z546" i="3"/>
  <c r="BJ547" i="3"/>
  <c r="AV547" i="3"/>
  <c r="AH547" i="3"/>
  <c r="T547" i="3"/>
  <c r="BN547" i="3"/>
  <c r="AZ547" i="3"/>
  <c r="AL547" i="3"/>
  <c r="X547" i="3"/>
  <c r="BR547" i="3"/>
  <c r="BD547" i="3"/>
  <c r="AP547" i="3"/>
  <c r="AB547" i="3"/>
  <c r="BH548" i="3"/>
  <c r="AT548" i="3"/>
  <c r="AF548" i="3"/>
  <c r="R548" i="3"/>
  <c r="BL548" i="3"/>
  <c r="AX548" i="3"/>
  <c r="AJ548" i="3"/>
  <c r="V548" i="3"/>
  <c r="BP548" i="3"/>
  <c r="BB548" i="3"/>
  <c r="AN548" i="3"/>
  <c r="Z548" i="3"/>
  <c r="BJ549" i="3"/>
  <c r="AV549" i="3"/>
  <c r="AH549" i="3"/>
  <c r="T549" i="3"/>
  <c r="BN549" i="3"/>
  <c r="AZ549" i="3"/>
  <c r="AL549" i="3"/>
  <c r="X549" i="3"/>
  <c r="BR549" i="3"/>
  <c r="BD549" i="3"/>
  <c r="AP549" i="3"/>
  <c r="AB549" i="3"/>
  <c r="BH550" i="3"/>
  <c r="AT550" i="3"/>
  <c r="AF550" i="3"/>
  <c r="R550" i="3"/>
  <c r="BL550" i="3"/>
  <c r="AX550" i="3"/>
  <c r="AJ550" i="3"/>
  <c r="V550" i="3"/>
  <c r="BP550" i="3"/>
  <c r="BB550" i="3"/>
  <c r="AN550" i="3"/>
  <c r="Z550" i="3"/>
  <c r="BJ551" i="3"/>
  <c r="AV551" i="3"/>
  <c r="AH551" i="3"/>
  <c r="T551" i="3"/>
  <c r="BN551" i="3"/>
  <c r="AZ551" i="3"/>
  <c r="AL551" i="3"/>
  <c r="X551" i="3"/>
  <c r="BR551" i="3"/>
  <c r="BD551" i="3"/>
  <c r="AP551" i="3"/>
  <c r="AB551" i="3"/>
  <c r="BH552" i="3"/>
  <c r="AT552" i="3"/>
  <c r="AF552" i="3"/>
  <c r="R552" i="3"/>
  <c r="BL552" i="3"/>
  <c r="AX552" i="3"/>
  <c r="AJ552" i="3"/>
  <c r="V552" i="3"/>
  <c r="BP552" i="3"/>
  <c r="BB552" i="3"/>
  <c r="AN552" i="3"/>
  <c r="Z552" i="3"/>
  <c r="BJ553" i="3"/>
  <c r="AV553" i="3"/>
  <c r="AH553" i="3"/>
  <c r="T553" i="3"/>
  <c r="BN553" i="3"/>
  <c r="AZ553" i="3"/>
  <c r="AL553" i="3"/>
  <c r="X553" i="3"/>
  <c r="BR553" i="3"/>
  <c r="BD553" i="3"/>
  <c r="AP553" i="3"/>
  <c r="AB553" i="3"/>
  <c r="BH554" i="3"/>
  <c r="AT554" i="3"/>
  <c r="AF554" i="3"/>
  <c r="R554" i="3"/>
  <c r="BL554" i="3"/>
  <c r="AX554" i="3"/>
  <c r="AJ554" i="3"/>
  <c r="V554" i="3"/>
  <c r="BP554" i="3"/>
  <c r="BB554" i="3"/>
  <c r="AN554" i="3"/>
  <c r="Z554" i="3"/>
  <c r="BJ555" i="3"/>
  <c r="AV555" i="3"/>
  <c r="AH555" i="3"/>
  <c r="T555" i="3"/>
  <c r="BN555" i="3"/>
  <c r="AZ555" i="3"/>
  <c r="AL555" i="3"/>
  <c r="X555" i="3"/>
  <c r="BR555" i="3"/>
  <c r="BD555" i="3"/>
  <c r="AP555" i="3"/>
  <c r="AB555" i="3"/>
  <c r="BH556" i="3"/>
  <c r="AT556" i="3"/>
  <c r="AF556" i="3"/>
  <c r="R556" i="3"/>
  <c r="BL556" i="3"/>
  <c r="AX556" i="3"/>
  <c r="AJ556" i="3"/>
  <c r="V556" i="3"/>
  <c r="BP556" i="3"/>
  <c r="BB556" i="3"/>
  <c r="AN556" i="3"/>
  <c r="Z556" i="3"/>
  <c r="BJ557" i="3"/>
  <c r="AV557" i="3"/>
  <c r="AH557" i="3"/>
  <c r="T557" i="3"/>
  <c r="BN557" i="3"/>
  <c r="AZ557" i="3"/>
  <c r="AL557" i="3"/>
  <c r="X557" i="3"/>
  <c r="BR557" i="3"/>
  <c r="BD557" i="3"/>
  <c r="AP557" i="3"/>
  <c r="AB557" i="3"/>
  <c r="BH558" i="3"/>
  <c r="AT558" i="3"/>
  <c r="AF558" i="3"/>
  <c r="R558" i="3"/>
  <c r="BL558" i="3"/>
  <c r="AX558" i="3"/>
  <c r="AJ558" i="3"/>
  <c r="V558" i="3"/>
  <c r="BP558" i="3"/>
  <c r="BB558" i="3"/>
  <c r="AN558" i="3"/>
  <c r="Z558" i="3"/>
  <c r="BJ559" i="3"/>
  <c r="AV559" i="3"/>
  <c r="AH559" i="3"/>
  <c r="T559" i="3"/>
  <c r="BN559" i="3"/>
  <c r="AZ559" i="3"/>
  <c r="AL559" i="3"/>
  <c r="X559" i="3"/>
  <c r="BR559" i="3"/>
  <c r="BD559" i="3"/>
  <c r="AP559" i="3"/>
  <c r="AB559" i="3"/>
  <c r="BH560" i="3"/>
  <c r="AT560" i="3"/>
  <c r="AF560" i="3"/>
  <c r="R560" i="3"/>
  <c r="BL560" i="3"/>
  <c r="AX560" i="3"/>
  <c r="AJ560" i="3"/>
  <c r="V560" i="3"/>
  <c r="BP560" i="3"/>
  <c r="BB560" i="3"/>
  <c r="AN560" i="3"/>
  <c r="Z560" i="3"/>
  <c r="BJ561" i="3"/>
  <c r="AV561" i="3"/>
  <c r="AH561" i="3"/>
  <c r="T561" i="3"/>
  <c r="BN561" i="3"/>
  <c r="AZ561" i="3"/>
  <c r="AL561" i="3"/>
  <c r="X561" i="3"/>
  <c r="BR561" i="3"/>
  <c r="BD561" i="3"/>
  <c r="AP561" i="3"/>
  <c r="AB561" i="3"/>
  <c r="BH562" i="3"/>
  <c r="AT562" i="3"/>
  <c r="AF562" i="3"/>
  <c r="R562" i="3"/>
  <c r="BL562" i="3"/>
  <c r="AX562" i="3"/>
  <c r="AJ562" i="3"/>
  <c r="V562" i="3"/>
  <c r="BP562" i="3"/>
  <c r="BB562" i="3"/>
  <c r="AN562" i="3"/>
  <c r="Z562" i="3"/>
  <c r="BJ563" i="3"/>
  <c r="AV563" i="3"/>
  <c r="AH563" i="3"/>
  <c r="T563" i="3"/>
  <c r="BN563" i="3"/>
  <c r="AZ563" i="3"/>
  <c r="AL563" i="3"/>
  <c r="X563" i="3"/>
  <c r="BR563" i="3"/>
  <c r="BD563" i="3"/>
  <c r="AP563" i="3"/>
  <c r="AB563" i="3"/>
  <c r="BH564" i="3"/>
  <c r="AT564" i="3"/>
  <c r="AF564" i="3"/>
  <c r="R564" i="3"/>
  <c r="BL564" i="3"/>
  <c r="AX564" i="3"/>
  <c r="AJ564" i="3"/>
  <c r="V564" i="3"/>
  <c r="BP564" i="3"/>
  <c r="BB564" i="3"/>
  <c r="AN564" i="3"/>
  <c r="Z564" i="3"/>
  <c r="BJ565" i="3"/>
  <c r="AV565" i="3"/>
  <c r="AH565" i="3"/>
  <c r="T565" i="3"/>
  <c r="BN565" i="3"/>
  <c r="AZ565" i="3"/>
  <c r="AL565" i="3"/>
  <c r="X565" i="3"/>
  <c r="BR565" i="3"/>
  <c r="BD565" i="3"/>
  <c r="AP565" i="3"/>
  <c r="AB565" i="3"/>
  <c r="BH566" i="3"/>
  <c r="AT566" i="3"/>
  <c r="AF566" i="3"/>
  <c r="R566" i="3"/>
  <c r="BL566" i="3"/>
  <c r="AX566" i="3"/>
  <c r="AJ566" i="3"/>
  <c r="V566" i="3"/>
  <c r="BP566" i="3"/>
  <c r="BB566" i="3"/>
  <c r="AN566" i="3"/>
  <c r="Z566" i="3"/>
  <c r="BJ567" i="3"/>
  <c r="AV567" i="3"/>
  <c r="AH567" i="3"/>
  <c r="T567" i="3"/>
  <c r="BN567" i="3"/>
  <c r="AZ567" i="3"/>
  <c r="AL567" i="3"/>
  <c r="X567" i="3"/>
  <c r="BR567" i="3"/>
  <c r="BD567" i="3"/>
  <c r="AP567" i="3"/>
  <c r="AB567" i="3"/>
  <c r="BH568" i="3"/>
  <c r="AT568" i="3"/>
  <c r="AF568" i="3"/>
  <c r="R568" i="3"/>
  <c r="BL568" i="3"/>
  <c r="AX568" i="3"/>
  <c r="AJ568" i="3"/>
  <c r="V568" i="3"/>
  <c r="BP568" i="3"/>
  <c r="BB568" i="3"/>
  <c r="AN568" i="3"/>
  <c r="Z568" i="3"/>
  <c r="BJ569" i="3"/>
  <c r="AV569" i="3"/>
  <c r="AH569" i="3"/>
  <c r="T569" i="3"/>
  <c r="BN569" i="3"/>
  <c r="AZ569" i="3"/>
  <c r="AL569" i="3"/>
  <c r="X569" i="3"/>
  <c r="BR569" i="3"/>
  <c r="BD569" i="3"/>
  <c r="AP569" i="3"/>
  <c r="AB569" i="3"/>
  <c r="BH570" i="3"/>
  <c r="AT570" i="3"/>
  <c r="AF570" i="3"/>
  <c r="R570" i="3"/>
  <c r="BL570" i="3"/>
  <c r="AX570" i="3"/>
  <c r="AJ570" i="3"/>
  <c r="V570" i="3"/>
  <c r="BP570" i="3"/>
  <c r="BB570" i="3"/>
  <c r="AN570" i="3"/>
  <c r="Z570" i="3"/>
  <c r="BJ571" i="3"/>
  <c r="AV571" i="3"/>
  <c r="AH571" i="3"/>
  <c r="T571" i="3"/>
  <c r="BN571" i="3"/>
  <c r="AZ571" i="3"/>
  <c r="AL571" i="3"/>
  <c r="X571" i="3"/>
  <c r="BR571" i="3"/>
  <c r="BD571" i="3"/>
  <c r="AP571" i="3"/>
  <c r="AB571" i="3"/>
  <c r="BH572" i="3"/>
  <c r="AT572" i="3"/>
  <c r="AF572" i="3"/>
  <c r="R572" i="3"/>
  <c r="BL572" i="3"/>
  <c r="AX572" i="3"/>
  <c r="AJ572" i="3"/>
  <c r="V572" i="3"/>
  <c r="BP572" i="3"/>
  <c r="BB572" i="3"/>
  <c r="AN572" i="3"/>
  <c r="Z572" i="3"/>
  <c r="BJ573" i="3"/>
  <c r="AV573" i="3"/>
  <c r="AH573" i="3"/>
  <c r="T573" i="3"/>
  <c r="BN573" i="3"/>
  <c r="AZ573" i="3"/>
  <c r="AL573" i="3"/>
  <c r="X573" i="3"/>
  <c r="BR573" i="3"/>
  <c r="BD573" i="3"/>
  <c r="AP573" i="3"/>
  <c r="AB573" i="3"/>
  <c r="BH574" i="3"/>
  <c r="AT574" i="3"/>
  <c r="AF574" i="3"/>
  <c r="R574" i="3"/>
  <c r="BL574" i="3"/>
  <c r="AX574" i="3"/>
  <c r="AJ574" i="3"/>
  <c r="V574" i="3"/>
  <c r="BP574" i="3"/>
  <c r="BB574" i="3"/>
  <c r="AN574" i="3"/>
  <c r="Z574" i="3"/>
  <c r="BJ575" i="3"/>
  <c r="AV575" i="3"/>
  <c r="AH575" i="3"/>
  <c r="T575" i="3"/>
  <c r="BN575" i="3"/>
  <c r="AZ575" i="3"/>
  <c r="AL575" i="3"/>
  <c r="X575" i="3"/>
  <c r="BR575" i="3"/>
  <c r="BD575" i="3"/>
  <c r="AP575" i="3"/>
  <c r="AB575" i="3"/>
  <c r="BH576" i="3"/>
  <c r="AT576" i="3"/>
  <c r="AF576" i="3"/>
  <c r="R576" i="3"/>
  <c r="BL576" i="3"/>
  <c r="AX576" i="3"/>
  <c r="AJ576" i="3"/>
  <c r="V576" i="3"/>
  <c r="BP576" i="3"/>
  <c r="BB576" i="3"/>
  <c r="AN576" i="3"/>
  <c r="Z576" i="3"/>
  <c r="BJ577" i="3"/>
  <c r="AV577" i="3"/>
  <c r="AH577" i="3"/>
  <c r="T577" i="3"/>
  <c r="BN577" i="3"/>
  <c r="AZ577" i="3"/>
  <c r="AL577" i="3"/>
  <c r="X577" i="3"/>
  <c r="BR577" i="3"/>
  <c r="BD577" i="3"/>
  <c r="AP577" i="3"/>
  <c r="AB577" i="3"/>
  <c r="BH578" i="3"/>
  <c r="AT578" i="3"/>
  <c r="AF578" i="3"/>
  <c r="R578" i="3"/>
  <c r="BL578" i="3"/>
  <c r="AX578" i="3"/>
  <c r="AJ578" i="3"/>
  <c r="V578" i="3"/>
  <c r="BP578" i="3"/>
  <c r="BB578" i="3"/>
  <c r="AN578" i="3"/>
  <c r="Z578" i="3"/>
  <c r="BJ579" i="3"/>
  <c r="AV579" i="3"/>
  <c r="AH579" i="3"/>
  <c r="T579" i="3"/>
  <c r="BN579" i="3"/>
  <c r="AZ579" i="3"/>
  <c r="AL579" i="3"/>
  <c r="X579" i="3"/>
  <c r="BR579" i="3"/>
  <c r="BD579" i="3"/>
  <c r="AP579" i="3"/>
  <c r="AB579" i="3"/>
  <c r="BH580" i="3"/>
  <c r="AT580" i="3"/>
  <c r="AF580" i="3"/>
  <c r="R580" i="3"/>
  <c r="BL580" i="3"/>
  <c r="AX580" i="3"/>
  <c r="AJ580" i="3"/>
  <c r="V580" i="3"/>
  <c r="BP580" i="3"/>
  <c r="BB580" i="3"/>
  <c r="AN580" i="3"/>
  <c r="Z580" i="3"/>
  <c r="BJ581" i="3"/>
  <c r="AV581" i="3"/>
  <c r="AH581" i="3"/>
  <c r="T581" i="3"/>
  <c r="BN581" i="3"/>
  <c r="AZ581" i="3"/>
  <c r="AL581" i="3"/>
  <c r="X581" i="3"/>
  <c r="BR581" i="3"/>
  <c r="BD581" i="3"/>
  <c r="AP581" i="3"/>
  <c r="AB581" i="3"/>
  <c r="BH582" i="3"/>
  <c r="AT582" i="3"/>
  <c r="AF582" i="3"/>
  <c r="R582" i="3"/>
  <c r="BL582" i="3"/>
  <c r="AX582" i="3"/>
  <c r="AJ582" i="3"/>
  <c r="V582" i="3"/>
  <c r="BP582" i="3"/>
  <c r="BB582" i="3"/>
  <c r="AN582" i="3"/>
  <c r="Z582" i="3"/>
  <c r="BJ583" i="3"/>
  <c r="AV583" i="3"/>
  <c r="AH583" i="3"/>
  <c r="T583" i="3"/>
  <c r="BN583" i="3"/>
  <c r="AZ583" i="3"/>
  <c r="AL583" i="3"/>
  <c r="X583" i="3"/>
  <c r="BR583" i="3"/>
  <c r="BD583" i="3"/>
  <c r="AP583" i="3"/>
  <c r="AB583" i="3"/>
  <c r="BH584" i="3"/>
  <c r="AT584" i="3"/>
  <c r="AF584" i="3"/>
  <c r="R584" i="3"/>
  <c r="BL584" i="3"/>
  <c r="AX584" i="3"/>
  <c r="AJ584" i="3"/>
  <c r="V584" i="3"/>
  <c r="BP584" i="3"/>
  <c r="BB584" i="3"/>
  <c r="AN584" i="3"/>
  <c r="Z584" i="3"/>
  <c r="BJ585" i="3"/>
  <c r="AV585" i="3"/>
  <c r="AH585" i="3"/>
  <c r="T585" i="3"/>
  <c r="BN585" i="3"/>
  <c r="AZ585" i="3"/>
  <c r="AL585" i="3"/>
  <c r="X585" i="3"/>
  <c r="BR585" i="3"/>
  <c r="BD585" i="3"/>
  <c r="AP585" i="3"/>
  <c r="AB585" i="3"/>
  <c r="BH586" i="3"/>
  <c r="AT586" i="3"/>
  <c r="AF586" i="3"/>
  <c r="R586" i="3"/>
  <c r="BL586" i="3"/>
  <c r="AX586" i="3"/>
  <c r="AJ586" i="3"/>
  <c r="V586" i="3"/>
  <c r="BP586" i="3"/>
  <c r="BB586" i="3"/>
  <c r="AN586" i="3"/>
  <c r="Z586" i="3"/>
  <c r="BJ587" i="3"/>
  <c r="AV587" i="3"/>
  <c r="AH587" i="3"/>
  <c r="T587" i="3"/>
  <c r="BN587" i="3"/>
  <c r="AZ587" i="3"/>
  <c r="AL587" i="3"/>
  <c r="X587" i="3"/>
  <c r="BR587" i="3"/>
  <c r="BD587" i="3"/>
  <c r="AP587" i="3"/>
  <c r="AB587" i="3"/>
  <c r="BH588" i="3"/>
  <c r="AT588" i="3"/>
  <c r="AF588" i="3"/>
  <c r="R588" i="3"/>
  <c r="BL588" i="3"/>
  <c r="AX588" i="3"/>
  <c r="AJ588" i="3"/>
  <c r="V588" i="3"/>
  <c r="BP588" i="3"/>
  <c r="BB588" i="3"/>
  <c r="AN588" i="3"/>
  <c r="Z588" i="3"/>
  <c r="BJ589" i="3"/>
  <c r="AV589" i="3"/>
  <c r="AH589" i="3"/>
  <c r="T589" i="3"/>
  <c r="BN589" i="3"/>
  <c r="AZ589" i="3"/>
  <c r="AL589" i="3"/>
  <c r="X589" i="3"/>
  <c r="BR589" i="3"/>
  <c r="BD589" i="3"/>
  <c r="AP589" i="3"/>
  <c r="AB589" i="3"/>
  <c r="BH590" i="3"/>
  <c r="AT590" i="3"/>
  <c r="AF590" i="3"/>
  <c r="R590" i="3"/>
  <c r="BL590" i="3"/>
  <c r="AX590" i="3"/>
  <c r="AJ590" i="3"/>
  <c r="V590" i="3"/>
  <c r="BP590" i="3"/>
  <c r="BB590" i="3"/>
  <c r="AN590" i="3"/>
  <c r="Z590" i="3"/>
  <c r="BJ591" i="3"/>
  <c r="AV591" i="3"/>
  <c r="AH591" i="3"/>
  <c r="T591" i="3"/>
  <c r="BN591" i="3"/>
  <c r="AZ591" i="3"/>
  <c r="AL591" i="3"/>
  <c r="X591" i="3"/>
  <c r="BR591" i="3"/>
  <c r="BD591" i="3"/>
  <c r="AP591" i="3"/>
  <c r="AB591" i="3"/>
  <c r="BH592" i="3"/>
  <c r="AT592" i="3"/>
  <c r="AF592" i="3"/>
  <c r="R592" i="3"/>
  <c r="BL592" i="3"/>
  <c r="AX592" i="3"/>
  <c r="AJ592" i="3"/>
  <c r="V592" i="3"/>
  <c r="BP592" i="3"/>
  <c r="BB592" i="3"/>
  <c r="AN592" i="3"/>
  <c r="Z592" i="3"/>
  <c r="BJ593" i="3"/>
  <c r="AV593" i="3"/>
  <c r="AH593" i="3"/>
  <c r="T593" i="3"/>
  <c r="BN593" i="3"/>
  <c r="AZ593" i="3"/>
  <c r="AL593" i="3"/>
  <c r="X593" i="3"/>
  <c r="BR593" i="3"/>
  <c r="BD593" i="3"/>
  <c r="AP593" i="3"/>
  <c r="AB593" i="3"/>
  <c r="BH594" i="3"/>
  <c r="AT594" i="3"/>
  <c r="AF594" i="3"/>
  <c r="R594" i="3"/>
  <c r="BL594" i="3"/>
  <c r="AX594" i="3"/>
  <c r="AJ594" i="3"/>
  <c r="V594" i="3"/>
  <c r="BP594" i="3"/>
  <c r="BB594" i="3"/>
  <c r="AN594" i="3"/>
  <c r="Z594" i="3"/>
  <c r="BJ595" i="3"/>
  <c r="AV595" i="3"/>
  <c r="AH595" i="3"/>
  <c r="T595" i="3"/>
  <c r="BN595" i="3"/>
  <c r="AZ595" i="3"/>
  <c r="AL595" i="3"/>
  <c r="X595" i="3"/>
  <c r="BR595" i="3"/>
  <c r="BD595" i="3"/>
  <c r="AP595" i="3"/>
  <c r="AB595" i="3"/>
  <c r="BH596" i="3"/>
  <c r="AT596" i="3"/>
  <c r="AF596" i="3"/>
  <c r="R596" i="3"/>
  <c r="BL596" i="3"/>
  <c r="AX596" i="3"/>
  <c r="AJ596" i="3"/>
  <c r="V596" i="3"/>
  <c r="BP596" i="3"/>
  <c r="BB596" i="3"/>
  <c r="AN596" i="3"/>
  <c r="Z596" i="3"/>
  <c r="BJ597" i="3"/>
  <c r="AV597" i="3"/>
  <c r="AH597" i="3"/>
  <c r="T597" i="3"/>
  <c r="BN597" i="3"/>
  <c r="AZ597" i="3"/>
  <c r="AL597" i="3"/>
  <c r="X597" i="3"/>
  <c r="BR597" i="3"/>
  <c r="BD597" i="3"/>
  <c r="AP597" i="3"/>
  <c r="AB597" i="3"/>
  <c r="BH598" i="3"/>
  <c r="AT598" i="3"/>
  <c r="AF598" i="3"/>
  <c r="R598" i="3"/>
  <c r="BL598" i="3"/>
  <c r="AX598" i="3"/>
  <c r="AJ598" i="3"/>
  <c r="V598" i="3"/>
  <c r="BP598" i="3"/>
  <c r="BB598" i="3"/>
  <c r="AN598" i="3"/>
  <c r="Z598" i="3"/>
  <c r="BJ599" i="3"/>
  <c r="AV599" i="3"/>
  <c r="AH599" i="3"/>
  <c r="T599" i="3"/>
  <c r="BN599" i="3"/>
  <c r="AZ599" i="3"/>
  <c r="AL599" i="3"/>
  <c r="X599" i="3"/>
  <c r="BR599" i="3"/>
  <c r="BD599" i="3"/>
  <c r="AP599" i="3"/>
  <c r="AB599" i="3"/>
  <c r="BH600" i="3"/>
  <c r="AT600" i="3"/>
  <c r="AF600" i="3"/>
  <c r="R600" i="3"/>
  <c r="BL600" i="3"/>
  <c r="AX600" i="3"/>
  <c r="AJ600" i="3"/>
  <c r="V600" i="3"/>
  <c r="BP600" i="3"/>
  <c r="BB600" i="3"/>
  <c r="AN600" i="3"/>
  <c r="Z600" i="3"/>
  <c r="BJ601" i="3"/>
  <c r="AV601" i="3"/>
  <c r="AH601" i="3"/>
  <c r="T601" i="3"/>
  <c r="BN601" i="3"/>
  <c r="AZ601" i="3"/>
  <c r="AL601" i="3"/>
  <c r="X601" i="3"/>
  <c r="BR601" i="3"/>
  <c r="BD601" i="3"/>
  <c r="AP601" i="3"/>
  <c r="AB601" i="3"/>
  <c r="BH602" i="3"/>
  <c r="AT602" i="3"/>
  <c r="AF602" i="3"/>
  <c r="R602" i="3"/>
  <c r="BL602" i="3"/>
  <c r="AX602" i="3"/>
  <c r="AJ602" i="3"/>
  <c r="V602" i="3"/>
  <c r="BP602" i="3"/>
  <c r="BB602" i="3"/>
  <c r="AN602" i="3"/>
  <c r="Z602" i="3"/>
  <c r="BJ603" i="3"/>
  <c r="AV603" i="3"/>
  <c r="AH603" i="3"/>
  <c r="T603" i="3"/>
  <c r="BN603" i="3"/>
  <c r="AZ603" i="3"/>
  <c r="AL603" i="3"/>
  <c r="X603" i="3"/>
  <c r="BR603" i="3"/>
  <c r="BD603" i="3"/>
  <c r="AP603" i="3"/>
  <c r="AB603" i="3"/>
  <c r="BH604" i="3"/>
  <c r="AT604" i="3"/>
  <c r="AF604" i="3"/>
  <c r="R604" i="3"/>
  <c r="BL604" i="3"/>
  <c r="AX604" i="3"/>
  <c r="AJ604" i="3"/>
  <c r="V604" i="3"/>
  <c r="BP604" i="3"/>
  <c r="BB604" i="3"/>
  <c r="AN604" i="3"/>
  <c r="Z604" i="3"/>
  <c r="BJ605" i="3"/>
  <c r="AV605" i="3"/>
  <c r="AH605" i="3"/>
  <c r="T605" i="3"/>
  <c r="BN605" i="3"/>
  <c r="AZ605" i="3"/>
  <c r="AL605" i="3"/>
  <c r="X605" i="3"/>
  <c r="BR605" i="3"/>
  <c r="BD605" i="3"/>
  <c r="AP605" i="3"/>
  <c r="AB605" i="3"/>
  <c r="BH606" i="3"/>
  <c r="AT606" i="3"/>
  <c r="AF606" i="3"/>
  <c r="R606" i="3"/>
  <c r="BL606" i="3"/>
  <c r="AX606" i="3"/>
  <c r="AJ606" i="3"/>
  <c r="V606" i="3"/>
  <c r="BP606" i="3"/>
  <c r="BB606" i="3"/>
  <c r="AN606" i="3"/>
  <c r="Z606" i="3"/>
  <c r="BJ607" i="3"/>
  <c r="AV607" i="3"/>
  <c r="AH607" i="3"/>
  <c r="T607" i="3"/>
  <c r="BN607" i="3"/>
  <c r="AZ607" i="3"/>
  <c r="AL607" i="3"/>
  <c r="X607" i="3"/>
  <c r="BR607" i="3"/>
  <c r="BD607" i="3"/>
  <c r="AP607" i="3"/>
  <c r="AB607" i="3"/>
  <c r="BH608" i="3"/>
  <c r="AT608" i="3"/>
  <c r="AF608" i="3"/>
  <c r="R608" i="3"/>
  <c r="BL608" i="3"/>
  <c r="AX608" i="3"/>
  <c r="AJ608" i="3"/>
  <c r="V608" i="3"/>
  <c r="BP608" i="3"/>
  <c r="BB608" i="3"/>
  <c r="AN608" i="3"/>
  <c r="Z608" i="3"/>
  <c r="BJ609" i="3"/>
  <c r="AV609" i="3"/>
  <c r="AH609" i="3"/>
  <c r="T609" i="3"/>
  <c r="BN609" i="3"/>
  <c r="AZ609" i="3"/>
  <c r="AL609" i="3"/>
  <c r="X609" i="3"/>
  <c r="BR609" i="3"/>
  <c r="BD609" i="3"/>
  <c r="AP609" i="3"/>
  <c r="AB609" i="3"/>
  <c r="BH610" i="3"/>
  <c r="AT610" i="3"/>
  <c r="AF610" i="3"/>
  <c r="R610" i="3"/>
  <c r="BL610" i="3"/>
  <c r="AX610" i="3"/>
  <c r="AJ610" i="3"/>
  <c r="V610" i="3"/>
  <c r="BP610" i="3"/>
  <c r="BB610" i="3"/>
  <c r="AN610" i="3"/>
  <c r="Z610" i="3"/>
  <c r="BJ611" i="3"/>
  <c r="AV611" i="3"/>
  <c r="AH611" i="3"/>
  <c r="T611" i="3"/>
  <c r="BN611" i="3"/>
  <c r="AZ611" i="3"/>
  <c r="AL611" i="3"/>
  <c r="X611" i="3"/>
  <c r="BR611" i="3"/>
  <c r="BD611" i="3"/>
  <c r="AP611" i="3"/>
  <c r="AB611" i="3"/>
  <c r="BH612" i="3"/>
  <c r="AT612" i="3"/>
  <c r="AF612" i="3"/>
  <c r="R612" i="3"/>
  <c r="BL612" i="3"/>
  <c r="AX612" i="3"/>
  <c r="AJ612" i="3"/>
  <c r="V612" i="3"/>
  <c r="BP612" i="3"/>
  <c r="BB612" i="3"/>
  <c r="AN612" i="3"/>
  <c r="Z612" i="3"/>
  <c r="BJ613" i="3"/>
  <c r="AV613" i="3"/>
  <c r="AH613" i="3"/>
  <c r="T613" i="3"/>
  <c r="BN613" i="3"/>
  <c r="AZ613" i="3"/>
  <c r="AL613" i="3"/>
  <c r="X613" i="3"/>
  <c r="BR613" i="3"/>
  <c r="BD613" i="3"/>
  <c r="AP613" i="3"/>
  <c r="AB613" i="3"/>
  <c r="BH614" i="3"/>
  <c r="AT614" i="3"/>
  <c r="AF614" i="3"/>
  <c r="R614" i="3"/>
  <c r="BL614" i="3"/>
  <c r="AX614" i="3"/>
  <c r="AJ614" i="3"/>
  <c r="V614" i="3"/>
  <c r="BP614" i="3"/>
  <c r="BB614" i="3"/>
  <c r="AN614" i="3"/>
  <c r="Z614" i="3"/>
  <c r="BJ615" i="3"/>
  <c r="AV615" i="3"/>
  <c r="AH615" i="3"/>
  <c r="T615" i="3"/>
  <c r="BN615" i="3"/>
  <c r="AZ615" i="3"/>
  <c r="AL615" i="3"/>
  <c r="X615" i="3"/>
  <c r="BR615" i="3"/>
  <c r="BD615" i="3"/>
  <c r="AP615" i="3"/>
  <c r="AB615" i="3"/>
  <c r="BH616" i="3"/>
  <c r="AT616" i="3"/>
  <c r="AF616" i="3"/>
  <c r="R616" i="3"/>
  <c r="BL616" i="3"/>
  <c r="AX616" i="3"/>
  <c r="AJ616" i="3"/>
  <c r="V616" i="3"/>
  <c r="BP616" i="3"/>
  <c r="BB616" i="3"/>
  <c r="AN616" i="3"/>
  <c r="Z616" i="3"/>
  <c r="BJ617" i="3"/>
  <c r="AV617" i="3"/>
  <c r="AH617" i="3"/>
  <c r="T617" i="3"/>
  <c r="BN617" i="3"/>
  <c r="AZ617" i="3"/>
  <c r="AL617" i="3"/>
  <c r="X617" i="3"/>
  <c r="BR617" i="3"/>
  <c r="BD617" i="3"/>
  <c r="AP617" i="3"/>
  <c r="AB617" i="3"/>
  <c r="BH618" i="3"/>
  <c r="AT618" i="3"/>
  <c r="AF618" i="3"/>
  <c r="R618" i="3"/>
  <c r="BL618" i="3"/>
  <c r="AX618" i="3"/>
  <c r="AJ618" i="3"/>
  <c r="V618" i="3"/>
  <c r="BP618" i="3"/>
  <c r="BB618" i="3"/>
  <c r="AN618" i="3"/>
  <c r="Z618" i="3"/>
  <c r="BJ619" i="3"/>
  <c r="AV619" i="3"/>
  <c r="AH619" i="3"/>
  <c r="T619" i="3"/>
  <c r="BN619" i="3"/>
  <c r="AZ619" i="3"/>
  <c r="AL619" i="3"/>
  <c r="X619" i="3"/>
  <c r="BR619" i="3"/>
  <c r="BD619" i="3"/>
  <c r="AP619" i="3"/>
  <c r="AB619" i="3"/>
  <c r="BH620" i="3"/>
  <c r="AT620" i="3"/>
  <c r="AF620" i="3"/>
  <c r="R620" i="3"/>
  <c r="BL620" i="3"/>
  <c r="AX620" i="3"/>
  <c r="AJ620" i="3"/>
  <c r="V620" i="3"/>
  <c r="BP620" i="3"/>
  <c r="BB620" i="3"/>
  <c r="AN620" i="3"/>
  <c r="Z620" i="3"/>
  <c r="BJ621" i="3"/>
  <c r="AV621" i="3"/>
  <c r="AH621" i="3"/>
  <c r="T621" i="3"/>
  <c r="BN621" i="3"/>
  <c r="AZ621" i="3"/>
  <c r="AL621" i="3"/>
  <c r="X621" i="3"/>
  <c r="BR621" i="3"/>
  <c r="BD621" i="3"/>
  <c r="AP621" i="3"/>
  <c r="AB621" i="3"/>
  <c r="BH622" i="3"/>
  <c r="AT622" i="3"/>
  <c r="AF622" i="3"/>
  <c r="R622" i="3"/>
  <c r="BL622" i="3"/>
  <c r="AX622" i="3"/>
  <c r="AJ622" i="3"/>
  <c r="V622" i="3"/>
  <c r="BP622" i="3"/>
  <c r="BB622" i="3"/>
  <c r="AN622" i="3"/>
  <c r="Z622" i="3"/>
  <c r="BJ623" i="3"/>
  <c r="AV623" i="3"/>
  <c r="AH623" i="3"/>
  <c r="T623" i="3"/>
  <c r="BN623" i="3"/>
  <c r="AZ623" i="3"/>
  <c r="AL623" i="3"/>
  <c r="X623" i="3"/>
  <c r="BR623" i="3"/>
  <c r="BD623" i="3"/>
  <c r="AP623" i="3"/>
  <c r="AB623" i="3"/>
  <c r="BH624" i="3"/>
  <c r="AT624" i="3"/>
  <c r="AF624" i="3"/>
  <c r="R624" i="3"/>
  <c r="BL624" i="3"/>
  <c r="AX624" i="3"/>
  <c r="AJ624" i="3"/>
  <c r="V624" i="3"/>
  <c r="BP624" i="3"/>
  <c r="BB624" i="3"/>
  <c r="AN624" i="3"/>
  <c r="Z624" i="3"/>
  <c r="BJ625" i="3"/>
  <c r="AV625" i="3"/>
  <c r="AH625" i="3"/>
  <c r="T625" i="3"/>
  <c r="BN625" i="3"/>
  <c r="AZ625" i="3"/>
  <c r="AL625" i="3"/>
  <c r="X625" i="3"/>
  <c r="BR625" i="3"/>
  <c r="BD625" i="3"/>
  <c r="AP625" i="3"/>
  <c r="AB625" i="3"/>
  <c r="BH626" i="3"/>
  <c r="AT626" i="3"/>
  <c r="AF626" i="3"/>
  <c r="R626" i="3"/>
  <c r="BL626" i="3"/>
  <c r="AX626" i="3"/>
  <c r="AJ626" i="3"/>
  <c r="V626" i="3"/>
  <c r="BP626" i="3"/>
  <c r="BB626" i="3"/>
  <c r="AN626" i="3"/>
  <c r="Z626" i="3"/>
  <c r="BJ627" i="3"/>
  <c r="AV627" i="3"/>
  <c r="AH627" i="3"/>
  <c r="T627" i="3"/>
  <c r="BN627" i="3"/>
  <c r="AZ627" i="3"/>
  <c r="AL627" i="3"/>
  <c r="X627" i="3"/>
  <c r="BR627" i="3"/>
  <c r="BD627" i="3"/>
  <c r="AP627" i="3"/>
  <c r="AB627" i="3"/>
  <c r="BH628" i="3"/>
  <c r="AT628" i="3"/>
  <c r="AF628" i="3"/>
  <c r="R628" i="3"/>
  <c r="BL628" i="3"/>
  <c r="AX628" i="3"/>
  <c r="AJ628" i="3"/>
  <c r="V628" i="3"/>
  <c r="BP628" i="3"/>
  <c r="BB628" i="3"/>
  <c r="AN628" i="3"/>
  <c r="Z628" i="3"/>
  <c r="BJ629" i="3"/>
  <c r="AV629" i="3"/>
  <c r="AH629" i="3"/>
  <c r="T629" i="3"/>
  <c r="BN629" i="3"/>
  <c r="AZ629" i="3"/>
  <c r="AL629" i="3"/>
  <c r="X629" i="3"/>
  <c r="BR629" i="3"/>
  <c r="BD629" i="3"/>
  <c r="AP629" i="3"/>
  <c r="AB629" i="3"/>
  <c r="BH630" i="3"/>
  <c r="AT630" i="3"/>
  <c r="AF630" i="3"/>
  <c r="R630" i="3"/>
  <c r="BL630" i="3"/>
  <c r="AX630" i="3"/>
  <c r="AJ630" i="3"/>
  <c r="V630" i="3"/>
  <c r="BP630" i="3"/>
  <c r="BB630" i="3"/>
  <c r="AN630" i="3"/>
  <c r="Z630" i="3"/>
  <c r="BJ631" i="3"/>
  <c r="AV631" i="3"/>
  <c r="AH631" i="3"/>
  <c r="T631" i="3"/>
  <c r="BN631" i="3"/>
  <c r="AZ631" i="3"/>
  <c r="AL631" i="3"/>
  <c r="X631" i="3"/>
  <c r="BR631" i="3"/>
  <c r="BD631" i="3"/>
  <c r="AP631" i="3"/>
  <c r="AB631" i="3"/>
  <c r="BH632" i="3"/>
  <c r="AT632" i="3"/>
  <c r="AF632" i="3"/>
  <c r="R632" i="3"/>
  <c r="BL632" i="3"/>
  <c r="AX632" i="3"/>
  <c r="AJ632" i="3"/>
  <c r="V632" i="3"/>
  <c r="BP632" i="3"/>
  <c r="BB632" i="3"/>
  <c r="AN632" i="3"/>
  <c r="Z632" i="3"/>
  <c r="BJ633" i="3"/>
  <c r="AV633" i="3"/>
  <c r="AH633" i="3"/>
  <c r="T633" i="3"/>
  <c r="BN633" i="3"/>
  <c r="AZ633" i="3"/>
  <c r="AL633" i="3"/>
  <c r="X633" i="3"/>
  <c r="BR633" i="3"/>
  <c r="BD633" i="3"/>
  <c r="AP633" i="3"/>
  <c r="AB633" i="3"/>
  <c r="BH634" i="3"/>
  <c r="AT634" i="3"/>
  <c r="AF634" i="3"/>
  <c r="R634" i="3"/>
  <c r="BL634" i="3"/>
  <c r="AX634" i="3"/>
  <c r="AJ634" i="3"/>
  <c r="V634" i="3"/>
  <c r="BP634" i="3"/>
  <c r="BB634" i="3"/>
  <c r="AN634" i="3"/>
  <c r="Z634" i="3"/>
  <c r="BJ635" i="3"/>
  <c r="AV635" i="3"/>
  <c r="AH635" i="3"/>
  <c r="T635" i="3"/>
  <c r="BN635" i="3"/>
  <c r="AZ635" i="3"/>
  <c r="AL635" i="3"/>
  <c r="X635" i="3"/>
  <c r="BR635" i="3"/>
  <c r="BD635" i="3"/>
  <c r="AP635" i="3"/>
  <c r="AB635" i="3"/>
  <c r="BH636" i="3"/>
  <c r="AT636" i="3"/>
  <c r="AF636" i="3"/>
  <c r="R636" i="3"/>
  <c r="BL636" i="3"/>
  <c r="AX636" i="3"/>
  <c r="AJ636" i="3"/>
  <c r="V636" i="3"/>
  <c r="BP636" i="3"/>
  <c r="BB636" i="3"/>
  <c r="AN636" i="3"/>
  <c r="Z636" i="3"/>
  <c r="BJ637" i="3"/>
  <c r="AV637" i="3"/>
  <c r="AH637" i="3"/>
  <c r="T637" i="3"/>
  <c r="BN637" i="3"/>
  <c r="AZ637" i="3"/>
  <c r="AL637" i="3"/>
  <c r="X637" i="3"/>
  <c r="BR637" i="3"/>
  <c r="BD637" i="3"/>
  <c r="AP637" i="3"/>
  <c r="AB637" i="3"/>
  <c r="BH638" i="3"/>
  <c r="AT638" i="3"/>
  <c r="AF638" i="3"/>
  <c r="R638" i="3"/>
  <c r="BL638" i="3"/>
  <c r="AX638" i="3"/>
  <c r="AJ638" i="3"/>
  <c r="V638" i="3"/>
  <c r="BP638" i="3"/>
  <c r="BB638" i="3"/>
  <c r="AN638" i="3"/>
  <c r="Z638" i="3"/>
  <c r="BJ639" i="3"/>
  <c r="AV639" i="3"/>
  <c r="AH639" i="3"/>
  <c r="T639" i="3"/>
  <c r="BN639" i="3"/>
  <c r="AZ639" i="3"/>
  <c r="AL639" i="3"/>
  <c r="X639" i="3"/>
  <c r="BR639" i="3"/>
  <c r="BD639" i="3"/>
  <c r="AP639" i="3"/>
  <c r="AB639" i="3"/>
  <c r="BH640" i="3"/>
  <c r="AT640" i="3"/>
  <c r="AF640" i="3"/>
  <c r="R640" i="3"/>
  <c r="BL640" i="3"/>
  <c r="AX640" i="3"/>
  <c r="AJ640" i="3"/>
  <c r="V640" i="3"/>
  <c r="BP640" i="3"/>
  <c r="BB640" i="3"/>
  <c r="AN640" i="3"/>
  <c r="Z640" i="3"/>
  <c r="BJ641" i="3"/>
  <c r="AV641" i="3"/>
  <c r="AH641" i="3"/>
  <c r="T641" i="3"/>
  <c r="BN641" i="3"/>
  <c r="AZ641" i="3"/>
  <c r="AL641" i="3"/>
  <c r="X641" i="3"/>
  <c r="BR641" i="3"/>
  <c r="BD641" i="3"/>
  <c r="AP641" i="3"/>
  <c r="AB641" i="3"/>
  <c r="BH642" i="3"/>
  <c r="AT642" i="3"/>
  <c r="AF642" i="3"/>
  <c r="R642" i="3"/>
  <c r="BL642" i="3"/>
  <c r="AX642" i="3"/>
  <c r="AJ642" i="3"/>
  <c r="V642" i="3"/>
  <c r="BP642" i="3"/>
  <c r="BB642" i="3"/>
  <c r="AN642" i="3"/>
  <c r="Z642" i="3"/>
  <c r="BJ643" i="3"/>
  <c r="AV643" i="3"/>
  <c r="AH643" i="3"/>
  <c r="T643" i="3"/>
  <c r="BN643" i="3"/>
  <c r="AZ643" i="3"/>
  <c r="AL643" i="3"/>
  <c r="X643" i="3"/>
  <c r="BR643" i="3"/>
  <c r="BD643" i="3"/>
  <c r="AP643" i="3"/>
  <c r="AB643" i="3"/>
  <c r="BH644" i="3"/>
  <c r="AT644" i="3"/>
  <c r="AF644" i="3"/>
  <c r="R644" i="3"/>
  <c r="BL644" i="3"/>
  <c r="AX644" i="3"/>
  <c r="AJ644" i="3"/>
  <c r="V644" i="3"/>
  <c r="BP644" i="3"/>
  <c r="BB644" i="3"/>
  <c r="AN644" i="3"/>
  <c r="Z644" i="3"/>
  <c r="BJ645" i="3"/>
  <c r="AV645" i="3"/>
  <c r="AH645" i="3"/>
  <c r="T645" i="3"/>
  <c r="BN645" i="3"/>
  <c r="AZ645" i="3"/>
  <c r="AL645" i="3"/>
  <c r="X645" i="3"/>
  <c r="BR645" i="3"/>
  <c r="BD645" i="3"/>
  <c r="AP645" i="3"/>
  <c r="AB645" i="3"/>
  <c r="BH646" i="3"/>
  <c r="AT646" i="3"/>
  <c r="AF646" i="3"/>
  <c r="R646" i="3"/>
  <c r="BL646" i="3"/>
  <c r="AX646" i="3"/>
  <c r="AJ646" i="3"/>
  <c r="V646" i="3"/>
  <c r="BP646" i="3"/>
  <c r="BB646" i="3"/>
  <c r="AN646" i="3"/>
  <c r="Z646" i="3"/>
  <c r="BJ647" i="3"/>
  <c r="AV647" i="3"/>
  <c r="AH647" i="3"/>
  <c r="T647" i="3"/>
  <c r="BN647" i="3"/>
  <c r="AZ647" i="3"/>
  <c r="AL647" i="3"/>
  <c r="X647" i="3"/>
  <c r="BR647" i="3"/>
  <c r="BD647" i="3"/>
  <c r="AP647" i="3"/>
  <c r="AB647" i="3"/>
  <c r="BH648" i="3"/>
  <c r="AT648" i="3"/>
  <c r="AF648" i="3"/>
  <c r="R648" i="3"/>
  <c r="BL648" i="3"/>
  <c r="AX648" i="3"/>
  <c r="AJ648" i="3"/>
  <c r="V648" i="3"/>
  <c r="BP648" i="3"/>
  <c r="BB648" i="3"/>
  <c r="AN648" i="3"/>
  <c r="Z648" i="3"/>
  <c r="BJ649" i="3"/>
  <c r="AV649" i="3"/>
  <c r="AH649" i="3"/>
  <c r="T649" i="3"/>
  <c r="BN649" i="3"/>
  <c r="AZ649" i="3"/>
  <c r="AL649" i="3"/>
  <c r="X649" i="3"/>
  <c r="BR649" i="3"/>
  <c r="BD649" i="3"/>
  <c r="AP649" i="3"/>
  <c r="AB649" i="3"/>
  <c r="BH650" i="3"/>
  <c r="AT650" i="3"/>
  <c r="AF650" i="3"/>
  <c r="R650" i="3"/>
  <c r="BL650" i="3"/>
  <c r="AX650" i="3"/>
  <c r="AJ650" i="3"/>
  <c r="V650" i="3"/>
  <c r="BP650" i="3"/>
  <c r="BB650" i="3"/>
  <c r="AN650" i="3"/>
  <c r="Z650" i="3"/>
  <c r="BJ651" i="3"/>
  <c r="AV651" i="3"/>
  <c r="AH651" i="3"/>
  <c r="T651" i="3"/>
  <c r="BN651" i="3"/>
  <c r="AZ651" i="3"/>
  <c r="AL651" i="3"/>
  <c r="X651" i="3"/>
  <c r="BR651" i="3"/>
  <c r="BD651" i="3"/>
  <c r="AP651" i="3"/>
  <c r="AB651" i="3"/>
  <c r="BH652" i="3"/>
  <c r="AT652" i="3"/>
  <c r="AF652" i="3"/>
  <c r="R652" i="3"/>
  <c r="BL652" i="3"/>
  <c r="AX652" i="3"/>
  <c r="AJ652" i="3"/>
  <c r="V652" i="3"/>
  <c r="BP652" i="3"/>
  <c r="BB652" i="3"/>
  <c r="AN652" i="3"/>
  <c r="Z652" i="3"/>
  <c r="BJ653" i="3"/>
  <c r="AV653" i="3"/>
  <c r="AH653" i="3"/>
  <c r="T653" i="3"/>
  <c r="BN653" i="3"/>
  <c r="AZ653" i="3"/>
  <c r="AL653" i="3"/>
  <c r="X653" i="3"/>
  <c r="BR653" i="3"/>
  <c r="BD653" i="3"/>
  <c r="AP653" i="3"/>
  <c r="AB653" i="3"/>
  <c r="BH654" i="3"/>
  <c r="AT654" i="3"/>
  <c r="AF654" i="3"/>
  <c r="R654" i="3"/>
  <c r="BL654" i="3"/>
  <c r="AX654" i="3"/>
  <c r="AJ654" i="3"/>
  <c r="V654" i="3"/>
  <c r="BP654" i="3"/>
  <c r="BB654" i="3"/>
  <c r="AN654" i="3"/>
  <c r="Z654" i="3"/>
  <c r="BJ655" i="3"/>
  <c r="AV655" i="3"/>
  <c r="AH655" i="3"/>
  <c r="T655" i="3"/>
  <c r="BN655" i="3"/>
  <c r="AZ655" i="3"/>
  <c r="AL655" i="3"/>
  <c r="X655" i="3"/>
  <c r="BR655" i="3"/>
  <c r="BD655" i="3"/>
  <c r="AP655" i="3"/>
  <c r="AB655" i="3"/>
  <c r="BH656" i="3"/>
  <c r="AT656" i="3"/>
  <c r="AF656" i="3"/>
  <c r="R656" i="3"/>
  <c r="BL656" i="3"/>
  <c r="AX656" i="3"/>
  <c r="AJ656" i="3"/>
  <c r="V656" i="3"/>
  <c r="BP656" i="3"/>
  <c r="BB656" i="3"/>
  <c r="AN656" i="3"/>
  <c r="Z656" i="3"/>
  <c r="BJ657" i="3"/>
  <c r="AV657" i="3"/>
  <c r="AH657" i="3"/>
  <c r="T657" i="3"/>
  <c r="BN657" i="3"/>
  <c r="AZ657" i="3"/>
  <c r="AL657" i="3"/>
  <c r="X657" i="3"/>
  <c r="BR657" i="3"/>
  <c r="BD657" i="3"/>
  <c r="AP657" i="3"/>
  <c r="AB657" i="3"/>
  <c r="BH658" i="3"/>
  <c r="AT658" i="3"/>
  <c r="AF658" i="3"/>
  <c r="R658" i="3"/>
  <c r="BL658" i="3"/>
  <c r="AX658" i="3"/>
  <c r="AJ658" i="3"/>
  <c r="V658" i="3"/>
  <c r="BP658" i="3"/>
  <c r="BB658" i="3"/>
  <c r="AN658" i="3"/>
  <c r="Z658" i="3"/>
  <c r="BJ659" i="3"/>
  <c r="AV659" i="3"/>
  <c r="AH659" i="3"/>
  <c r="T659" i="3"/>
  <c r="BN659" i="3"/>
  <c r="AZ659" i="3"/>
  <c r="AL659" i="3"/>
  <c r="X659" i="3"/>
  <c r="BR659" i="3"/>
  <c r="BD659" i="3"/>
  <c r="AP659" i="3"/>
  <c r="AB659" i="3"/>
  <c r="BH660" i="3"/>
  <c r="AT660" i="3"/>
  <c r="AF660" i="3"/>
  <c r="R660" i="3"/>
  <c r="BL660" i="3"/>
  <c r="AX660" i="3"/>
  <c r="AJ660" i="3"/>
  <c r="V660" i="3"/>
  <c r="BP660" i="3"/>
  <c r="BB660" i="3"/>
  <c r="AN660" i="3"/>
  <c r="Z660" i="3"/>
  <c r="BJ661" i="3"/>
  <c r="AV661" i="3"/>
  <c r="AH661" i="3"/>
  <c r="T661" i="3"/>
  <c r="BN661" i="3"/>
  <c r="AZ661" i="3"/>
  <c r="AL661" i="3"/>
  <c r="X661" i="3"/>
  <c r="BR661" i="3"/>
  <c r="BD661" i="3"/>
  <c r="AP661" i="3"/>
  <c r="AB661" i="3"/>
  <c r="BH662" i="3"/>
  <c r="AT662" i="3"/>
  <c r="AF662" i="3"/>
  <c r="R662" i="3"/>
  <c r="BL662" i="3"/>
  <c r="AX662" i="3"/>
  <c r="AJ662" i="3"/>
  <c r="V662" i="3"/>
  <c r="BP662" i="3"/>
  <c r="BB662" i="3"/>
  <c r="AN662" i="3"/>
  <c r="Z662" i="3"/>
  <c r="BJ663" i="3"/>
  <c r="AV663" i="3"/>
  <c r="AH663" i="3"/>
  <c r="T663" i="3"/>
  <c r="BN663" i="3"/>
  <c r="AZ663" i="3"/>
  <c r="AL663" i="3"/>
  <c r="X663" i="3"/>
  <c r="BR663" i="3"/>
  <c r="BD663" i="3"/>
  <c r="AP663" i="3"/>
  <c r="AB663" i="3"/>
  <c r="BH664" i="3"/>
  <c r="AT664" i="3"/>
  <c r="AF664" i="3"/>
  <c r="R664" i="3"/>
  <c r="BL664" i="3"/>
  <c r="AX664" i="3"/>
  <c r="AJ664" i="3"/>
  <c r="V664" i="3"/>
  <c r="BP664" i="3"/>
  <c r="BB664" i="3"/>
  <c r="AN664" i="3"/>
  <c r="Z664" i="3"/>
  <c r="BJ665" i="3"/>
  <c r="AV665" i="3"/>
  <c r="AH665" i="3"/>
  <c r="T665" i="3"/>
  <c r="BN665" i="3"/>
  <c r="AZ665" i="3"/>
  <c r="AL665" i="3"/>
  <c r="X665" i="3"/>
  <c r="BR665" i="3"/>
  <c r="BD665" i="3"/>
  <c r="AP665" i="3"/>
  <c r="AB665" i="3"/>
  <c r="BH666" i="3"/>
  <c r="AT666" i="3"/>
  <c r="AF666" i="3"/>
  <c r="R666" i="3"/>
  <c r="BL666" i="3"/>
  <c r="AX666" i="3"/>
  <c r="AJ666" i="3"/>
  <c r="V666" i="3"/>
  <c r="BP666" i="3"/>
  <c r="BB666" i="3"/>
  <c r="AN666" i="3"/>
  <c r="Z666" i="3"/>
  <c r="BJ667" i="3"/>
  <c r="AV667" i="3"/>
  <c r="AH667" i="3"/>
  <c r="T667" i="3"/>
  <c r="BN667" i="3"/>
  <c r="AZ667" i="3"/>
  <c r="AL667" i="3"/>
  <c r="X667" i="3"/>
  <c r="BR667" i="3"/>
  <c r="BD667" i="3"/>
  <c r="AP667" i="3"/>
  <c r="AB667" i="3"/>
  <c r="BH668" i="3"/>
  <c r="AT668" i="3"/>
  <c r="AF668" i="3"/>
  <c r="R668" i="3"/>
  <c r="BL668" i="3"/>
  <c r="AX668" i="3"/>
  <c r="AJ668" i="3"/>
  <c r="V668" i="3"/>
  <c r="BP668" i="3"/>
  <c r="BB668" i="3"/>
  <c r="AN668" i="3"/>
  <c r="Z668" i="3"/>
  <c r="BJ669" i="3"/>
  <c r="AV669" i="3"/>
  <c r="AH669" i="3"/>
  <c r="T669" i="3"/>
  <c r="BN669" i="3"/>
  <c r="AZ669" i="3"/>
  <c r="AL669" i="3"/>
  <c r="X669" i="3"/>
  <c r="BR669" i="3"/>
  <c r="BD669" i="3"/>
  <c r="AP669" i="3"/>
  <c r="AB669" i="3"/>
  <c r="BH670" i="3"/>
  <c r="AT670" i="3"/>
  <c r="AF670" i="3"/>
  <c r="R670" i="3"/>
  <c r="BL670" i="3"/>
  <c r="AX670" i="3"/>
  <c r="AJ670" i="3"/>
  <c r="V670" i="3"/>
  <c r="BP670" i="3"/>
  <c r="BB670" i="3"/>
  <c r="AN670" i="3"/>
  <c r="Z670" i="3"/>
  <c r="BJ671" i="3"/>
  <c r="AV671" i="3"/>
  <c r="AH671" i="3"/>
  <c r="T671" i="3"/>
  <c r="BN671" i="3"/>
  <c r="AZ671" i="3"/>
  <c r="AL671" i="3"/>
  <c r="X671" i="3"/>
  <c r="BR671" i="3"/>
  <c r="BD671" i="3"/>
  <c r="AP671" i="3"/>
  <c r="AB671" i="3"/>
  <c r="BH672" i="3"/>
  <c r="AT672" i="3"/>
  <c r="AF672" i="3"/>
  <c r="R672" i="3"/>
  <c r="BL672" i="3"/>
  <c r="AX672" i="3"/>
  <c r="AJ672" i="3"/>
  <c r="V672" i="3"/>
  <c r="BP672" i="3"/>
  <c r="BB672" i="3"/>
  <c r="AN672" i="3"/>
  <c r="Z672" i="3"/>
  <c r="BJ673" i="3"/>
  <c r="AV673" i="3"/>
  <c r="AH673" i="3"/>
  <c r="T673" i="3"/>
  <c r="BN673" i="3"/>
  <c r="AZ673" i="3"/>
  <c r="AL673" i="3"/>
  <c r="X673" i="3"/>
  <c r="BR673" i="3"/>
  <c r="BD673" i="3"/>
  <c r="AP673" i="3"/>
  <c r="AB673" i="3"/>
  <c r="BH674" i="3"/>
  <c r="AT674" i="3"/>
  <c r="AF674" i="3"/>
  <c r="R674" i="3"/>
  <c r="BL674" i="3"/>
  <c r="AX674" i="3"/>
  <c r="AJ674" i="3"/>
  <c r="V674" i="3"/>
  <c r="BP674" i="3"/>
  <c r="BB674" i="3"/>
  <c r="AN674" i="3"/>
  <c r="Z674" i="3"/>
  <c r="BJ675" i="3"/>
  <c r="AV675" i="3"/>
  <c r="AH675" i="3"/>
  <c r="T675" i="3"/>
  <c r="BN675" i="3"/>
  <c r="AZ675" i="3"/>
  <c r="AL675" i="3"/>
  <c r="X675" i="3"/>
  <c r="BR675" i="3"/>
  <c r="BD675" i="3"/>
  <c r="AP675" i="3"/>
  <c r="AB675" i="3"/>
  <c r="BH676" i="3"/>
  <c r="AT676" i="3"/>
  <c r="AF676" i="3"/>
  <c r="R676" i="3"/>
  <c r="BL676" i="3"/>
  <c r="AX676" i="3"/>
  <c r="AJ676" i="3"/>
  <c r="V676" i="3"/>
  <c r="BP676" i="3"/>
  <c r="BB676" i="3"/>
  <c r="AN676" i="3"/>
  <c r="Z676" i="3"/>
  <c r="BJ677" i="3"/>
  <c r="AV677" i="3"/>
  <c r="AH677" i="3"/>
  <c r="T677" i="3"/>
  <c r="BN677" i="3"/>
  <c r="AZ677" i="3"/>
  <c r="AL677" i="3"/>
  <c r="X677" i="3"/>
  <c r="BR677" i="3"/>
  <c r="BD677" i="3"/>
  <c r="AP677" i="3"/>
  <c r="AB677" i="3"/>
  <c r="BH678" i="3"/>
  <c r="AT678" i="3"/>
  <c r="AF678" i="3"/>
  <c r="R678" i="3"/>
  <c r="BL678" i="3"/>
  <c r="AX678" i="3"/>
  <c r="AJ678" i="3"/>
  <c r="V678" i="3"/>
  <c r="BP678" i="3"/>
  <c r="BB678" i="3"/>
  <c r="AN678" i="3"/>
  <c r="Z678" i="3"/>
  <c r="BJ679" i="3"/>
  <c r="AV679" i="3"/>
  <c r="AH679" i="3"/>
  <c r="T679" i="3"/>
  <c r="BN679" i="3"/>
  <c r="AZ679" i="3"/>
  <c r="AL679" i="3"/>
  <c r="X679" i="3"/>
  <c r="BR679" i="3"/>
  <c r="BD679" i="3"/>
  <c r="AP679" i="3"/>
  <c r="AB679" i="3"/>
  <c r="BH680" i="3"/>
  <c r="AT680" i="3"/>
  <c r="AF680" i="3"/>
  <c r="R680" i="3"/>
  <c r="BL680" i="3"/>
  <c r="AX680" i="3"/>
  <c r="AJ680" i="3"/>
  <c r="V680" i="3"/>
  <c r="BP680" i="3"/>
  <c r="BB680" i="3"/>
  <c r="AN680" i="3"/>
  <c r="Z680" i="3"/>
  <c r="BJ681" i="3"/>
  <c r="AV681" i="3"/>
  <c r="AH681" i="3"/>
  <c r="T681" i="3"/>
  <c r="BN681" i="3"/>
  <c r="AZ681" i="3"/>
  <c r="AL681" i="3"/>
  <c r="X681" i="3"/>
  <c r="BR681" i="3"/>
  <c r="BD681" i="3"/>
  <c r="AP681" i="3"/>
  <c r="AB681" i="3"/>
  <c r="BH682" i="3"/>
  <c r="AT682" i="3"/>
  <c r="AF682" i="3"/>
  <c r="R682" i="3"/>
  <c r="BL682" i="3"/>
  <c r="AX682" i="3"/>
  <c r="AJ682" i="3"/>
  <c r="V682" i="3"/>
  <c r="BP682" i="3"/>
  <c r="BB682" i="3"/>
  <c r="AN682" i="3"/>
  <c r="Z682" i="3"/>
  <c r="BJ683" i="3"/>
  <c r="AV683" i="3"/>
  <c r="AH683" i="3"/>
  <c r="T683" i="3"/>
  <c r="BN683" i="3"/>
  <c r="AZ683" i="3"/>
  <c r="AL683" i="3"/>
  <c r="X683" i="3"/>
  <c r="BR683" i="3"/>
  <c r="BD683" i="3"/>
  <c r="AP683" i="3"/>
  <c r="AB683" i="3"/>
  <c r="BH684" i="3"/>
  <c r="AT684" i="3"/>
  <c r="AF684" i="3"/>
  <c r="R684" i="3"/>
  <c r="BL684" i="3"/>
  <c r="AX684" i="3"/>
  <c r="AJ684" i="3"/>
  <c r="V684" i="3"/>
  <c r="BP684" i="3"/>
  <c r="BB684" i="3"/>
  <c r="AN684" i="3"/>
  <c r="Z684" i="3"/>
  <c r="BJ685" i="3"/>
  <c r="AV685" i="3"/>
  <c r="AH685" i="3"/>
  <c r="T685" i="3"/>
  <c r="BN685" i="3"/>
  <c r="AZ685" i="3"/>
  <c r="AL685" i="3"/>
  <c r="X685" i="3"/>
  <c r="BR685" i="3"/>
  <c r="BD685" i="3"/>
  <c r="AP685" i="3"/>
  <c r="AB685" i="3"/>
  <c r="BH686" i="3"/>
  <c r="AT686" i="3"/>
  <c r="AF686" i="3"/>
  <c r="R686" i="3"/>
  <c r="BL686" i="3"/>
  <c r="AX686" i="3"/>
  <c r="AJ686" i="3"/>
  <c r="V686" i="3"/>
  <c r="BP686" i="3"/>
  <c r="BB686" i="3"/>
  <c r="AN686" i="3"/>
  <c r="Z686" i="3"/>
  <c r="BJ687" i="3"/>
  <c r="AV687" i="3"/>
  <c r="AH687" i="3"/>
  <c r="T687" i="3"/>
  <c r="BN687" i="3"/>
  <c r="AZ687" i="3"/>
  <c r="AL687" i="3"/>
  <c r="X687" i="3"/>
  <c r="BR687" i="3"/>
  <c r="BD687" i="3"/>
  <c r="AP687" i="3"/>
  <c r="AB687" i="3"/>
  <c r="BH688" i="3"/>
  <c r="AT688" i="3"/>
  <c r="AF688" i="3"/>
  <c r="R688" i="3"/>
  <c r="BL688" i="3"/>
  <c r="AX688" i="3"/>
  <c r="AJ688" i="3"/>
  <c r="V688" i="3"/>
  <c r="BP688" i="3"/>
  <c r="BB688" i="3"/>
  <c r="AN688" i="3"/>
  <c r="Z688" i="3"/>
  <c r="BJ689" i="3"/>
  <c r="AV689" i="3"/>
  <c r="AH689" i="3"/>
  <c r="T689" i="3"/>
  <c r="T690" i="3"/>
  <c r="BN689" i="3"/>
  <c r="AZ689" i="3"/>
  <c r="AL689" i="3"/>
  <c r="X689" i="3"/>
  <c r="X690" i="3"/>
  <c r="BR689" i="3"/>
  <c r="BD689" i="3"/>
  <c r="AP689" i="3"/>
  <c r="AB689" i="3"/>
  <c r="AB690" i="3"/>
  <c r="BH690" i="3"/>
  <c r="AT690" i="3"/>
  <c r="AF690" i="3"/>
  <c r="R690" i="3"/>
  <c r="BL690" i="3"/>
  <c r="AX690" i="3"/>
  <c r="AJ690" i="3"/>
  <c r="V690" i="3"/>
  <c r="BP690" i="3"/>
  <c r="BB690" i="3"/>
  <c r="AN690" i="3"/>
  <c r="Z690" i="3"/>
  <c r="BJ691" i="3"/>
  <c r="AV691" i="3"/>
  <c r="AH691" i="3"/>
  <c r="T691" i="3"/>
  <c r="BN691" i="3"/>
  <c r="AZ691" i="3"/>
  <c r="AL691" i="3"/>
  <c r="X691" i="3"/>
  <c r="BR691" i="3"/>
  <c r="BD691" i="3"/>
  <c r="AP691" i="3"/>
  <c r="AB691" i="3"/>
  <c r="BH692" i="3"/>
  <c r="AT692" i="3"/>
  <c r="AF692" i="3"/>
  <c r="R692" i="3"/>
  <c r="BL692" i="3"/>
  <c r="AX692" i="3"/>
  <c r="AJ692" i="3"/>
  <c r="V692" i="3"/>
  <c r="BP692" i="3"/>
  <c r="BB692" i="3"/>
  <c r="AN692" i="3"/>
  <c r="Z692" i="3"/>
  <c r="BJ693" i="3"/>
  <c r="AV693" i="3"/>
  <c r="AH693" i="3"/>
  <c r="T693" i="3"/>
  <c r="T694" i="3"/>
  <c r="BN693" i="3"/>
  <c r="AZ693" i="3"/>
  <c r="AL693" i="3"/>
  <c r="X693" i="3"/>
  <c r="X694" i="3"/>
  <c r="BR693" i="3"/>
  <c r="BD693" i="3"/>
  <c r="AP693" i="3"/>
  <c r="AB693" i="3"/>
  <c r="AB694" i="3"/>
  <c r="BH694" i="3"/>
  <c r="AT694" i="3"/>
  <c r="AF694" i="3"/>
  <c r="R694" i="3"/>
  <c r="BL694" i="3"/>
  <c r="AX694" i="3"/>
  <c r="AJ694" i="3"/>
  <c r="V694" i="3"/>
  <c r="BP694" i="3"/>
  <c r="BB694" i="3"/>
  <c r="AN694" i="3"/>
  <c r="Z694" i="3"/>
  <c r="BJ695" i="3"/>
  <c r="AV695" i="3"/>
  <c r="AH695" i="3"/>
  <c r="T695" i="3"/>
  <c r="BN695" i="3"/>
  <c r="AZ695" i="3"/>
  <c r="AL695" i="3"/>
  <c r="X695" i="3"/>
  <c r="BR695" i="3"/>
  <c r="BD695" i="3"/>
  <c r="AP695" i="3"/>
  <c r="AB695" i="3"/>
  <c r="BH696" i="3"/>
  <c r="AT696" i="3"/>
  <c r="AF696" i="3"/>
  <c r="R696" i="3"/>
  <c r="BL696" i="3"/>
  <c r="AX696" i="3"/>
  <c r="AJ696" i="3"/>
  <c r="V696" i="3"/>
  <c r="BP696" i="3"/>
  <c r="BB696" i="3"/>
  <c r="AN696" i="3"/>
  <c r="Z696" i="3"/>
  <c r="BJ697" i="3"/>
  <c r="AV697" i="3"/>
  <c r="AH697" i="3"/>
  <c r="T697" i="3"/>
  <c r="T698" i="3"/>
  <c r="BN697" i="3"/>
  <c r="AZ697" i="3"/>
  <c r="AL697" i="3"/>
  <c r="X697" i="3"/>
  <c r="X698" i="3"/>
  <c r="BR697" i="3"/>
  <c r="BD697" i="3"/>
  <c r="AP697" i="3"/>
  <c r="AB697" i="3"/>
  <c r="AB698" i="3"/>
  <c r="BH698" i="3"/>
  <c r="AT698" i="3"/>
  <c r="AF698" i="3"/>
  <c r="R698" i="3"/>
  <c r="BL698" i="3"/>
  <c r="AX698" i="3"/>
  <c r="AJ698" i="3"/>
  <c r="V698" i="3"/>
  <c r="BP698" i="3"/>
  <c r="BB698" i="3"/>
  <c r="AN698" i="3"/>
  <c r="Z698" i="3"/>
  <c r="BJ699" i="3"/>
  <c r="AV699" i="3"/>
  <c r="AH699" i="3"/>
  <c r="T699" i="3"/>
  <c r="BN699" i="3"/>
  <c r="AZ699" i="3"/>
  <c r="AL699" i="3"/>
  <c r="X699" i="3"/>
  <c r="BR699" i="3"/>
  <c r="BD699" i="3"/>
  <c r="AP699" i="3"/>
  <c r="AB699" i="3"/>
  <c r="BH700" i="3"/>
  <c r="AT700" i="3"/>
  <c r="AF700" i="3"/>
  <c r="R700" i="3"/>
  <c r="BL700" i="3"/>
  <c r="AX700" i="3"/>
  <c r="AJ700" i="3"/>
  <c r="V700" i="3"/>
  <c r="BP700" i="3"/>
  <c r="BB700" i="3"/>
  <c r="AN700" i="3"/>
  <c r="Z700" i="3"/>
  <c r="BJ701" i="3"/>
  <c r="AV701" i="3"/>
  <c r="AH701" i="3"/>
  <c r="T701" i="3"/>
  <c r="T702" i="3"/>
  <c r="BN701" i="3"/>
  <c r="AZ701" i="3"/>
  <c r="AL701" i="3"/>
  <c r="X701" i="3"/>
  <c r="X702" i="3"/>
  <c r="BR701" i="3"/>
  <c r="BD701" i="3"/>
  <c r="AP701" i="3"/>
  <c r="AB701" i="3"/>
  <c r="AB702" i="3"/>
  <c r="BH702" i="3"/>
  <c r="AT702" i="3"/>
  <c r="AF702" i="3"/>
  <c r="R702" i="3"/>
  <c r="BL702" i="3"/>
  <c r="AX702" i="3"/>
  <c r="AJ702" i="3"/>
  <c r="V702" i="3"/>
  <c r="BP702" i="3"/>
  <c r="BB702" i="3"/>
  <c r="AN702" i="3"/>
  <c r="Z702" i="3"/>
  <c r="BJ703" i="3"/>
  <c r="AV703" i="3"/>
  <c r="AH703" i="3"/>
  <c r="T703" i="3"/>
  <c r="BN703" i="3"/>
  <c r="AZ703" i="3"/>
  <c r="AL703" i="3"/>
  <c r="X703" i="3"/>
  <c r="BR703" i="3"/>
  <c r="BD703" i="3"/>
  <c r="AP703" i="3"/>
  <c r="AB703" i="3"/>
  <c r="BH704" i="3"/>
  <c r="AT704" i="3"/>
  <c r="AF704" i="3"/>
  <c r="R704" i="3"/>
  <c r="BL704" i="3"/>
  <c r="AX704" i="3"/>
  <c r="AJ704" i="3"/>
  <c r="V704" i="3"/>
  <c r="BP704" i="3"/>
  <c r="BB704" i="3"/>
  <c r="AN704" i="3"/>
  <c r="Z704" i="3"/>
  <c r="BJ705" i="3"/>
  <c r="AV705" i="3"/>
  <c r="AH705" i="3"/>
  <c r="T705" i="3"/>
  <c r="T706" i="3"/>
  <c r="BN705" i="3"/>
  <c r="AZ705" i="3"/>
  <c r="AL705" i="3"/>
  <c r="X705" i="3"/>
  <c r="X706" i="3"/>
  <c r="BR705" i="3"/>
  <c r="BD705" i="3"/>
  <c r="AP705" i="3"/>
  <c r="AB705" i="3"/>
  <c r="AB706" i="3"/>
  <c r="BH706" i="3"/>
  <c r="AT706" i="3"/>
  <c r="AF706" i="3"/>
  <c r="R706" i="3"/>
  <c r="BL706" i="3"/>
  <c r="AX706" i="3"/>
  <c r="AJ706" i="3"/>
  <c r="V706" i="3"/>
  <c r="BP706" i="3"/>
  <c r="BB706" i="3"/>
  <c r="AN706" i="3"/>
  <c r="Z706" i="3"/>
  <c r="BJ707" i="3"/>
  <c r="AV707" i="3"/>
  <c r="AH707" i="3"/>
  <c r="T707" i="3"/>
  <c r="BN707" i="3"/>
  <c r="AZ707" i="3"/>
  <c r="AL707" i="3"/>
  <c r="X707" i="3"/>
  <c r="BR707" i="3"/>
  <c r="BD707" i="3"/>
  <c r="AP707" i="3"/>
  <c r="AB707" i="3"/>
  <c r="BH708" i="3"/>
  <c r="AT708" i="3"/>
  <c r="AF708" i="3"/>
  <c r="R708" i="3"/>
  <c r="BL708" i="3"/>
  <c r="AX708" i="3"/>
  <c r="AJ708" i="3"/>
  <c r="V708" i="3"/>
  <c r="BP708" i="3"/>
  <c r="BB708" i="3"/>
  <c r="AN708" i="3"/>
  <c r="Z708" i="3"/>
  <c r="BJ709" i="3"/>
  <c r="AV709" i="3"/>
  <c r="AH709" i="3"/>
  <c r="T709" i="3"/>
  <c r="T710" i="3"/>
  <c r="BN709" i="3"/>
  <c r="AZ709" i="3"/>
  <c r="AL709" i="3"/>
  <c r="X709" i="3"/>
  <c r="X710" i="3"/>
  <c r="BR709" i="3"/>
  <c r="BD709" i="3"/>
  <c r="AP709" i="3"/>
  <c r="AB709" i="3"/>
  <c r="AB710" i="3"/>
  <c r="BH710" i="3"/>
  <c r="AT710" i="3"/>
  <c r="AF710" i="3"/>
  <c r="R710" i="3"/>
  <c r="BL710" i="3"/>
  <c r="AX710" i="3"/>
  <c r="AJ710" i="3"/>
  <c r="V710" i="3"/>
  <c r="BP710" i="3"/>
  <c r="BB710" i="3"/>
  <c r="AN710" i="3"/>
  <c r="Z710" i="3"/>
  <c r="BJ711" i="3"/>
  <c r="AV711" i="3"/>
  <c r="AH711" i="3"/>
  <c r="T711" i="3"/>
  <c r="BN711" i="3"/>
  <c r="AZ711" i="3"/>
  <c r="AL711" i="3"/>
  <c r="X711" i="3"/>
  <c r="BR711" i="3"/>
  <c r="BD711" i="3"/>
  <c r="AP711" i="3"/>
  <c r="AB711" i="3"/>
  <c r="BH712" i="3"/>
  <c r="AT712" i="3"/>
  <c r="AF712" i="3"/>
  <c r="R712" i="3"/>
  <c r="BL712" i="3"/>
  <c r="AX712" i="3"/>
  <c r="AJ712" i="3"/>
  <c r="V712" i="3"/>
  <c r="BP712" i="3"/>
  <c r="BB712" i="3"/>
  <c r="AN712" i="3"/>
  <c r="Z712" i="3"/>
  <c r="BJ713" i="3"/>
  <c r="AV713" i="3"/>
  <c r="AH713" i="3"/>
  <c r="T713" i="3"/>
  <c r="T714" i="3"/>
  <c r="BN713" i="3"/>
  <c r="AZ713" i="3"/>
  <c r="AL713" i="3"/>
  <c r="X713" i="3"/>
  <c r="X714" i="3"/>
  <c r="BR713" i="3"/>
  <c r="BD713" i="3"/>
  <c r="AP713" i="3"/>
  <c r="AB713" i="3"/>
  <c r="AB714" i="3"/>
  <c r="BH714" i="3"/>
  <c r="AT714" i="3"/>
  <c r="AF714" i="3"/>
  <c r="R714" i="3"/>
  <c r="BL714" i="3"/>
  <c r="AX714" i="3"/>
  <c r="AJ714" i="3"/>
  <c r="V714" i="3"/>
  <c r="BP714" i="3"/>
  <c r="BB714" i="3"/>
  <c r="AN714" i="3"/>
  <c r="Z714" i="3"/>
  <c r="BJ715" i="3"/>
  <c r="AV715" i="3"/>
  <c r="AH715" i="3"/>
  <c r="T715" i="3"/>
  <c r="BN715" i="3"/>
  <c r="AZ715" i="3"/>
  <c r="AL715" i="3"/>
  <c r="X715" i="3"/>
  <c r="BR715" i="3"/>
  <c r="BD715" i="3"/>
  <c r="AP715" i="3"/>
  <c r="AB715" i="3"/>
  <c r="BH716" i="3"/>
  <c r="AT716" i="3"/>
  <c r="AF716" i="3"/>
  <c r="R716" i="3"/>
  <c r="BL716" i="3"/>
  <c r="AX716" i="3"/>
  <c r="AJ716" i="3"/>
  <c r="V716" i="3"/>
  <c r="BP716" i="3"/>
  <c r="BB716" i="3"/>
  <c r="AN716" i="3"/>
  <c r="Z716" i="3"/>
  <c r="BJ717" i="3"/>
  <c r="AV717" i="3"/>
  <c r="AH717" i="3"/>
  <c r="T717" i="3"/>
  <c r="T718" i="3"/>
  <c r="BN717" i="3"/>
  <c r="AZ717" i="3"/>
  <c r="AL717" i="3"/>
  <c r="X717" i="3"/>
  <c r="X718" i="3"/>
  <c r="BR717" i="3"/>
  <c r="BD717" i="3"/>
  <c r="AP717" i="3"/>
  <c r="AB717" i="3"/>
  <c r="AB718" i="3"/>
  <c r="BH718" i="3"/>
  <c r="AT718" i="3"/>
  <c r="AF718" i="3"/>
  <c r="R718" i="3"/>
  <c r="BL718" i="3"/>
  <c r="AX718" i="3"/>
  <c r="AJ718" i="3"/>
  <c r="V718" i="3"/>
  <c r="BP718" i="3"/>
  <c r="BB718" i="3"/>
  <c r="AN718" i="3"/>
  <c r="Z718" i="3"/>
  <c r="BJ719" i="3"/>
  <c r="AV719" i="3"/>
  <c r="AH719" i="3"/>
  <c r="T719" i="3"/>
  <c r="BN719" i="3"/>
  <c r="AZ719" i="3"/>
  <c r="AL719" i="3"/>
  <c r="X719" i="3"/>
  <c r="BR719" i="3"/>
  <c r="BD719" i="3"/>
  <c r="AP719" i="3"/>
  <c r="AB719" i="3"/>
  <c r="BH720" i="3"/>
  <c r="AT720" i="3"/>
  <c r="AF720" i="3"/>
  <c r="R720" i="3"/>
  <c r="BL720" i="3"/>
  <c r="AX720" i="3"/>
  <c r="AJ720" i="3"/>
  <c r="V720" i="3"/>
  <c r="BP720" i="3"/>
  <c r="BB720" i="3"/>
  <c r="AN720" i="3"/>
  <c r="Z720" i="3"/>
  <c r="BJ721" i="3"/>
  <c r="AV721" i="3"/>
  <c r="AH721" i="3"/>
  <c r="T721" i="3"/>
  <c r="T722" i="3"/>
  <c r="BN721" i="3"/>
  <c r="AZ721" i="3"/>
  <c r="AL721" i="3"/>
  <c r="X721" i="3"/>
  <c r="X722" i="3"/>
  <c r="BR721" i="3"/>
  <c r="BD721" i="3"/>
  <c r="AP721" i="3"/>
  <c r="AB721" i="3"/>
  <c r="AB722" i="3"/>
  <c r="BH722" i="3"/>
  <c r="AT722" i="3"/>
  <c r="AF722" i="3"/>
  <c r="R722" i="3"/>
  <c r="BL722" i="3"/>
  <c r="AX722" i="3"/>
  <c r="AJ722" i="3"/>
  <c r="V722" i="3"/>
  <c r="BP722" i="3"/>
  <c r="BB722" i="3"/>
  <c r="AN722" i="3"/>
  <c r="Z722" i="3"/>
  <c r="BJ723" i="3"/>
  <c r="AV723" i="3"/>
  <c r="AH723" i="3"/>
  <c r="T723" i="3"/>
  <c r="BN723" i="3"/>
  <c r="AZ723" i="3"/>
  <c r="AL723" i="3"/>
  <c r="X723" i="3"/>
  <c r="BR723" i="3"/>
  <c r="BD723" i="3"/>
  <c r="AP723" i="3"/>
  <c r="AB723" i="3"/>
  <c r="BH724" i="3"/>
  <c r="AT724" i="3"/>
  <c r="AF724" i="3"/>
  <c r="R724" i="3"/>
  <c r="BL724" i="3"/>
  <c r="AX724" i="3"/>
  <c r="AJ724" i="3"/>
  <c r="V724" i="3"/>
  <c r="BP724" i="3"/>
  <c r="BB724" i="3"/>
  <c r="AN724" i="3"/>
  <c r="Z724" i="3"/>
  <c r="BJ725" i="3"/>
  <c r="AV725" i="3"/>
  <c r="AH725" i="3"/>
  <c r="T725" i="3"/>
  <c r="T726" i="3"/>
  <c r="BN725" i="3"/>
  <c r="AZ725" i="3"/>
  <c r="AL725" i="3"/>
  <c r="X725" i="3"/>
  <c r="X726" i="3"/>
  <c r="BR725" i="3"/>
  <c r="BD725" i="3"/>
  <c r="AP725" i="3"/>
  <c r="AB725" i="3"/>
  <c r="AB726" i="3"/>
  <c r="BH726" i="3"/>
  <c r="AT726" i="3"/>
  <c r="AF726" i="3"/>
  <c r="R726" i="3"/>
  <c r="BL726" i="3"/>
  <c r="AX726" i="3"/>
  <c r="AJ726" i="3"/>
  <c r="V726" i="3"/>
  <c r="BP726" i="3"/>
  <c r="BB726" i="3"/>
  <c r="AN726" i="3"/>
  <c r="Z726" i="3"/>
  <c r="BJ727" i="3"/>
  <c r="AV727" i="3"/>
  <c r="AH727" i="3"/>
  <c r="T727" i="3"/>
  <c r="BN727" i="3"/>
  <c r="AZ727" i="3"/>
  <c r="AL727" i="3"/>
  <c r="X727" i="3"/>
  <c r="BR727" i="3"/>
  <c r="BD727" i="3"/>
  <c r="AP727" i="3"/>
  <c r="AB727" i="3"/>
  <c r="BH728" i="3"/>
  <c r="AT728" i="3"/>
  <c r="AF728" i="3"/>
  <c r="R728" i="3"/>
  <c r="BL728" i="3"/>
  <c r="AX728" i="3"/>
  <c r="AJ728" i="3"/>
  <c r="V728" i="3"/>
  <c r="BP728" i="3"/>
  <c r="BB728" i="3"/>
  <c r="AN728" i="3"/>
  <c r="Z728" i="3"/>
  <c r="BJ729" i="3"/>
  <c r="AV729" i="3"/>
  <c r="AH729" i="3"/>
  <c r="T729" i="3"/>
  <c r="T730" i="3"/>
  <c r="BN729" i="3"/>
  <c r="AZ729" i="3"/>
  <c r="AL729" i="3"/>
  <c r="X729" i="3"/>
  <c r="X730" i="3"/>
  <c r="BR729" i="3"/>
  <c r="BD729" i="3"/>
  <c r="AP729" i="3"/>
  <c r="AB729" i="3"/>
  <c r="AB730" i="3"/>
  <c r="BH730" i="3"/>
  <c r="AT730" i="3"/>
  <c r="AF730" i="3"/>
  <c r="R730" i="3"/>
  <c r="BL730" i="3"/>
  <c r="AX730" i="3"/>
  <c r="AJ730" i="3"/>
  <c r="V730" i="3"/>
  <c r="BP730" i="3"/>
  <c r="BB730" i="3"/>
  <c r="AN730" i="3"/>
  <c r="Z730" i="3"/>
  <c r="BJ731" i="3"/>
  <c r="AV731" i="3"/>
  <c r="AH731" i="3"/>
  <c r="T731" i="3"/>
  <c r="BN731" i="3"/>
  <c r="AZ731" i="3"/>
  <c r="AL731" i="3"/>
  <c r="X731" i="3"/>
  <c r="BR731" i="3"/>
  <c r="BD731" i="3"/>
  <c r="AP731" i="3"/>
  <c r="AB731" i="3"/>
  <c r="BH732" i="3"/>
  <c r="AT732" i="3"/>
  <c r="AF732" i="3"/>
  <c r="R732" i="3"/>
  <c r="BL732" i="3"/>
  <c r="AX732" i="3"/>
  <c r="AJ732" i="3"/>
  <c r="V732" i="3"/>
  <c r="BP732" i="3"/>
  <c r="BB732" i="3"/>
  <c r="AN732" i="3"/>
  <c r="Z732" i="3"/>
  <c r="BJ733" i="3"/>
  <c r="AV733" i="3"/>
  <c r="AH733" i="3"/>
  <c r="T733" i="3"/>
  <c r="T734" i="3"/>
  <c r="BN733" i="3"/>
  <c r="AZ733" i="3"/>
  <c r="AL733" i="3"/>
  <c r="X733" i="3"/>
  <c r="X734" i="3"/>
  <c r="BR733" i="3"/>
  <c r="BD733" i="3"/>
  <c r="AP733" i="3"/>
  <c r="AB733" i="3"/>
  <c r="AB734" i="3"/>
  <c r="BH734" i="3"/>
  <c r="AT734" i="3"/>
  <c r="AF734" i="3"/>
  <c r="R734" i="3"/>
  <c r="BL734" i="3"/>
  <c r="AX734" i="3"/>
  <c r="AJ734" i="3"/>
  <c r="V734" i="3"/>
  <c r="BP734" i="3"/>
  <c r="BB734" i="3"/>
  <c r="AN734" i="3"/>
  <c r="Z734" i="3"/>
  <c r="BJ735" i="3"/>
  <c r="AV735" i="3"/>
  <c r="AH735" i="3"/>
  <c r="T735" i="3"/>
  <c r="BN735" i="3"/>
  <c r="AZ735" i="3"/>
  <c r="AL735" i="3"/>
  <c r="X735" i="3"/>
  <c r="BR735" i="3"/>
  <c r="BD735" i="3"/>
  <c r="AP735" i="3"/>
  <c r="AB735" i="3"/>
  <c r="BH736" i="3"/>
  <c r="AT736" i="3"/>
  <c r="AF736" i="3"/>
  <c r="R736" i="3"/>
  <c r="BL736" i="3"/>
  <c r="AX736" i="3"/>
  <c r="AJ736" i="3"/>
  <c r="V736" i="3"/>
  <c r="BP736" i="3"/>
  <c r="BB736" i="3"/>
  <c r="AN736" i="3"/>
  <c r="Z736" i="3"/>
  <c r="BJ737" i="3"/>
  <c r="AV737" i="3"/>
  <c r="AH737" i="3"/>
  <c r="T737" i="3"/>
  <c r="T738" i="3"/>
  <c r="BN737" i="3"/>
  <c r="AZ737" i="3"/>
  <c r="AL737" i="3"/>
  <c r="X737" i="3"/>
  <c r="X738" i="3"/>
  <c r="BR737" i="3"/>
  <c r="BD737" i="3"/>
  <c r="AP737" i="3"/>
  <c r="AB737" i="3"/>
  <c r="AB738" i="3"/>
  <c r="BH738" i="3"/>
  <c r="AT738" i="3"/>
  <c r="AF738" i="3"/>
  <c r="R738" i="3"/>
  <c r="BL738" i="3"/>
  <c r="AX738" i="3"/>
  <c r="AJ738" i="3"/>
  <c r="V738" i="3"/>
  <c r="BP738" i="3"/>
  <c r="BB738" i="3"/>
  <c r="AN738" i="3"/>
  <c r="Z738" i="3"/>
  <c r="BJ739" i="3"/>
  <c r="AV739" i="3"/>
  <c r="AH739" i="3"/>
  <c r="T739" i="3"/>
  <c r="BN739" i="3"/>
  <c r="AZ739" i="3"/>
  <c r="AL739" i="3"/>
  <c r="X739" i="3"/>
  <c r="BR739" i="3"/>
  <c r="BD739" i="3"/>
  <c r="AP739" i="3"/>
  <c r="AB739" i="3"/>
  <c r="BH740" i="3"/>
  <c r="AT740" i="3"/>
  <c r="AF740" i="3"/>
  <c r="R740" i="3"/>
  <c r="BL740" i="3"/>
  <c r="AX740" i="3"/>
  <c r="AJ740" i="3"/>
  <c r="V740" i="3"/>
  <c r="BP740" i="3"/>
  <c r="BB740" i="3"/>
  <c r="AN740" i="3"/>
  <c r="Z740" i="3"/>
  <c r="BJ741" i="3"/>
  <c r="AV741" i="3"/>
  <c r="AH741" i="3"/>
  <c r="T741" i="3"/>
  <c r="T742" i="3"/>
  <c r="BN741" i="3"/>
  <c r="AZ741" i="3"/>
  <c r="AL741" i="3"/>
  <c r="X741" i="3"/>
  <c r="X742" i="3"/>
  <c r="BR741" i="3"/>
  <c r="BD741" i="3"/>
  <c r="AP741" i="3"/>
  <c r="AB741" i="3"/>
  <c r="AB742" i="3"/>
  <c r="BH742" i="3"/>
  <c r="AT742" i="3"/>
  <c r="AF742" i="3"/>
  <c r="R742" i="3"/>
  <c r="BL742" i="3"/>
  <c r="AX742" i="3"/>
  <c r="AJ742" i="3"/>
  <c r="V742" i="3"/>
  <c r="BP742" i="3"/>
  <c r="BB742" i="3"/>
  <c r="AN742" i="3"/>
  <c r="Z742" i="3"/>
  <c r="BJ743" i="3"/>
  <c r="AV743" i="3"/>
  <c r="AH743" i="3"/>
  <c r="T743" i="3"/>
  <c r="BN743" i="3"/>
  <c r="AZ743" i="3"/>
  <c r="AL743" i="3"/>
  <c r="X743" i="3"/>
  <c r="BR743" i="3"/>
  <c r="BD743" i="3"/>
  <c r="AP743" i="3"/>
  <c r="AB743" i="3"/>
  <c r="BH744" i="3"/>
  <c r="AT744" i="3"/>
  <c r="AF744" i="3"/>
  <c r="R744" i="3"/>
  <c r="BL744" i="3"/>
  <c r="AX744" i="3"/>
  <c r="AJ744" i="3"/>
  <c r="V744" i="3"/>
  <c r="BP744" i="3"/>
  <c r="BB744" i="3"/>
  <c r="AN744" i="3"/>
  <c r="Z744" i="3"/>
  <c r="BJ745" i="3"/>
  <c r="AV745" i="3"/>
  <c r="AH745" i="3"/>
  <c r="T745" i="3"/>
  <c r="T746" i="3"/>
  <c r="BN745" i="3"/>
  <c r="AZ745" i="3"/>
  <c r="AL745" i="3"/>
  <c r="X745" i="3"/>
  <c r="X746" i="3"/>
  <c r="BR745" i="3"/>
  <c r="BD745" i="3"/>
  <c r="AP745" i="3"/>
  <c r="AB745" i="3"/>
  <c r="AB746" i="3"/>
  <c r="BH746" i="3"/>
  <c r="AT746" i="3"/>
  <c r="AF746" i="3"/>
  <c r="R746" i="3"/>
  <c r="BL746" i="3"/>
  <c r="AX746" i="3"/>
  <c r="AJ746" i="3"/>
  <c r="V746" i="3"/>
  <c r="BP746" i="3"/>
  <c r="BB746" i="3"/>
  <c r="AN746" i="3"/>
  <c r="Z746" i="3"/>
  <c r="BJ747" i="3"/>
  <c r="AV747" i="3"/>
  <c r="AH747" i="3"/>
  <c r="T747" i="3"/>
  <c r="BN747" i="3"/>
  <c r="AZ747" i="3"/>
  <c r="AL747" i="3"/>
  <c r="X747" i="3"/>
  <c r="BR747" i="3"/>
  <c r="BD747" i="3"/>
  <c r="AP747" i="3"/>
  <c r="AB747" i="3"/>
  <c r="BH748" i="3"/>
  <c r="AT748" i="3"/>
  <c r="AF748" i="3"/>
  <c r="R748" i="3"/>
  <c r="BL748" i="3"/>
  <c r="AX748" i="3"/>
  <c r="AJ748" i="3"/>
  <c r="V748" i="3"/>
  <c r="BP748" i="3"/>
  <c r="BB748" i="3"/>
  <c r="AN748" i="3"/>
  <c r="Z748" i="3"/>
  <c r="BJ749" i="3"/>
  <c r="AV749" i="3"/>
  <c r="AH749" i="3"/>
  <c r="T749" i="3"/>
  <c r="T750" i="3"/>
  <c r="BN749" i="3"/>
  <c r="AZ749" i="3"/>
  <c r="AL749" i="3"/>
  <c r="X749" i="3"/>
  <c r="X750" i="3"/>
  <c r="BR749" i="3"/>
  <c r="BD749" i="3"/>
  <c r="AP749" i="3"/>
  <c r="AB749" i="3"/>
  <c r="AB750" i="3"/>
  <c r="BH750" i="3"/>
  <c r="AT750" i="3"/>
  <c r="AF750" i="3"/>
  <c r="R750" i="3"/>
  <c r="BL750" i="3"/>
  <c r="AX750" i="3"/>
  <c r="AJ750" i="3"/>
  <c r="V750" i="3"/>
  <c r="BP750" i="3"/>
  <c r="BB750" i="3"/>
  <c r="AN750" i="3"/>
  <c r="Z750" i="3"/>
  <c r="BJ751" i="3"/>
  <c r="AV751" i="3"/>
  <c r="AH751" i="3"/>
  <c r="T751" i="3"/>
  <c r="BN751" i="3"/>
  <c r="AZ751" i="3"/>
  <c r="AL751" i="3"/>
  <c r="X751" i="3"/>
  <c r="BR751" i="3"/>
  <c r="BD751" i="3"/>
  <c r="AP751" i="3"/>
  <c r="AB751" i="3"/>
  <c r="BH752" i="3"/>
  <c r="AT752" i="3"/>
  <c r="AF752" i="3"/>
  <c r="R752" i="3"/>
  <c r="BL752" i="3"/>
  <c r="AX752" i="3"/>
  <c r="AJ752" i="3"/>
  <c r="V752" i="3"/>
  <c r="BP752" i="3"/>
  <c r="BB752" i="3"/>
  <c r="AN752" i="3"/>
  <c r="Z752" i="3"/>
  <c r="BJ753" i="3"/>
  <c r="AV753" i="3"/>
  <c r="AH753" i="3"/>
  <c r="T753" i="3"/>
  <c r="T754" i="3"/>
  <c r="BN753" i="3"/>
  <c r="AZ753" i="3"/>
  <c r="AL753" i="3"/>
  <c r="X753" i="3"/>
  <c r="X754" i="3"/>
  <c r="BR753" i="3"/>
  <c r="BD753" i="3"/>
  <c r="AP753" i="3"/>
  <c r="AB753" i="3"/>
  <c r="AB754" i="3"/>
  <c r="BH754" i="3"/>
  <c r="AT754" i="3"/>
  <c r="AF754" i="3"/>
  <c r="R754" i="3"/>
  <c r="BL754" i="3"/>
  <c r="AX754" i="3"/>
  <c r="AJ754" i="3"/>
  <c r="V754" i="3"/>
  <c r="BP754" i="3"/>
  <c r="BB754" i="3"/>
  <c r="AN754" i="3"/>
  <c r="Z754" i="3"/>
  <c r="BJ755" i="3"/>
  <c r="AV755" i="3"/>
  <c r="AH755" i="3"/>
  <c r="T755" i="3"/>
  <c r="BN755" i="3"/>
  <c r="AZ755" i="3"/>
  <c r="AL755" i="3"/>
  <c r="X755" i="3"/>
  <c r="BR755" i="3"/>
  <c r="BD755" i="3"/>
  <c r="AP755" i="3"/>
  <c r="AB755" i="3"/>
  <c r="BH756" i="3"/>
  <c r="AT756" i="3"/>
  <c r="AF756" i="3"/>
  <c r="R756" i="3"/>
  <c r="BL756" i="3"/>
  <c r="AX756" i="3"/>
  <c r="AJ756" i="3"/>
  <c r="V756" i="3"/>
  <c r="BP756" i="3"/>
  <c r="BB756" i="3"/>
  <c r="AN756" i="3"/>
  <c r="Z756" i="3"/>
  <c r="BJ757" i="3"/>
  <c r="AV757" i="3"/>
  <c r="AH757" i="3"/>
  <c r="T757" i="3"/>
  <c r="T758" i="3"/>
  <c r="BN757" i="3"/>
  <c r="AZ757" i="3"/>
  <c r="AL757" i="3"/>
  <c r="X757" i="3"/>
  <c r="X758" i="3"/>
  <c r="BR757" i="3"/>
  <c r="BD757" i="3"/>
  <c r="AP757" i="3"/>
  <c r="AB757" i="3"/>
  <c r="AB758" i="3"/>
  <c r="BH758" i="3"/>
  <c r="AT758" i="3"/>
  <c r="AF758" i="3"/>
  <c r="R758" i="3"/>
  <c r="BL758" i="3"/>
  <c r="AX758" i="3"/>
  <c r="AJ758" i="3"/>
  <c r="V758" i="3"/>
  <c r="BP758" i="3"/>
  <c r="BB758" i="3"/>
  <c r="AN758" i="3"/>
  <c r="Z758" i="3"/>
  <c r="BJ759" i="3"/>
  <c r="AV759" i="3"/>
  <c r="AH759" i="3"/>
  <c r="T759" i="3"/>
  <c r="BN759" i="3"/>
  <c r="AZ759" i="3"/>
  <c r="AL759" i="3"/>
  <c r="X759" i="3"/>
  <c r="BR759" i="3"/>
  <c r="BD759" i="3"/>
  <c r="AP759" i="3"/>
  <c r="AB759" i="3"/>
  <c r="BH760" i="3"/>
  <c r="AT760" i="3"/>
  <c r="AF760" i="3"/>
  <c r="R760" i="3"/>
  <c r="BL760" i="3"/>
  <c r="AX760" i="3"/>
  <c r="AJ760" i="3"/>
  <c r="V760" i="3"/>
  <c r="BP760" i="3"/>
  <c r="BB760" i="3"/>
  <c r="AN760" i="3"/>
  <c r="Z760" i="3"/>
  <c r="BJ761" i="3"/>
  <c r="AV761" i="3"/>
  <c r="AH761" i="3"/>
  <c r="T761" i="3"/>
  <c r="T762" i="3"/>
  <c r="BN761" i="3"/>
  <c r="AZ761" i="3"/>
  <c r="AL761" i="3"/>
  <c r="X761" i="3"/>
  <c r="X762" i="3"/>
  <c r="BR761" i="3"/>
  <c r="BD761" i="3"/>
  <c r="AP761" i="3"/>
  <c r="AB761" i="3"/>
  <c r="AB762" i="3"/>
  <c r="BH762" i="3"/>
  <c r="AT762" i="3"/>
  <c r="AF762" i="3"/>
  <c r="R762" i="3"/>
  <c r="BL762" i="3"/>
  <c r="AX762" i="3"/>
  <c r="AJ762" i="3"/>
  <c r="V762" i="3"/>
  <c r="BP762" i="3"/>
  <c r="BB762" i="3"/>
  <c r="AN762" i="3"/>
  <c r="Z762" i="3"/>
  <c r="BJ763" i="3"/>
  <c r="AV763" i="3"/>
  <c r="AH763" i="3"/>
  <c r="T763" i="3"/>
  <c r="BN763" i="3"/>
  <c r="AZ763" i="3"/>
  <c r="AL763" i="3"/>
  <c r="X763" i="3"/>
  <c r="BR763" i="3"/>
  <c r="BD763" i="3"/>
  <c r="AP763" i="3"/>
  <c r="AB763" i="3"/>
  <c r="BH764" i="3"/>
  <c r="AT764" i="3"/>
  <c r="AF764" i="3"/>
  <c r="R764" i="3"/>
  <c r="BL764" i="3"/>
  <c r="AX764" i="3"/>
  <c r="AJ764" i="3"/>
  <c r="V764" i="3"/>
  <c r="BP764" i="3"/>
  <c r="BB764" i="3"/>
  <c r="AN764" i="3"/>
  <c r="Z764" i="3"/>
  <c r="BJ765" i="3"/>
  <c r="AV765" i="3"/>
  <c r="AH765" i="3"/>
  <c r="T765" i="3"/>
  <c r="T766" i="3"/>
  <c r="BN765" i="3"/>
  <c r="AZ765" i="3"/>
  <c r="AL765" i="3"/>
  <c r="X765" i="3"/>
  <c r="X766" i="3"/>
  <c r="BR765" i="3"/>
  <c r="BD765" i="3"/>
  <c r="AP765" i="3"/>
  <c r="AB765" i="3"/>
  <c r="AB766" i="3"/>
  <c r="BH766" i="3"/>
  <c r="AT766" i="3"/>
  <c r="AF766" i="3"/>
  <c r="R766" i="3"/>
  <c r="BL766" i="3"/>
  <c r="AX766" i="3"/>
  <c r="AJ766" i="3"/>
  <c r="V766" i="3"/>
  <c r="BP766" i="3"/>
  <c r="BB766" i="3"/>
  <c r="AN766" i="3"/>
  <c r="Z766" i="3"/>
  <c r="BJ767" i="3"/>
  <c r="AV767" i="3"/>
  <c r="AH767" i="3"/>
  <c r="T767" i="3"/>
  <c r="BN767" i="3"/>
  <c r="AZ767" i="3"/>
  <c r="AL767" i="3"/>
  <c r="X767" i="3"/>
  <c r="BR767" i="3"/>
  <c r="BD767" i="3"/>
  <c r="AP767" i="3"/>
  <c r="AB767" i="3"/>
  <c r="BH768" i="3"/>
  <c r="AT768" i="3"/>
  <c r="AF768" i="3"/>
  <c r="R768" i="3"/>
  <c r="BL768" i="3"/>
  <c r="AX768" i="3"/>
  <c r="AJ768" i="3"/>
  <c r="V768" i="3"/>
  <c r="BP768" i="3"/>
  <c r="BB768" i="3"/>
  <c r="AN768" i="3"/>
  <c r="Z768" i="3"/>
  <c r="BJ769" i="3"/>
  <c r="AV769" i="3"/>
  <c r="AH769" i="3"/>
  <c r="T769" i="3"/>
  <c r="T770" i="3"/>
  <c r="BN769" i="3"/>
  <c r="AZ769" i="3"/>
  <c r="AL769" i="3"/>
  <c r="X769" i="3"/>
  <c r="X770" i="3"/>
  <c r="BR769" i="3"/>
  <c r="BD769" i="3"/>
  <c r="AP769" i="3"/>
  <c r="AB769" i="3"/>
  <c r="AB770" i="3"/>
  <c r="BH770" i="3"/>
  <c r="AT770" i="3"/>
  <c r="AF770" i="3"/>
  <c r="R770" i="3"/>
  <c r="BL770" i="3"/>
  <c r="AX770" i="3"/>
  <c r="AJ770" i="3"/>
  <c r="V770" i="3"/>
  <c r="BP770" i="3"/>
  <c r="BB770" i="3"/>
  <c r="AN770" i="3"/>
  <c r="Z770" i="3"/>
  <c r="BJ771" i="3"/>
  <c r="AV771" i="3"/>
  <c r="AH771" i="3"/>
  <c r="T771" i="3"/>
  <c r="BN771" i="3"/>
  <c r="AZ771" i="3"/>
  <c r="AL771" i="3"/>
  <c r="X771" i="3"/>
  <c r="BR771" i="3"/>
  <c r="BD771" i="3"/>
  <c r="AP771" i="3"/>
  <c r="AB771" i="3"/>
  <c r="BH772" i="3"/>
  <c r="AT772" i="3"/>
  <c r="AF772" i="3"/>
  <c r="R772" i="3"/>
  <c r="BL772" i="3"/>
  <c r="AX772" i="3"/>
  <c r="AJ772" i="3"/>
  <c r="V772" i="3"/>
  <c r="BP772" i="3"/>
  <c r="BB772" i="3"/>
  <c r="AN772" i="3"/>
  <c r="Z772" i="3"/>
  <c r="BJ773" i="3"/>
  <c r="AV773" i="3"/>
  <c r="AH773" i="3"/>
  <c r="T773" i="3"/>
  <c r="T774" i="3"/>
  <c r="BN773" i="3"/>
  <c r="AZ773" i="3"/>
  <c r="AL773" i="3"/>
  <c r="X773" i="3"/>
  <c r="X774" i="3"/>
  <c r="BR773" i="3"/>
  <c r="BD773" i="3"/>
  <c r="AP773" i="3"/>
  <c r="AB773" i="3"/>
  <c r="AB774" i="3"/>
  <c r="BH774" i="3"/>
  <c r="AT774" i="3"/>
  <c r="AF774" i="3"/>
  <c r="R774" i="3"/>
  <c r="BL774" i="3"/>
  <c r="AX774" i="3"/>
  <c r="AJ774" i="3"/>
  <c r="V774" i="3"/>
  <c r="BP774" i="3"/>
  <c r="BB774" i="3"/>
  <c r="AN774" i="3"/>
  <c r="Z774" i="3"/>
  <c r="BJ775" i="3"/>
  <c r="AV775" i="3"/>
  <c r="AH775" i="3"/>
  <c r="T775" i="3"/>
  <c r="BN775" i="3"/>
  <c r="AZ775" i="3"/>
  <c r="AL775" i="3"/>
  <c r="X775" i="3"/>
  <c r="BR775" i="3"/>
  <c r="BD775" i="3"/>
  <c r="AP775" i="3"/>
  <c r="AB775" i="3"/>
  <c r="BH776" i="3"/>
  <c r="AT776" i="3"/>
  <c r="AF776" i="3"/>
  <c r="R776" i="3"/>
  <c r="BL776" i="3"/>
  <c r="AX776" i="3"/>
  <c r="AJ776" i="3"/>
  <c r="V776" i="3"/>
  <c r="BP776" i="3"/>
  <c r="BB776" i="3"/>
  <c r="AN776" i="3"/>
  <c r="Z776" i="3"/>
  <c r="BJ777" i="3"/>
  <c r="AV777" i="3"/>
  <c r="AH777" i="3"/>
  <c r="T777" i="3"/>
  <c r="T778" i="3"/>
  <c r="BN777" i="3"/>
  <c r="AZ777" i="3"/>
  <c r="AL777" i="3"/>
  <c r="X777" i="3"/>
  <c r="X778" i="3"/>
  <c r="BR777" i="3"/>
  <c r="BD777" i="3"/>
  <c r="AP777" i="3"/>
  <c r="AB777" i="3"/>
  <c r="AB778" i="3"/>
  <c r="BH778" i="3"/>
  <c r="AT778" i="3"/>
  <c r="AF778" i="3"/>
  <c r="R778" i="3"/>
  <c r="BL778" i="3"/>
  <c r="AX778" i="3"/>
  <c r="AJ778" i="3"/>
  <c r="V778" i="3"/>
  <c r="BP778" i="3"/>
  <c r="BB778" i="3"/>
  <c r="AN778" i="3"/>
  <c r="Z778" i="3"/>
  <c r="BJ779" i="3"/>
  <c r="AV779" i="3"/>
  <c r="AH779" i="3"/>
  <c r="T779" i="3"/>
  <c r="BN779" i="3"/>
  <c r="AZ779" i="3"/>
  <c r="AL779" i="3"/>
  <c r="X779" i="3"/>
  <c r="BR779" i="3"/>
  <c r="BD779" i="3"/>
  <c r="AP779" i="3"/>
  <c r="AB779" i="3"/>
  <c r="BH780" i="3"/>
  <c r="AT780" i="3"/>
  <c r="AF780" i="3"/>
  <c r="R780" i="3"/>
  <c r="BL780" i="3"/>
  <c r="AX780" i="3"/>
  <c r="AJ780" i="3"/>
  <c r="V780" i="3"/>
  <c r="BP780" i="3"/>
  <c r="BB780" i="3"/>
  <c r="AN780" i="3"/>
  <c r="Z780" i="3"/>
  <c r="BJ781" i="3"/>
  <c r="AV781" i="3"/>
  <c r="AH781" i="3"/>
  <c r="T781" i="3"/>
  <c r="T782" i="3"/>
  <c r="BN781" i="3"/>
  <c r="AZ781" i="3"/>
  <c r="AL781" i="3"/>
  <c r="X781" i="3"/>
  <c r="X782" i="3"/>
  <c r="BR781" i="3"/>
  <c r="BD781" i="3"/>
  <c r="AP781" i="3"/>
  <c r="AB781" i="3"/>
  <c r="AB782" i="3"/>
  <c r="BH782" i="3"/>
  <c r="AT782" i="3"/>
  <c r="AF782" i="3"/>
  <c r="R782" i="3"/>
  <c r="BL782" i="3"/>
  <c r="AX782" i="3"/>
  <c r="AJ782" i="3"/>
  <c r="V782" i="3"/>
  <c r="BP782" i="3"/>
  <c r="BB782" i="3"/>
  <c r="AN782" i="3"/>
  <c r="Z782" i="3"/>
  <c r="BJ783" i="3"/>
  <c r="AV783" i="3"/>
  <c r="AH783" i="3"/>
  <c r="T783" i="3"/>
  <c r="BN783" i="3"/>
  <c r="AZ783" i="3"/>
  <c r="AL783" i="3"/>
  <c r="X783" i="3"/>
  <c r="BR783" i="3"/>
  <c r="BD783" i="3"/>
  <c r="AP783" i="3"/>
  <c r="AB783" i="3"/>
  <c r="BH784" i="3"/>
  <c r="AT784" i="3"/>
  <c r="AF784" i="3"/>
  <c r="R784" i="3"/>
  <c r="BL784" i="3"/>
  <c r="AX784" i="3"/>
  <c r="AJ784" i="3"/>
  <c r="V784" i="3"/>
  <c r="BP784" i="3"/>
  <c r="BB784" i="3"/>
  <c r="AN784" i="3"/>
  <c r="Z784" i="3"/>
  <c r="BJ785" i="3"/>
  <c r="AV785" i="3"/>
  <c r="AH785" i="3"/>
  <c r="T785" i="3"/>
  <c r="T786" i="3"/>
  <c r="BN785" i="3"/>
  <c r="AZ785" i="3"/>
  <c r="AL785" i="3"/>
  <c r="X785" i="3"/>
  <c r="X786" i="3"/>
  <c r="BR785" i="3"/>
  <c r="BD785" i="3"/>
  <c r="AP785" i="3"/>
  <c r="AB785" i="3"/>
  <c r="AB786" i="3"/>
  <c r="BH786" i="3"/>
  <c r="AT786" i="3"/>
  <c r="AF786" i="3"/>
  <c r="R786" i="3"/>
  <c r="BL786" i="3"/>
  <c r="AX786" i="3"/>
  <c r="AJ786" i="3"/>
  <c r="V786" i="3"/>
  <c r="BP786" i="3"/>
  <c r="BB786" i="3"/>
  <c r="AN786" i="3"/>
  <c r="Z786" i="3"/>
  <c r="BJ787" i="3"/>
  <c r="AV787" i="3"/>
  <c r="AH787" i="3"/>
  <c r="T787" i="3"/>
  <c r="BN787" i="3"/>
  <c r="AZ787" i="3"/>
  <c r="AL787" i="3"/>
  <c r="X787" i="3"/>
  <c r="BR787" i="3"/>
  <c r="BD787" i="3"/>
  <c r="AP787" i="3"/>
  <c r="AB787" i="3"/>
  <c r="BH788" i="3"/>
  <c r="AT788" i="3"/>
  <c r="AF788" i="3"/>
  <c r="R788" i="3"/>
  <c r="BL788" i="3"/>
  <c r="AX788" i="3"/>
  <c r="AJ788" i="3"/>
  <c r="V788" i="3"/>
  <c r="BP788" i="3"/>
  <c r="BB788" i="3"/>
  <c r="AN788" i="3"/>
  <c r="Z788" i="3"/>
  <c r="BJ789" i="3"/>
  <c r="AV789" i="3"/>
  <c r="AH789" i="3"/>
  <c r="T789" i="3"/>
  <c r="T790" i="3"/>
  <c r="BN789" i="3"/>
  <c r="AZ789" i="3"/>
  <c r="AL789" i="3"/>
  <c r="X789" i="3"/>
  <c r="X790" i="3"/>
  <c r="BR789" i="3"/>
  <c r="BD789" i="3"/>
  <c r="AP789" i="3"/>
  <c r="AB789" i="3"/>
  <c r="AB790" i="3"/>
  <c r="BH790" i="3"/>
  <c r="AT790" i="3"/>
  <c r="AF790" i="3"/>
  <c r="R790" i="3"/>
  <c r="BL790" i="3"/>
  <c r="AX790" i="3"/>
  <c r="AJ790" i="3"/>
  <c r="V790" i="3"/>
  <c r="BP790" i="3"/>
  <c r="BB790" i="3"/>
  <c r="AN790" i="3"/>
  <c r="Z790" i="3"/>
  <c r="BJ791" i="3"/>
  <c r="AV791" i="3"/>
  <c r="AH791" i="3"/>
  <c r="T791" i="3"/>
  <c r="BN791" i="3"/>
  <c r="AZ791" i="3"/>
  <c r="AL791" i="3"/>
  <c r="X791" i="3"/>
  <c r="BR791" i="3"/>
  <c r="BD791" i="3"/>
  <c r="AP791" i="3"/>
  <c r="AB791" i="3"/>
  <c r="BH792" i="3"/>
  <c r="AT792" i="3"/>
  <c r="AF792" i="3"/>
  <c r="R792" i="3"/>
  <c r="BL792" i="3"/>
  <c r="AX792" i="3"/>
  <c r="AJ792" i="3"/>
  <c r="V792" i="3"/>
  <c r="BP792" i="3"/>
  <c r="BB792" i="3"/>
  <c r="AN792" i="3"/>
  <c r="Z792" i="3"/>
  <c r="BJ793" i="3"/>
  <c r="AV793" i="3"/>
  <c r="AH793" i="3"/>
  <c r="T793" i="3"/>
  <c r="T794" i="3"/>
  <c r="BN793" i="3"/>
  <c r="AZ793" i="3"/>
  <c r="AL793" i="3"/>
  <c r="X793" i="3"/>
  <c r="X794" i="3"/>
  <c r="BR793" i="3"/>
  <c r="BD793" i="3"/>
  <c r="AP793" i="3"/>
  <c r="AB793" i="3"/>
  <c r="AB794" i="3"/>
  <c r="BH794" i="3"/>
  <c r="AT794" i="3"/>
  <c r="AF794" i="3"/>
  <c r="R794" i="3"/>
  <c r="BL794" i="3"/>
  <c r="AX794" i="3"/>
  <c r="AJ794" i="3"/>
  <c r="V794" i="3"/>
  <c r="BP794" i="3"/>
  <c r="BB794" i="3"/>
  <c r="AN794" i="3"/>
  <c r="Z794" i="3"/>
  <c r="BJ795" i="3"/>
  <c r="AV795" i="3"/>
  <c r="AH795" i="3"/>
  <c r="T795" i="3"/>
  <c r="BN795" i="3"/>
  <c r="AZ795" i="3"/>
  <c r="AL795" i="3"/>
  <c r="X795" i="3"/>
  <c r="BR795" i="3"/>
  <c r="BD795" i="3"/>
  <c r="AP795" i="3"/>
  <c r="AB795" i="3"/>
  <c r="BH796" i="3"/>
  <c r="AT796" i="3"/>
  <c r="AF796" i="3"/>
  <c r="R796" i="3"/>
  <c r="BL796" i="3"/>
  <c r="AX796" i="3"/>
  <c r="AJ796" i="3"/>
  <c r="V796" i="3"/>
  <c r="BP796" i="3"/>
  <c r="BB796" i="3"/>
  <c r="AN796" i="3"/>
  <c r="Z796" i="3"/>
  <c r="BJ797" i="3"/>
  <c r="AV797" i="3"/>
  <c r="AH797" i="3"/>
  <c r="T797" i="3"/>
  <c r="T798" i="3"/>
  <c r="BN797" i="3"/>
  <c r="AZ797" i="3"/>
  <c r="AL797" i="3"/>
  <c r="X797" i="3"/>
  <c r="X798" i="3"/>
  <c r="BR797" i="3"/>
  <c r="BD797" i="3"/>
  <c r="AP797" i="3"/>
  <c r="AB797" i="3"/>
  <c r="AB798" i="3"/>
  <c r="BH798" i="3"/>
  <c r="AT798" i="3"/>
  <c r="AF798" i="3"/>
  <c r="R798" i="3"/>
  <c r="BL798" i="3"/>
  <c r="AX798" i="3"/>
  <c r="AJ798" i="3"/>
  <c r="V798" i="3"/>
  <c r="BP798" i="3"/>
  <c r="BB798" i="3"/>
  <c r="AN798" i="3"/>
  <c r="Z798" i="3"/>
  <c r="BJ799" i="3"/>
  <c r="AV799" i="3"/>
  <c r="AH799" i="3"/>
  <c r="T799" i="3"/>
  <c r="BN799" i="3"/>
  <c r="AZ799" i="3"/>
  <c r="AL799" i="3"/>
  <c r="X799" i="3"/>
  <c r="BR799" i="3"/>
  <c r="BD799" i="3"/>
  <c r="AP799" i="3"/>
  <c r="AB799" i="3"/>
  <c r="BH800" i="3"/>
  <c r="AT800" i="3"/>
  <c r="AF800" i="3"/>
  <c r="R800" i="3"/>
  <c r="BL800" i="3"/>
  <c r="AX800" i="3"/>
  <c r="AJ800" i="3"/>
  <c r="V800" i="3"/>
  <c r="BP800" i="3"/>
  <c r="BB800" i="3"/>
  <c r="AN800" i="3"/>
  <c r="Z800" i="3"/>
  <c r="BJ801" i="3"/>
  <c r="AV801" i="3"/>
  <c r="AH801" i="3"/>
  <c r="T801" i="3"/>
  <c r="T802" i="3"/>
  <c r="BN801" i="3"/>
  <c r="AZ801" i="3"/>
  <c r="AL801" i="3"/>
  <c r="X801" i="3"/>
  <c r="X802" i="3"/>
  <c r="BR801" i="3"/>
  <c r="BD801" i="3"/>
  <c r="AP801" i="3"/>
  <c r="AB801" i="3"/>
  <c r="AB802" i="3"/>
  <c r="BH802" i="3"/>
  <c r="AT802" i="3"/>
  <c r="AF802" i="3"/>
  <c r="R802" i="3"/>
  <c r="BL802" i="3"/>
  <c r="AX802" i="3"/>
  <c r="AJ802" i="3"/>
  <c r="V802" i="3"/>
  <c r="BP802" i="3"/>
  <c r="BB802" i="3"/>
  <c r="AN802" i="3"/>
  <c r="Z802" i="3"/>
  <c r="BJ803" i="3"/>
  <c r="AV803" i="3"/>
  <c r="AH803" i="3"/>
  <c r="T803" i="3"/>
  <c r="BN803" i="3"/>
  <c r="AZ803" i="3"/>
  <c r="AL803" i="3"/>
  <c r="X803" i="3"/>
  <c r="BR803" i="3"/>
  <c r="BD803" i="3"/>
  <c r="AP803" i="3"/>
  <c r="AB803" i="3"/>
  <c r="BH804" i="3"/>
  <c r="AT804" i="3"/>
  <c r="AF804" i="3"/>
  <c r="R804" i="3"/>
  <c r="BL804" i="3"/>
  <c r="AX804" i="3"/>
  <c r="AJ804" i="3"/>
  <c r="V804" i="3"/>
  <c r="BP804" i="3"/>
  <c r="BB804" i="3"/>
  <c r="AN804" i="3"/>
  <c r="Z804" i="3"/>
  <c r="BJ805" i="3"/>
  <c r="AV805" i="3"/>
  <c r="AH805" i="3"/>
  <c r="T805" i="3"/>
  <c r="T806" i="3"/>
  <c r="BN805" i="3"/>
  <c r="AZ805" i="3"/>
  <c r="AL805" i="3"/>
  <c r="X805" i="3"/>
  <c r="X806" i="3"/>
  <c r="BR805" i="3"/>
  <c r="BD805" i="3"/>
  <c r="AP805" i="3"/>
  <c r="AB805" i="3"/>
  <c r="AB806" i="3"/>
  <c r="BH806" i="3"/>
  <c r="AT806" i="3"/>
  <c r="AF806" i="3"/>
  <c r="R806" i="3"/>
  <c r="BL806" i="3"/>
  <c r="AX806" i="3"/>
  <c r="AJ806" i="3"/>
  <c r="V806" i="3"/>
  <c r="BP806" i="3"/>
  <c r="BB806" i="3"/>
  <c r="AN806" i="3"/>
  <c r="Z806" i="3"/>
  <c r="BJ807" i="3"/>
  <c r="AV807" i="3"/>
  <c r="AH807" i="3"/>
  <c r="T807" i="3"/>
  <c r="BN807" i="3"/>
  <c r="AZ807" i="3"/>
  <c r="AL807" i="3"/>
  <c r="X807" i="3"/>
  <c r="BR807" i="3"/>
  <c r="BD807" i="3"/>
  <c r="AP807" i="3"/>
  <c r="AB807" i="3"/>
  <c r="BH808" i="3"/>
  <c r="AT808" i="3"/>
  <c r="AF808" i="3"/>
  <c r="R808" i="3"/>
  <c r="BL808" i="3"/>
  <c r="AX808" i="3"/>
  <c r="AJ808" i="3"/>
  <c r="V808" i="3"/>
  <c r="BP808" i="3"/>
  <c r="BB808" i="3"/>
  <c r="AN808" i="3"/>
  <c r="Z808" i="3"/>
  <c r="BJ809" i="3"/>
  <c r="AV809" i="3"/>
  <c r="AH809" i="3"/>
  <c r="T809" i="3"/>
  <c r="T810" i="3"/>
  <c r="BN809" i="3"/>
  <c r="AZ809" i="3"/>
  <c r="AL809" i="3"/>
  <c r="X809" i="3"/>
  <c r="X810" i="3"/>
  <c r="BR809" i="3"/>
  <c r="BD809" i="3"/>
  <c r="AP809" i="3"/>
  <c r="AB809" i="3"/>
  <c r="AB810" i="3"/>
  <c r="BH810" i="3"/>
  <c r="AT810" i="3"/>
  <c r="AF810" i="3"/>
  <c r="R810" i="3"/>
  <c r="BL810" i="3"/>
  <c r="AX810" i="3"/>
  <c r="AJ810" i="3"/>
  <c r="V810" i="3"/>
  <c r="BP810" i="3"/>
  <c r="BB810" i="3"/>
  <c r="AN810" i="3"/>
  <c r="Z810" i="3"/>
  <c r="BJ811" i="3"/>
  <c r="AV811" i="3"/>
  <c r="AH811" i="3"/>
  <c r="T811" i="3"/>
  <c r="BN811" i="3"/>
  <c r="AZ811" i="3"/>
  <c r="AL811" i="3"/>
  <c r="X811" i="3"/>
  <c r="BR811" i="3"/>
  <c r="BD811" i="3"/>
  <c r="AP811" i="3"/>
  <c r="AB811" i="3"/>
  <c r="BH812" i="3"/>
  <c r="AT812" i="3"/>
  <c r="AF812" i="3"/>
  <c r="R812" i="3"/>
  <c r="BL812" i="3"/>
  <c r="AX812" i="3"/>
  <c r="AJ812" i="3"/>
  <c r="V812" i="3"/>
  <c r="BP812" i="3"/>
  <c r="BB812" i="3"/>
  <c r="AN812" i="3"/>
  <c r="Z812" i="3"/>
  <c r="BJ813" i="3"/>
  <c r="AV813" i="3"/>
  <c r="AH813" i="3"/>
  <c r="T813" i="3"/>
  <c r="T814" i="3"/>
  <c r="BN813" i="3"/>
  <c r="AZ813" i="3"/>
  <c r="AL813" i="3"/>
  <c r="X813" i="3"/>
  <c r="X814" i="3"/>
  <c r="BR813" i="3"/>
  <c r="BD813" i="3"/>
  <c r="AP813" i="3"/>
  <c r="AB813" i="3"/>
  <c r="AB814" i="3"/>
  <c r="BH814" i="3"/>
  <c r="AT814" i="3"/>
  <c r="AF814" i="3"/>
  <c r="R814" i="3"/>
  <c r="BL814" i="3"/>
  <c r="AX814" i="3"/>
  <c r="AJ814" i="3"/>
  <c r="V814" i="3"/>
  <c r="BP814" i="3"/>
  <c r="BB814" i="3"/>
  <c r="AN814" i="3"/>
  <c r="Z814" i="3"/>
  <c r="BJ815" i="3"/>
  <c r="AV815" i="3"/>
  <c r="AH815" i="3"/>
  <c r="T815" i="3"/>
  <c r="BN815" i="3"/>
  <c r="AZ815" i="3"/>
  <c r="AL815" i="3"/>
  <c r="X815" i="3"/>
  <c r="BR815" i="3"/>
  <c r="BD815" i="3"/>
  <c r="AP815" i="3"/>
  <c r="AB815" i="3"/>
  <c r="BH816" i="3"/>
  <c r="AT816" i="3"/>
  <c r="AF816" i="3"/>
  <c r="R816" i="3"/>
  <c r="BL816" i="3"/>
  <c r="AX816" i="3"/>
  <c r="AJ816" i="3"/>
  <c r="V816" i="3"/>
  <c r="BP816" i="3"/>
  <c r="BB816" i="3"/>
  <c r="AN816" i="3"/>
  <c r="Z816" i="3"/>
  <c r="BJ817" i="3"/>
  <c r="AV817" i="3"/>
  <c r="AH817" i="3"/>
  <c r="T817" i="3"/>
  <c r="T818" i="3"/>
  <c r="BN817" i="3"/>
  <c r="AZ817" i="3"/>
  <c r="AL817" i="3"/>
  <c r="X817" i="3"/>
  <c r="X818" i="3"/>
  <c r="BR817" i="3"/>
  <c r="BD817" i="3"/>
  <c r="AP817" i="3"/>
  <c r="AB817" i="3"/>
  <c r="AB818" i="3"/>
  <c r="BH818" i="3"/>
  <c r="AT818" i="3"/>
  <c r="AF818" i="3"/>
  <c r="R818" i="3"/>
  <c r="BL818" i="3"/>
  <c r="AX818" i="3"/>
  <c r="AJ818" i="3"/>
  <c r="V818" i="3"/>
  <c r="BP818" i="3"/>
  <c r="BB818" i="3"/>
  <c r="AN818" i="3"/>
  <c r="Z818" i="3"/>
  <c r="BJ819" i="3"/>
  <c r="AV819" i="3"/>
  <c r="AH819" i="3"/>
  <c r="T819" i="3"/>
  <c r="BN819" i="3"/>
  <c r="AZ819" i="3"/>
  <c r="AL819" i="3"/>
  <c r="X819" i="3"/>
  <c r="BR819" i="3"/>
  <c r="BD819" i="3"/>
  <c r="AP819" i="3"/>
  <c r="AB819" i="3"/>
  <c r="BH820" i="3"/>
  <c r="AT820" i="3"/>
  <c r="AF820" i="3"/>
  <c r="R820" i="3"/>
  <c r="BL820" i="3"/>
  <c r="AX820" i="3"/>
  <c r="AJ820" i="3"/>
  <c r="V820" i="3"/>
  <c r="BP820" i="3"/>
  <c r="BB820" i="3"/>
  <c r="AN820" i="3"/>
  <c r="Z820" i="3"/>
  <c r="BJ821" i="3"/>
  <c r="AV821" i="3"/>
  <c r="AH821" i="3"/>
  <c r="T821" i="3"/>
  <c r="T822" i="3"/>
  <c r="BN821" i="3"/>
  <c r="AZ821" i="3"/>
  <c r="AL821" i="3"/>
  <c r="X821" i="3"/>
  <c r="X822" i="3"/>
  <c r="BR821" i="3"/>
  <c r="BD821" i="3"/>
  <c r="AP821" i="3"/>
  <c r="AB821" i="3"/>
  <c r="AB822" i="3"/>
  <c r="BH822" i="3"/>
  <c r="AT822" i="3"/>
  <c r="AF822" i="3"/>
  <c r="R822" i="3"/>
  <c r="BL822" i="3"/>
  <c r="AX822" i="3"/>
  <c r="AJ822" i="3"/>
  <c r="V822" i="3"/>
  <c r="BP822" i="3"/>
  <c r="BB822" i="3"/>
  <c r="AN822" i="3"/>
  <c r="Z822" i="3"/>
  <c r="BJ823" i="3"/>
  <c r="AV823" i="3"/>
  <c r="AH823" i="3"/>
  <c r="T823" i="3"/>
  <c r="BN823" i="3"/>
  <c r="AZ823" i="3"/>
  <c r="AL823" i="3"/>
  <c r="X823" i="3"/>
  <c r="BR823" i="3"/>
  <c r="BD823" i="3"/>
  <c r="AP823" i="3"/>
  <c r="AB823" i="3"/>
  <c r="BH824" i="3"/>
  <c r="AT824" i="3"/>
  <c r="AF824" i="3"/>
  <c r="R824" i="3"/>
  <c r="BL824" i="3"/>
  <c r="AX824" i="3"/>
  <c r="AJ824" i="3"/>
  <c r="V824" i="3"/>
  <c r="BP824" i="3"/>
  <c r="BB824" i="3"/>
  <c r="AN824" i="3"/>
  <c r="Z824" i="3"/>
  <c r="BJ825" i="3"/>
  <c r="AV825" i="3"/>
  <c r="AH825" i="3"/>
  <c r="T825" i="3"/>
  <c r="T826" i="3"/>
  <c r="BN825" i="3"/>
  <c r="AZ825" i="3"/>
  <c r="AL825" i="3"/>
  <c r="X825" i="3"/>
  <c r="X826" i="3"/>
  <c r="BR825" i="3"/>
  <c r="BD825" i="3"/>
  <c r="AP825" i="3"/>
  <c r="AB825" i="3"/>
  <c r="AB826" i="3"/>
  <c r="BH826" i="3"/>
  <c r="AT826" i="3"/>
  <c r="AF826" i="3"/>
  <c r="R826" i="3"/>
  <c r="BL826" i="3"/>
  <c r="AX826" i="3"/>
  <c r="AJ826" i="3"/>
  <c r="V826" i="3"/>
  <c r="BP826" i="3"/>
  <c r="BB826" i="3"/>
  <c r="AN826" i="3"/>
  <c r="Z826" i="3"/>
  <c r="BJ827" i="3"/>
  <c r="AV827" i="3"/>
  <c r="AH827" i="3"/>
  <c r="T827" i="3"/>
  <c r="BN827" i="3"/>
  <c r="AZ827" i="3"/>
  <c r="AL827" i="3"/>
  <c r="X827" i="3"/>
  <c r="BR827" i="3"/>
  <c r="BD827" i="3"/>
  <c r="AP827" i="3"/>
  <c r="AB827" i="3"/>
  <c r="BH828" i="3"/>
  <c r="AT828" i="3"/>
  <c r="AF828" i="3"/>
  <c r="R828" i="3"/>
  <c r="BL828" i="3"/>
  <c r="AX828" i="3"/>
  <c r="AJ828" i="3"/>
  <c r="V828" i="3"/>
  <c r="BP828" i="3"/>
  <c r="BB828" i="3"/>
  <c r="AN828" i="3"/>
  <c r="Z828" i="3"/>
  <c r="BJ829" i="3"/>
  <c r="AV829" i="3"/>
  <c r="AH829" i="3"/>
  <c r="T829" i="3"/>
  <c r="T830" i="3"/>
  <c r="BN829" i="3"/>
  <c r="AZ829" i="3"/>
  <c r="AL829" i="3"/>
  <c r="X829" i="3"/>
  <c r="X830" i="3"/>
  <c r="BR829" i="3"/>
  <c r="BD829" i="3"/>
  <c r="AP829" i="3"/>
  <c r="AB829" i="3"/>
  <c r="AB830" i="3"/>
  <c r="BH830" i="3"/>
  <c r="AT830" i="3"/>
  <c r="AF830" i="3"/>
  <c r="R830" i="3"/>
  <c r="BL830" i="3"/>
  <c r="AX830" i="3"/>
  <c r="AJ830" i="3"/>
  <c r="V830" i="3"/>
  <c r="BP830" i="3"/>
  <c r="BB830" i="3"/>
  <c r="AN830" i="3"/>
  <c r="Z830" i="3"/>
  <c r="BJ831" i="3"/>
  <c r="AV831" i="3"/>
  <c r="AH831" i="3"/>
  <c r="T831" i="3"/>
  <c r="BN831" i="3"/>
  <c r="AZ831" i="3"/>
  <c r="AL831" i="3"/>
  <c r="X831" i="3"/>
  <c r="BR831" i="3"/>
  <c r="BD831" i="3"/>
  <c r="AP831" i="3"/>
  <c r="AB831" i="3"/>
  <c r="BH832" i="3"/>
  <c r="AT832" i="3"/>
  <c r="AF832" i="3"/>
  <c r="R832" i="3"/>
  <c r="BL832" i="3"/>
  <c r="AX832" i="3"/>
  <c r="AJ832" i="3"/>
  <c r="V832" i="3"/>
  <c r="BP832" i="3"/>
  <c r="BB832" i="3"/>
  <c r="AN832" i="3"/>
  <c r="Z832" i="3"/>
  <c r="BJ833" i="3"/>
  <c r="AV833" i="3"/>
  <c r="AH833" i="3"/>
  <c r="T833" i="3"/>
  <c r="T834" i="3"/>
  <c r="BN833" i="3"/>
  <c r="AZ833" i="3"/>
  <c r="AL833" i="3"/>
  <c r="X833" i="3"/>
  <c r="X834" i="3"/>
  <c r="BR833" i="3"/>
  <c r="BD833" i="3"/>
  <c r="AP833" i="3"/>
  <c r="AB833" i="3"/>
  <c r="AB834" i="3"/>
  <c r="BH834" i="3"/>
  <c r="AT834" i="3"/>
  <c r="AF834" i="3"/>
  <c r="R834" i="3"/>
  <c r="BL834" i="3"/>
  <c r="AX834" i="3"/>
  <c r="AJ834" i="3"/>
  <c r="V834" i="3"/>
  <c r="BP834" i="3"/>
  <c r="BB834" i="3"/>
  <c r="AN834" i="3"/>
  <c r="Z834" i="3"/>
  <c r="BJ835" i="3"/>
  <c r="AV835" i="3"/>
  <c r="AH835" i="3"/>
  <c r="T835" i="3"/>
  <c r="BN835" i="3"/>
  <c r="AZ835" i="3"/>
  <c r="AL835" i="3"/>
  <c r="X835" i="3"/>
  <c r="BR835" i="3"/>
  <c r="BD835" i="3"/>
  <c r="AP835" i="3"/>
  <c r="AB835" i="3"/>
  <c r="BH836" i="3"/>
  <c r="AT836" i="3"/>
  <c r="AF836" i="3"/>
  <c r="R836" i="3"/>
  <c r="BL836" i="3"/>
  <c r="AX836" i="3"/>
  <c r="AJ836" i="3"/>
  <c r="V836" i="3"/>
  <c r="BP836" i="3"/>
  <c r="BB836" i="3"/>
  <c r="AN836" i="3"/>
  <c r="Z836" i="3"/>
  <c r="BJ837" i="3"/>
  <c r="AV837" i="3"/>
  <c r="AH837" i="3"/>
  <c r="T837" i="3"/>
  <c r="T838" i="3"/>
  <c r="BN837" i="3"/>
  <c r="AZ837" i="3"/>
  <c r="AL837" i="3"/>
  <c r="X837" i="3"/>
  <c r="X838" i="3"/>
  <c r="BR837" i="3"/>
  <c r="BD837" i="3"/>
  <c r="AP837" i="3"/>
  <c r="AB837" i="3"/>
  <c r="AB838" i="3"/>
  <c r="BH838" i="3"/>
  <c r="AT838" i="3"/>
  <c r="AF838" i="3"/>
  <c r="R838" i="3"/>
  <c r="BL838" i="3"/>
  <c r="AX838" i="3"/>
  <c r="AJ838" i="3"/>
  <c r="V838" i="3"/>
  <c r="BP838" i="3"/>
  <c r="BB838" i="3"/>
  <c r="AN838" i="3"/>
  <c r="Z838" i="3"/>
  <c r="BJ839" i="3"/>
  <c r="AV839" i="3"/>
  <c r="AH839" i="3"/>
  <c r="T839" i="3"/>
  <c r="BN839" i="3"/>
  <c r="AZ839" i="3"/>
  <c r="AL839" i="3"/>
  <c r="X839" i="3"/>
  <c r="BR839" i="3"/>
  <c r="BD839" i="3"/>
  <c r="AP839" i="3"/>
  <c r="AB839" i="3"/>
  <c r="BH840" i="3"/>
  <c r="AT840" i="3"/>
  <c r="AF840" i="3"/>
  <c r="R840" i="3"/>
  <c r="BL840" i="3"/>
  <c r="AX840" i="3"/>
  <c r="AJ840" i="3"/>
  <c r="V840" i="3"/>
  <c r="BP840" i="3"/>
  <c r="BB840" i="3"/>
  <c r="AN840" i="3"/>
  <c r="Z840" i="3"/>
  <c r="BJ841" i="3"/>
  <c r="AV841" i="3"/>
  <c r="AH841" i="3"/>
  <c r="T841" i="3"/>
  <c r="T842" i="3"/>
  <c r="BN841" i="3"/>
  <c r="AZ841" i="3"/>
  <c r="AL841" i="3"/>
  <c r="X841" i="3"/>
  <c r="X842" i="3"/>
  <c r="BR841" i="3"/>
  <c r="BD841" i="3"/>
  <c r="AP841" i="3"/>
  <c r="AB841" i="3"/>
  <c r="AB842" i="3"/>
  <c r="BH842" i="3"/>
  <c r="AT842" i="3"/>
  <c r="AF842" i="3"/>
  <c r="R842" i="3"/>
  <c r="BL842" i="3"/>
  <c r="AX842" i="3"/>
  <c r="AJ842" i="3"/>
  <c r="V842" i="3"/>
  <c r="BP842" i="3"/>
  <c r="BB842" i="3"/>
  <c r="AN842" i="3"/>
  <c r="Z842" i="3"/>
  <c r="BJ843" i="3"/>
  <c r="AV843" i="3"/>
  <c r="AH843" i="3"/>
  <c r="T843" i="3"/>
  <c r="BN843" i="3"/>
  <c r="AZ843" i="3"/>
  <c r="AL843" i="3"/>
  <c r="X843" i="3"/>
  <c r="BR843" i="3"/>
  <c r="BD843" i="3"/>
  <c r="AP843" i="3"/>
  <c r="AB843" i="3"/>
  <c r="BH844" i="3"/>
  <c r="AT844" i="3"/>
  <c r="AF844" i="3"/>
  <c r="R844" i="3"/>
  <c r="BL844" i="3"/>
  <c r="AX844" i="3"/>
  <c r="AJ844" i="3"/>
  <c r="V844" i="3"/>
  <c r="BP844" i="3"/>
  <c r="BB844" i="3"/>
  <c r="AN844" i="3"/>
  <c r="Z844" i="3"/>
  <c r="BJ845" i="3"/>
  <c r="AV845" i="3"/>
  <c r="AH845" i="3"/>
  <c r="T845" i="3"/>
  <c r="T846" i="3"/>
  <c r="BN845" i="3"/>
  <c r="AZ845" i="3"/>
  <c r="AL845" i="3"/>
  <c r="X845" i="3"/>
  <c r="X846" i="3"/>
  <c r="BR845" i="3"/>
  <c r="BD845" i="3"/>
  <c r="AP845" i="3"/>
  <c r="AB845" i="3"/>
  <c r="AB846" i="3"/>
  <c r="BH846" i="3"/>
  <c r="AT846" i="3"/>
  <c r="AF846" i="3"/>
  <c r="R846" i="3"/>
  <c r="BL846" i="3"/>
  <c r="AX846" i="3"/>
  <c r="AJ846" i="3"/>
  <c r="V846" i="3"/>
  <c r="BP846" i="3"/>
  <c r="BB846" i="3"/>
  <c r="AN846" i="3"/>
  <c r="Z846" i="3"/>
  <c r="BJ847" i="3"/>
  <c r="AV847" i="3"/>
  <c r="AH847" i="3"/>
  <c r="T847" i="3"/>
  <c r="BN847" i="3"/>
  <c r="AZ847" i="3"/>
  <c r="AL847" i="3"/>
  <c r="X847" i="3"/>
  <c r="BR847" i="3"/>
  <c r="BD847" i="3"/>
  <c r="AP847" i="3"/>
  <c r="AB847" i="3"/>
  <c r="BH848" i="3"/>
  <c r="AT848" i="3"/>
  <c r="AF848" i="3"/>
  <c r="R848" i="3"/>
  <c r="BL848" i="3"/>
  <c r="AX848" i="3"/>
  <c r="AJ848" i="3"/>
  <c r="V848" i="3"/>
  <c r="BP848" i="3"/>
  <c r="BB848" i="3"/>
  <c r="AN848" i="3"/>
  <c r="Z848" i="3"/>
  <c r="BJ849" i="3"/>
  <c r="AV849" i="3"/>
  <c r="AH849" i="3"/>
  <c r="T849" i="3"/>
  <c r="T850" i="3"/>
  <c r="BN849" i="3"/>
  <c r="AZ849" i="3"/>
  <c r="AL849" i="3"/>
  <c r="X849" i="3"/>
  <c r="X850" i="3"/>
  <c r="BR849" i="3"/>
  <c r="BD849" i="3"/>
  <c r="AP849" i="3"/>
  <c r="AB849" i="3"/>
  <c r="AB850" i="3"/>
  <c r="BH850" i="3"/>
  <c r="AT850" i="3"/>
  <c r="AF850" i="3"/>
  <c r="R850" i="3"/>
  <c r="BL850" i="3"/>
  <c r="AX850" i="3"/>
  <c r="AJ850" i="3"/>
  <c r="V850" i="3"/>
  <c r="BP850" i="3"/>
  <c r="BB850" i="3"/>
  <c r="AN850" i="3"/>
  <c r="Z850" i="3"/>
  <c r="BJ851" i="3"/>
  <c r="AV851" i="3"/>
  <c r="AH851" i="3"/>
  <c r="T851" i="3"/>
  <c r="BN851" i="3"/>
  <c r="AZ851" i="3"/>
  <c r="AL851" i="3"/>
  <c r="X851" i="3"/>
  <c r="BR851" i="3"/>
  <c r="BD851" i="3"/>
  <c r="AP851" i="3"/>
  <c r="AB851" i="3"/>
  <c r="BH852" i="3"/>
  <c r="AT852" i="3"/>
  <c r="AF852" i="3"/>
  <c r="R852" i="3"/>
  <c r="BL852" i="3"/>
  <c r="AX852" i="3"/>
  <c r="AJ852" i="3"/>
  <c r="V852" i="3"/>
  <c r="BP852" i="3"/>
  <c r="BB852" i="3"/>
  <c r="AN852" i="3"/>
  <c r="Z852" i="3"/>
  <c r="BJ853" i="3"/>
  <c r="AV853" i="3"/>
  <c r="AH853" i="3"/>
  <c r="T853" i="3"/>
  <c r="T854" i="3"/>
  <c r="BN853" i="3"/>
  <c r="AZ853" i="3"/>
  <c r="AL853" i="3"/>
  <c r="X853" i="3"/>
  <c r="X854" i="3"/>
  <c r="BR853" i="3"/>
  <c r="BD853" i="3"/>
  <c r="AP853" i="3"/>
  <c r="AB853" i="3"/>
  <c r="AB854" i="3"/>
  <c r="BH854" i="3"/>
  <c r="AT854" i="3"/>
  <c r="AF854" i="3"/>
  <c r="R854" i="3"/>
  <c r="BL854" i="3"/>
  <c r="AX854" i="3"/>
  <c r="AJ854" i="3"/>
  <c r="V854" i="3"/>
  <c r="BP854" i="3"/>
  <c r="BB854" i="3"/>
  <c r="AN854" i="3"/>
  <c r="Z854" i="3"/>
  <c r="BJ855" i="3"/>
  <c r="AV855" i="3"/>
  <c r="AH855" i="3"/>
  <c r="T855" i="3"/>
  <c r="BN855" i="3"/>
  <c r="AZ855" i="3"/>
  <c r="AL855" i="3"/>
  <c r="X855" i="3"/>
  <c r="BR855" i="3"/>
  <c r="BD855" i="3"/>
  <c r="AP855" i="3"/>
  <c r="AB855" i="3"/>
  <c r="BH856" i="3"/>
  <c r="AT856" i="3"/>
  <c r="AF856" i="3"/>
  <c r="R856" i="3"/>
  <c r="BL856" i="3"/>
  <c r="AX856" i="3"/>
  <c r="AJ856" i="3"/>
  <c r="V856" i="3"/>
  <c r="BP856" i="3"/>
  <c r="BB856" i="3"/>
  <c r="AN856" i="3"/>
  <c r="Z856" i="3"/>
  <c r="BJ857" i="3"/>
  <c r="AV857" i="3"/>
  <c r="AH857" i="3"/>
  <c r="T857" i="3"/>
  <c r="T858" i="3"/>
  <c r="BN857" i="3"/>
  <c r="AZ857" i="3"/>
  <c r="AL857" i="3"/>
  <c r="X857" i="3"/>
  <c r="X858" i="3"/>
  <c r="BR857" i="3"/>
  <c r="BD857" i="3"/>
  <c r="AP857" i="3"/>
  <c r="AB857" i="3"/>
  <c r="AB858" i="3"/>
  <c r="BH858" i="3"/>
  <c r="AT858" i="3"/>
  <c r="AF858" i="3"/>
  <c r="R858" i="3"/>
  <c r="BL858" i="3"/>
  <c r="AX858" i="3"/>
  <c r="AJ858" i="3"/>
  <c r="V858" i="3"/>
  <c r="BP858" i="3"/>
  <c r="BB858" i="3"/>
  <c r="AN858" i="3"/>
  <c r="Z858" i="3"/>
  <c r="BJ859" i="3"/>
  <c r="AV859" i="3"/>
  <c r="AH859" i="3"/>
  <c r="T859" i="3"/>
  <c r="BN859" i="3"/>
  <c r="AZ859" i="3"/>
  <c r="AL859" i="3"/>
  <c r="X859" i="3"/>
  <c r="BR859" i="3"/>
  <c r="BD859" i="3"/>
  <c r="AP859" i="3"/>
  <c r="AB859" i="3"/>
  <c r="BH860" i="3"/>
  <c r="AT860" i="3"/>
  <c r="AF860" i="3"/>
  <c r="R860" i="3"/>
  <c r="BL860" i="3"/>
  <c r="AX860" i="3"/>
  <c r="AJ860" i="3"/>
  <c r="V860" i="3"/>
  <c r="BP860" i="3"/>
  <c r="BB860" i="3"/>
  <c r="AN860" i="3"/>
  <c r="Z860" i="3"/>
  <c r="BJ861" i="3"/>
  <c r="AV861" i="3"/>
  <c r="AH861" i="3"/>
  <c r="T861" i="3"/>
  <c r="T862" i="3"/>
  <c r="BN861" i="3"/>
  <c r="AZ861" i="3"/>
  <c r="AL861" i="3"/>
  <c r="X861" i="3"/>
  <c r="X862" i="3"/>
  <c r="BR861" i="3"/>
  <c r="BD861" i="3"/>
  <c r="AP861" i="3"/>
  <c r="AB861" i="3"/>
  <c r="AB862" i="3"/>
  <c r="BH862" i="3"/>
  <c r="AT862" i="3"/>
  <c r="AF862" i="3"/>
  <c r="R862" i="3"/>
  <c r="BL862" i="3"/>
  <c r="AX862" i="3"/>
  <c r="AJ862" i="3"/>
  <c r="V862" i="3"/>
  <c r="BP862" i="3"/>
  <c r="BB862" i="3"/>
  <c r="AN862" i="3"/>
  <c r="Z862" i="3"/>
  <c r="BJ863" i="3"/>
  <c r="AV863" i="3"/>
  <c r="AH863" i="3"/>
  <c r="T863" i="3"/>
  <c r="BN863" i="3"/>
  <c r="AZ863" i="3"/>
  <c r="AL863" i="3"/>
  <c r="X863" i="3"/>
  <c r="BR863" i="3"/>
  <c r="BD863" i="3"/>
  <c r="AP863" i="3"/>
  <c r="AB863" i="3"/>
  <c r="BH864" i="3"/>
  <c r="AT864" i="3"/>
  <c r="AF864" i="3"/>
  <c r="R864" i="3"/>
  <c r="BL864" i="3"/>
  <c r="AX864" i="3"/>
  <c r="AJ864" i="3"/>
  <c r="V864" i="3"/>
  <c r="BP864" i="3"/>
  <c r="BB864" i="3"/>
  <c r="AN864" i="3"/>
  <c r="Z864" i="3"/>
  <c r="BJ865" i="3"/>
  <c r="AV865" i="3"/>
  <c r="AH865" i="3"/>
  <c r="T865" i="3"/>
  <c r="T866" i="3"/>
  <c r="BN865" i="3"/>
  <c r="AZ865" i="3"/>
  <c r="AL865" i="3"/>
  <c r="X865" i="3"/>
  <c r="X866" i="3"/>
  <c r="BR865" i="3"/>
  <c r="BD865" i="3"/>
  <c r="AP865" i="3"/>
  <c r="AB865" i="3"/>
  <c r="AB866" i="3"/>
  <c r="BH866" i="3"/>
  <c r="AT866" i="3"/>
  <c r="AF866" i="3"/>
  <c r="R866" i="3"/>
  <c r="BL866" i="3"/>
  <c r="AX866" i="3"/>
  <c r="AJ866" i="3"/>
  <c r="V866" i="3"/>
  <c r="BP866" i="3"/>
  <c r="BB866" i="3"/>
  <c r="AN866" i="3"/>
  <c r="Z866" i="3"/>
  <c r="BJ867" i="3"/>
  <c r="AV867" i="3"/>
  <c r="AH867" i="3"/>
  <c r="T867" i="3"/>
  <c r="BN867" i="3"/>
  <c r="AZ867" i="3"/>
  <c r="AL867" i="3"/>
  <c r="X867" i="3"/>
  <c r="BR867" i="3"/>
  <c r="BD867" i="3"/>
  <c r="AP867" i="3"/>
  <c r="AB867" i="3"/>
  <c r="BH868" i="3"/>
  <c r="AT868" i="3"/>
  <c r="AF868" i="3"/>
  <c r="R868" i="3"/>
  <c r="BL868" i="3"/>
  <c r="AX868" i="3"/>
  <c r="AJ868" i="3"/>
  <c r="V868" i="3"/>
  <c r="BP868" i="3"/>
  <c r="BB868" i="3"/>
  <c r="AN868" i="3"/>
  <c r="Z868" i="3"/>
  <c r="BJ869" i="3"/>
  <c r="AV869" i="3"/>
  <c r="AH869" i="3"/>
  <c r="T869" i="3"/>
  <c r="T870" i="3"/>
  <c r="BN869" i="3"/>
  <c r="AZ869" i="3"/>
  <c r="AL869" i="3"/>
  <c r="X869" i="3"/>
  <c r="X870" i="3"/>
  <c r="BR869" i="3"/>
  <c r="BD869" i="3"/>
  <c r="AP869" i="3"/>
  <c r="AB869" i="3"/>
  <c r="AB870" i="3"/>
  <c r="BH870" i="3"/>
  <c r="AT870" i="3"/>
  <c r="AF870" i="3"/>
  <c r="R870" i="3"/>
  <c r="BL870" i="3"/>
  <c r="AX870" i="3"/>
  <c r="AJ870" i="3"/>
  <c r="V870" i="3"/>
  <c r="BP870" i="3"/>
  <c r="BB870" i="3"/>
  <c r="AN870" i="3"/>
  <c r="Z870" i="3"/>
  <c r="BJ871" i="3"/>
  <c r="AV871" i="3"/>
  <c r="AH871" i="3"/>
  <c r="T871" i="3"/>
  <c r="BN871" i="3"/>
  <c r="AZ871" i="3"/>
  <c r="AL871" i="3"/>
  <c r="X871" i="3"/>
  <c r="BR871" i="3"/>
  <c r="BD871" i="3"/>
  <c r="AP871" i="3"/>
  <c r="AB871" i="3"/>
  <c r="BH872" i="3"/>
  <c r="AT872" i="3"/>
  <c r="AF872" i="3"/>
  <c r="R872" i="3"/>
  <c r="BL872" i="3"/>
  <c r="AX872" i="3"/>
  <c r="AJ872" i="3"/>
  <c r="V872" i="3"/>
  <c r="BP872" i="3"/>
  <c r="BB872" i="3"/>
  <c r="AN872" i="3"/>
  <c r="Z872" i="3"/>
  <c r="BJ873" i="3"/>
  <c r="AV873" i="3"/>
  <c r="AH873" i="3"/>
  <c r="T873" i="3"/>
  <c r="T874" i="3"/>
  <c r="BN873" i="3"/>
  <c r="AZ873" i="3"/>
  <c r="AL873" i="3"/>
  <c r="X873" i="3"/>
  <c r="X874" i="3"/>
  <c r="BR873" i="3"/>
  <c r="BD873" i="3"/>
  <c r="AP873" i="3"/>
  <c r="AB873" i="3"/>
  <c r="AB874" i="3"/>
  <c r="BH874" i="3"/>
  <c r="AT874" i="3"/>
  <c r="AF874" i="3"/>
  <c r="R874" i="3"/>
  <c r="BL874" i="3"/>
  <c r="AX874" i="3"/>
  <c r="AJ874" i="3"/>
  <c r="V874" i="3"/>
  <c r="BP874" i="3"/>
  <c r="BB874" i="3"/>
  <c r="AN874" i="3"/>
  <c r="Z874" i="3"/>
  <c r="BJ875" i="3"/>
  <c r="AV875" i="3"/>
  <c r="AH875" i="3"/>
  <c r="T875" i="3"/>
  <c r="BN875" i="3"/>
  <c r="AZ875" i="3"/>
  <c r="AL875" i="3"/>
  <c r="X875" i="3"/>
  <c r="BR875" i="3"/>
  <c r="BD875" i="3"/>
  <c r="AP875" i="3"/>
  <c r="AB875" i="3"/>
  <c r="BH876" i="3"/>
  <c r="AT876" i="3"/>
  <c r="AF876" i="3"/>
  <c r="R876" i="3"/>
  <c r="BL876" i="3"/>
  <c r="AX876" i="3"/>
  <c r="AJ876" i="3"/>
  <c r="V876" i="3"/>
  <c r="BP876" i="3"/>
  <c r="BB876" i="3"/>
  <c r="AN876" i="3"/>
  <c r="Z876" i="3"/>
  <c r="BJ877" i="3"/>
  <c r="AV877" i="3"/>
  <c r="AH877" i="3"/>
  <c r="T877" i="3"/>
  <c r="T878" i="3"/>
  <c r="BN877" i="3"/>
  <c r="AZ877" i="3"/>
  <c r="AL877" i="3"/>
  <c r="X877" i="3"/>
  <c r="X878" i="3"/>
  <c r="BR877" i="3"/>
  <c r="BD877" i="3"/>
  <c r="AP877" i="3"/>
  <c r="AB877" i="3"/>
  <c r="AB878" i="3"/>
  <c r="BH878" i="3"/>
  <c r="AT878" i="3"/>
  <c r="AF878" i="3"/>
  <c r="R878" i="3"/>
  <c r="BL878" i="3"/>
  <c r="AX878" i="3"/>
  <c r="AJ878" i="3"/>
  <c r="V878" i="3"/>
  <c r="BP878" i="3"/>
  <c r="BB878" i="3"/>
  <c r="AN878" i="3"/>
  <c r="Z878" i="3"/>
  <c r="BJ879" i="3"/>
  <c r="AV879" i="3"/>
  <c r="AH879" i="3"/>
  <c r="T879" i="3"/>
  <c r="BN879" i="3"/>
  <c r="AZ879" i="3"/>
  <c r="AL879" i="3"/>
  <c r="X879" i="3"/>
  <c r="BR879" i="3"/>
  <c r="BD879" i="3"/>
  <c r="AP879" i="3"/>
  <c r="AB879" i="3"/>
  <c r="BH880" i="3"/>
  <c r="AT880" i="3"/>
  <c r="AF880" i="3"/>
  <c r="R880" i="3"/>
  <c r="BL880" i="3"/>
  <c r="AX880" i="3"/>
  <c r="AJ880" i="3"/>
  <c r="V880" i="3"/>
  <c r="BP880" i="3"/>
  <c r="BB880" i="3"/>
  <c r="AN880" i="3"/>
  <c r="Z880" i="3"/>
  <c r="BJ881" i="3"/>
  <c r="AV881" i="3"/>
  <c r="AH881" i="3"/>
  <c r="T881" i="3"/>
  <c r="T882" i="3"/>
  <c r="BN881" i="3"/>
  <c r="AZ881" i="3"/>
  <c r="AL881" i="3"/>
  <c r="X881" i="3"/>
  <c r="X882" i="3"/>
  <c r="BR881" i="3"/>
  <c r="BD881" i="3"/>
  <c r="AP881" i="3"/>
  <c r="AB881" i="3"/>
  <c r="AB882" i="3"/>
  <c r="BH882" i="3"/>
  <c r="AT882" i="3"/>
  <c r="AF882" i="3"/>
  <c r="R882" i="3"/>
  <c r="BL882" i="3"/>
  <c r="AX882" i="3"/>
  <c r="AJ882" i="3"/>
  <c r="V882" i="3"/>
  <c r="BP882" i="3"/>
  <c r="BB882" i="3"/>
  <c r="AN882" i="3"/>
  <c r="Z882" i="3"/>
  <c r="BJ883" i="3"/>
  <c r="AV883" i="3"/>
  <c r="AH883" i="3"/>
  <c r="T883" i="3"/>
  <c r="BN883" i="3"/>
  <c r="AZ883" i="3"/>
  <c r="AL883" i="3"/>
  <c r="X883" i="3"/>
  <c r="BR883" i="3"/>
  <c r="BD883" i="3"/>
  <c r="AP883" i="3"/>
  <c r="AB883" i="3"/>
  <c r="BH884" i="3"/>
  <c r="AT884" i="3"/>
  <c r="AF884" i="3"/>
  <c r="R884" i="3"/>
  <c r="BL884" i="3"/>
  <c r="AX884" i="3"/>
  <c r="AJ884" i="3"/>
  <c r="V884" i="3"/>
  <c r="BP884" i="3"/>
  <c r="BB884" i="3"/>
  <c r="AN884" i="3"/>
  <c r="Z884" i="3"/>
  <c r="BJ885" i="3"/>
  <c r="AV885" i="3"/>
  <c r="AH885" i="3"/>
  <c r="T885" i="3"/>
  <c r="T886" i="3"/>
  <c r="BN885" i="3"/>
  <c r="AZ885" i="3"/>
  <c r="AL885" i="3"/>
  <c r="X885" i="3"/>
  <c r="X886" i="3"/>
  <c r="BR885" i="3"/>
  <c r="BD885" i="3"/>
  <c r="AP885" i="3"/>
  <c r="AB885" i="3"/>
  <c r="AB886" i="3"/>
  <c r="BH886" i="3"/>
  <c r="AT886" i="3"/>
  <c r="AF886" i="3"/>
  <c r="R886" i="3"/>
  <c r="BL886" i="3"/>
  <c r="AX886" i="3"/>
  <c r="AJ886" i="3"/>
  <c r="V886" i="3"/>
  <c r="BP886" i="3"/>
  <c r="BB886" i="3"/>
  <c r="AN886" i="3"/>
  <c r="Z886" i="3"/>
  <c r="BJ887" i="3"/>
  <c r="AV887" i="3"/>
  <c r="AH887" i="3"/>
  <c r="T887" i="3"/>
  <c r="BN887" i="3"/>
  <c r="AZ887" i="3"/>
  <c r="AL887" i="3"/>
  <c r="X887" i="3"/>
  <c r="BR887" i="3"/>
  <c r="BD887" i="3"/>
  <c r="AP887" i="3"/>
  <c r="AB887" i="3"/>
  <c r="BH888" i="3"/>
  <c r="AT888" i="3"/>
  <c r="AF888" i="3"/>
  <c r="R888" i="3"/>
  <c r="BL888" i="3"/>
  <c r="AX888" i="3"/>
  <c r="AJ888" i="3"/>
  <c r="V888" i="3"/>
  <c r="BP888" i="3"/>
  <c r="BB888" i="3"/>
  <c r="AN888" i="3"/>
  <c r="Z888" i="3"/>
  <c r="BJ889" i="3"/>
  <c r="AV889" i="3"/>
  <c r="AH889" i="3"/>
  <c r="T889" i="3"/>
  <c r="T890" i="3"/>
  <c r="BN889" i="3"/>
  <c r="AZ889" i="3"/>
  <c r="AL889" i="3"/>
  <c r="X889" i="3"/>
  <c r="X890" i="3"/>
  <c r="BR889" i="3"/>
  <c r="BD889" i="3"/>
  <c r="AP889" i="3"/>
  <c r="AB889" i="3"/>
  <c r="AB890" i="3"/>
  <c r="BH890" i="3"/>
  <c r="AT890" i="3"/>
  <c r="AF890" i="3"/>
  <c r="R890" i="3"/>
  <c r="BL890" i="3"/>
  <c r="AX890" i="3"/>
  <c r="AJ890" i="3"/>
  <c r="V890" i="3"/>
  <c r="BP890" i="3"/>
  <c r="BB890" i="3"/>
  <c r="AN890" i="3"/>
  <c r="Z890" i="3"/>
  <c r="BJ891" i="3"/>
  <c r="AV891" i="3"/>
  <c r="AH891" i="3"/>
  <c r="T891" i="3"/>
  <c r="BN891" i="3"/>
  <c r="AZ891" i="3"/>
  <c r="AL891" i="3"/>
  <c r="X891" i="3"/>
  <c r="BR891" i="3"/>
  <c r="BD891" i="3"/>
  <c r="AP891" i="3"/>
  <c r="AB891" i="3"/>
  <c r="BH892" i="3"/>
  <c r="AT892" i="3"/>
  <c r="AF892" i="3"/>
  <c r="R892" i="3"/>
  <c r="BL892" i="3"/>
  <c r="AX892" i="3"/>
  <c r="AJ892" i="3"/>
  <c r="V892" i="3"/>
  <c r="BP892" i="3"/>
  <c r="BB892" i="3"/>
  <c r="AN892" i="3"/>
  <c r="Z892" i="3"/>
  <c r="BJ893" i="3"/>
  <c r="AV893" i="3"/>
  <c r="AH893" i="3"/>
  <c r="T893" i="3"/>
  <c r="T894" i="3"/>
  <c r="BN893" i="3"/>
  <c r="AZ893" i="3"/>
  <c r="AL893" i="3"/>
  <c r="X893" i="3"/>
  <c r="X894" i="3"/>
  <c r="BR893" i="3"/>
  <c r="BD893" i="3"/>
  <c r="AP893" i="3"/>
  <c r="AB893" i="3"/>
  <c r="AB894" i="3"/>
  <c r="BH894" i="3"/>
  <c r="AT894" i="3"/>
  <c r="AF894" i="3"/>
  <c r="R894" i="3"/>
  <c r="BL894" i="3"/>
  <c r="AX894" i="3"/>
  <c r="AJ894" i="3"/>
  <c r="V894" i="3"/>
  <c r="BP894" i="3"/>
  <c r="BB894" i="3"/>
  <c r="AN894" i="3"/>
  <c r="Z894" i="3"/>
  <c r="BJ895" i="3"/>
  <c r="AV895" i="3"/>
  <c r="AH895" i="3"/>
  <c r="T895" i="3"/>
  <c r="BN895" i="3"/>
  <c r="AZ895" i="3"/>
  <c r="AL895" i="3"/>
  <c r="X895" i="3"/>
  <c r="BR895" i="3"/>
  <c r="BD895" i="3"/>
  <c r="AP895" i="3"/>
  <c r="AB895" i="3"/>
  <c r="BH896" i="3"/>
  <c r="AT896" i="3"/>
  <c r="AF896" i="3"/>
  <c r="R896" i="3"/>
  <c r="BL896" i="3"/>
  <c r="AX896" i="3"/>
  <c r="AJ896" i="3"/>
  <c r="V896" i="3"/>
  <c r="BP896" i="3"/>
  <c r="BB896" i="3"/>
  <c r="AN896" i="3"/>
  <c r="Z896" i="3"/>
  <c r="BJ897" i="3"/>
  <c r="AV897" i="3"/>
  <c r="AH897" i="3"/>
  <c r="T897" i="3"/>
  <c r="T898" i="3"/>
  <c r="BN897" i="3"/>
  <c r="AZ897" i="3"/>
  <c r="AL897" i="3"/>
  <c r="X897" i="3"/>
  <c r="X898" i="3"/>
  <c r="BR897" i="3"/>
  <c r="BD897" i="3"/>
  <c r="AP897" i="3"/>
  <c r="AB897" i="3"/>
  <c r="AB898" i="3"/>
  <c r="BH898" i="3"/>
  <c r="AT898" i="3"/>
  <c r="AF898" i="3"/>
  <c r="R898" i="3"/>
  <c r="BL898" i="3"/>
  <c r="AX898" i="3"/>
  <c r="AJ898" i="3"/>
  <c r="V898" i="3"/>
  <c r="BP898" i="3"/>
  <c r="BB898" i="3"/>
  <c r="AN898" i="3"/>
  <c r="Z898" i="3"/>
  <c r="BJ899" i="3"/>
  <c r="AV899" i="3"/>
  <c r="AH899" i="3"/>
  <c r="T899" i="3"/>
  <c r="BN899" i="3"/>
  <c r="AZ899" i="3"/>
  <c r="AL899" i="3"/>
  <c r="X899" i="3"/>
  <c r="BR899" i="3"/>
  <c r="BD899" i="3"/>
  <c r="AP899" i="3"/>
  <c r="AB899" i="3"/>
  <c r="BH900" i="3"/>
  <c r="AT900" i="3"/>
  <c r="AF900" i="3"/>
  <c r="R900" i="3"/>
  <c r="BL900" i="3"/>
  <c r="AX900" i="3"/>
  <c r="AJ900" i="3"/>
  <c r="V900" i="3"/>
  <c r="BP900" i="3"/>
  <c r="BB900" i="3"/>
  <c r="AN900" i="3"/>
  <c r="Z900" i="3"/>
  <c r="BJ901" i="3"/>
  <c r="AV901" i="3"/>
  <c r="AH901" i="3"/>
  <c r="T901" i="3"/>
  <c r="T902" i="3"/>
  <c r="BN901" i="3"/>
  <c r="AZ901" i="3"/>
  <c r="AL901" i="3"/>
  <c r="X901" i="3"/>
  <c r="X902" i="3"/>
  <c r="BR901" i="3"/>
  <c r="BD901" i="3"/>
  <c r="AP901" i="3"/>
  <c r="AB901" i="3"/>
  <c r="AB902" i="3"/>
  <c r="BH902" i="3"/>
  <c r="AT902" i="3"/>
  <c r="AF902" i="3"/>
  <c r="R902" i="3"/>
  <c r="BL902" i="3"/>
  <c r="AX902" i="3"/>
  <c r="AJ902" i="3"/>
  <c r="V902" i="3"/>
  <c r="BP902" i="3"/>
  <c r="BB902" i="3"/>
  <c r="AN902" i="3"/>
  <c r="Z902" i="3"/>
  <c r="BJ903" i="3"/>
  <c r="AV903" i="3"/>
  <c r="AH903" i="3"/>
  <c r="T903" i="3"/>
  <c r="BN903" i="3"/>
  <c r="AZ903" i="3"/>
  <c r="AL903" i="3"/>
  <c r="X903" i="3"/>
  <c r="BR903" i="3"/>
  <c r="BD903" i="3"/>
  <c r="AP903" i="3"/>
  <c r="AB903" i="3"/>
  <c r="BH904" i="3"/>
  <c r="AT904" i="3"/>
  <c r="AF904" i="3"/>
  <c r="R904" i="3"/>
  <c r="BL904" i="3"/>
  <c r="AX904" i="3"/>
  <c r="AJ904" i="3"/>
  <c r="V904" i="3"/>
  <c r="BP904" i="3"/>
  <c r="BB904" i="3"/>
  <c r="AN904" i="3"/>
  <c r="Z904" i="3"/>
  <c r="BJ905" i="3"/>
  <c r="AV905" i="3"/>
  <c r="AH905" i="3"/>
  <c r="T905" i="3"/>
  <c r="T906" i="3"/>
  <c r="BN905" i="3"/>
  <c r="AZ905" i="3"/>
  <c r="AL905" i="3"/>
  <c r="X905" i="3"/>
  <c r="X906" i="3"/>
  <c r="BR905" i="3"/>
  <c r="BD905" i="3"/>
  <c r="AP905" i="3"/>
  <c r="AB905" i="3"/>
  <c r="AB906" i="3"/>
  <c r="BH906" i="3"/>
  <c r="AT906" i="3"/>
  <c r="AF906" i="3"/>
  <c r="R906" i="3"/>
  <c r="BL906" i="3"/>
  <c r="AX906" i="3"/>
  <c r="AJ906" i="3"/>
  <c r="V906" i="3"/>
  <c r="BP906" i="3"/>
  <c r="BB906" i="3"/>
  <c r="AN906" i="3"/>
  <c r="Z906" i="3"/>
  <c r="BJ907" i="3"/>
  <c r="AV907" i="3"/>
  <c r="AH907" i="3"/>
  <c r="T907" i="3"/>
  <c r="BN907" i="3"/>
  <c r="AZ907" i="3"/>
  <c r="AL907" i="3"/>
  <c r="X907" i="3"/>
  <c r="BR907" i="3"/>
  <c r="BD907" i="3"/>
  <c r="AP907" i="3"/>
  <c r="AB907" i="3"/>
  <c r="BH908" i="3"/>
  <c r="AT908" i="3"/>
  <c r="AF908" i="3"/>
  <c r="R908" i="3"/>
  <c r="BL908" i="3"/>
  <c r="AX908" i="3"/>
  <c r="AJ908" i="3"/>
  <c r="V908" i="3"/>
  <c r="BP908" i="3"/>
  <c r="BB908" i="3"/>
  <c r="AN908" i="3"/>
  <c r="Z908" i="3"/>
  <c r="BJ909" i="3"/>
  <c r="AV909" i="3"/>
  <c r="AH909" i="3"/>
  <c r="T909" i="3"/>
  <c r="T910" i="3"/>
  <c r="BN909" i="3"/>
  <c r="AZ909" i="3"/>
  <c r="AL909" i="3"/>
  <c r="X909" i="3"/>
  <c r="X910" i="3"/>
  <c r="BR909" i="3"/>
  <c r="BD909" i="3"/>
  <c r="AP909" i="3"/>
  <c r="AB909" i="3"/>
  <c r="AB910" i="3"/>
  <c r="BH910" i="3"/>
  <c r="AT910" i="3"/>
  <c r="AF910" i="3"/>
  <c r="R910" i="3"/>
  <c r="BL910" i="3"/>
  <c r="AX910" i="3"/>
  <c r="AJ910" i="3"/>
  <c r="V910" i="3"/>
  <c r="BP910" i="3"/>
  <c r="BB910" i="3"/>
  <c r="AN910" i="3"/>
  <c r="Z910" i="3"/>
  <c r="BJ911" i="3"/>
  <c r="AV911" i="3"/>
  <c r="AH911" i="3"/>
  <c r="T911" i="3"/>
  <c r="BN911" i="3"/>
  <c r="AZ911" i="3"/>
  <c r="AL911" i="3"/>
  <c r="X911" i="3"/>
  <c r="BR911" i="3"/>
  <c r="BD911" i="3"/>
  <c r="AP911" i="3"/>
  <c r="AB911" i="3"/>
  <c r="BH912" i="3"/>
  <c r="AT912" i="3"/>
  <c r="AF912" i="3"/>
  <c r="R912" i="3"/>
  <c r="BL912" i="3"/>
  <c r="AX912" i="3"/>
  <c r="AJ912" i="3"/>
  <c r="V912" i="3"/>
  <c r="BP912" i="3"/>
  <c r="BB912" i="3"/>
  <c r="AN912" i="3"/>
  <c r="Z912" i="3"/>
  <c r="BJ913" i="3"/>
  <c r="AV913" i="3"/>
  <c r="AH913" i="3"/>
  <c r="T913" i="3"/>
  <c r="T914" i="3"/>
  <c r="BN913" i="3"/>
  <c r="AZ913" i="3"/>
  <c r="AL913" i="3"/>
  <c r="X913" i="3"/>
  <c r="X914" i="3"/>
  <c r="BR913" i="3"/>
  <c r="BD913" i="3"/>
  <c r="AP913" i="3"/>
  <c r="AB913" i="3"/>
  <c r="AB914" i="3"/>
  <c r="BH914" i="3"/>
  <c r="AT914" i="3"/>
  <c r="AF914" i="3"/>
  <c r="R914" i="3"/>
  <c r="BL914" i="3"/>
  <c r="AX914" i="3"/>
  <c r="AJ914" i="3"/>
  <c r="V914" i="3"/>
  <c r="BP914" i="3"/>
  <c r="BB914" i="3"/>
  <c r="AN914" i="3"/>
  <c r="Z914" i="3"/>
  <c r="BJ915" i="3"/>
  <c r="AV915" i="3"/>
  <c r="AH915" i="3"/>
  <c r="T915" i="3"/>
  <c r="BN915" i="3"/>
  <c r="AZ915" i="3"/>
  <c r="AL915" i="3"/>
  <c r="X915" i="3"/>
  <c r="BR915" i="3"/>
  <c r="BD915" i="3"/>
  <c r="AP915" i="3"/>
  <c r="AB915" i="3"/>
  <c r="BH916" i="3"/>
  <c r="AT916" i="3"/>
  <c r="AF916" i="3"/>
  <c r="R916" i="3"/>
  <c r="BL916" i="3"/>
  <c r="AX916" i="3"/>
  <c r="AJ916" i="3"/>
  <c r="V916" i="3"/>
  <c r="BP916" i="3"/>
  <c r="BB916" i="3"/>
  <c r="AN916" i="3"/>
  <c r="Z916" i="3"/>
  <c r="BJ917" i="3"/>
  <c r="AV917" i="3"/>
  <c r="AH917" i="3"/>
  <c r="T917" i="3"/>
  <c r="T918" i="3"/>
  <c r="BN917" i="3"/>
  <c r="AZ917" i="3"/>
  <c r="AL917" i="3"/>
  <c r="X917" i="3"/>
  <c r="X918" i="3"/>
  <c r="BR917" i="3"/>
  <c r="BD917" i="3"/>
  <c r="AP917" i="3"/>
  <c r="AB917" i="3"/>
  <c r="AB918" i="3"/>
  <c r="BH918" i="3"/>
  <c r="AT918" i="3"/>
  <c r="AF918" i="3"/>
  <c r="R918" i="3"/>
  <c r="BL918" i="3"/>
  <c r="AX918" i="3"/>
  <c r="AJ918" i="3"/>
  <c r="V918" i="3"/>
  <c r="BP918" i="3"/>
  <c r="BB918" i="3"/>
  <c r="AN918" i="3"/>
  <c r="Z918" i="3"/>
  <c r="BJ919" i="3"/>
  <c r="AV919" i="3"/>
  <c r="AH919" i="3"/>
  <c r="T919" i="3"/>
  <c r="BN919" i="3"/>
  <c r="AZ919" i="3"/>
  <c r="AL919" i="3"/>
  <c r="X919" i="3"/>
  <c r="BR919" i="3"/>
  <c r="BD919" i="3"/>
  <c r="AP919" i="3"/>
  <c r="AB919" i="3"/>
  <c r="BH920" i="3"/>
  <c r="AT920" i="3"/>
  <c r="AF920" i="3"/>
  <c r="R920" i="3"/>
  <c r="BL920" i="3"/>
  <c r="AX920" i="3"/>
  <c r="AJ920" i="3"/>
  <c r="V920" i="3"/>
  <c r="BP920" i="3"/>
  <c r="BB920" i="3"/>
  <c r="AN920" i="3"/>
  <c r="Z920" i="3"/>
  <c r="BJ921" i="3"/>
  <c r="AV921" i="3"/>
  <c r="AH921" i="3"/>
  <c r="T921" i="3"/>
  <c r="T922" i="3"/>
  <c r="BN921" i="3"/>
  <c r="AZ921" i="3"/>
  <c r="AL921" i="3"/>
  <c r="X921" i="3"/>
  <c r="X922" i="3"/>
  <c r="BR921" i="3"/>
  <c r="BD921" i="3"/>
  <c r="AP921" i="3"/>
  <c r="AB921" i="3"/>
  <c r="AB922" i="3"/>
  <c r="BH922" i="3"/>
  <c r="AT922" i="3"/>
  <c r="AF922" i="3"/>
  <c r="R922" i="3"/>
  <c r="BL922" i="3"/>
  <c r="AX922" i="3"/>
  <c r="AJ922" i="3"/>
  <c r="V922" i="3"/>
  <c r="BP922" i="3"/>
  <c r="BB922" i="3"/>
  <c r="AN922" i="3"/>
  <c r="Z922" i="3"/>
  <c r="BJ923" i="3"/>
  <c r="AV923" i="3"/>
  <c r="AH923" i="3"/>
  <c r="T923" i="3"/>
  <c r="BN923" i="3"/>
  <c r="AZ923" i="3"/>
  <c r="AL923" i="3"/>
  <c r="X923" i="3"/>
  <c r="BR923" i="3"/>
  <c r="BD923" i="3"/>
  <c r="AP923" i="3"/>
  <c r="AB923" i="3"/>
  <c r="BH924" i="3"/>
  <c r="AT924" i="3"/>
  <c r="AF924" i="3"/>
  <c r="R924" i="3"/>
  <c r="BL924" i="3"/>
  <c r="AX924" i="3"/>
  <c r="AJ924" i="3"/>
  <c r="V924" i="3"/>
  <c r="BP924" i="3"/>
  <c r="BB924" i="3"/>
  <c r="AN924" i="3"/>
  <c r="Z924" i="3"/>
  <c r="BJ925" i="3"/>
  <c r="AV925" i="3"/>
  <c r="AH925" i="3"/>
  <c r="T925" i="3"/>
  <c r="T926" i="3"/>
  <c r="BN925" i="3"/>
  <c r="AZ925" i="3"/>
  <c r="AL925" i="3"/>
  <c r="X925" i="3"/>
  <c r="X926" i="3"/>
  <c r="BR925" i="3"/>
  <c r="BD925" i="3"/>
  <c r="AP925" i="3"/>
  <c r="AB925" i="3"/>
  <c r="AB926" i="3"/>
  <c r="BH926" i="3"/>
  <c r="AT926" i="3"/>
  <c r="AF926" i="3"/>
  <c r="R926" i="3"/>
  <c r="BL926" i="3"/>
  <c r="AX926" i="3"/>
  <c r="AJ926" i="3"/>
  <c r="V926" i="3"/>
  <c r="BP926" i="3"/>
  <c r="BB926" i="3"/>
  <c r="AN926" i="3"/>
  <c r="Z926" i="3"/>
  <c r="BJ927" i="3"/>
  <c r="AV927" i="3"/>
  <c r="AH927" i="3"/>
  <c r="T927" i="3"/>
  <c r="BN927" i="3"/>
  <c r="AZ927" i="3"/>
  <c r="AL927" i="3"/>
  <c r="X927" i="3"/>
  <c r="BR927" i="3"/>
  <c r="BD927" i="3"/>
  <c r="AP927" i="3"/>
  <c r="AB927" i="3"/>
  <c r="BH928" i="3"/>
  <c r="AT928" i="3"/>
  <c r="AF928" i="3"/>
  <c r="R928" i="3"/>
  <c r="BL928" i="3"/>
  <c r="AX928" i="3"/>
  <c r="AJ928" i="3"/>
  <c r="V928" i="3"/>
  <c r="BP928" i="3"/>
  <c r="BB928" i="3"/>
  <c r="AN928" i="3"/>
  <c r="Z928" i="3"/>
  <c r="BJ929" i="3"/>
  <c r="AV929" i="3"/>
  <c r="AH929" i="3"/>
  <c r="T929" i="3"/>
  <c r="T930" i="3"/>
  <c r="BN929" i="3"/>
  <c r="AZ929" i="3"/>
  <c r="AL929" i="3"/>
  <c r="X929" i="3"/>
  <c r="X930" i="3"/>
  <c r="BR929" i="3"/>
  <c r="BD929" i="3"/>
  <c r="AP929" i="3"/>
  <c r="AB929" i="3"/>
  <c r="AB930" i="3"/>
  <c r="BH930" i="3"/>
  <c r="AT930" i="3"/>
  <c r="AF930" i="3"/>
  <c r="R930" i="3"/>
  <c r="BL930" i="3"/>
  <c r="AX930" i="3"/>
  <c r="AJ930" i="3"/>
  <c r="V930" i="3"/>
  <c r="BP930" i="3"/>
  <c r="BB930" i="3"/>
  <c r="AN930" i="3"/>
  <c r="Z930" i="3"/>
  <c r="BJ931" i="3"/>
  <c r="AV931" i="3"/>
  <c r="AH931" i="3"/>
  <c r="CF6" i="3" s="1" a="1"/>
  <c r="CF6" i="3" s="1"/>
  <c r="T931" i="3"/>
  <c r="CD6" i="3" s="1" a="1"/>
  <c r="CD6" i="3" s="1"/>
  <c r="BN931" i="3"/>
  <c r="AZ931" i="3"/>
  <c r="AL931" i="3"/>
  <c r="X931" i="3"/>
  <c r="BR931" i="3"/>
  <c r="BD931" i="3"/>
  <c r="AP931" i="3"/>
  <c r="AB931" i="3"/>
  <c r="BH932" i="3"/>
  <c r="AT932" i="3"/>
  <c r="AF932" i="3"/>
  <c r="R932" i="3"/>
  <c r="BL932" i="3"/>
  <c r="AX932" i="3"/>
  <c r="AJ932" i="3"/>
  <c r="V932" i="3"/>
  <c r="BP932" i="3"/>
  <c r="BB932" i="3"/>
  <c r="AN932" i="3"/>
  <c r="Z932" i="3"/>
  <c r="BJ933" i="3"/>
  <c r="AV933" i="3"/>
  <c r="AH933" i="3"/>
  <c r="CF8" i="3" s="1" a="1"/>
  <c r="CF8" i="3" s="1"/>
  <c r="T933" i="3"/>
  <c r="CD8" i="3" s="1" a="1"/>
  <c r="CD8" i="3" s="1"/>
  <c r="T934" i="3"/>
  <c r="CD9" i="3" s="1" a="1"/>
  <c r="CD9" i="3" s="1"/>
  <c r="BN933" i="3"/>
  <c r="AZ933" i="3"/>
  <c r="AL933" i="3"/>
  <c r="X933" i="3"/>
  <c r="BR933" i="3"/>
  <c r="BD933" i="3"/>
  <c r="AP933" i="3"/>
  <c r="AB933" i="3"/>
  <c r="BH934" i="3"/>
  <c r="AT934" i="3"/>
  <c r="AF934" i="3"/>
  <c r="R934" i="3"/>
  <c r="BL934" i="3"/>
  <c r="AX934" i="3"/>
  <c r="AJ934" i="3"/>
  <c r="V934" i="3"/>
  <c r="BP934" i="3"/>
  <c r="BB934" i="3"/>
  <c r="AN934" i="3"/>
  <c r="Z934" i="3"/>
  <c r="BJ935" i="3"/>
  <c r="AV935" i="3"/>
  <c r="AH935" i="3"/>
  <c r="CF10" i="3" s="1" a="1"/>
  <c r="CF10" i="3" s="1"/>
  <c r="T935" i="3"/>
  <c r="CD10" i="3" s="1" a="1"/>
  <c r="CD10" i="3" s="1"/>
  <c r="BN935" i="3"/>
  <c r="AZ935" i="3"/>
  <c r="AL935" i="3"/>
  <c r="X935" i="3"/>
  <c r="BR935" i="3"/>
  <c r="BD935" i="3"/>
  <c r="AP935" i="3"/>
  <c r="AB935" i="3"/>
  <c r="BH936" i="3"/>
  <c r="AT936" i="3"/>
  <c r="AF936" i="3"/>
  <c r="BL936" i="3"/>
  <c r="AX936" i="3"/>
  <c r="AJ936" i="3"/>
  <c r="BP936" i="3"/>
  <c r="BB936" i="3"/>
  <c r="AN936" i="3"/>
  <c r="BJ937" i="3"/>
  <c r="AV937" i="3"/>
  <c r="AH937" i="3"/>
  <c r="CF12" i="3" s="1" a="1"/>
  <c r="CF12" i="3" s="1"/>
  <c r="T937" i="3"/>
  <c r="CD12" i="3" s="1" a="1"/>
  <c r="CD12" i="3" s="1"/>
  <c r="BN937" i="3"/>
  <c r="AZ937" i="3"/>
  <c r="AL937" i="3"/>
  <c r="X937" i="3"/>
  <c r="BR937" i="3"/>
  <c r="BD937" i="3"/>
  <c r="AP937" i="3"/>
  <c r="AB937" i="3"/>
  <c r="BH938" i="3"/>
  <c r="AT938" i="3"/>
  <c r="AF938" i="3"/>
  <c r="R938" i="3"/>
  <c r="BL938" i="3"/>
  <c r="AX938" i="3"/>
  <c r="AJ938" i="3"/>
  <c r="V938" i="3"/>
  <c r="BP938" i="3"/>
  <c r="BB938" i="3"/>
  <c r="AN938" i="3"/>
  <c r="Z938" i="3"/>
  <c r="BJ939" i="3"/>
  <c r="AV939" i="3"/>
  <c r="AH939" i="3"/>
  <c r="CF14" i="3" s="1" a="1"/>
  <c r="CF14" i="3" s="1"/>
  <c r="T939" i="3"/>
  <c r="CD14" i="3" s="1" a="1"/>
  <c r="CD14" i="3" s="1"/>
  <c r="BN939" i="3"/>
  <c r="AZ939" i="3"/>
  <c r="AL939" i="3"/>
  <c r="X939" i="3"/>
  <c r="BR939" i="3"/>
  <c r="BD939" i="3"/>
  <c r="AP939" i="3"/>
  <c r="AB939" i="3"/>
  <c r="BH940" i="3"/>
  <c r="AT940" i="3"/>
  <c r="AF940" i="3"/>
  <c r="BL940" i="3"/>
  <c r="AX940" i="3"/>
  <c r="AJ940" i="3"/>
  <c r="BP940" i="3"/>
  <c r="BB940" i="3"/>
  <c r="AN940" i="3"/>
  <c r="BJ941" i="3"/>
  <c r="AV941" i="3"/>
  <c r="AH941" i="3"/>
  <c r="CF16" i="3" s="1" a="1"/>
  <c r="CF16" i="3" s="1"/>
  <c r="T941" i="3"/>
  <c r="CD16" i="3" s="1" a="1"/>
  <c r="CD16" i="3" s="1"/>
  <c r="BN941" i="3"/>
  <c r="AZ941" i="3"/>
  <c r="AL941" i="3"/>
  <c r="X941" i="3"/>
  <c r="BR941" i="3"/>
  <c r="BD941" i="3"/>
  <c r="AP941" i="3"/>
  <c r="AB941" i="3"/>
  <c r="BH942" i="3"/>
  <c r="AT942" i="3"/>
  <c r="AF942" i="3"/>
  <c r="R942" i="3"/>
  <c r="BL942" i="3"/>
  <c r="AX942" i="3"/>
  <c r="AJ942" i="3"/>
  <c r="V942" i="3"/>
  <c r="BP942" i="3"/>
  <c r="BB942" i="3"/>
  <c r="AN942" i="3"/>
  <c r="Z942" i="3"/>
  <c r="BJ943" i="3"/>
  <c r="AV943" i="3"/>
  <c r="AH943" i="3"/>
  <c r="CF18" i="3" s="1" a="1"/>
  <c r="CF18" i="3" s="1"/>
  <c r="AH955" i="3"/>
  <c r="T943" i="3"/>
  <c r="CD18" i="3" s="1" a="1"/>
  <c r="CD18" i="3" s="1"/>
  <c r="BN943" i="3"/>
  <c r="AZ943" i="3"/>
  <c r="AL943" i="3"/>
  <c r="AL955" i="3"/>
  <c r="X943" i="3"/>
  <c r="BR943" i="3"/>
  <c r="BD943" i="3"/>
  <c r="AP943" i="3"/>
  <c r="AP955" i="3"/>
  <c r="AB943" i="3"/>
  <c r="BH944" i="3"/>
  <c r="AT944" i="3"/>
  <c r="AF944" i="3"/>
  <c r="AF956" i="3"/>
  <c r="BL944" i="3"/>
  <c r="AX944" i="3"/>
  <c r="AJ944" i="3"/>
  <c r="AJ956" i="3"/>
  <c r="BP944" i="3"/>
  <c r="BB944" i="3"/>
  <c r="AN944" i="3"/>
  <c r="AN956" i="3"/>
  <c r="BJ945" i="3"/>
  <c r="AV945" i="3"/>
  <c r="AH945" i="3"/>
  <c r="CF20" i="3" s="1" a="1"/>
  <c r="CF20" i="3" s="1"/>
  <c r="AH957" i="3"/>
  <c r="T945" i="3"/>
  <c r="CD20" i="3" s="1" a="1"/>
  <c r="CD20" i="3" s="1"/>
  <c r="BN945" i="3"/>
  <c r="AZ945" i="3"/>
  <c r="AL945" i="3"/>
  <c r="AL957" i="3"/>
  <c r="X945" i="3"/>
  <c r="BR945" i="3"/>
  <c r="BD945" i="3"/>
  <c r="AP945" i="3"/>
  <c r="AP957" i="3"/>
  <c r="AB945" i="3"/>
  <c r="BH946" i="3"/>
  <c r="AT946" i="3"/>
  <c r="AF946" i="3"/>
  <c r="AF958" i="3"/>
  <c r="R946" i="3"/>
  <c r="BL946" i="3"/>
  <c r="AX946" i="3"/>
  <c r="AJ946" i="3"/>
  <c r="AJ958" i="3"/>
  <c r="V946" i="3"/>
  <c r="BP946" i="3"/>
  <c r="BB946" i="3"/>
  <c r="AN946" i="3"/>
  <c r="AN958" i="3"/>
  <c r="Z946" i="3"/>
  <c r="BJ947" i="3"/>
  <c r="AV947" i="3"/>
  <c r="AH947" i="3"/>
  <c r="CF22" i="3" s="1" a="1"/>
  <c r="CF22" i="3" s="1"/>
  <c r="AH959" i="3"/>
  <c r="T947" i="3"/>
  <c r="CD22" i="3" s="1" a="1"/>
  <c r="CD22" i="3" s="1"/>
  <c r="BN947" i="3"/>
  <c r="AZ947" i="3"/>
  <c r="AL947" i="3"/>
  <c r="AL959" i="3"/>
  <c r="X947" i="3"/>
  <c r="BR947" i="3"/>
  <c r="BD947" i="3"/>
  <c r="AP947" i="3"/>
  <c r="AP959" i="3"/>
  <c r="AB947" i="3"/>
  <c r="BH948" i="3"/>
  <c r="AT948" i="3"/>
  <c r="AF948" i="3"/>
  <c r="AF960" i="3"/>
  <c r="BL948" i="3"/>
  <c r="AX948" i="3"/>
  <c r="AJ948" i="3"/>
  <c r="AJ960" i="3"/>
  <c r="BP948" i="3"/>
  <c r="BB948" i="3"/>
  <c r="AN948" i="3"/>
  <c r="AN960" i="3"/>
  <c r="BJ955" i="3"/>
  <c r="BJ949" i="3"/>
  <c r="AV949" i="3"/>
  <c r="AH949" i="3"/>
  <c r="CF24" i="3" s="1" a="1"/>
  <c r="CF24" i="3" s="1"/>
  <c r="T949" i="3"/>
  <c r="CD24" i="3" s="1" a="1"/>
  <c r="CD24" i="3" s="1"/>
  <c r="BN955" i="3"/>
  <c r="BN949" i="3"/>
  <c r="AZ949" i="3"/>
  <c r="AL949" i="3"/>
  <c r="X949" i="3"/>
  <c r="BR955" i="3"/>
  <c r="BR949" i="3"/>
  <c r="BD949" i="3"/>
  <c r="AP949" i="3"/>
  <c r="AB949" i="3"/>
  <c r="BH956" i="3"/>
  <c r="BH950" i="3"/>
  <c r="AT950" i="3"/>
  <c r="AF950" i="3"/>
  <c r="R950" i="3"/>
  <c r="BL956" i="3"/>
  <c r="BL950" i="3"/>
  <c r="AX950" i="3"/>
  <c r="AJ950" i="3"/>
  <c r="V950" i="3"/>
  <c r="V951" i="3"/>
  <c r="BP956" i="3"/>
  <c r="BP950" i="3"/>
  <c r="BB950" i="3"/>
  <c r="AN950" i="3"/>
  <c r="Z950" i="3"/>
  <c r="Z951" i="3"/>
  <c r="BJ951" i="3"/>
  <c r="BJ957" i="3"/>
  <c r="AV951" i="3"/>
  <c r="AH951" i="3"/>
  <c r="CF26" i="3" s="1" a="1"/>
  <c r="CF26" i="3" s="1"/>
  <c r="T951" i="3"/>
  <c r="CD26" i="3" s="1" a="1"/>
  <c r="CD26" i="3" s="1"/>
  <c r="BN951" i="3"/>
  <c r="BN957" i="3"/>
  <c r="AZ951" i="3"/>
  <c r="AL951" i="3"/>
  <c r="X951" i="3"/>
  <c r="BR951" i="3"/>
  <c r="BR957" i="3"/>
  <c r="BD951" i="3"/>
  <c r="AP951" i="3"/>
  <c r="AB951" i="3"/>
  <c r="BH952" i="3"/>
  <c r="BH958" i="3"/>
  <c r="AT955" i="3"/>
  <c r="AT952" i="3"/>
  <c r="AF952" i="3"/>
  <c r="BL952" i="3"/>
  <c r="BL958" i="3"/>
  <c r="AX955" i="3"/>
  <c r="AX952" i="3"/>
  <c r="AJ952" i="3"/>
  <c r="BP952" i="3"/>
  <c r="BP958" i="3"/>
  <c r="BB955" i="3"/>
  <c r="BB952" i="3"/>
  <c r="AN952" i="3"/>
  <c r="BJ959" i="3"/>
  <c r="BJ953" i="3"/>
  <c r="AV953" i="3"/>
  <c r="AV956" i="3"/>
  <c r="AH953" i="3"/>
  <c r="CF28" i="3" s="1" a="1"/>
  <c r="CF28" i="3" s="1"/>
  <c r="T953" i="3"/>
  <c r="CD28" i="3" s="1" a="1"/>
  <c r="CD28" i="3" s="1"/>
  <c r="BN959" i="3"/>
  <c r="BN953" i="3"/>
  <c r="AZ953" i="3"/>
  <c r="AZ956" i="3"/>
  <c r="AL953" i="3"/>
  <c r="X953" i="3"/>
  <c r="G11" i="4" s="1" a="1"/>
  <c r="G11" i="4" s="1"/>
  <c r="BR959" i="3"/>
  <c r="BR953" i="3"/>
  <c r="BD953" i="3"/>
  <c r="BD956" i="3"/>
  <c r="AP953" i="3"/>
  <c r="AB953" i="3"/>
  <c r="BH960" i="3"/>
  <c r="BH954" i="3"/>
  <c r="F12" i="4" s="1" a="1"/>
  <c r="F12" i="4" s="1"/>
  <c r="M9" i="4" s="1"/>
  <c r="AT957" i="3"/>
  <c r="AT954" i="3"/>
  <c r="E12" i="4" s="1" a="1"/>
  <c r="E12" i="4" s="1"/>
  <c r="L9" i="4" s="1"/>
  <c r="AF954" i="3"/>
  <c r="D12" i="4" s="1" a="1"/>
  <c r="D12" i="4" s="1"/>
  <c r="N9" i="4" s="1"/>
  <c r="R954" i="3"/>
  <c r="C12" i="4" s="1" a="1"/>
  <c r="C12" i="4" s="1"/>
  <c r="R955" i="3"/>
  <c r="BL960" i="3"/>
  <c r="BL954" i="3"/>
  <c r="F9" i="4" s="1" a="1"/>
  <c r="F9" i="4" s="1"/>
  <c r="AX957" i="3"/>
  <c r="AX954" i="3"/>
  <c r="E9" i="4" s="1" a="1"/>
  <c r="E9" i="4" s="1"/>
  <c r="AJ954" i="3"/>
  <c r="D9" i="4" s="1" a="1"/>
  <c r="D9" i="4" s="1"/>
  <c r="V954" i="3"/>
  <c r="C9" i="4" s="1" a="1"/>
  <c r="C9" i="4" s="1"/>
  <c r="V955" i="3"/>
  <c r="BP960" i="3"/>
  <c r="BP954" i="3"/>
  <c r="BB957" i="3"/>
  <c r="BB954" i="3"/>
  <c r="C30" i="4" s="1" a="1"/>
  <c r="C30" i="4" s="1"/>
  <c r="AN954" i="3"/>
  <c r="D30" i="4" s="1" a="1"/>
  <c r="D30" i="4" s="1"/>
  <c r="Z954" i="3"/>
  <c r="B30" i="4" s="1" a="1"/>
  <c r="B30" i="4" s="1"/>
  <c r="Z955" i="3"/>
  <c r="P6" i="3"/>
  <c r="AZ6" i="3"/>
  <c r="BK6" i="3"/>
  <c r="T954" i="3"/>
  <c r="C7" i="4" s="1" a="1"/>
  <c r="C7" i="4" s="1"/>
  <c r="X950" i="3"/>
  <c r="R948" i="3"/>
  <c r="AB946" i="3"/>
  <c r="V944" i="3"/>
  <c r="Z940" i="3"/>
  <c r="T938" i="3"/>
  <c r="CD13" i="3" s="1" a="1"/>
  <c r="CD13" i="3" s="1"/>
  <c r="X934" i="3"/>
  <c r="AT6" i="3"/>
  <c r="AF6" i="3"/>
  <c r="BH6" i="3"/>
  <c r="BN7" i="3"/>
  <c r="AZ7" i="3"/>
  <c r="AL7" i="3"/>
  <c r="X7" i="3"/>
  <c r="BP8" i="3"/>
  <c r="BB8" i="3"/>
  <c r="AN8" i="3"/>
  <c r="Z8" i="3"/>
  <c r="BR9" i="3"/>
  <c r="BD9" i="3"/>
  <c r="AP9" i="3"/>
  <c r="AB9" i="3"/>
  <c r="BH12" i="3"/>
  <c r="AT12" i="3"/>
  <c r="AF12" i="3"/>
  <c r="R12" i="3"/>
  <c r="BN13" i="3"/>
  <c r="AZ13" i="3"/>
  <c r="AL13" i="3"/>
  <c r="X13" i="3"/>
  <c r="BP14" i="3"/>
  <c r="BB14" i="3"/>
  <c r="AN14" i="3"/>
  <c r="Z14" i="3"/>
  <c r="BR15" i="3"/>
  <c r="BD15" i="3"/>
  <c r="AP15" i="3"/>
  <c r="AB15" i="3"/>
  <c r="BR17" i="3"/>
  <c r="BD17" i="3"/>
  <c r="AP17" i="3"/>
  <c r="AB17" i="3"/>
  <c r="BH22" i="3"/>
  <c r="AT22" i="3"/>
  <c r="AF22" i="3"/>
  <c r="R22" i="3"/>
  <c r="BN23" i="3"/>
  <c r="AZ23" i="3"/>
  <c r="AL23" i="3"/>
  <c r="X23" i="3"/>
  <c r="BH26" i="3"/>
  <c r="AT26" i="3"/>
  <c r="AF26" i="3"/>
  <c r="R26" i="3"/>
  <c r="BN27" i="3"/>
  <c r="AZ27" i="3"/>
  <c r="AL27" i="3"/>
  <c r="X27" i="3"/>
  <c r="BH36" i="3"/>
  <c r="AT36" i="3"/>
  <c r="AF36" i="3"/>
  <c r="R36" i="3"/>
  <c r="BN37" i="3"/>
  <c r="AZ37" i="3"/>
  <c r="AL37" i="3"/>
  <c r="X37" i="3"/>
  <c r="BH40" i="3"/>
  <c r="AT40" i="3"/>
  <c r="AF40" i="3"/>
  <c r="R40" i="3"/>
  <c r="BN41" i="3"/>
  <c r="AZ41" i="3"/>
  <c r="AL41" i="3"/>
  <c r="X41" i="3"/>
  <c r="BL42" i="3"/>
  <c r="AX42" i="3"/>
  <c r="AJ42" i="3"/>
  <c r="V42" i="3"/>
  <c r="BN43" i="3"/>
  <c r="AZ43" i="3"/>
  <c r="AL43" i="3"/>
  <c r="X43" i="3"/>
  <c r="BH46" i="3"/>
  <c r="AT46" i="3"/>
  <c r="AF46" i="3"/>
  <c r="R46" i="3"/>
  <c r="BJ47" i="3"/>
  <c r="AV47" i="3"/>
  <c r="AH47" i="3"/>
  <c r="T47" i="3"/>
  <c r="BR47" i="3"/>
  <c r="BD47" i="3"/>
  <c r="AP47" i="3"/>
  <c r="AB47" i="3"/>
  <c r="BJ49" i="3"/>
  <c r="AV49" i="3"/>
  <c r="AH49" i="3"/>
  <c r="T49" i="3"/>
  <c r="BL50" i="3"/>
  <c r="AX50" i="3"/>
  <c r="AJ50" i="3"/>
  <c r="V50" i="3"/>
  <c r="BN51" i="3"/>
  <c r="AZ51" i="3"/>
  <c r="AL51" i="3"/>
  <c r="X51" i="3"/>
  <c r="BJ53" i="3"/>
  <c r="AV53" i="3"/>
  <c r="AH53" i="3"/>
  <c r="T53" i="3"/>
  <c r="BH56" i="3"/>
  <c r="AT56" i="3"/>
  <c r="AF56" i="3"/>
  <c r="R56" i="3"/>
  <c r="BN57" i="3"/>
  <c r="AZ57" i="3"/>
  <c r="AL57" i="3"/>
  <c r="X57" i="3"/>
  <c r="BL58" i="3"/>
  <c r="AX58" i="3"/>
  <c r="AJ58" i="3"/>
  <c r="V58" i="3"/>
  <c r="BJ59" i="3"/>
  <c r="AV59" i="3"/>
  <c r="AH59" i="3"/>
  <c r="T59" i="3"/>
  <c r="BH60" i="3"/>
  <c r="AT60" i="3"/>
  <c r="AF60" i="3"/>
  <c r="R60" i="3"/>
  <c r="BJ61" i="3"/>
  <c r="AV61" i="3"/>
  <c r="AH61" i="3"/>
  <c r="T61" i="3"/>
  <c r="BL62" i="3"/>
  <c r="AX62" i="3"/>
  <c r="AJ62" i="3"/>
  <c r="V62" i="3"/>
  <c r="BR63" i="3"/>
  <c r="BD63" i="3"/>
  <c r="AP63" i="3"/>
  <c r="AB63" i="3"/>
  <c r="BJ65" i="3"/>
  <c r="AV65" i="3"/>
  <c r="AH65" i="3"/>
  <c r="T65" i="3"/>
  <c r="BL66" i="3"/>
  <c r="AX66" i="3"/>
  <c r="AJ66" i="3"/>
  <c r="V66" i="3"/>
  <c r="BR67" i="3"/>
  <c r="BD67" i="3"/>
  <c r="AP67" i="3"/>
  <c r="AB67" i="3"/>
  <c r="BH70" i="3"/>
  <c r="AT70" i="3"/>
  <c r="AF70" i="3"/>
  <c r="R70" i="3"/>
  <c r="BJ71" i="3"/>
  <c r="AV71" i="3"/>
  <c r="AH71" i="3"/>
  <c r="T71" i="3"/>
  <c r="BL72" i="3"/>
  <c r="AX72" i="3"/>
  <c r="AJ72" i="3"/>
  <c r="V72" i="3"/>
  <c r="BJ73" i="3"/>
  <c r="AV73" i="3"/>
  <c r="AH73" i="3"/>
  <c r="T73" i="3"/>
  <c r="BL74" i="3"/>
  <c r="AX74" i="3"/>
  <c r="AJ74" i="3"/>
  <c r="V74" i="3"/>
  <c r="BR75" i="3"/>
  <c r="BD75" i="3"/>
  <c r="AP75" i="3"/>
  <c r="AB75" i="3"/>
  <c r="BP76" i="3"/>
  <c r="BB76" i="3"/>
  <c r="AN76" i="3"/>
  <c r="Z76" i="3"/>
  <c r="BL78" i="3"/>
  <c r="AX78" i="3"/>
  <c r="AJ78" i="3"/>
  <c r="V78" i="3"/>
  <c r="BJ79" i="3"/>
  <c r="AV79" i="3"/>
  <c r="AH79" i="3"/>
  <c r="T79" i="3"/>
  <c r="BL80" i="3"/>
  <c r="AX80" i="3"/>
  <c r="AJ80" i="3"/>
  <c r="V80" i="3"/>
  <c r="BJ81" i="3"/>
  <c r="AV81" i="3"/>
  <c r="AH81" i="3"/>
  <c r="T81" i="3"/>
  <c r="BL82" i="3"/>
  <c r="AX82" i="3"/>
  <c r="AJ82" i="3"/>
  <c r="V82" i="3"/>
  <c r="BJ83" i="3"/>
  <c r="AV83" i="3"/>
  <c r="AH83" i="3"/>
  <c r="T83" i="3"/>
  <c r="BL84" i="3"/>
  <c r="AX84" i="3"/>
  <c r="AJ84" i="3"/>
  <c r="V84" i="3"/>
  <c r="BN85" i="3"/>
  <c r="AZ85" i="3"/>
  <c r="AL85" i="3"/>
  <c r="X85" i="3"/>
  <c r="BP86" i="3"/>
  <c r="BB86" i="3"/>
  <c r="AN86" i="3"/>
  <c r="Z86" i="3"/>
  <c r="BN87" i="3"/>
  <c r="AZ87" i="3"/>
  <c r="AL87" i="3"/>
  <c r="X87" i="3"/>
  <c r="BP88" i="3"/>
  <c r="BB88" i="3"/>
  <c r="AN88" i="3"/>
  <c r="Z88" i="3"/>
  <c r="BR89" i="3"/>
  <c r="BD89" i="3"/>
  <c r="AP89" i="3"/>
  <c r="AB89" i="3"/>
  <c r="BH92" i="3"/>
  <c r="AT92" i="3"/>
  <c r="AF92" i="3"/>
  <c r="R92" i="3"/>
  <c r="BP92" i="3"/>
  <c r="BB92" i="3"/>
  <c r="AN92" i="3"/>
  <c r="Z92" i="3"/>
  <c r="BR93" i="3"/>
  <c r="BD93" i="3"/>
  <c r="AP93" i="3"/>
  <c r="AB93" i="3"/>
  <c r="BN95" i="3"/>
  <c r="AZ95" i="3"/>
  <c r="AL95" i="3"/>
  <c r="X95" i="3"/>
  <c r="BJ97" i="3"/>
  <c r="AV97" i="3"/>
  <c r="AH97" i="3"/>
  <c r="T97" i="3"/>
  <c r="BL98" i="3"/>
  <c r="AX98" i="3"/>
  <c r="AJ98" i="3"/>
  <c r="V98" i="3"/>
  <c r="BN99" i="3"/>
  <c r="AZ99" i="3"/>
  <c r="AL99" i="3"/>
  <c r="X99" i="3"/>
  <c r="BP100" i="3"/>
  <c r="BB100" i="3"/>
  <c r="AN100" i="3"/>
  <c r="Z100" i="3"/>
  <c r="BH102" i="3"/>
  <c r="AT102" i="3"/>
  <c r="AF102" i="3"/>
  <c r="R102" i="3"/>
  <c r="BH104" i="3"/>
  <c r="AT104" i="3"/>
  <c r="AF104" i="3"/>
  <c r="R104" i="3"/>
  <c r="BP104" i="3"/>
  <c r="BB104" i="3"/>
  <c r="AN104" i="3"/>
  <c r="Z104" i="3"/>
  <c r="BR105" i="3"/>
  <c r="BD105" i="3"/>
  <c r="AP105" i="3"/>
  <c r="AB105" i="3"/>
  <c r="BH108" i="3"/>
  <c r="AT108" i="3"/>
  <c r="AF108" i="3"/>
  <c r="R108" i="3"/>
  <c r="BN109" i="3"/>
  <c r="AZ109" i="3"/>
  <c r="AL109" i="3"/>
  <c r="X109" i="3"/>
  <c r="BP110" i="3"/>
  <c r="BB110" i="3"/>
  <c r="AN110" i="3"/>
  <c r="Z110" i="3"/>
  <c r="BN111" i="3"/>
  <c r="AZ111" i="3"/>
  <c r="AL111" i="3"/>
  <c r="X111" i="3"/>
  <c r="BP112" i="3"/>
  <c r="BB112" i="3"/>
  <c r="AN112" i="3"/>
  <c r="Z112" i="3"/>
  <c r="BR113" i="3"/>
  <c r="BD113" i="3"/>
  <c r="AP113" i="3"/>
  <c r="AB113" i="3"/>
  <c r="BP114" i="3"/>
  <c r="BB114" i="3"/>
  <c r="AN114" i="3"/>
  <c r="Z114" i="3"/>
  <c r="BL116" i="3"/>
  <c r="AX116" i="3"/>
  <c r="AJ116" i="3"/>
  <c r="V116" i="3"/>
  <c r="BR117" i="3"/>
  <c r="BD117" i="3"/>
  <c r="AP117" i="3"/>
  <c r="AB117" i="3"/>
  <c r="BP118" i="3"/>
  <c r="BB118" i="3"/>
  <c r="AN118" i="3"/>
  <c r="Z118" i="3"/>
  <c r="BR119" i="3"/>
  <c r="BD119" i="3"/>
  <c r="AP119" i="3"/>
  <c r="AB119" i="3"/>
  <c r="BP120" i="3"/>
  <c r="BB120" i="3"/>
  <c r="AN120" i="3"/>
  <c r="Z120" i="3"/>
  <c r="BN121" i="3"/>
  <c r="AZ121" i="3"/>
  <c r="AL121" i="3"/>
  <c r="X121" i="3"/>
  <c r="BJ123" i="3"/>
  <c r="AV123" i="3"/>
  <c r="AH123" i="3"/>
  <c r="T123" i="3"/>
  <c r="BL124" i="3"/>
  <c r="AX124" i="3"/>
  <c r="AJ124" i="3"/>
  <c r="V124" i="3"/>
  <c r="BH126" i="3"/>
  <c r="AT126" i="3"/>
  <c r="AF126" i="3"/>
  <c r="R126" i="3"/>
  <c r="BN127" i="3"/>
  <c r="AZ127" i="3"/>
  <c r="AL127" i="3"/>
  <c r="X127" i="3"/>
  <c r="BP128" i="3"/>
  <c r="BB128" i="3"/>
  <c r="AN128" i="3"/>
  <c r="Z128" i="3"/>
  <c r="BN129" i="3"/>
  <c r="AZ129" i="3"/>
  <c r="AL129" i="3"/>
  <c r="X129" i="3"/>
  <c r="BH132" i="3"/>
  <c r="AT132" i="3"/>
  <c r="AF132" i="3"/>
  <c r="R132" i="3"/>
  <c r="BJ133" i="3"/>
  <c r="AV133" i="3"/>
  <c r="AH133" i="3"/>
  <c r="T133" i="3"/>
  <c r="BP134" i="3"/>
  <c r="BB134" i="3"/>
  <c r="AN134" i="3"/>
  <c r="Z134" i="3"/>
  <c r="BN135" i="3"/>
  <c r="AZ135" i="3"/>
  <c r="AL135" i="3"/>
  <c r="X135" i="3"/>
  <c r="BH138" i="3"/>
  <c r="AT138" i="3"/>
  <c r="AF138" i="3"/>
  <c r="R138" i="3"/>
  <c r="BP138" i="3"/>
  <c r="BB138" i="3"/>
  <c r="AN138" i="3"/>
  <c r="Z138" i="3"/>
  <c r="BN139" i="3"/>
  <c r="AZ139" i="3"/>
  <c r="AL139" i="3"/>
  <c r="X139" i="3"/>
  <c r="BR141" i="3"/>
  <c r="BD141" i="3"/>
  <c r="AP141" i="3"/>
  <c r="AB141" i="3"/>
  <c r="BP142" i="3"/>
  <c r="BB142" i="3"/>
  <c r="AN142" i="3"/>
  <c r="Z142" i="3"/>
  <c r="BN143" i="3"/>
  <c r="AZ143" i="3"/>
  <c r="AL143" i="3"/>
  <c r="X143" i="3"/>
  <c r="BH144" i="3"/>
  <c r="AT144" i="3"/>
  <c r="AF144" i="3"/>
  <c r="R144" i="3"/>
  <c r="BR145" i="3"/>
  <c r="BD145" i="3"/>
  <c r="AP145" i="3"/>
  <c r="AB145" i="3"/>
  <c r="BL146" i="3"/>
  <c r="AX146" i="3"/>
  <c r="AJ146" i="3"/>
  <c r="V146" i="3"/>
  <c r="BN147" i="3"/>
  <c r="AZ147" i="3"/>
  <c r="AL147" i="3"/>
  <c r="X147" i="3"/>
  <c r="BH148" i="3"/>
  <c r="AT148" i="3"/>
  <c r="AF148" i="3"/>
  <c r="R148" i="3"/>
  <c r="BJ149" i="3"/>
  <c r="AV149" i="3"/>
  <c r="AH149" i="3"/>
  <c r="T149" i="3"/>
  <c r="BR149" i="3"/>
  <c r="BD149" i="3"/>
  <c r="AP149" i="3"/>
  <c r="AB149" i="3"/>
  <c r="BL150" i="3"/>
  <c r="AX150" i="3"/>
  <c r="AJ150" i="3"/>
  <c r="V150" i="3"/>
  <c r="BJ151" i="3"/>
  <c r="AV151" i="3"/>
  <c r="AH151" i="3"/>
  <c r="T151" i="3"/>
  <c r="BR151" i="3"/>
  <c r="BD151" i="3"/>
  <c r="AP151" i="3"/>
  <c r="AB151" i="3"/>
  <c r="BL152" i="3"/>
  <c r="AX152" i="3"/>
  <c r="AJ152" i="3"/>
  <c r="V152" i="3"/>
  <c r="BH154" i="3"/>
  <c r="AT154" i="3"/>
  <c r="AF154" i="3"/>
  <c r="R154" i="3"/>
  <c r="BP154" i="3"/>
  <c r="BB154" i="3"/>
  <c r="AN154" i="3"/>
  <c r="Z154" i="3"/>
  <c r="BJ155" i="3"/>
  <c r="AV155" i="3"/>
  <c r="AH155" i="3"/>
  <c r="T155" i="3"/>
  <c r="BR155" i="3"/>
  <c r="BD155" i="3"/>
  <c r="AP155" i="3"/>
  <c r="AB155" i="3"/>
  <c r="BL156" i="3"/>
  <c r="AX156" i="3"/>
  <c r="AJ156" i="3"/>
  <c r="V156" i="3"/>
  <c r="BN157" i="3"/>
  <c r="AZ157" i="3"/>
  <c r="AL157" i="3"/>
  <c r="X157" i="3"/>
  <c r="BH158" i="3"/>
  <c r="AT158" i="3"/>
  <c r="AF158" i="3"/>
  <c r="R158" i="3"/>
  <c r="BP158" i="3"/>
  <c r="BB158" i="3"/>
  <c r="AN158" i="3"/>
  <c r="Z158" i="3"/>
  <c r="BJ159" i="3"/>
  <c r="AV159" i="3"/>
  <c r="AH159" i="3"/>
  <c r="T159" i="3"/>
  <c r="BR159" i="3"/>
  <c r="BD159" i="3"/>
  <c r="AP159" i="3"/>
  <c r="AB159" i="3"/>
  <c r="BL160" i="3"/>
  <c r="AX160" i="3"/>
  <c r="AJ160" i="3"/>
  <c r="V160" i="3"/>
  <c r="BN161" i="3"/>
  <c r="AZ161" i="3"/>
  <c r="AL161" i="3"/>
  <c r="X161" i="3"/>
  <c r="BH162" i="3"/>
  <c r="AT162" i="3"/>
  <c r="AF162" i="3"/>
  <c r="R162" i="3"/>
  <c r="BP162" i="3"/>
  <c r="BB162" i="3"/>
  <c r="AN162" i="3"/>
  <c r="Z162" i="3"/>
  <c r="BJ163" i="3"/>
  <c r="AV163" i="3"/>
  <c r="AH163" i="3"/>
  <c r="T163" i="3"/>
  <c r="BR163" i="3"/>
  <c r="BD163" i="3"/>
  <c r="AP163" i="3"/>
  <c r="AB163" i="3"/>
  <c r="BL164" i="3"/>
  <c r="AX164" i="3"/>
  <c r="AJ164" i="3"/>
  <c r="V164" i="3"/>
  <c r="BN165" i="3"/>
  <c r="AZ165" i="3"/>
  <c r="AL165" i="3"/>
  <c r="X165" i="3"/>
  <c r="BH166" i="3"/>
  <c r="AT166" i="3"/>
  <c r="AF166" i="3"/>
  <c r="R166" i="3"/>
  <c r="BP166" i="3"/>
  <c r="BB166" i="3"/>
  <c r="AN166" i="3"/>
  <c r="Z166" i="3"/>
  <c r="BJ167" i="3"/>
  <c r="AV167" i="3"/>
  <c r="AH167" i="3"/>
  <c r="T167" i="3"/>
  <c r="BR167" i="3"/>
  <c r="BD167" i="3"/>
  <c r="AP167" i="3"/>
  <c r="AB167" i="3"/>
  <c r="BL168" i="3"/>
  <c r="AX168" i="3"/>
  <c r="AJ168" i="3"/>
  <c r="V168" i="3"/>
  <c r="BP168" i="3"/>
  <c r="BB168" i="3"/>
  <c r="AN168" i="3"/>
  <c r="Z168" i="3"/>
  <c r="BJ169" i="3"/>
  <c r="AV169" i="3"/>
  <c r="AH169" i="3"/>
  <c r="T169" i="3"/>
  <c r="BR169" i="3"/>
  <c r="BD169" i="3"/>
  <c r="AP169" i="3"/>
  <c r="AB169" i="3"/>
  <c r="BH170" i="3"/>
  <c r="AT170" i="3"/>
  <c r="AF170" i="3"/>
  <c r="R170" i="3"/>
  <c r="BN171" i="3"/>
  <c r="AZ171" i="3"/>
  <c r="AL171" i="3"/>
  <c r="X171" i="3"/>
  <c r="BH172" i="3"/>
  <c r="AT172" i="3"/>
  <c r="AF172" i="3"/>
  <c r="R172" i="3"/>
  <c r="BN173" i="3"/>
  <c r="AZ173" i="3"/>
  <c r="AL173" i="3"/>
  <c r="X173" i="3"/>
  <c r="BH174" i="3"/>
  <c r="AT174" i="3"/>
  <c r="AF174" i="3"/>
  <c r="R174" i="3"/>
  <c r="BP174" i="3"/>
  <c r="BB174" i="3"/>
  <c r="AN174" i="3"/>
  <c r="Z174" i="3"/>
  <c r="BJ175" i="3"/>
  <c r="AV175" i="3"/>
  <c r="AH175" i="3"/>
  <c r="T175" i="3"/>
  <c r="BR175" i="3"/>
  <c r="BD175" i="3"/>
  <c r="AP175" i="3"/>
  <c r="AB175" i="3"/>
  <c r="BL176" i="3"/>
  <c r="AX176" i="3"/>
  <c r="AJ176" i="3"/>
  <c r="V176" i="3"/>
  <c r="BN177" i="3"/>
  <c r="AZ177" i="3"/>
  <c r="AL177" i="3"/>
  <c r="X177" i="3"/>
  <c r="BH178" i="3"/>
  <c r="AT178" i="3"/>
  <c r="AF178" i="3"/>
  <c r="R178" i="3"/>
  <c r="BP178" i="3"/>
  <c r="BB178" i="3"/>
  <c r="AN178" i="3"/>
  <c r="Z178" i="3"/>
  <c r="BJ179" i="3"/>
  <c r="AV179" i="3"/>
  <c r="AH179" i="3"/>
  <c r="T179" i="3"/>
  <c r="BR179" i="3"/>
  <c r="BD179" i="3"/>
  <c r="AP179" i="3"/>
  <c r="AB179" i="3"/>
  <c r="BH180" i="3"/>
  <c r="AT180" i="3"/>
  <c r="AF180" i="3"/>
  <c r="R180" i="3"/>
  <c r="BP180" i="3"/>
  <c r="BB180" i="3"/>
  <c r="AN180" i="3"/>
  <c r="Z180" i="3"/>
  <c r="BJ181" i="3"/>
  <c r="AV181" i="3"/>
  <c r="AH181" i="3"/>
  <c r="T181" i="3"/>
  <c r="BR181" i="3"/>
  <c r="BD181" i="3"/>
  <c r="AP181" i="3"/>
  <c r="AB181" i="3"/>
  <c r="BL182" i="3"/>
  <c r="AX182" i="3"/>
  <c r="AJ182" i="3"/>
  <c r="V182" i="3"/>
  <c r="BN183" i="3"/>
  <c r="AZ183" i="3"/>
  <c r="AL183" i="3"/>
  <c r="X183" i="3"/>
  <c r="BL184" i="3"/>
  <c r="AX184" i="3"/>
  <c r="AJ184" i="3"/>
  <c r="V184" i="3"/>
  <c r="BN185" i="3"/>
  <c r="AZ185" i="3"/>
  <c r="AL185" i="3"/>
  <c r="X185" i="3"/>
  <c r="BL186" i="3"/>
  <c r="AX186" i="3"/>
  <c r="AJ186" i="3"/>
  <c r="V186" i="3"/>
  <c r="BP186" i="3"/>
  <c r="BB186" i="3"/>
  <c r="AN186" i="3"/>
  <c r="Z186" i="3"/>
  <c r="BJ187" i="3"/>
  <c r="AV187" i="3"/>
  <c r="AH187" i="3"/>
  <c r="T187" i="3"/>
  <c r="BR187" i="3"/>
  <c r="BD187" i="3"/>
  <c r="AP187" i="3"/>
  <c r="AB187" i="3"/>
  <c r="BL188" i="3"/>
  <c r="AX188" i="3"/>
  <c r="AJ188" i="3"/>
  <c r="V188" i="3"/>
  <c r="BP188" i="3"/>
  <c r="BB188" i="3"/>
  <c r="AN188" i="3"/>
  <c r="Z188" i="3"/>
  <c r="BJ189" i="3"/>
  <c r="AV189" i="3"/>
  <c r="AH189" i="3"/>
  <c r="T189" i="3"/>
  <c r="BH190" i="3"/>
  <c r="AT190" i="3"/>
  <c r="AF190" i="3"/>
  <c r="R190" i="3"/>
  <c r="BL190" i="3"/>
  <c r="AX190" i="3"/>
  <c r="AJ190" i="3"/>
  <c r="V190" i="3"/>
  <c r="BN191" i="3"/>
  <c r="AZ191" i="3"/>
  <c r="AL191" i="3"/>
  <c r="X191" i="3"/>
  <c r="BH192" i="3"/>
  <c r="AT192" i="3"/>
  <c r="AF192" i="3"/>
  <c r="R192" i="3"/>
  <c r="BP192" i="3"/>
  <c r="BB192" i="3"/>
  <c r="AN192" i="3"/>
  <c r="Z192" i="3"/>
  <c r="BJ193" i="3"/>
  <c r="AV193" i="3"/>
  <c r="AH193" i="3"/>
  <c r="T193" i="3"/>
  <c r="BN193" i="3"/>
  <c r="AZ193" i="3"/>
  <c r="AL193" i="3"/>
  <c r="X193" i="3"/>
  <c r="BL194" i="3"/>
  <c r="AX194" i="3"/>
  <c r="AJ194" i="3"/>
  <c r="V194" i="3"/>
  <c r="BN195" i="3"/>
  <c r="AZ195" i="3"/>
  <c r="AL195" i="3"/>
  <c r="X195" i="3"/>
  <c r="BH196" i="3"/>
  <c r="AT196" i="3"/>
  <c r="AF196" i="3"/>
  <c r="R196" i="3"/>
  <c r="BP196" i="3"/>
  <c r="BB196" i="3"/>
  <c r="AN196" i="3"/>
  <c r="Z196" i="3"/>
  <c r="BJ197" i="3"/>
  <c r="AV197" i="3"/>
  <c r="AH197" i="3"/>
  <c r="T197" i="3"/>
  <c r="BR197" i="3"/>
  <c r="BD197" i="3"/>
  <c r="AP197" i="3"/>
  <c r="AB197" i="3"/>
  <c r="BL198" i="3"/>
  <c r="AX198" i="3"/>
  <c r="AJ198" i="3"/>
  <c r="V198" i="3"/>
  <c r="BP198" i="3"/>
  <c r="BB198" i="3"/>
  <c r="AN198" i="3"/>
  <c r="Z198" i="3"/>
  <c r="BJ199" i="3"/>
  <c r="AV199" i="3"/>
  <c r="AH199" i="3"/>
  <c r="T199" i="3"/>
  <c r="BR199" i="3"/>
  <c r="BD199" i="3"/>
  <c r="AP199" i="3"/>
  <c r="AB199" i="3"/>
  <c r="BL200" i="3"/>
  <c r="AX200" i="3"/>
  <c r="AJ200" i="3"/>
  <c r="V200" i="3"/>
  <c r="BP200" i="3"/>
  <c r="BB200" i="3"/>
  <c r="AN200" i="3"/>
  <c r="Z200" i="3"/>
  <c r="BJ201" i="3"/>
  <c r="AV201" i="3"/>
  <c r="AH201" i="3"/>
  <c r="T201" i="3"/>
  <c r="BR201" i="3"/>
  <c r="BD201" i="3"/>
  <c r="AP201" i="3"/>
  <c r="AB201" i="3"/>
  <c r="BL202" i="3"/>
  <c r="AX202" i="3"/>
  <c r="AJ202" i="3"/>
  <c r="V202" i="3"/>
  <c r="BN203" i="3"/>
  <c r="AZ203" i="3"/>
  <c r="AL203" i="3"/>
  <c r="X203" i="3"/>
  <c r="BH204" i="3"/>
  <c r="AT204" i="3"/>
  <c r="AF204" i="3"/>
  <c r="R204" i="3"/>
  <c r="BP204" i="3"/>
  <c r="BB204" i="3"/>
  <c r="AN204" i="3"/>
  <c r="Z204" i="3"/>
  <c r="BJ205" i="3"/>
  <c r="AV205" i="3"/>
  <c r="AH205" i="3"/>
  <c r="T205" i="3"/>
  <c r="BR205" i="3"/>
  <c r="BD205" i="3"/>
  <c r="AP205" i="3"/>
  <c r="AB205" i="3"/>
  <c r="BL206" i="3"/>
  <c r="AX206" i="3"/>
  <c r="AJ206" i="3"/>
  <c r="V206" i="3"/>
  <c r="BN207" i="3"/>
  <c r="AZ207" i="3"/>
  <c r="AL207" i="3"/>
  <c r="X207" i="3"/>
  <c r="BH208" i="3"/>
  <c r="AT208" i="3"/>
  <c r="AF208" i="3"/>
  <c r="R208" i="3"/>
  <c r="BP208" i="3"/>
  <c r="BB208" i="3"/>
  <c r="AN208" i="3"/>
  <c r="Z208" i="3"/>
  <c r="BJ209" i="3"/>
  <c r="AV209" i="3"/>
  <c r="AH209" i="3"/>
  <c r="T209" i="3"/>
  <c r="BR209" i="3"/>
  <c r="BD209" i="3"/>
  <c r="AP209" i="3"/>
  <c r="AB209" i="3"/>
  <c r="BL210" i="3"/>
  <c r="AX210" i="3"/>
  <c r="AJ210" i="3"/>
  <c r="V210" i="3"/>
  <c r="BN211" i="3"/>
  <c r="AZ211" i="3"/>
  <c r="AL211" i="3"/>
  <c r="X211" i="3"/>
  <c r="BH212" i="3"/>
  <c r="AT212" i="3"/>
  <c r="AF212" i="3"/>
  <c r="R212" i="3"/>
  <c r="BP212" i="3"/>
  <c r="BB212" i="3"/>
  <c r="AN212" i="3"/>
  <c r="Z212" i="3"/>
  <c r="BJ213" i="3"/>
  <c r="AV213" i="3"/>
  <c r="AH213" i="3"/>
  <c r="T213" i="3"/>
  <c r="BR213" i="3"/>
  <c r="BD213" i="3"/>
  <c r="AP213" i="3"/>
  <c r="AB213" i="3"/>
  <c r="BL214" i="3"/>
  <c r="AX214" i="3"/>
  <c r="AJ214" i="3"/>
  <c r="V214" i="3"/>
  <c r="BJ215" i="3"/>
  <c r="AV215" i="3"/>
  <c r="AH215" i="3"/>
  <c r="T215" i="3"/>
  <c r="BR215" i="3"/>
  <c r="BD215" i="3"/>
  <c r="AP215" i="3"/>
  <c r="AB215" i="3"/>
  <c r="BL216" i="3"/>
  <c r="AX216" i="3"/>
  <c r="AJ216" i="3"/>
  <c r="V216" i="3"/>
  <c r="BN217" i="3"/>
  <c r="AZ217" i="3"/>
  <c r="AL217" i="3"/>
  <c r="X217" i="3"/>
  <c r="BL218" i="3"/>
  <c r="AX218" i="3"/>
  <c r="AJ218" i="3"/>
  <c r="V218" i="3"/>
  <c r="BN219" i="3"/>
  <c r="AZ219" i="3"/>
  <c r="AL219" i="3"/>
  <c r="X219" i="3"/>
  <c r="BH220" i="3"/>
  <c r="AT220" i="3"/>
  <c r="AF220" i="3"/>
  <c r="R220" i="3"/>
  <c r="BP220" i="3"/>
  <c r="BB220" i="3"/>
  <c r="AN220" i="3"/>
  <c r="Z220" i="3"/>
  <c r="BJ221" i="3"/>
  <c r="AV221" i="3"/>
  <c r="AH221" i="3"/>
  <c r="T221" i="3"/>
  <c r="BR221" i="3"/>
  <c r="BD221" i="3"/>
  <c r="AP221" i="3"/>
  <c r="AB221" i="3"/>
  <c r="BL222" i="3"/>
  <c r="AX222" i="3"/>
  <c r="AJ222" i="3"/>
  <c r="V222" i="3"/>
  <c r="BN223" i="3"/>
  <c r="AZ223" i="3"/>
  <c r="AL223" i="3"/>
  <c r="X223" i="3"/>
  <c r="BH224" i="3"/>
  <c r="AT224" i="3"/>
  <c r="AF224" i="3"/>
  <c r="R224" i="3"/>
  <c r="BP224" i="3"/>
  <c r="BB224" i="3"/>
  <c r="AN224" i="3"/>
  <c r="Z224" i="3"/>
  <c r="BJ225" i="3"/>
  <c r="AV225" i="3"/>
  <c r="AH225" i="3"/>
  <c r="T225" i="3"/>
  <c r="BR225" i="3"/>
  <c r="BD225" i="3"/>
  <c r="AP225" i="3"/>
  <c r="AB225" i="3"/>
  <c r="BL226" i="3"/>
  <c r="AX226" i="3"/>
  <c r="AJ226" i="3"/>
  <c r="V226" i="3"/>
  <c r="BR227" i="3"/>
  <c r="BD227" i="3"/>
  <c r="AP227" i="3"/>
  <c r="AB227" i="3"/>
  <c r="BL228" i="3"/>
  <c r="AX228" i="3"/>
  <c r="AJ228" i="3"/>
  <c r="V228" i="3"/>
  <c r="BN229" i="3"/>
  <c r="AZ229" i="3"/>
  <c r="AL229" i="3"/>
  <c r="X229" i="3"/>
  <c r="BH230" i="3"/>
  <c r="AT230" i="3"/>
  <c r="AF230" i="3"/>
  <c r="R230" i="3"/>
  <c r="BP230" i="3"/>
  <c r="BB230" i="3"/>
  <c r="AN230" i="3"/>
  <c r="Z230" i="3"/>
  <c r="BR231" i="3"/>
  <c r="BD231" i="3"/>
  <c r="AP231" i="3"/>
  <c r="AB231" i="3"/>
  <c r="BH232" i="3"/>
  <c r="AT232" i="3"/>
  <c r="AF232" i="3"/>
  <c r="R232" i="3"/>
  <c r="BP232" i="3"/>
  <c r="BB232" i="3"/>
  <c r="AN232" i="3"/>
  <c r="Z232" i="3"/>
  <c r="BJ233" i="3"/>
  <c r="AV233" i="3"/>
  <c r="AH233" i="3"/>
  <c r="T233" i="3"/>
  <c r="BR233" i="3"/>
  <c r="BD233" i="3"/>
  <c r="AP233" i="3"/>
  <c r="AB233" i="3"/>
  <c r="BL234" i="3"/>
  <c r="AX234" i="3"/>
  <c r="AJ234" i="3"/>
  <c r="V234" i="3"/>
  <c r="BJ235" i="3"/>
  <c r="AV235" i="3"/>
  <c r="AH235" i="3"/>
  <c r="T235" i="3"/>
  <c r="BH236" i="3"/>
  <c r="AT236" i="3"/>
  <c r="AF236" i="3"/>
  <c r="R236" i="3"/>
  <c r="BJ237" i="3"/>
  <c r="AV237" i="3"/>
  <c r="AH237" i="3"/>
  <c r="T237" i="3"/>
  <c r="BH238" i="3"/>
  <c r="AT238" i="3"/>
  <c r="AF238" i="3"/>
  <c r="R238" i="3"/>
  <c r="BN239" i="3"/>
  <c r="AZ239" i="3"/>
  <c r="AL239" i="3"/>
  <c r="X239" i="3"/>
  <c r="BH240" i="3"/>
  <c r="AT240" i="3"/>
  <c r="AF240" i="3"/>
  <c r="R240" i="3"/>
  <c r="BP240" i="3"/>
  <c r="BB240" i="3"/>
  <c r="AN240" i="3"/>
  <c r="Z240" i="3"/>
  <c r="BN241" i="3"/>
  <c r="AZ241" i="3"/>
  <c r="AL241" i="3"/>
  <c r="X241" i="3"/>
  <c r="BH242" i="3"/>
  <c r="AT242" i="3"/>
  <c r="AF242" i="3"/>
  <c r="R242" i="3"/>
  <c r="BP242" i="3"/>
  <c r="BB242" i="3"/>
  <c r="AN242" i="3"/>
  <c r="Z242" i="3"/>
  <c r="BJ243" i="3"/>
  <c r="AV243" i="3"/>
  <c r="AH243" i="3"/>
  <c r="T243" i="3"/>
  <c r="BR243" i="3"/>
  <c r="BD243" i="3"/>
  <c r="AP243" i="3"/>
  <c r="AB243" i="3"/>
  <c r="BL244" i="3"/>
  <c r="AX244" i="3"/>
  <c r="AJ244" i="3"/>
  <c r="V244" i="3"/>
  <c r="BN245" i="3"/>
  <c r="AZ245" i="3"/>
  <c r="AL245" i="3"/>
  <c r="X245" i="3"/>
  <c r="BH246" i="3"/>
  <c r="AT246" i="3"/>
  <c r="AF246" i="3"/>
  <c r="R246" i="3"/>
  <c r="BP246" i="3"/>
  <c r="BB246" i="3"/>
  <c r="AN246" i="3"/>
  <c r="Z246" i="3"/>
  <c r="BJ247" i="3"/>
  <c r="AV247" i="3"/>
  <c r="AH247" i="3"/>
  <c r="T247" i="3"/>
  <c r="BR247" i="3"/>
  <c r="BD247" i="3"/>
  <c r="AP247" i="3"/>
  <c r="AB247" i="3"/>
  <c r="BL248" i="3"/>
  <c r="AX248" i="3"/>
  <c r="AJ248" i="3"/>
  <c r="V248" i="3"/>
  <c r="BP248" i="3"/>
  <c r="BB248" i="3"/>
  <c r="AN248" i="3"/>
  <c r="Z248" i="3"/>
  <c r="BN249" i="3"/>
  <c r="AZ249" i="3"/>
  <c r="AL249" i="3"/>
  <c r="X249" i="3"/>
  <c r="BH250" i="3"/>
  <c r="AT250" i="3"/>
  <c r="AF250" i="3"/>
  <c r="R250" i="3"/>
  <c r="BN251" i="3"/>
  <c r="AZ251" i="3"/>
  <c r="AL251" i="3"/>
  <c r="X251" i="3"/>
  <c r="BH252" i="3"/>
  <c r="AT252" i="3"/>
  <c r="AF252" i="3"/>
  <c r="R252" i="3"/>
  <c r="BP252" i="3"/>
  <c r="BB252" i="3"/>
  <c r="AN252" i="3"/>
  <c r="Z252" i="3"/>
  <c r="BJ253" i="3"/>
  <c r="AV253" i="3"/>
  <c r="AH253" i="3"/>
  <c r="T253" i="3"/>
  <c r="BR253" i="3"/>
  <c r="BD253" i="3"/>
  <c r="AP253" i="3"/>
  <c r="AB253" i="3"/>
  <c r="BL254" i="3"/>
  <c r="AX254" i="3"/>
  <c r="AJ254" i="3"/>
  <c r="V254" i="3"/>
  <c r="BN255" i="3"/>
  <c r="AZ255" i="3"/>
  <c r="AL255" i="3"/>
  <c r="X255" i="3"/>
  <c r="BH256" i="3"/>
  <c r="AT256" i="3"/>
  <c r="AF256" i="3"/>
  <c r="R256" i="3"/>
  <c r="BP256" i="3"/>
  <c r="BB256" i="3"/>
  <c r="AN256" i="3"/>
  <c r="Z256" i="3"/>
  <c r="BJ257" i="3"/>
  <c r="AV257" i="3"/>
  <c r="AH257" i="3"/>
  <c r="T257" i="3"/>
  <c r="BR257" i="3"/>
  <c r="BD257" i="3"/>
  <c r="AP257" i="3"/>
  <c r="AB257" i="3"/>
  <c r="BL258" i="3"/>
  <c r="AX258" i="3"/>
  <c r="AJ258" i="3"/>
  <c r="V258" i="3"/>
  <c r="BP258" i="3"/>
  <c r="BB258" i="3"/>
  <c r="AN258" i="3"/>
  <c r="Z258" i="3"/>
  <c r="BJ259" i="3"/>
  <c r="AV259" i="3"/>
  <c r="AH259" i="3"/>
  <c r="T259" i="3"/>
  <c r="BR259" i="3"/>
  <c r="BD259" i="3"/>
  <c r="AP259" i="3"/>
  <c r="AB259" i="3"/>
  <c r="BH262" i="3"/>
  <c r="AT262" i="3"/>
  <c r="AF262" i="3"/>
  <c r="R262" i="3"/>
  <c r="BJ265" i="3"/>
  <c r="AV265" i="3"/>
  <c r="AH265" i="3"/>
  <c r="T265" i="3"/>
  <c r="BR265" i="3"/>
  <c r="BD265" i="3"/>
  <c r="AP265" i="3"/>
  <c r="AB265" i="3"/>
  <c r="BP266" i="3"/>
  <c r="BB266" i="3"/>
  <c r="AN266" i="3"/>
  <c r="Z266" i="3"/>
  <c r="BR267" i="3"/>
  <c r="BD267" i="3"/>
  <c r="AP267" i="3"/>
  <c r="AB267" i="3"/>
  <c r="BN273" i="3"/>
  <c r="AZ273" i="3"/>
  <c r="AL273" i="3"/>
  <c r="X273" i="3"/>
  <c r="BH274" i="3"/>
  <c r="AT274" i="3"/>
  <c r="AF274" i="3"/>
  <c r="R274" i="3"/>
  <c r="BN275" i="3"/>
  <c r="AZ275" i="3"/>
  <c r="AL275" i="3"/>
  <c r="X275" i="3"/>
  <c r="BL278" i="3"/>
  <c r="AX278" i="3"/>
  <c r="AJ278" i="3"/>
  <c r="V278" i="3"/>
  <c r="BN285" i="3"/>
  <c r="AZ285" i="3"/>
  <c r="AL285" i="3"/>
  <c r="X285" i="3"/>
  <c r="BL286" i="3"/>
  <c r="AX286" i="3"/>
  <c r="AJ286" i="3"/>
  <c r="V286" i="3"/>
  <c r="BJ287" i="3"/>
  <c r="AV287" i="3"/>
  <c r="AH287" i="3"/>
  <c r="T287" i="3"/>
  <c r="BR287" i="3"/>
  <c r="BD287" i="3"/>
  <c r="AP287" i="3"/>
  <c r="AB287" i="3"/>
  <c r="BL288" i="3"/>
  <c r="AX288" i="3"/>
  <c r="AJ288" i="3"/>
  <c r="V288" i="3"/>
  <c r="BN289" i="3"/>
  <c r="AZ289" i="3"/>
  <c r="AL289" i="3"/>
  <c r="X289" i="3"/>
  <c r="BH290" i="3"/>
  <c r="AT290" i="3"/>
  <c r="AF290" i="3"/>
  <c r="R290" i="3"/>
  <c r="BP290" i="3"/>
  <c r="BB290" i="3"/>
  <c r="AN290" i="3"/>
  <c r="Z290" i="3"/>
  <c r="BN291" i="3"/>
  <c r="AZ291" i="3"/>
  <c r="AL291" i="3"/>
  <c r="X291" i="3"/>
  <c r="BH292" i="3"/>
  <c r="AT292" i="3"/>
  <c r="AF292" i="3"/>
  <c r="R292" i="3"/>
  <c r="BP292" i="3"/>
  <c r="BB292" i="3"/>
  <c r="AN292" i="3"/>
  <c r="Z292" i="3"/>
  <c r="BJ293" i="3"/>
  <c r="AV293" i="3"/>
  <c r="AH293" i="3"/>
  <c r="T293" i="3"/>
  <c r="BR293" i="3"/>
  <c r="BD293" i="3"/>
  <c r="AP293" i="3"/>
  <c r="AB293" i="3"/>
  <c r="BL294" i="3"/>
  <c r="AX294" i="3"/>
  <c r="AJ294" i="3"/>
  <c r="V294" i="3"/>
  <c r="BJ295" i="3"/>
  <c r="AV295" i="3"/>
  <c r="AH295" i="3"/>
  <c r="T295" i="3"/>
  <c r="BR295" i="3"/>
  <c r="BD295" i="3"/>
  <c r="AP295" i="3"/>
  <c r="AB295" i="3"/>
  <c r="BL296" i="3"/>
  <c r="AX296" i="3"/>
  <c r="AJ296" i="3"/>
  <c r="V296" i="3"/>
  <c r="BJ297" i="3"/>
  <c r="AV297" i="3"/>
  <c r="AH297" i="3"/>
  <c r="T297" i="3"/>
  <c r="BH298" i="3"/>
  <c r="AT298" i="3"/>
  <c r="AF298" i="3"/>
  <c r="R298" i="3"/>
  <c r="BP298" i="3"/>
  <c r="BB298" i="3"/>
  <c r="AN298" i="3"/>
  <c r="Z298" i="3"/>
  <c r="BN299" i="3"/>
  <c r="AZ299" i="3"/>
  <c r="AL299" i="3"/>
  <c r="X299" i="3"/>
  <c r="BL300" i="3"/>
  <c r="AX300" i="3"/>
  <c r="AJ300" i="3"/>
  <c r="V300" i="3"/>
  <c r="BN301" i="3"/>
  <c r="AZ301" i="3"/>
  <c r="AL301" i="3"/>
  <c r="X301" i="3"/>
  <c r="BH302" i="3"/>
  <c r="AT302" i="3"/>
  <c r="AF302" i="3"/>
  <c r="R302" i="3"/>
  <c r="BP302" i="3"/>
  <c r="BB302" i="3"/>
  <c r="AN302" i="3"/>
  <c r="Z302" i="3"/>
  <c r="BJ303" i="3"/>
  <c r="AV303" i="3"/>
  <c r="AH303" i="3"/>
  <c r="T303" i="3"/>
  <c r="BR303" i="3"/>
  <c r="BD303" i="3"/>
  <c r="AP303" i="3"/>
  <c r="AB303" i="3"/>
  <c r="BN305" i="3"/>
  <c r="AZ305" i="3"/>
  <c r="AL305" i="3"/>
  <c r="X305" i="3"/>
  <c r="BN307" i="3"/>
  <c r="AZ307" i="3"/>
  <c r="AL307" i="3"/>
  <c r="X307" i="3"/>
  <c r="BR315" i="3"/>
  <c r="BD315" i="3"/>
  <c r="AP315" i="3"/>
  <c r="AB315" i="3"/>
  <c r="BL316" i="3"/>
  <c r="AX316" i="3"/>
  <c r="AJ316" i="3"/>
  <c r="V316" i="3"/>
  <c r="BN317" i="3"/>
  <c r="AZ317" i="3"/>
  <c r="AL317" i="3"/>
  <c r="X317" i="3"/>
  <c r="BH318" i="3"/>
  <c r="AT318" i="3"/>
  <c r="AF318" i="3"/>
  <c r="R318" i="3"/>
  <c r="BP318" i="3"/>
  <c r="BB318" i="3"/>
  <c r="AN318" i="3"/>
  <c r="Z318" i="3"/>
  <c r="BJ319" i="3"/>
  <c r="AV319" i="3"/>
  <c r="AH319" i="3"/>
  <c r="T319" i="3"/>
  <c r="BR319" i="3"/>
  <c r="BD319" i="3"/>
  <c r="AP319" i="3"/>
  <c r="AB319" i="3"/>
  <c r="BL320" i="3"/>
  <c r="AX320" i="3"/>
  <c r="AJ320" i="3"/>
  <c r="V320" i="3"/>
  <c r="BN321" i="3"/>
  <c r="AZ321" i="3"/>
  <c r="AL321" i="3"/>
  <c r="X321" i="3"/>
  <c r="BH322" i="3"/>
  <c r="AT322" i="3"/>
  <c r="AF322" i="3"/>
  <c r="R322" i="3"/>
  <c r="BP322" i="3"/>
  <c r="BB322" i="3"/>
  <c r="AN322" i="3"/>
  <c r="Z322" i="3"/>
  <c r="BJ323" i="3"/>
  <c r="AV323" i="3"/>
  <c r="AH323" i="3"/>
  <c r="T323" i="3"/>
  <c r="BR323" i="3"/>
  <c r="BD323" i="3"/>
  <c r="AP323" i="3"/>
  <c r="AB323" i="3"/>
  <c r="BL324" i="3"/>
  <c r="AX324" i="3"/>
  <c r="AJ324" i="3"/>
  <c r="V324" i="3"/>
  <c r="BN325" i="3"/>
  <c r="AZ325" i="3"/>
  <c r="AL325" i="3"/>
  <c r="X325" i="3"/>
  <c r="BL326" i="3"/>
  <c r="AX326" i="3"/>
  <c r="AJ326" i="3"/>
  <c r="V326" i="3"/>
  <c r="BN327" i="3"/>
  <c r="AZ327" i="3"/>
  <c r="AL327" i="3"/>
  <c r="X327" i="3"/>
  <c r="BH328" i="3"/>
  <c r="AT328" i="3"/>
  <c r="AF328" i="3"/>
  <c r="R328" i="3"/>
  <c r="BR329" i="3"/>
  <c r="BD329" i="3"/>
  <c r="AP329" i="3"/>
  <c r="AB329" i="3"/>
  <c r="BJ331" i="3"/>
  <c r="AV331" i="3"/>
  <c r="AH331" i="3"/>
  <c r="T331" i="3"/>
  <c r="BN335" i="3"/>
  <c r="AZ335" i="3"/>
  <c r="AL335" i="3"/>
  <c r="X335" i="3"/>
  <c r="BH336" i="3"/>
  <c r="AT336" i="3"/>
  <c r="AF336" i="3"/>
  <c r="R336" i="3"/>
  <c r="BP336" i="3"/>
  <c r="BB336" i="3"/>
  <c r="AN336" i="3"/>
  <c r="Z336" i="3"/>
  <c r="BN337" i="3"/>
  <c r="AZ337" i="3"/>
  <c r="AL337" i="3"/>
  <c r="X337" i="3"/>
  <c r="BH338" i="3"/>
  <c r="AT338" i="3"/>
  <c r="AF338" i="3"/>
  <c r="R338" i="3"/>
  <c r="BP338" i="3"/>
  <c r="BB338" i="3"/>
  <c r="AN338" i="3"/>
  <c r="Z338" i="3"/>
  <c r="BJ339" i="3"/>
  <c r="AV339" i="3"/>
  <c r="AH339" i="3"/>
  <c r="T339" i="3"/>
  <c r="BR339" i="3"/>
  <c r="BD339" i="3"/>
  <c r="AP339" i="3"/>
  <c r="AB339" i="3"/>
  <c r="BL340" i="3"/>
  <c r="AX340" i="3"/>
  <c r="AJ340" i="3"/>
  <c r="V340" i="3"/>
  <c r="BJ341" i="3"/>
  <c r="AV341" i="3"/>
  <c r="AH341" i="3"/>
  <c r="T341" i="3"/>
  <c r="BR341" i="3"/>
  <c r="BD341" i="3"/>
  <c r="AP341" i="3"/>
  <c r="AB341" i="3"/>
  <c r="BL342" i="3"/>
  <c r="AX342" i="3"/>
  <c r="AJ342" i="3"/>
  <c r="V342" i="3"/>
  <c r="BN343" i="3"/>
  <c r="AZ343" i="3"/>
  <c r="AL343" i="3"/>
  <c r="X343" i="3"/>
  <c r="BH344" i="3"/>
  <c r="AT344" i="3"/>
  <c r="AF344" i="3"/>
  <c r="R344" i="3"/>
  <c r="BP344" i="3"/>
  <c r="BB344" i="3"/>
  <c r="AN344" i="3"/>
  <c r="Z344" i="3"/>
  <c r="BJ345" i="3"/>
  <c r="AV345" i="3"/>
  <c r="AH345" i="3"/>
  <c r="T345" i="3"/>
  <c r="BR345" i="3"/>
  <c r="BD345" i="3"/>
  <c r="AP345" i="3"/>
  <c r="AB345" i="3"/>
  <c r="BH346" i="3"/>
  <c r="AT346" i="3"/>
  <c r="AF346" i="3"/>
  <c r="R346" i="3"/>
  <c r="BP346" i="3"/>
  <c r="BB346" i="3"/>
  <c r="AN346" i="3"/>
  <c r="Z346" i="3"/>
  <c r="BN347" i="3"/>
  <c r="AZ347" i="3"/>
  <c r="AL347" i="3"/>
  <c r="X347" i="3"/>
  <c r="BH348" i="3"/>
  <c r="AT348" i="3"/>
  <c r="AF348" i="3"/>
  <c r="R348" i="3"/>
  <c r="BN349" i="3"/>
  <c r="AZ349" i="3"/>
  <c r="AL349" i="3"/>
  <c r="X349" i="3"/>
  <c r="BH350" i="3"/>
  <c r="AT350" i="3"/>
  <c r="AF350" i="3"/>
  <c r="R350" i="3"/>
  <c r="BP350" i="3"/>
  <c r="BB350" i="3"/>
  <c r="AN350" i="3"/>
  <c r="Z350" i="3"/>
  <c r="BJ351" i="3"/>
  <c r="AV351" i="3"/>
  <c r="AH351" i="3"/>
  <c r="T351" i="3"/>
  <c r="BH352" i="3"/>
  <c r="AT352" i="3"/>
  <c r="AF352" i="3"/>
  <c r="R352" i="3"/>
  <c r="BN355" i="3"/>
  <c r="AZ355" i="3"/>
  <c r="AL355" i="3"/>
  <c r="X355" i="3"/>
  <c r="BR355" i="3"/>
  <c r="BD355" i="3"/>
  <c r="AP355" i="3"/>
  <c r="AB355" i="3"/>
  <c r="BL356" i="3"/>
  <c r="AX356" i="3"/>
  <c r="AJ356" i="3"/>
  <c r="V356" i="3"/>
  <c r="BN357" i="3"/>
  <c r="AZ357" i="3"/>
  <c r="AL357" i="3"/>
  <c r="X357" i="3"/>
  <c r="BH358" i="3"/>
  <c r="AT358" i="3"/>
  <c r="AF358" i="3"/>
  <c r="R358" i="3"/>
  <c r="BJ359" i="3"/>
  <c r="AV359" i="3"/>
  <c r="AH359" i="3"/>
  <c r="T359" i="3"/>
  <c r="BR359" i="3"/>
  <c r="BD359" i="3"/>
  <c r="AP359" i="3"/>
  <c r="AB359" i="3"/>
  <c r="BL360" i="3"/>
  <c r="AX360" i="3"/>
  <c r="AJ360" i="3"/>
  <c r="V360" i="3"/>
  <c r="BP360" i="3"/>
  <c r="BB360" i="3"/>
  <c r="AN360" i="3"/>
  <c r="Z360" i="3"/>
  <c r="BJ361" i="3"/>
  <c r="AV361" i="3"/>
  <c r="AH361" i="3"/>
  <c r="T361" i="3"/>
  <c r="BR361" i="3"/>
  <c r="BD361" i="3"/>
  <c r="AP361" i="3"/>
  <c r="AB361" i="3"/>
  <c r="BL362" i="3"/>
  <c r="AX362" i="3"/>
  <c r="AJ362" i="3"/>
  <c r="V362" i="3"/>
  <c r="BP362" i="3"/>
  <c r="BB362" i="3"/>
  <c r="AN362" i="3"/>
  <c r="Z362" i="3"/>
  <c r="BJ363" i="3"/>
  <c r="AV363" i="3"/>
  <c r="AH363" i="3"/>
  <c r="T363" i="3"/>
  <c r="BH364" i="3"/>
  <c r="AT364" i="3"/>
  <c r="AF364" i="3"/>
  <c r="R364" i="3"/>
  <c r="BN365" i="3"/>
  <c r="AZ365" i="3"/>
  <c r="AL365" i="3"/>
  <c r="X365" i="3"/>
  <c r="BR365" i="3"/>
  <c r="BD365" i="3"/>
  <c r="AP365" i="3"/>
  <c r="AB365" i="3"/>
  <c r="BL366" i="3"/>
  <c r="AX366" i="3"/>
  <c r="AJ366" i="3"/>
  <c r="V366" i="3"/>
  <c r="BP366" i="3"/>
  <c r="BB366" i="3"/>
  <c r="AN366" i="3"/>
  <c r="Z366" i="3"/>
  <c r="BJ367" i="3"/>
  <c r="AV367" i="3"/>
  <c r="AH367" i="3"/>
  <c r="T367" i="3"/>
  <c r="BR367" i="3"/>
  <c r="BD367" i="3"/>
  <c r="AP367" i="3"/>
  <c r="AB367" i="3"/>
  <c r="BH368" i="3"/>
  <c r="AT368" i="3"/>
  <c r="AF368" i="3"/>
  <c r="R368" i="3"/>
  <c r="BP368" i="3"/>
  <c r="BB368" i="3"/>
  <c r="AN368" i="3"/>
  <c r="Z368" i="3"/>
  <c r="BJ369" i="3"/>
  <c r="AV369" i="3"/>
  <c r="AH369" i="3"/>
  <c r="T369" i="3"/>
  <c r="BR369" i="3"/>
  <c r="BD369" i="3"/>
  <c r="AP369" i="3"/>
  <c r="AB369" i="3"/>
  <c r="BL370" i="3"/>
  <c r="AX370" i="3"/>
  <c r="AJ370" i="3"/>
  <c r="V370" i="3"/>
  <c r="BJ371" i="3"/>
  <c r="AV371" i="3"/>
  <c r="AH371" i="3"/>
  <c r="T371" i="3"/>
  <c r="BR371" i="3"/>
  <c r="BD371" i="3"/>
  <c r="AP371" i="3"/>
  <c r="AB371" i="3"/>
  <c r="BL372" i="3"/>
  <c r="AX372" i="3"/>
  <c r="AJ372" i="3"/>
  <c r="V372" i="3"/>
  <c r="BP372" i="3"/>
  <c r="BB372" i="3"/>
  <c r="AN372" i="3"/>
  <c r="Z372" i="3"/>
  <c r="BJ373" i="3"/>
  <c r="AV373" i="3"/>
  <c r="AH373" i="3"/>
  <c r="T373" i="3"/>
  <c r="BH374" i="3"/>
  <c r="AT374" i="3"/>
  <c r="AF374" i="3"/>
  <c r="R374" i="3"/>
  <c r="BP374" i="3"/>
  <c r="BB374" i="3"/>
  <c r="AN374" i="3"/>
  <c r="Z374" i="3"/>
  <c r="BJ375" i="3"/>
  <c r="AV375" i="3"/>
  <c r="AH375" i="3"/>
  <c r="T375" i="3"/>
  <c r="BH376" i="3"/>
  <c r="AT376" i="3"/>
  <c r="AF376" i="3"/>
  <c r="R376" i="3"/>
  <c r="BP376" i="3"/>
  <c r="BB376" i="3"/>
  <c r="AN376" i="3"/>
  <c r="Z376" i="3"/>
  <c r="BJ377" i="3"/>
  <c r="AV377" i="3"/>
  <c r="AH377" i="3"/>
  <c r="T377" i="3"/>
  <c r="BR377" i="3"/>
  <c r="BD377" i="3"/>
  <c r="AP377" i="3"/>
  <c r="AB377" i="3"/>
  <c r="BL378" i="3"/>
  <c r="AX378" i="3"/>
  <c r="AJ378" i="3"/>
  <c r="V378" i="3"/>
  <c r="BN379" i="3"/>
  <c r="AZ379" i="3"/>
  <c r="AL379" i="3"/>
  <c r="X379" i="3"/>
  <c r="BH380" i="3"/>
  <c r="AT380" i="3"/>
  <c r="AF380" i="3"/>
  <c r="R380" i="3"/>
  <c r="BJ381" i="3"/>
  <c r="AV381" i="3"/>
  <c r="AH381" i="3"/>
  <c r="T381" i="3"/>
  <c r="BR381" i="3"/>
  <c r="BD381" i="3"/>
  <c r="AP381" i="3"/>
  <c r="AB381" i="3"/>
  <c r="BL382" i="3"/>
  <c r="AX382" i="3"/>
  <c r="AJ382" i="3"/>
  <c r="V382" i="3"/>
  <c r="BP382" i="3"/>
  <c r="BB382" i="3"/>
  <c r="AN382" i="3"/>
  <c r="Z382" i="3"/>
  <c r="BJ383" i="3"/>
  <c r="AV383" i="3"/>
  <c r="AH383" i="3"/>
  <c r="T383" i="3"/>
  <c r="BR383" i="3"/>
  <c r="BD383" i="3"/>
  <c r="AP383" i="3"/>
  <c r="AB383" i="3"/>
  <c r="BL384" i="3"/>
  <c r="AX384" i="3"/>
  <c r="AJ384" i="3"/>
  <c r="V384" i="3"/>
  <c r="BP384" i="3"/>
  <c r="BB384" i="3"/>
  <c r="AN384" i="3"/>
  <c r="Z384" i="3"/>
  <c r="BJ385" i="3"/>
  <c r="AV385" i="3"/>
  <c r="AH385" i="3"/>
  <c r="T385" i="3"/>
  <c r="BR385" i="3"/>
  <c r="BD385" i="3"/>
  <c r="AP385" i="3"/>
  <c r="AB385" i="3"/>
  <c r="BL386" i="3"/>
  <c r="AX386" i="3"/>
  <c r="AJ386" i="3"/>
  <c r="V386" i="3"/>
  <c r="BN387" i="3"/>
  <c r="AZ387" i="3"/>
  <c r="AL387" i="3"/>
  <c r="X387" i="3"/>
  <c r="BR387" i="3"/>
  <c r="BD387" i="3"/>
  <c r="AP387" i="3"/>
  <c r="AB387" i="3"/>
  <c r="BL388" i="3"/>
  <c r="AX388" i="3"/>
  <c r="AJ388" i="3"/>
  <c r="V388" i="3"/>
  <c r="BP388" i="3"/>
  <c r="BB388" i="3"/>
  <c r="AN388" i="3"/>
  <c r="Z388" i="3"/>
  <c r="BJ389" i="3"/>
  <c r="AV389" i="3"/>
  <c r="AH389" i="3"/>
  <c r="T389" i="3"/>
  <c r="BH390" i="3"/>
  <c r="AT390" i="3"/>
  <c r="AF390" i="3"/>
  <c r="R390" i="3"/>
  <c r="BP390" i="3"/>
  <c r="BB390" i="3"/>
  <c r="AN390" i="3"/>
  <c r="Z390" i="3"/>
  <c r="BJ391" i="3"/>
  <c r="AV391" i="3"/>
  <c r="AH391" i="3"/>
  <c r="T391" i="3"/>
  <c r="BR391" i="3"/>
  <c r="BD391" i="3"/>
  <c r="AP391" i="3"/>
  <c r="AB391" i="3"/>
  <c r="BL392" i="3"/>
  <c r="AX392" i="3"/>
  <c r="AJ392" i="3"/>
  <c r="V392" i="3"/>
  <c r="BP392" i="3"/>
  <c r="BB392" i="3"/>
  <c r="AN392" i="3"/>
  <c r="Z392" i="3"/>
  <c r="BJ393" i="3"/>
  <c r="AV393" i="3"/>
  <c r="AH393" i="3"/>
  <c r="T393" i="3"/>
  <c r="BR393" i="3"/>
  <c r="BD393" i="3"/>
  <c r="AP393" i="3"/>
  <c r="AB393" i="3"/>
  <c r="BL394" i="3"/>
  <c r="AX394" i="3"/>
  <c r="AJ394" i="3"/>
  <c r="V394" i="3"/>
  <c r="BN395" i="3"/>
  <c r="AZ395" i="3"/>
  <c r="AL395" i="3"/>
  <c r="X395" i="3"/>
  <c r="BR395" i="3"/>
  <c r="BD395" i="3"/>
  <c r="AP395" i="3"/>
  <c r="AB395" i="3"/>
  <c r="BL396" i="3"/>
  <c r="AX396" i="3"/>
  <c r="AJ396" i="3"/>
  <c r="V396" i="3"/>
  <c r="BP396" i="3"/>
  <c r="BB396" i="3"/>
  <c r="AN396" i="3"/>
  <c r="Z396" i="3"/>
  <c r="BN397" i="3"/>
  <c r="AZ397" i="3"/>
  <c r="AL397" i="3"/>
  <c r="X397" i="3"/>
  <c r="BH398" i="3"/>
  <c r="AT398" i="3"/>
  <c r="AF398" i="3"/>
  <c r="R398" i="3"/>
  <c r="BN399" i="3"/>
  <c r="AZ399" i="3"/>
  <c r="AL399" i="3"/>
  <c r="X399" i="3"/>
  <c r="BR399" i="3"/>
  <c r="BD399" i="3"/>
  <c r="AP399" i="3"/>
  <c r="AB399" i="3"/>
  <c r="BL400" i="3"/>
  <c r="AX400" i="3"/>
  <c r="AJ400" i="3"/>
  <c r="V400" i="3"/>
  <c r="BN401" i="3"/>
  <c r="AZ401" i="3"/>
  <c r="AL401" i="3"/>
  <c r="X401" i="3"/>
  <c r="BH402" i="3"/>
  <c r="AT402" i="3"/>
  <c r="AF402" i="3"/>
  <c r="R402" i="3"/>
  <c r="BP402" i="3"/>
  <c r="BB402" i="3"/>
  <c r="AN402" i="3"/>
  <c r="Z402" i="3"/>
  <c r="BJ403" i="3"/>
  <c r="AV403" i="3"/>
  <c r="AH403" i="3"/>
  <c r="T403" i="3"/>
  <c r="BR403" i="3"/>
  <c r="BD403" i="3"/>
  <c r="AP403" i="3"/>
  <c r="AB403" i="3"/>
  <c r="BH404" i="3"/>
  <c r="AT404" i="3"/>
  <c r="AF404" i="3"/>
  <c r="R404" i="3"/>
  <c r="BP404" i="3"/>
  <c r="BB404" i="3"/>
  <c r="AN404" i="3"/>
  <c r="Z404" i="3"/>
  <c r="BN405" i="3"/>
  <c r="AZ405" i="3"/>
  <c r="AL405" i="3"/>
  <c r="X405" i="3"/>
  <c r="BL406" i="3"/>
  <c r="AX406" i="3"/>
  <c r="AJ406" i="3"/>
  <c r="V406" i="3"/>
  <c r="BN407" i="3"/>
  <c r="AZ407" i="3"/>
  <c r="AL407" i="3"/>
  <c r="X407" i="3"/>
  <c r="BL408" i="3"/>
  <c r="AX408" i="3"/>
  <c r="AJ408" i="3"/>
  <c r="V408" i="3"/>
  <c r="BJ409" i="3"/>
  <c r="AV409" i="3"/>
  <c r="AH409" i="3"/>
  <c r="T409" i="3"/>
  <c r="BR409" i="3"/>
  <c r="BD409" i="3"/>
  <c r="AP409" i="3"/>
  <c r="AB409" i="3"/>
  <c r="BL410" i="3"/>
  <c r="AX410" i="3"/>
  <c r="AJ410" i="3"/>
  <c r="V410" i="3"/>
  <c r="BN411" i="3"/>
  <c r="AZ411" i="3"/>
  <c r="AL411" i="3"/>
  <c r="X411" i="3"/>
  <c r="BL412" i="3"/>
  <c r="AX412" i="3"/>
  <c r="AJ412" i="3"/>
  <c r="V412" i="3"/>
  <c r="BN413" i="3"/>
  <c r="AZ413" i="3"/>
  <c r="AL413" i="3"/>
  <c r="X413" i="3"/>
  <c r="BH414" i="3"/>
  <c r="AT414" i="3"/>
  <c r="AF414" i="3"/>
  <c r="R414" i="3"/>
  <c r="BN415" i="3"/>
  <c r="AZ415" i="3"/>
  <c r="AL415" i="3"/>
  <c r="X415" i="3"/>
  <c r="BR415" i="3"/>
  <c r="BD415" i="3"/>
  <c r="AP415" i="3"/>
  <c r="AB415" i="3"/>
  <c r="BH416" i="3"/>
  <c r="AT416" i="3"/>
  <c r="AF416" i="3"/>
  <c r="R416" i="3"/>
  <c r="BP416" i="3"/>
  <c r="BB416" i="3"/>
  <c r="AN416" i="3"/>
  <c r="Z416" i="3"/>
  <c r="BJ417" i="3"/>
  <c r="AV417" i="3"/>
  <c r="AH417" i="3"/>
  <c r="T417" i="3"/>
  <c r="BR417" i="3"/>
  <c r="BD417" i="3"/>
  <c r="AP417" i="3"/>
  <c r="AB417" i="3"/>
  <c r="BL418" i="3"/>
  <c r="AX418" i="3"/>
  <c r="AJ418" i="3"/>
  <c r="V418" i="3"/>
  <c r="BJ419" i="3"/>
  <c r="AV419" i="3"/>
  <c r="AH419" i="3"/>
  <c r="T419" i="3"/>
  <c r="BR419" i="3"/>
  <c r="BD419" i="3"/>
  <c r="AP419" i="3"/>
  <c r="AB419" i="3"/>
  <c r="BL420" i="3"/>
  <c r="AX420" i="3"/>
  <c r="AJ420" i="3"/>
  <c r="V420" i="3"/>
  <c r="BN421" i="3"/>
  <c r="AZ421" i="3"/>
  <c r="AL421" i="3"/>
  <c r="X421" i="3"/>
  <c r="BH422" i="3"/>
  <c r="AT422" i="3"/>
  <c r="AF422" i="3"/>
  <c r="R422" i="3"/>
  <c r="BP422" i="3"/>
  <c r="BB422" i="3"/>
  <c r="AN422" i="3"/>
  <c r="Z422" i="3"/>
  <c r="BN423" i="3"/>
  <c r="AZ423" i="3"/>
  <c r="AL423" i="3"/>
  <c r="X423" i="3"/>
  <c r="BH424" i="3"/>
  <c r="AT424" i="3"/>
  <c r="AF424" i="3"/>
  <c r="R424" i="3"/>
  <c r="BP424" i="3"/>
  <c r="BB424" i="3"/>
  <c r="AN424" i="3"/>
  <c r="Z424" i="3"/>
  <c r="BJ425" i="3"/>
  <c r="AV425" i="3"/>
  <c r="AH425" i="3"/>
  <c r="T425" i="3"/>
  <c r="BR425" i="3"/>
  <c r="BD425" i="3"/>
  <c r="AP425" i="3"/>
  <c r="AB425" i="3"/>
  <c r="BL426" i="3"/>
  <c r="AX426" i="3"/>
  <c r="AJ426" i="3"/>
  <c r="V426" i="3"/>
  <c r="BJ427" i="3"/>
  <c r="AV427" i="3"/>
  <c r="AH427" i="3"/>
  <c r="T427" i="3"/>
  <c r="BL428" i="3"/>
  <c r="AX428" i="3"/>
  <c r="AJ428" i="3"/>
  <c r="V428" i="3"/>
  <c r="BN429" i="3"/>
  <c r="AZ429" i="3"/>
  <c r="AL429" i="3"/>
  <c r="X429" i="3"/>
  <c r="BH430" i="3"/>
  <c r="AT430" i="3"/>
  <c r="AF430" i="3"/>
  <c r="R430" i="3"/>
  <c r="BP430" i="3"/>
  <c r="BB430" i="3"/>
  <c r="AN430" i="3"/>
  <c r="Z430" i="3"/>
  <c r="BJ431" i="3"/>
  <c r="AV431" i="3"/>
  <c r="AH431" i="3"/>
  <c r="T431" i="3"/>
  <c r="BR431" i="3"/>
  <c r="BD431" i="3"/>
  <c r="AP431" i="3"/>
  <c r="AB431" i="3"/>
  <c r="BL432" i="3"/>
  <c r="AX432" i="3"/>
  <c r="AJ432" i="3"/>
  <c r="V432" i="3"/>
  <c r="BN433" i="3"/>
  <c r="AZ433" i="3"/>
  <c r="AL433" i="3"/>
  <c r="X433" i="3"/>
  <c r="BH434" i="3"/>
  <c r="AT434" i="3"/>
  <c r="AF434" i="3"/>
  <c r="R434" i="3"/>
  <c r="BP434" i="3"/>
  <c r="BB434" i="3"/>
  <c r="AN434" i="3"/>
  <c r="Z434" i="3"/>
  <c r="BJ435" i="3"/>
  <c r="AV435" i="3"/>
  <c r="AH435" i="3"/>
  <c r="T435" i="3"/>
  <c r="BR435" i="3"/>
  <c r="BD435" i="3"/>
  <c r="AP435" i="3"/>
  <c r="AB435" i="3"/>
  <c r="BL436" i="3"/>
  <c r="AX436" i="3"/>
  <c r="AJ436" i="3"/>
  <c r="V436" i="3"/>
  <c r="BN437" i="3"/>
  <c r="AZ437" i="3"/>
  <c r="AL437" i="3"/>
  <c r="X437" i="3"/>
  <c r="BH438" i="3"/>
  <c r="AT438" i="3"/>
  <c r="AF438" i="3"/>
  <c r="R438" i="3"/>
  <c r="BP438" i="3"/>
  <c r="BB438" i="3"/>
  <c r="AN438" i="3"/>
  <c r="Z438" i="3"/>
  <c r="BJ439" i="3"/>
  <c r="AV439" i="3"/>
  <c r="AH439" i="3"/>
  <c r="T439" i="3"/>
  <c r="BR439" i="3"/>
  <c r="BD439" i="3"/>
  <c r="AP439" i="3"/>
  <c r="AB439" i="3"/>
  <c r="BH440" i="3"/>
  <c r="AT440" i="3"/>
  <c r="AF440" i="3"/>
  <c r="R440" i="3"/>
  <c r="BP440" i="3"/>
  <c r="BB440" i="3"/>
  <c r="AN440" i="3"/>
  <c r="Z440" i="3"/>
  <c r="BN441" i="3"/>
  <c r="AZ441" i="3"/>
  <c r="AL441" i="3"/>
  <c r="X441" i="3"/>
  <c r="BH442" i="3"/>
  <c r="AT442" i="3"/>
  <c r="AF442" i="3"/>
  <c r="R442" i="3"/>
  <c r="BN443" i="3"/>
  <c r="AZ443" i="3"/>
  <c r="AL443" i="3"/>
  <c r="X443" i="3"/>
  <c r="BR443" i="3"/>
  <c r="BD443" i="3"/>
  <c r="AP443" i="3"/>
  <c r="AB443" i="3"/>
  <c r="BL444" i="3"/>
  <c r="AX444" i="3"/>
  <c r="AJ444" i="3"/>
  <c r="V444" i="3"/>
  <c r="BP444" i="3"/>
  <c r="BB444" i="3"/>
  <c r="AN444" i="3"/>
  <c r="Z444" i="3"/>
  <c r="BR445" i="3"/>
  <c r="BD445" i="3"/>
  <c r="AP445" i="3"/>
  <c r="AB445" i="3"/>
  <c r="BL448" i="3"/>
  <c r="AX448" i="3"/>
  <c r="AJ448" i="3"/>
  <c r="V448" i="3"/>
  <c r="BN449" i="3"/>
  <c r="AZ449" i="3"/>
  <c r="AL449" i="3"/>
  <c r="X449" i="3"/>
  <c r="BH450" i="3"/>
  <c r="AT450" i="3"/>
  <c r="AF450" i="3"/>
  <c r="R450" i="3"/>
  <c r="BN451" i="3"/>
  <c r="AZ451" i="3"/>
  <c r="AL451" i="3"/>
  <c r="X451" i="3"/>
  <c r="BH452" i="3"/>
  <c r="AT452" i="3"/>
  <c r="AF452" i="3"/>
  <c r="R452" i="3"/>
  <c r="BP452" i="3"/>
  <c r="BB452" i="3"/>
  <c r="AN452" i="3"/>
  <c r="Z452" i="3"/>
  <c r="BJ453" i="3"/>
  <c r="AV453" i="3"/>
  <c r="AH453" i="3"/>
  <c r="T453" i="3"/>
  <c r="BR453" i="3"/>
  <c r="BD453" i="3"/>
  <c r="AP453" i="3"/>
  <c r="AB453" i="3"/>
  <c r="BL454" i="3"/>
  <c r="AX454" i="3"/>
  <c r="AJ454" i="3"/>
  <c r="V454" i="3"/>
  <c r="BN455" i="3"/>
  <c r="AZ455" i="3"/>
  <c r="AL455" i="3"/>
  <c r="X455" i="3"/>
  <c r="BR455" i="3"/>
  <c r="BD455" i="3"/>
  <c r="AP455" i="3"/>
  <c r="AB455" i="3"/>
  <c r="BH456" i="3"/>
  <c r="AT456" i="3"/>
  <c r="AF456" i="3"/>
  <c r="R456" i="3"/>
  <c r="BP456" i="3"/>
  <c r="BB456" i="3"/>
  <c r="AN456" i="3"/>
  <c r="Z456" i="3"/>
  <c r="BJ457" i="3"/>
  <c r="AV457" i="3"/>
  <c r="AH457" i="3"/>
  <c r="T457" i="3"/>
  <c r="BN457" i="3"/>
  <c r="AZ457" i="3"/>
  <c r="AL457" i="3"/>
  <c r="X457" i="3"/>
  <c r="BR457" i="3"/>
  <c r="BD457" i="3"/>
  <c r="AP457" i="3"/>
  <c r="AB457" i="3"/>
  <c r="BH458" i="3"/>
  <c r="AT458" i="3"/>
  <c r="AF458" i="3"/>
  <c r="R458" i="3"/>
  <c r="BL458" i="3"/>
  <c r="AX458" i="3"/>
  <c r="AJ458" i="3"/>
  <c r="V458" i="3"/>
  <c r="BP466" i="3"/>
  <c r="BB466" i="3"/>
  <c r="AN466" i="3"/>
  <c r="Z466" i="3"/>
  <c r="BJ467" i="3"/>
  <c r="AV467" i="3"/>
  <c r="AH467" i="3"/>
  <c r="T467" i="3"/>
  <c r="BR467" i="3"/>
  <c r="BD467" i="3"/>
  <c r="AP467" i="3"/>
  <c r="AB467" i="3"/>
  <c r="BL468" i="3"/>
  <c r="AX468" i="3"/>
  <c r="AJ468" i="3"/>
  <c r="V468" i="3"/>
  <c r="BJ469" i="3"/>
  <c r="AV469" i="3"/>
  <c r="AH469" i="3"/>
  <c r="T469" i="3"/>
  <c r="BH470" i="3"/>
  <c r="AT470" i="3"/>
  <c r="AF470" i="3"/>
  <c r="R470" i="3"/>
  <c r="BP470" i="3"/>
  <c r="BB470" i="3"/>
  <c r="AN470" i="3"/>
  <c r="Z470" i="3"/>
  <c r="BJ471" i="3"/>
  <c r="AV471" i="3"/>
  <c r="AH471" i="3"/>
  <c r="T471" i="3"/>
  <c r="BR471" i="3"/>
  <c r="BD471" i="3"/>
  <c r="AP471" i="3"/>
  <c r="AB471" i="3"/>
  <c r="BL472" i="3"/>
  <c r="AX472" i="3"/>
  <c r="AJ472" i="3"/>
  <c r="V472" i="3"/>
  <c r="BN473" i="3"/>
  <c r="AZ473" i="3"/>
  <c r="AL473" i="3"/>
  <c r="X473" i="3"/>
  <c r="BH474" i="3"/>
  <c r="AT474" i="3"/>
  <c r="AF474" i="3"/>
  <c r="R474" i="3"/>
  <c r="BN475" i="3"/>
  <c r="AZ475" i="3"/>
  <c r="AL475" i="3"/>
  <c r="X475" i="3"/>
  <c r="BR475" i="3"/>
  <c r="BD475" i="3"/>
  <c r="AP475" i="3"/>
  <c r="AB475" i="3"/>
  <c r="BL476" i="3"/>
  <c r="AX476" i="3"/>
  <c r="AJ476" i="3"/>
  <c r="V476" i="3"/>
  <c r="BN477" i="3"/>
  <c r="AZ477" i="3"/>
  <c r="AL477" i="3"/>
  <c r="X477" i="3"/>
  <c r="BR477" i="3"/>
  <c r="BD477" i="3"/>
  <c r="AP477" i="3"/>
  <c r="AB477" i="3"/>
  <c r="BL478" i="3"/>
  <c r="AX478" i="3"/>
  <c r="AJ478" i="3"/>
  <c r="V478" i="3"/>
  <c r="BP478" i="3"/>
  <c r="BB478" i="3"/>
  <c r="AN478" i="3"/>
  <c r="Z478" i="3"/>
  <c r="BJ479" i="3"/>
  <c r="AV479" i="3"/>
  <c r="AH479" i="3"/>
  <c r="T479" i="3"/>
  <c r="BR479" i="3"/>
  <c r="BD479" i="3"/>
  <c r="AP479" i="3"/>
  <c r="AB479" i="3"/>
  <c r="BL480" i="3"/>
  <c r="AX480" i="3"/>
  <c r="AJ480" i="3"/>
  <c r="V480" i="3"/>
  <c r="BN481" i="3"/>
  <c r="AZ481" i="3"/>
  <c r="AL481" i="3"/>
  <c r="X481" i="3"/>
  <c r="BH482" i="3"/>
  <c r="AT482" i="3"/>
  <c r="AF482" i="3"/>
  <c r="R482" i="3"/>
  <c r="BN483" i="3"/>
  <c r="AZ483" i="3"/>
  <c r="AL483" i="3"/>
  <c r="X483" i="3"/>
  <c r="BH484" i="3"/>
  <c r="AT484" i="3"/>
  <c r="AF484" i="3"/>
  <c r="R484" i="3"/>
  <c r="BJ485" i="3"/>
  <c r="AV485" i="3"/>
  <c r="AH485" i="3"/>
  <c r="T485" i="3"/>
  <c r="BR485" i="3"/>
  <c r="BD485" i="3"/>
  <c r="AP485" i="3"/>
  <c r="AB485" i="3"/>
  <c r="BH486" i="3"/>
  <c r="AT486" i="3"/>
  <c r="AF486" i="3"/>
  <c r="R486" i="3"/>
  <c r="BP486" i="3"/>
  <c r="BB486" i="3"/>
  <c r="AN486" i="3"/>
  <c r="Z486" i="3"/>
  <c r="BJ487" i="3"/>
  <c r="AV487" i="3"/>
  <c r="AH487" i="3"/>
  <c r="T487" i="3"/>
  <c r="BR487" i="3"/>
  <c r="BD487" i="3"/>
  <c r="AP487" i="3"/>
  <c r="AB487" i="3"/>
  <c r="BH488" i="3"/>
  <c r="AT488" i="3"/>
  <c r="AF488" i="3"/>
  <c r="R488" i="3"/>
  <c r="BP488" i="3"/>
  <c r="BB488" i="3"/>
  <c r="AN488" i="3"/>
  <c r="Z488" i="3"/>
  <c r="BN489" i="3"/>
  <c r="AZ489" i="3"/>
  <c r="AL489" i="3"/>
  <c r="X489" i="3"/>
  <c r="BH490" i="3"/>
  <c r="AT490" i="3"/>
  <c r="AF490" i="3"/>
  <c r="R490" i="3"/>
  <c r="BP490" i="3"/>
  <c r="BB490" i="3"/>
  <c r="AN490" i="3"/>
  <c r="Z490" i="3"/>
  <c r="BJ491" i="3"/>
  <c r="AV491" i="3"/>
  <c r="AH491" i="3"/>
  <c r="T491" i="3"/>
  <c r="BR491" i="3"/>
  <c r="BD491" i="3"/>
  <c r="AP491" i="3"/>
  <c r="AB491" i="3"/>
  <c r="BH492" i="3"/>
  <c r="AT492" i="3"/>
  <c r="AF492" i="3"/>
  <c r="R492" i="3"/>
  <c r="BJ493" i="3"/>
  <c r="AV493" i="3"/>
  <c r="AH493" i="3"/>
  <c r="T493" i="3"/>
  <c r="BH494" i="3"/>
  <c r="AT494" i="3"/>
  <c r="AF494" i="3"/>
  <c r="R494" i="3"/>
  <c r="BN495" i="3"/>
  <c r="AZ495" i="3"/>
  <c r="AL495" i="3"/>
  <c r="X495" i="3"/>
  <c r="BH496" i="3"/>
  <c r="AT496" i="3"/>
  <c r="AF496" i="3"/>
  <c r="R496" i="3"/>
  <c r="BP496" i="3"/>
  <c r="BB496" i="3"/>
  <c r="AN496" i="3"/>
  <c r="Z496" i="3"/>
  <c r="BJ497" i="3"/>
  <c r="AV497" i="3"/>
  <c r="AH497" i="3"/>
  <c r="T497" i="3"/>
  <c r="BL498" i="3"/>
  <c r="AX498" i="3"/>
  <c r="AJ498" i="3"/>
  <c r="V498" i="3"/>
  <c r="BJ527" i="3"/>
  <c r="AV527" i="3"/>
  <c r="AH527" i="3"/>
  <c r="T527" i="3"/>
  <c r="BI6" i="3"/>
  <c r="AU6" i="3"/>
  <c r="S6" i="3"/>
  <c r="BM6" i="3"/>
  <c r="AY6" i="3"/>
  <c r="W6" i="3"/>
  <c r="BQ6" i="3"/>
  <c r="BC6" i="3"/>
  <c r="AA6" i="3"/>
  <c r="BG7" i="3"/>
  <c r="AS7" i="3"/>
  <c r="AE7" i="3"/>
  <c r="Q7" i="3"/>
  <c r="BK7" i="3"/>
  <c r="AW7" i="3"/>
  <c r="AI7" i="3"/>
  <c r="U7" i="3"/>
  <c r="BO7" i="3"/>
  <c r="BA7" i="3"/>
  <c r="AM7" i="3"/>
  <c r="Y7" i="3"/>
  <c r="BS7" i="3"/>
  <c r="BE7" i="3"/>
  <c r="AQ7" i="3"/>
  <c r="AC7" i="3"/>
  <c r="BI8" i="3"/>
  <c r="AU8" i="3"/>
  <c r="AG8" i="3"/>
  <c r="S8" i="3"/>
  <c r="BM8" i="3"/>
  <c r="AY8" i="3"/>
  <c r="AK8" i="3"/>
  <c r="W8" i="3"/>
  <c r="BQ8" i="3"/>
  <c r="BC8" i="3"/>
  <c r="AO8" i="3"/>
  <c r="AA8" i="3"/>
  <c r="BG9" i="3"/>
  <c r="AS9" i="3"/>
  <c r="AE9" i="3"/>
  <c r="Q9" i="3"/>
  <c r="BK9" i="3"/>
  <c r="AW9" i="3"/>
  <c r="AI9" i="3"/>
  <c r="U9" i="3"/>
  <c r="BO9" i="3"/>
  <c r="BA9" i="3"/>
  <c r="AM9" i="3"/>
  <c r="Y9" i="3"/>
  <c r="BS9" i="3"/>
  <c r="BE9" i="3"/>
  <c r="AQ9" i="3"/>
  <c r="AC9" i="3"/>
  <c r="BI10" i="3"/>
  <c r="AU10" i="3"/>
  <c r="AG10" i="3"/>
  <c r="S10" i="3"/>
  <c r="BM10" i="3"/>
  <c r="AY10" i="3"/>
  <c r="AK10" i="3"/>
  <c r="W10" i="3"/>
  <c r="BQ10" i="3"/>
  <c r="BC10" i="3"/>
  <c r="AO10" i="3"/>
  <c r="AA10" i="3"/>
  <c r="BG11" i="3"/>
  <c r="AS11" i="3"/>
  <c r="AE11" i="3"/>
  <c r="Q11" i="3"/>
  <c r="BK11" i="3"/>
  <c r="AW11" i="3"/>
  <c r="AI11" i="3"/>
  <c r="U11" i="3"/>
  <c r="BO11" i="3"/>
  <c r="BA11" i="3"/>
  <c r="AM11" i="3"/>
  <c r="Y11" i="3"/>
  <c r="BS11" i="3"/>
  <c r="BE11" i="3"/>
  <c r="AQ11" i="3"/>
  <c r="AC11" i="3"/>
  <c r="BI12" i="3"/>
  <c r="AU12" i="3"/>
  <c r="AG12" i="3"/>
  <c r="S12" i="3"/>
  <c r="BM12" i="3"/>
  <c r="AY12" i="3"/>
  <c r="AK12" i="3"/>
  <c r="W12" i="3"/>
  <c r="BQ12" i="3"/>
  <c r="BC12" i="3"/>
  <c r="AO12" i="3"/>
  <c r="AA12" i="3"/>
  <c r="BG13" i="3"/>
  <c r="AS13" i="3"/>
  <c r="AE13" i="3"/>
  <c r="Q13" i="3"/>
  <c r="BK13" i="3"/>
  <c r="AW13" i="3"/>
  <c r="AI13" i="3"/>
  <c r="U13" i="3"/>
  <c r="BO13" i="3"/>
  <c r="BA13" i="3"/>
  <c r="AM13" i="3"/>
  <c r="Y13" i="3"/>
  <c r="BS13" i="3"/>
  <c r="BE13" i="3"/>
  <c r="AQ13" i="3"/>
  <c r="AC13" i="3"/>
  <c r="BI14" i="3"/>
  <c r="AU14" i="3"/>
  <c r="AG14" i="3"/>
  <c r="S14" i="3"/>
  <c r="BM14" i="3"/>
  <c r="AY14" i="3"/>
  <c r="AK14" i="3"/>
  <c r="W14" i="3"/>
  <c r="BQ14" i="3"/>
  <c r="BC14" i="3"/>
  <c r="AO14" i="3"/>
  <c r="AA14" i="3"/>
  <c r="BG15" i="3"/>
  <c r="AS15" i="3"/>
  <c r="AE15" i="3"/>
  <c r="Q15" i="3"/>
  <c r="BK15" i="3"/>
  <c r="AW15" i="3"/>
  <c r="AI15" i="3"/>
  <c r="U15" i="3"/>
  <c r="BO15" i="3"/>
  <c r="BA15" i="3"/>
  <c r="AM15" i="3"/>
  <c r="Y15" i="3"/>
  <c r="BS15" i="3"/>
  <c r="BE15" i="3"/>
  <c r="AQ15" i="3"/>
  <c r="AC15" i="3"/>
  <c r="BI16" i="3"/>
  <c r="AU16" i="3"/>
  <c r="AG16" i="3"/>
  <c r="S16" i="3"/>
  <c r="BM16" i="3"/>
  <c r="AY16" i="3"/>
  <c r="AK16" i="3"/>
  <c r="W16" i="3"/>
  <c r="BQ16" i="3"/>
  <c r="BC16" i="3"/>
  <c r="AO16" i="3"/>
  <c r="AA16" i="3"/>
  <c r="BG17" i="3"/>
  <c r="AS17" i="3"/>
  <c r="AE17" i="3"/>
  <c r="Q17" i="3"/>
  <c r="BK17" i="3"/>
  <c r="AW17" i="3"/>
  <c r="AI17" i="3"/>
  <c r="U17" i="3"/>
  <c r="BO17" i="3"/>
  <c r="BA17" i="3"/>
  <c r="AM17" i="3"/>
  <c r="Y17" i="3"/>
  <c r="BS17" i="3"/>
  <c r="BE17" i="3"/>
  <c r="AQ17" i="3"/>
  <c r="AC17" i="3"/>
  <c r="BI18" i="3"/>
  <c r="AU18" i="3"/>
  <c r="AG18" i="3"/>
  <c r="S18" i="3"/>
  <c r="BM18" i="3"/>
  <c r="AY18" i="3"/>
  <c r="AK18" i="3"/>
  <c r="W18" i="3"/>
  <c r="BQ18" i="3"/>
  <c r="BC18" i="3"/>
  <c r="AO18" i="3"/>
  <c r="AA18" i="3"/>
  <c r="BG19" i="3"/>
  <c r="AS19" i="3"/>
  <c r="AE19" i="3"/>
  <c r="Q19" i="3"/>
  <c r="BK19" i="3"/>
  <c r="AW19" i="3"/>
  <c r="AI19" i="3"/>
  <c r="U19" i="3"/>
  <c r="BO19" i="3"/>
  <c r="BA19" i="3"/>
  <c r="AM19" i="3"/>
  <c r="Y19" i="3"/>
  <c r="BS19" i="3"/>
  <c r="BE19" i="3"/>
  <c r="AQ19" i="3"/>
  <c r="AC19" i="3"/>
  <c r="BI20" i="3"/>
  <c r="AU20" i="3"/>
  <c r="AG20" i="3"/>
  <c r="S20" i="3"/>
  <c r="BM20" i="3"/>
  <c r="AY20" i="3"/>
  <c r="AK20" i="3"/>
  <c r="W20" i="3"/>
  <c r="BQ20" i="3"/>
  <c r="BC20" i="3"/>
  <c r="AO20" i="3"/>
  <c r="AA20" i="3"/>
  <c r="BG21" i="3"/>
  <c r="AS21" i="3"/>
  <c r="AE21" i="3"/>
  <c r="Q21" i="3"/>
  <c r="BK21" i="3"/>
  <c r="AW21" i="3"/>
  <c r="AI21" i="3"/>
  <c r="U21" i="3"/>
  <c r="BO21" i="3"/>
  <c r="BA21" i="3"/>
  <c r="AM21" i="3"/>
  <c r="Y21" i="3"/>
  <c r="BS21" i="3"/>
  <c r="BE21" i="3"/>
  <c r="AQ21" i="3"/>
  <c r="AC21" i="3"/>
  <c r="BI22" i="3"/>
  <c r="AU22" i="3"/>
  <c r="AG22" i="3"/>
  <c r="S22" i="3"/>
  <c r="BM22" i="3"/>
  <c r="AY22" i="3"/>
  <c r="AK22" i="3"/>
  <c r="W22" i="3"/>
  <c r="BQ22" i="3"/>
  <c r="BC22" i="3"/>
  <c r="AO22" i="3"/>
  <c r="AA22" i="3"/>
  <c r="BG23" i="3"/>
  <c r="AS23" i="3"/>
  <c r="AE23" i="3"/>
  <c r="Q23" i="3"/>
  <c r="BK23" i="3"/>
  <c r="AW23" i="3"/>
  <c r="AI23" i="3"/>
  <c r="U23" i="3"/>
  <c r="BO23" i="3"/>
  <c r="BA23" i="3"/>
  <c r="AM23" i="3"/>
  <c r="Y23" i="3"/>
  <c r="BS23" i="3"/>
  <c r="BE23" i="3"/>
  <c r="AQ23" i="3"/>
  <c r="AC23" i="3"/>
  <c r="BI24" i="3"/>
  <c r="AU24" i="3"/>
  <c r="AG24" i="3"/>
  <c r="S24" i="3"/>
  <c r="BM24" i="3"/>
  <c r="AY24" i="3"/>
  <c r="AK24" i="3"/>
  <c r="W24" i="3"/>
  <c r="BQ24" i="3"/>
  <c r="BC24" i="3"/>
  <c r="AO24" i="3"/>
  <c r="AA24" i="3"/>
  <c r="BG25" i="3"/>
  <c r="AS25" i="3"/>
  <c r="AE25" i="3"/>
  <c r="Q25" i="3"/>
  <c r="BK25" i="3"/>
  <c r="AW25" i="3"/>
  <c r="AI25" i="3"/>
  <c r="U25" i="3"/>
  <c r="BO25" i="3"/>
  <c r="BA25" i="3"/>
  <c r="AM25" i="3"/>
  <c r="Y25" i="3"/>
  <c r="BS25" i="3"/>
  <c r="BE25" i="3"/>
  <c r="AQ25" i="3"/>
  <c r="AC25" i="3"/>
  <c r="BI26" i="3"/>
  <c r="AU26" i="3"/>
  <c r="AG26" i="3"/>
  <c r="S26" i="3"/>
  <c r="BM26" i="3"/>
  <c r="AY26" i="3"/>
  <c r="AK26" i="3"/>
  <c r="W26" i="3"/>
  <c r="BQ26" i="3"/>
  <c r="BC26" i="3"/>
  <c r="AO26" i="3"/>
  <c r="AA26" i="3"/>
  <c r="BG27" i="3"/>
  <c r="AS27" i="3"/>
  <c r="AE27" i="3"/>
  <c r="Q27" i="3"/>
  <c r="BK27" i="3"/>
  <c r="AW27" i="3"/>
  <c r="AI27" i="3"/>
  <c r="U27" i="3"/>
  <c r="BO27" i="3"/>
  <c r="BA27" i="3"/>
  <c r="AM27" i="3"/>
  <c r="Y27" i="3"/>
  <c r="BS27" i="3"/>
  <c r="BE27" i="3"/>
  <c r="AQ27" i="3"/>
  <c r="AC27" i="3"/>
  <c r="BI28" i="3"/>
  <c r="AU28" i="3"/>
  <c r="AG28" i="3"/>
  <c r="S28" i="3"/>
  <c r="BM28" i="3"/>
  <c r="AY28" i="3"/>
  <c r="AK28" i="3"/>
  <c r="W28" i="3"/>
  <c r="BQ28" i="3"/>
  <c r="BC28" i="3"/>
  <c r="AO28" i="3"/>
  <c r="AA28" i="3"/>
  <c r="BG29" i="3"/>
  <c r="AS29" i="3"/>
  <c r="AE29" i="3"/>
  <c r="Q29" i="3"/>
  <c r="BK29" i="3"/>
  <c r="AW29" i="3"/>
  <c r="AI29" i="3"/>
  <c r="U29" i="3"/>
  <c r="BO29" i="3"/>
  <c r="BA29" i="3"/>
  <c r="AM29" i="3"/>
  <c r="Y29" i="3"/>
  <c r="BS29" i="3"/>
  <c r="BE29" i="3"/>
  <c r="AQ29" i="3"/>
  <c r="AC29" i="3"/>
  <c r="BI30" i="3"/>
  <c r="AU30" i="3"/>
  <c r="AG30" i="3"/>
  <c r="S30" i="3"/>
  <c r="BM30" i="3"/>
  <c r="AY30" i="3"/>
  <c r="AK30" i="3"/>
  <c r="W30" i="3"/>
  <c r="BQ30" i="3"/>
  <c r="BC30" i="3"/>
  <c r="AO30" i="3"/>
  <c r="AA30" i="3"/>
  <c r="BG31" i="3"/>
  <c r="AS31" i="3"/>
  <c r="AE31" i="3"/>
  <c r="Q31" i="3"/>
  <c r="BK31" i="3"/>
  <c r="AW31" i="3"/>
  <c r="AI31" i="3"/>
  <c r="U31" i="3"/>
  <c r="BO31" i="3"/>
  <c r="BA31" i="3"/>
  <c r="AM31" i="3"/>
  <c r="Y31" i="3"/>
  <c r="BS31" i="3"/>
  <c r="BE31" i="3"/>
  <c r="AQ31" i="3"/>
  <c r="AC31" i="3"/>
  <c r="BI32" i="3"/>
  <c r="AU32" i="3"/>
  <c r="AG32" i="3"/>
  <c r="S32" i="3"/>
  <c r="Z6" i="3"/>
  <c r="AK6" i="3"/>
  <c r="AV6" i="3"/>
  <c r="BG6" i="3"/>
  <c r="Z952" i="3"/>
  <c r="T950" i="3"/>
  <c r="CD25" i="3" s="1" a="1"/>
  <c r="CD25" i="3" s="1"/>
  <c r="X946" i="3"/>
  <c r="R944" i="3"/>
  <c r="AB942" i="3"/>
  <c r="V940" i="3"/>
  <c r="Z936" i="3"/>
  <c r="BS32" i="3"/>
  <c r="BE32" i="3"/>
  <c r="AQ32" i="3"/>
  <c r="AC32" i="3"/>
  <c r="BI33" i="3"/>
  <c r="AU33" i="3"/>
  <c r="AG33" i="3"/>
  <c r="S33" i="3"/>
  <c r="BM33" i="3"/>
  <c r="AY33" i="3"/>
  <c r="AK33" i="3"/>
  <c r="W33" i="3"/>
  <c r="BQ33" i="3"/>
  <c r="BC33" i="3"/>
  <c r="AO33" i="3"/>
  <c r="AA33" i="3"/>
  <c r="BG34" i="3"/>
  <c r="AS34" i="3"/>
  <c r="AE34" i="3"/>
  <c r="Q34" i="3"/>
  <c r="BK34" i="3"/>
  <c r="AW34" i="3"/>
  <c r="AI34" i="3"/>
  <c r="U34" i="3"/>
  <c r="BO34" i="3"/>
  <c r="BA34" i="3"/>
  <c r="AM34" i="3"/>
  <c r="Y34" i="3"/>
  <c r="BS34" i="3"/>
  <c r="BE34" i="3"/>
  <c r="AQ34" i="3"/>
  <c r="AC34" i="3"/>
  <c r="BI35" i="3"/>
  <c r="AU35" i="3"/>
  <c r="AG35" i="3"/>
  <c r="S35" i="3"/>
  <c r="BM35" i="3"/>
  <c r="AY35" i="3"/>
  <c r="AK35" i="3"/>
  <c r="W35" i="3"/>
  <c r="BQ35" i="3"/>
  <c r="BC35" i="3"/>
  <c r="AO35" i="3"/>
  <c r="AA35" i="3"/>
  <c r="BG36" i="3"/>
  <c r="AS36" i="3"/>
  <c r="AE36" i="3"/>
  <c r="Q36" i="3"/>
  <c r="BK36" i="3"/>
  <c r="AW36" i="3"/>
  <c r="AI36" i="3"/>
  <c r="U36" i="3"/>
  <c r="BO36" i="3"/>
  <c r="BA36" i="3"/>
  <c r="AM36" i="3"/>
  <c r="Y36" i="3"/>
  <c r="BS36" i="3"/>
  <c r="BE36" i="3"/>
  <c r="AQ36" i="3"/>
  <c r="AC36" i="3"/>
  <c r="BI37" i="3"/>
  <c r="AU37" i="3"/>
  <c r="AG37" i="3"/>
  <c r="S37" i="3"/>
  <c r="BM37" i="3"/>
  <c r="AY37" i="3"/>
  <c r="AK37" i="3"/>
  <c r="W37" i="3"/>
  <c r="BQ37" i="3"/>
  <c r="BC37" i="3"/>
  <c r="AO37" i="3"/>
  <c r="AA37" i="3"/>
  <c r="BG38" i="3"/>
  <c r="AS38" i="3"/>
  <c r="AE38" i="3"/>
  <c r="Q38" i="3"/>
  <c r="BK38" i="3"/>
  <c r="AW38" i="3"/>
  <c r="AI38" i="3"/>
  <c r="U38" i="3"/>
  <c r="BO38" i="3"/>
  <c r="BA38" i="3"/>
  <c r="AM38" i="3"/>
  <c r="Y38" i="3"/>
  <c r="BS38" i="3"/>
  <c r="BE38" i="3"/>
  <c r="AQ38" i="3"/>
  <c r="AC38" i="3"/>
  <c r="BI39" i="3"/>
  <c r="AU39" i="3"/>
  <c r="AG39" i="3"/>
  <c r="S39" i="3"/>
  <c r="BM39" i="3"/>
  <c r="AY39" i="3"/>
  <c r="AK39" i="3"/>
  <c r="W39" i="3"/>
  <c r="BQ39" i="3"/>
  <c r="BC39" i="3"/>
  <c r="AO39" i="3"/>
  <c r="AA39" i="3"/>
  <c r="BG40" i="3"/>
  <c r="AS40" i="3"/>
  <c r="AE40" i="3"/>
  <c r="Q40" i="3"/>
  <c r="BK40" i="3"/>
  <c r="AW40" i="3"/>
  <c r="AI40" i="3"/>
  <c r="U40" i="3"/>
  <c r="BO40" i="3"/>
  <c r="BA40" i="3"/>
  <c r="AM40" i="3"/>
  <c r="Y40" i="3"/>
  <c r="BS40" i="3"/>
  <c r="BE40" i="3"/>
  <c r="AQ40" i="3"/>
  <c r="AC40" i="3"/>
  <c r="BI41" i="3"/>
  <c r="AU41" i="3"/>
  <c r="AG41" i="3"/>
  <c r="S41" i="3"/>
  <c r="BM41" i="3"/>
  <c r="AY41" i="3"/>
  <c r="AK41" i="3"/>
  <c r="W41" i="3"/>
  <c r="BQ41" i="3"/>
  <c r="BC41" i="3"/>
  <c r="AO41" i="3"/>
  <c r="AA41" i="3"/>
  <c r="BG42" i="3"/>
  <c r="AS42" i="3"/>
  <c r="AE42" i="3"/>
  <c r="Q42" i="3"/>
  <c r="BK42" i="3"/>
  <c r="AW42" i="3"/>
  <c r="AI42" i="3"/>
  <c r="U42" i="3"/>
  <c r="BO42" i="3"/>
  <c r="BA42" i="3"/>
  <c r="AM42" i="3"/>
  <c r="Y42" i="3"/>
  <c r="BS42" i="3"/>
  <c r="BE42" i="3"/>
  <c r="AQ42" i="3"/>
  <c r="AC42" i="3"/>
  <c r="BI43" i="3"/>
  <c r="AU43" i="3"/>
  <c r="AG43" i="3"/>
  <c r="S43" i="3"/>
  <c r="BM43" i="3"/>
  <c r="AY43" i="3"/>
  <c r="AK43" i="3"/>
  <c r="W43" i="3"/>
  <c r="BQ43" i="3"/>
  <c r="BC43" i="3"/>
  <c r="AO43" i="3"/>
  <c r="AA43" i="3"/>
  <c r="BG44" i="3"/>
  <c r="AS44" i="3"/>
  <c r="AE44" i="3"/>
  <c r="Q44" i="3"/>
  <c r="BK44" i="3"/>
  <c r="AW44" i="3"/>
  <c r="AI44" i="3"/>
  <c r="U44" i="3"/>
  <c r="BO44" i="3"/>
  <c r="BA44" i="3"/>
  <c r="AM44" i="3"/>
  <c r="Y44" i="3"/>
  <c r="BS44" i="3"/>
  <c r="BE44" i="3"/>
  <c r="AQ44" i="3"/>
  <c r="AC44" i="3"/>
  <c r="BI45" i="3"/>
  <c r="AU45" i="3"/>
  <c r="AG45" i="3"/>
  <c r="S45" i="3"/>
  <c r="BM45" i="3"/>
  <c r="AY45" i="3"/>
  <c r="AK45" i="3"/>
  <c r="W45" i="3"/>
  <c r="BQ45" i="3"/>
  <c r="BC45" i="3"/>
  <c r="AO45" i="3"/>
  <c r="AA45" i="3"/>
  <c r="BG46" i="3"/>
  <c r="AS46" i="3"/>
  <c r="AE46" i="3"/>
  <c r="Q46" i="3"/>
  <c r="BK46" i="3"/>
  <c r="AW46" i="3"/>
  <c r="AI46" i="3"/>
  <c r="U46" i="3"/>
  <c r="BO46" i="3"/>
  <c r="BA46" i="3"/>
  <c r="AM46" i="3"/>
  <c r="Y46" i="3"/>
  <c r="BS46" i="3"/>
  <c r="BE46" i="3"/>
  <c r="AQ46" i="3"/>
  <c r="AC46" i="3"/>
  <c r="BI47" i="3"/>
  <c r="AU47" i="3"/>
  <c r="AG47" i="3"/>
  <c r="S47" i="3"/>
  <c r="BM47" i="3"/>
  <c r="AY47" i="3"/>
  <c r="AK47" i="3"/>
  <c r="W47" i="3"/>
  <c r="BQ47" i="3"/>
  <c r="BC47" i="3"/>
  <c r="AO47" i="3"/>
  <c r="AA47" i="3"/>
  <c r="BG48" i="3"/>
  <c r="AS48" i="3"/>
  <c r="AE48" i="3"/>
  <c r="Q48" i="3"/>
  <c r="BK48" i="3"/>
  <c r="AW48" i="3"/>
  <c r="AI48" i="3"/>
  <c r="U48" i="3"/>
  <c r="BO48" i="3"/>
  <c r="BA48" i="3"/>
  <c r="AM48" i="3"/>
  <c r="Y48" i="3"/>
  <c r="BS48" i="3"/>
  <c r="BE48" i="3"/>
  <c r="AQ48" i="3"/>
  <c r="AC48" i="3"/>
  <c r="BI49" i="3"/>
  <c r="AU49" i="3"/>
  <c r="AG49" i="3"/>
  <c r="S49" i="3"/>
  <c r="BM49" i="3"/>
  <c r="AY49" i="3"/>
  <c r="AK49" i="3"/>
  <c r="W49" i="3"/>
  <c r="BQ49" i="3"/>
  <c r="BC49" i="3"/>
  <c r="AO49" i="3"/>
  <c r="AA49" i="3"/>
  <c r="BG50" i="3"/>
  <c r="AS50" i="3"/>
  <c r="AE50" i="3"/>
  <c r="Q50" i="3"/>
  <c r="BK50" i="3"/>
  <c r="AW50" i="3"/>
  <c r="AI50" i="3"/>
  <c r="U50" i="3"/>
  <c r="BO50" i="3"/>
  <c r="BA50" i="3"/>
  <c r="AM50" i="3"/>
  <c r="Y50" i="3"/>
  <c r="BS50" i="3"/>
  <c r="BE50" i="3"/>
  <c r="AQ50" i="3"/>
  <c r="AC50" i="3"/>
  <c r="BI51" i="3"/>
  <c r="AU51" i="3"/>
  <c r="AG51" i="3"/>
  <c r="S51" i="3"/>
  <c r="BM51" i="3"/>
  <c r="AY51" i="3"/>
  <c r="AK51" i="3"/>
  <c r="W51" i="3"/>
  <c r="BQ51" i="3"/>
  <c r="BC51" i="3"/>
  <c r="AO51" i="3"/>
  <c r="AA51" i="3"/>
  <c r="BG52" i="3"/>
  <c r="AS52" i="3"/>
  <c r="AE52" i="3"/>
  <c r="Q52" i="3"/>
  <c r="BK52" i="3"/>
  <c r="AW52" i="3"/>
  <c r="AI52" i="3"/>
  <c r="U52" i="3"/>
  <c r="BO52" i="3"/>
  <c r="BA52" i="3"/>
  <c r="AM52" i="3"/>
  <c r="Y52" i="3"/>
  <c r="BS52" i="3"/>
  <c r="BE52" i="3"/>
  <c r="AQ52" i="3"/>
  <c r="AC52" i="3"/>
  <c r="BI53" i="3"/>
  <c r="AU53" i="3"/>
  <c r="AG53" i="3"/>
  <c r="S53" i="3"/>
  <c r="BM53" i="3"/>
  <c r="AY53" i="3"/>
  <c r="AK53" i="3"/>
  <c r="W53" i="3"/>
  <c r="BQ53" i="3"/>
  <c r="BC53" i="3"/>
  <c r="AO53" i="3"/>
  <c r="AA53" i="3"/>
  <c r="BG54" i="3"/>
  <c r="AS54" i="3"/>
  <c r="AE54" i="3"/>
  <c r="Q54" i="3"/>
  <c r="BK54" i="3"/>
  <c r="AW54" i="3"/>
  <c r="AI54" i="3"/>
  <c r="U54" i="3"/>
  <c r="BO54" i="3"/>
  <c r="BA54" i="3"/>
  <c r="AM54" i="3"/>
  <c r="Y54" i="3"/>
  <c r="BS54" i="3"/>
  <c r="BE54" i="3"/>
  <c r="AQ54" i="3"/>
  <c r="AC54" i="3"/>
  <c r="BI55" i="3"/>
  <c r="AU55" i="3"/>
  <c r="AG55" i="3"/>
  <c r="S55" i="3"/>
  <c r="BM55" i="3"/>
  <c r="AY55" i="3"/>
  <c r="AK55" i="3"/>
  <c r="W55" i="3"/>
  <c r="BQ55" i="3"/>
  <c r="BC55" i="3"/>
  <c r="AO55" i="3"/>
  <c r="AA55" i="3"/>
  <c r="BG56" i="3"/>
  <c r="AS56" i="3"/>
  <c r="AE56" i="3"/>
  <c r="Q56" i="3"/>
  <c r="BK56" i="3"/>
  <c r="AW56" i="3"/>
  <c r="AI56" i="3"/>
  <c r="U56" i="3"/>
  <c r="BO56" i="3"/>
  <c r="BA56" i="3"/>
  <c r="AM56" i="3"/>
  <c r="Y56" i="3"/>
  <c r="BS56" i="3"/>
  <c r="BE56" i="3"/>
  <c r="AQ56" i="3"/>
  <c r="AC56" i="3"/>
  <c r="BI57" i="3"/>
  <c r="AU57" i="3"/>
  <c r="AG57" i="3"/>
  <c r="S57" i="3"/>
  <c r="BM57" i="3"/>
  <c r="AY57" i="3"/>
  <c r="AK57" i="3"/>
  <c r="W57" i="3"/>
  <c r="BQ57" i="3"/>
  <c r="BC57" i="3"/>
  <c r="AO57" i="3"/>
  <c r="AA57" i="3"/>
  <c r="BG58" i="3"/>
  <c r="AS58" i="3"/>
  <c r="AE58" i="3"/>
  <c r="Q58" i="3"/>
  <c r="BK58" i="3"/>
  <c r="AW58" i="3"/>
  <c r="AI58" i="3"/>
  <c r="U58" i="3"/>
  <c r="BO58" i="3"/>
  <c r="BA58" i="3"/>
  <c r="AM58" i="3"/>
  <c r="Y58" i="3"/>
  <c r="BS58" i="3"/>
  <c r="BE58" i="3"/>
  <c r="AQ58" i="3"/>
  <c r="AC58" i="3"/>
  <c r="BI59" i="3"/>
  <c r="AU59" i="3"/>
  <c r="AG59" i="3"/>
  <c r="S59" i="3"/>
  <c r="BM59" i="3"/>
  <c r="AY59" i="3"/>
  <c r="AK59" i="3"/>
  <c r="W59" i="3"/>
  <c r="BQ59" i="3"/>
  <c r="BC59" i="3"/>
  <c r="AO59" i="3"/>
  <c r="AA59" i="3"/>
  <c r="BG60" i="3"/>
  <c r="AS60" i="3"/>
  <c r="AE60" i="3"/>
  <c r="Q60" i="3"/>
  <c r="BK60" i="3"/>
  <c r="AW60" i="3"/>
  <c r="AI60" i="3"/>
  <c r="U60" i="3"/>
  <c r="BO60" i="3"/>
  <c r="BA60" i="3"/>
  <c r="AM60" i="3"/>
  <c r="Y60" i="3"/>
  <c r="BS60" i="3"/>
  <c r="BE60" i="3"/>
  <c r="AQ60" i="3"/>
  <c r="AC60" i="3"/>
  <c r="BI61" i="3"/>
  <c r="AU61" i="3"/>
  <c r="AG61" i="3"/>
  <c r="S61" i="3"/>
  <c r="BM61" i="3"/>
  <c r="AY61" i="3"/>
  <c r="AK61" i="3"/>
  <c r="W61" i="3"/>
  <c r="BQ61" i="3"/>
  <c r="BC61" i="3"/>
  <c r="AO61" i="3"/>
  <c r="AA61" i="3"/>
  <c r="BG62" i="3"/>
  <c r="AS62" i="3"/>
  <c r="AE62" i="3"/>
  <c r="Q62" i="3"/>
  <c r="BK62" i="3"/>
  <c r="AW62" i="3"/>
  <c r="AI62" i="3"/>
  <c r="U62" i="3"/>
  <c r="BO62" i="3"/>
  <c r="BA62" i="3"/>
  <c r="AM62" i="3"/>
  <c r="Y62" i="3"/>
  <c r="BS62" i="3"/>
  <c r="BE62" i="3"/>
  <c r="AQ62" i="3"/>
  <c r="AC62" i="3"/>
  <c r="BI63" i="3"/>
  <c r="AU63" i="3"/>
  <c r="AG63" i="3"/>
  <c r="S63" i="3"/>
  <c r="BM63" i="3"/>
  <c r="AY63" i="3"/>
  <c r="AK63" i="3"/>
  <c r="W63" i="3"/>
  <c r="BQ63" i="3"/>
  <c r="BC63" i="3"/>
  <c r="AO63" i="3"/>
  <c r="AA63" i="3"/>
  <c r="BG64" i="3"/>
  <c r="AS64" i="3"/>
  <c r="AE64" i="3"/>
  <c r="Q64" i="3"/>
  <c r="BK64" i="3"/>
  <c r="AW64" i="3"/>
  <c r="AI64" i="3"/>
  <c r="U64" i="3"/>
  <c r="BO64" i="3"/>
  <c r="BA64" i="3"/>
  <c r="AM64" i="3"/>
  <c r="Y64" i="3"/>
  <c r="BS64" i="3"/>
  <c r="BE64" i="3"/>
  <c r="AQ64" i="3"/>
  <c r="AC64" i="3"/>
  <c r="BI65" i="3"/>
  <c r="AU65" i="3"/>
  <c r="AG65" i="3"/>
  <c r="S65" i="3"/>
  <c r="BM65" i="3"/>
  <c r="AY65" i="3"/>
  <c r="AK65" i="3"/>
  <c r="W65" i="3"/>
  <c r="BQ65" i="3"/>
  <c r="BC65" i="3"/>
  <c r="AO65" i="3"/>
  <c r="AA65" i="3"/>
  <c r="BG66" i="3"/>
  <c r="AS66" i="3"/>
  <c r="AE66" i="3"/>
  <c r="Q66" i="3"/>
  <c r="BK66" i="3"/>
  <c r="AW66" i="3"/>
  <c r="AI66" i="3"/>
  <c r="U66" i="3"/>
  <c r="BO66" i="3"/>
  <c r="BA66" i="3"/>
  <c r="AM66" i="3"/>
  <c r="Y66" i="3"/>
  <c r="BS66" i="3"/>
  <c r="BE66" i="3"/>
  <c r="AQ66" i="3"/>
  <c r="AC66" i="3"/>
  <c r="BI67" i="3"/>
  <c r="AU67" i="3"/>
  <c r="AG67" i="3"/>
  <c r="S67" i="3"/>
  <c r="BM67" i="3"/>
  <c r="AY67" i="3"/>
  <c r="AK67" i="3"/>
  <c r="W67" i="3"/>
  <c r="BQ67" i="3"/>
  <c r="BC67" i="3"/>
  <c r="AO67" i="3"/>
  <c r="AA67" i="3"/>
  <c r="BG68" i="3"/>
  <c r="AS68" i="3"/>
  <c r="AE68" i="3"/>
  <c r="Q68" i="3"/>
  <c r="BK68" i="3"/>
  <c r="AW68" i="3"/>
  <c r="AI68" i="3"/>
  <c r="U68" i="3"/>
  <c r="BO68" i="3"/>
  <c r="BA68" i="3"/>
  <c r="AM68" i="3"/>
  <c r="Y68" i="3"/>
  <c r="BS68" i="3"/>
  <c r="BE68" i="3"/>
  <c r="AQ68" i="3"/>
  <c r="AC68" i="3"/>
  <c r="BI69" i="3"/>
  <c r="AU69" i="3"/>
  <c r="AG69" i="3"/>
  <c r="S69" i="3"/>
  <c r="BM69" i="3"/>
  <c r="AY69" i="3"/>
  <c r="AK69" i="3"/>
  <c r="W69" i="3"/>
  <c r="BQ69" i="3"/>
  <c r="BC69" i="3"/>
  <c r="AO69" i="3"/>
  <c r="AA69" i="3"/>
  <c r="BG70" i="3"/>
  <c r="AS70" i="3"/>
  <c r="AE70" i="3"/>
  <c r="Q70" i="3"/>
  <c r="BK70" i="3"/>
  <c r="AW70" i="3"/>
  <c r="AI70" i="3"/>
  <c r="U70" i="3"/>
  <c r="BO70" i="3"/>
  <c r="BA70" i="3"/>
  <c r="AM70" i="3"/>
  <c r="Y70" i="3"/>
  <c r="BS70" i="3"/>
  <c r="BE70" i="3"/>
  <c r="AQ70" i="3"/>
  <c r="AC70" i="3"/>
  <c r="BI71" i="3"/>
  <c r="AU71" i="3"/>
  <c r="AG71" i="3"/>
  <c r="S71" i="3"/>
  <c r="BM71" i="3"/>
  <c r="AY71" i="3"/>
  <c r="AK71" i="3"/>
  <c r="W71" i="3"/>
  <c r="BQ71" i="3"/>
  <c r="BC71" i="3"/>
  <c r="AO71" i="3"/>
  <c r="AA71" i="3"/>
  <c r="BG72" i="3"/>
  <c r="AS72" i="3"/>
  <c r="AE72" i="3"/>
  <c r="Q72" i="3"/>
  <c r="BK72" i="3"/>
  <c r="AW72" i="3"/>
  <c r="AI72" i="3"/>
  <c r="U72" i="3"/>
  <c r="BO72" i="3"/>
  <c r="BA72" i="3"/>
  <c r="AM72" i="3"/>
  <c r="Y72" i="3"/>
  <c r="BS72" i="3"/>
  <c r="BE72" i="3"/>
  <c r="AQ72" i="3"/>
  <c r="AC72" i="3"/>
  <c r="BI73" i="3"/>
  <c r="AU73" i="3"/>
  <c r="AG73" i="3"/>
  <c r="S73" i="3"/>
  <c r="BM73" i="3"/>
  <c r="AY73" i="3"/>
  <c r="AK73" i="3"/>
  <c r="W73" i="3"/>
  <c r="BQ73" i="3"/>
  <c r="BC73" i="3"/>
  <c r="AO73" i="3"/>
  <c r="AA73" i="3"/>
  <c r="BG74" i="3"/>
  <c r="AS74" i="3"/>
  <c r="AE74" i="3"/>
  <c r="Q74" i="3"/>
  <c r="BK74" i="3"/>
  <c r="AW74" i="3"/>
  <c r="AI74" i="3"/>
  <c r="U74" i="3"/>
  <c r="BO74" i="3"/>
  <c r="BA74" i="3"/>
  <c r="AM74" i="3"/>
  <c r="Y74" i="3"/>
  <c r="BS74" i="3"/>
  <c r="BE74" i="3"/>
  <c r="AQ74" i="3"/>
  <c r="AC74" i="3"/>
  <c r="BI75" i="3"/>
  <c r="AU75" i="3"/>
  <c r="AG75" i="3"/>
  <c r="S75" i="3"/>
  <c r="BM75" i="3"/>
  <c r="AY75" i="3"/>
  <c r="AK75" i="3"/>
  <c r="W75" i="3"/>
  <c r="BQ75" i="3"/>
  <c r="BC75" i="3"/>
  <c r="AO75" i="3"/>
  <c r="AA75" i="3"/>
  <c r="BG76" i="3"/>
  <c r="AS76" i="3"/>
  <c r="AE76" i="3"/>
  <c r="Q76" i="3"/>
  <c r="BK76" i="3"/>
  <c r="AW76" i="3"/>
  <c r="AI76" i="3"/>
  <c r="U76" i="3"/>
  <c r="BO76" i="3"/>
  <c r="BA76" i="3"/>
  <c r="AM76" i="3"/>
  <c r="Y76" i="3"/>
  <c r="BS76" i="3"/>
  <c r="BE76" i="3"/>
  <c r="AQ76" i="3"/>
  <c r="AC76" i="3"/>
  <c r="BI77" i="3"/>
  <c r="AU77" i="3"/>
  <c r="AG77" i="3"/>
  <c r="S77" i="3"/>
  <c r="BM77" i="3"/>
  <c r="AY77" i="3"/>
  <c r="AK77" i="3"/>
  <c r="W77" i="3"/>
  <c r="BQ77" i="3"/>
  <c r="BC77" i="3"/>
  <c r="AO77" i="3"/>
  <c r="AA77" i="3"/>
  <c r="BG78" i="3"/>
  <c r="AS78" i="3"/>
  <c r="AE78" i="3"/>
  <c r="Q78" i="3"/>
  <c r="BK78" i="3"/>
  <c r="AW78" i="3"/>
  <c r="AI78" i="3"/>
  <c r="U78" i="3"/>
  <c r="BO78" i="3"/>
  <c r="BA78" i="3"/>
  <c r="AM78" i="3"/>
  <c r="Y78" i="3"/>
  <c r="BS78" i="3"/>
  <c r="BE78" i="3"/>
  <c r="AQ78" i="3"/>
  <c r="AC78" i="3"/>
  <c r="BI79" i="3"/>
  <c r="AU79" i="3"/>
  <c r="AG79" i="3"/>
  <c r="S79" i="3"/>
  <c r="BM79" i="3"/>
  <c r="AY79" i="3"/>
  <c r="AK79" i="3"/>
  <c r="W79" i="3"/>
  <c r="BQ79" i="3"/>
  <c r="BC79" i="3"/>
  <c r="AO79" i="3"/>
  <c r="AA79" i="3"/>
  <c r="BG80" i="3"/>
  <c r="AS80" i="3"/>
  <c r="AE80" i="3"/>
  <c r="Q80" i="3"/>
  <c r="BK80" i="3"/>
  <c r="AW80" i="3"/>
  <c r="AI80" i="3"/>
  <c r="U80" i="3"/>
  <c r="BO80" i="3"/>
  <c r="BA80" i="3"/>
  <c r="AM80" i="3"/>
  <c r="Y80" i="3"/>
  <c r="BS80" i="3"/>
  <c r="BE80" i="3"/>
  <c r="AQ80" i="3"/>
  <c r="AC80" i="3"/>
  <c r="BI81" i="3"/>
  <c r="AU81" i="3"/>
  <c r="AG81" i="3"/>
  <c r="S81" i="3"/>
  <c r="BM81" i="3"/>
  <c r="AY81" i="3"/>
  <c r="AK81" i="3"/>
  <c r="W81" i="3"/>
  <c r="BQ81" i="3"/>
  <c r="BC81" i="3"/>
  <c r="AO81" i="3"/>
  <c r="AA81" i="3"/>
  <c r="BG82" i="3"/>
  <c r="AS82" i="3"/>
  <c r="AE82" i="3"/>
  <c r="Q82" i="3"/>
  <c r="BK82" i="3"/>
  <c r="AW82" i="3"/>
  <c r="AI82" i="3"/>
  <c r="U82" i="3"/>
  <c r="BO82" i="3"/>
  <c r="BA82" i="3"/>
  <c r="AM82" i="3"/>
  <c r="Y82" i="3"/>
  <c r="BS82" i="3"/>
  <c r="BE82" i="3"/>
  <c r="AQ82" i="3"/>
  <c r="AC82" i="3"/>
  <c r="BI83" i="3"/>
  <c r="AU83" i="3"/>
  <c r="AG83" i="3"/>
  <c r="S83" i="3"/>
  <c r="BM83" i="3"/>
  <c r="AY83" i="3"/>
  <c r="AK83" i="3"/>
  <c r="W83" i="3"/>
  <c r="BQ83" i="3"/>
  <c r="BC83" i="3"/>
  <c r="AO83" i="3"/>
  <c r="AA83" i="3"/>
  <c r="BG84" i="3"/>
  <c r="AS84" i="3"/>
  <c r="AE84" i="3"/>
  <c r="Q84" i="3"/>
  <c r="BK84" i="3"/>
  <c r="AW84" i="3"/>
  <c r="AI84" i="3"/>
  <c r="U84" i="3"/>
  <c r="BO84" i="3"/>
  <c r="BA84" i="3"/>
  <c r="AM84" i="3"/>
  <c r="Y84" i="3"/>
  <c r="BS84" i="3"/>
  <c r="BE84" i="3"/>
  <c r="AQ84" i="3"/>
  <c r="AC84" i="3"/>
  <c r="BI85" i="3"/>
  <c r="AU85" i="3"/>
  <c r="AG85" i="3"/>
  <c r="S85" i="3"/>
  <c r="BM85" i="3"/>
  <c r="AY85" i="3"/>
  <c r="AK85" i="3"/>
  <c r="W85" i="3"/>
  <c r="BQ85" i="3"/>
  <c r="BC85" i="3"/>
  <c r="AO85" i="3"/>
  <c r="AA85" i="3"/>
  <c r="BG86" i="3"/>
  <c r="AS86" i="3"/>
  <c r="AE86" i="3"/>
  <c r="Q86" i="3"/>
  <c r="BK86" i="3"/>
  <c r="AW86" i="3"/>
  <c r="AI86" i="3"/>
  <c r="U86" i="3"/>
  <c r="BO86" i="3"/>
  <c r="BA86" i="3"/>
  <c r="AM86" i="3"/>
  <c r="Y86" i="3"/>
  <c r="BS86" i="3"/>
  <c r="BE86" i="3"/>
  <c r="AQ86" i="3"/>
  <c r="AC86" i="3"/>
  <c r="BI87" i="3"/>
  <c r="AU87" i="3"/>
  <c r="AG87" i="3"/>
  <c r="S87" i="3"/>
  <c r="BM87" i="3"/>
  <c r="AY87" i="3"/>
  <c r="AK87" i="3"/>
  <c r="W87" i="3"/>
  <c r="BQ87" i="3"/>
  <c r="BC87" i="3"/>
  <c r="AO87" i="3"/>
  <c r="AA87" i="3"/>
  <c r="BG88" i="3"/>
  <c r="AS88" i="3"/>
  <c r="AE88" i="3"/>
  <c r="Q88" i="3"/>
  <c r="BK88" i="3"/>
  <c r="AW88" i="3"/>
  <c r="AI88" i="3"/>
  <c r="U88" i="3"/>
  <c r="BO88" i="3"/>
  <c r="BA88" i="3"/>
  <c r="AM88" i="3"/>
  <c r="Y88" i="3"/>
  <c r="BS88" i="3"/>
  <c r="BE88" i="3"/>
  <c r="AQ88" i="3"/>
  <c r="AC88" i="3"/>
  <c r="BI89" i="3"/>
  <c r="AU89" i="3"/>
  <c r="AG89" i="3"/>
  <c r="S89" i="3"/>
  <c r="BM89" i="3"/>
  <c r="AY89" i="3"/>
  <c r="AK89" i="3"/>
  <c r="W89" i="3"/>
  <c r="BQ89" i="3"/>
  <c r="BC89" i="3"/>
  <c r="AO89" i="3"/>
  <c r="AA89" i="3"/>
  <c r="BG90" i="3"/>
  <c r="AS90" i="3"/>
  <c r="AE90" i="3"/>
  <c r="Q90" i="3"/>
  <c r="BK90" i="3"/>
  <c r="AW90" i="3"/>
  <c r="AI90" i="3"/>
  <c r="U90" i="3"/>
  <c r="BO90" i="3"/>
  <c r="BA90" i="3"/>
  <c r="AM90" i="3"/>
  <c r="Y90" i="3"/>
  <c r="BS90" i="3"/>
  <c r="BE90" i="3"/>
  <c r="AQ90" i="3"/>
  <c r="AC90" i="3"/>
  <c r="BI91" i="3"/>
  <c r="AU91" i="3"/>
  <c r="AG91" i="3"/>
  <c r="S91" i="3"/>
  <c r="BM91" i="3"/>
  <c r="AY91" i="3"/>
  <c r="AK91" i="3"/>
  <c r="W91" i="3"/>
  <c r="BQ91" i="3"/>
  <c r="BC91" i="3"/>
  <c r="AO91" i="3"/>
  <c r="AA91" i="3"/>
  <c r="BG92" i="3"/>
  <c r="AS92" i="3"/>
  <c r="AE92" i="3"/>
  <c r="Q92" i="3"/>
  <c r="BK92" i="3"/>
  <c r="AW92" i="3"/>
  <c r="AI92" i="3"/>
  <c r="U92" i="3"/>
  <c r="BO92" i="3"/>
  <c r="BA92" i="3"/>
  <c r="AM92" i="3"/>
  <c r="Y92" i="3"/>
  <c r="BS92" i="3"/>
  <c r="BE92" i="3"/>
  <c r="AQ92" i="3"/>
  <c r="AC92" i="3"/>
  <c r="BI93" i="3"/>
  <c r="AU93" i="3"/>
  <c r="AG93" i="3"/>
  <c r="S93" i="3"/>
  <c r="BM93" i="3"/>
  <c r="AY93" i="3"/>
  <c r="AK93" i="3"/>
  <c r="W93" i="3"/>
  <c r="BQ93" i="3"/>
  <c r="BC93" i="3"/>
  <c r="AO93" i="3"/>
  <c r="AA93" i="3"/>
  <c r="BG94" i="3"/>
  <c r="AS94" i="3"/>
  <c r="AE94" i="3"/>
  <c r="Q94" i="3"/>
  <c r="BK94" i="3"/>
  <c r="AW94" i="3"/>
  <c r="AI94" i="3"/>
  <c r="U94" i="3"/>
  <c r="BO94" i="3"/>
  <c r="BA94" i="3"/>
  <c r="AM94" i="3"/>
  <c r="Y94" i="3"/>
  <c r="BS94" i="3"/>
  <c r="BE94" i="3"/>
  <c r="AQ94" i="3"/>
  <c r="AC94" i="3"/>
  <c r="BI95" i="3"/>
  <c r="AU95" i="3"/>
  <c r="AG95" i="3"/>
  <c r="S95" i="3"/>
  <c r="BM95" i="3"/>
  <c r="AY95" i="3"/>
  <c r="AK95" i="3"/>
  <c r="W95" i="3"/>
  <c r="BQ95" i="3"/>
  <c r="BC95" i="3"/>
  <c r="AO95" i="3"/>
  <c r="AA95" i="3"/>
  <c r="BG96" i="3"/>
  <c r="AS96" i="3"/>
  <c r="AE96" i="3"/>
  <c r="Q96" i="3"/>
  <c r="BK96" i="3"/>
  <c r="AW96" i="3"/>
  <c r="AI96" i="3"/>
  <c r="U96" i="3"/>
  <c r="BO96" i="3"/>
  <c r="BA96" i="3"/>
  <c r="AM96" i="3"/>
  <c r="Y96" i="3"/>
  <c r="BS96" i="3"/>
  <c r="BE96" i="3"/>
  <c r="AQ96" i="3"/>
  <c r="AC96" i="3"/>
  <c r="BI97" i="3"/>
  <c r="AU97" i="3"/>
  <c r="AG97" i="3"/>
  <c r="S97" i="3"/>
  <c r="BM97" i="3"/>
  <c r="AY97" i="3"/>
  <c r="AK97" i="3"/>
  <c r="W97" i="3"/>
  <c r="BQ97" i="3"/>
  <c r="BC97" i="3"/>
  <c r="AO97" i="3"/>
  <c r="AA97" i="3"/>
  <c r="BG98" i="3"/>
  <c r="AS98" i="3"/>
  <c r="AE98" i="3"/>
  <c r="Q98" i="3"/>
  <c r="BK98" i="3"/>
  <c r="AW98" i="3"/>
  <c r="AI98" i="3"/>
  <c r="U98" i="3"/>
  <c r="BO98" i="3"/>
  <c r="BA98" i="3"/>
  <c r="AM98" i="3"/>
  <c r="Y98" i="3"/>
  <c r="BS98" i="3"/>
  <c r="BE98" i="3"/>
  <c r="AQ98" i="3"/>
  <c r="AC98" i="3"/>
  <c r="BI99" i="3"/>
  <c r="AU99" i="3"/>
  <c r="AG99" i="3"/>
  <c r="S99" i="3"/>
  <c r="BM99" i="3"/>
  <c r="AY99" i="3"/>
  <c r="AK99" i="3"/>
  <c r="W99" i="3"/>
  <c r="BQ99" i="3"/>
  <c r="BC99" i="3"/>
  <c r="AO99" i="3"/>
  <c r="AA99" i="3"/>
  <c r="BG100" i="3"/>
  <c r="AS100" i="3"/>
  <c r="AE100" i="3"/>
  <c r="Q100" i="3"/>
  <c r="BK100" i="3"/>
  <c r="AW100" i="3"/>
  <c r="AI100" i="3"/>
  <c r="U100" i="3"/>
  <c r="BO100" i="3"/>
  <c r="BA100" i="3"/>
  <c r="AM100" i="3"/>
  <c r="Y100" i="3"/>
  <c r="BS100" i="3"/>
  <c r="BE100" i="3"/>
  <c r="AQ100" i="3"/>
  <c r="AC100" i="3"/>
  <c r="BI101" i="3"/>
  <c r="AU101" i="3"/>
  <c r="AG101" i="3"/>
  <c r="S101" i="3"/>
  <c r="BM101" i="3"/>
  <c r="AY101" i="3"/>
  <c r="AK101" i="3"/>
  <c r="W101" i="3"/>
  <c r="BQ101" i="3"/>
  <c r="BC101" i="3"/>
  <c r="AO101" i="3"/>
  <c r="AA101" i="3"/>
  <c r="BG102" i="3"/>
  <c r="AS102" i="3"/>
  <c r="AE102" i="3"/>
  <c r="Q102" i="3"/>
  <c r="BK102" i="3"/>
  <c r="AW102" i="3"/>
  <c r="AI102" i="3"/>
  <c r="U102" i="3"/>
  <c r="BO102" i="3"/>
  <c r="BA102" i="3"/>
  <c r="AM102" i="3"/>
  <c r="Y102" i="3"/>
  <c r="BS102" i="3"/>
  <c r="BE102" i="3"/>
  <c r="AQ102" i="3"/>
  <c r="AC102" i="3"/>
  <c r="BI103" i="3"/>
  <c r="AU103" i="3"/>
  <c r="AG103" i="3"/>
  <c r="S103" i="3"/>
  <c r="BM103" i="3"/>
  <c r="AY103" i="3"/>
  <c r="AK103" i="3"/>
  <c r="W103" i="3"/>
  <c r="BQ103" i="3"/>
  <c r="BC103" i="3"/>
  <c r="AO103" i="3"/>
  <c r="AA103" i="3"/>
  <c r="BG104" i="3"/>
  <c r="AS104" i="3"/>
  <c r="AE104" i="3"/>
  <c r="Q104" i="3"/>
  <c r="BK104" i="3"/>
  <c r="AW104" i="3"/>
  <c r="AI104" i="3"/>
  <c r="U104" i="3"/>
  <c r="BO104" i="3"/>
  <c r="BA104" i="3"/>
  <c r="AM104" i="3"/>
  <c r="Y104" i="3"/>
  <c r="BS104" i="3"/>
  <c r="BE104" i="3"/>
  <c r="AQ104" i="3"/>
  <c r="AC104" i="3"/>
  <c r="BI105" i="3"/>
  <c r="AU105" i="3"/>
  <c r="AG105" i="3"/>
  <c r="S105" i="3"/>
  <c r="BM105" i="3"/>
  <c r="AY105" i="3"/>
  <c r="AK105" i="3"/>
  <c r="W105" i="3"/>
  <c r="BQ105" i="3"/>
  <c r="BC105" i="3"/>
  <c r="AO105" i="3"/>
  <c r="AA105" i="3"/>
  <c r="BG106" i="3"/>
  <c r="AS106" i="3"/>
  <c r="AE106" i="3"/>
  <c r="Q106" i="3"/>
  <c r="BK106" i="3"/>
  <c r="AW106" i="3"/>
  <c r="AI106" i="3"/>
  <c r="U106" i="3"/>
  <c r="BO106" i="3"/>
  <c r="BA106" i="3"/>
  <c r="AM106" i="3"/>
  <c r="Y106" i="3"/>
  <c r="BS106" i="3"/>
  <c r="BE106" i="3"/>
  <c r="AQ106" i="3"/>
  <c r="AC106" i="3"/>
  <c r="BI107" i="3"/>
  <c r="AU107" i="3"/>
  <c r="AG107" i="3"/>
  <c r="S107" i="3"/>
  <c r="BM107" i="3"/>
  <c r="AY107" i="3"/>
  <c r="AK107" i="3"/>
  <c r="W107" i="3"/>
  <c r="BQ107" i="3"/>
  <c r="BC107" i="3"/>
  <c r="AO107" i="3"/>
  <c r="AA107" i="3"/>
  <c r="BG108" i="3"/>
  <c r="AS108" i="3"/>
  <c r="AE108" i="3"/>
  <c r="Q108" i="3"/>
  <c r="BK108" i="3"/>
  <c r="AW108" i="3"/>
  <c r="AI108" i="3"/>
  <c r="U108" i="3"/>
  <c r="BO108" i="3"/>
  <c r="BA108" i="3"/>
  <c r="AM108" i="3"/>
  <c r="Y108" i="3"/>
  <c r="BS108" i="3"/>
  <c r="BE108" i="3"/>
  <c r="AQ108" i="3"/>
  <c r="AC108" i="3"/>
  <c r="BI109" i="3"/>
  <c r="AU109" i="3"/>
  <c r="AG109" i="3"/>
  <c r="S109" i="3"/>
  <c r="BM109" i="3"/>
  <c r="AY109" i="3"/>
  <c r="AK109" i="3"/>
  <c r="W109" i="3"/>
  <c r="BQ109" i="3"/>
  <c r="BC109" i="3"/>
  <c r="AO109" i="3"/>
  <c r="AA109" i="3"/>
  <c r="BG110" i="3"/>
  <c r="AS110" i="3"/>
  <c r="AE110" i="3"/>
  <c r="Q110" i="3"/>
  <c r="BK110" i="3"/>
  <c r="AW110" i="3"/>
  <c r="AI110" i="3"/>
  <c r="U110" i="3"/>
  <c r="BO110" i="3"/>
  <c r="BA110" i="3"/>
  <c r="AM110" i="3"/>
  <c r="Y110" i="3"/>
  <c r="BS110" i="3"/>
  <c r="BE110" i="3"/>
  <c r="AQ110" i="3"/>
  <c r="AC110" i="3"/>
  <c r="BI111" i="3"/>
  <c r="AU111" i="3"/>
  <c r="AG111" i="3"/>
  <c r="S111" i="3"/>
  <c r="BM111" i="3"/>
  <c r="AY111" i="3"/>
  <c r="AK111" i="3"/>
  <c r="W111" i="3"/>
  <c r="BQ111" i="3"/>
  <c r="BC111" i="3"/>
  <c r="AO111" i="3"/>
  <c r="AA111" i="3"/>
  <c r="BG112" i="3"/>
  <c r="AS112" i="3"/>
  <c r="AE112" i="3"/>
  <c r="Q112" i="3"/>
  <c r="BK112" i="3"/>
  <c r="AW112" i="3"/>
  <c r="AI112" i="3"/>
  <c r="U112" i="3"/>
  <c r="BO112" i="3"/>
  <c r="BA112" i="3"/>
  <c r="AM112" i="3"/>
  <c r="Y112" i="3"/>
  <c r="BS112" i="3"/>
  <c r="BE112" i="3"/>
  <c r="AQ112" i="3"/>
  <c r="AC112" i="3"/>
  <c r="BI113" i="3"/>
  <c r="AU113" i="3"/>
  <c r="AG113" i="3"/>
  <c r="S113" i="3"/>
  <c r="BM113" i="3"/>
  <c r="AY113" i="3"/>
  <c r="AK113" i="3"/>
  <c r="W113" i="3"/>
  <c r="BQ113" i="3"/>
  <c r="BC113" i="3"/>
  <c r="AO113" i="3"/>
  <c r="AA113" i="3"/>
  <c r="BG114" i="3"/>
  <c r="AS114" i="3"/>
  <c r="AE114" i="3"/>
  <c r="Q114" i="3"/>
  <c r="BK114" i="3"/>
  <c r="AW114" i="3"/>
  <c r="AI114" i="3"/>
  <c r="U114" i="3"/>
  <c r="BO114" i="3"/>
  <c r="BA114" i="3"/>
  <c r="AM114" i="3"/>
  <c r="Y114" i="3"/>
  <c r="BS114" i="3"/>
  <c r="BE114" i="3"/>
  <c r="AQ114" i="3"/>
  <c r="AC114" i="3"/>
  <c r="BI115" i="3"/>
  <c r="AU115" i="3"/>
  <c r="AG115" i="3"/>
  <c r="S115" i="3"/>
  <c r="BM115" i="3"/>
  <c r="AY115" i="3"/>
  <c r="AK115" i="3"/>
  <c r="W115" i="3"/>
  <c r="BQ115" i="3"/>
  <c r="BC115" i="3"/>
  <c r="AO115" i="3"/>
  <c r="AA115" i="3"/>
  <c r="BG116" i="3"/>
  <c r="AS116" i="3"/>
  <c r="AE116" i="3"/>
  <c r="Q116" i="3"/>
  <c r="BK116" i="3"/>
  <c r="AW116" i="3"/>
  <c r="AI116" i="3"/>
  <c r="U116" i="3"/>
  <c r="BO116" i="3"/>
  <c r="BA116" i="3"/>
  <c r="AM116" i="3"/>
  <c r="Y116" i="3"/>
  <c r="BS116" i="3"/>
  <c r="BE116" i="3"/>
  <c r="AQ116" i="3"/>
  <c r="AC116" i="3"/>
  <c r="BI117" i="3"/>
  <c r="AU117" i="3"/>
  <c r="AG117" i="3"/>
  <c r="S117" i="3"/>
  <c r="BM117" i="3"/>
  <c r="AY117" i="3"/>
  <c r="AK117" i="3"/>
  <c r="W117" i="3"/>
  <c r="BQ117" i="3"/>
  <c r="BC117" i="3"/>
  <c r="AO117" i="3"/>
  <c r="AA117" i="3"/>
  <c r="BG118" i="3"/>
  <c r="AS118" i="3"/>
  <c r="AE118" i="3"/>
  <c r="Q118" i="3"/>
  <c r="BK118" i="3"/>
  <c r="AW118" i="3"/>
  <c r="AI118" i="3"/>
  <c r="U118" i="3"/>
  <c r="BO118" i="3"/>
  <c r="BA118" i="3"/>
  <c r="AM118" i="3"/>
  <c r="Y118" i="3"/>
  <c r="BS118" i="3"/>
  <c r="BE118" i="3"/>
  <c r="AQ118" i="3"/>
  <c r="AC118" i="3"/>
  <c r="BI119" i="3"/>
  <c r="AU119" i="3"/>
  <c r="AG119" i="3"/>
  <c r="S119" i="3"/>
  <c r="BM119" i="3"/>
  <c r="AY119" i="3"/>
  <c r="AK119" i="3"/>
  <c r="W119" i="3"/>
  <c r="BQ119" i="3"/>
  <c r="BC119" i="3"/>
  <c r="AO119" i="3"/>
  <c r="AA119" i="3"/>
  <c r="BG120" i="3"/>
  <c r="AS120" i="3"/>
  <c r="AE120" i="3"/>
  <c r="Q120" i="3"/>
  <c r="BK120" i="3"/>
  <c r="AW120" i="3"/>
  <c r="AI120" i="3"/>
  <c r="U120" i="3"/>
  <c r="BO120" i="3"/>
  <c r="BA120" i="3"/>
  <c r="AM120" i="3"/>
  <c r="Y120" i="3"/>
  <c r="BS120" i="3"/>
  <c r="BE120" i="3"/>
  <c r="AQ120" i="3"/>
  <c r="AC120" i="3"/>
  <c r="BI121" i="3"/>
  <c r="AU121" i="3"/>
  <c r="AG121" i="3"/>
  <c r="S121" i="3"/>
  <c r="BM121" i="3"/>
  <c r="AY121" i="3"/>
  <c r="AK121" i="3"/>
  <c r="W121" i="3"/>
  <c r="BQ121" i="3"/>
  <c r="BC121" i="3"/>
  <c r="AO121" i="3"/>
  <c r="AA121" i="3"/>
  <c r="BG122" i="3"/>
  <c r="AS122" i="3"/>
  <c r="AE122" i="3"/>
  <c r="Q122" i="3"/>
  <c r="BK122" i="3"/>
  <c r="AW122" i="3"/>
  <c r="AI122" i="3"/>
  <c r="U122" i="3"/>
  <c r="BO122" i="3"/>
  <c r="BA122" i="3"/>
  <c r="AM122" i="3"/>
  <c r="Y122" i="3"/>
  <c r="BS122" i="3"/>
  <c r="BE122" i="3"/>
  <c r="AQ122" i="3"/>
  <c r="AC122" i="3"/>
  <c r="BI123" i="3"/>
  <c r="AU123" i="3"/>
  <c r="AG123" i="3"/>
  <c r="S123" i="3"/>
  <c r="BM123" i="3"/>
  <c r="AY123" i="3"/>
  <c r="AK123" i="3"/>
  <c r="W123" i="3"/>
  <c r="BQ123" i="3"/>
  <c r="BC123" i="3"/>
  <c r="AO123" i="3"/>
  <c r="AA123" i="3"/>
  <c r="BG124" i="3"/>
  <c r="AS124" i="3"/>
  <c r="AE124" i="3"/>
  <c r="Q124" i="3"/>
  <c r="BK124" i="3"/>
  <c r="AW124" i="3"/>
  <c r="AI124" i="3"/>
  <c r="U124" i="3"/>
  <c r="BO124" i="3"/>
  <c r="BA124" i="3"/>
  <c r="AM124" i="3"/>
  <c r="Y124" i="3"/>
  <c r="BS124" i="3"/>
  <c r="BE124" i="3"/>
  <c r="AQ124" i="3"/>
  <c r="AC124" i="3"/>
  <c r="BI125" i="3"/>
  <c r="AU125" i="3"/>
  <c r="AG125" i="3"/>
  <c r="S125" i="3"/>
  <c r="BM125" i="3"/>
  <c r="AY125" i="3"/>
  <c r="AK125" i="3"/>
  <c r="W125" i="3"/>
  <c r="BQ125" i="3"/>
  <c r="BC125" i="3"/>
  <c r="AO125" i="3"/>
  <c r="AA125" i="3"/>
  <c r="BG126" i="3"/>
  <c r="AS126" i="3"/>
  <c r="AE126" i="3"/>
  <c r="Q126" i="3"/>
  <c r="BK126" i="3"/>
  <c r="AW126" i="3"/>
  <c r="AI126" i="3"/>
  <c r="U126" i="3"/>
  <c r="BO126" i="3"/>
  <c r="BA126" i="3"/>
  <c r="AM126" i="3"/>
  <c r="Y126" i="3"/>
  <c r="BS126" i="3"/>
  <c r="BE126" i="3"/>
  <c r="AQ126" i="3"/>
  <c r="AC126" i="3"/>
  <c r="BI127" i="3"/>
  <c r="AU127" i="3"/>
  <c r="AG127" i="3"/>
  <c r="S127" i="3"/>
  <c r="BM127" i="3"/>
  <c r="AY127" i="3"/>
  <c r="AK127" i="3"/>
  <c r="W127" i="3"/>
  <c r="BQ127" i="3"/>
  <c r="BC127" i="3"/>
  <c r="AO127" i="3"/>
  <c r="AA127" i="3"/>
  <c r="BG128" i="3"/>
  <c r="AS128" i="3"/>
  <c r="AE128" i="3"/>
  <c r="Q128" i="3"/>
  <c r="BK128" i="3"/>
  <c r="AW128" i="3"/>
  <c r="AI128" i="3"/>
  <c r="U128" i="3"/>
  <c r="BO128" i="3"/>
  <c r="BA128" i="3"/>
  <c r="AM128" i="3"/>
  <c r="Y128" i="3"/>
  <c r="BS128" i="3"/>
  <c r="BE128" i="3"/>
  <c r="AQ128" i="3"/>
  <c r="AC128" i="3"/>
  <c r="BI129" i="3"/>
  <c r="AU129" i="3"/>
  <c r="AG129" i="3"/>
  <c r="S129" i="3"/>
  <c r="BM129" i="3"/>
  <c r="AY129" i="3"/>
  <c r="AK129" i="3"/>
  <c r="W129" i="3"/>
  <c r="BQ129" i="3"/>
  <c r="BC129" i="3"/>
  <c r="AO129" i="3"/>
  <c r="AA129" i="3"/>
  <c r="BG130" i="3"/>
  <c r="AS130" i="3"/>
  <c r="AE130" i="3"/>
  <c r="Q130" i="3"/>
  <c r="BK130" i="3"/>
  <c r="AW130" i="3"/>
  <c r="AI130" i="3"/>
  <c r="U130" i="3"/>
  <c r="BO130" i="3"/>
  <c r="BA130" i="3"/>
  <c r="AM130" i="3"/>
  <c r="Y130" i="3"/>
  <c r="BS130" i="3"/>
  <c r="BE130" i="3"/>
  <c r="AQ130" i="3"/>
  <c r="AC130" i="3"/>
  <c r="BI131" i="3"/>
  <c r="AU131" i="3"/>
  <c r="AG131" i="3"/>
  <c r="S131" i="3"/>
  <c r="BM131" i="3"/>
  <c r="AY131" i="3"/>
  <c r="AK131" i="3"/>
  <c r="W131" i="3"/>
  <c r="BQ131" i="3"/>
  <c r="BC131" i="3"/>
  <c r="AO131" i="3"/>
  <c r="AA131" i="3"/>
  <c r="BG132" i="3"/>
  <c r="AS132" i="3"/>
  <c r="AE132" i="3"/>
  <c r="Q132" i="3"/>
  <c r="BK132" i="3"/>
  <c r="AW132" i="3"/>
  <c r="AI132" i="3"/>
  <c r="U132" i="3"/>
  <c r="BO132" i="3"/>
  <c r="BA132" i="3"/>
  <c r="AM132" i="3"/>
  <c r="Y132" i="3"/>
  <c r="BS132" i="3"/>
  <c r="BE132" i="3"/>
  <c r="AQ132" i="3"/>
  <c r="AC132" i="3"/>
  <c r="BI133" i="3"/>
  <c r="AU133" i="3"/>
  <c r="AG133" i="3"/>
  <c r="S133" i="3"/>
  <c r="BM133" i="3"/>
  <c r="AY133" i="3"/>
  <c r="AK133" i="3"/>
  <c r="W133" i="3"/>
  <c r="BQ133" i="3"/>
  <c r="BC133" i="3"/>
  <c r="AO133" i="3"/>
  <c r="AA133" i="3"/>
  <c r="BG134" i="3"/>
  <c r="AS134" i="3"/>
  <c r="AE134" i="3"/>
  <c r="Q134" i="3"/>
  <c r="BK134" i="3"/>
  <c r="AW134" i="3"/>
  <c r="AI134" i="3"/>
  <c r="U134" i="3"/>
  <c r="BO134" i="3"/>
  <c r="BA134" i="3"/>
  <c r="AM134" i="3"/>
  <c r="Y134" i="3"/>
  <c r="BS134" i="3"/>
  <c r="BE134" i="3"/>
  <c r="AQ134" i="3"/>
  <c r="AC134" i="3"/>
  <c r="BI135" i="3"/>
  <c r="AU135" i="3"/>
  <c r="AG135" i="3"/>
  <c r="S135" i="3"/>
  <c r="BM135" i="3"/>
  <c r="AY135" i="3"/>
  <c r="AK135" i="3"/>
  <c r="W135" i="3"/>
  <c r="BQ135" i="3"/>
  <c r="BC135" i="3"/>
  <c r="AO135" i="3"/>
  <c r="AA135" i="3"/>
  <c r="BG136" i="3"/>
  <c r="AS136" i="3"/>
  <c r="AE136" i="3"/>
  <c r="Q136" i="3"/>
  <c r="BK136" i="3"/>
  <c r="AW136" i="3"/>
  <c r="AI136" i="3"/>
  <c r="U136" i="3"/>
  <c r="BO136" i="3"/>
  <c r="BA136" i="3"/>
  <c r="AM136" i="3"/>
  <c r="Y136" i="3"/>
  <c r="BS136" i="3"/>
  <c r="BE136" i="3"/>
  <c r="AQ136" i="3"/>
  <c r="AC136" i="3"/>
  <c r="BI137" i="3"/>
  <c r="AU137" i="3"/>
  <c r="AG137" i="3"/>
  <c r="S137" i="3"/>
  <c r="BM137" i="3"/>
  <c r="AY137" i="3"/>
  <c r="AK137" i="3"/>
  <c r="W137" i="3"/>
  <c r="BQ137" i="3"/>
  <c r="BC137" i="3"/>
  <c r="AO137" i="3"/>
  <c r="AA137" i="3"/>
  <c r="BG138" i="3"/>
  <c r="AS138" i="3"/>
  <c r="AE138" i="3"/>
  <c r="Q138" i="3"/>
  <c r="BK138" i="3"/>
  <c r="AW138" i="3"/>
  <c r="AI138" i="3"/>
  <c r="U138" i="3"/>
  <c r="BO138" i="3"/>
  <c r="BA138" i="3"/>
  <c r="AM138" i="3"/>
  <c r="Y138" i="3"/>
  <c r="BS138" i="3"/>
  <c r="BE138" i="3"/>
  <c r="AQ138" i="3"/>
  <c r="AC138" i="3"/>
  <c r="BI139" i="3"/>
  <c r="AU139" i="3"/>
  <c r="AG139" i="3"/>
  <c r="S139" i="3"/>
  <c r="BM139" i="3"/>
  <c r="AY139" i="3"/>
  <c r="AK139" i="3"/>
  <c r="W139" i="3"/>
  <c r="BQ139" i="3"/>
  <c r="BC139" i="3"/>
  <c r="AO139" i="3"/>
  <c r="AA139" i="3"/>
  <c r="BG140" i="3"/>
  <c r="AS140" i="3"/>
  <c r="AE140" i="3"/>
  <c r="Q140" i="3"/>
  <c r="BK140" i="3"/>
  <c r="AW140" i="3"/>
  <c r="AI140" i="3"/>
  <c r="U140" i="3"/>
  <c r="BO140" i="3"/>
  <c r="BA140" i="3"/>
  <c r="AM140" i="3"/>
  <c r="Y140" i="3"/>
  <c r="BS140" i="3"/>
  <c r="BE140" i="3"/>
  <c r="AQ140" i="3"/>
  <c r="AC140" i="3"/>
  <c r="BI141" i="3"/>
  <c r="AU141" i="3"/>
  <c r="AG141" i="3"/>
  <c r="S141" i="3"/>
  <c r="BM141" i="3"/>
  <c r="AY141" i="3"/>
  <c r="AK141" i="3"/>
  <c r="W141" i="3"/>
  <c r="BQ141" i="3"/>
  <c r="BC141" i="3"/>
  <c r="AO141" i="3"/>
  <c r="AA141" i="3"/>
  <c r="BG142" i="3"/>
  <c r="AS142" i="3"/>
  <c r="AE142" i="3"/>
  <c r="Q142" i="3"/>
  <c r="BK142" i="3"/>
  <c r="AW142" i="3"/>
  <c r="AI142" i="3"/>
  <c r="U142" i="3"/>
  <c r="BO142" i="3"/>
  <c r="BA142" i="3"/>
  <c r="AM142" i="3"/>
  <c r="Y142" i="3"/>
  <c r="BS142" i="3"/>
  <c r="BE142" i="3"/>
  <c r="AQ142" i="3"/>
  <c r="AC142" i="3"/>
  <c r="BI143" i="3"/>
  <c r="AU143" i="3"/>
  <c r="AG143" i="3"/>
  <c r="S143" i="3"/>
  <c r="BM143" i="3"/>
  <c r="AY143" i="3"/>
  <c r="AK143" i="3"/>
  <c r="W143" i="3"/>
  <c r="BQ143" i="3"/>
  <c r="BC143" i="3"/>
  <c r="AO143" i="3"/>
  <c r="AA143" i="3"/>
  <c r="BG144" i="3"/>
  <c r="AS144" i="3"/>
  <c r="AE144" i="3"/>
  <c r="Q144" i="3"/>
  <c r="BK144" i="3"/>
  <c r="AW144" i="3"/>
  <c r="AI144" i="3"/>
  <c r="U144" i="3"/>
  <c r="BO144" i="3"/>
  <c r="BA144" i="3"/>
  <c r="AM144" i="3"/>
  <c r="Y144" i="3"/>
  <c r="BS144" i="3"/>
  <c r="BE144" i="3"/>
  <c r="AQ144" i="3"/>
  <c r="AC144" i="3"/>
  <c r="BI145" i="3"/>
  <c r="AU145" i="3"/>
  <c r="AG145" i="3"/>
  <c r="S145" i="3"/>
  <c r="BM145" i="3"/>
  <c r="AY145" i="3"/>
  <c r="AK145" i="3"/>
  <c r="W145" i="3"/>
  <c r="BQ145" i="3"/>
  <c r="BC145" i="3"/>
  <c r="AO145" i="3"/>
  <c r="AA145" i="3"/>
  <c r="BG146" i="3"/>
  <c r="AS146" i="3"/>
  <c r="AE146" i="3"/>
  <c r="Q146" i="3"/>
  <c r="BK146" i="3"/>
  <c r="AW146" i="3"/>
  <c r="AI146" i="3"/>
  <c r="U146" i="3"/>
  <c r="BO146" i="3"/>
  <c r="BA146" i="3"/>
  <c r="AM146" i="3"/>
  <c r="Y146" i="3"/>
  <c r="BS146" i="3"/>
  <c r="BE146" i="3"/>
  <c r="AQ146" i="3"/>
  <c r="AC146" i="3"/>
  <c r="BI147" i="3"/>
  <c r="AU147" i="3"/>
  <c r="AG147" i="3"/>
  <c r="S147" i="3"/>
  <c r="BM147" i="3"/>
  <c r="AY147" i="3"/>
  <c r="AK147" i="3"/>
  <c r="W147" i="3"/>
  <c r="BQ147" i="3"/>
  <c r="BC147" i="3"/>
  <c r="AO147" i="3"/>
  <c r="AA147" i="3"/>
  <c r="BG148" i="3"/>
  <c r="AS148" i="3"/>
  <c r="AE148" i="3"/>
  <c r="Q148" i="3"/>
  <c r="BK148" i="3"/>
  <c r="AW148" i="3"/>
  <c r="AI148" i="3"/>
  <c r="U148" i="3"/>
  <c r="BO148" i="3"/>
  <c r="BA148" i="3"/>
  <c r="AM148" i="3"/>
  <c r="Y148" i="3"/>
  <c r="BS148" i="3"/>
  <c r="BE148" i="3"/>
  <c r="AQ148" i="3"/>
  <c r="AC148" i="3"/>
  <c r="BI149" i="3"/>
  <c r="AU149" i="3"/>
  <c r="AG149" i="3"/>
  <c r="S149" i="3"/>
  <c r="BM149" i="3"/>
  <c r="AY149" i="3"/>
  <c r="AK149" i="3"/>
  <c r="W149" i="3"/>
  <c r="BQ149" i="3"/>
  <c r="BC149" i="3"/>
  <c r="AO149" i="3"/>
  <c r="AA149" i="3"/>
  <c r="BG150" i="3"/>
  <c r="AS150" i="3"/>
  <c r="AE150" i="3"/>
  <c r="Q150" i="3"/>
  <c r="BK150" i="3"/>
  <c r="AW150" i="3"/>
  <c r="AI150" i="3"/>
  <c r="U150" i="3"/>
  <c r="BO150" i="3"/>
  <c r="BA150" i="3"/>
  <c r="AM150" i="3"/>
  <c r="Y150" i="3"/>
  <c r="BS150" i="3"/>
  <c r="BE150" i="3"/>
  <c r="AQ150" i="3"/>
  <c r="AC150" i="3"/>
  <c r="BI151" i="3"/>
  <c r="AU151" i="3"/>
  <c r="AG151" i="3"/>
  <c r="S151" i="3"/>
  <c r="BM151" i="3"/>
  <c r="AY151" i="3"/>
  <c r="AK151" i="3"/>
  <c r="W151" i="3"/>
  <c r="BQ151" i="3"/>
  <c r="BC151" i="3"/>
  <c r="AO151" i="3"/>
  <c r="AA151" i="3"/>
  <c r="BG152" i="3"/>
  <c r="AS152" i="3"/>
  <c r="AE152" i="3"/>
  <c r="Q152" i="3"/>
  <c r="BK152" i="3"/>
  <c r="AW152" i="3"/>
  <c r="AI152" i="3"/>
  <c r="U152" i="3"/>
  <c r="BO152" i="3"/>
  <c r="BA152" i="3"/>
  <c r="AM152" i="3"/>
  <c r="Y152" i="3"/>
  <c r="BS152" i="3"/>
  <c r="BE152" i="3"/>
  <c r="AQ152" i="3"/>
  <c r="AC152" i="3"/>
  <c r="BI153" i="3"/>
  <c r="AU153" i="3"/>
  <c r="AG153" i="3"/>
  <c r="S153" i="3"/>
  <c r="BM153" i="3"/>
  <c r="AY153" i="3"/>
  <c r="AK153" i="3"/>
  <c r="W153" i="3"/>
  <c r="BQ153" i="3"/>
  <c r="BC153" i="3"/>
  <c r="AO153" i="3"/>
  <c r="AA153" i="3"/>
  <c r="BG154" i="3"/>
  <c r="AS154" i="3"/>
  <c r="AE154" i="3"/>
  <c r="Q154" i="3"/>
  <c r="BK154" i="3"/>
  <c r="AW154" i="3"/>
  <c r="AI154" i="3"/>
  <c r="U154" i="3"/>
  <c r="BO154" i="3"/>
  <c r="BA154" i="3"/>
  <c r="AM154" i="3"/>
  <c r="Y154" i="3"/>
  <c r="BS154" i="3"/>
  <c r="BE154" i="3"/>
  <c r="AQ154" i="3"/>
  <c r="AC154" i="3"/>
  <c r="BI155" i="3"/>
  <c r="AU155" i="3"/>
  <c r="AG155" i="3"/>
  <c r="S155" i="3"/>
  <c r="BM155" i="3"/>
  <c r="AY155" i="3"/>
  <c r="AK155" i="3"/>
  <c r="W155" i="3"/>
  <c r="BQ155" i="3"/>
  <c r="BC155" i="3"/>
  <c r="AO155" i="3"/>
  <c r="AA155" i="3"/>
  <c r="BG156" i="3"/>
  <c r="AS156" i="3"/>
  <c r="AE156" i="3"/>
  <c r="Q156" i="3"/>
  <c r="BK156" i="3"/>
  <c r="AW156" i="3"/>
  <c r="AI156" i="3"/>
  <c r="U156" i="3"/>
  <c r="BO156" i="3"/>
  <c r="BA156" i="3"/>
  <c r="AM156" i="3"/>
  <c r="Y156" i="3"/>
  <c r="BS156" i="3"/>
  <c r="BE156" i="3"/>
  <c r="AQ156" i="3"/>
  <c r="AC156" i="3"/>
  <c r="BI157" i="3"/>
  <c r="AU157" i="3"/>
  <c r="AG157" i="3"/>
  <c r="S157" i="3"/>
  <c r="BM157" i="3"/>
  <c r="AY157" i="3"/>
  <c r="AK157" i="3"/>
  <c r="W157" i="3"/>
  <c r="BQ157" i="3"/>
  <c r="BC157" i="3"/>
  <c r="AO157" i="3"/>
  <c r="AA157" i="3"/>
  <c r="BG158" i="3"/>
  <c r="AS158" i="3"/>
  <c r="AE158" i="3"/>
  <c r="Q158" i="3"/>
  <c r="BK158" i="3"/>
  <c r="AW158" i="3"/>
  <c r="AI158" i="3"/>
  <c r="U158" i="3"/>
  <c r="BO158" i="3"/>
  <c r="BA158" i="3"/>
  <c r="AM158" i="3"/>
  <c r="Y158" i="3"/>
  <c r="BS158" i="3"/>
  <c r="BE158" i="3"/>
  <c r="AQ158" i="3"/>
  <c r="AC158" i="3"/>
  <c r="BI159" i="3"/>
  <c r="AU159" i="3"/>
  <c r="AG159" i="3"/>
  <c r="S159" i="3"/>
  <c r="BM159" i="3"/>
  <c r="AY159" i="3"/>
  <c r="AK159" i="3"/>
  <c r="W159" i="3"/>
  <c r="BQ159" i="3"/>
  <c r="BC159" i="3"/>
  <c r="AO159" i="3"/>
  <c r="AA159" i="3"/>
  <c r="BG160" i="3"/>
  <c r="AS160" i="3"/>
  <c r="AE160" i="3"/>
  <c r="Q160" i="3"/>
  <c r="BK160" i="3"/>
  <c r="AW160" i="3"/>
  <c r="AI160" i="3"/>
  <c r="U160" i="3"/>
  <c r="BO160" i="3"/>
  <c r="BA160" i="3"/>
  <c r="AM160" i="3"/>
  <c r="Y160" i="3"/>
  <c r="BS160" i="3"/>
  <c r="BE160" i="3"/>
  <c r="AQ160" i="3"/>
  <c r="AC160" i="3"/>
  <c r="BI161" i="3"/>
  <c r="AU161" i="3"/>
  <c r="AG161" i="3"/>
  <c r="S161" i="3"/>
  <c r="BM161" i="3"/>
  <c r="AY161" i="3"/>
  <c r="AK161" i="3"/>
  <c r="W161" i="3"/>
  <c r="BQ161" i="3"/>
  <c r="BC161" i="3"/>
  <c r="AO161" i="3"/>
  <c r="AA161" i="3"/>
  <c r="BG162" i="3"/>
  <c r="AS162" i="3"/>
  <c r="AE162" i="3"/>
  <c r="Q162" i="3"/>
  <c r="BK162" i="3"/>
  <c r="AW162" i="3"/>
  <c r="AI162" i="3"/>
  <c r="U162" i="3"/>
  <c r="BO162" i="3"/>
  <c r="BA162" i="3"/>
  <c r="AM162" i="3"/>
  <c r="Y162" i="3"/>
  <c r="BS162" i="3"/>
  <c r="BE162" i="3"/>
  <c r="AQ162" i="3"/>
  <c r="AC162" i="3"/>
  <c r="BI163" i="3"/>
  <c r="AU163" i="3"/>
  <c r="AG163" i="3"/>
  <c r="S163" i="3"/>
  <c r="BM163" i="3"/>
  <c r="AY163" i="3"/>
  <c r="AK163" i="3"/>
  <c r="W163" i="3"/>
  <c r="BQ163" i="3"/>
  <c r="BC163" i="3"/>
  <c r="AO163" i="3"/>
  <c r="AA163" i="3"/>
  <c r="BG164" i="3"/>
  <c r="AS164" i="3"/>
  <c r="AE164" i="3"/>
  <c r="Q164" i="3"/>
  <c r="BK164" i="3"/>
  <c r="AW164" i="3"/>
  <c r="AI164" i="3"/>
  <c r="U164" i="3"/>
  <c r="BO164" i="3"/>
  <c r="BA164" i="3"/>
  <c r="AM164" i="3"/>
  <c r="Y164" i="3"/>
  <c r="BS164" i="3"/>
  <c r="BE164" i="3"/>
  <c r="AQ164" i="3"/>
  <c r="AC164" i="3"/>
  <c r="BI165" i="3"/>
  <c r="AU165" i="3"/>
  <c r="AG165" i="3"/>
  <c r="S165" i="3"/>
  <c r="BM165" i="3"/>
  <c r="AY165" i="3"/>
  <c r="AK165" i="3"/>
  <c r="W165" i="3"/>
  <c r="BQ165" i="3"/>
  <c r="BC165" i="3"/>
  <c r="AO165" i="3"/>
  <c r="AA165" i="3"/>
  <c r="BG166" i="3"/>
  <c r="AS166" i="3"/>
  <c r="AE166" i="3"/>
  <c r="Q166" i="3"/>
  <c r="BK166" i="3"/>
  <c r="AW166" i="3"/>
  <c r="AI166" i="3"/>
  <c r="U166" i="3"/>
  <c r="BO166" i="3"/>
  <c r="BA166" i="3"/>
  <c r="AM166" i="3"/>
  <c r="Y166" i="3"/>
  <c r="BS166" i="3"/>
  <c r="BE166" i="3"/>
  <c r="AQ166" i="3"/>
  <c r="AC166" i="3"/>
  <c r="BI167" i="3"/>
  <c r="AU167" i="3"/>
  <c r="AG167" i="3"/>
  <c r="S167" i="3"/>
  <c r="BM167" i="3"/>
  <c r="AY167" i="3"/>
  <c r="AK167" i="3"/>
  <c r="W167" i="3"/>
  <c r="BQ167" i="3"/>
  <c r="BC167" i="3"/>
  <c r="AO167" i="3"/>
  <c r="AA167" i="3"/>
  <c r="BG168" i="3"/>
  <c r="AS168" i="3"/>
  <c r="AE168" i="3"/>
  <c r="Q168" i="3"/>
  <c r="BK168" i="3"/>
  <c r="AW168" i="3"/>
  <c r="AI168" i="3"/>
  <c r="U168" i="3"/>
  <c r="BO168" i="3"/>
  <c r="BA168" i="3"/>
  <c r="AM168" i="3"/>
  <c r="Y168" i="3"/>
  <c r="BS168" i="3"/>
  <c r="BE168" i="3"/>
  <c r="AQ168" i="3"/>
  <c r="AC168" i="3"/>
  <c r="BI169" i="3"/>
  <c r="AU169" i="3"/>
  <c r="AG169" i="3"/>
  <c r="S169" i="3"/>
  <c r="BM169" i="3"/>
  <c r="AY169" i="3"/>
  <c r="AK169" i="3"/>
  <c r="W169" i="3"/>
  <c r="BQ169" i="3"/>
  <c r="BC169" i="3"/>
  <c r="AO169" i="3"/>
  <c r="AA169" i="3"/>
  <c r="BG170" i="3"/>
  <c r="AS170" i="3"/>
  <c r="AE170" i="3"/>
  <c r="Q170" i="3"/>
  <c r="BK170" i="3"/>
  <c r="AW170" i="3"/>
  <c r="AI170" i="3"/>
  <c r="U170" i="3"/>
  <c r="BO170" i="3"/>
  <c r="BA170" i="3"/>
  <c r="AM170" i="3"/>
  <c r="Y170" i="3"/>
  <c r="BS170" i="3"/>
  <c r="BE170" i="3"/>
  <c r="AQ170" i="3"/>
  <c r="AC170" i="3"/>
  <c r="BI171" i="3"/>
  <c r="AU171" i="3"/>
  <c r="AG171" i="3"/>
  <c r="S171" i="3"/>
  <c r="BM171" i="3"/>
  <c r="AY171" i="3"/>
  <c r="AK171" i="3"/>
  <c r="W171" i="3"/>
  <c r="BQ171" i="3"/>
  <c r="BC171" i="3"/>
  <c r="AO171" i="3"/>
  <c r="AA171" i="3"/>
  <c r="BG172" i="3"/>
  <c r="AS172" i="3"/>
  <c r="AE172" i="3"/>
  <c r="Q172" i="3"/>
  <c r="BK172" i="3"/>
  <c r="AW172" i="3"/>
  <c r="AI172" i="3"/>
  <c r="U172" i="3"/>
  <c r="BO172" i="3"/>
  <c r="BA172" i="3"/>
  <c r="AM172" i="3"/>
  <c r="Y172" i="3"/>
  <c r="BS172" i="3"/>
  <c r="BE172" i="3"/>
  <c r="AQ172" i="3"/>
  <c r="AC172" i="3"/>
  <c r="BI173" i="3"/>
  <c r="AU173" i="3"/>
  <c r="AG173" i="3"/>
  <c r="S173" i="3"/>
  <c r="BM173" i="3"/>
  <c r="AY173" i="3"/>
  <c r="AK173" i="3"/>
  <c r="W173" i="3"/>
  <c r="BQ173" i="3"/>
  <c r="BC173" i="3"/>
  <c r="AO173" i="3"/>
  <c r="AA173" i="3"/>
  <c r="BG174" i="3"/>
  <c r="AS174" i="3"/>
  <c r="AE174" i="3"/>
  <c r="Q174" i="3"/>
  <c r="BK174" i="3"/>
  <c r="AW174" i="3"/>
  <c r="AI174" i="3"/>
  <c r="U174" i="3"/>
  <c r="BO174" i="3"/>
  <c r="BA174" i="3"/>
  <c r="AM174" i="3"/>
  <c r="Y174" i="3"/>
  <c r="BS174" i="3"/>
  <c r="BE174" i="3"/>
  <c r="AQ174" i="3"/>
  <c r="AC174" i="3"/>
  <c r="BI175" i="3"/>
  <c r="AU175" i="3"/>
  <c r="AG175" i="3"/>
  <c r="S175" i="3"/>
  <c r="BM175" i="3"/>
  <c r="AY175" i="3"/>
  <c r="AK175" i="3"/>
  <c r="W175" i="3"/>
  <c r="BQ175" i="3"/>
  <c r="BC175" i="3"/>
  <c r="AO175" i="3"/>
  <c r="AA175" i="3"/>
  <c r="BG176" i="3"/>
  <c r="AS176" i="3"/>
  <c r="AE176" i="3"/>
  <c r="Q176" i="3"/>
  <c r="BK176" i="3"/>
  <c r="AW176" i="3"/>
  <c r="AI176" i="3"/>
  <c r="U176" i="3"/>
  <c r="BO176" i="3"/>
  <c r="BA176" i="3"/>
  <c r="AM176" i="3"/>
  <c r="Y176" i="3"/>
  <c r="BS176" i="3"/>
  <c r="BE176" i="3"/>
  <c r="AQ176" i="3"/>
  <c r="AC176" i="3"/>
  <c r="BI177" i="3"/>
  <c r="AU177" i="3"/>
  <c r="AG177" i="3"/>
  <c r="S177" i="3"/>
  <c r="BM177" i="3"/>
  <c r="AY177" i="3"/>
  <c r="AK177" i="3"/>
  <c r="W177" i="3"/>
  <c r="BQ177" i="3"/>
  <c r="BC177" i="3"/>
  <c r="AO177" i="3"/>
  <c r="AA177" i="3"/>
  <c r="BG178" i="3"/>
  <c r="AS178" i="3"/>
  <c r="AE178" i="3"/>
  <c r="Q178" i="3"/>
  <c r="BK178" i="3"/>
  <c r="AW178" i="3"/>
  <c r="AI178" i="3"/>
  <c r="U178" i="3"/>
  <c r="BO178" i="3"/>
  <c r="BA178" i="3"/>
  <c r="AM178" i="3"/>
  <c r="Y178" i="3"/>
  <c r="BS178" i="3"/>
  <c r="BE178" i="3"/>
  <c r="AQ178" i="3"/>
  <c r="AC178" i="3"/>
  <c r="BI179" i="3"/>
  <c r="AU179" i="3"/>
  <c r="AG179" i="3"/>
  <c r="S179" i="3"/>
  <c r="BM179" i="3"/>
  <c r="AY179" i="3"/>
  <c r="AK179" i="3"/>
  <c r="W179" i="3"/>
  <c r="BQ179" i="3"/>
  <c r="BC179" i="3"/>
  <c r="AO179" i="3"/>
  <c r="AA179" i="3"/>
  <c r="BG180" i="3"/>
  <c r="AS180" i="3"/>
  <c r="AE180" i="3"/>
  <c r="Q180" i="3"/>
  <c r="BK180" i="3"/>
  <c r="AW180" i="3"/>
  <c r="AI180" i="3"/>
  <c r="U180" i="3"/>
  <c r="BO180" i="3"/>
  <c r="BA180" i="3"/>
  <c r="AM180" i="3"/>
  <c r="Y180" i="3"/>
  <c r="BS180" i="3"/>
  <c r="BE180" i="3"/>
  <c r="AQ180" i="3"/>
  <c r="AC180" i="3"/>
  <c r="BI181" i="3"/>
  <c r="AU181" i="3"/>
  <c r="AG181" i="3"/>
  <c r="S181" i="3"/>
  <c r="BM181" i="3"/>
  <c r="AY181" i="3"/>
  <c r="AK181" i="3"/>
  <c r="W181" i="3"/>
  <c r="BQ181" i="3"/>
  <c r="BC181" i="3"/>
  <c r="AO181" i="3"/>
  <c r="AA181" i="3"/>
  <c r="BG182" i="3"/>
  <c r="AS182" i="3"/>
  <c r="AE182" i="3"/>
  <c r="Q182" i="3"/>
  <c r="BK182" i="3"/>
  <c r="AW182" i="3"/>
  <c r="AI182" i="3"/>
  <c r="U182" i="3"/>
  <c r="BO182" i="3"/>
  <c r="BA182" i="3"/>
  <c r="AM182" i="3"/>
  <c r="Y182" i="3"/>
  <c r="BS182" i="3"/>
  <c r="BE182" i="3"/>
  <c r="AQ182" i="3"/>
  <c r="AC182" i="3"/>
  <c r="BI183" i="3"/>
  <c r="AU183" i="3"/>
  <c r="AG183" i="3"/>
  <c r="S183" i="3"/>
  <c r="BM183" i="3"/>
  <c r="AY183" i="3"/>
  <c r="AK183" i="3"/>
  <c r="W183" i="3"/>
  <c r="BQ183" i="3"/>
  <c r="BC183" i="3"/>
  <c r="AO183" i="3"/>
  <c r="AA183" i="3"/>
  <c r="BG184" i="3"/>
  <c r="AS184" i="3"/>
  <c r="AE184" i="3"/>
  <c r="Q184" i="3"/>
  <c r="BK184" i="3"/>
  <c r="AW184" i="3"/>
  <c r="AI184" i="3"/>
  <c r="U184" i="3"/>
  <c r="BO184" i="3"/>
  <c r="BA184" i="3"/>
  <c r="AM184" i="3"/>
  <c r="Y184" i="3"/>
  <c r="BS184" i="3"/>
  <c r="BE184" i="3"/>
  <c r="AQ184" i="3"/>
  <c r="AC184" i="3"/>
  <c r="BI185" i="3"/>
  <c r="AU185" i="3"/>
  <c r="AG185" i="3"/>
  <c r="S185" i="3"/>
  <c r="BM185" i="3"/>
  <c r="AY185" i="3"/>
  <c r="AK185" i="3"/>
  <c r="W185" i="3"/>
  <c r="BQ185" i="3"/>
  <c r="BC185" i="3"/>
  <c r="AO185" i="3"/>
  <c r="AA185" i="3"/>
  <c r="BG186" i="3"/>
  <c r="AS186" i="3"/>
  <c r="AE186" i="3"/>
  <c r="Q186" i="3"/>
  <c r="BK186" i="3"/>
  <c r="AW186" i="3"/>
  <c r="AI186" i="3"/>
  <c r="U186" i="3"/>
  <c r="BO186" i="3"/>
  <c r="BA186" i="3"/>
  <c r="AM186" i="3"/>
  <c r="Y186" i="3"/>
  <c r="BS186" i="3"/>
  <c r="BE186" i="3"/>
  <c r="AQ186" i="3"/>
  <c r="AC186" i="3"/>
  <c r="BI187" i="3"/>
  <c r="AU187" i="3"/>
  <c r="AG187" i="3"/>
  <c r="S187" i="3"/>
  <c r="BM187" i="3"/>
  <c r="AY187" i="3"/>
  <c r="AK187" i="3"/>
  <c r="W187" i="3"/>
  <c r="BQ187" i="3"/>
  <c r="BC187" i="3"/>
  <c r="AO187" i="3"/>
  <c r="AA187" i="3"/>
  <c r="BG188" i="3"/>
  <c r="AS188" i="3"/>
  <c r="AE188" i="3"/>
  <c r="Q188" i="3"/>
  <c r="BK188" i="3"/>
  <c r="AW188" i="3"/>
  <c r="AI188" i="3"/>
  <c r="U188" i="3"/>
  <c r="BO188" i="3"/>
  <c r="BA188" i="3"/>
  <c r="AM188" i="3"/>
  <c r="Y188" i="3"/>
  <c r="BS188" i="3"/>
  <c r="BE188" i="3"/>
  <c r="AQ188" i="3"/>
  <c r="AC188" i="3"/>
  <c r="BI189" i="3"/>
  <c r="AU189" i="3"/>
  <c r="AG189" i="3"/>
  <c r="S189" i="3"/>
  <c r="BM189" i="3"/>
  <c r="AY189" i="3"/>
  <c r="AK189" i="3"/>
  <c r="W189" i="3"/>
  <c r="BQ189" i="3"/>
  <c r="BC189" i="3"/>
  <c r="AO189" i="3"/>
  <c r="AA189" i="3"/>
  <c r="BG190" i="3"/>
  <c r="AS190" i="3"/>
  <c r="AE190" i="3"/>
  <c r="Q190" i="3"/>
  <c r="BK190" i="3"/>
  <c r="AW190" i="3"/>
  <c r="AI190" i="3"/>
  <c r="U190" i="3"/>
  <c r="BO190" i="3"/>
  <c r="BA190" i="3"/>
  <c r="AM190" i="3"/>
  <c r="Y190" i="3"/>
  <c r="BS190" i="3"/>
  <c r="BE190" i="3"/>
  <c r="AQ190" i="3"/>
  <c r="AC190" i="3"/>
  <c r="BI191" i="3"/>
  <c r="AU191" i="3"/>
  <c r="AG191" i="3"/>
  <c r="S191" i="3"/>
  <c r="BM191" i="3"/>
  <c r="AY191" i="3"/>
  <c r="AK191" i="3"/>
  <c r="W191" i="3"/>
  <c r="BQ191" i="3"/>
  <c r="BC191" i="3"/>
  <c r="AO191" i="3"/>
  <c r="AA191" i="3"/>
  <c r="BG192" i="3"/>
  <c r="AS192" i="3"/>
  <c r="AE192" i="3"/>
  <c r="Q192" i="3"/>
  <c r="BK192" i="3"/>
  <c r="AW192" i="3"/>
  <c r="AI192" i="3"/>
  <c r="U192" i="3"/>
  <c r="BO192" i="3"/>
  <c r="BA192" i="3"/>
  <c r="AM192" i="3"/>
  <c r="Y192" i="3"/>
  <c r="BS192" i="3"/>
  <c r="BE192" i="3"/>
  <c r="AQ192" i="3"/>
  <c r="AC192" i="3"/>
  <c r="BI193" i="3"/>
  <c r="AU193" i="3"/>
  <c r="AG193" i="3"/>
  <c r="S193" i="3"/>
  <c r="BM193" i="3"/>
  <c r="AY193" i="3"/>
  <c r="AK193" i="3"/>
  <c r="W193" i="3"/>
  <c r="BQ193" i="3"/>
  <c r="BC193" i="3"/>
  <c r="AO193" i="3"/>
  <c r="AA193" i="3"/>
  <c r="BG194" i="3"/>
  <c r="AS194" i="3"/>
  <c r="AE194" i="3"/>
  <c r="Q194" i="3"/>
  <c r="BK194" i="3"/>
  <c r="AW194" i="3"/>
  <c r="AI194" i="3"/>
  <c r="U194" i="3"/>
  <c r="BO194" i="3"/>
  <c r="BA194" i="3"/>
  <c r="AM194" i="3"/>
  <c r="Y194" i="3"/>
  <c r="BS194" i="3"/>
  <c r="BE194" i="3"/>
  <c r="AQ194" i="3"/>
  <c r="AC194" i="3"/>
  <c r="BI195" i="3"/>
  <c r="AU195" i="3"/>
  <c r="AG195" i="3"/>
  <c r="S195" i="3"/>
  <c r="BM195" i="3"/>
  <c r="AY195" i="3"/>
  <c r="AK195" i="3"/>
  <c r="W195" i="3"/>
  <c r="BQ195" i="3"/>
  <c r="BC195" i="3"/>
  <c r="AO195" i="3"/>
  <c r="AA195" i="3"/>
  <c r="BG196" i="3"/>
  <c r="AS196" i="3"/>
  <c r="AE196" i="3"/>
  <c r="Q196" i="3"/>
  <c r="BK196" i="3"/>
  <c r="AW196" i="3"/>
  <c r="AI196" i="3"/>
  <c r="U196" i="3"/>
  <c r="BO196" i="3"/>
  <c r="BA196" i="3"/>
  <c r="AM196" i="3"/>
  <c r="Y196" i="3"/>
  <c r="BS196" i="3"/>
  <c r="BE196" i="3"/>
  <c r="AQ196" i="3"/>
  <c r="AC196" i="3"/>
  <c r="BI197" i="3"/>
  <c r="AU197" i="3"/>
  <c r="AG197" i="3"/>
  <c r="S197" i="3"/>
  <c r="BM197" i="3"/>
  <c r="AY197" i="3"/>
  <c r="AK197" i="3"/>
  <c r="W197" i="3"/>
  <c r="BQ197" i="3"/>
  <c r="BC197" i="3"/>
  <c r="AO197" i="3"/>
  <c r="AA197" i="3"/>
  <c r="BG198" i="3"/>
  <c r="AS198" i="3"/>
  <c r="AE198" i="3"/>
  <c r="Q198" i="3"/>
  <c r="BK198" i="3"/>
  <c r="AW198" i="3"/>
  <c r="AI198" i="3"/>
  <c r="U198" i="3"/>
  <c r="BO198" i="3"/>
  <c r="BA198" i="3"/>
  <c r="AM198" i="3"/>
  <c r="Y198" i="3"/>
  <c r="BS198" i="3"/>
  <c r="BE198" i="3"/>
  <c r="AQ198" i="3"/>
  <c r="AC198" i="3"/>
  <c r="BI199" i="3"/>
  <c r="AU199" i="3"/>
  <c r="AG199" i="3"/>
  <c r="S199" i="3"/>
  <c r="BM199" i="3"/>
  <c r="AY199" i="3"/>
  <c r="AK199" i="3"/>
  <c r="W199" i="3"/>
  <c r="BQ199" i="3"/>
  <c r="BC199" i="3"/>
  <c r="AO199" i="3"/>
  <c r="AA199" i="3"/>
  <c r="BG200" i="3"/>
  <c r="AS200" i="3"/>
  <c r="AE200" i="3"/>
  <c r="Q200" i="3"/>
  <c r="BK200" i="3"/>
  <c r="AW200" i="3"/>
  <c r="AI200" i="3"/>
  <c r="U200" i="3"/>
  <c r="BO200" i="3"/>
  <c r="BA200" i="3"/>
  <c r="AM200" i="3"/>
  <c r="Y200" i="3"/>
  <c r="BS200" i="3"/>
  <c r="BE200" i="3"/>
  <c r="AQ200" i="3"/>
  <c r="AC200" i="3"/>
  <c r="BI201" i="3"/>
  <c r="AU201" i="3"/>
  <c r="AG201" i="3"/>
  <c r="S201" i="3"/>
  <c r="BM201" i="3"/>
  <c r="AY201" i="3"/>
  <c r="AK201" i="3"/>
  <c r="W201" i="3"/>
  <c r="BQ201" i="3"/>
  <c r="BC201" i="3"/>
  <c r="AO201" i="3"/>
  <c r="AA201" i="3"/>
  <c r="BG202" i="3"/>
  <c r="AS202" i="3"/>
  <c r="AE202" i="3"/>
  <c r="Q202" i="3"/>
  <c r="BK202" i="3"/>
  <c r="AW202" i="3"/>
  <c r="AI202" i="3"/>
  <c r="U202" i="3"/>
  <c r="BO202" i="3"/>
  <c r="BA202" i="3"/>
  <c r="AM202" i="3"/>
  <c r="Y202" i="3"/>
  <c r="BS202" i="3"/>
  <c r="BE202" i="3"/>
  <c r="AQ202" i="3"/>
  <c r="AC202" i="3"/>
  <c r="BI203" i="3"/>
  <c r="AU203" i="3"/>
  <c r="AG203" i="3"/>
  <c r="S203" i="3"/>
  <c r="BM203" i="3"/>
  <c r="AY203" i="3"/>
  <c r="AK203" i="3"/>
  <c r="W203" i="3"/>
  <c r="BQ203" i="3"/>
  <c r="BC203" i="3"/>
  <c r="AO203" i="3"/>
  <c r="AA203" i="3"/>
  <c r="BG204" i="3"/>
  <c r="AS204" i="3"/>
  <c r="AE204" i="3"/>
  <c r="Q204" i="3"/>
  <c r="BK204" i="3"/>
  <c r="AW204" i="3"/>
  <c r="AI204" i="3"/>
  <c r="U204" i="3"/>
  <c r="BO204" i="3"/>
  <c r="BA204" i="3"/>
  <c r="AM204" i="3"/>
  <c r="Y204" i="3"/>
  <c r="BS204" i="3"/>
  <c r="BE204" i="3"/>
  <c r="AQ204" i="3"/>
  <c r="AC204" i="3"/>
  <c r="BI205" i="3"/>
  <c r="AU205" i="3"/>
  <c r="AG205" i="3"/>
  <c r="S205" i="3"/>
  <c r="BM205" i="3"/>
  <c r="AY205" i="3"/>
  <c r="AK205" i="3"/>
  <c r="W205" i="3"/>
  <c r="BQ205" i="3"/>
  <c r="BC205" i="3"/>
  <c r="AO205" i="3"/>
  <c r="AA205" i="3"/>
  <c r="BG206" i="3"/>
  <c r="AS206" i="3"/>
  <c r="AE206" i="3"/>
  <c r="BK206" i="3"/>
  <c r="AW206" i="3"/>
  <c r="AI206" i="3"/>
  <c r="BO206" i="3"/>
  <c r="BA206" i="3"/>
  <c r="AM206" i="3"/>
  <c r="BS206" i="3"/>
  <c r="BE206" i="3"/>
  <c r="AQ206" i="3"/>
  <c r="BI207" i="3"/>
  <c r="AU207" i="3"/>
  <c r="AG207" i="3"/>
  <c r="S207" i="3"/>
  <c r="BM207" i="3"/>
  <c r="AY207" i="3"/>
  <c r="AK207" i="3"/>
  <c r="W207" i="3"/>
  <c r="BQ207" i="3"/>
  <c r="BC207" i="3"/>
  <c r="AO207" i="3"/>
  <c r="AA207" i="3"/>
  <c r="BG208" i="3"/>
  <c r="AS208" i="3"/>
  <c r="AE208" i="3"/>
  <c r="Q208" i="3"/>
  <c r="BK208" i="3"/>
  <c r="AW208" i="3"/>
  <c r="AI208" i="3"/>
  <c r="U208" i="3"/>
  <c r="BO208" i="3"/>
  <c r="BA208" i="3"/>
  <c r="AM208" i="3"/>
  <c r="Y208" i="3"/>
  <c r="BS208" i="3"/>
  <c r="BE208" i="3"/>
  <c r="AQ208" i="3"/>
  <c r="AC208" i="3"/>
  <c r="BI209" i="3"/>
  <c r="AU209" i="3"/>
  <c r="AG209" i="3"/>
  <c r="S209" i="3"/>
  <c r="BM209" i="3"/>
  <c r="AY209" i="3"/>
  <c r="AK209" i="3"/>
  <c r="W209" i="3"/>
  <c r="BQ209" i="3"/>
  <c r="BC209" i="3"/>
  <c r="AO209" i="3"/>
  <c r="AA209" i="3"/>
  <c r="BG210" i="3"/>
  <c r="AS210" i="3"/>
  <c r="AE210" i="3"/>
  <c r="BK210" i="3"/>
  <c r="AW210" i="3"/>
  <c r="AI210" i="3"/>
  <c r="BO210" i="3"/>
  <c r="BA210" i="3"/>
  <c r="AM210" i="3"/>
  <c r="BS210" i="3"/>
  <c r="BE210" i="3"/>
  <c r="AQ210" i="3"/>
  <c r="BI211" i="3"/>
  <c r="AU211" i="3"/>
  <c r="AG211" i="3"/>
  <c r="S211" i="3"/>
  <c r="BM211" i="3"/>
  <c r="AY211" i="3"/>
  <c r="AK211" i="3"/>
  <c r="W211" i="3"/>
  <c r="BQ211" i="3"/>
  <c r="BC211" i="3"/>
  <c r="AO211" i="3"/>
  <c r="AA211" i="3"/>
  <c r="BG212" i="3"/>
  <c r="AS212" i="3"/>
  <c r="AE212" i="3"/>
  <c r="Q212" i="3"/>
  <c r="BK212" i="3"/>
  <c r="AW212" i="3"/>
  <c r="AI212" i="3"/>
  <c r="U212" i="3"/>
  <c r="BO212" i="3"/>
  <c r="BA212" i="3"/>
  <c r="AM212" i="3"/>
  <c r="Y212" i="3"/>
  <c r="BS212" i="3"/>
  <c r="BE212" i="3"/>
  <c r="AQ212" i="3"/>
  <c r="AC212" i="3"/>
  <c r="BI213" i="3"/>
  <c r="AU213" i="3"/>
  <c r="AG213" i="3"/>
  <c r="S213" i="3"/>
  <c r="BM213" i="3"/>
  <c r="AY213" i="3"/>
  <c r="AK213" i="3"/>
  <c r="W213" i="3"/>
  <c r="BQ213" i="3"/>
  <c r="BC213" i="3"/>
  <c r="AO213" i="3"/>
  <c r="AA213" i="3"/>
  <c r="BG214" i="3"/>
  <c r="AS214" i="3"/>
  <c r="AE214" i="3"/>
  <c r="BK214" i="3"/>
  <c r="AW214" i="3"/>
  <c r="AI214" i="3"/>
  <c r="BO214" i="3"/>
  <c r="BA214" i="3"/>
  <c r="AM214" i="3"/>
  <c r="BS214" i="3"/>
  <c r="BE214" i="3"/>
  <c r="AQ214" i="3"/>
  <c r="BI215" i="3"/>
  <c r="AU215" i="3"/>
  <c r="AG215" i="3"/>
  <c r="S215" i="3"/>
  <c r="BM215" i="3"/>
  <c r="AY215" i="3"/>
  <c r="AK215" i="3"/>
  <c r="W215" i="3"/>
  <c r="BQ215" i="3"/>
  <c r="BC215" i="3"/>
  <c r="AO215" i="3"/>
  <c r="AA215" i="3"/>
  <c r="BG216" i="3"/>
  <c r="AS216" i="3"/>
  <c r="AE216" i="3"/>
  <c r="Q216" i="3"/>
  <c r="BK216" i="3"/>
  <c r="AW216" i="3"/>
  <c r="AI216" i="3"/>
  <c r="U216" i="3"/>
  <c r="BO216" i="3"/>
  <c r="BA216" i="3"/>
  <c r="AM216" i="3"/>
  <c r="Y216" i="3"/>
  <c r="BS216" i="3"/>
  <c r="BE216" i="3"/>
  <c r="AQ216" i="3"/>
  <c r="AC216" i="3"/>
  <c r="BI217" i="3"/>
  <c r="AU217" i="3"/>
  <c r="AG217" i="3"/>
  <c r="S217" i="3"/>
  <c r="BM217" i="3"/>
  <c r="AY217" i="3"/>
  <c r="AK217" i="3"/>
  <c r="W217" i="3"/>
  <c r="BQ217" i="3"/>
  <c r="BC217" i="3"/>
  <c r="AO217" i="3"/>
  <c r="AA217" i="3"/>
  <c r="BG218" i="3"/>
  <c r="AS218" i="3"/>
  <c r="AE218" i="3"/>
  <c r="BK218" i="3"/>
  <c r="AW218" i="3"/>
  <c r="AI218" i="3"/>
  <c r="BO218" i="3"/>
  <c r="BA218" i="3"/>
  <c r="AM218" i="3"/>
  <c r="BS218" i="3"/>
  <c r="BE218" i="3"/>
  <c r="AQ218" i="3"/>
  <c r="BI219" i="3"/>
  <c r="AU219" i="3"/>
  <c r="AG219" i="3"/>
  <c r="S219" i="3"/>
  <c r="BM219" i="3"/>
  <c r="AY219" i="3"/>
  <c r="AK219" i="3"/>
  <c r="W219" i="3"/>
  <c r="BQ219" i="3"/>
  <c r="BC219" i="3"/>
  <c r="AO219" i="3"/>
  <c r="AA219" i="3"/>
  <c r="BG220" i="3"/>
  <c r="AS220" i="3"/>
  <c r="AE220" i="3"/>
  <c r="Q220" i="3"/>
  <c r="BK220" i="3"/>
  <c r="AW220" i="3"/>
  <c r="AI220" i="3"/>
  <c r="U220" i="3"/>
  <c r="BO220" i="3"/>
  <c r="BA220" i="3"/>
  <c r="AM220" i="3"/>
  <c r="Y220" i="3"/>
  <c r="BS220" i="3"/>
  <c r="BE220" i="3"/>
  <c r="AQ220" i="3"/>
  <c r="AC220" i="3"/>
  <c r="BI221" i="3"/>
  <c r="AU221" i="3"/>
  <c r="AG221" i="3"/>
  <c r="S221" i="3"/>
  <c r="BM221" i="3"/>
  <c r="AY221" i="3"/>
  <c r="AK221" i="3"/>
  <c r="W221" i="3"/>
  <c r="BQ221" i="3"/>
  <c r="BC221" i="3"/>
  <c r="AO221" i="3"/>
  <c r="AA221" i="3"/>
  <c r="BG222" i="3"/>
  <c r="AS222" i="3"/>
  <c r="AE222" i="3"/>
  <c r="BK222" i="3"/>
  <c r="AW222" i="3"/>
  <c r="AI222" i="3"/>
  <c r="BO222" i="3"/>
  <c r="BA222" i="3"/>
  <c r="AM222" i="3"/>
  <c r="BS222" i="3"/>
  <c r="BE222" i="3"/>
  <c r="AQ222" i="3"/>
  <c r="BI223" i="3"/>
  <c r="AU223" i="3"/>
  <c r="AG223" i="3"/>
  <c r="S223" i="3"/>
  <c r="BM223" i="3"/>
  <c r="AY223" i="3"/>
  <c r="AK223" i="3"/>
  <c r="W223" i="3"/>
  <c r="BQ223" i="3"/>
  <c r="BC223" i="3"/>
  <c r="AO223" i="3"/>
  <c r="AA223" i="3"/>
  <c r="BG224" i="3"/>
  <c r="AS224" i="3"/>
  <c r="AE224" i="3"/>
  <c r="Q224" i="3"/>
  <c r="BK224" i="3"/>
  <c r="AW224" i="3"/>
  <c r="AI224" i="3"/>
  <c r="U224" i="3"/>
  <c r="BO224" i="3"/>
  <c r="BA224" i="3"/>
  <c r="AM224" i="3"/>
  <c r="Y224" i="3"/>
  <c r="BS224" i="3"/>
  <c r="BE224" i="3"/>
  <c r="AQ224" i="3"/>
  <c r="AC224" i="3"/>
  <c r="BI225" i="3"/>
  <c r="AU225" i="3"/>
  <c r="AG225" i="3"/>
  <c r="S225" i="3"/>
  <c r="BM225" i="3"/>
  <c r="AY225" i="3"/>
  <c r="AK225" i="3"/>
  <c r="W225" i="3"/>
  <c r="BQ225" i="3"/>
  <c r="BC225" i="3"/>
  <c r="AO225" i="3"/>
  <c r="AA225" i="3"/>
  <c r="BG226" i="3"/>
  <c r="AS226" i="3"/>
  <c r="AE226" i="3"/>
  <c r="BK226" i="3"/>
  <c r="AW226" i="3"/>
  <c r="AI226" i="3"/>
  <c r="BO226" i="3"/>
  <c r="BA226" i="3"/>
  <c r="AM226" i="3"/>
  <c r="BS226" i="3"/>
  <c r="BE226" i="3"/>
  <c r="AQ226" i="3"/>
  <c r="BI227" i="3"/>
  <c r="AU227" i="3"/>
  <c r="AG227" i="3"/>
  <c r="S227" i="3"/>
  <c r="BM227" i="3"/>
  <c r="AY227" i="3"/>
  <c r="AK227" i="3"/>
  <c r="W227" i="3"/>
  <c r="BQ227" i="3"/>
  <c r="BC227" i="3"/>
  <c r="AO227" i="3"/>
  <c r="AA227" i="3"/>
  <c r="BG228" i="3"/>
  <c r="AS228" i="3"/>
  <c r="AE228" i="3"/>
  <c r="Q228" i="3"/>
  <c r="BK228" i="3"/>
  <c r="AW228" i="3"/>
  <c r="AI228" i="3"/>
  <c r="U228" i="3"/>
  <c r="BO228" i="3"/>
  <c r="BA228" i="3"/>
  <c r="AM228" i="3"/>
  <c r="Y228" i="3"/>
  <c r="BS228" i="3"/>
  <c r="BE228" i="3"/>
  <c r="AQ228" i="3"/>
  <c r="AC228" i="3"/>
  <c r="BI229" i="3"/>
  <c r="AU229" i="3"/>
  <c r="AG229" i="3"/>
  <c r="S229" i="3"/>
  <c r="BM229" i="3"/>
  <c r="AY229" i="3"/>
  <c r="AK229" i="3"/>
  <c r="W229" i="3"/>
  <c r="BQ229" i="3"/>
  <c r="BC229" i="3"/>
  <c r="AO229" i="3"/>
  <c r="AA229" i="3"/>
  <c r="BG230" i="3"/>
  <c r="AS230" i="3"/>
  <c r="AE230" i="3"/>
  <c r="BK230" i="3"/>
  <c r="AW230" i="3"/>
  <c r="AI230" i="3"/>
  <c r="BO230" i="3"/>
  <c r="BA230" i="3"/>
  <c r="AM230" i="3"/>
  <c r="BS230" i="3"/>
  <c r="BE230" i="3"/>
  <c r="AQ230" i="3"/>
  <c r="BI231" i="3"/>
  <c r="AU231" i="3"/>
  <c r="AG231" i="3"/>
  <c r="S231" i="3"/>
  <c r="BM231" i="3"/>
  <c r="AY231" i="3"/>
  <c r="AK231" i="3"/>
  <c r="W231" i="3"/>
  <c r="BQ231" i="3"/>
  <c r="BC231" i="3"/>
  <c r="AO231" i="3"/>
  <c r="AA231" i="3"/>
  <c r="BG232" i="3"/>
  <c r="AS232" i="3"/>
  <c r="AE232" i="3"/>
  <c r="Q232" i="3"/>
  <c r="BK232" i="3"/>
  <c r="AW232" i="3"/>
  <c r="AI232" i="3"/>
  <c r="U232" i="3"/>
  <c r="BO232" i="3"/>
  <c r="BA232" i="3"/>
  <c r="AM232" i="3"/>
  <c r="Y232" i="3"/>
  <c r="BS232" i="3"/>
  <c r="BE232" i="3"/>
  <c r="AQ232" i="3"/>
  <c r="AC232" i="3"/>
  <c r="BI233" i="3"/>
  <c r="AU233" i="3"/>
  <c r="AG233" i="3"/>
  <c r="S233" i="3"/>
  <c r="BM233" i="3"/>
  <c r="AY233" i="3"/>
  <c r="AK233" i="3"/>
  <c r="W233" i="3"/>
  <c r="BQ233" i="3"/>
  <c r="BC233" i="3"/>
  <c r="AO233" i="3"/>
  <c r="AA233" i="3"/>
  <c r="BG234" i="3"/>
  <c r="AS234" i="3"/>
  <c r="AE234" i="3"/>
  <c r="BK234" i="3"/>
  <c r="AW234" i="3"/>
  <c r="AI234" i="3"/>
  <c r="BO234" i="3"/>
  <c r="BA234" i="3"/>
  <c r="AM234" i="3"/>
  <c r="BS234" i="3"/>
  <c r="BE234" i="3"/>
  <c r="AQ234" i="3"/>
  <c r="BI235" i="3"/>
  <c r="AU235" i="3"/>
  <c r="AG235" i="3"/>
  <c r="S235" i="3"/>
  <c r="BM235" i="3"/>
  <c r="AY235" i="3"/>
  <c r="AK235" i="3"/>
  <c r="W235" i="3"/>
  <c r="BQ235" i="3"/>
  <c r="BC235" i="3"/>
  <c r="AO235" i="3"/>
  <c r="AA235" i="3"/>
  <c r="BG236" i="3"/>
  <c r="AS236" i="3"/>
  <c r="AE236" i="3"/>
  <c r="Q236" i="3"/>
  <c r="BK236" i="3"/>
  <c r="AW236" i="3"/>
  <c r="AI236" i="3"/>
  <c r="U236" i="3"/>
  <c r="BO236" i="3"/>
  <c r="BA236" i="3"/>
  <c r="AM236" i="3"/>
  <c r="Y236" i="3"/>
  <c r="BS236" i="3"/>
  <c r="BE236" i="3"/>
  <c r="AQ236" i="3"/>
  <c r="AC236" i="3"/>
  <c r="BI237" i="3"/>
  <c r="AU237" i="3"/>
  <c r="AG237" i="3"/>
  <c r="S237" i="3"/>
  <c r="BM237" i="3"/>
  <c r="AY237" i="3"/>
  <c r="AK237" i="3"/>
  <c r="W237" i="3"/>
  <c r="BQ237" i="3"/>
  <c r="BC237" i="3"/>
  <c r="AO237" i="3"/>
  <c r="AA237" i="3"/>
  <c r="BG238" i="3"/>
  <c r="AS238" i="3"/>
  <c r="AE238" i="3"/>
  <c r="BK238" i="3"/>
  <c r="AW238" i="3"/>
  <c r="AI238" i="3"/>
  <c r="BO238" i="3"/>
  <c r="BA238" i="3"/>
  <c r="AM238" i="3"/>
  <c r="BS238" i="3"/>
  <c r="BE238" i="3"/>
  <c r="AQ238" i="3"/>
  <c r="BI239" i="3"/>
  <c r="AU239" i="3"/>
  <c r="AG239" i="3"/>
  <c r="S239" i="3"/>
  <c r="BM239" i="3"/>
  <c r="AY239" i="3"/>
  <c r="AK239" i="3"/>
  <c r="W239" i="3"/>
  <c r="BQ239" i="3"/>
  <c r="BC239" i="3"/>
  <c r="AO239" i="3"/>
  <c r="AA239" i="3"/>
  <c r="BG240" i="3"/>
  <c r="AS240" i="3"/>
  <c r="AE240" i="3"/>
  <c r="Q240" i="3"/>
  <c r="BK240" i="3"/>
  <c r="AW240" i="3"/>
  <c r="AI240" i="3"/>
  <c r="U240" i="3"/>
  <c r="BO240" i="3"/>
  <c r="BA240" i="3"/>
  <c r="AM240" i="3"/>
  <c r="Y240" i="3"/>
  <c r="BS240" i="3"/>
  <c r="BE240" i="3"/>
  <c r="AQ240" i="3"/>
  <c r="AC240" i="3"/>
  <c r="BI241" i="3"/>
  <c r="AU241" i="3"/>
  <c r="AG241" i="3"/>
  <c r="S241" i="3"/>
  <c r="BM241" i="3"/>
  <c r="AY241" i="3"/>
  <c r="AK241" i="3"/>
  <c r="W241" i="3"/>
  <c r="BQ241" i="3"/>
  <c r="BC241" i="3"/>
  <c r="AO241" i="3"/>
  <c r="AA241" i="3"/>
  <c r="BG242" i="3"/>
  <c r="AS242" i="3"/>
  <c r="AE242" i="3"/>
  <c r="BK242" i="3"/>
  <c r="AW242" i="3"/>
  <c r="AI242" i="3"/>
  <c r="BO242" i="3"/>
  <c r="BA242" i="3"/>
  <c r="AM242" i="3"/>
  <c r="BS242" i="3"/>
  <c r="BE242" i="3"/>
  <c r="AQ242" i="3"/>
  <c r="BI243" i="3"/>
  <c r="AU243" i="3"/>
  <c r="AG243" i="3"/>
  <c r="S243" i="3"/>
  <c r="BM243" i="3"/>
  <c r="AY243" i="3"/>
  <c r="AK243" i="3"/>
  <c r="W243" i="3"/>
  <c r="BQ243" i="3"/>
  <c r="BC243" i="3"/>
  <c r="AO243" i="3"/>
  <c r="AA243" i="3"/>
  <c r="BG244" i="3"/>
  <c r="AS244" i="3"/>
  <c r="AE244" i="3"/>
  <c r="Q244" i="3"/>
  <c r="BK244" i="3"/>
  <c r="AW244" i="3"/>
  <c r="AI244" i="3"/>
  <c r="U244" i="3"/>
  <c r="BO244" i="3"/>
  <c r="BA244" i="3"/>
  <c r="AM244" i="3"/>
  <c r="Y244" i="3"/>
  <c r="BS244" i="3"/>
  <c r="BE244" i="3"/>
  <c r="AQ244" i="3"/>
  <c r="AC244" i="3"/>
  <c r="BI245" i="3"/>
  <c r="AU245" i="3"/>
  <c r="AG245" i="3"/>
  <c r="S245" i="3"/>
  <c r="BM245" i="3"/>
  <c r="AY245" i="3"/>
  <c r="AK245" i="3"/>
  <c r="W245" i="3"/>
  <c r="BQ245" i="3"/>
  <c r="BC245" i="3"/>
  <c r="AO245" i="3"/>
  <c r="AA245" i="3"/>
  <c r="BG246" i="3"/>
  <c r="AS246" i="3"/>
  <c r="AE246" i="3"/>
  <c r="BK246" i="3"/>
  <c r="AW246" i="3"/>
  <c r="AI246" i="3"/>
  <c r="BO246" i="3"/>
  <c r="BA246" i="3"/>
  <c r="AM246" i="3"/>
  <c r="BS246" i="3"/>
  <c r="BE246" i="3"/>
  <c r="AQ246" i="3"/>
  <c r="BI247" i="3"/>
  <c r="AU247" i="3"/>
  <c r="AG247" i="3"/>
  <c r="S247" i="3"/>
  <c r="BM247" i="3"/>
  <c r="AY247" i="3"/>
  <c r="AK247" i="3"/>
  <c r="W247" i="3"/>
  <c r="BQ247" i="3"/>
  <c r="BC247" i="3"/>
  <c r="AO247" i="3"/>
  <c r="AA247" i="3"/>
  <c r="BG248" i="3"/>
  <c r="AS248" i="3"/>
  <c r="AE248" i="3"/>
  <c r="Q248" i="3"/>
  <c r="BK248" i="3"/>
  <c r="AW248" i="3"/>
  <c r="AI248" i="3"/>
  <c r="U248" i="3"/>
  <c r="BO248" i="3"/>
  <c r="BA248" i="3"/>
  <c r="AM248" i="3"/>
  <c r="Y248" i="3"/>
  <c r="BS248" i="3"/>
  <c r="BE248" i="3"/>
  <c r="AQ248" i="3"/>
  <c r="AC248" i="3"/>
  <c r="BI249" i="3"/>
  <c r="AU249" i="3"/>
  <c r="AG249" i="3"/>
  <c r="S249" i="3"/>
  <c r="BM249" i="3"/>
  <c r="AY249" i="3"/>
  <c r="AK249" i="3"/>
  <c r="W249" i="3"/>
  <c r="BQ249" i="3"/>
  <c r="BC249" i="3"/>
  <c r="AO249" i="3"/>
  <c r="AA249" i="3"/>
  <c r="BG250" i="3"/>
  <c r="AS250" i="3"/>
  <c r="AE250" i="3"/>
  <c r="BK250" i="3"/>
  <c r="AW250" i="3"/>
  <c r="AI250" i="3"/>
  <c r="BO250" i="3"/>
  <c r="BA250" i="3"/>
  <c r="AM250" i="3"/>
  <c r="BS250" i="3"/>
  <c r="BE250" i="3"/>
  <c r="AQ250" i="3"/>
  <c r="BI251" i="3"/>
  <c r="AU251" i="3"/>
  <c r="AG251" i="3"/>
  <c r="S251" i="3"/>
  <c r="BM251" i="3"/>
  <c r="AY251" i="3"/>
  <c r="AK251" i="3"/>
  <c r="W251" i="3"/>
  <c r="BQ251" i="3"/>
  <c r="BC251" i="3"/>
  <c r="AO251" i="3"/>
  <c r="AA251" i="3"/>
  <c r="BG252" i="3"/>
  <c r="AS252" i="3"/>
  <c r="AE252" i="3"/>
  <c r="Q252" i="3"/>
  <c r="BK252" i="3"/>
  <c r="AW252" i="3"/>
  <c r="AI252" i="3"/>
  <c r="U252" i="3"/>
  <c r="BO252" i="3"/>
  <c r="BA252" i="3"/>
  <c r="AM252" i="3"/>
  <c r="Y252" i="3"/>
  <c r="BS252" i="3"/>
  <c r="BE252" i="3"/>
  <c r="AQ252" i="3"/>
  <c r="AC252" i="3"/>
  <c r="BI253" i="3"/>
  <c r="AU253" i="3"/>
  <c r="AG253" i="3"/>
  <c r="S253" i="3"/>
  <c r="BM253" i="3"/>
  <c r="AY253" i="3"/>
  <c r="AK253" i="3"/>
  <c r="W253" i="3"/>
  <c r="BQ253" i="3"/>
  <c r="BC253" i="3"/>
  <c r="AO253" i="3"/>
  <c r="AA253" i="3"/>
  <c r="BG254" i="3"/>
  <c r="AS254" i="3"/>
  <c r="AE254" i="3"/>
  <c r="BK254" i="3"/>
  <c r="AW254" i="3"/>
  <c r="AI254" i="3"/>
  <c r="BO254" i="3"/>
  <c r="BA254" i="3"/>
  <c r="AM254" i="3"/>
  <c r="BS254" i="3"/>
  <c r="BE254" i="3"/>
  <c r="AQ254" i="3"/>
  <c r="BI255" i="3"/>
  <c r="AU255" i="3"/>
  <c r="AG255" i="3"/>
  <c r="S255" i="3"/>
  <c r="BM255" i="3"/>
  <c r="AY255" i="3"/>
  <c r="AK255" i="3"/>
  <c r="W255" i="3"/>
  <c r="BQ255" i="3"/>
  <c r="BC255" i="3"/>
  <c r="AO255" i="3"/>
  <c r="AA255" i="3"/>
  <c r="BG256" i="3"/>
  <c r="AS256" i="3"/>
  <c r="AE256" i="3"/>
  <c r="Q256" i="3"/>
  <c r="BK256" i="3"/>
  <c r="AW256" i="3"/>
  <c r="AI256" i="3"/>
  <c r="U256" i="3"/>
  <c r="BO256" i="3"/>
  <c r="BA256" i="3"/>
  <c r="AM256" i="3"/>
  <c r="Y256" i="3"/>
  <c r="BS256" i="3"/>
  <c r="BE256" i="3"/>
  <c r="AQ256" i="3"/>
  <c r="AC256" i="3"/>
  <c r="BI257" i="3"/>
  <c r="AU257" i="3"/>
  <c r="AG257" i="3"/>
  <c r="S257" i="3"/>
  <c r="BM257" i="3"/>
  <c r="AY257" i="3"/>
  <c r="AK257" i="3"/>
  <c r="W257" i="3"/>
  <c r="BQ257" i="3"/>
  <c r="BC257" i="3"/>
  <c r="AO257" i="3"/>
  <c r="AA257" i="3"/>
  <c r="BG258" i="3"/>
  <c r="AS258" i="3"/>
  <c r="AE258" i="3"/>
  <c r="BK258" i="3"/>
  <c r="AW258" i="3"/>
  <c r="AI258" i="3"/>
  <c r="BO258" i="3"/>
  <c r="BA258" i="3"/>
  <c r="AM258" i="3"/>
  <c r="BS258" i="3"/>
  <c r="BE258" i="3"/>
  <c r="AQ258" i="3"/>
  <c r="BI259" i="3"/>
  <c r="AU259" i="3"/>
  <c r="AG259" i="3"/>
  <c r="S259" i="3"/>
  <c r="BM259" i="3"/>
  <c r="AY259" i="3"/>
  <c r="AK259" i="3"/>
  <c r="W259" i="3"/>
  <c r="BQ259" i="3"/>
  <c r="BC259" i="3"/>
  <c r="AO259" i="3"/>
  <c r="AA259" i="3"/>
  <c r="BG260" i="3"/>
  <c r="AS260" i="3"/>
  <c r="AE260" i="3"/>
  <c r="Q260" i="3"/>
  <c r="BK260" i="3"/>
  <c r="AW260" i="3"/>
  <c r="AI260" i="3"/>
  <c r="U260" i="3"/>
  <c r="BO260" i="3"/>
  <c r="BA260" i="3"/>
  <c r="AM260" i="3"/>
  <c r="Y260" i="3"/>
  <c r="BS260" i="3"/>
  <c r="BE260" i="3"/>
  <c r="AQ260" i="3"/>
  <c r="AC260" i="3"/>
  <c r="BI261" i="3"/>
  <c r="AU261" i="3"/>
  <c r="AG261" i="3"/>
  <c r="S261" i="3"/>
  <c r="BM261" i="3"/>
  <c r="AY261" i="3"/>
  <c r="AK261" i="3"/>
  <c r="W261" i="3"/>
  <c r="BQ261" i="3"/>
  <c r="BC261" i="3"/>
  <c r="AO261" i="3"/>
  <c r="AA261" i="3"/>
  <c r="BG262" i="3"/>
  <c r="AS262" i="3"/>
  <c r="AE262" i="3"/>
  <c r="BK262" i="3"/>
  <c r="AW262" i="3"/>
  <c r="AI262" i="3"/>
  <c r="BO262" i="3"/>
  <c r="BA262" i="3"/>
  <c r="AM262" i="3"/>
  <c r="BS262" i="3"/>
  <c r="BE262" i="3"/>
  <c r="AQ262" i="3"/>
  <c r="BI263" i="3"/>
  <c r="AU263" i="3"/>
  <c r="AG263" i="3"/>
  <c r="S263" i="3"/>
  <c r="BM263" i="3"/>
  <c r="AY263" i="3"/>
  <c r="AK263" i="3"/>
  <c r="W263" i="3"/>
  <c r="BQ263" i="3"/>
  <c r="BC263" i="3"/>
  <c r="AO263" i="3"/>
  <c r="AA263" i="3"/>
  <c r="BG264" i="3"/>
  <c r="AS264" i="3"/>
  <c r="AE264" i="3"/>
  <c r="Q264" i="3"/>
  <c r="BK264" i="3"/>
  <c r="AW264" i="3"/>
  <c r="AI264" i="3"/>
  <c r="U264" i="3"/>
  <c r="BO264" i="3"/>
  <c r="BA264" i="3"/>
  <c r="AM264" i="3"/>
  <c r="Y264" i="3"/>
  <c r="BS264" i="3"/>
  <c r="BE264" i="3"/>
  <c r="AQ264" i="3"/>
  <c r="AC264" i="3"/>
  <c r="BI265" i="3"/>
  <c r="AU265" i="3"/>
  <c r="AG265" i="3"/>
  <c r="S265" i="3"/>
  <c r="BM265" i="3"/>
  <c r="AY265" i="3"/>
  <c r="AK265" i="3"/>
  <c r="W265" i="3"/>
  <c r="BQ265" i="3"/>
  <c r="BC265" i="3"/>
  <c r="AO265" i="3"/>
  <c r="AA265" i="3"/>
  <c r="BG266" i="3"/>
  <c r="AS266" i="3"/>
  <c r="AE266" i="3"/>
  <c r="BK266" i="3"/>
  <c r="AW266" i="3"/>
  <c r="AI266" i="3"/>
  <c r="BO266" i="3"/>
  <c r="BA266" i="3"/>
  <c r="AM266" i="3"/>
  <c r="BS266" i="3"/>
  <c r="BE266" i="3"/>
  <c r="AQ266" i="3"/>
  <c r="BI267" i="3"/>
  <c r="AU267" i="3"/>
  <c r="AG267" i="3"/>
  <c r="S267" i="3"/>
  <c r="BM267" i="3"/>
  <c r="AY267" i="3"/>
  <c r="AK267" i="3"/>
  <c r="W267" i="3"/>
  <c r="BQ267" i="3"/>
  <c r="BC267" i="3"/>
  <c r="AO267" i="3"/>
  <c r="AA267" i="3"/>
  <c r="BG268" i="3"/>
  <c r="AS268" i="3"/>
  <c r="AE268" i="3"/>
  <c r="Q268" i="3"/>
  <c r="BK268" i="3"/>
  <c r="AW268" i="3"/>
  <c r="AI268" i="3"/>
  <c r="U268" i="3"/>
  <c r="BO268" i="3"/>
  <c r="BA268" i="3"/>
  <c r="AM268" i="3"/>
  <c r="Y268" i="3"/>
  <c r="BS268" i="3"/>
  <c r="BE268" i="3"/>
  <c r="AQ268" i="3"/>
  <c r="AC268" i="3"/>
  <c r="BI269" i="3"/>
  <c r="AU269" i="3"/>
  <c r="AG269" i="3"/>
  <c r="S269" i="3"/>
  <c r="BM269" i="3"/>
  <c r="AY269" i="3"/>
  <c r="AK269" i="3"/>
  <c r="W269" i="3"/>
  <c r="BQ269" i="3"/>
  <c r="BC269" i="3"/>
  <c r="AO269" i="3"/>
  <c r="AA269" i="3"/>
  <c r="BG270" i="3"/>
  <c r="AS270" i="3"/>
  <c r="AE270" i="3"/>
  <c r="BK270" i="3"/>
  <c r="AW270" i="3"/>
  <c r="AI270" i="3"/>
  <c r="BO270" i="3"/>
  <c r="BA270" i="3"/>
  <c r="AM270" i="3"/>
  <c r="BS270" i="3"/>
  <c r="BE270" i="3"/>
  <c r="AQ270" i="3"/>
  <c r="BI271" i="3"/>
  <c r="AU271" i="3"/>
  <c r="AG271" i="3"/>
  <c r="S271" i="3"/>
  <c r="BM271" i="3"/>
  <c r="AY271" i="3"/>
  <c r="AK271" i="3"/>
  <c r="W271" i="3"/>
  <c r="BQ271" i="3"/>
  <c r="BC271" i="3"/>
  <c r="AO271" i="3"/>
  <c r="AA271" i="3"/>
  <c r="BG272" i="3"/>
  <c r="AS272" i="3"/>
  <c r="AE272" i="3"/>
  <c r="Q272" i="3"/>
  <c r="BK272" i="3"/>
  <c r="AW272" i="3"/>
  <c r="AI272" i="3"/>
  <c r="U272" i="3"/>
  <c r="BO272" i="3"/>
  <c r="BA272" i="3"/>
  <c r="AM272" i="3"/>
  <c r="Y272" i="3"/>
  <c r="BS272" i="3"/>
  <c r="BE272" i="3"/>
  <c r="AQ272" i="3"/>
  <c r="AC272" i="3"/>
  <c r="BI273" i="3"/>
  <c r="AU273" i="3"/>
  <c r="AG273" i="3"/>
  <c r="S273" i="3"/>
  <c r="BM273" i="3"/>
  <c r="AY273" i="3"/>
  <c r="AK273" i="3"/>
  <c r="W273" i="3"/>
  <c r="BQ273" i="3"/>
  <c r="BC273" i="3"/>
  <c r="AO273" i="3"/>
  <c r="AA273" i="3"/>
  <c r="BG274" i="3"/>
  <c r="AS274" i="3"/>
  <c r="AE274" i="3"/>
  <c r="BK274" i="3"/>
  <c r="AW274" i="3"/>
  <c r="AI274" i="3"/>
  <c r="BO274" i="3"/>
  <c r="BA274" i="3"/>
  <c r="AM274" i="3"/>
  <c r="BS274" i="3"/>
  <c r="BE274" i="3"/>
  <c r="AQ274" i="3"/>
  <c r="BI275" i="3"/>
  <c r="AU275" i="3"/>
  <c r="AG275" i="3"/>
  <c r="S275" i="3"/>
  <c r="BM275" i="3"/>
  <c r="AY275" i="3"/>
  <c r="AK275" i="3"/>
  <c r="W275" i="3"/>
  <c r="BQ275" i="3"/>
  <c r="BC275" i="3"/>
  <c r="AO275" i="3"/>
  <c r="AA275" i="3"/>
  <c r="BG276" i="3"/>
  <c r="AS276" i="3"/>
  <c r="AE276" i="3"/>
  <c r="Q276" i="3"/>
  <c r="BK276" i="3"/>
  <c r="AW276" i="3"/>
  <c r="AI276" i="3"/>
  <c r="U276" i="3"/>
  <c r="BO276" i="3"/>
  <c r="BA276" i="3"/>
  <c r="AM276" i="3"/>
  <c r="Y276" i="3"/>
  <c r="BS276" i="3"/>
  <c r="BE276" i="3"/>
  <c r="AQ276" i="3"/>
  <c r="AC276" i="3"/>
  <c r="BI277" i="3"/>
  <c r="AU277" i="3"/>
  <c r="AG277" i="3"/>
  <c r="S277" i="3"/>
  <c r="BM277" i="3"/>
  <c r="AY277" i="3"/>
  <c r="AK277" i="3"/>
  <c r="W277" i="3"/>
  <c r="BQ277" i="3"/>
  <c r="BC277" i="3"/>
  <c r="AO277" i="3"/>
  <c r="AA277" i="3"/>
  <c r="BG278" i="3"/>
  <c r="AS278" i="3"/>
  <c r="AE278" i="3"/>
  <c r="BK278" i="3"/>
  <c r="AW278" i="3"/>
  <c r="AI278" i="3"/>
  <c r="BO278" i="3"/>
  <c r="BA278" i="3"/>
  <c r="AM278" i="3"/>
  <c r="BS278" i="3"/>
  <c r="BE278" i="3"/>
  <c r="AQ278" i="3"/>
  <c r="BI279" i="3"/>
  <c r="AU279" i="3"/>
  <c r="AG279" i="3"/>
  <c r="S279" i="3"/>
  <c r="BM279" i="3"/>
  <c r="AY279" i="3"/>
  <c r="AK279" i="3"/>
  <c r="W279" i="3"/>
  <c r="BQ279" i="3"/>
  <c r="BC279" i="3"/>
  <c r="AO279" i="3"/>
  <c r="AA279" i="3"/>
  <c r="BG280" i="3"/>
  <c r="AS280" i="3"/>
  <c r="AE280" i="3"/>
  <c r="Q280" i="3"/>
  <c r="BK280" i="3"/>
  <c r="AW280" i="3"/>
  <c r="AI280" i="3"/>
  <c r="U280" i="3"/>
  <c r="BO280" i="3"/>
  <c r="BA280" i="3"/>
  <c r="AM280" i="3"/>
  <c r="Y280" i="3"/>
  <c r="BS280" i="3"/>
  <c r="BE280" i="3"/>
  <c r="AQ280" i="3"/>
  <c r="AC280" i="3"/>
  <c r="BI281" i="3"/>
  <c r="AU281" i="3"/>
  <c r="AG281" i="3"/>
  <c r="S281" i="3"/>
  <c r="BM281" i="3"/>
  <c r="AY281" i="3"/>
  <c r="AK281" i="3"/>
  <c r="W281" i="3"/>
  <c r="BQ281" i="3"/>
  <c r="BC281" i="3"/>
  <c r="AO281" i="3"/>
  <c r="AA281" i="3"/>
  <c r="BG282" i="3"/>
  <c r="AS282" i="3"/>
  <c r="AE282" i="3"/>
  <c r="BK282" i="3"/>
  <c r="AW282" i="3"/>
  <c r="AI282" i="3"/>
  <c r="BO282" i="3"/>
  <c r="BA282" i="3"/>
  <c r="AM282" i="3"/>
  <c r="BS282" i="3"/>
  <c r="BE282" i="3"/>
  <c r="AQ282" i="3"/>
  <c r="BI283" i="3"/>
  <c r="AU283" i="3"/>
  <c r="AG283" i="3"/>
  <c r="S283" i="3"/>
  <c r="BM283" i="3"/>
  <c r="AY283" i="3"/>
  <c r="AK283" i="3"/>
  <c r="W283" i="3"/>
  <c r="BQ283" i="3"/>
  <c r="BC283" i="3"/>
  <c r="AO283" i="3"/>
  <c r="AA283" i="3"/>
  <c r="BG284" i="3"/>
  <c r="AS284" i="3"/>
  <c r="AE284" i="3"/>
  <c r="Q284" i="3"/>
  <c r="BK284" i="3"/>
  <c r="AW284" i="3"/>
  <c r="AI284" i="3"/>
  <c r="U284" i="3"/>
  <c r="BO284" i="3"/>
  <c r="BA284" i="3"/>
  <c r="AM284" i="3"/>
  <c r="Y284" i="3"/>
  <c r="BS284" i="3"/>
  <c r="BE284" i="3"/>
  <c r="AQ284" i="3"/>
  <c r="AC284" i="3"/>
  <c r="BI285" i="3"/>
  <c r="AU285" i="3"/>
  <c r="AG285" i="3"/>
  <c r="S285" i="3"/>
  <c r="BM285" i="3"/>
  <c r="AY285" i="3"/>
  <c r="AK285" i="3"/>
  <c r="W285" i="3"/>
  <c r="BQ285" i="3"/>
  <c r="BC285" i="3"/>
  <c r="AO285" i="3"/>
  <c r="AA285" i="3"/>
  <c r="BG286" i="3"/>
  <c r="AS286" i="3"/>
  <c r="AE286" i="3"/>
  <c r="BK286" i="3"/>
  <c r="AW286" i="3"/>
  <c r="AI286" i="3"/>
  <c r="BO286" i="3"/>
  <c r="BA286" i="3"/>
  <c r="AM286" i="3"/>
  <c r="BS286" i="3"/>
  <c r="BE286" i="3"/>
  <c r="AQ286" i="3"/>
  <c r="BI287" i="3"/>
  <c r="AU287" i="3"/>
  <c r="AG287" i="3"/>
  <c r="S287" i="3"/>
  <c r="BM287" i="3"/>
  <c r="AY287" i="3"/>
  <c r="AK287" i="3"/>
  <c r="W287" i="3"/>
  <c r="BQ287" i="3"/>
  <c r="BC287" i="3"/>
  <c r="AO287" i="3"/>
  <c r="AA287" i="3"/>
  <c r="BG288" i="3"/>
  <c r="AS288" i="3"/>
  <c r="AE288" i="3"/>
  <c r="Q288" i="3"/>
  <c r="BK288" i="3"/>
  <c r="AW288" i="3"/>
  <c r="AI288" i="3"/>
  <c r="U288" i="3"/>
  <c r="BO288" i="3"/>
  <c r="BA288" i="3"/>
  <c r="AM288" i="3"/>
  <c r="Y288" i="3"/>
  <c r="BS288" i="3"/>
  <c r="BE288" i="3"/>
  <c r="AQ288" i="3"/>
  <c r="AC288" i="3"/>
  <c r="BI289" i="3"/>
  <c r="AU289" i="3"/>
  <c r="AG289" i="3"/>
  <c r="S289" i="3"/>
  <c r="BM289" i="3"/>
  <c r="AY289" i="3"/>
  <c r="AK289" i="3"/>
  <c r="W289" i="3"/>
  <c r="BQ289" i="3"/>
  <c r="BC289" i="3"/>
  <c r="AO289" i="3"/>
  <c r="AA289" i="3"/>
  <c r="BG290" i="3"/>
  <c r="AS290" i="3"/>
  <c r="AE290" i="3"/>
  <c r="BK290" i="3"/>
  <c r="AW290" i="3"/>
  <c r="AI290" i="3"/>
  <c r="BO290" i="3"/>
  <c r="BA290" i="3"/>
  <c r="AM290" i="3"/>
  <c r="BS290" i="3"/>
  <c r="BE290" i="3"/>
  <c r="AQ290" i="3"/>
  <c r="BI291" i="3"/>
  <c r="AU291" i="3"/>
  <c r="AG291" i="3"/>
  <c r="S291" i="3"/>
  <c r="BM291" i="3"/>
  <c r="AY291" i="3"/>
  <c r="AK291" i="3"/>
  <c r="W291" i="3"/>
  <c r="BQ291" i="3"/>
  <c r="BC291" i="3"/>
  <c r="AO291" i="3"/>
  <c r="AA291" i="3"/>
  <c r="BG292" i="3"/>
  <c r="AS292" i="3"/>
  <c r="AE292" i="3"/>
  <c r="Q292" i="3"/>
  <c r="BK292" i="3"/>
  <c r="AW292" i="3"/>
  <c r="AI292" i="3"/>
  <c r="U292" i="3"/>
  <c r="BO292" i="3"/>
  <c r="BA292" i="3"/>
  <c r="AM292" i="3"/>
  <c r="Y292" i="3"/>
  <c r="BS292" i="3"/>
  <c r="BE292" i="3"/>
  <c r="AQ292" i="3"/>
  <c r="AC292" i="3"/>
  <c r="BI293" i="3"/>
  <c r="AU293" i="3"/>
  <c r="AG293" i="3"/>
  <c r="S293" i="3"/>
  <c r="BM293" i="3"/>
  <c r="AY293" i="3"/>
  <c r="AK293" i="3"/>
  <c r="W293" i="3"/>
  <c r="BQ293" i="3"/>
  <c r="BC293" i="3"/>
  <c r="AO293" i="3"/>
  <c r="AA293" i="3"/>
  <c r="BG294" i="3"/>
  <c r="AS294" i="3"/>
  <c r="AE294" i="3"/>
  <c r="BK294" i="3"/>
  <c r="AW294" i="3"/>
  <c r="AI294" i="3"/>
  <c r="BO294" i="3"/>
  <c r="BA294" i="3"/>
  <c r="AM294" i="3"/>
  <c r="BS294" i="3"/>
  <c r="BE294" i="3"/>
  <c r="AQ294" i="3"/>
  <c r="BI295" i="3"/>
  <c r="AU295" i="3"/>
  <c r="AG295" i="3"/>
  <c r="S295" i="3"/>
  <c r="BM295" i="3"/>
  <c r="AY295" i="3"/>
  <c r="AK295" i="3"/>
  <c r="W295" i="3"/>
  <c r="BQ295" i="3"/>
  <c r="BC295" i="3"/>
  <c r="AO295" i="3"/>
  <c r="AA295" i="3"/>
  <c r="BG296" i="3"/>
  <c r="AS296" i="3"/>
  <c r="AE296" i="3"/>
  <c r="Q296" i="3"/>
  <c r="BK296" i="3"/>
  <c r="AW296" i="3"/>
  <c r="AI296" i="3"/>
  <c r="U296" i="3"/>
  <c r="BO296" i="3"/>
  <c r="BA296" i="3"/>
  <c r="AM296" i="3"/>
  <c r="Y296" i="3"/>
  <c r="BS296" i="3"/>
  <c r="BE296" i="3"/>
  <c r="AQ296" i="3"/>
  <c r="AC296" i="3"/>
  <c r="BI297" i="3"/>
  <c r="AU297" i="3"/>
  <c r="AG297" i="3"/>
  <c r="S297" i="3"/>
  <c r="BM297" i="3"/>
  <c r="AY297" i="3"/>
  <c r="AK297" i="3"/>
  <c r="W297" i="3"/>
  <c r="BQ297" i="3"/>
  <c r="BC297" i="3"/>
  <c r="AO297" i="3"/>
  <c r="AA297" i="3"/>
  <c r="BG298" i="3"/>
  <c r="AS298" i="3"/>
  <c r="AE298" i="3"/>
  <c r="BK298" i="3"/>
  <c r="AW298" i="3"/>
  <c r="AI298" i="3"/>
  <c r="BO298" i="3"/>
  <c r="BA298" i="3"/>
  <c r="AM298" i="3"/>
  <c r="BS298" i="3"/>
  <c r="BE298" i="3"/>
  <c r="AQ298" i="3"/>
  <c r="BI299" i="3"/>
  <c r="AU299" i="3"/>
  <c r="AG299" i="3"/>
  <c r="S299" i="3"/>
  <c r="BM299" i="3"/>
  <c r="AY299" i="3"/>
  <c r="AK299" i="3"/>
  <c r="W299" i="3"/>
  <c r="BQ299" i="3"/>
  <c r="BC299" i="3"/>
  <c r="AO299" i="3"/>
  <c r="AA299" i="3"/>
  <c r="BG300" i="3"/>
  <c r="AS300" i="3"/>
  <c r="AE300" i="3"/>
  <c r="Q300" i="3"/>
  <c r="BK300" i="3"/>
  <c r="AW300" i="3"/>
  <c r="AI300" i="3"/>
  <c r="U300" i="3"/>
  <c r="BO300" i="3"/>
  <c r="BA300" i="3"/>
  <c r="AM300" i="3"/>
  <c r="Y300" i="3"/>
  <c r="BS300" i="3"/>
  <c r="BE300" i="3"/>
  <c r="AQ300" i="3"/>
  <c r="AC300" i="3"/>
  <c r="BI301" i="3"/>
  <c r="AU301" i="3"/>
  <c r="AG301" i="3"/>
  <c r="S301" i="3"/>
  <c r="BM301" i="3"/>
  <c r="AY301" i="3"/>
  <c r="AK301" i="3"/>
  <c r="W301" i="3"/>
  <c r="BQ301" i="3"/>
  <c r="BC301" i="3"/>
  <c r="AO301" i="3"/>
  <c r="AA301" i="3"/>
  <c r="BG302" i="3"/>
  <c r="AS302" i="3"/>
  <c r="AE302" i="3"/>
  <c r="BK302" i="3"/>
  <c r="AW302" i="3"/>
  <c r="AI302" i="3"/>
  <c r="BO302" i="3"/>
  <c r="BA302" i="3"/>
  <c r="AM302" i="3"/>
  <c r="BS302" i="3"/>
  <c r="BE302" i="3"/>
  <c r="AQ302" i="3"/>
  <c r="BI303" i="3"/>
  <c r="AU303" i="3"/>
  <c r="AG303" i="3"/>
  <c r="S303" i="3"/>
  <c r="BM303" i="3"/>
  <c r="AY303" i="3"/>
  <c r="AK303" i="3"/>
  <c r="W303" i="3"/>
  <c r="BQ303" i="3"/>
  <c r="BC303" i="3"/>
  <c r="AO303" i="3"/>
  <c r="AA303" i="3"/>
  <c r="BG304" i="3"/>
  <c r="AS304" i="3"/>
  <c r="AE304" i="3"/>
  <c r="Q304" i="3"/>
  <c r="BK304" i="3"/>
  <c r="AW304" i="3"/>
  <c r="AI304" i="3"/>
  <c r="U304" i="3"/>
  <c r="BO304" i="3"/>
  <c r="BA304" i="3"/>
  <c r="AM304" i="3"/>
  <c r="Y304" i="3"/>
  <c r="BS304" i="3"/>
  <c r="BE304" i="3"/>
  <c r="AQ304" i="3"/>
  <c r="AC304" i="3"/>
  <c r="BI305" i="3"/>
  <c r="AU305" i="3"/>
  <c r="AG305" i="3"/>
  <c r="S305" i="3"/>
  <c r="BM305" i="3"/>
  <c r="AY305" i="3"/>
  <c r="AK305" i="3"/>
  <c r="W305" i="3"/>
  <c r="BQ305" i="3"/>
  <c r="BC305" i="3"/>
  <c r="AO305" i="3"/>
  <c r="AA305" i="3"/>
  <c r="BG306" i="3"/>
  <c r="AS306" i="3"/>
  <c r="AE306" i="3"/>
  <c r="BK306" i="3"/>
  <c r="AW306" i="3"/>
  <c r="AI306" i="3"/>
  <c r="BO306" i="3"/>
  <c r="BA306" i="3"/>
  <c r="AM306" i="3"/>
  <c r="BS306" i="3"/>
  <c r="BE306" i="3"/>
  <c r="AQ306" i="3"/>
  <c r="BI307" i="3"/>
  <c r="AU307" i="3"/>
  <c r="AG307" i="3"/>
  <c r="S307" i="3"/>
  <c r="BM307" i="3"/>
  <c r="AY307" i="3"/>
  <c r="AK307" i="3"/>
  <c r="W307" i="3"/>
  <c r="BQ307" i="3"/>
  <c r="BC307" i="3"/>
  <c r="AO307" i="3"/>
  <c r="AA307" i="3"/>
  <c r="BG308" i="3"/>
  <c r="AS308" i="3"/>
  <c r="AE308" i="3"/>
  <c r="Q308" i="3"/>
  <c r="BK308" i="3"/>
  <c r="AW308" i="3"/>
  <c r="AI308" i="3"/>
  <c r="U308" i="3"/>
  <c r="BO308" i="3"/>
  <c r="BA308" i="3"/>
  <c r="AM308" i="3"/>
  <c r="Y308" i="3"/>
  <c r="BS308" i="3"/>
  <c r="BE308" i="3"/>
  <c r="AQ308" i="3"/>
  <c r="AC308" i="3"/>
  <c r="BI309" i="3"/>
  <c r="AU309" i="3"/>
  <c r="AG309" i="3"/>
  <c r="S309" i="3"/>
  <c r="BM309" i="3"/>
  <c r="AY309" i="3"/>
  <c r="AK309" i="3"/>
  <c r="W309" i="3"/>
  <c r="BQ309" i="3"/>
  <c r="BC309" i="3"/>
  <c r="AO309" i="3"/>
  <c r="AA309" i="3"/>
  <c r="BG310" i="3"/>
  <c r="AS310" i="3"/>
  <c r="AE310" i="3"/>
  <c r="BK310" i="3"/>
  <c r="AW310" i="3"/>
  <c r="AI310" i="3"/>
  <c r="BO310" i="3"/>
  <c r="BA310" i="3"/>
  <c r="AM310" i="3"/>
  <c r="BS310" i="3"/>
  <c r="BE310" i="3"/>
  <c r="AQ310" i="3"/>
  <c r="BI311" i="3"/>
  <c r="AU311" i="3"/>
  <c r="AG311" i="3"/>
  <c r="S311" i="3"/>
  <c r="BM311" i="3"/>
  <c r="AY311" i="3"/>
  <c r="AK311" i="3"/>
  <c r="W311" i="3"/>
  <c r="BQ311" i="3"/>
  <c r="BC311" i="3"/>
  <c r="AO311" i="3"/>
  <c r="AA311" i="3"/>
  <c r="BG312" i="3"/>
  <c r="AS312" i="3"/>
  <c r="AE312" i="3"/>
  <c r="Q312" i="3"/>
  <c r="BK312" i="3"/>
  <c r="AW312" i="3"/>
  <c r="AI312" i="3"/>
  <c r="U312" i="3"/>
  <c r="BO312" i="3"/>
  <c r="BA312" i="3"/>
  <c r="AM312" i="3"/>
  <c r="Y312" i="3"/>
  <c r="BS312" i="3"/>
  <c r="BE312" i="3"/>
  <c r="AQ312" i="3"/>
  <c r="AC312" i="3"/>
  <c r="BI313" i="3"/>
  <c r="AU313" i="3"/>
  <c r="AG313" i="3"/>
  <c r="S313" i="3"/>
  <c r="BM313" i="3"/>
  <c r="AY313" i="3"/>
  <c r="AK313" i="3"/>
  <c r="W313" i="3"/>
  <c r="BQ313" i="3"/>
  <c r="BC313" i="3"/>
  <c r="AO313" i="3"/>
  <c r="AA313" i="3"/>
  <c r="BG314" i="3"/>
  <c r="AS314" i="3"/>
  <c r="AE314" i="3"/>
  <c r="BK314" i="3"/>
  <c r="AW314" i="3"/>
  <c r="AI314" i="3"/>
  <c r="BO314" i="3"/>
  <c r="BA314" i="3"/>
  <c r="AM314" i="3"/>
  <c r="BS314" i="3"/>
  <c r="BE314" i="3"/>
  <c r="AQ314" i="3"/>
  <c r="BI315" i="3"/>
  <c r="AU315" i="3"/>
  <c r="AG315" i="3"/>
  <c r="S315" i="3"/>
  <c r="BM315" i="3"/>
  <c r="AY315" i="3"/>
  <c r="AK315" i="3"/>
  <c r="W315" i="3"/>
  <c r="BQ315" i="3"/>
  <c r="BC315" i="3"/>
  <c r="AO315" i="3"/>
  <c r="AA315" i="3"/>
  <c r="BG316" i="3"/>
  <c r="AS316" i="3"/>
  <c r="AE316" i="3"/>
  <c r="Q316" i="3"/>
  <c r="BK316" i="3"/>
  <c r="AW316" i="3"/>
  <c r="AI316" i="3"/>
  <c r="U316" i="3"/>
  <c r="BO316" i="3"/>
  <c r="BA316" i="3"/>
  <c r="AM316" i="3"/>
  <c r="Y316" i="3"/>
  <c r="BS316" i="3"/>
  <c r="BE316" i="3"/>
  <c r="AQ316" i="3"/>
  <c r="AC316" i="3"/>
  <c r="BI317" i="3"/>
  <c r="AU317" i="3"/>
  <c r="AG317" i="3"/>
  <c r="S317" i="3"/>
  <c r="BM317" i="3"/>
  <c r="AY317" i="3"/>
  <c r="AK317" i="3"/>
  <c r="W317" i="3"/>
  <c r="BQ317" i="3"/>
  <c r="BC317" i="3"/>
  <c r="AO317" i="3"/>
  <c r="AA317" i="3"/>
  <c r="BG318" i="3"/>
  <c r="AS318" i="3"/>
  <c r="AE318" i="3"/>
  <c r="BK318" i="3"/>
  <c r="AW318" i="3"/>
  <c r="AI318" i="3"/>
  <c r="BO318" i="3"/>
  <c r="BA318" i="3"/>
  <c r="AM318" i="3"/>
  <c r="BS318" i="3"/>
  <c r="BE318" i="3"/>
  <c r="AQ318" i="3"/>
  <c r="BI319" i="3"/>
  <c r="AU319" i="3"/>
  <c r="AG319" i="3"/>
  <c r="S319" i="3"/>
  <c r="BM319" i="3"/>
  <c r="AY319" i="3"/>
  <c r="AK319" i="3"/>
  <c r="W319" i="3"/>
  <c r="BQ319" i="3"/>
  <c r="BC319" i="3"/>
  <c r="AO319" i="3"/>
  <c r="AA319" i="3"/>
  <c r="BG320" i="3"/>
  <c r="AS320" i="3"/>
  <c r="AE320" i="3"/>
  <c r="Q320" i="3"/>
  <c r="BK320" i="3"/>
  <c r="AW320" i="3"/>
  <c r="AI320" i="3"/>
  <c r="U320" i="3"/>
  <c r="BO320" i="3"/>
  <c r="BA320" i="3"/>
  <c r="AM320" i="3"/>
  <c r="Y320" i="3"/>
  <c r="BS320" i="3"/>
  <c r="BE320" i="3"/>
  <c r="AQ320" i="3"/>
  <c r="AC320" i="3"/>
  <c r="BI321" i="3"/>
  <c r="AU321" i="3"/>
  <c r="AG321" i="3"/>
  <c r="S321" i="3"/>
  <c r="BM321" i="3"/>
  <c r="AY321" i="3"/>
  <c r="AK321" i="3"/>
  <c r="W321" i="3"/>
  <c r="BQ321" i="3"/>
  <c r="BC321" i="3"/>
  <c r="AO321" i="3"/>
  <c r="AA321" i="3"/>
  <c r="BG322" i="3"/>
  <c r="AS322" i="3"/>
  <c r="AE322" i="3"/>
  <c r="BK322" i="3"/>
  <c r="AW322" i="3"/>
  <c r="AI322" i="3"/>
  <c r="BO322" i="3"/>
  <c r="BA322" i="3"/>
  <c r="AM322" i="3"/>
  <c r="BS322" i="3"/>
  <c r="BE322" i="3"/>
  <c r="AQ322" i="3"/>
  <c r="BI323" i="3"/>
  <c r="AU323" i="3"/>
  <c r="AG323" i="3"/>
  <c r="S323" i="3"/>
  <c r="BM323" i="3"/>
  <c r="AY323" i="3"/>
  <c r="AK323" i="3"/>
  <c r="W323" i="3"/>
  <c r="BQ323" i="3"/>
  <c r="BC323" i="3"/>
  <c r="AO323" i="3"/>
  <c r="AA323" i="3"/>
  <c r="BG324" i="3"/>
  <c r="AS324" i="3"/>
  <c r="AE324" i="3"/>
  <c r="Q324" i="3"/>
  <c r="BK324" i="3"/>
  <c r="AW324" i="3"/>
  <c r="AI324" i="3"/>
  <c r="U324" i="3"/>
  <c r="BO324" i="3"/>
  <c r="BA324" i="3"/>
  <c r="AM324" i="3"/>
  <c r="Y324" i="3"/>
  <c r="BS324" i="3"/>
  <c r="BE324" i="3"/>
  <c r="AQ324" i="3"/>
  <c r="AC324" i="3"/>
  <c r="BI325" i="3"/>
  <c r="AU325" i="3"/>
  <c r="AG325" i="3"/>
  <c r="S325" i="3"/>
  <c r="BM325" i="3"/>
  <c r="AY325" i="3"/>
  <c r="AK325" i="3"/>
  <c r="W325" i="3"/>
  <c r="BQ325" i="3"/>
  <c r="BC325" i="3"/>
  <c r="AO325" i="3"/>
  <c r="AA325" i="3"/>
  <c r="BG326" i="3"/>
  <c r="AS326" i="3"/>
  <c r="AE326" i="3"/>
  <c r="BK326" i="3"/>
  <c r="AW326" i="3"/>
  <c r="AI326" i="3"/>
  <c r="BO326" i="3"/>
  <c r="BA326" i="3"/>
  <c r="AM326" i="3"/>
  <c r="BS326" i="3"/>
  <c r="BE326" i="3"/>
  <c r="AQ326" i="3"/>
  <c r="BI327" i="3"/>
  <c r="AU327" i="3"/>
  <c r="AG327" i="3"/>
  <c r="S327" i="3"/>
  <c r="BM327" i="3"/>
  <c r="AY327" i="3"/>
  <c r="AK327" i="3"/>
  <c r="W327" i="3"/>
  <c r="BQ327" i="3"/>
  <c r="BC327" i="3"/>
  <c r="AO327" i="3"/>
  <c r="AA327" i="3"/>
  <c r="BG328" i="3"/>
  <c r="AS328" i="3"/>
  <c r="AE328" i="3"/>
  <c r="Q328" i="3"/>
  <c r="BK328" i="3"/>
  <c r="AW328" i="3"/>
  <c r="AI328" i="3"/>
  <c r="U328" i="3"/>
  <c r="BO328" i="3"/>
  <c r="BA328" i="3"/>
  <c r="AM328" i="3"/>
  <c r="Y328" i="3"/>
  <c r="BS328" i="3"/>
  <c r="BE328" i="3"/>
  <c r="AQ328" i="3"/>
  <c r="AC328" i="3"/>
  <c r="BI329" i="3"/>
  <c r="AU329" i="3"/>
  <c r="AG329" i="3"/>
  <c r="S329" i="3"/>
  <c r="BM329" i="3"/>
  <c r="AY329" i="3"/>
  <c r="AK329" i="3"/>
  <c r="W329" i="3"/>
  <c r="BQ329" i="3"/>
  <c r="BC329" i="3"/>
  <c r="AO329" i="3"/>
  <c r="AA329" i="3"/>
  <c r="BG330" i="3"/>
  <c r="AS330" i="3"/>
  <c r="AE330" i="3"/>
  <c r="BK330" i="3"/>
  <c r="AW330" i="3"/>
  <c r="AI330" i="3"/>
  <c r="BO330" i="3"/>
  <c r="BA330" i="3"/>
  <c r="AM330" i="3"/>
  <c r="BS330" i="3"/>
  <c r="BE330" i="3"/>
  <c r="AQ330" i="3"/>
  <c r="BI331" i="3"/>
  <c r="AU331" i="3"/>
  <c r="AG331" i="3"/>
  <c r="S331" i="3"/>
  <c r="BM331" i="3"/>
  <c r="AY331" i="3"/>
  <c r="AK331" i="3"/>
  <c r="W331" i="3"/>
  <c r="BQ331" i="3"/>
  <c r="BC331" i="3"/>
  <c r="AO331" i="3"/>
  <c r="AA331" i="3"/>
  <c r="BG332" i="3"/>
  <c r="AS332" i="3"/>
  <c r="AE332" i="3"/>
  <c r="Q332" i="3"/>
  <c r="BK332" i="3"/>
  <c r="AW332" i="3"/>
  <c r="AI332" i="3"/>
  <c r="U332" i="3"/>
  <c r="BO332" i="3"/>
  <c r="BA332" i="3"/>
  <c r="AM332" i="3"/>
  <c r="Y332" i="3"/>
  <c r="BS332" i="3"/>
  <c r="BE332" i="3"/>
  <c r="AQ332" i="3"/>
  <c r="AC332" i="3"/>
  <c r="BI333" i="3"/>
  <c r="AU333" i="3"/>
  <c r="AG333" i="3"/>
  <c r="S333" i="3"/>
  <c r="BM333" i="3"/>
  <c r="AY333" i="3"/>
  <c r="AK333" i="3"/>
  <c r="W333" i="3"/>
  <c r="BQ333" i="3"/>
  <c r="BC333" i="3"/>
  <c r="AO333" i="3"/>
  <c r="AA333" i="3"/>
  <c r="BG334" i="3"/>
  <c r="AS334" i="3"/>
  <c r="AE334" i="3"/>
  <c r="BK334" i="3"/>
  <c r="AW334" i="3"/>
  <c r="AI334" i="3"/>
  <c r="BO334" i="3"/>
  <c r="BA334" i="3"/>
  <c r="AM334" i="3"/>
  <c r="BS334" i="3"/>
  <c r="BE334" i="3"/>
  <c r="AQ334" i="3"/>
  <c r="BI335" i="3"/>
  <c r="AU335" i="3"/>
  <c r="AG335" i="3"/>
  <c r="S335" i="3"/>
  <c r="BM335" i="3"/>
  <c r="AY335" i="3"/>
  <c r="AK335" i="3"/>
  <c r="W335" i="3"/>
  <c r="BQ335" i="3"/>
  <c r="BC335" i="3"/>
  <c r="AO335" i="3"/>
  <c r="AA335" i="3"/>
  <c r="BG336" i="3"/>
  <c r="AS336" i="3"/>
  <c r="AE336" i="3"/>
  <c r="Q336" i="3"/>
  <c r="BK336" i="3"/>
  <c r="AW336" i="3"/>
  <c r="AI336" i="3"/>
  <c r="U336" i="3"/>
  <c r="BO336" i="3"/>
  <c r="BA336" i="3"/>
  <c r="AM336" i="3"/>
  <c r="Y336" i="3"/>
  <c r="BS336" i="3"/>
  <c r="BE336" i="3"/>
  <c r="AQ336" i="3"/>
  <c r="AC336" i="3"/>
  <c r="BI337" i="3"/>
  <c r="AU337" i="3"/>
  <c r="AG337" i="3"/>
  <c r="S337" i="3"/>
  <c r="BM337" i="3"/>
  <c r="AY337" i="3"/>
  <c r="AK337" i="3"/>
  <c r="W337" i="3"/>
  <c r="BQ337" i="3"/>
  <c r="BC337" i="3"/>
  <c r="AO337" i="3"/>
  <c r="AA337" i="3"/>
  <c r="BG338" i="3"/>
  <c r="AS338" i="3"/>
  <c r="AE338" i="3"/>
  <c r="BK338" i="3"/>
  <c r="AW338" i="3"/>
  <c r="AI338" i="3"/>
  <c r="BO338" i="3"/>
  <c r="BA338" i="3"/>
  <c r="AM338" i="3"/>
  <c r="BS338" i="3"/>
  <c r="BE338" i="3"/>
  <c r="AQ338" i="3"/>
  <c r="BI339" i="3"/>
  <c r="AU339" i="3"/>
  <c r="AG339" i="3"/>
  <c r="S339" i="3"/>
  <c r="BM339" i="3"/>
  <c r="AY339" i="3"/>
  <c r="AK339" i="3"/>
  <c r="W339" i="3"/>
  <c r="BQ339" i="3"/>
  <c r="BC339" i="3"/>
  <c r="AO339" i="3"/>
  <c r="AA339" i="3"/>
  <c r="BG340" i="3"/>
  <c r="AS340" i="3"/>
  <c r="AE340" i="3"/>
  <c r="Q340" i="3"/>
  <c r="BK340" i="3"/>
  <c r="AW340" i="3"/>
  <c r="AI340" i="3"/>
  <c r="U340" i="3"/>
  <c r="BO340" i="3"/>
  <c r="BA340" i="3"/>
  <c r="AM340" i="3"/>
  <c r="Y340" i="3"/>
  <c r="BS340" i="3"/>
  <c r="BE340" i="3"/>
  <c r="AQ340" i="3"/>
  <c r="AC340" i="3"/>
  <c r="BI341" i="3"/>
  <c r="AU341" i="3"/>
  <c r="AG341" i="3"/>
  <c r="S341" i="3"/>
  <c r="BM341" i="3"/>
  <c r="AY341" i="3"/>
  <c r="AK341" i="3"/>
  <c r="W341" i="3"/>
  <c r="BQ341" i="3"/>
  <c r="BC341" i="3"/>
  <c r="AO341" i="3"/>
  <c r="AA341" i="3"/>
  <c r="BG342" i="3"/>
  <c r="AS342" i="3"/>
  <c r="AE342" i="3"/>
  <c r="BK342" i="3"/>
  <c r="AW342" i="3"/>
  <c r="AI342" i="3"/>
  <c r="BO342" i="3"/>
  <c r="BA342" i="3"/>
  <c r="AM342" i="3"/>
  <c r="BS342" i="3"/>
  <c r="BE342" i="3"/>
  <c r="AQ342" i="3"/>
  <c r="BI343" i="3"/>
  <c r="AU343" i="3"/>
  <c r="AG343" i="3"/>
  <c r="S343" i="3"/>
  <c r="BM343" i="3"/>
  <c r="AY343" i="3"/>
  <c r="AK343" i="3"/>
  <c r="W343" i="3"/>
  <c r="BQ343" i="3"/>
  <c r="BC343" i="3"/>
  <c r="AO343" i="3"/>
  <c r="AA343" i="3"/>
  <c r="BG344" i="3"/>
  <c r="AS344" i="3"/>
  <c r="AE344" i="3"/>
  <c r="Q344" i="3"/>
  <c r="BK344" i="3"/>
  <c r="AW344" i="3"/>
  <c r="AI344" i="3"/>
  <c r="U344" i="3"/>
  <c r="BO344" i="3"/>
  <c r="BA344" i="3"/>
  <c r="AM344" i="3"/>
  <c r="Y344" i="3"/>
  <c r="BS344" i="3"/>
  <c r="BE344" i="3"/>
  <c r="AQ344" i="3"/>
  <c r="AC344" i="3"/>
  <c r="BI345" i="3"/>
  <c r="AU345" i="3"/>
  <c r="AG345" i="3"/>
  <c r="S345" i="3"/>
  <c r="BM345" i="3"/>
  <c r="AY345" i="3"/>
  <c r="AK345" i="3"/>
  <c r="W345" i="3"/>
  <c r="BQ345" i="3"/>
  <c r="BC345" i="3"/>
  <c r="AO345" i="3"/>
  <c r="AA345" i="3"/>
  <c r="BG346" i="3"/>
  <c r="AS346" i="3"/>
  <c r="AE346" i="3"/>
  <c r="BK346" i="3"/>
  <c r="AW346" i="3"/>
  <c r="AI346" i="3"/>
  <c r="BO346" i="3"/>
  <c r="BA346" i="3"/>
  <c r="AM346" i="3"/>
  <c r="BS346" i="3"/>
  <c r="BE346" i="3"/>
  <c r="AQ346" i="3"/>
  <c r="BI347" i="3"/>
  <c r="AU347" i="3"/>
  <c r="AG347" i="3"/>
  <c r="S347" i="3"/>
  <c r="BM347" i="3"/>
  <c r="AY347" i="3"/>
  <c r="AK347" i="3"/>
  <c r="W347" i="3"/>
  <c r="BQ347" i="3"/>
  <c r="BC347" i="3"/>
  <c r="AO347" i="3"/>
  <c r="AA347" i="3"/>
  <c r="BG348" i="3"/>
  <c r="AS348" i="3"/>
  <c r="AE348" i="3"/>
  <c r="Q348" i="3"/>
  <c r="BK348" i="3"/>
  <c r="AW348" i="3"/>
  <c r="AI348" i="3"/>
  <c r="U348" i="3"/>
  <c r="BO348" i="3"/>
  <c r="BA348" i="3"/>
  <c r="AM348" i="3"/>
  <c r="Y348" i="3"/>
  <c r="BS348" i="3"/>
  <c r="BE348" i="3"/>
  <c r="AQ348" i="3"/>
  <c r="AC348" i="3"/>
  <c r="BI349" i="3"/>
  <c r="AU349" i="3"/>
  <c r="AG349" i="3"/>
  <c r="S349" i="3"/>
  <c r="BM349" i="3"/>
  <c r="AY349" i="3"/>
  <c r="AK349" i="3"/>
  <c r="W349" i="3"/>
  <c r="BQ349" i="3"/>
  <c r="BC349" i="3"/>
  <c r="AO349" i="3"/>
  <c r="AA349" i="3"/>
  <c r="BG350" i="3"/>
  <c r="AS350" i="3"/>
  <c r="AE350" i="3"/>
  <c r="BK350" i="3"/>
  <c r="AW350" i="3"/>
  <c r="AI350" i="3"/>
  <c r="BO350" i="3"/>
  <c r="BA350" i="3"/>
  <c r="AM350" i="3"/>
  <c r="BS350" i="3"/>
  <c r="BE350" i="3"/>
  <c r="AQ350" i="3"/>
  <c r="BI351" i="3"/>
  <c r="AU351" i="3"/>
  <c r="AG351" i="3"/>
  <c r="S351" i="3"/>
  <c r="BM351" i="3"/>
  <c r="AY351" i="3"/>
  <c r="AK351" i="3"/>
  <c r="W351" i="3"/>
  <c r="BQ351" i="3"/>
  <c r="BC351" i="3"/>
  <c r="AO351" i="3"/>
  <c r="AA351" i="3"/>
  <c r="BG352" i="3"/>
  <c r="AS352" i="3"/>
  <c r="AE352" i="3"/>
  <c r="Q352" i="3"/>
  <c r="BK352" i="3"/>
  <c r="AW352" i="3"/>
  <c r="AI352" i="3"/>
  <c r="U352" i="3"/>
  <c r="BO352" i="3"/>
  <c r="BA352" i="3"/>
  <c r="AM352" i="3"/>
  <c r="Y352" i="3"/>
  <c r="BS352" i="3"/>
  <c r="BE352" i="3"/>
  <c r="AQ352" i="3"/>
  <c r="AC352" i="3"/>
  <c r="BI353" i="3"/>
  <c r="AU353" i="3"/>
  <c r="AG353" i="3"/>
  <c r="S353" i="3"/>
  <c r="BM353" i="3"/>
  <c r="AY353" i="3"/>
  <c r="AK353" i="3"/>
  <c r="W353" i="3"/>
  <c r="BQ353" i="3"/>
  <c r="BC353" i="3"/>
  <c r="AO353" i="3"/>
  <c r="AA353" i="3"/>
  <c r="BG354" i="3"/>
  <c r="AS354" i="3"/>
  <c r="AE354" i="3"/>
  <c r="BK354" i="3"/>
  <c r="AW354" i="3"/>
  <c r="AI354" i="3"/>
  <c r="BO354" i="3"/>
  <c r="BA354" i="3"/>
  <c r="AM354" i="3"/>
  <c r="BS354" i="3"/>
  <c r="BE354" i="3"/>
  <c r="AQ354" i="3"/>
  <c r="BI355" i="3"/>
  <c r="AU355" i="3"/>
  <c r="AG355" i="3"/>
  <c r="S355" i="3"/>
  <c r="BM355" i="3"/>
  <c r="AY355" i="3"/>
  <c r="AK355" i="3"/>
  <c r="W355" i="3"/>
  <c r="BQ355" i="3"/>
  <c r="BC355" i="3"/>
  <c r="AO355" i="3"/>
  <c r="AA355" i="3"/>
  <c r="BG356" i="3"/>
  <c r="AS356" i="3"/>
  <c r="AE356" i="3"/>
  <c r="Q356" i="3"/>
  <c r="BK356" i="3"/>
  <c r="AW356" i="3"/>
  <c r="AI356" i="3"/>
  <c r="U356" i="3"/>
  <c r="BO356" i="3"/>
  <c r="BA356" i="3"/>
  <c r="AM356" i="3"/>
  <c r="Y356" i="3"/>
  <c r="BS356" i="3"/>
  <c r="BE356" i="3"/>
  <c r="AQ356" i="3"/>
  <c r="AC356" i="3"/>
  <c r="BI357" i="3"/>
  <c r="AU357" i="3"/>
  <c r="AG357" i="3"/>
  <c r="S357" i="3"/>
  <c r="BM357" i="3"/>
  <c r="AY357" i="3"/>
  <c r="AK357" i="3"/>
  <c r="W357" i="3"/>
  <c r="BQ357" i="3"/>
  <c r="BC357" i="3"/>
  <c r="AO357" i="3"/>
  <c r="AA357" i="3"/>
  <c r="BG358" i="3"/>
  <c r="AS358" i="3"/>
  <c r="AE358" i="3"/>
  <c r="BK358" i="3"/>
  <c r="AW358" i="3"/>
  <c r="AI358" i="3"/>
  <c r="BO358" i="3"/>
  <c r="BA358" i="3"/>
  <c r="AM358" i="3"/>
  <c r="BS358" i="3"/>
  <c r="BE358" i="3"/>
  <c r="AQ358" i="3"/>
  <c r="BI359" i="3"/>
  <c r="AU359" i="3"/>
  <c r="AG359" i="3"/>
  <c r="S359" i="3"/>
  <c r="BM359" i="3"/>
  <c r="AY359" i="3"/>
  <c r="AK359" i="3"/>
  <c r="W359" i="3"/>
  <c r="BQ359" i="3"/>
  <c r="BC359" i="3"/>
  <c r="AO359" i="3"/>
  <c r="AA359" i="3"/>
  <c r="BG360" i="3"/>
  <c r="AS360" i="3"/>
  <c r="AE360" i="3"/>
  <c r="Q360" i="3"/>
  <c r="BK360" i="3"/>
  <c r="AW360" i="3"/>
  <c r="AI360" i="3"/>
  <c r="U360" i="3"/>
  <c r="BO360" i="3"/>
  <c r="BA360" i="3"/>
  <c r="AM360" i="3"/>
  <c r="Y360" i="3"/>
  <c r="BS360" i="3"/>
  <c r="BE360" i="3"/>
  <c r="AQ360" i="3"/>
  <c r="AC360" i="3"/>
  <c r="BI361" i="3"/>
  <c r="AU361" i="3"/>
  <c r="AG361" i="3"/>
  <c r="S361" i="3"/>
  <c r="BM361" i="3"/>
  <c r="AY361" i="3"/>
  <c r="AK361" i="3"/>
  <c r="W361" i="3"/>
  <c r="BQ361" i="3"/>
  <c r="BC361" i="3"/>
  <c r="AO361" i="3"/>
  <c r="AA361" i="3"/>
  <c r="BG362" i="3"/>
  <c r="AS362" i="3"/>
  <c r="AE362" i="3"/>
  <c r="BK362" i="3"/>
  <c r="AW362" i="3"/>
  <c r="AI362" i="3"/>
  <c r="BO362" i="3"/>
  <c r="BA362" i="3"/>
  <c r="AM362" i="3"/>
  <c r="BS362" i="3"/>
  <c r="BE362" i="3"/>
  <c r="AQ362" i="3"/>
  <c r="BI363" i="3"/>
  <c r="AU363" i="3"/>
  <c r="AG363" i="3"/>
  <c r="S363" i="3"/>
  <c r="BM363" i="3"/>
  <c r="AY363" i="3"/>
  <c r="AK363" i="3"/>
  <c r="W363" i="3"/>
  <c r="BQ363" i="3"/>
  <c r="BC363" i="3"/>
  <c r="AO363" i="3"/>
  <c r="AA363" i="3"/>
  <c r="BG364" i="3"/>
  <c r="AS364" i="3"/>
  <c r="AE364" i="3"/>
  <c r="Q364" i="3"/>
  <c r="BK364" i="3"/>
  <c r="AW364" i="3"/>
  <c r="AI364" i="3"/>
  <c r="U364" i="3"/>
  <c r="BO364" i="3"/>
  <c r="BA364" i="3"/>
  <c r="AM364" i="3"/>
  <c r="Y364" i="3"/>
  <c r="BS364" i="3"/>
  <c r="BE364" i="3"/>
  <c r="AQ364" i="3"/>
  <c r="AC364" i="3"/>
  <c r="BI365" i="3"/>
  <c r="AU365" i="3"/>
  <c r="AG365" i="3"/>
  <c r="S365" i="3"/>
  <c r="BM365" i="3"/>
  <c r="AY365" i="3"/>
  <c r="AK365" i="3"/>
  <c r="W365" i="3"/>
  <c r="BQ365" i="3"/>
  <c r="BC365" i="3"/>
  <c r="AO365" i="3"/>
  <c r="AA365" i="3"/>
  <c r="BG366" i="3"/>
  <c r="AS366" i="3"/>
  <c r="AE366" i="3"/>
  <c r="BK366" i="3"/>
  <c r="AW366" i="3"/>
  <c r="AI366" i="3"/>
  <c r="BO366" i="3"/>
  <c r="BA366" i="3"/>
  <c r="AM366" i="3"/>
  <c r="BS366" i="3"/>
  <c r="BE366" i="3"/>
  <c r="AQ366" i="3"/>
  <c r="BI367" i="3"/>
  <c r="AU367" i="3"/>
  <c r="AG367" i="3"/>
  <c r="S367" i="3"/>
  <c r="BM367" i="3"/>
  <c r="AY367" i="3"/>
  <c r="AK367" i="3"/>
  <c r="W367" i="3"/>
  <c r="BQ367" i="3"/>
  <c r="BC367" i="3"/>
  <c r="AO367" i="3"/>
  <c r="AA367" i="3"/>
  <c r="BG368" i="3"/>
  <c r="AS368" i="3"/>
  <c r="AE368" i="3"/>
  <c r="Q368" i="3"/>
  <c r="BK368" i="3"/>
  <c r="AW368" i="3"/>
  <c r="AI368" i="3"/>
  <c r="U368" i="3"/>
  <c r="BO368" i="3"/>
  <c r="BA368" i="3"/>
  <c r="AM368" i="3"/>
  <c r="Y368" i="3"/>
  <c r="BS368" i="3"/>
  <c r="BE368" i="3"/>
  <c r="AQ368" i="3"/>
  <c r="AC368" i="3"/>
  <c r="BI369" i="3"/>
  <c r="AU369" i="3"/>
  <c r="AG369" i="3"/>
  <c r="S369" i="3"/>
  <c r="BM369" i="3"/>
  <c r="AY369" i="3"/>
  <c r="AK369" i="3"/>
  <c r="W369" i="3"/>
  <c r="BQ369" i="3"/>
  <c r="BC369" i="3"/>
  <c r="AO369" i="3"/>
  <c r="AA369" i="3"/>
  <c r="BG370" i="3"/>
  <c r="AS370" i="3"/>
  <c r="AE370" i="3"/>
  <c r="BK370" i="3"/>
  <c r="AW370" i="3"/>
  <c r="AI370" i="3"/>
  <c r="BO370" i="3"/>
  <c r="BA370" i="3"/>
  <c r="AM370" i="3"/>
  <c r="BS370" i="3"/>
  <c r="BE370" i="3"/>
  <c r="AQ370" i="3"/>
  <c r="BI371" i="3"/>
  <c r="AU371" i="3"/>
  <c r="AG371" i="3"/>
  <c r="S371" i="3"/>
  <c r="BM371" i="3"/>
  <c r="AY371" i="3"/>
  <c r="AK371" i="3"/>
  <c r="W371" i="3"/>
  <c r="BQ371" i="3"/>
  <c r="BC371" i="3"/>
  <c r="AO371" i="3"/>
  <c r="AA371" i="3"/>
  <c r="BG372" i="3"/>
  <c r="AS372" i="3"/>
  <c r="AE372" i="3"/>
  <c r="Q372" i="3"/>
  <c r="BK372" i="3"/>
  <c r="AW372" i="3"/>
  <c r="AI372" i="3"/>
  <c r="U372" i="3"/>
  <c r="BO372" i="3"/>
  <c r="BA372" i="3"/>
  <c r="AM372" i="3"/>
  <c r="Y372" i="3"/>
  <c r="BS372" i="3"/>
  <c r="BE372" i="3"/>
  <c r="AQ372" i="3"/>
  <c r="AC372" i="3"/>
  <c r="BI373" i="3"/>
  <c r="AU373" i="3"/>
  <c r="AG373" i="3"/>
  <c r="S373" i="3"/>
  <c r="BM373" i="3"/>
  <c r="AY373" i="3"/>
  <c r="AK373" i="3"/>
  <c r="W373" i="3"/>
  <c r="BQ373" i="3"/>
  <c r="BC373" i="3"/>
  <c r="AO373" i="3"/>
  <c r="AA373" i="3"/>
  <c r="BG374" i="3"/>
  <c r="AS374" i="3"/>
  <c r="AE374" i="3"/>
  <c r="BK374" i="3"/>
  <c r="AW374" i="3"/>
  <c r="AI374" i="3"/>
  <c r="BO374" i="3"/>
  <c r="BA374" i="3"/>
  <c r="AM374" i="3"/>
  <c r="BS374" i="3"/>
  <c r="BE374" i="3"/>
  <c r="AQ374" i="3"/>
  <c r="BI375" i="3"/>
  <c r="AU375" i="3"/>
  <c r="AG375" i="3"/>
  <c r="S375" i="3"/>
  <c r="BM375" i="3"/>
  <c r="AY375" i="3"/>
  <c r="AK375" i="3"/>
  <c r="W375" i="3"/>
  <c r="BQ375" i="3"/>
  <c r="BC375" i="3"/>
  <c r="AO375" i="3"/>
  <c r="AA375" i="3"/>
  <c r="BG376" i="3"/>
  <c r="AS376" i="3"/>
  <c r="AE376" i="3"/>
  <c r="Q376" i="3"/>
  <c r="BK376" i="3"/>
  <c r="AW376" i="3"/>
  <c r="AI376" i="3"/>
  <c r="U376" i="3"/>
  <c r="BO376" i="3"/>
  <c r="BA376" i="3"/>
  <c r="AM376" i="3"/>
  <c r="Y376" i="3"/>
  <c r="BS376" i="3"/>
  <c r="BE376" i="3"/>
  <c r="AQ376" i="3"/>
  <c r="AC376" i="3"/>
  <c r="BI377" i="3"/>
  <c r="AU377" i="3"/>
  <c r="AG377" i="3"/>
  <c r="S377" i="3"/>
  <c r="BM377" i="3"/>
  <c r="AY377" i="3"/>
  <c r="AK377" i="3"/>
  <c r="W377" i="3"/>
  <c r="BQ377" i="3"/>
  <c r="BC377" i="3"/>
  <c r="AO377" i="3"/>
  <c r="AA377" i="3"/>
  <c r="BG378" i="3"/>
  <c r="AS378" i="3"/>
  <c r="AE378" i="3"/>
  <c r="BK378" i="3"/>
  <c r="AW378" i="3"/>
  <c r="AI378" i="3"/>
  <c r="BO378" i="3"/>
  <c r="BA378" i="3"/>
  <c r="AM378" i="3"/>
  <c r="BS378" i="3"/>
  <c r="BE378" i="3"/>
  <c r="AQ378" i="3"/>
  <c r="BI379" i="3"/>
  <c r="AU379" i="3"/>
  <c r="AG379" i="3"/>
  <c r="S379" i="3"/>
  <c r="BM379" i="3"/>
  <c r="AY379" i="3"/>
  <c r="AK379" i="3"/>
  <c r="W379" i="3"/>
  <c r="BQ379" i="3"/>
  <c r="BC379" i="3"/>
  <c r="AO379" i="3"/>
  <c r="AA379" i="3"/>
  <c r="BG380" i="3"/>
  <c r="AS380" i="3"/>
  <c r="AE380" i="3"/>
  <c r="Q380" i="3"/>
  <c r="BK380" i="3"/>
  <c r="AW380" i="3"/>
  <c r="AI380" i="3"/>
  <c r="U380" i="3"/>
  <c r="BO380" i="3"/>
  <c r="BA380" i="3"/>
  <c r="AM380" i="3"/>
  <c r="Y380" i="3"/>
  <c r="BS380" i="3"/>
  <c r="BE380" i="3"/>
  <c r="AQ380" i="3"/>
  <c r="AC380" i="3"/>
  <c r="BI381" i="3"/>
  <c r="AU381" i="3"/>
  <c r="AG381" i="3"/>
  <c r="S381" i="3"/>
  <c r="BM381" i="3"/>
  <c r="AY381" i="3"/>
  <c r="AK381" i="3"/>
  <c r="W381" i="3"/>
  <c r="BQ381" i="3"/>
  <c r="BC381" i="3"/>
  <c r="AO381" i="3"/>
  <c r="AA381" i="3"/>
  <c r="BG382" i="3"/>
  <c r="AS382" i="3"/>
  <c r="AE382" i="3"/>
  <c r="BK382" i="3"/>
  <c r="AW382" i="3"/>
  <c r="AI382" i="3"/>
  <c r="BO382" i="3"/>
  <c r="BA382" i="3"/>
  <c r="AM382" i="3"/>
  <c r="BS382" i="3"/>
  <c r="BE382" i="3"/>
  <c r="AQ382" i="3"/>
  <c r="BI383" i="3"/>
  <c r="AU383" i="3"/>
  <c r="AG383" i="3"/>
  <c r="S383" i="3"/>
  <c r="BM383" i="3"/>
  <c r="AY383" i="3"/>
  <c r="AK383" i="3"/>
  <c r="W383" i="3"/>
  <c r="BQ383" i="3"/>
  <c r="BC383" i="3"/>
  <c r="AO383" i="3"/>
  <c r="AA383" i="3"/>
  <c r="BG384" i="3"/>
  <c r="AS384" i="3"/>
  <c r="AE384" i="3"/>
  <c r="Q384" i="3"/>
  <c r="BK384" i="3"/>
  <c r="AW384" i="3"/>
  <c r="AI384" i="3"/>
  <c r="U384" i="3"/>
  <c r="BO384" i="3"/>
  <c r="BA384" i="3"/>
  <c r="AM384" i="3"/>
  <c r="Y384" i="3"/>
  <c r="BS384" i="3"/>
  <c r="BE384" i="3"/>
  <c r="AQ384" i="3"/>
  <c r="AC384" i="3"/>
  <c r="BI385" i="3"/>
  <c r="AU385" i="3"/>
  <c r="AG385" i="3"/>
  <c r="S385" i="3"/>
  <c r="BM385" i="3"/>
  <c r="AY385" i="3"/>
  <c r="AK385" i="3"/>
  <c r="W385" i="3"/>
  <c r="BQ385" i="3"/>
  <c r="BC385" i="3"/>
  <c r="AO385" i="3"/>
  <c r="AA385" i="3"/>
  <c r="BG386" i="3"/>
  <c r="AS386" i="3"/>
  <c r="AE386" i="3"/>
  <c r="BK386" i="3"/>
  <c r="AW386" i="3"/>
  <c r="AI386" i="3"/>
  <c r="BO386" i="3"/>
  <c r="BA386" i="3"/>
  <c r="AM386" i="3"/>
  <c r="BS386" i="3"/>
  <c r="BE386" i="3"/>
  <c r="AQ386" i="3"/>
  <c r="BI387" i="3"/>
  <c r="AU387" i="3"/>
  <c r="AG387" i="3"/>
  <c r="S387" i="3"/>
  <c r="BM387" i="3"/>
  <c r="AY387" i="3"/>
  <c r="AK387" i="3"/>
  <c r="W387" i="3"/>
  <c r="BQ387" i="3"/>
  <c r="BC387" i="3"/>
  <c r="AO387" i="3"/>
  <c r="AA387" i="3"/>
  <c r="BG388" i="3"/>
  <c r="AS388" i="3"/>
  <c r="AE388" i="3"/>
  <c r="Q388" i="3"/>
  <c r="BK388" i="3"/>
  <c r="AW388" i="3"/>
  <c r="AI388" i="3"/>
  <c r="U388" i="3"/>
  <c r="BO388" i="3"/>
  <c r="BA388" i="3"/>
  <c r="AM388" i="3"/>
  <c r="Y388" i="3"/>
  <c r="BS388" i="3"/>
  <c r="BE388" i="3"/>
  <c r="AQ388" i="3"/>
  <c r="AC388" i="3"/>
  <c r="BI389" i="3"/>
  <c r="AU389" i="3"/>
  <c r="AG389" i="3"/>
  <c r="S389" i="3"/>
  <c r="BM389" i="3"/>
  <c r="AY389" i="3"/>
  <c r="AK389" i="3"/>
  <c r="W389" i="3"/>
  <c r="BQ389" i="3"/>
  <c r="BC389" i="3"/>
  <c r="AO389" i="3"/>
  <c r="AA389" i="3"/>
  <c r="BG390" i="3"/>
  <c r="AS390" i="3"/>
  <c r="AE390" i="3"/>
  <c r="BK390" i="3"/>
  <c r="AW390" i="3"/>
  <c r="AI390" i="3"/>
  <c r="BO390" i="3"/>
  <c r="BA390" i="3"/>
  <c r="AM390" i="3"/>
  <c r="BS390" i="3"/>
  <c r="BE390" i="3"/>
  <c r="AQ390" i="3"/>
  <c r="BI391" i="3"/>
  <c r="AU391" i="3"/>
  <c r="AG391" i="3"/>
  <c r="S391" i="3"/>
  <c r="BM391" i="3"/>
  <c r="AY391" i="3"/>
  <c r="AK391" i="3"/>
  <c r="W391" i="3"/>
  <c r="BQ391" i="3"/>
  <c r="BC391" i="3"/>
  <c r="AO391" i="3"/>
  <c r="AA391" i="3"/>
  <c r="BG392" i="3"/>
  <c r="AS392" i="3"/>
  <c r="AE392" i="3"/>
  <c r="Q392" i="3"/>
  <c r="BK392" i="3"/>
  <c r="AW392" i="3"/>
  <c r="AI392" i="3"/>
  <c r="U392" i="3"/>
  <c r="BO392" i="3"/>
  <c r="BA392" i="3"/>
  <c r="AM392" i="3"/>
  <c r="Y392" i="3"/>
  <c r="BS392" i="3"/>
  <c r="BE392" i="3"/>
  <c r="AQ392" i="3"/>
  <c r="AC392" i="3"/>
  <c r="BI393" i="3"/>
  <c r="AU393" i="3"/>
  <c r="AG393" i="3"/>
  <c r="S393" i="3"/>
  <c r="BM393" i="3"/>
  <c r="AY393" i="3"/>
  <c r="AK393" i="3"/>
  <c r="W393" i="3"/>
  <c r="BQ393" i="3"/>
  <c r="BC393" i="3"/>
  <c r="AO393" i="3"/>
  <c r="AA393" i="3"/>
  <c r="BG394" i="3"/>
  <c r="AS394" i="3"/>
  <c r="AE394" i="3"/>
  <c r="BK394" i="3"/>
  <c r="AW394" i="3"/>
  <c r="AI394" i="3"/>
  <c r="BO394" i="3"/>
  <c r="BA394" i="3"/>
  <c r="AM394" i="3"/>
  <c r="BS394" i="3"/>
  <c r="BE394" i="3"/>
  <c r="AQ394" i="3"/>
  <c r="BI395" i="3"/>
  <c r="AU395" i="3"/>
  <c r="AG395" i="3"/>
  <c r="S395" i="3"/>
  <c r="BM395" i="3"/>
  <c r="AY395" i="3"/>
  <c r="AK395" i="3"/>
  <c r="W395" i="3"/>
  <c r="BQ395" i="3"/>
  <c r="BC395" i="3"/>
  <c r="AO395" i="3"/>
  <c r="AA395" i="3"/>
  <c r="BG396" i="3"/>
  <c r="AS396" i="3"/>
  <c r="AE396" i="3"/>
  <c r="Q396" i="3"/>
  <c r="BK396" i="3"/>
  <c r="AW396" i="3"/>
  <c r="AI396" i="3"/>
  <c r="U396" i="3"/>
  <c r="BO396" i="3"/>
  <c r="BA396" i="3"/>
  <c r="AM396" i="3"/>
  <c r="Y396" i="3"/>
  <c r="BS396" i="3"/>
  <c r="BE396" i="3"/>
  <c r="AQ396" i="3"/>
  <c r="AC396" i="3"/>
  <c r="BI397" i="3"/>
  <c r="AU397" i="3"/>
  <c r="AG397" i="3"/>
  <c r="S397" i="3"/>
  <c r="BM397" i="3"/>
  <c r="AY397" i="3"/>
  <c r="AK397" i="3"/>
  <c r="W397" i="3"/>
  <c r="BQ397" i="3"/>
  <c r="BC397" i="3"/>
  <c r="AO397" i="3"/>
  <c r="AA397" i="3"/>
  <c r="BG398" i="3"/>
  <c r="AS398" i="3"/>
  <c r="AE398" i="3"/>
  <c r="BK398" i="3"/>
  <c r="AW398" i="3"/>
  <c r="AI398" i="3"/>
  <c r="BO398" i="3"/>
  <c r="BA398" i="3"/>
  <c r="AM398" i="3"/>
  <c r="BS398" i="3"/>
  <c r="BE398" i="3"/>
  <c r="AQ398" i="3"/>
  <c r="BI399" i="3"/>
  <c r="AU399" i="3"/>
  <c r="AG399" i="3"/>
  <c r="S399" i="3"/>
  <c r="BM399" i="3"/>
  <c r="AY399" i="3"/>
  <c r="AK399" i="3"/>
  <c r="W399" i="3"/>
  <c r="BQ399" i="3"/>
  <c r="BC399" i="3"/>
  <c r="AO399" i="3"/>
  <c r="AA399" i="3"/>
  <c r="BG400" i="3"/>
  <c r="AS400" i="3"/>
  <c r="AE400" i="3"/>
  <c r="Q400" i="3"/>
  <c r="BK400" i="3"/>
  <c r="AW400" i="3"/>
  <c r="AI400" i="3"/>
  <c r="U400" i="3"/>
  <c r="BO400" i="3"/>
  <c r="BA400" i="3"/>
  <c r="AM400" i="3"/>
  <c r="Y400" i="3"/>
  <c r="BS400" i="3"/>
  <c r="BE400" i="3"/>
  <c r="AQ400" i="3"/>
  <c r="AC400" i="3"/>
  <c r="BI401" i="3"/>
  <c r="AU401" i="3"/>
  <c r="AG401" i="3"/>
  <c r="S401" i="3"/>
  <c r="BM401" i="3"/>
  <c r="AY401" i="3"/>
  <c r="AK401" i="3"/>
  <c r="W401" i="3"/>
  <c r="BQ401" i="3"/>
  <c r="BC401" i="3"/>
  <c r="AO401" i="3"/>
  <c r="AA401" i="3"/>
  <c r="BG402" i="3"/>
  <c r="AS402" i="3"/>
  <c r="AE402" i="3"/>
  <c r="BK402" i="3"/>
  <c r="AW402" i="3"/>
  <c r="AI402" i="3"/>
  <c r="BO402" i="3"/>
  <c r="BA402" i="3"/>
  <c r="AM402" i="3"/>
  <c r="BS402" i="3"/>
  <c r="BE402" i="3"/>
  <c r="AQ402" i="3"/>
  <c r="BI403" i="3"/>
  <c r="AU403" i="3"/>
  <c r="AG403" i="3"/>
  <c r="S403" i="3"/>
  <c r="BM403" i="3"/>
  <c r="AY403" i="3"/>
  <c r="AK403" i="3"/>
  <c r="W403" i="3"/>
  <c r="BQ403" i="3"/>
  <c r="BC403" i="3"/>
  <c r="AO403" i="3"/>
  <c r="AA403" i="3"/>
  <c r="BG404" i="3"/>
  <c r="AS404" i="3"/>
  <c r="AE404" i="3"/>
  <c r="Q404" i="3"/>
  <c r="BK404" i="3"/>
  <c r="AW404" i="3"/>
  <c r="AI404" i="3"/>
  <c r="U404" i="3"/>
  <c r="BO404" i="3"/>
  <c r="BA404" i="3"/>
  <c r="AM404" i="3"/>
  <c r="Y404" i="3"/>
  <c r="BS404" i="3"/>
  <c r="BE404" i="3"/>
  <c r="AQ404" i="3"/>
  <c r="AC404" i="3"/>
  <c r="BI405" i="3"/>
  <c r="AU405" i="3"/>
  <c r="AG405" i="3"/>
  <c r="S405" i="3"/>
  <c r="BM405" i="3"/>
  <c r="AY405" i="3"/>
  <c r="AK405" i="3"/>
  <c r="W405" i="3"/>
  <c r="BQ405" i="3"/>
  <c r="BC405" i="3"/>
  <c r="AO405" i="3"/>
  <c r="AA405" i="3"/>
  <c r="BG406" i="3"/>
  <c r="AS406" i="3"/>
  <c r="AE406" i="3"/>
  <c r="BK406" i="3"/>
  <c r="AW406" i="3"/>
  <c r="AI406" i="3"/>
  <c r="BO406" i="3"/>
  <c r="BA406" i="3"/>
  <c r="AM406" i="3"/>
  <c r="BS406" i="3"/>
  <c r="BE406" i="3"/>
  <c r="AQ406" i="3"/>
  <c r="BI407" i="3"/>
  <c r="AU407" i="3"/>
  <c r="AG407" i="3"/>
  <c r="S407" i="3"/>
  <c r="BM407" i="3"/>
  <c r="AY407" i="3"/>
  <c r="AK407" i="3"/>
  <c r="W407" i="3"/>
  <c r="BQ407" i="3"/>
  <c r="BC407" i="3"/>
  <c r="AO407" i="3"/>
  <c r="AA407" i="3"/>
  <c r="BG408" i="3"/>
  <c r="AS408" i="3"/>
  <c r="AE408" i="3"/>
  <c r="Q408" i="3"/>
  <c r="BK408" i="3"/>
  <c r="AW408" i="3"/>
  <c r="AI408" i="3"/>
  <c r="U408" i="3"/>
  <c r="BO408" i="3"/>
  <c r="BA408" i="3"/>
  <c r="AM408" i="3"/>
  <c r="Y408" i="3"/>
  <c r="BS408" i="3"/>
  <c r="BE408" i="3"/>
  <c r="AQ408" i="3"/>
  <c r="AC408" i="3"/>
  <c r="BI409" i="3"/>
  <c r="AU409" i="3"/>
  <c r="AG409" i="3"/>
  <c r="S409" i="3"/>
  <c r="BM409" i="3"/>
  <c r="AY409" i="3"/>
  <c r="AK409" i="3"/>
  <c r="W409" i="3"/>
  <c r="BQ409" i="3"/>
  <c r="BC409" i="3"/>
  <c r="AO409" i="3"/>
  <c r="AA409" i="3"/>
  <c r="BG410" i="3"/>
  <c r="AS410" i="3"/>
  <c r="AE410" i="3"/>
  <c r="BK410" i="3"/>
  <c r="AW410" i="3"/>
  <c r="AI410" i="3"/>
  <c r="BO410" i="3"/>
  <c r="BA410" i="3"/>
  <c r="AM410" i="3"/>
  <c r="BS410" i="3"/>
  <c r="BE410" i="3"/>
  <c r="AQ410" i="3"/>
  <c r="BI411" i="3"/>
  <c r="AU411" i="3"/>
  <c r="AG411" i="3"/>
  <c r="S411" i="3"/>
  <c r="BM411" i="3"/>
  <c r="AY411" i="3"/>
  <c r="AK411" i="3"/>
  <c r="W411" i="3"/>
  <c r="BQ411" i="3"/>
  <c r="BC411" i="3"/>
  <c r="AO411" i="3"/>
  <c r="AA411" i="3"/>
  <c r="BG412" i="3"/>
  <c r="AS412" i="3"/>
  <c r="AE412" i="3"/>
  <c r="Q412" i="3"/>
  <c r="BK412" i="3"/>
  <c r="AW412" i="3"/>
  <c r="AI412" i="3"/>
  <c r="U412" i="3"/>
  <c r="BO412" i="3"/>
  <c r="BA412" i="3"/>
  <c r="AM412" i="3"/>
  <c r="Y412" i="3"/>
  <c r="BS412" i="3"/>
  <c r="BE412" i="3"/>
  <c r="AQ412" i="3"/>
  <c r="AC412" i="3"/>
  <c r="BI413" i="3"/>
  <c r="AU413" i="3"/>
  <c r="AG413" i="3"/>
  <c r="S413" i="3"/>
  <c r="BM413" i="3"/>
  <c r="AY413" i="3"/>
  <c r="AK413" i="3"/>
  <c r="W413" i="3"/>
  <c r="BQ413" i="3"/>
  <c r="BC413" i="3"/>
  <c r="AO413" i="3"/>
  <c r="AA413" i="3"/>
  <c r="BG414" i="3"/>
  <c r="AS414" i="3"/>
  <c r="AE414" i="3"/>
  <c r="BK414" i="3"/>
  <c r="AW414" i="3"/>
  <c r="AI414" i="3"/>
  <c r="BO414" i="3"/>
  <c r="BA414" i="3"/>
  <c r="AM414" i="3"/>
  <c r="BS414" i="3"/>
  <c r="BE414" i="3"/>
  <c r="AQ414" i="3"/>
  <c r="BI415" i="3"/>
  <c r="AU415" i="3"/>
  <c r="AG415" i="3"/>
  <c r="S415" i="3"/>
  <c r="BM415" i="3"/>
  <c r="AY415" i="3"/>
  <c r="AK415" i="3"/>
  <c r="W415" i="3"/>
  <c r="BQ415" i="3"/>
  <c r="BC415" i="3"/>
  <c r="AO415" i="3"/>
  <c r="AA415" i="3"/>
  <c r="BG416" i="3"/>
  <c r="AS416" i="3"/>
  <c r="AE416" i="3"/>
  <c r="Q416" i="3"/>
  <c r="BK416" i="3"/>
  <c r="AW416" i="3"/>
  <c r="AI416" i="3"/>
  <c r="U416" i="3"/>
  <c r="BO416" i="3"/>
  <c r="BA416" i="3"/>
  <c r="AM416" i="3"/>
  <c r="Y416" i="3"/>
  <c r="BS416" i="3"/>
  <c r="BE416" i="3"/>
  <c r="AQ416" i="3"/>
  <c r="AC416" i="3"/>
  <c r="BI417" i="3"/>
  <c r="AU417" i="3"/>
  <c r="AG417" i="3"/>
  <c r="S417" i="3"/>
  <c r="BM417" i="3"/>
  <c r="AY417" i="3"/>
  <c r="AK417" i="3"/>
  <c r="W417" i="3"/>
  <c r="BQ417" i="3"/>
  <c r="BC417" i="3"/>
  <c r="AO417" i="3"/>
  <c r="AA417" i="3"/>
  <c r="BG418" i="3"/>
  <c r="AS418" i="3"/>
  <c r="AE418" i="3"/>
  <c r="BK418" i="3"/>
  <c r="AW418" i="3"/>
  <c r="AI418" i="3"/>
  <c r="BO418" i="3"/>
  <c r="BA418" i="3"/>
  <c r="AM418" i="3"/>
  <c r="BS418" i="3"/>
  <c r="BE418" i="3"/>
  <c r="AQ418" i="3"/>
  <c r="BI419" i="3"/>
  <c r="AU419" i="3"/>
  <c r="AG419" i="3"/>
  <c r="S419" i="3"/>
  <c r="BM419" i="3"/>
  <c r="AY419" i="3"/>
  <c r="AK419" i="3"/>
  <c r="W419" i="3"/>
  <c r="BQ419" i="3"/>
  <c r="BC419" i="3"/>
  <c r="AO419" i="3"/>
  <c r="AA419" i="3"/>
  <c r="BG420" i="3"/>
  <c r="AS420" i="3"/>
  <c r="AE420" i="3"/>
  <c r="Q420" i="3"/>
  <c r="BK420" i="3"/>
  <c r="AW420" i="3"/>
  <c r="AI420" i="3"/>
  <c r="U420" i="3"/>
  <c r="BO420" i="3"/>
  <c r="BA420" i="3"/>
  <c r="AM420" i="3"/>
  <c r="Y420" i="3"/>
  <c r="BS420" i="3"/>
  <c r="BE420" i="3"/>
  <c r="AQ420" i="3"/>
  <c r="AC420" i="3"/>
  <c r="BI421" i="3"/>
  <c r="AU421" i="3"/>
  <c r="AG421" i="3"/>
  <c r="S421" i="3"/>
  <c r="BM421" i="3"/>
  <c r="AY421" i="3"/>
  <c r="AK421" i="3"/>
  <c r="W421" i="3"/>
  <c r="BQ421" i="3"/>
  <c r="BC421" i="3"/>
  <c r="AO421" i="3"/>
  <c r="AA421" i="3"/>
  <c r="BG422" i="3"/>
  <c r="AS422" i="3"/>
  <c r="AE422" i="3"/>
  <c r="BK422" i="3"/>
  <c r="AW422" i="3"/>
  <c r="AI422" i="3"/>
  <c r="BO422" i="3"/>
  <c r="BA422" i="3"/>
  <c r="AM422" i="3"/>
  <c r="BS422" i="3"/>
  <c r="BE422" i="3"/>
  <c r="AQ422" i="3"/>
  <c r="BI423" i="3"/>
  <c r="AU423" i="3"/>
  <c r="AG423" i="3"/>
  <c r="S423" i="3"/>
  <c r="BM423" i="3"/>
  <c r="AY423" i="3"/>
  <c r="AK423" i="3"/>
  <c r="W423" i="3"/>
  <c r="BQ423" i="3"/>
  <c r="BC423" i="3"/>
  <c r="AO423" i="3"/>
  <c r="AA423" i="3"/>
  <c r="BG424" i="3"/>
  <c r="AS424" i="3"/>
  <c r="AE424" i="3"/>
  <c r="Q424" i="3"/>
  <c r="BK424" i="3"/>
  <c r="AW424" i="3"/>
  <c r="AI424" i="3"/>
  <c r="U424" i="3"/>
  <c r="BO424" i="3"/>
  <c r="BA424" i="3"/>
  <c r="AM424" i="3"/>
  <c r="Y424" i="3"/>
  <c r="BS424" i="3"/>
  <c r="BE424" i="3"/>
  <c r="AQ424" i="3"/>
  <c r="AC424" i="3"/>
  <c r="BI425" i="3"/>
  <c r="AU425" i="3"/>
  <c r="AG425" i="3"/>
  <c r="S425" i="3"/>
  <c r="BM425" i="3"/>
  <c r="AY425" i="3"/>
  <c r="AK425" i="3"/>
  <c r="W425" i="3"/>
  <c r="BQ425" i="3"/>
  <c r="BC425" i="3"/>
  <c r="AO425" i="3"/>
  <c r="AA425" i="3"/>
  <c r="BG426" i="3"/>
  <c r="AS426" i="3"/>
  <c r="AE426" i="3"/>
  <c r="BK426" i="3"/>
  <c r="AW426" i="3"/>
  <c r="AI426" i="3"/>
  <c r="BO426" i="3"/>
  <c r="BA426" i="3"/>
  <c r="AM426" i="3"/>
  <c r="BS426" i="3"/>
  <c r="BE426" i="3"/>
  <c r="AQ426" i="3"/>
  <c r="BI427" i="3"/>
  <c r="AU427" i="3"/>
  <c r="AG427" i="3"/>
  <c r="S427" i="3"/>
  <c r="BM427" i="3"/>
  <c r="AY427" i="3"/>
  <c r="AK427" i="3"/>
  <c r="W427" i="3"/>
  <c r="BQ427" i="3"/>
  <c r="BC427" i="3"/>
  <c r="AO427" i="3"/>
  <c r="AA427" i="3"/>
  <c r="BG428" i="3"/>
  <c r="AS428" i="3"/>
  <c r="AE428" i="3"/>
  <c r="Q428" i="3"/>
  <c r="BK428" i="3"/>
  <c r="AW428" i="3"/>
  <c r="AI428" i="3"/>
  <c r="U428" i="3"/>
  <c r="BO428" i="3"/>
  <c r="BA428" i="3"/>
  <c r="AM428" i="3"/>
  <c r="Y428" i="3"/>
  <c r="BS428" i="3"/>
  <c r="BE428" i="3"/>
  <c r="AQ428" i="3"/>
  <c r="AC428" i="3"/>
  <c r="BI429" i="3"/>
  <c r="AU429" i="3"/>
  <c r="AG429" i="3"/>
  <c r="S429" i="3"/>
  <c r="BM429" i="3"/>
  <c r="AY429" i="3"/>
  <c r="AK429" i="3"/>
  <c r="W429" i="3"/>
  <c r="BQ429" i="3"/>
  <c r="BC429" i="3"/>
  <c r="AO429" i="3"/>
  <c r="AA429" i="3"/>
  <c r="BG430" i="3"/>
  <c r="AS430" i="3"/>
  <c r="AE430" i="3"/>
  <c r="BK430" i="3"/>
  <c r="AW430" i="3"/>
  <c r="AI430" i="3"/>
  <c r="BO430" i="3"/>
  <c r="BA430" i="3"/>
  <c r="AM430" i="3"/>
  <c r="BS430" i="3"/>
  <c r="BE430" i="3"/>
  <c r="AQ430" i="3"/>
  <c r="BI431" i="3"/>
  <c r="AU431" i="3"/>
  <c r="AG431" i="3"/>
  <c r="S431" i="3"/>
  <c r="BM431" i="3"/>
  <c r="AY431" i="3"/>
  <c r="AK431" i="3"/>
  <c r="W431" i="3"/>
  <c r="BQ431" i="3"/>
  <c r="BC431" i="3"/>
  <c r="AO431" i="3"/>
  <c r="AA431" i="3"/>
  <c r="BG432" i="3"/>
  <c r="AS432" i="3"/>
  <c r="AE432" i="3"/>
  <c r="Q432" i="3"/>
  <c r="BK432" i="3"/>
  <c r="AW432" i="3"/>
  <c r="AI432" i="3"/>
  <c r="U432" i="3"/>
  <c r="BO432" i="3"/>
  <c r="BA432" i="3"/>
  <c r="AM432" i="3"/>
  <c r="Y432" i="3"/>
  <c r="BS432" i="3"/>
  <c r="BE432" i="3"/>
  <c r="AQ432" i="3"/>
  <c r="AC432" i="3"/>
  <c r="BI433" i="3"/>
  <c r="AU433" i="3"/>
  <c r="AG433" i="3"/>
  <c r="S433" i="3"/>
  <c r="BM433" i="3"/>
  <c r="AY433" i="3"/>
  <c r="AK433" i="3"/>
  <c r="W433" i="3"/>
  <c r="BQ433" i="3"/>
  <c r="BC433" i="3"/>
  <c r="AO433" i="3"/>
  <c r="AA433" i="3"/>
  <c r="BG434" i="3"/>
  <c r="AS434" i="3"/>
  <c r="AE434" i="3"/>
  <c r="BK434" i="3"/>
  <c r="AW434" i="3"/>
  <c r="AI434" i="3"/>
  <c r="BO434" i="3"/>
  <c r="BA434" i="3"/>
  <c r="AM434" i="3"/>
  <c r="BS434" i="3"/>
  <c r="BE434" i="3"/>
  <c r="AQ434" i="3"/>
  <c r="BI435" i="3"/>
  <c r="AU435" i="3"/>
  <c r="AG435" i="3"/>
  <c r="S435" i="3"/>
  <c r="BM435" i="3"/>
  <c r="AY435" i="3"/>
  <c r="AK435" i="3"/>
  <c r="W435" i="3"/>
  <c r="BQ435" i="3"/>
  <c r="BC435" i="3"/>
  <c r="AO435" i="3"/>
  <c r="AA435" i="3"/>
  <c r="BG436" i="3"/>
  <c r="AS436" i="3"/>
  <c r="AE436" i="3"/>
  <c r="Q436" i="3"/>
  <c r="BK436" i="3"/>
  <c r="AW436" i="3"/>
  <c r="AI436" i="3"/>
  <c r="U436" i="3"/>
  <c r="BO436" i="3"/>
  <c r="BA436" i="3"/>
  <c r="AM436" i="3"/>
  <c r="Y436" i="3"/>
  <c r="BS436" i="3"/>
  <c r="BE436" i="3"/>
  <c r="AQ436" i="3"/>
  <c r="AC436" i="3"/>
  <c r="BI437" i="3"/>
  <c r="AU437" i="3"/>
  <c r="AG437" i="3"/>
  <c r="S437" i="3"/>
  <c r="BM437" i="3"/>
  <c r="AY437" i="3"/>
  <c r="AK437" i="3"/>
  <c r="W437" i="3"/>
  <c r="BQ437" i="3"/>
  <c r="BC437" i="3"/>
  <c r="AO437" i="3"/>
  <c r="AA437" i="3"/>
  <c r="BG438" i="3"/>
  <c r="AS438" i="3"/>
  <c r="AE438" i="3"/>
  <c r="BK438" i="3"/>
  <c r="AW438" i="3"/>
  <c r="AI438" i="3"/>
  <c r="BO438" i="3"/>
  <c r="BA438" i="3"/>
  <c r="AM438" i="3"/>
  <c r="BS438" i="3"/>
  <c r="BE438" i="3"/>
  <c r="AQ438" i="3"/>
  <c r="BI439" i="3"/>
  <c r="AU439" i="3"/>
  <c r="AG439" i="3"/>
  <c r="S439" i="3"/>
  <c r="BM439" i="3"/>
  <c r="AY439" i="3"/>
  <c r="AK439" i="3"/>
  <c r="W439" i="3"/>
  <c r="BQ439" i="3"/>
  <c r="BC439" i="3"/>
  <c r="AO439" i="3"/>
  <c r="AA439" i="3"/>
  <c r="BG440" i="3"/>
  <c r="AS440" i="3"/>
  <c r="AE440" i="3"/>
  <c r="Q440" i="3"/>
  <c r="BK440" i="3"/>
  <c r="AW440" i="3"/>
  <c r="AI440" i="3"/>
  <c r="U440" i="3"/>
  <c r="BO440" i="3"/>
  <c r="BA440" i="3"/>
  <c r="AM440" i="3"/>
  <c r="Y440" i="3"/>
  <c r="BS440" i="3"/>
  <c r="BE440" i="3"/>
  <c r="AQ440" i="3"/>
  <c r="AC440" i="3"/>
  <c r="BI441" i="3"/>
  <c r="AU441" i="3"/>
  <c r="AG441" i="3"/>
  <c r="S441" i="3"/>
  <c r="BM441" i="3"/>
  <c r="AY441" i="3"/>
  <c r="AK441" i="3"/>
  <c r="W441" i="3"/>
  <c r="BQ441" i="3"/>
  <c r="BC441" i="3"/>
  <c r="AO441" i="3"/>
  <c r="AA441" i="3"/>
  <c r="BG442" i="3"/>
  <c r="AS442" i="3"/>
  <c r="AE442" i="3"/>
  <c r="BK442" i="3"/>
  <c r="AW442" i="3"/>
  <c r="AI442" i="3"/>
  <c r="BO442" i="3"/>
  <c r="BA442" i="3"/>
  <c r="AM442" i="3"/>
  <c r="BS442" i="3"/>
  <c r="BE442" i="3"/>
  <c r="AQ442" i="3"/>
  <c r="BI443" i="3"/>
  <c r="AU443" i="3"/>
  <c r="AG443" i="3"/>
  <c r="S443" i="3"/>
  <c r="BM443" i="3"/>
  <c r="AY443" i="3"/>
  <c r="AK443" i="3"/>
  <c r="W443" i="3"/>
  <c r="BQ443" i="3"/>
  <c r="BC443" i="3"/>
  <c r="AO443" i="3"/>
  <c r="AA443" i="3"/>
  <c r="BG444" i="3"/>
  <c r="AS444" i="3"/>
  <c r="AE444" i="3"/>
  <c r="Q444" i="3"/>
  <c r="BK444" i="3"/>
  <c r="AW444" i="3"/>
  <c r="AI444" i="3"/>
  <c r="U444" i="3"/>
  <c r="BO444" i="3"/>
  <c r="BA444" i="3"/>
  <c r="AM444" i="3"/>
  <c r="Y444" i="3"/>
  <c r="BS444" i="3"/>
  <c r="BE444" i="3"/>
  <c r="AQ444" i="3"/>
  <c r="AC444" i="3"/>
  <c r="BI445" i="3"/>
  <c r="AU445" i="3"/>
  <c r="AG445" i="3"/>
  <c r="S445" i="3"/>
  <c r="BM445" i="3"/>
  <c r="AY445" i="3"/>
  <c r="AK445" i="3"/>
  <c r="W445" i="3"/>
  <c r="BQ445" i="3"/>
  <c r="BC445" i="3"/>
  <c r="AO445" i="3"/>
  <c r="AA445" i="3"/>
  <c r="BG446" i="3"/>
  <c r="AS446" i="3"/>
  <c r="AE446" i="3"/>
  <c r="BK446" i="3"/>
  <c r="AW446" i="3"/>
  <c r="AI446" i="3"/>
  <c r="BO446" i="3"/>
  <c r="BA446" i="3"/>
  <c r="AM446" i="3"/>
  <c r="BS446" i="3"/>
  <c r="BE446" i="3"/>
  <c r="AQ446" i="3"/>
  <c r="BI447" i="3"/>
  <c r="AU447" i="3"/>
  <c r="AG447" i="3"/>
  <c r="S447" i="3"/>
  <c r="BM447" i="3"/>
  <c r="AY447" i="3"/>
  <c r="AK447" i="3"/>
  <c r="W447" i="3"/>
  <c r="BQ447" i="3"/>
  <c r="BC447" i="3"/>
  <c r="AO447" i="3"/>
  <c r="AA447" i="3"/>
  <c r="BG448" i="3"/>
  <c r="AS448" i="3"/>
  <c r="AE448" i="3"/>
  <c r="Q448" i="3"/>
  <c r="BK448" i="3"/>
  <c r="AW448" i="3"/>
  <c r="AI448" i="3"/>
  <c r="U448" i="3"/>
  <c r="BO448" i="3"/>
  <c r="BA448" i="3"/>
  <c r="AM448" i="3"/>
  <c r="Y448" i="3"/>
  <c r="BS448" i="3"/>
  <c r="BE448" i="3"/>
  <c r="AQ448" i="3"/>
  <c r="AC448" i="3"/>
  <c r="BI449" i="3"/>
  <c r="AU449" i="3"/>
  <c r="AG449" i="3"/>
  <c r="S449" i="3"/>
  <c r="BM449" i="3"/>
  <c r="AY449" i="3"/>
  <c r="AK449" i="3"/>
  <c r="W449" i="3"/>
  <c r="BQ449" i="3"/>
  <c r="BC449" i="3"/>
  <c r="AO449" i="3"/>
  <c r="AA449" i="3"/>
  <c r="BG450" i="3"/>
  <c r="AS450" i="3"/>
  <c r="AE450" i="3"/>
  <c r="BK450" i="3"/>
  <c r="AW450" i="3"/>
  <c r="AI450" i="3"/>
  <c r="BO450" i="3"/>
  <c r="BA450" i="3"/>
  <c r="AM450" i="3"/>
  <c r="BS450" i="3"/>
  <c r="BE450" i="3"/>
  <c r="AQ450" i="3"/>
  <c r="BI451" i="3"/>
  <c r="AU451" i="3"/>
  <c r="AG451" i="3"/>
  <c r="S451" i="3"/>
  <c r="BM451" i="3"/>
  <c r="AY451" i="3"/>
  <c r="AK451" i="3"/>
  <c r="W451" i="3"/>
  <c r="BQ451" i="3"/>
  <c r="BC451" i="3"/>
  <c r="AO451" i="3"/>
  <c r="AA451" i="3"/>
  <c r="BG452" i="3"/>
  <c r="AS452" i="3"/>
  <c r="AE452" i="3"/>
  <c r="Q452" i="3"/>
  <c r="BK452" i="3"/>
  <c r="AW452" i="3"/>
  <c r="AI452" i="3"/>
  <c r="U452" i="3"/>
  <c r="BO452" i="3"/>
  <c r="BA452" i="3"/>
  <c r="AM452" i="3"/>
  <c r="Y452" i="3"/>
  <c r="BS452" i="3"/>
  <c r="BE452" i="3"/>
  <c r="AQ452" i="3"/>
  <c r="AC452" i="3"/>
  <c r="BI453" i="3"/>
  <c r="AU453" i="3"/>
  <c r="AG453" i="3"/>
  <c r="S453" i="3"/>
  <c r="BM453" i="3"/>
  <c r="AY453" i="3"/>
  <c r="AK453" i="3"/>
  <c r="W453" i="3"/>
  <c r="BQ453" i="3"/>
  <c r="BC453" i="3"/>
  <c r="AO453" i="3"/>
  <c r="AA453" i="3"/>
  <c r="BG454" i="3"/>
  <c r="AS454" i="3"/>
  <c r="AE454" i="3"/>
  <c r="BK454" i="3"/>
  <c r="AW454" i="3"/>
  <c r="AI454" i="3"/>
  <c r="BO454" i="3"/>
  <c r="BA454" i="3"/>
  <c r="AM454" i="3"/>
  <c r="BS454" i="3"/>
  <c r="BE454" i="3"/>
  <c r="AQ454" i="3"/>
  <c r="BI455" i="3"/>
  <c r="AU455" i="3"/>
  <c r="AG455" i="3"/>
  <c r="S455" i="3"/>
  <c r="BM455" i="3"/>
  <c r="AY455" i="3"/>
  <c r="AK455" i="3"/>
  <c r="W455" i="3"/>
  <c r="BQ455" i="3"/>
  <c r="BC455" i="3"/>
  <c r="AO455" i="3"/>
  <c r="AA455" i="3"/>
  <c r="BG456" i="3"/>
  <c r="AS456" i="3"/>
  <c r="AE456" i="3"/>
  <c r="Q456" i="3"/>
  <c r="BK456" i="3"/>
  <c r="AW456" i="3"/>
  <c r="AI456" i="3"/>
  <c r="U456" i="3"/>
  <c r="BO456" i="3"/>
  <c r="BA456" i="3"/>
  <c r="AM456" i="3"/>
  <c r="Y456" i="3"/>
  <c r="BS456" i="3"/>
  <c r="BE456" i="3"/>
  <c r="AQ456" i="3"/>
  <c r="AC456" i="3"/>
  <c r="BI457" i="3"/>
  <c r="AU457" i="3"/>
  <c r="AG457" i="3"/>
  <c r="S457" i="3"/>
  <c r="BM457" i="3"/>
  <c r="AY457" i="3"/>
  <c r="AK457" i="3"/>
  <c r="W457" i="3"/>
  <c r="BQ457" i="3"/>
  <c r="BC457" i="3"/>
  <c r="AO457" i="3"/>
  <c r="AA457" i="3"/>
  <c r="BG458" i="3"/>
  <c r="AS458" i="3"/>
  <c r="AE458" i="3"/>
  <c r="BK458" i="3"/>
  <c r="AW458" i="3"/>
  <c r="AI458" i="3"/>
  <c r="BO458" i="3"/>
  <c r="BA458" i="3"/>
  <c r="AM458" i="3"/>
  <c r="BS458" i="3"/>
  <c r="BE458" i="3"/>
  <c r="AQ458" i="3"/>
  <c r="BI459" i="3"/>
  <c r="AU459" i="3"/>
  <c r="AG459" i="3"/>
  <c r="S459" i="3"/>
  <c r="BM459" i="3"/>
  <c r="AY459" i="3"/>
  <c r="AK459" i="3"/>
  <c r="W459" i="3"/>
  <c r="BQ459" i="3"/>
  <c r="BC459" i="3"/>
  <c r="AO459" i="3"/>
  <c r="AA459" i="3"/>
  <c r="BG460" i="3"/>
  <c r="AS460" i="3"/>
  <c r="AE460" i="3"/>
  <c r="Q460" i="3"/>
  <c r="BK460" i="3"/>
  <c r="AW460" i="3"/>
  <c r="AI460" i="3"/>
  <c r="U460" i="3"/>
  <c r="BO460" i="3"/>
  <c r="BA460" i="3"/>
  <c r="AM460" i="3"/>
  <c r="Y460" i="3"/>
  <c r="BS460" i="3"/>
  <c r="BE460" i="3"/>
  <c r="AQ460" i="3"/>
  <c r="AC460" i="3"/>
  <c r="BI461" i="3"/>
  <c r="AU461" i="3"/>
  <c r="AG461" i="3"/>
  <c r="S461" i="3"/>
  <c r="BM461" i="3"/>
  <c r="AY461" i="3"/>
  <c r="AK461" i="3"/>
  <c r="W461" i="3"/>
  <c r="BQ461" i="3"/>
  <c r="BC461" i="3"/>
  <c r="AO461" i="3"/>
  <c r="AA461" i="3"/>
  <c r="BG462" i="3"/>
  <c r="AS462" i="3"/>
  <c r="AE462" i="3"/>
  <c r="BK462" i="3"/>
  <c r="AW462" i="3"/>
  <c r="AI462" i="3"/>
  <c r="BO462" i="3"/>
  <c r="BA462" i="3"/>
  <c r="AM462" i="3"/>
  <c r="BS462" i="3"/>
  <c r="BE462" i="3"/>
  <c r="AQ462" i="3"/>
  <c r="BI463" i="3"/>
  <c r="AU463" i="3"/>
  <c r="AG463" i="3"/>
  <c r="S463" i="3"/>
  <c r="BM463" i="3"/>
  <c r="AY463" i="3"/>
  <c r="AK463" i="3"/>
  <c r="W463" i="3"/>
  <c r="BQ463" i="3"/>
  <c r="BC463" i="3"/>
  <c r="AO463" i="3"/>
  <c r="AA463" i="3"/>
  <c r="BG464" i="3"/>
  <c r="AS464" i="3"/>
  <c r="AE464" i="3"/>
  <c r="Q464" i="3"/>
  <c r="BK464" i="3"/>
  <c r="AW464" i="3"/>
  <c r="AI464" i="3"/>
  <c r="U464" i="3"/>
  <c r="BO464" i="3"/>
  <c r="BA464" i="3"/>
  <c r="AM464" i="3"/>
  <c r="Y464" i="3"/>
  <c r="BS464" i="3"/>
  <c r="BE464" i="3"/>
  <c r="AQ464" i="3"/>
  <c r="AC464" i="3"/>
  <c r="BI465" i="3"/>
  <c r="AU465" i="3"/>
  <c r="AG465" i="3"/>
  <c r="S465" i="3"/>
  <c r="BM465" i="3"/>
  <c r="AY465" i="3"/>
  <c r="AK465" i="3"/>
  <c r="W465" i="3"/>
  <c r="BQ465" i="3"/>
  <c r="BC465" i="3"/>
  <c r="AO465" i="3"/>
  <c r="AA465" i="3"/>
  <c r="BG466" i="3"/>
  <c r="AS466" i="3"/>
  <c r="AE466" i="3"/>
  <c r="BK466" i="3"/>
  <c r="AW466" i="3"/>
  <c r="AI466" i="3"/>
  <c r="BO466" i="3"/>
  <c r="BA466" i="3"/>
  <c r="AM466" i="3"/>
  <c r="BS466" i="3"/>
  <c r="BE466" i="3"/>
  <c r="AQ466" i="3"/>
  <c r="BI467" i="3"/>
  <c r="AU467" i="3"/>
  <c r="AG467" i="3"/>
  <c r="S467" i="3"/>
  <c r="BM467" i="3"/>
  <c r="AY467" i="3"/>
  <c r="AK467" i="3"/>
  <c r="W467" i="3"/>
  <c r="BQ467" i="3"/>
  <c r="BC467" i="3"/>
  <c r="AO467" i="3"/>
  <c r="AA467" i="3"/>
  <c r="BG468" i="3"/>
  <c r="AS468" i="3"/>
  <c r="AE468" i="3"/>
  <c r="Q468" i="3"/>
  <c r="BK468" i="3"/>
  <c r="AW468" i="3"/>
  <c r="AI468" i="3"/>
  <c r="U468" i="3"/>
  <c r="BO468" i="3"/>
  <c r="BA468" i="3"/>
  <c r="AM468" i="3"/>
  <c r="Y468" i="3"/>
  <c r="BS468" i="3"/>
  <c r="BE468" i="3"/>
  <c r="AQ468" i="3"/>
  <c r="AC468" i="3"/>
  <c r="BI469" i="3"/>
  <c r="AU469" i="3"/>
  <c r="AG469" i="3"/>
  <c r="S469" i="3"/>
  <c r="BM469" i="3"/>
  <c r="AY469" i="3"/>
  <c r="AK469" i="3"/>
  <c r="W469" i="3"/>
  <c r="BQ469" i="3"/>
  <c r="BC469" i="3"/>
  <c r="AO469" i="3"/>
  <c r="AA469" i="3"/>
  <c r="BG470" i="3"/>
  <c r="AS470" i="3"/>
  <c r="AE470" i="3"/>
  <c r="BK470" i="3"/>
  <c r="AW470" i="3"/>
  <c r="AI470" i="3"/>
  <c r="BO470" i="3"/>
  <c r="BA470" i="3"/>
  <c r="AM470" i="3"/>
  <c r="BS470" i="3"/>
  <c r="BE470" i="3"/>
  <c r="AQ470" i="3"/>
  <c r="BI471" i="3"/>
  <c r="AU471" i="3"/>
  <c r="AG471" i="3"/>
  <c r="S471" i="3"/>
  <c r="BM471" i="3"/>
  <c r="AY471" i="3"/>
  <c r="AK471" i="3"/>
  <c r="W471" i="3"/>
  <c r="BQ471" i="3"/>
  <c r="BC471" i="3"/>
  <c r="AO471" i="3"/>
  <c r="AA471" i="3"/>
  <c r="BG472" i="3"/>
  <c r="AS472" i="3"/>
  <c r="AE472" i="3"/>
  <c r="Q472" i="3"/>
  <c r="BK472" i="3"/>
  <c r="AW472" i="3"/>
  <c r="AI472" i="3"/>
  <c r="U472" i="3"/>
  <c r="BO472" i="3"/>
  <c r="BA472" i="3"/>
  <c r="AM472" i="3"/>
  <c r="Y472" i="3"/>
  <c r="BS472" i="3"/>
  <c r="BE472" i="3"/>
  <c r="AQ472" i="3"/>
  <c r="AC472" i="3"/>
  <c r="BI473" i="3"/>
  <c r="AU473" i="3"/>
  <c r="AG473" i="3"/>
  <c r="S473" i="3"/>
  <c r="BM473" i="3"/>
  <c r="AY473" i="3"/>
  <c r="AK473" i="3"/>
  <c r="W473" i="3"/>
  <c r="BQ473" i="3"/>
  <c r="BC473" i="3"/>
  <c r="AO473" i="3"/>
  <c r="AA473" i="3"/>
  <c r="BG474" i="3"/>
  <c r="AS474" i="3"/>
  <c r="AE474" i="3"/>
  <c r="BK474" i="3"/>
  <c r="AW474" i="3"/>
  <c r="AI474" i="3"/>
  <c r="BO474" i="3"/>
  <c r="BA474" i="3"/>
  <c r="AM474" i="3"/>
  <c r="BS474" i="3"/>
  <c r="BE474" i="3"/>
  <c r="AQ474" i="3"/>
  <c r="BI475" i="3"/>
  <c r="AU475" i="3"/>
  <c r="AG475" i="3"/>
  <c r="S475" i="3"/>
  <c r="BM475" i="3"/>
  <c r="AY475" i="3"/>
  <c r="AK475" i="3"/>
  <c r="W475" i="3"/>
  <c r="BQ475" i="3"/>
  <c r="BC475" i="3"/>
  <c r="AO475" i="3"/>
  <c r="AA475" i="3"/>
  <c r="BG476" i="3"/>
  <c r="AS476" i="3"/>
  <c r="AE476" i="3"/>
  <c r="Q476" i="3"/>
  <c r="BK476" i="3"/>
  <c r="AW476" i="3"/>
  <c r="AI476" i="3"/>
  <c r="U476" i="3"/>
  <c r="BO476" i="3"/>
  <c r="BA476" i="3"/>
  <c r="AM476" i="3"/>
  <c r="Y476" i="3"/>
  <c r="BS476" i="3"/>
  <c r="BE476" i="3"/>
  <c r="AQ476" i="3"/>
  <c r="AC476" i="3"/>
  <c r="BI477" i="3"/>
  <c r="AU477" i="3"/>
  <c r="AG477" i="3"/>
  <c r="S477" i="3"/>
  <c r="BM477" i="3"/>
  <c r="AY477" i="3"/>
  <c r="AK477" i="3"/>
  <c r="W477" i="3"/>
  <c r="BQ477" i="3"/>
  <c r="BC477" i="3"/>
  <c r="AO477" i="3"/>
  <c r="AA477" i="3"/>
  <c r="BG478" i="3"/>
  <c r="AS478" i="3"/>
  <c r="AE478" i="3"/>
  <c r="BK478" i="3"/>
  <c r="AW478" i="3"/>
  <c r="AI478" i="3"/>
  <c r="BO478" i="3"/>
  <c r="BA478" i="3"/>
  <c r="AM478" i="3"/>
  <c r="BS478" i="3"/>
  <c r="BE478" i="3"/>
  <c r="AQ478" i="3"/>
  <c r="BI479" i="3"/>
  <c r="AU479" i="3"/>
  <c r="AG479" i="3"/>
  <c r="S479" i="3"/>
  <c r="BM479" i="3"/>
  <c r="AY479" i="3"/>
  <c r="AK479" i="3"/>
  <c r="W479" i="3"/>
  <c r="BQ479" i="3"/>
  <c r="BC479" i="3"/>
  <c r="AO479" i="3"/>
  <c r="AA479" i="3"/>
  <c r="BG480" i="3"/>
  <c r="AS480" i="3"/>
  <c r="AE480" i="3"/>
  <c r="Q480" i="3"/>
  <c r="BK480" i="3"/>
  <c r="AW480" i="3"/>
  <c r="AI480" i="3"/>
  <c r="U480" i="3"/>
  <c r="BO480" i="3"/>
  <c r="BA480" i="3"/>
  <c r="AM480" i="3"/>
  <c r="Y480" i="3"/>
  <c r="BS480" i="3"/>
  <c r="BE480" i="3"/>
  <c r="AQ480" i="3"/>
  <c r="AC480" i="3"/>
  <c r="BI481" i="3"/>
  <c r="AU481" i="3"/>
  <c r="AG481" i="3"/>
  <c r="S481" i="3"/>
  <c r="BM481" i="3"/>
  <c r="AY481" i="3"/>
  <c r="AK481" i="3"/>
  <c r="W481" i="3"/>
  <c r="BQ481" i="3"/>
  <c r="BC481" i="3"/>
  <c r="AO481" i="3"/>
  <c r="AA481" i="3"/>
  <c r="BG482" i="3"/>
  <c r="AS482" i="3"/>
  <c r="AE482" i="3"/>
  <c r="BK482" i="3"/>
  <c r="AW482" i="3"/>
  <c r="AI482" i="3"/>
  <c r="BO482" i="3"/>
  <c r="BA482" i="3"/>
  <c r="AM482" i="3"/>
  <c r="BS482" i="3"/>
  <c r="BE482" i="3"/>
  <c r="AQ482" i="3"/>
  <c r="BI483" i="3"/>
  <c r="AU483" i="3"/>
  <c r="AG483" i="3"/>
  <c r="S483" i="3"/>
  <c r="BM483" i="3"/>
  <c r="AY483" i="3"/>
  <c r="AK483" i="3"/>
  <c r="W483" i="3"/>
  <c r="BQ483" i="3"/>
  <c r="BC483" i="3"/>
  <c r="AO483" i="3"/>
  <c r="AA483" i="3"/>
  <c r="BG484" i="3"/>
  <c r="AS484" i="3"/>
  <c r="AE484" i="3"/>
  <c r="Q484" i="3"/>
  <c r="BK484" i="3"/>
  <c r="AW484" i="3"/>
  <c r="AI484" i="3"/>
  <c r="U484" i="3"/>
  <c r="BO484" i="3"/>
  <c r="BA484" i="3"/>
  <c r="AM484" i="3"/>
  <c r="Y484" i="3"/>
  <c r="BS484" i="3"/>
  <c r="BE484" i="3"/>
  <c r="AQ484" i="3"/>
  <c r="AC484" i="3"/>
  <c r="BI485" i="3"/>
  <c r="AU485" i="3"/>
  <c r="AG485" i="3"/>
  <c r="S485" i="3"/>
  <c r="BM485" i="3"/>
  <c r="AY485" i="3"/>
  <c r="AK485" i="3"/>
  <c r="W485" i="3"/>
  <c r="BQ485" i="3"/>
  <c r="BC485" i="3"/>
  <c r="AO485" i="3"/>
  <c r="AA485" i="3"/>
  <c r="BG486" i="3"/>
  <c r="AS486" i="3"/>
  <c r="AE486" i="3"/>
  <c r="BK486" i="3"/>
  <c r="AW486" i="3"/>
  <c r="AI486" i="3"/>
  <c r="BO486" i="3"/>
  <c r="BA486" i="3"/>
  <c r="AM486" i="3"/>
  <c r="BS486" i="3"/>
  <c r="BE486" i="3"/>
  <c r="AQ486" i="3"/>
  <c r="BI487" i="3"/>
  <c r="AU487" i="3"/>
  <c r="AG487" i="3"/>
  <c r="S487" i="3"/>
  <c r="BM487" i="3"/>
  <c r="AY487" i="3"/>
  <c r="AK487" i="3"/>
  <c r="W487" i="3"/>
  <c r="BQ487" i="3"/>
  <c r="BC487" i="3"/>
  <c r="AO487" i="3"/>
  <c r="AA487" i="3"/>
  <c r="BG488" i="3"/>
  <c r="AS488" i="3"/>
  <c r="AE488" i="3"/>
  <c r="Q488" i="3"/>
  <c r="BK488" i="3"/>
  <c r="AW488" i="3"/>
  <c r="AI488" i="3"/>
  <c r="U488" i="3"/>
  <c r="BO488" i="3"/>
  <c r="BA488" i="3"/>
  <c r="AM488" i="3"/>
  <c r="Y488" i="3"/>
  <c r="BS488" i="3"/>
  <c r="BE488" i="3"/>
  <c r="AQ488" i="3"/>
  <c r="AC488" i="3"/>
  <c r="BI489" i="3"/>
  <c r="AU489" i="3"/>
  <c r="AG489" i="3"/>
  <c r="S489" i="3"/>
  <c r="BM489" i="3"/>
  <c r="AY489" i="3"/>
  <c r="AK489" i="3"/>
  <c r="W489" i="3"/>
  <c r="BQ489" i="3"/>
  <c r="BC489" i="3"/>
  <c r="AO489" i="3"/>
  <c r="AA489" i="3"/>
  <c r="BG490" i="3"/>
  <c r="AS490" i="3"/>
  <c r="AE490" i="3"/>
  <c r="BK490" i="3"/>
  <c r="AW490" i="3"/>
  <c r="AI490" i="3"/>
  <c r="BO490" i="3"/>
  <c r="BA490" i="3"/>
  <c r="AM490" i="3"/>
  <c r="BS490" i="3"/>
  <c r="BE490" i="3"/>
  <c r="AQ490" i="3"/>
  <c r="BI491" i="3"/>
  <c r="AU491" i="3"/>
  <c r="AG491" i="3"/>
  <c r="S491" i="3"/>
  <c r="BM491" i="3"/>
  <c r="AY491" i="3"/>
  <c r="AK491" i="3"/>
  <c r="W491" i="3"/>
  <c r="BQ491" i="3"/>
  <c r="BC491" i="3"/>
  <c r="AO491" i="3"/>
  <c r="AA491" i="3"/>
  <c r="BG492" i="3"/>
  <c r="AS492" i="3"/>
  <c r="AE492" i="3"/>
  <c r="Q492" i="3"/>
  <c r="BK492" i="3"/>
  <c r="AW492" i="3"/>
  <c r="AI492" i="3"/>
  <c r="U492" i="3"/>
  <c r="BO492" i="3"/>
  <c r="BA492" i="3"/>
  <c r="AM492" i="3"/>
  <c r="Y492" i="3"/>
  <c r="BS492" i="3"/>
  <c r="BE492" i="3"/>
  <c r="AQ492" i="3"/>
  <c r="AC492" i="3"/>
  <c r="BI493" i="3"/>
  <c r="AU493" i="3"/>
  <c r="AG493" i="3"/>
  <c r="S493" i="3"/>
  <c r="BM493" i="3"/>
  <c r="AY493" i="3"/>
  <c r="AK493" i="3"/>
  <c r="W493" i="3"/>
  <c r="BQ493" i="3"/>
  <c r="BC493" i="3"/>
  <c r="AO493" i="3"/>
  <c r="AA493" i="3"/>
  <c r="BG494" i="3"/>
  <c r="AS494" i="3"/>
  <c r="AE494" i="3"/>
  <c r="BK494" i="3"/>
  <c r="AW494" i="3"/>
  <c r="AI494" i="3"/>
  <c r="BO494" i="3"/>
  <c r="BA494" i="3"/>
  <c r="AM494" i="3"/>
  <c r="BS494" i="3"/>
  <c r="BE494" i="3"/>
  <c r="AQ494" i="3"/>
  <c r="BI495" i="3"/>
  <c r="AU495" i="3"/>
  <c r="AG495" i="3"/>
  <c r="S495" i="3"/>
  <c r="BM495" i="3"/>
  <c r="AY495" i="3"/>
  <c r="AK495" i="3"/>
  <c r="W495" i="3"/>
  <c r="BQ495" i="3"/>
  <c r="BC495" i="3"/>
  <c r="AO495" i="3"/>
  <c r="AA495" i="3"/>
  <c r="BG496" i="3"/>
  <c r="AS496" i="3"/>
  <c r="AE496" i="3"/>
  <c r="Q496" i="3"/>
  <c r="BK496" i="3"/>
  <c r="AW496" i="3"/>
  <c r="AI496" i="3"/>
  <c r="U496" i="3"/>
  <c r="BO496" i="3"/>
  <c r="BA496" i="3"/>
  <c r="AM496" i="3"/>
  <c r="Y496" i="3"/>
  <c r="BS496" i="3"/>
  <c r="BE496" i="3"/>
  <c r="AQ496" i="3"/>
  <c r="AC496" i="3"/>
  <c r="BI497" i="3"/>
  <c r="AU497" i="3"/>
  <c r="AG497" i="3"/>
  <c r="S497" i="3"/>
  <c r="BM497" i="3"/>
  <c r="AY497" i="3"/>
  <c r="AK497" i="3"/>
  <c r="W497" i="3"/>
  <c r="BQ497" i="3"/>
  <c r="BC497" i="3"/>
  <c r="AO497" i="3"/>
  <c r="AA497" i="3"/>
  <c r="BG498" i="3"/>
  <c r="AS498" i="3"/>
  <c r="AE498" i="3"/>
  <c r="BK498" i="3"/>
  <c r="AW498" i="3"/>
  <c r="AI498" i="3"/>
  <c r="BO498" i="3"/>
  <c r="BA498" i="3"/>
  <c r="AM498" i="3"/>
  <c r="BS498" i="3"/>
  <c r="BE498" i="3"/>
  <c r="AQ498" i="3"/>
  <c r="BI499" i="3"/>
  <c r="AU499" i="3"/>
  <c r="AG499" i="3"/>
  <c r="S499" i="3"/>
  <c r="BM499" i="3"/>
  <c r="AY499" i="3"/>
  <c r="AK499" i="3"/>
  <c r="W499" i="3"/>
  <c r="BQ499" i="3"/>
  <c r="BC499" i="3"/>
  <c r="AO499" i="3"/>
  <c r="AA499" i="3"/>
  <c r="BG500" i="3"/>
  <c r="AS500" i="3"/>
  <c r="AE500" i="3"/>
  <c r="Q500" i="3"/>
  <c r="BK500" i="3"/>
  <c r="AW500" i="3"/>
  <c r="AI500" i="3"/>
  <c r="U500" i="3"/>
  <c r="BO500" i="3"/>
  <c r="BA500" i="3"/>
  <c r="AM500" i="3"/>
  <c r="Y500" i="3"/>
  <c r="BS500" i="3"/>
  <c r="BE500" i="3"/>
  <c r="AQ500" i="3"/>
  <c r="AC500" i="3"/>
  <c r="BI501" i="3"/>
  <c r="AU501" i="3"/>
  <c r="AG501" i="3"/>
  <c r="S501" i="3"/>
  <c r="BM501" i="3"/>
  <c r="AY501" i="3"/>
  <c r="AK501" i="3"/>
  <c r="W501" i="3"/>
  <c r="BQ501" i="3"/>
  <c r="BC501" i="3"/>
  <c r="AO501" i="3"/>
  <c r="AA501" i="3"/>
  <c r="BG502" i="3"/>
  <c r="AS502" i="3"/>
  <c r="AE502" i="3"/>
  <c r="BK502" i="3"/>
  <c r="AW502" i="3"/>
  <c r="AI502" i="3"/>
  <c r="BO502" i="3"/>
  <c r="BA502" i="3"/>
  <c r="AM502" i="3"/>
  <c r="BS502" i="3"/>
  <c r="BE502" i="3"/>
  <c r="AQ502" i="3"/>
  <c r="BI503" i="3"/>
  <c r="AU503" i="3"/>
  <c r="AG503" i="3"/>
  <c r="S503" i="3"/>
  <c r="BM503" i="3"/>
  <c r="AY503" i="3"/>
  <c r="AK503" i="3"/>
  <c r="W503" i="3"/>
  <c r="BQ503" i="3"/>
  <c r="BC503" i="3"/>
  <c r="AO503" i="3"/>
  <c r="AA503" i="3"/>
  <c r="BG504" i="3"/>
  <c r="AS504" i="3"/>
  <c r="AE504" i="3"/>
  <c r="Q504" i="3"/>
  <c r="BK504" i="3"/>
  <c r="AW504" i="3"/>
  <c r="AI504" i="3"/>
  <c r="U504" i="3"/>
  <c r="BO504" i="3"/>
  <c r="BA504" i="3"/>
  <c r="AM504" i="3"/>
  <c r="Y504" i="3"/>
  <c r="BS504" i="3"/>
  <c r="BE504" i="3"/>
  <c r="AQ504" i="3"/>
  <c r="AC504" i="3"/>
  <c r="BI505" i="3"/>
  <c r="AU505" i="3"/>
  <c r="AG505" i="3"/>
  <c r="S505" i="3"/>
  <c r="BM505" i="3"/>
  <c r="AY505" i="3"/>
  <c r="AK505" i="3"/>
  <c r="W505" i="3"/>
  <c r="BQ505" i="3"/>
  <c r="BC505" i="3"/>
  <c r="AO505" i="3"/>
  <c r="AA505" i="3"/>
  <c r="BG506" i="3"/>
  <c r="AS506" i="3"/>
  <c r="AE506" i="3"/>
  <c r="BK506" i="3"/>
  <c r="AW506" i="3"/>
  <c r="AI506" i="3"/>
  <c r="BO506" i="3"/>
  <c r="BA506" i="3"/>
  <c r="AM506" i="3"/>
  <c r="BS506" i="3"/>
  <c r="BE506" i="3"/>
  <c r="AQ506" i="3"/>
  <c r="BI507" i="3"/>
  <c r="AU507" i="3"/>
  <c r="AG507" i="3"/>
  <c r="S507" i="3"/>
  <c r="BM507" i="3"/>
  <c r="AY507" i="3"/>
  <c r="AK507" i="3"/>
  <c r="W507" i="3"/>
  <c r="BQ507" i="3"/>
  <c r="BC507" i="3"/>
  <c r="AO507" i="3"/>
  <c r="AA507" i="3"/>
  <c r="BG508" i="3"/>
  <c r="AS508" i="3"/>
  <c r="AE508" i="3"/>
  <c r="Q508" i="3"/>
  <c r="BK508" i="3"/>
  <c r="AW508" i="3"/>
  <c r="AI508" i="3"/>
  <c r="U508" i="3"/>
  <c r="BO508" i="3"/>
  <c r="BA508" i="3"/>
  <c r="AM508" i="3"/>
  <c r="Y508" i="3"/>
  <c r="BS508" i="3"/>
  <c r="BE508" i="3"/>
  <c r="AQ508" i="3"/>
  <c r="AC508" i="3"/>
  <c r="BI509" i="3"/>
  <c r="AU509" i="3"/>
  <c r="AG509" i="3"/>
  <c r="S509" i="3"/>
  <c r="BM509" i="3"/>
  <c r="AY509" i="3"/>
  <c r="AK509" i="3"/>
  <c r="W509" i="3"/>
  <c r="BQ509" i="3"/>
  <c r="BC509" i="3"/>
  <c r="AO509" i="3"/>
  <c r="AA509" i="3"/>
  <c r="BG510" i="3"/>
  <c r="AS510" i="3"/>
  <c r="AE510" i="3"/>
  <c r="BK510" i="3"/>
  <c r="AW510" i="3"/>
  <c r="AI510" i="3"/>
  <c r="BO510" i="3"/>
  <c r="BA510" i="3"/>
  <c r="AM510" i="3"/>
  <c r="BS510" i="3"/>
  <c r="BE510" i="3"/>
  <c r="AQ510" i="3"/>
  <c r="BI511" i="3"/>
  <c r="AU511" i="3"/>
  <c r="AG511" i="3"/>
  <c r="S511" i="3"/>
  <c r="BM511" i="3"/>
  <c r="AY511" i="3"/>
  <c r="AK511" i="3"/>
  <c r="W511" i="3"/>
  <c r="BQ511" i="3"/>
  <c r="BC511" i="3"/>
  <c r="AO511" i="3"/>
  <c r="AA511" i="3"/>
  <c r="BG512" i="3"/>
  <c r="AS512" i="3"/>
  <c r="AE512" i="3"/>
  <c r="Q512" i="3"/>
  <c r="BK512" i="3"/>
  <c r="AW512" i="3"/>
  <c r="AI512" i="3"/>
  <c r="U512" i="3"/>
  <c r="BO512" i="3"/>
  <c r="BA512" i="3"/>
  <c r="AM512" i="3"/>
  <c r="Y512" i="3"/>
  <c r="BS512" i="3"/>
  <c r="BE512" i="3"/>
  <c r="AQ512" i="3"/>
  <c r="AC512" i="3"/>
  <c r="BI513" i="3"/>
  <c r="AU513" i="3"/>
  <c r="AG513" i="3"/>
  <c r="S513" i="3"/>
  <c r="BM513" i="3"/>
  <c r="AY513" i="3"/>
  <c r="AK513" i="3"/>
  <c r="W513" i="3"/>
  <c r="BQ513" i="3"/>
  <c r="BC513" i="3"/>
  <c r="AO513" i="3"/>
  <c r="AA513" i="3"/>
  <c r="BG514" i="3"/>
  <c r="AS514" i="3"/>
  <c r="AE514" i="3"/>
  <c r="BK514" i="3"/>
  <c r="AW514" i="3"/>
  <c r="AI514" i="3"/>
  <c r="BO514" i="3"/>
  <c r="BA514" i="3"/>
  <c r="AM514" i="3"/>
  <c r="BS514" i="3"/>
  <c r="BE514" i="3"/>
  <c r="AQ514" i="3"/>
  <c r="BI515" i="3"/>
  <c r="AU515" i="3"/>
  <c r="AG515" i="3"/>
  <c r="S515" i="3"/>
  <c r="BM515" i="3"/>
  <c r="AY515" i="3"/>
  <c r="AK515" i="3"/>
  <c r="W515" i="3"/>
  <c r="BQ515" i="3"/>
  <c r="BC515" i="3"/>
  <c r="AO515" i="3"/>
  <c r="AA515" i="3"/>
  <c r="BG516" i="3"/>
  <c r="AS516" i="3"/>
  <c r="AE516" i="3"/>
  <c r="Q516" i="3"/>
  <c r="BK516" i="3"/>
  <c r="AW516" i="3"/>
  <c r="AI516" i="3"/>
  <c r="U516" i="3"/>
  <c r="BO516" i="3"/>
  <c r="BA516" i="3"/>
  <c r="AM516" i="3"/>
  <c r="Y516" i="3"/>
  <c r="BS516" i="3"/>
  <c r="BE516" i="3"/>
  <c r="AQ516" i="3"/>
  <c r="AC516" i="3"/>
  <c r="BI517" i="3"/>
  <c r="AU517" i="3"/>
  <c r="AG517" i="3"/>
  <c r="S517" i="3"/>
  <c r="BM517" i="3"/>
  <c r="AY517" i="3"/>
  <c r="AK517" i="3"/>
  <c r="W517" i="3"/>
  <c r="BQ517" i="3"/>
  <c r="BC517" i="3"/>
  <c r="AO517" i="3"/>
  <c r="AA517" i="3"/>
  <c r="BG518" i="3"/>
  <c r="AS518" i="3"/>
  <c r="AE518" i="3"/>
  <c r="BK518" i="3"/>
  <c r="AW518" i="3"/>
  <c r="AI518" i="3"/>
  <c r="BO518" i="3"/>
  <c r="BA518" i="3"/>
  <c r="AM518" i="3"/>
  <c r="BS518" i="3"/>
  <c r="BE518" i="3"/>
  <c r="AQ518" i="3"/>
  <c r="BI519" i="3"/>
  <c r="AU519" i="3"/>
  <c r="AG519" i="3"/>
  <c r="S519" i="3"/>
  <c r="BM519" i="3"/>
  <c r="AY519" i="3"/>
  <c r="AK519" i="3"/>
  <c r="W519" i="3"/>
  <c r="BQ519" i="3"/>
  <c r="BC519" i="3"/>
  <c r="AO519" i="3"/>
  <c r="AA519" i="3"/>
  <c r="BG520" i="3"/>
  <c r="AS520" i="3"/>
  <c r="AE520" i="3"/>
  <c r="Q520" i="3"/>
  <c r="BK520" i="3"/>
  <c r="AW520" i="3"/>
  <c r="AI520" i="3"/>
  <c r="U520" i="3"/>
  <c r="BO520" i="3"/>
  <c r="BA520" i="3"/>
  <c r="AM520" i="3"/>
  <c r="Y520" i="3"/>
  <c r="BS520" i="3"/>
  <c r="BE520" i="3"/>
  <c r="AQ520" i="3"/>
  <c r="AC520" i="3"/>
  <c r="BI521" i="3"/>
  <c r="AU521" i="3"/>
  <c r="AG521" i="3"/>
  <c r="S521" i="3"/>
  <c r="BM521" i="3"/>
  <c r="AY521" i="3"/>
  <c r="AK521" i="3"/>
  <c r="W521" i="3"/>
  <c r="BQ521" i="3"/>
  <c r="BC521" i="3"/>
  <c r="AO521" i="3"/>
  <c r="AA521" i="3"/>
  <c r="BG522" i="3"/>
  <c r="AS522" i="3"/>
  <c r="AE522" i="3"/>
  <c r="BK522" i="3"/>
  <c r="AW522" i="3"/>
  <c r="AI522" i="3"/>
  <c r="BO522" i="3"/>
  <c r="BA522" i="3"/>
  <c r="AM522" i="3"/>
  <c r="BS522" i="3"/>
  <c r="BE522" i="3"/>
  <c r="AQ522" i="3"/>
  <c r="BI523" i="3"/>
  <c r="AU523" i="3"/>
  <c r="AG523" i="3"/>
  <c r="S523" i="3"/>
  <c r="BM523" i="3"/>
  <c r="AY523" i="3"/>
  <c r="AK523" i="3"/>
  <c r="W523" i="3"/>
  <c r="BQ523" i="3"/>
  <c r="BC523" i="3"/>
  <c r="AO523" i="3"/>
  <c r="AA523" i="3"/>
  <c r="BG524" i="3"/>
  <c r="AS524" i="3"/>
  <c r="AE524" i="3"/>
  <c r="Q524" i="3"/>
  <c r="BK524" i="3"/>
  <c r="AW524" i="3"/>
  <c r="AI524" i="3"/>
  <c r="U524" i="3"/>
  <c r="BO524" i="3"/>
  <c r="BA524" i="3"/>
  <c r="AM524" i="3"/>
  <c r="Y524" i="3"/>
  <c r="BS524" i="3"/>
  <c r="BE524" i="3"/>
  <c r="AQ524" i="3"/>
  <c r="AC524" i="3"/>
  <c r="BI525" i="3"/>
  <c r="AU525" i="3"/>
  <c r="AG525" i="3"/>
  <c r="S525" i="3"/>
  <c r="BM525" i="3"/>
  <c r="AY525" i="3"/>
  <c r="AK525" i="3"/>
  <c r="W525" i="3"/>
  <c r="BQ525" i="3"/>
  <c r="BC525" i="3"/>
  <c r="AO525" i="3"/>
  <c r="AA525" i="3"/>
  <c r="BG526" i="3"/>
  <c r="AS526" i="3"/>
  <c r="AE526" i="3"/>
  <c r="BK526" i="3"/>
  <c r="AW526" i="3"/>
  <c r="AI526" i="3"/>
  <c r="BO526" i="3"/>
  <c r="BA526" i="3"/>
  <c r="AM526" i="3"/>
  <c r="BS526" i="3"/>
  <c r="BE526" i="3"/>
  <c r="AQ526" i="3"/>
  <c r="BI527" i="3"/>
  <c r="AU527" i="3"/>
  <c r="AG527" i="3"/>
  <c r="S527" i="3"/>
  <c r="BM527" i="3"/>
  <c r="AY527" i="3"/>
  <c r="AK527" i="3"/>
  <c r="W527" i="3"/>
  <c r="BQ527" i="3"/>
  <c r="BC527" i="3"/>
  <c r="AO527" i="3"/>
  <c r="AA527" i="3"/>
  <c r="BG528" i="3"/>
  <c r="AS528" i="3"/>
  <c r="AE528" i="3"/>
  <c r="Q528" i="3"/>
  <c r="BK528" i="3"/>
  <c r="AW528" i="3"/>
  <c r="AI528" i="3"/>
  <c r="U528" i="3"/>
  <c r="BO528" i="3"/>
  <c r="BA528" i="3"/>
  <c r="AM528" i="3"/>
  <c r="Y528" i="3"/>
  <c r="BS528" i="3"/>
  <c r="BE528" i="3"/>
  <c r="AQ528" i="3"/>
  <c r="AC528" i="3"/>
  <c r="BI529" i="3"/>
  <c r="AU529" i="3"/>
  <c r="AG529" i="3"/>
  <c r="S529" i="3"/>
  <c r="BM529" i="3"/>
  <c r="AY529" i="3"/>
  <c r="AK529" i="3"/>
  <c r="W529" i="3"/>
  <c r="BQ529" i="3"/>
  <c r="BC529" i="3"/>
  <c r="AO529" i="3"/>
  <c r="AA529" i="3"/>
  <c r="BG530" i="3"/>
  <c r="AS530" i="3"/>
  <c r="AE530" i="3"/>
  <c r="BK530" i="3"/>
  <c r="AW530" i="3"/>
  <c r="AI530" i="3"/>
  <c r="BO530" i="3"/>
  <c r="BA530" i="3"/>
  <c r="AM530" i="3"/>
  <c r="BS530" i="3"/>
  <c r="BE530" i="3"/>
  <c r="AQ530" i="3"/>
  <c r="BI531" i="3"/>
  <c r="AU531" i="3"/>
  <c r="AG531" i="3"/>
  <c r="S531" i="3"/>
  <c r="BM531" i="3"/>
  <c r="AY531" i="3"/>
  <c r="AK531" i="3"/>
  <c r="W531" i="3"/>
  <c r="BQ531" i="3"/>
  <c r="BC531" i="3"/>
  <c r="AO531" i="3"/>
  <c r="AA531" i="3"/>
  <c r="BG532" i="3"/>
  <c r="AS532" i="3"/>
  <c r="AE532" i="3"/>
  <c r="Q532" i="3"/>
  <c r="BK532" i="3"/>
  <c r="AW532" i="3"/>
  <c r="AI532" i="3"/>
  <c r="U532" i="3"/>
  <c r="BO532" i="3"/>
  <c r="BA532" i="3"/>
  <c r="AM532" i="3"/>
  <c r="Y532" i="3"/>
  <c r="BS532" i="3"/>
  <c r="BE532" i="3"/>
  <c r="AQ532" i="3"/>
  <c r="BI533" i="3"/>
  <c r="AU533" i="3"/>
  <c r="AG533" i="3"/>
  <c r="BM533" i="3"/>
  <c r="AY533" i="3"/>
  <c r="AK533" i="3"/>
  <c r="BQ533" i="3"/>
  <c r="BC533" i="3"/>
  <c r="AO533" i="3"/>
  <c r="BG534" i="3"/>
  <c r="AS534" i="3"/>
  <c r="AE534" i="3"/>
  <c r="BK534" i="3"/>
  <c r="AW534" i="3"/>
  <c r="AI534" i="3"/>
  <c r="BO534" i="3"/>
  <c r="BA534" i="3"/>
  <c r="AM534" i="3"/>
  <c r="BS534" i="3"/>
  <c r="BE534" i="3"/>
  <c r="AQ534" i="3"/>
  <c r="BI535" i="3"/>
  <c r="AU535" i="3"/>
  <c r="AG535" i="3"/>
  <c r="BM535" i="3"/>
  <c r="AY535" i="3"/>
  <c r="AK535" i="3"/>
  <c r="BQ535" i="3"/>
  <c r="BC535" i="3"/>
  <c r="AO535" i="3"/>
  <c r="BG536" i="3"/>
  <c r="AS536" i="3"/>
  <c r="AE536" i="3"/>
  <c r="BK536" i="3"/>
  <c r="AW536" i="3"/>
  <c r="AI536" i="3"/>
  <c r="BO536" i="3"/>
  <c r="BA536" i="3"/>
  <c r="AM536" i="3"/>
  <c r="BS536" i="3"/>
  <c r="BE536" i="3"/>
  <c r="AQ536" i="3"/>
  <c r="BI537" i="3"/>
  <c r="AU537" i="3"/>
  <c r="AG537" i="3"/>
  <c r="BM537" i="3"/>
  <c r="AY537" i="3"/>
  <c r="AK537" i="3"/>
  <c r="BQ537" i="3"/>
  <c r="BC537" i="3"/>
  <c r="AO537" i="3"/>
  <c r="BG538" i="3"/>
  <c r="AS538" i="3"/>
  <c r="AE538" i="3"/>
  <c r="BK538" i="3"/>
  <c r="AW538" i="3"/>
  <c r="AI538" i="3"/>
  <c r="BO538" i="3"/>
  <c r="BA538" i="3"/>
  <c r="AM538" i="3"/>
  <c r="BS538" i="3"/>
  <c r="BE538" i="3"/>
  <c r="AQ538" i="3"/>
  <c r="BI539" i="3"/>
  <c r="AU539" i="3"/>
  <c r="AG539" i="3"/>
  <c r="BM539" i="3"/>
  <c r="AY539" i="3"/>
  <c r="AK539" i="3"/>
  <c r="BQ539" i="3"/>
  <c r="BC539" i="3"/>
  <c r="AO539" i="3"/>
  <c r="BG540" i="3"/>
  <c r="AS540" i="3"/>
  <c r="AE540" i="3"/>
  <c r="BK540" i="3"/>
  <c r="AW540" i="3"/>
  <c r="AI540" i="3"/>
  <c r="BO540" i="3"/>
  <c r="BA540" i="3"/>
  <c r="AM540" i="3"/>
  <c r="BS540" i="3"/>
  <c r="BE540" i="3"/>
  <c r="AQ540" i="3"/>
  <c r="BI541" i="3"/>
  <c r="AU541" i="3"/>
  <c r="AG541" i="3"/>
  <c r="BM541" i="3"/>
  <c r="AY541" i="3"/>
  <c r="AK541" i="3"/>
  <c r="BQ541" i="3"/>
  <c r="BC541" i="3"/>
  <c r="AO541" i="3"/>
  <c r="BG542" i="3"/>
  <c r="AS542" i="3"/>
  <c r="AE542" i="3"/>
  <c r="BK542" i="3"/>
  <c r="AW542" i="3"/>
  <c r="AI542" i="3"/>
  <c r="BO542" i="3"/>
  <c r="BA542" i="3"/>
  <c r="AM542" i="3"/>
  <c r="BS542" i="3"/>
  <c r="BE542" i="3"/>
  <c r="AQ542" i="3"/>
  <c r="BI543" i="3"/>
  <c r="AU543" i="3"/>
  <c r="AG543" i="3"/>
  <c r="BM543" i="3"/>
  <c r="AY543" i="3"/>
  <c r="AK543" i="3"/>
  <c r="BQ543" i="3"/>
  <c r="BC543" i="3"/>
  <c r="AO543" i="3"/>
  <c r="BG544" i="3"/>
  <c r="AS544" i="3"/>
  <c r="AE544" i="3"/>
  <c r="BK544" i="3"/>
  <c r="AW544" i="3"/>
  <c r="AI544" i="3"/>
  <c r="BO544" i="3"/>
  <c r="BA544" i="3"/>
  <c r="AM544" i="3"/>
  <c r="BS544" i="3"/>
  <c r="BE544" i="3"/>
  <c r="AQ544" i="3"/>
  <c r="BI545" i="3"/>
  <c r="AU545" i="3"/>
  <c r="AG545" i="3"/>
  <c r="BM545" i="3"/>
  <c r="AY545" i="3"/>
  <c r="AK545" i="3"/>
  <c r="BQ545" i="3"/>
  <c r="BC545" i="3"/>
  <c r="AO545" i="3"/>
  <c r="BG546" i="3"/>
  <c r="AS546" i="3"/>
  <c r="AE546" i="3"/>
  <c r="BK546" i="3"/>
  <c r="AW546" i="3"/>
  <c r="AI546" i="3"/>
  <c r="BO546" i="3"/>
  <c r="BA546" i="3"/>
  <c r="AM546" i="3"/>
  <c r="BS546" i="3"/>
  <c r="BE546" i="3"/>
  <c r="AQ546" i="3"/>
  <c r="BI547" i="3"/>
  <c r="AU547" i="3"/>
  <c r="AG547" i="3"/>
  <c r="BM547" i="3"/>
  <c r="AY547" i="3"/>
  <c r="AK547" i="3"/>
  <c r="BQ547" i="3"/>
  <c r="BC547" i="3"/>
  <c r="AO547" i="3"/>
  <c r="BG548" i="3"/>
  <c r="AS548" i="3"/>
  <c r="AE548" i="3"/>
  <c r="BK548" i="3"/>
  <c r="AW548" i="3"/>
  <c r="AI548" i="3"/>
  <c r="BO548" i="3"/>
  <c r="BA548" i="3"/>
  <c r="AM548" i="3"/>
  <c r="BS548" i="3"/>
  <c r="BE548" i="3"/>
  <c r="AQ548" i="3"/>
  <c r="BI549" i="3"/>
  <c r="AU549" i="3"/>
  <c r="AG549" i="3"/>
  <c r="BM549" i="3"/>
  <c r="AY549" i="3"/>
  <c r="AK549" i="3"/>
  <c r="BQ549" i="3"/>
  <c r="BC549" i="3"/>
  <c r="AO549" i="3"/>
  <c r="BG550" i="3"/>
  <c r="AS550" i="3"/>
  <c r="AE550" i="3"/>
  <c r="BK550" i="3"/>
  <c r="AW550" i="3"/>
  <c r="AI550" i="3"/>
  <c r="BO550" i="3"/>
  <c r="BA550" i="3"/>
  <c r="AM550" i="3"/>
  <c r="BS550" i="3"/>
  <c r="BE550" i="3"/>
  <c r="AQ550" i="3"/>
  <c r="BI551" i="3"/>
  <c r="AU551" i="3"/>
  <c r="AG551" i="3"/>
  <c r="BM551" i="3"/>
  <c r="AY551" i="3"/>
  <c r="AK551" i="3"/>
  <c r="BQ551" i="3"/>
  <c r="BC551" i="3"/>
  <c r="AO551" i="3"/>
  <c r="BG552" i="3"/>
  <c r="AS552" i="3"/>
  <c r="AE552" i="3"/>
  <c r="BK552" i="3"/>
  <c r="AW552" i="3"/>
  <c r="AI552" i="3"/>
  <c r="BO552" i="3"/>
  <c r="BA552" i="3"/>
  <c r="AM552" i="3"/>
  <c r="BS552" i="3"/>
  <c r="BE552" i="3"/>
  <c r="AQ552" i="3"/>
  <c r="BI553" i="3"/>
  <c r="AU553" i="3"/>
  <c r="AG553" i="3"/>
  <c r="BM553" i="3"/>
  <c r="AY553" i="3"/>
  <c r="AK553" i="3"/>
  <c r="BQ553" i="3"/>
  <c r="BC553" i="3"/>
  <c r="AO553" i="3"/>
  <c r="BG554" i="3"/>
  <c r="AS554" i="3"/>
  <c r="AE554" i="3"/>
  <c r="BK554" i="3"/>
  <c r="AW554" i="3"/>
  <c r="AI554" i="3"/>
  <c r="BO554" i="3"/>
  <c r="BA554" i="3"/>
  <c r="AM554" i="3"/>
  <c r="BS554" i="3"/>
  <c r="BE554" i="3"/>
  <c r="AQ554" i="3"/>
  <c r="BI555" i="3"/>
  <c r="AU555" i="3"/>
  <c r="AG555" i="3"/>
  <c r="BM555" i="3"/>
  <c r="AY555" i="3"/>
  <c r="AK555" i="3"/>
  <c r="BQ555" i="3"/>
  <c r="BC555" i="3"/>
  <c r="AO555" i="3"/>
  <c r="BG556" i="3"/>
  <c r="AS556" i="3"/>
  <c r="AE556" i="3"/>
  <c r="BK556" i="3"/>
  <c r="AW556" i="3"/>
  <c r="AI556" i="3"/>
  <c r="BO556" i="3"/>
  <c r="BA556" i="3"/>
  <c r="AM556" i="3"/>
  <c r="BS556" i="3"/>
  <c r="BE556" i="3"/>
  <c r="AQ556" i="3"/>
  <c r="BI557" i="3"/>
  <c r="AU557" i="3"/>
  <c r="AG557" i="3"/>
  <c r="BM557" i="3"/>
  <c r="AY557" i="3"/>
  <c r="AK557" i="3"/>
  <c r="BQ557" i="3"/>
  <c r="BC557" i="3"/>
  <c r="AO557" i="3"/>
  <c r="BG558" i="3"/>
  <c r="AS558" i="3"/>
  <c r="AE558" i="3"/>
  <c r="BK558" i="3"/>
  <c r="AW558" i="3"/>
  <c r="AI558" i="3"/>
  <c r="BO558" i="3"/>
  <c r="BA558" i="3"/>
  <c r="AM558" i="3"/>
  <c r="BS558" i="3"/>
  <c r="BE558" i="3"/>
  <c r="AQ558" i="3"/>
  <c r="BI559" i="3"/>
  <c r="AU559" i="3"/>
  <c r="AG559" i="3"/>
  <c r="BM559" i="3"/>
  <c r="AY559" i="3"/>
  <c r="AK559" i="3"/>
  <c r="BQ559" i="3"/>
  <c r="BC559" i="3"/>
  <c r="AO559" i="3"/>
  <c r="BG560" i="3"/>
  <c r="AS560" i="3"/>
  <c r="AE560" i="3"/>
  <c r="BK560" i="3"/>
  <c r="AW560" i="3"/>
  <c r="AI560" i="3"/>
  <c r="BO560" i="3"/>
  <c r="BA560" i="3"/>
  <c r="AM560" i="3"/>
  <c r="BS560" i="3"/>
  <c r="BE560" i="3"/>
  <c r="AQ560" i="3"/>
  <c r="BI561" i="3"/>
  <c r="AU561" i="3"/>
  <c r="AG561" i="3"/>
  <c r="BM561" i="3"/>
  <c r="AY561" i="3"/>
  <c r="AK561" i="3"/>
  <c r="BQ561" i="3"/>
  <c r="BC561" i="3"/>
  <c r="AO561" i="3"/>
  <c r="BG562" i="3"/>
  <c r="AS562" i="3"/>
  <c r="AE562" i="3"/>
  <c r="BK562" i="3"/>
  <c r="AW562" i="3"/>
  <c r="AI562" i="3"/>
  <c r="BO562" i="3"/>
  <c r="BA562" i="3"/>
  <c r="AM562" i="3"/>
  <c r="BS562" i="3"/>
  <c r="BE562" i="3"/>
  <c r="AQ562" i="3"/>
  <c r="BI563" i="3"/>
  <c r="AU563" i="3"/>
  <c r="AG563" i="3"/>
  <c r="BM563" i="3"/>
  <c r="AY563" i="3"/>
  <c r="AK563" i="3"/>
  <c r="BQ563" i="3"/>
  <c r="BC563" i="3"/>
  <c r="AO563" i="3"/>
  <c r="BG564" i="3"/>
  <c r="AS564" i="3"/>
  <c r="AE564" i="3"/>
  <c r="BK564" i="3"/>
  <c r="AW564" i="3"/>
  <c r="AI564" i="3"/>
  <c r="BO564" i="3"/>
  <c r="BA564" i="3"/>
  <c r="AM564" i="3"/>
  <c r="BS564" i="3"/>
  <c r="BE564" i="3"/>
  <c r="AQ564" i="3"/>
  <c r="BI565" i="3"/>
  <c r="AU565" i="3"/>
  <c r="AG565" i="3"/>
  <c r="BM565" i="3"/>
  <c r="AY565" i="3"/>
  <c r="AK565" i="3"/>
  <c r="BQ565" i="3"/>
  <c r="BC565" i="3"/>
  <c r="AO565" i="3"/>
  <c r="BG566" i="3"/>
  <c r="AS566" i="3"/>
  <c r="AE566" i="3"/>
  <c r="BK566" i="3"/>
  <c r="AW566" i="3"/>
  <c r="AI566" i="3"/>
  <c r="BO566" i="3"/>
  <c r="BA566" i="3"/>
  <c r="AM566" i="3"/>
  <c r="BS566" i="3"/>
  <c r="BE566" i="3"/>
  <c r="AQ566" i="3"/>
  <c r="BI567" i="3"/>
  <c r="AU567" i="3"/>
  <c r="AG567" i="3"/>
  <c r="BM567" i="3"/>
  <c r="AY567" i="3"/>
  <c r="AK567" i="3"/>
  <c r="BQ567" i="3"/>
  <c r="BC567" i="3"/>
  <c r="AO567" i="3"/>
  <c r="BG568" i="3"/>
  <c r="AS568" i="3"/>
  <c r="AE568" i="3"/>
  <c r="BK568" i="3"/>
  <c r="AW568" i="3"/>
  <c r="AI568" i="3"/>
  <c r="BO568" i="3"/>
  <c r="BA568" i="3"/>
  <c r="AM568" i="3"/>
  <c r="BS568" i="3"/>
  <c r="BE568" i="3"/>
  <c r="AQ568" i="3"/>
  <c r="BI569" i="3"/>
  <c r="AU569" i="3"/>
  <c r="AG569" i="3"/>
  <c r="BM569" i="3"/>
  <c r="AY569" i="3"/>
  <c r="AK569" i="3"/>
  <c r="BQ569" i="3"/>
  <c r="BC569" i="3"/>
  <c r="AO569" i="3"/>
  <c r="BG570" i="3"/>
  <c r="AS570" i="3"/>
  <c r="AE570" i="3"/>
  <c r="BK570" i="3"/>
  <c r="AW570" i="3"/>
  <c r="AI570" i="3"/>
  <c r="BO570" i="3"/>
  <c r="BA570" i="3"/>
  <c r="AM570" i="3"/>
  <c r="BS570" i="3"/>
  <c r="BE570" i="3"/>
  <c r="AQ570" i="3"/>
  <c r="BI571" i="3"/>
  <c r="AU571" i="3"/>
  <c r="AG571" i="3"/>
  <c r="BM571" i="3"/>
  <c r="AY571" i="3"/>
  <c r="AK571" i="3"/>
  <c r="BQ571" i="3"/>
  <c r="BC571" i="3"/>
  <c r="AO571" i="3"/>
  <c r="BG572" i="3"/>
  <c r="AS572" i="3"/>
  <c r="AE572" i="3"/>
  <c r="BK572" i="3"/>
  <c r="AW572" i="3"/>
  <c r="AI572" i="3"/>
  <c r="BO572" i="3"/>
  <c r="BA572" i="3"/>
  <c r="AM572" i="3"/>
  <c r="BS572" i="3"/>
  <c r="BE572" i="3"/>
  <c r="AQ572" i="3"/>
  <c r="BI573" i="3"/>
  <c r="AU573" i="3"/>
  <c r="AG573" i="3"/>
  <c r="BM573" i="3"/>
  <c r="AY573" i="3"/>
  <c r="AK573" i="3"/>
  <c r="BQ573" i="3"/>
  <c r="BC573" i="3"/>
  <c r="AO573" i="3"/>
  <c r="BG574" i="3"/>
  <c r="AS574" i="3"/>
  <c r="AE574" i="3"/>
  <c r="BK574" i="3"/>
  <c r="AW574" i="3"/>
  <c r="AI574" i="3"/>
  <c r="BO574" i="3"/>
  <c r="BA574" i="3"/>
  <c r="AM574" i="3"/>
  <c r="BS574" i="3"/>
  <c r="BE574" i="3"/>
  <c r="AQ574" i="3"/>
  <c r="BI575" i="3"/>
  <c r="AU575" i="3"/>
  <c r="AG575" i="3"/>
  <c r="BM575" i="3"/>
  <c r="AY575" i="3"/>
  <c r="AK575" i="3"/>
  <c r="BQ575" i="3"/>
  <c r="BC575" i="3"/>
  <c r="AO575" i="3"/>
  <c r="BG576" i="3"/>
  <c r="AS576" i="3"/>
  <c r="AE576" i="3"/>
  <c r="BK576" i="3"/>
  <c r="AW576" i="3"/>
  <c r="AI576" i="3"/>
  <c r="BO576" i="3"/>
  <c r="BA576" i="3"/>
  <c r="AM576" i="3"/>
  <c r="BS576" i="3"/>
  <c r="BE576" i="3"/>
  <c r="AQ576" i="3"/>
  <c r="BI577" i="3"/>
  <c r="AU577" i="3"/>
  <c r="AG577" i="3"/>
  <c r="BM577" i="3"/>
  <c r="AY577" i="3"/>
  <c r="AK577" i="3"/>
  <c r="BQ577" i="3"/>
  <c r="BC577" i="3"/>
  <c r="AO577" i="3"/>
  <c r="BG578" i="3"/>
  <c r="AS578" i="3"/>
  <c r="AE578" i="3"/>
  <c r="BK578" i="3"/>
  <c r="AW578" i="3"/>
  <c r="AI578" i="3"/>
  <c r="BO578" i="3"/>
  <c r="BA578" i="3"/>
  <c r="AM578" i="3"/>
  <c r="BS578" i="3"/>
  <c r="BE578" i="3"/>
  <c r="AQ578" i="3"/>
  <c r="BI579" i="3"/>
  <c r="AU579" i="3"/>
  <c r="AG579" i="3"/>
  <c r="BM579" i="3"/>
  <c r="AY579" i="3"/>
  <c r="AK579" i="3"/>
  <c r="BQ579" i="3"/>
  <c r="BC579" i="3"/>
  <c r="AO579" i="3"/>
  <c r="BG580" i="3"/>
  <c r="AS580" i="3"/>
  <c r="AE580" i="3"/>
  <c r="BK580" i="3"/>
  <c r="AW580" i="3"/>
  <c r="AI580" i="3"/>
  <c r="BO580" i="3"/>
  <c r="BA580" i="3"/>
  <c r="AM580" i="3"/>
  <c r="BS580" i="3"/>
  <c r="BE580" i="3"/>
  <c r="AQ580" i="3"/>
  <c r="BI581" i="3"/>
  <c r="AU581" i="3"/>
  <c r="AG581" i="3"/>
  <c r="BM581" i="3"/>
  <c r="AY581" i="3"/>
  <c r="AK581" i="3"/>
  <c r="BQ581" i="3"/>
  <c r="BC581" i="3"/>
  <c r="AO581" i="3"/>
  <c r="BG582" i="3"/>
  <c r="AS582" i="3"/>
  <c r="AE582" i="3"/>
  <c r="BK582" i="3"/>
  <c r="AW582" i="3"/>
  <c r="AI582" i="3"/>
  <c r="BO582" i="3"/>
  <c r="BA582" i="3"/>
  <c r="AM582" i="3"/>
  <c r="BS582" i="3"/>
  <c r="BE582" i="3"/>
  <c r="AQ582" i="3"/>
  <c r="BI583" i="3"/>
  <c r="AU583" i="3"/>
  <c r="AG583" i="3"/>
  <c r="BM583" i="3"/>
  <c r="AY583" i="3"/>
  <c r="AK583" i="3"/>
  <c r="BQ583" i="3"/>
  <c r="BC583" i="3"/>
  <c r="AO583" i="3"/>
  <c r="BG584" i="3"/>
  <c r="AS584" i="3"/>
  <c r="AE584" i="3"/>
  <c r="BK584" i="3"/>
  <c r="AW584" i="3"/>
  <c r="AI584" i="3"/>
  <c r="BO584" i="3"/>
  <c r="BA584" i="3"/>
  <c r="AM584" i="3"/>
  <c r="BS584" i="3"/>
  <c r="BE584" i="3"/>
  <c r="AQ584" i="3"/>
  <c r="BI585" i="3"/>
  <c r="AU585" i="3"/>
  <c r="AG585" i="3"/>
  <c r="BM585" i="3"/>
  <c r="AY585" i="3"/>
  <c r="AK585" i="3"/>
  <c r="BQ585" i="3"/>
  <c r="BC585" i="3"/>
  <c r="AO585" i="3"/>
  <c r="BG586" i="3"/>
  <c r="AS586" i="3"/>
  <c r="AE586" i="3"/>
  <c r="BK586" i="3"/>
  <c r="AW586" i="3"/>
  <c r="AI586" i="3"/>
  <c r="BO586" i="3"/>
  <c r="BA586" i="3"/>
  <c r="AM586" i="3"/>
  <c r="BS586" i="3"/>
  <c r="BE586" i="3"/>
  <c r="AQ586" i="3"/>
  <c r="BI587" i="3"/>
  <c r="AU587" i="3"/>
  <c r="AG587" i="3"/>
  <c r="BM587" i="3"/>
  <c r="AY587" i="3"/>
  <c r="AK587" i="3"/>
  <c r="BQ587" i="3"/>
  <c r="BC587" i="3"/>
  <c r="AO587" i="3"/>
  <c r="BG588" i="3"/>
  <c r="AS588" i="3"/>
  <c r="AE588" i="3"/>
  <c r="BK588" i="3"/>
  <c r="AW588" i="3"/>
  <c r="AI588" i="3"/>
  <c r="BO588" i="3"/>
  <c r="BA588" i="3"/>
  <c r="AM588" i="3"/>
  <c r="BS588" i="3"/>
  <c r="BE588" i="3"/>
  <c r="AQ588" i="3"/>
  <c r="BI589" i="3"/>
  <c r="AU589" i="3"/>
  <c r="AG589" i="3"/>
  <c r="BM589" i="3"/>
  <c r="AY589" i="3"/>
  <c r="AK589" i="3"/>
  <c r="BQ589" i="3"/>
  <c r="BC589" i="3"/>
  <c r="AO589" i="3"/>
  <c r="BG590" i="3"/>
  <c r="AS590" i="3"/>
  <c r="AE590" i="3"/>
  <c r="BK590" i="3"/>
  <c r="AW590" i="3"/>
  <c r="AI590" i="3"/>
  <c r="BO590" i="3"/>
  <c r="BA590" i="3"/>
  <c r="AM590" i="3"/>
  <c r="BS590" i="3"/>
  <c r="BE590" i="3"/>
  <c r="AQ590" i="3"/>
  <c r="BI591" i="3"/>
  <c r="AU591" i="3"/>
  <c r="AG591" i="3"/>
  <c r="BM591" i="3"/>
  <c r="AY591" i="3"/>
  <c r="AK591" i="3"/>
  <c r="BQ591" i="3"/>
  <c r="BC591" i="3"/>
  <c r="AO591" i="3"/>
  <c r="BG592" i="3"/>
  <c r="AS592" i="3"/>
  <c r="AE592" i="3"/>
  <c r="BK592" i="3"/>
  <c r="AW592" i="3"/>
  <c r="AI592" i="3"/>
  <c r="BO592" i="3"/>
  <c r="BA592" i="3"/>
  <c r="AM592" i="3"/>
  <c r="BS592" i="3"/>
  <c r="BE592" i="3"/>
  <c r="AQ592" i="3"/>
  <c r="BI593" i="3"/>
  <c r="AU593" i="3"/>
  <c r="AG593" i="3"/>
  <c r="BM593" i="3"/>
  <c r="AY593" i="3"/>
  <c r="AK593" i="3"/>
  <c r="BQ593" i="3"/>
  <c r="BC593" i="3"/>
  <c r="AO593" i="3"/>
  <c r="BG594" i="3"/>
  <c r="AS594" i="3"/>
  <c r="AE594" i="3"/>
  <c r="BK594" i="3"/>
  <c r="AW594" i="3"/>
  <c r="AI594" i="3"/>
  <c r="BO594" i="3"/>
  <c r="BA594" i="3"/>
  <c r="AM594" i="3"/>
  <c r="BS594" i="3"/>
  <c r="BE594" i="3"/>
  <c r="AQ594" i="3"/>
  <c r="BI595" i="3"/>
  <c r="AU595" i="3"/>
  <c r="AG595" i="3"/>
  <c r="BM595" i="3"/>
  <c r="AY595" i="3"/>
  <c r="AK595" i="3"/>
  <c r="BQ595" i="3"/>
  <c r="BC595" i="3"/>
  <c r="AO595" i="3"/>
  <c r="BG596" i="3"/>
  <c r="AS596" i="3"/>
  <c r="AE596" i="3"/>
  <c r="BK596" i="3"/>
  <c r="AW596" i="3"/>
  <c r="AI596" i="3"/>
  <c r="BO596" i="3"/>
  <c r="BA596" i="3"/>
  <c r="AM596" i="3"/>
  <c r="BS596" i="3"/>
  <c r="BE596" i="3"/>
  <c r="AQ596" i="3"/>
  <c r="BI597" i="3"/>
  <c r="AU597" i="3"/>
  <c r="AG597" i="3"/>
  <c r="BM597" i="3"/>
  <c r="AY597" i="3"/>
  <c r="AK597" i="3"/>
  <c r="BQ597" i="3"/>
  <c r="BC597" i="3"/>
  <c r="AO597" i="3"/>
  <c r="BG598" i="3"/>
  <c r="AS598" i="3"/>
  <c r="AE598" i="3"/>
  <c r="BK598" i="3"/>
  <c r="AW598" i="3"/>
  <c r="AI598" i="3"/>
  <c r="BO598" i="3"/>
  <c r="BA598" i="3"/>
  <c r="AM598" i="3"/>
  <c r="BS598" i="3"/>
  <c r="BE598" i="3"/>
  <c r="AQ598" i="3"/>
  <c r="BI599" i="3"/>
  <c r="AU599" i="3"/>
  <c r="AG599" i="3"/>
  <c r="BM599" i="3"/>
  <c r="AY599" i="3"/>
  <c r="AK599" i="3"/>
  <c r="BQ599" i="3"/>
  <c r="BC599" i="3"/>
  <c r="AO599" i="3"/>
  <c r="BG600" i="3"/>
  <c r="AS600" i="3"/>
  <c r="AE600" i="3"/>
  <c r="BK600" i="3"/>
  <c r="AW600" i="3"/>
  <c r="AI600" i="3"/>
  <c r="BO600" i="3"/>
  <c r="BA600" i="3"/>
  <c r="AM600" i="3"/>
  <c r="BS600" i="3"/>
  <c r="BE600" i="3"/>
  <c r="AQ600" i="3"/>
  <c r="BI601" i="3"/>
  <c r="AU601" i="3"/>
  <c r="AG601" i="3"/>
  <c r="BM601" i="3"/>
  <c r="AY601" i="3"/>
  <c r="AK601" i="3"/>
  <c r="BQ601" i="3"/>
  <c r="BC601" i="3"/>
  <c r="AO601" i="3"/>
  <c r="BG602" i="3"/>
  <c r="AS602" i="3"/>
  <c r="AE602" i="3"/>
  <c r="BK602" i="3"/>
  <c r="AW602" i="3"/>
  <c r="AI602" i="3"/>
  <c r="BO602" i="3"/>
  <c r="BA602" i="3"/>
  <c r="AM602" i="3"/>
  <c r="BS602" i="3"/>
  <c r="BE602" i="3"/>
  <c r="AQ602" i="3"/>
  <c r="BI603" i="3"/>
  <c r="AU603" i="3"/>
  <c r="AG603" i="3"/>
  <c r="BM603" i="3"/>
  <c r="AY603" i="3"/>
  <c r="AK603" i="3"/>
  <c r="BQ603" i="3"/>
  <c r="BC603" i="3"/>
  <c r="AO603" i="3"/>
  <c r="BG604" i="3"/>
  <c r="AS604" i="3"/>
  <c r="AE604" i="3"/>
  <c r="BK604" i="3"/>
  <c r="AW604" i="3"/>
  <c r="AI604" i="3"/>
  <c r="BO604" i="3"/>
  <c r="BA604" i="3"/>
  <c r="AM604" i="3"/>
  <c r="BS604" i="3"/>
  <c r="BE604" i="3"/>
  <c r="AQ604" i="3"/>
  <c r="BI605" i="3"/>
  <c r="AU605" i="3"/>
  <c r="AG605" i="3"/>
  <c r="BM605" i="3"/>
  <c r="AY605" i="3"/>
  <c r="AK605" i="3"/>
  <c r="BQ605" i="3"/>
  <c r="BC605" i="3"/>
  <c r="AO605" i="3"/>
  <c r="BG606" i="3"/>
  <c r="AS606" i="3"/>
  <c r="AE606" i="3"/>
  <c r="BK606" i="3"/>
  <c r="AW606" i="3"/>
  <c r="AI606" i="3"/>
  <c r="BO606" i="3"/>
  <c r="BA606" i="3"/>
  <c r="AM606" i="3"/>
  <c r="BS606" i="3"/>
  <c r="BE606" i="3"/>
  <c r="AQ606" i="3"/>
  <c r="BI607" i="3"/>
  <c r="AU607" i="3"/>
  <c r="AG607" i="3"/>
  <c r="BM607" i="3"/>
  <c r="AY607" i="3"/>
  <c r="AK607" i="3"/>
  <c r="BQ607" i="3"/>
  <c r="BC607" i="3"/>
  <c r="AO607" i="3"/>
  <c r="BG608" i="3"/>
  <c r="AS608" i="3"/>
  <c r="AE608" i="3"/>
  <c r="BK608" i="3"/>
  <c r="AW608" i="3"/>
  <c r="AI608" i="3"/>
  <c r="BO608" i="3"/>
  <c r="BA608" i="3"/>
  <c r="AM608" i="3"/>
  <c r="BS608" i="3"/>
  <c r="BE608" i="3"/>
  <c r="AQ608" i="3"/>
  <c r="BI609" i="3"/>
  <c r="AU609" i="3"/>
  <c r="AG609" i="3"/>
  <c r="BM609" i="3"/>
  <c r="AY609" i="3"/>
  <c r="AK609" i="3"/>
  <c r="BQ609" i="3"/>
  <c r="BC609" i="3"/>
  <c r="AO609" i="3"/>
  <c r="BG610" i="3"/>
  <c r="AS610" i="3"/>
  <c r="AE610" i="3"/>
  <c r="BK610" i="3"/>
  <c r="AW610" i="3"/>
  <c r="AI610" i="3"/>
  <c r="BO610" i="3"/>
  <c r="BA610" i="3"/>
  <c r="AM610" i="3"/>
  <c r="BS610" i="3"/>
  <c r="BE610" i="3"/>
  <c r="AQ610" i="3"/>
  <c r="BI611" i="3"/>
  <c r="AU611" i="3"/>
  <c r="AG611" i="3"/>
  <c r="BM611" i="3"/>
  <c r="AY611" i="3"/>
  <c r="AK611" i="3"/>
  <c r="BQ611" i="3"/>
  <c r="BC611" i="3"/>
  <c r="AO611" i="3"/>
  <c r="BG612" i="3"/>
  <c r="AS612" i="3"/>
  <c r="AE612" i="3"/>
  <c r="BK612" i="3"/>
  <c r="AW612" i="3"/>
  <c r="AI612" i="3"/>
  <c r="BO612" i="3"/>
  <c r="BA612" i="3"/>
  <c r="AM612" i="3"/>
  <c r="BS612" i="3"/>
  <c r="BE612" i="3"/>
  <c r="AQ612" i="3"/>
  <c r="BI613" i="3"/>
  <c r="AU613" i="3"/>
  <c r="AG613" i="3"/>
  <c r="BM613" i="3"/>
  <c r="AY613" i="3"/>
  <c r="AK613" i="3"/>
  <c r="BQ613" i="3"/>
  <c r="BC613" i="3"/>
  <c r="AO613" i="3"/>
  <c r="BG614" i="3"/>
  <c r="AS614" i="3"/>
  <c r="AE614" i="3"/>
  <c r="BK614" i="3"/>
  <c r="AW614" i="3"/>
  <c r="AI614" i="3"/>
  <c r="BO614" i="3"/>
  <c r="BA614" i="3"/>
  <c r="AM614" i="3"/>
  <c r="BS614" i="3"/>
  <c r="BE614" i="3"/>
  <c r="AQ614" i="3"/>
  <c r="BI615" i="3"/>
  <c r="AU615" i="3"/>
  <c r="AG615" i="3"/>
  <c r="BM615" i="3"/>
  <c r="AY615" i="3"/>
  <c r="AK615" i="3"/>
  <c r="BQ615" i="3"/>
  <c r="BC615" i="3"/>
  <c r="AO615" i="3"/>
  <c r="BG616" i="3"/>
  <c r="AS616" i="3"/>
  <c r="AE616" i="3"/>
  <c r="BK616" i="3"/>
  <c r="AW616" i="3"/>
  <c r="AI616" i="3"/>
  <c r="BO616" i="3"/>
  <c r="BA616" i="3"/>
  <c r="AM616" i="3"/>
  <c r="BS616" i="3"/>
  <c r="BE616" i="3"/>
  <c r="AQ616" i="3"/>
  <c r="BI617" i="3"/>
  <c r="AU617" i="3"/>
  <c r="AG617" i="3"/>
  <c r="BM617" i="3"/>
  <c r="AY617" i="3"/>
  <c r="AK617" i="3"/>
  <c r="BQ617" i="3"/>
  <c r="BC617" i="3"/>
  <c r="AO617" i="3"/>
  <c r="BG618" i="3"/>
  <c r="AS618" i="3"/>
  <c r="AE618" i="3"/>
  <c r="BK618" i="3"/>
  <c r="AW618" i="3"/>
  <c r="AI618" i="3"/>
  <c r="BO618" i="3"/>
  <c r="BA618" i="3"/>
  <c r="AM618" i="3"/>
  <c r="BS618" i="3"/>
  <c r="BE618" i="3"/>
  <c r="AQ618" i="3"/>
  <c r="BI619" i="3"/>
  <c r="AU619" i="3"/>
  <c r="AG619" i="3"/>
  <c r="BM619" i="3"/>
  <c r="AY619" i="3"/>
  <c r="AK619" i="3"/>
  <c r="BQ619" i="3"/>
  <c r="BC619" i="3"/>
  <c r="AO619" i="3"/>
  <c r="BG620" i="3"/>
  <c r="AS620" i="3"/>
  <c r="AE620" i="3"/>
  <c r="BK620" i="3"/>
  <c r="AW620" i="3"/>
  <c r="AI620" i="3"/>
  <c r="BO620" i="3"/>
  <c r="BA620" i="3"/>
  <c r="AM620" i="3"/>
  <c r="BS620" i="3"/>
  <c r="BE620" i="3"/>
  <c r="AQ620" i="3"/>
  <c r="BI621" i="3"/>
  <c r="AU621" i="3"/>
  <c r="AG621" i="3"/>
  <c r="BM621" i="3"/>
  <c r="AY621" i="3"/>
  <c r="AK621" i="3"/>
  <c r="BQ621" i="3"/>
  <c r="BC621" i="3"/>
  <c r="AO621" i="3"/>
  <c r="BG622" i="3"/>
  <c r="AS622" i="3"/>
  <c r="AE622" i="3"/>
  <c r="BK622" i="3"/>
  <c r="AW622" i="3"/>
  <c r="AI622" i="3"/>
  <c r="BO622" i="3"/>
  <c r="BA622" i="3"/>
  <c r="AM622" i="3"/>
  <c r="BS622" i="3"/>
  <c r="BE622" i="3"/>
  <c r="AQ622" i="3"/>
  <c r="BI623" i="3"/>
  <c r="AU623" i="3"/>
  <c r="AG623" i="3"/>
  <c r="BM623" i="3"/>
  <c r="AY623" i="3"/>
  <c r="AK623" i="3"/>
  <c r="BQ623" i="3"/>
  <c r="BC623" i="3"/>
  <c r="AO623" i="3"/>
  <c r="BG624" i="3"/>
  <c r="AS624" i="3"/>
  <c r="AE624" i="3"/>
  <c r="BK624" i="3"/>
  <c r="AW624" i="3"/>
  <c r="AI624" i="3"/>
  <c r="BO624" i="3"/>
  <c r="BA624" i="3"/>
  <c r="AM624" i="3"/>
  <c r="BS624" i="3"/>
  <c r="BE624" i="3"/>
  <c r="AQ624" i="3"/>
  <c r="BI625" i="3"/>
  <c r="AU625" i="3"/>
  <c r="AG625" i="3"/>
  <c r="BM625" i="3"/>
  <c r="AY625" i="3"/>
  <c r="AK625" i="3"/>
  <c r="BQ625" i="3"/>
  <c r="BC625" i="3"/>
  <c r="AO625" i="3"/>
  <c r="BG626" i="3"/>
  <c r="AS626" i="3"/>
  <c r="AE626" i="3"/>
  <c r="BK626" i="3"/>
  <c r="AW626" i="3"/>
  <c r="AI626" i="3"/>
  <c r="BO626" i="3"/>
  <c r="BA626" i="3"/>
  <c r="AM626" i="3"/>
  <c r="BS626" i="3"/>
  <c r="BE626" i="3"/>
  <c r="AQ626" i="3"/>
  <c r="BI627" i="3"/>
  <c r="AU627" i="3"/>
  <c r="AG627" i="3"/>
  <c r="BM627" i="3"/>
  <c r="AY627" i="3"/>
  <c r="AK627" i="3"/>
  <c r="BQ627" i="3"/>
  <c r="BC627" i="3"/>
  <c r="AO627" i="3"/>
  <c r="BG628" i="3"/>
  <c r="AS628" i="3"/>
  <c r="AE628" i="3"/>
  <c r="BK628" i="3"/>
  <c r="AW628" i="3"/>
  <c r="AI628" i="3"/>
  <c r="BO628" i="3"/>
  <c r="BA628" i="3"/>
  <c r="AM628" i="3"/>
  <c r="BS628" i="3"/>
  <c r="BE628" i="3"/>
  <c r="AQ628" i="3"/>
  <c r="BI629" i="3"/>
  <c r="AU629" i="3"/>
  <c r="AG629" i="3"/>
  <c r="BM629" i="3"/>
  <c r="AY629" i="3"/>
  <c r="AK629" i="3"/>
  <c r="BQ629" i="3"/>
  <c r="BC629" i="3"/>
  <c r="AO629" i="3"/>
  <c r="BG630" i="3"/>
  <c r="AS630" i="3"/>
  <c r="AE630" i="3"/>
  <c r="BK630" i="3"/>
  <c r="AW630" i="3"/>
  <c r="AI630" i="3"/>
  <c r="BO630" i="3"/>
  <c r="BA630" i="3"/>
  <c r="AM630" i="3"/>
  <c r="BS630" i="3"/>
  <c r="BE630" i="3"/>
  <c r="AQ630" i="3"/>
  <c r="BI631" i="3"/>
  <c r="AU631" i="3"/>
  <c r="AG631" i="3"/>
  <c r="BM631" i="3"/>
  <c r="AY631" i="3"/>
  <c r="AK631" i="3"/>
  <c r="BQ631" i="3"/>
  <c r="BC631" i="3"/>
  <c r="AO631" i="3"/>
  <c r="BG632" i="3"/>
  <c r="AS632" i="3"/>
  <c r="AE632" i="3"/>
  <c r="BK632" i="3"/>
  <c r="AW632" i="3"/>
  <c r="AI632" i="3"/>
  <c r="BO632" i="3"/>
  <c r="BA632" i="3"/>
  <c r="AM632" i="3"/>
  <c r="BS632" i="3"/>
  <c r="BE632" i="3"/>
  <c r="AQ632" i="3"/>
  <c r="BI633" i="3"/>
  <c r="AU633" i="3"/>
  <c r="AG633" i="3"/>
  <c r="BM633" i="3"/>
  <c r="AY633" i="3"/>
  <c r="AK633" i="3"/>
  <c r="BQ633" i="3"/>
  <c r="BC633" i="3"/>
  <c r="AO633" i="3"/>
  <c r="BG634" i="3"/>
  <c r="AS634" i="3"/>
  <c r="AE634" i="3"/>
  <c r="BK634" i="3"/>
  <c r="AW634" i="3"/>
  <c r="AI634" i="3"/>
  <c r="BO634" i="3"/>
  <c r="BA634" i="3"/>
  <c r="AM634" i="3"/>
  <c r="BS634" i="3"/>
  <c r="BE634" i="3"/>
  <c r="AQ634" i="3"/>
  <c r="BI635" i="3"/>
  <c r="AU635" i="3"/>
  <c r="AG635" i="3"/>
  <c r="BM635" i="3"/>
  <c r="AY635" i="3"/>
  <c r="AK635" i="3"/>
  <c r="BQ635" i="3"/>
  <c r="BC635" i="3"/>
  <c r="AO635" i="3"/>
  <c r="BG636" i="3"/>
  <c r="AS636" i="3"/>
  <c r="AE636" i="3"/>
  <c r="BK636" i="3"/>
  <c r="AW636" i="3"/>
  <c r="AI636" i="3"/>
  <c r="BO636" i="3"/>
  <c r="BA636" i="3"/>
  <c r="AM636" i="3"/>
  <c r="BS636" i="3"/>
  <c r="BE636" i="3"/>
  <c r="AQ636" i="3"/>
  <c r="BI637" i="3"/>
  <c r="AU637" i="3"/>
  <c r="AG637" i="3"/>
  <c r="BM637" i="3"/>
  <c r="AY637" i="3"/>
  <c r="AK637" i="3"/>
  <c r="BQ637" i="3"/>
  <c r="BC637" i="3"/>
  <c r="AO637" i="3"/>
  <c r="BG638" i="3"/>
  <c r="AS638" i="3"/>
  <c r="AE638" i="3"/>
  <c r="BK638" i="3"/>
  <c r="AW638" i="3"/>
  <c r="AI638" i="3"/>
  <c r="BO638" i="3"/>
  <c r="BA638" i="3"/>
  <c r="AM638" i="3"/>
  <c r="BS638" i="3"/>
  <c r="BE638" i="3"/>
  <c r="AQ638" i="3"/>
  <c r="BI639" i="3"/>
  <c r="AU639" i="3"/>
  <c r="AG639" i="3"/>
  <c r="BM639" i="3"/>
  <c r="AY639" i="3"/>
  <c r="AK639" i="3"/>
  <c r="BQ639" i="3"/>
  <c r="BC639" i="3"/>
  <c r="AO639" i="3"/>
  <c r="BG640" i="3"/>
  <c r="AS640" i="3"/>
  <c r="AE640" i="3"/>
  <c r="BK640" i="3"/>
  <c r="AW640" i="3"/>
  <c r="AI640" i="3"/>
  <c r="BO640" i="3"/>
  <c r="BA640" i="3"/>
  <c r="AM640" i="3"/>
  <c r="BS640" i="3"/>
  <c r="BE640" i="3"/>
  <c r="AQ640" i="3"/>
  <c r="BI641" i="3"/>
  <c r="AU641" i="3"/>
  <c r="AG641" i="3"/>
  <c r="BM641" i="3"/>
  <c r="AY641" i="3"/>
  <c r="AK641" i="3"/>
  <c r="BQ641" i="3"/>
  <c r="BC641" i="3"/>
  <c r="AO641" i="3"/>
  <c r="BG642" i="3"/>
  <c r="AS642" i="3"/>
  <c r="AE642" i="3"/>
  <c r="BK642" i="3"/>
  <c r="AW642" i="3"/>
  <c r="AI642" i="3"/>
  <c r="BO642" i="3"/>
  <c r="BA642" i="3"/>
  <c r="AM642" i="3"/>
  <c r="BS642" i="3"/>
  <c r="BE642" i="3"/>
  <c r="AQ642" i="3"/>
  <c r="BI643" i="3"/>
  <c r="AU643" i="3"/>
  <c r="AG643" i="3"/>
  <c r="BM643" i="3"/>
  <c r="AY643" i="3"/>
  <c r="AK643" i="3"/>
  <c r="BQ643" i="3"/>
  <c r="BC643" i="3"/>
  <c r="AO643" i="3"/>
  <c r="BG644" i="3"/>
  <c r="AS644" i="3"/>
  <c r="AE644" i="3"/>
  <c r="BK644" i="3"/>
  <c r="AW644" i="3"/>
  <c r="AI644" i="3"/>
  <c r="BO644" i="3"/>
  <c r="BA644" i="3"/>
  <c r="AM644" i="3"/>
  <c r="BS644" i="3"/>
  <c r="BE644" i="3"/>
  <c r="AQ644" i="3"/>
  <c r="BI645" i="3"/>
  <c r="AU645" i="3"/>
  <c r="AG645" i="3"/>
  <c r="BM645" i="3"/>
  <c r="AY645" i="3"/>
  <c r="AK645" i="3"/>
  <c r="BQ645" i="3"/>
  <c r="BC645" i="3"/>
  <c r="AO645" i="3"/>
  <c r="BG646" i="3"/>
  <c r="AS646" i="3"/>
  <c r="AE646" i="3"/>
  <c r="BK646" i="3"/>
  <c r="AW646" i="3"/>
  <c r="AI646" i="3"/>
  <c r="BO646" i="3"/>
  <c r="BA646" i="3"/>
  <c r="AM646" i="3"/>
  <c r="BS646" i="3"/>
  <c r="BE646" i="3"/>
  <c r="AQ646" i="3"/>
  <c r="BI647" i="3"/>
  <c r="AU647" i="3"/>
  <c r="AG647" i="3"/>
  <c r="BM647" i="3"/>
  <c r="AY647" i="3"/>
  <c r="AK647" i="3"/>
  <c r="BQ647" i="3"/>
  <c r="BC647" i="3"/>
  <c r="AO647" i="3"/>
  <c r="BG648" i="3"/>
  <c r="AS648" i="3"/>
  <c r="AE648" i="3"/>
  <c r="BK648" i="3"/>
  <c r="AW648" i="3"/>
  <c r="AI648" i="3"/>
  <c r="BO648" i="3"/>
  <c r="BA648" i="3"/>
  <c r="AM648" i="3"/>
  <c r="BS648" i="3"/>
  <c r="BE648" i="3"/>
  <c r="AQ648" i="3"/>
  <c r="BI649" i="3"/>
  <c r="AU649" i="3"/>
  <c r="AG649" i="3"/>
  <c r="BM649" i="3"/>
  <c r="AY649" i="3"/>
  <c r="AK649" i="3"/>
  <c r="BQ649" i="3"/>
  <c r="BC649" i="3"/>
  <c r="AO649" i="3"/>
  <c r="BG650" i="3"/>
  <c r="AS650" i="3"/>
  <c r="AE650" i="3"/>
  <c r="BK650" i="3"/>
  <c r="AW650" i="3"/>
  <c r="AI650" i="3"/>
  <c r="BO650" i="3"/>
  <c r="BA650" i="3"/>
  <c r="AM650" i="3"/>
  <c r="BS650" i="3"/>
  <c r="BE650" i="3"/>
  <c r="AQ650" i="3"/>
  <c r="BI651" i="3"/>
  <c r="AU651" i="3"/>
  <c r="AG651" i="3"/>
  <c r="BM651" i="3"/>
  <c r="AY651" i="3"/>
  <c r="AK651" i="3"/>
  <c r="BQ651" i="3"/>
  <c r="BC651" i="3"/>
  <c r="AO651" i="3"/>
  <c r="BG652" i="3"/>
  <c r="AS652" i="3"/>
  <c r="AE652" i="3"/>
  <c r="BK652" i="3"/>
  <c r="AW652" i="3"/>
  <c r="AI652" i="3"/>
  <c r="BO652" i="3"/>
  <c r="BA652" i="3"/>
  <c r="AM652" i="3"/>
  <c r="BS652" i="3"/>
  <c r="BE652" i="3"/>
  <c r="AQ652" i="3"/>
  <c r="BI653" i="3"/>
  <c r="AU653" i="3"/>
  <c r="AG653" i="3"/>
  <c r="BM653" i="3"/>
  <c r="AY653" i="3"/>
  <c r="AK653" i="3"/>
  <c r="BQ653" i="3"/>
  <c r="BC653" i="3"/>
  <c r="AO653" i="3"/>
  <c r="BG654" i="3"/>
  <c r="AS654" i="3"/>
  <c r="AE654" i="3"/>
  <c r="BK654" i="3"/>
  <c r="AW654" i="3"/>
  <c r="AI654" i="3"/>
  <c r="BO654" i="3"/>
  <c r="BA654" i="3"/>
  <c r="AM654" i="3"/>
  <c r="BS654" i="3"/>
  <c r="BE654" i="3"/>
  <c r="AQ654" i="3"/>
  <c r="BI655" i="3"/>
  <c r="AU655" i="3"/>
  <c r="AG655" i="3"/>
  <c r="BM655" i="3"/>
  <c r="AY655" i="3"/>
  <c r="AK655" i="3"/>
  <c r="BQ655" i="3"/>
  <c r="BC655" i="3"/>
  <c r="AO655" i="3"/>
  <c r="BG656" i="3"/>
  <c r="AS656" i="3"/>
  <c r="AE656" i="3"/>
  <c r="BK656" i="3"/>
  <c r="AW656" i="3"/>
  <c r="AI656" i="3"/>
  <c r="BO656" i="3"/>
  <c r="BA656" i="3"/>
  <c r="AM656" i="3"/>
  <c r="BS656" i="3"/>
  <c r="BE656" i="3"/>
  <c r="AQ656" i="3"/>
  <c r="BI657" i="3"/>
  <c r="AU657" i="3"/>
  <c r="AG657" i="3"/>
  <c r="BM657" i="3"/>
  <c r="AY657" i="3"/>
  <c r="AK657" i="3"/>
  <c r="BQ657" i="3"/>
  <c r="BC657" i="3"/>
  <c r="AO657" i="3"/>
  <c r="BG658" i="3"/>
  <c r="AS658" i="3"/>
  <c r="AE658" i="3"/>
  <c r="BK658" i="3"/>
  <c r="AW658" i="3"/>
  <c r="AI658" i="3"/>
  <c r="BO658" i="3"/>
  <c r="BA658" i="3"/>
  <c r="AM658" i="3"/>
  <c r="BS658" i="3"/>
  <c r="BE658" i="3"/>
  <c r="AQ658" i="3"/>
  <c r="BI659" i="3"/>
  <c r="AU659" i="3"/>
  <c r="AG659" i="3"/>
  <c r="BM659" i="3"/>
  <c r="AY659" i="3"/>
  <c r="AK659" i="3"/>
  <c r="BQ659" i="3"/>
  <c r="BC659" i="3"/>
  <c r="AO659" i="3"/>
  <c r="BG660" i="3"/>
  <c r="AS660" i="3"/>
  <c r="AE660" i="3"/>
  <c r="BK660" i="3"/>
  <c r="AW660" i="3"/>
  <c r="AI660" i="3"/>
  <c r="BO660" i="3"/>
  <c r="BA660" i="3"/>
  <c r="AM660" i="3"/>
  <c r="BS660" i="3"/>
  <c r="BE660" i="3"/>
  <c r="AQ660" i="3"/>
  <c r="BI661" i="3"/>
  <c r="AU661" i="3"/>
  <c r="AG661" i="3"/>
  <c r="BM661" i="3"/>
  <c r="AY661" i="3"/>
  <c r="AK661" i="3"/>
  <c r="BQ661" i="3"/>
  <c r="BC661" i="3"/>
  <c r="AO661" i="3"/>
  <c r="BG662" i="3"/>
  <c r="AS662" i="3"/>
  <c r="AE662" i="3"/>
  <c r="BK662" i="3"/>
  <c r="AW662" i="3"/>
  <c r="AI662" i="3"/>
  <c r="BO662" i="3"/>
  <c r="BA662" i="3"/>
  <c r="AM662" i="3"/>
  <c r="BS662" i="3"/>
  <c r="BE662" i="3"/>
  <c r="AQ662" i="3"/>
  <c r="BI663" i="3"/>
  <c r="AU663" i="3"/>
  <c r="AG663" i="3"/>
  <c r="BM663" i="3"/>
  <c r="AY663" i="3"/>
  <c r="AK663" i="3"/>
  <c r="BQ663" i="3"/>
  <c r="BC663" i="3"/>
  <c r="AO663" i="3"/>
  <c r="BG664" i="3"/>
  <c r="AS664" i="3"/>
  <c r="AE664" i="3"/>
  <c r="BK664" i="3"/>
  <c r="AW664" i="3"/>
  <c r="AI664" i="3"/>
  <c r="BO664" i="3"/>
  <c r="BA664" i="3"/>
  <c r="AM664" i="3"/>
  <c r="BS664" i="3"/>
  <c r="BE664" i="3"/>
  <c r="AQ664" i="3"/>
  <c r="BI665" i="3"/>
  <c r="AU665" i="3"/>
  <c r="AG665" i="3"/>
  <c r="BM665" i="3"/>
  <c r="AY665" i="3"/>
  <c r="AK665" i="3"/>
  <c r="BQ665" i="3"/>
  <c r="BC665" i="3"/>
  <c r="AO665" i="3"/>
  <c r="BG666" i="3"/>
  <c r="AS666" i="3"/>
  <c r="AE666" i="3"/>
  <c r="BK666" i="3"/>
  <c r="AW666" i="3"/>
  <c r="AI666" i="3"/>
  <c r="BO666" i="3"/>
  <c r="BA666" i="3"/>
  <c r="AM666" i="3"/>
  <c r="BS666" i="3"/>
  <c r="BE666" i="3"/>
  <c r="AQ666" i="3"/>
  <c r="BI667" i="3"/>
  <c r="AU667" i="3"/>
  <c r="AG667" i="3"/>
  <c r="BM667" i="3"/>
  <c r="AY667" i="3"/>
  <c r="AK667" i="3"/>
  <c r="BQ667" i="3"/>
  <c r="BC667" i="3"/>
  <c r="AO667" i="3"/>
  <c r="BG668" i="3"/>
  <c r="AS668" i="3"/>
  <c r="AE668" i="3"/>
  <c r="BK668" i="3"/>
  <c r="AW668" i="3"/>
  <c r="AI668" i="3"/>
  <c r="BO668" i="3"/>
  <c r="BA668" i="3"/>
  <c r="AM668" i="3"/>
  <c r="BS668" i="3"/>
  <c r="BE668" i="3"/>
  <c r="AQ668" i="3"/>
  <c r="BI669" i="3"/>
  <c r="AU669" i="3"/>
  <c r="AG669" i="3"/>
  <c r="BM669" i="3"/>
  <c r="AY669" i="3"/>
  <c r="AK669" i="3"/>
  <c r="BQ669" i="3"/>
  <c r="BC669" i="3"/>
  <c r="AO669" i="3"/>
  <c r="BG670" i="3"/>
  <c r="AS670" i="3"/>
  <c r="AE670" i="3"/>
  <c r="BK670" i="3"/>
  <c r="AW670" i="3"/>
  <c r="AI670" i="3"/>
  <c r="BO670" i="3"/>
  <c r="BA670" i="3"/>
  <c r="AM670" i="3"/>
  <c r="BS670" i="3"/>
  <c r="BE670" i="3"/>
  <c r="AQ670" i="3"/>
  <c r="BI671" i="3"/>
  <c r="AU671" i="3"/>
  <c r="AG671" i="3"/>
  <c r="BM671" i="3"/>
  <c r="AY671" i="3"/>
  <c r="AK671" i="3"/>
  <c r="BQ671" i="3"/>
  <c r="BC671" i="3"/>
  <c r="AO671" i="3"/>
  <c r="BG672" i="3"/>
  <c r="AS672" i="3"/>
  <c r="AE672" i="3"/>
  <c r="BK672" i="3"/>
  <c r="AW672" i="3"/>
  <c r="AI672" i="3"/>
  <c r="BO672" i="3"/>
  <c r="BA672" i="3"/>
  <c r="AM672" i="3"/>
  <c r="BS672" i="3"/>
  <c r="BE672" i="3"/>
  <c r="AQ672" i="3"/>
  <c r="BI673" i="3"/>
  <c r="AU673" i="3"/>
  <c r="AG673" i="3"/>
  <c r="BM673" i="3"/>
  <c r="AY673" i="3"/>
  <c r="AK673" i="3"/>
  <c r="BQ673" i="3"/>
  <c r="BC673" i="3"/>
  <c r="AO673" i="3"/>
  <c r="BG674" i="3"/>
  <c r="AS674" i="3"/>
  <c r="AE674" i="3"/>
  <c r="BK674" i="3"/>
  <c r="AW674" i="3"/>
  <c r="AI674" i="3"/>
  <c r="BO674" i="3"/>
  <c r="BA674" i="3"/>
  <c r="AM674" i="3"/>
  <c r="BS674" i="3"/>
  <c r="BE674" i="3"/>
  <c r="AQ674" i="3"/>
  <c r="BI675" i="3"/>
  <c r="AU675" i="3"/>
  <c r="AG675" i="3"/>
  <c r="BM675" i="3"/>
  <c r="AY675" i="3"/>
  <c r="AK675" i="3"/>
  <c r="BQ675" i="3"/>
  <c r="BC675" i="3"/>
  <c r="AO675" i="3"/>
  <c r="BG676" i="3"/>
  <c r="AS676" i="3"/>
  <c r="AE676" i="3"/>
  <c r="BK676" i="3"/>
  <c r="AW676" i="3"/>
  <c r="AI676" i="3"/>
  <c r="BO676" i="3"/>
  <c r="BA676" i="3"/>
  <c r="AM676" i="3"/>
  <c r="BS676" i="3"/>
  <c r="BE676" i="3"/>
  <c r="AQ676" i="3"/>
  <c r="BI677" i="3"/>
  <c r="AU677" i="3"/>
  <c r="AG677" i="3"/>
  <c r="BM677" i="3"/>
  <c r="AY677" i="3"/>
  <c r="AK677" i="3"/>
  <c r="BQ677" i="3"/>
  <c r="BC677" i="3"/>
  <c r="AO677" i="3"/>
  <c r="BG678" i="3"/>
  <c r="AS678" i="3"/>
  <c r="AE678" i="3"/>
  <c r="BK678" i="3"/>
  <c r="AW678" i="3"/>
  <c r="AI678" i="3"/>
  <c r="BO678" i="3"/>
  <c r="BA678" i="3"/>
  <c r="AM678" i="3"/>
  <c r="BS678" i="3"/>
  <c r="BE678" i="3"/>
  <c r="AQ678" i="3"/>
  <c r="BI679" i="3"/>
  <c r="AU679" i="3"/>
  <c r="AG679" i="3"/>
  <c r="BM679" i="3"/>
  <c r="AY679" i="3"/>
  <c r="AK679" i="3"/>
  <c r="BQ679" i="3"/>
  <c r="BC679" i="3"/>
  <c r="AO679" i="3"/>
  <c r="BG680" i="3"/>
  <c r="AS680" i="3"/>
  <c r="AE680" i="3"/>
  <c r="BK680" i="3"/>
  <c r="AW680" i="3"/>
  <c r="AI680" i="3"/>
  <c r="BO680" i="3"/>
  <c r="BA680" i="3"/>
  <c r="AM680" i="3"/>
  <c r="BS680" i="3"/>
  <c r="BE680" i="3"/>
  <c r="AQ680" i="3"/>
  <c r="BI681" i="3"/>
  <c r="AU681" i="3"/>
  <c r="AG681" i="3"/>
  <c r="BM681" i="3"/>
  <c r="AY681" i="3"/>
  <c r="AK681" i="3"/>
  <c r="BQ681" i="3"/>
  <c r="BC681" i="3"/>
  <c r="AO681" i="3"/>
  <c r="BG682" i="3"/>
  <c r="AS682" i="3"/>
  <c r="AE682" i="3"/>
  <c r="BK682" i="3"/>
  <c r="AW682" i="3"/>
  <c r="AI682" i="3"/>
  <c r="BO682" i="3"/>
  <c r="BA682" i="3"/>
  <c r="AM682" i="3"/>
  <c r="BS682" i="3"/>
  <c r="BE682" i="3"/>
  <c r="AQ682" i="3"/>
  <c r="BI683" i="3"/>
  <c r="AU683" i="3"/>
  <c r="AG683" i="3"/>
  <c r="BM683" i="3"/>
  <c r="AY683" i="3"/>
  <c r="AK683" i="3"/>
  <c r="BQ683" i="3"/>
  <c r="BC683" i="3"/>
  <c r="AO683" i="3"/>
  <c r="BG684" i="3"/>
  <c r="AS684" i="3"/>
  <c r="AE684" i="3"/>
  <c r="BK684" i="3"/>
  <c r="AW684" i="3"/>
  <c r="AI684" i="3"/>
  <c r="BO684" i="3"/>
  <c r="BA684" i="3"/>
  <c r="AM684" i="3"/>
  <c r="BS684" i="3"/>
  <c r="BE684" i="3"/>
  <c r="AQ684" i="3"/>
  <c r="BI685" i="3"/>
  <c r="AU685" i="3"/>
  <c r="AG685" i="3"/>
  <c r="BM685" i="3"/>
  <c r="AY685" i="3"/>
  <c r="AK685" i="3"/>
  <c r="BQ685" i="3"/>
  <c r="BC685" i="3"/>
  <c r="AO685" i="3"/>
  <c r="BG686" i="3"/>
  <c r="AS686" i="3"/>
  <c r="AE686" i="3"/>
  <c r="BK686" i="3"/>
  <c r="AW686" i="3"/>
  <c r="AI686" i="3"/>
  <c r="BO686" i="3"/>
  <c r="BA686" i="3"/>
  <c r="AM686" i="3"/>
  <c r="BS686" i="3"/>
  <c r="BE686" i="3"/>
  <c r="AQ686" i="3"/>
  <c r="BI687" i="3"/>
  <c r="AU687" i="3"/>
  <c r="AG687" i="3"/>
  <c r="BM687" i="3"/>
  <c r="AY687" i="3"/>
  <c r="AK687" i="3"/>
  <c r="BQ687" i="3"/>
  <c r="BC687" i="3"/>
  <c r="AO687" i="3"/>
  <c r="BG688" i="3"/>
  <c r="AS688" i="3"/>
  <c r="AE688" i="3"/>
  <c r="BK688" i="3"/>
  <c r="AW688" i="3"/>
  <c r="AI688" i="3"/>
  <c r="BO688" i="3"/>
  <c r="BA688" i="3"/>
  <c r="AM688" i="3"/>
  <c r="BS688" i="3"/>
  <c r="BE688" i="3"/>
  <c r="AQ688" i="3"/>
  <c r="BI689" i="3"/>
  <c r="AU689" i="3"/>
  <c r="AG689" i="3"/>
  <c r="BM689" i="3"/>
  <c r="AY689" i="3"/>
  <c r="AK689" i="3"/>
  <c r="BQ689" i="3"/>
  <c r="BC689" i="3"/>
  <c r="AO689" i="3"/>
  <c r="BG690" i="3"/>
  <c r="AS690" i="3"/>
  <c r="AE690" i="3"/>
  <c r="BK690" i="3"/>
  <c r="AW690" i="3"/>
  <c r="AI690" i="3"/>
  <c r="BO690" i="3"/>
  <c r="BA690" i="3"/>
  <c r="AM690" i="3"/>
  <c r="BS690" i="3"/>
  <c r="BE690" i="3"/>
  <c r="AQ690" i="3"/>
  <c r="BI691" i="3"/>
  <c r="AU691" i="3"/>
  <c r="AG691" i="3"/>
  <c r="BM691" i="3"/>
  <c r="AY691" i="3"/>
  <c r="AK691" i="3"/>
  <c r="BQ691" i="3"/>
  <c r="BC691" i="3"/>
  <c r="AO691" i="3"/>
  <c r="BG692" i="3"/>
  <c r="AS692" i="3"/>
  <c r="AE692" i="3"/>
  <c r="BK692" i="3"/>
  <c r="AW692" i="3"/>
  <c r="AI692" i="3"/>
  <c r="BO692" i="3"/>
  <c r="BA692" i="3"/>
  <c r="AM692" i="3"/>
  <c r="BS692" i="3"/>
  <c r="BE692" i="3"/>
  <c r="AQ692" i="3"/>
  <c r="BI693" i="3"/>
  <c r="AU693" i="3"/>
  <c r="AG693" i="3"/>
  <c r="BM693" i="3"/>
  <c r="AY693" i="3"/>
  <c r="AK693" i="3"/>
  <c r="BQ693" i="3"/>
  <c r="BC693" i="3"/>
  <c r="AO693" i="3"/>
  <c r="BG694" i="3"/>
  <c r="AS694" i="3"/>
  <c r="AE694" i="3"/>
  <c r="BK694" i="3"/>
  <c r="AW694" i="3"/>
  <c r="AI694" i="3"/>
  <c r="BO694" i="3"/>
  <c r="BA694" i="3"/>
  <c r="AM694" i="3"/>
  <c r="BS694" i="3"/>
  <c r="BE694" i="3"/>
  <c r="AQ694" i="3"/>
  <c r="BI695" i="3"/>
  <c r="AU695" i="3"/>
  <c r="AG695" i="3"/>
  <c r="BM695" i="3"/>
  <c r="AY695" i="3"/>
  <c r="AK695" i="3"/>
  <c r="BQ695" i="3"/>
  <c r="BC695" i="3"/>
  <c r="AO695" i="3"/>
  <c r="BG696" i="3"/>
  <c r="AS696" i="3"/>
  <c r="AE696" i="3"/>
  <c r="BK696" i="3"/>
  <c r="AW696" i="3"/>
  <c r="AI696" i="3"/>
  <c r="BO696" i="3"/>
  <c r="BA696" i="3"/>
  <c r="AM696" i="3"/>
  <c r="BS696" i="3"/>
  <c r="BE696" i="3"/>
  <c r="AQ696" i="3"/>
  <c r="BI697" i="3"/>
  <c r="AU697" i="3"/>
  <c r="AG697" i="3"/>
  <c r="BM697" i="3"/>
  <c r="AY697" i="3"/>
  <c r="AK697" i="3"/>
  <c r="BQ697" i="3"/>
  <c r="BC697" i="3"/>
  <c r="AO697" i="3"/>
  <c r="BG698" i="3"/>
  <c r="AS698" i="3"/>
  <c r="AE698" i="3"/>
  <c r="BK698" i="3"/>
  <c r="AW698" i="3"/>
  <c r="AI698" i="3"/>
  <c r="BO698" i="3"/>
  <c r="BA698" i="3"/>
  <c r="AM698" i="3"/>
  <c r="BS698" i="3"/>
  <c r="BE698" i="3"/>
  <c r="AQ698" i="3"/>
  <c r="BI699" i="3"/>
  <c r="AU699" i="3"/>
  <c r="AG699" i="3"/>
  <c r="BM699" i="3"/>
  <c r="AY699" i="3"/>
  <c r="AK699" i="3"/>
  <c r="BQ699" i="3"/>
  <c r="BC699" i="3"/>
  <c r="AO699" i="3"/>
  <c r="BG700" i="3"/>
  <c r="AS700" i="3"/>
  <c r="AE700" i="3"/>
  <c r="BK700" i="3"/>
  <c r="AW700" i="3"/>
  <c r="AI700" i="3"/>
  <c r="BO700" i="3"/>
  <c r="BA700" i="3"/>
  <c r="AM700" i="3"/>
  <c r="BS700" i="3"/>
  <c r="BE700" i="3"/>
  <c r="AQ700" i="3"/>
  <c r="BI701" i="3"/>
  <c r="AU701" i="3"/>
  <c r="AG701" i="3"/>
  <c r="BM701" i="3"/>
  <c r="AY701" i="3"/>
  <c r="AK701" i="3"/>
  <c r="BQ701" i="3"/>
  <c r="BC701" i="3"/>
  <c r="AO701" i="3"/>
  <c r="BG702" i="3"/>
  <c r="AS702" i="3"/>
  <c r="AE702" i="3"/>
  <c r="BK702" i="3"/>
  <c r="AW702" i="3"/>
  <c r="AI702" i="3"/>
  <c r="BO702" i="3"/>
  <c r="BA702" i="3"/>
  <c r="AM702" i="3"/>
  <c r="BS702" i="3"/>
  <c r="BE702" i="3"/>
  <c r="AQ702" i="3"/>
  <c r="BI703" i="3"/>
  <c r="AU703" i="3"/>
  <c r="AG703" i="3"/>
  <c r="BM703" i="3"/>
  <c r="AY703" i="3"/>
  <c r="AK703" i="3"/>
  <c r="BQ703" i="3"/>
  <c r="BC703" i="3"/>
  <c r="AO703" i="3"/>
  <c r="BG704" i="3"/>
  <c r="AS704" i="3"/>
  <c r="AE704" i="3"/>
  <c r="BK704" i="3"/>
  <c r="AW704" i="3"/>
  <c r="AI704" i="3"/>
  <c r="BO704" i="3"/>
  <c r="BA704" i="3"/>
  <c r="AM704" i="3"/>
  <c r="BS704" i="3"/>
  <c r="BE704" i="3"/>
  <c r="AQ704" i="3"/>
  <c r="BI705" i="3"/>
  <c r="AU705" i="3"/>
  <c r="AG705" i="3"/>
  <c r="BM705" i="3"/>
  <c r="AY705" i="3"/>
  <c r="AK705" i="3"/>
  <c r="BQ705" i="3"/>
  <c r="BC705" i="3"/>
  <c r="AO705" i="3"/>
  <c r="BG706" i="3"/>
  <c r="AS706" i="3"/>
  <c r="AE706" i="3"/>
  <c r="BK706" i="3"/>
  <c r="AW706" i="3"/>
  <c r="AI706" i="3"/>
  <c r="BO706" i="3"/>
  <c r="BA706" i="3"/>
  <c r="AM706" i="3"/>
  <c r="BS706" i="3"/>
  <c r="BE706" i="3"/>
  <c r="AQ706" i="3"/>
  <c r="BI707" i="3"/>
  <c r="AU707" i="3"/>
  <c r="AG707" i="3"/>
  <c r="BM707" i="3"/>
  <c r="AY707" i="3"/>
  <c r="AK707" i="3"/>
  <c r="BQ707" i="3"/>
  <c r="BC707" i="3"/>
  <c r="AO707" i="3"/>
  <c r="BG708" i="3"/>
  <c r="AS708" i="3"/>
  <c r="AE708" i="3"/>
  <c r="BK708" i="3"/>
  <c r="AW708" i="3"/>
  <c r="AI708" i="3"/>
  <c r="BO708" i="3"/>
  <c r="BA708" i="3"/>
  <c r="AM708" i="3"/>
  <c r="BS708" i="3"/>
  <c r="BE708" i="3"/>
  <c r="AQ708" i="3"/>
  <c r="BI709" i="3"/>
  <c r="AU709" i="3"/>
  <c r="AG709" i="3"/>
  <c r="BM709" i="3"/>
  <c r="AY709" i="3"/>
  <c r="AK709" i="3"/>
  <c r="BQ709" i="3"/>
  <c r="BC709" i="3"/>
  <c r="AO709" i="3"/>
  <c r="BG710" i="3"/>
  <c r="AS710" i="3"/>
  <c r="AE710" i="3"/>
  <c r="BK710" i="3"/>
  <c r="AW710" i="3"/>
  <c r="AI710" i="3"/>
  <c r="BO710" i="3"/>
  <c r="BA710" i="3"/>
  <c r="AM710" i="3"/>
  <c r="BS710" i="3"/>
  <c r="BE710" i="3"/>
  <c r="AQ710" i="3"/>
  <c r="BI711" i="3"/>
  <c r="AU711" i="3"/>
  <c r="AG711" i="3"/>
  <c r="BM711" i="3"/>
  <c r="AY711" i="3"/>
  <c r="AK711" i="3"/>
  <c r="BQ711" i="3"/>
  <c r="BC711" i="3"/>
  <c r="AO711" i="3"/>
  <c r="BG712" i="3"/>
  <c r="AS712" i="3"/>
  <c r="AE712" i="3"/>
  <c r="BK712" i="3"/>
  <c r="AW712" i="3"/>
  <c r="AI712" i="3"/>
  <c r="BO712" i="3"/>
  <c r="BA712" i="3"/>
  <c r="AM712" i="3"/>
  <c r="BS712" i="3"/>
  <c r="BE712" i="3"/>
  <c r="AQ712" i="3"/>
  <c r="BI713" i="3"/>
  <c r="AU713" i="3"/>
  <c r="AG713" i="3"/>
  <c r="BM713" i="3"/>
  <c r="AY713" i="3"/>
  <c r="AK713" i="3"/>
  <c r="BQ713" i="3"/>
  <c r="BC713" i="3"/>
  <c r="AO713" i="3"/>
  <c r="BG714" i="3"/>
  <c r="AS714" i="3"/>
  <c r="AE714" i="3"/>
  <c r="BK714" i="3"/>
  <c r="AW714" i="3"/>
  <c r="AI714" i="3"/>
  <c r="BO714" i="3"/>
  <c r="BA714" i="3"/>
  <c r="AM714" i="3"/>
  <c r="BS714" i="3"/>
  <c r="BE714" i="3"/>
  <c r="AQ714" i="3"/>
  <c r="BI715" i="3"/>
  <c r="AU715" i="3"/>
  <c r="AG715" i="3"/>
  <c r="BM715" i="3"/>
  <c r="AY715" i="3"/>
  <c r="AK715" i="3"/>
  <c r="BQ715" i="3"/>
  <c r="BC715" i="3"/>
  <c r="AO715" i="3"/>
  <c r="BG716" i="3"/>
  <c r="AS716" i="3"/>
  <c r="AE716" i="3"/>
  <c r="BK716" i="3"/>
  <c r="AW716" i="3"/>
  <c r="AI716" i="3"/>
  <c r="BO716" i="3"/>
  <c r="BA716" i="3"/>
  <c r="AM716" i="3"/>
  <c r="BS716" i="3"/>
  <c r="BE716" i="3"/>
  <c r="AQ716" i="3"/>
  <c r="BI717" i="3"/>
  <c r="AU717" i="3"/>
  <c r="AG717" i="3"/>
  <c r="BM717" i="3"/>
  <c r="AY717" i="3"/>
  <c r="AK717" i="3"/>
  <c r="BQ717" i="3"/>
  <c r="BC717" i="3"/>
  <c r="AO717" i="3"/>
  <c r="BG718" i="3"/>
  <c r="AS718" i="3"/>
  <c r="AE718" i="3"/>
  <c r="BK718" i="3"/>
  <c r="AW718" i="3"/>
  <c r="AI718" i="3"/>
  <c r="BO718" i="3"/>
  <c r="BA718" i="3"/>
  <c r="AM718" i="3"/>
  <c r="BS718" i="3"/>
  <c r="BE718" i="3"/>
  <c r="AQ718" i="3"/>
  <c r="BI719" i="3"/>
  <c r="AU719" i="3"/>
  <c r="AG719" i="3"/>
  <c r="BM719" i="3"/>
  <c r="AY719" i="3"/>
  <c r="AK719" i="3"/>
  <c r="BQ719" i="3"/>
  <c r="BC719" i="3"/>
  <c r="AO719" i="3"/>
  <c r="BG720" i="3"/>
  <c r="AS720" i="3"/>
  <c r="AE720" i="3"/>
  <c r="BK720" i="3"/>
  <c r="AW720" i="3"/>
  <c r="AI720" i="3"/>
  <c r="BO720" i="3"/>
  <c r="BA720" i="3"/>
  <c r="AM720" i="3"/>
  <c r="BS720" i="3"/>
  <c r="BE720" i="3"/>
  <c r="AQ720" i="3"/>
  <c r="BI721" i="3"/>
  <c r="AU721" i="3"/>
  <c r="AG721" i="3"/>
  <c r="BM721" i="3"/>
  <c r="AY721" i="3"/>
  <c r="AK721" i="3"/>
  <c r="BQ721" i="3"/>
  <c r="BC721" i="3"/>
  <c r="AO721" i="3"/>
  <c r="BG722" i="3"/>
  <c r="AS722" i="3"/>
  <c r="AE722" i="3"/>
  <c r="BK722" i="3"/>
  <c r="AW722" i="3"/>
  <c r="AI722" i="3"/>
  <c r="BO722" i="3"/>
  <c r="BA722" i="3"/>
  <c r="AM722" i="3"/>
  <c r="BS722" i="3"/>
  <c r="BE722" i="3"/>
  <c r="AQ722" i="3"/>
  <c r="BI723" i="3"/>
  <c r="AU723" i="3"/>
  <c r="AG723" i="3"/>
  <c r="BM723" i="3"/>
  <c r="AY723" i="3"/>
  <c r="AK723" i="3"/>
  <c r="BQ723" i="3"/>
  <c r="BC723" i="3"/>
  <c r="AO723" i="3"/>
  <c r="BG724" i="3"/>
  <c r="AS724" i="3"/>
  <c r="AE724" i="3"/>
  <c r="BK724" i="3"/>
  <c r="AW724" i="3"/>
  <c r="AI724" i="3"/>
  <c r="BO724" i="3"/>
  <c r="BA724" i="3"/>
  <c r="AM724" i="3"/>
  <c r="BS724" i="3"/>
  <c r="BE724" i="3"/>
  <c r="AQ724" i="3"/>
  <c r="BI725" i="3"/>
  <c r="AU725" i="3"/>
  <c r="AG725" i="3"/>
  <c r="BM725" i="3"/>
  <c r="AY725" i="3"/>
  <c r="AK725" i="3"/>
  <c r="BQ725" i="3"/>
  <c r="BC725" i="3"/>
  <c r="AO725" i="3"/>
  <c r="BG726" i="3"/>
  <c r="AS726" i="3"/>
  <c r="AE726" i="3"/>
  <c r="BK726" i="3"/>
  <c r="AW726" i="3"/>
  <c r="AI726" i="3"/>
  <c r="BO726" i="3"/>
  <c r="BA726" i="3"/>
  <c r="AM726" i="3"/>
  <c r="BS726" i="3"/>
  <c r="BE726" i="3"/>
  <c r="AQ726" i="3"/>
  <c r="BI727" i="3"/>
  <c r="AU727" i="3"/>
  <c r="AG727" i="3"/>
  <c r="BM727" i="3"/>
  <c r="AY727" i="3"/>
  <c r="AK727" i="3"/>
  <c r="BQ727" i="3"/>
  <c r="BC727" i="3"/>
  <c r="AO727" i="3"/>
  <c r="BG728" i="3"/>
  <c r="AS728" i="3"/>
  <c r="AE728" i="3"/>
  <c r="BK728" i="3"/>
  <c r="AW728" i="3"/>
  <c r="AI728" i="3"/>
  <c r="BO728" i="3"/>
  <c r="BA728" i="3"/>
  <c r="AM728" i="3"/>
  <c r="BS728" i="3"/>
  <c r="BE728" i="3"/>
  <c r="AQ728" i="3"/>
  <c r="BI729" i="3"/>
  <c r="AU729" i="3"/>
  <c r="AG729" i="3"/>
  <c r="BM729" i="3"/>
  <c r="AY729" i="3"/>
  <c r="AK729" i="3"/>
  <c r="BQ729" i="3"/>
  <c r="BC729" i="3"/>
  <c r="AO729" i="3"/>
  <c r="BG730" i="3"/>
  <c r="AS730" i="3"/>
  <c r="AE730" i="3"/>
  <c r="BK730" i="3"/>
  <c r="AW730" i="3"/>
  <c r="AI730" i="3"/>
  <c r="BO730" i="3"/>
  <c r="BA730" i="3"/>
  <c r="AM730" i="3"/>
  <c r="BS730" i="3"/>
  <c r="BE730" i="3"/>
  <c r="AQ730" i="3"/>
  <c r="BI731" i="3"/>
  <c r="AU731" i="3"/>
  <c r="AG731" i="3"/>
  <c r="BM731" i="3"/>
  <c r="AY731" i="3"/>
  <c r="AK731" i="3"/>
  <c r="BQ731" i="3"/>
  <c r="BC731" i="3"/>
  <c r="AO731" i="3"/>
  <c r="BG732" i="3"/>
  <c r="AS732" i="3"/>
  <c r="AE732" i="3"/>
  <c r="BK732" i="3"/>
  <c r="AW732" i="3"/>
  <c r="AI732" i="3"/>
  <c r="BO732" i="3"/>
  <c r="BA732" i="3"/>
  <c r="AM732" i="3"/>
  <c r="BS732" i="3"/>
  <c r="BE732" i="3"/>
  <c r="AQ732" i="3"/>
  <c r="BI733" i="3"/>
  <c r="AU733" i="3"/>
  <c r="AG733" i="3"/>
  <c r="BM733" i="3"/>
  <c r="AY733" i="3"/>
  <c r="AK733" i="3"/>
  <c r="BQ733" i="3"/>
  <c r="BC733" i="3"/>
  <c r="AO733" i="3"/>
  <c r="BG734" i="3"/>
  <c r="AS734" i="3"/>
  <c r="AE734" i="3"/>
  <c r="BK734" i="3"/>
  <c r="AW734" i="3"/>
  <c r="AI734" i="3"/>
  <c r="BO734" i="3"/>
  <c r="BA734" i="3"/>
  <c r="AM734" i="3"/>
  <c r="BS734" i="3"/>
  <c r="BE734" i="3"/>
  <c r="AQ734" i="3"/>
  <c r="BI735" i="3"/>
  <c r="AU735" i="3"/>
  <c r="AG735" i="3"/>
  <c r="BM735" i="3"/>
  <c r="AY735" i="3"/>
  <c r="AK735" i="3"/>
  <c r="BQ735" i="3"/>
  <c r="BC735" i="3"/>
  <c r="AO735" i="3"/>
  <c r="BG736" i="3"/>
  <c r="AS736" i="3"/>
  <c r="AE736" i="3"/>
  <c r="BK736" i="3"/>
  <c r="AW736" i="3"/>
  <c r="AI736" i="3"/>
  <c r="BO736" i="3"/>
  <c r="BA736" i="3"/>
  <c r="AM736" i="3"/>
  <c r="BS736" i="3"/>
  <c r="BE736" i="3"/>
  <c r="AQ736" i="3"/>
  <c r="BI737" i="3"/>
  <c r="AU737" i="3"/>
  <c r="AG737" i="3"/>
  <c r="BM737" i="3"/>
  <c r="AY737" i="3"/>
  <c r="AK737" i="3"/>
  <c r="BQ737" i="3"/>
  <c r="BC737" i="3"/>
  <c r="AO737" i="3"/>
  <c r="BG738" i="3"/>
  <c r="AS738" i="3"/>
  <c r="AE738" i="3"/>
  <c r="BK738" i="3"/>
  <c r="AW738" i="3"/>
  <c r="AI738" i="3"/>
  <c r="BO738" i="3"/>
  <c r="BA738" i="3"/>
  <c r="AM738" i="3"/>
  <c r="BS738" i="3"/>
  <c r="BE738" i="3"/>
  <c r="AQ738" i="3"/>
  <c r="BI739" i="3"/>
  <c r="AU739" i="3"/>
  <c r="AG739" i="3"/>
  <c r="BM739" i="3"/>
  <c r="AY739" i="3"/>
  <c r="AK739" i="3"/>
  <c r="BQ739" i="3"/>
  <c r="BC739" i="3"/>
  <c r="AO739" i="3"/>
  <c r="BG740" i="3"/>
  <c r="AS740" i="3"/>
  <c r="AE740" i="3"/>
  <c r="BK740" i="3"/>
  <c r="AW740" i="3"/>
  <c r="AI740" i="3"/>
  <c r="BO740" i="3"/>
  <c r="BA740" i="3"/>
  <c r="AM740" i="3"/>
  <c r="BS740" i="3"/>
  <c r="BE740" i="3"/>
  <c r="AQ740" i="3"/>
  <c r="BI741" i="3"/>
  <c r="AU741" i="3"/>
  <c r="AG741" i="3"/>
  <c r="BM741" i="3"/>
  <c r="AY741" i="3"/>
  <c r="AK741" i="3"/>
  <c r="BQ741" i="3"/>
  <c r="BC741" i="3"/>
  <c r="AO741" i="3"/>
  <c r="BG742" i="3"/>
  <c r="AS742" i="3"/>
  <c r="AE742" i="3"/>
  <c r="BK742" i="3"/>
  <c r="AW742" i="3"/>
  <c r="AI742" i="3"/>
  <c r="BO742" i="3"/>
  <c r="BA742" i="3"/>
  <c r="AM742" i="3"/>
  <c r="BS742" i="3"/>
  <c r="BE742" i="3"/>
  <c r="AQ742" i="3"/>
  <c r="BI743" i="3"/>
  <c r="AU743" i="3"/>
  <c r="AG743" i="3"/>
  <c r="BM743" i="3"/>
  <c r="AY743" i="3"/>
  <c r="AK743" i="3"/>
  <c r="BQ743" i="3"/>
  <c r="BC743" i="3"/>
  <c r="AO743" i="3"/>
  <c r="BG744" i="3"/>
  <c r="AS744" i="3"/>
  <c r="AE744" i="3"/>
  <c r="BK744" i="3"/>
  <c r="AW744" i="3"/>
  <c r="AI744" i="3"/>
  <c r="BO744" i="3"/>
  <c r="BA744" i="3"/>
  <c r="AM744" i="3"/>
  <c r="BS744" i="3"/>
  <c r="BE744" i="3"/>
  <c r="AQ744" i="3"/>
  <c r="BI745" i="3"/>
  <c r="AU745" i="3"/>
  <c r="AG745" i="3"/>
  <c r="BM745" i="3"/>
  <c r="AY745" i="3"/>
  <c r="AK745" i="3"/>
  <c r="BQ745" i="3"/>
  <c r="BC745" i="3"/>
  <c r="AO745" i="3"/>
  <c r="BG746" i="3"/>
  <c r="AS746" i="3"/>
  <c r="AE746" i="3"/>
  <c r="BK746" i="3"/>
  <c r="AW746" i="3"/>
  <c r="AI746" i="3"/>
  <c r="BO746" i="3"/>
  <c r="BA746" i="3"/>
  <c r="AM746" i="3"/>
  <c r="BS746" i="3"/>
  <c r="BE746" i="3"/>
  <c r="AQ746" i="3"/>
  <c r="BI747" i="3"/>
  <c r="AU747" i="3"/>
  <c r="AG747" i="3"/>
  <c r="BM747" i="3"/>
  <c r="AY747" i="3"/>
  <c r="AK747" i="3"/>
  <c r="BQ747" i="3"/>
  <c r="BC747" i="3"/>
  <c r="AO747" i="3"/>
  <c r="BG748" i="3"/>
  <c r="AS748" i="3"/>
  <c r="AE748" i="3"/>
  <c r="BK748" i="3"/>
  <c r="AW748" i="3"/>
  <c r="AI748" i="3"/>
  <c r="BO748" i="3"/>
  <c r="BA748" i="3"/>
  <c r="AM748" i="3"/>
  <c r="BS748" i="3"/>
  <c r="BE748" i="3"/>
  <c r="AQ748" i="3"/>
  <c r="BI749" i="3"/>
  <c r="AU749" i="3"/>
  <c r="AG749" i="3"/>
  <c r="BM749" i="3"/>
  <c r="AY749" i="3"/>
  <c r="AK749" i="3"/>
  <c r="BQ749" i="3"/>
  <c r="BC749" i="3"/>
  <c r="AO749" i="3"/>
  <c r="BG750" i="3"/>
  <c r="AS750" i="3"/>
  <c r="AE750" i="3"/>
  <c r="BK750" i="3"/>
  <c r="AW750" i="3"/>
  <c r="AI750" i="3"/>
  <c r="BO750" i="3"/>
  <c r="BA750" i="3"/>
  <c r="AM750" i="3"/>
  <c r="BS750" i="3"/>
  <c r="BE750" i="3"/>
  <c r="AQ750" i="3"/>
  <c r="BI751" i="3"/>
  <c r="AU751" i="3"/>
  <c r="AG751" i="3"/>
  <c r="BM751" i="3"/>
  <c r="AY751" i="3"/>
  <c r="AK751" i="3"/>
  <c r="BQ751" i="3"/>
  <c r="BC751" i="3"/>
  <c r="AO751" i="3"/>
  <c r="BG752" i="3"/>
  <c r="AS752" i="3"/>
  <c r="AE752" i="3"/>
  <c r="BK752" i="3"/>
  <c r="AW752" i="3"/>
  <c r="AI752" i="3"/>
  <c r="BO752" i="3"/>
  <c r="BA752" i="3"/>
  <c r="AM752" i="3"/>
  <c r="BS752" i="3"/>
  <c r="BE752" i="3"/>
  <c r="AQ752" i="3"/>
  <c r="BI753" i="3"/>
  <c r="AU753" i="3"/>
  <c r="AG753" i="3"/>
  <c r="BM753" i="3"/>
  <c r="AY753" i="3"/>
  <c r="AK753" i="3"/>
  <c r="BQ753" i="3"/>
  <c r="BC753" i="3"/>
  <c r="AO753" i="3"/>
  <c r="BG754" i="3"/>
  <c r="AS754" i="3"/>
  <c r="AE754" i="3"/>
  <c r="BK754" i="3"/>
  <c r="AW754" i="3"/>
  <c r="AI754" i="3"/>
  <c r="BO754" i="3"/>
  <c r="BA754" i="3"/>
  <c r="AM754" i="3"/>
  <c r="BS754" i="3"/>
  <c r="BE754" i="3"/>
  <c r="AQ754" i="3"/>
  <c r="BI755" i="3"/>
  <c r="AU755" i="3"/>
  <c r="AG755" i="3"/>
  <c r="BM755" i="3"/>
  <c r="AY755" i="3"/>
  <c r="AK755" i="3"/>
  <c r="BQ755" i="3"/>
  <c r="BC755" i="3"/>
  <c r="AO755" i="3"/>
  <c r="BG756" i="3"/>
  <c r="AS756" i="3"/>
  <c r="AE756" i="3"/>
  <c r="BK756" i="3"/>
  <c r="AW756" i="3"/>
  <c r="AI756" i="3"/>
  <c r="BO756" i="3"/>
  <c r="BA756" i="3"/>
  <c r="AM756" i="3"/>
  <c r="BS756" i="3"/>
  <c r="BE756" i="3"/>
  <c r="AQ756" i="3"/>
  <c r="BI757" i="3"/>
  <c r="AU757" i="3"/>
  <c r="AG757" i="3"/>
  <c r="BM757" i="3"/>
  <c r="AY757" i="3"/>
  <c r="AK757" i="3"/>
  <c r="BQ757" i="3"/>
  <c r="BC757" i="3"/>
  <c r="AO757" i="3"/>
  <c r="BG758" i="3"/>
  <c r="AS758" i="3"/>
  <c r="AE758" i="3"/>
  <c r="BK758" i="3"/>
  <c r="AW758" i="3"/>
  <c r="AI758" i="3"/>
  <c r="BO758" i="3"/>
  <c r="BA758" i="3"/>
  <c r="AM758" i="3"/>
  <c r="BS758" i="3"/>
  <c r="BE758" i="3"/>
  <c r="AQ758" i="3"/>
  <c r="BI759" i="3"/>
  <c r="AU759" i="3"/>
  <c r="AG759" i="3"/>
  <c r="BM759" i="3"/>
  <c r="AY759" i="3"/>
  <c r="AK759" i="3"/>
  <c r="BQ759" i="3"/>
  <c r="BC759" i="3"/>
  <c r="AO759" i="3"/>
  <c r="BG760" i="3"/>
  <c r="AS760" i="3"/>
  <c r="AE760" i="3"/>
  <c r="BK760" i="3"/>
  <c r="AW760" i="3"/>
  <c r="AI760" i="3"/>
  <c r="BO760" i="3"/>
  <c r="BA760" i="3"/>
  <c r="AM760" i="3"/>
  <c r="BS760" i="3"/>
  <c r="BE760" i="3"/>
  <c r="AQ760" i="3"/>
  <c r="BI761" i="3"/>
  <c r="AU761" i="3"/>
  <c r="AG761" i="3"/>
  <c r="BM761" i="3"/>
  <c r="AY761" i="3"/>
  <c r="AK761" i="3"/>
  <c r="BQ761" i="3"/>
  <c r="BC761" i="3"/>
  <c r="AO761" i="3"/>
  <c r="BG762" i="3"/>
  <c r="AS762" i="3"/>
  <c r="AE762" i="3"/>
  <c r="BK762" i="3"/>
  <c r="AW762" i="3"/>
  <c r="AI762" i="3"/>
  <c r="BO762" i="3"/>
  <c r="BA762" i="3"/>
  <c r="AM762" i="3"/>
  <c r="BS762" i="3"/>
  <c r="BE762" i="3"/>
  <c r="AQ762" i="3"/>
  <c r="BI763" i="3"/>
  <c r="AU763" i="3"/>
  <c r="AG763" i="3"/>
  <c r="BM763" i="3"/>
  <c r="AY763" i="3"/>
  <c r="AK763" i="3"/>
  <c r="BQ763" i="3"/>
  <c r="BC763" i="3"/>
  <c r="AO763" i="3"/>
  <c r="BG764" i="3"/>
  <c r="AS764" i="3"/>
  <c r="AE764" i="3"/>
  <c r="BK764" i="3"/>
  <c r="AW764" i="3"/>
  <c r="AI764" i="3"/>
  <c r="BO764" i="3"/>
  <c r="BA764" i="3"/>
  <c r="AM764" i="3"/>
  <c r="BS764" i="3"/>
  <c r="BE764" i="3"/>
  <c r="AQ764" i="3"/>
  <c r="BI765" i="3"/>
  <c r="AU765" i="3"/>
  <c r="AG765" i="3"/>
  <c r="BM765" i="3"/>
  <c r="AY765" i="3"/>
  <c r="AK765" i="3"/>
  <c r="BQ765" i="3"/>
  <c r="BC765" i="3"/>
  <c r="AO765" i="3"/>
  <c r="BG766" i="3"/>
  <c r="AS766" i="3"/>
  <c r="AE766" i="3"/>
  <c r="BK766" i="3"/>
  <c r="AW766" i="3"/>
  <c r="AI766" i="3"/>
  <c r="BO766" i="3"/>
  <c r="BA766" i="3"/>
  <c r="AM766" i="3"/>
  <c r="BS766" i="3"/>
  <c r="BE766" i="3"/>
  <c r="AQ766" i="3"/>
  <c r="BI767" i="3"/>
  <c r="AU767" i="3"/>
  <c r="AG767" i="3"/>
  <c r="BM767" i="3"/>
  <c r="AY767" i="3"/>
  <c r="AK767" i="3"/>
  <c r="BQ767" i="3"/>
  <c r="BC767" i="3"/>
  <c r="AO767" i="3"/>
  <c r="BG768" i="3"/>
  <c r="AS768" i="3"/>
  <c r="AE768" i="3"/>
  <c r="BK768" i="3"/>
  <c r="AW768" i="3"/>
  <c r="AI768" i="3"/>
  <c r="BO768" i="3"/>
  <c r="BA768" i="3"/>
  <c r="AM768" i="3"/>
  <c r="BS768" i="3"/>
  <c r="BE768" i="3"/>
  <c r="AQ768" i="3"/>
  <c r="BI769" i="3"/>
  <c r="AU769" i="3"/>
  <c r="AG769" i="3"/>
  <c r="BM769" i="3"/>
  <c r="AY769" i="3"/>
  <c r="AK769" i="3"/>
  <c r="BQ769" i="3"/>
  <c r="BC769" i="3"/>
  <c r="AO769" i="3"/>
  <c r="BG770" i="3"/>
  <c r="AS770" i="3"/>
  <c r="AE770" i="3"/>
  <c r="BK770" i="3"/>
  <c r="AW770" i="3"/>
  <c r="AI770" i="3"/>
  <c r="BO770" i="3"/>
  <c r="BA770" i="3"/>
  <c r="AM770" i="3"/>
  <c r="BS770" i="3"/>
  <c r="BE770" i="3"/>
  <c r="AQ770" i="3"/>
  <c r="BI771" i="3"/>
  <c r="AU771" i="3"/>
  <c r="AG771" i="3"/>
  <c r="BM771" i="3"/>
  <c r="AY771" i="3"/>
  <c r="AK771" i="3"/>
  <c r="BQ771" i="3"/>
  <c r="BC771" i="3"/>
  <c r="AO771" i="3"/>
  <c r="BG772" i="3"/>
  <c r="AS772" i="3"/>
  <c r="AE772" i="3"/>
  <c r="BK772" i="3"/>
  <c r="AW772" i="3"/>
  <c r="AI772" i="3"/>
  <c r="BO772" i="3"/>
  <c r="BA772" i="3"/>
  <c r="AM772" i="3"/>
  <c r="BS772" i="3"/>
  <c r="BE772" i="3"/>
  <c r="AQ772" i="3"/>
  <c r="BI773" i="3"/>
  <c r="AU773" i="3"/>
  <c r="AG773" i="3"/>
  <c r="BM773" i="3"/>
  <c r="AY773" i="3"/>
  <c r="AK773" i="3"/>
  <c r="BQ773" i="3"/>
  <c r="BC773" i="3"/>
  <c r="AO773" i="3"/>
  <c r="BG774" i="3"/>
  <c r="AS774" i="3"/>
  <c r="AE774" i="3"/>
  <c r="BK774" i="3"/>
  <c r="AW774" i="3"/>
  <c r="AI774" i="3"/>
  <c r="BO774" i="3"/>
  <c r="BA774" i="3"/>
  <c r="AM774" i="3"/>
  <c r="BS774" i="3"/>
  <c r="BE774" i="3"/>
  <c r="AQ774" i="3"/>
  <c r="BI775" i="3"/>
  <c r="AU775" i="3"/>
  <c r="AG775" i="3"/>
  <c r="BM775" i="3"/>
  <c r="AY775" i="3"/>
  <c r="AK775" i="3"/>
  <c r="BQ775" i="3"/>
  <c r="BC775" i="3"/>
  <c r="AO775" i="3"/>
  <c r="BG776" i="3"/>
  <c r="AS776" i="3"/>
  <c r="AE776" i="3"/>
  <c r="BK776" i="3"/>
  <c r="AW776" i="3"/>
  <c r="AI776" i="3"/>
  <c r="BO776" i="3"/>
  <c r="BA776" i="3"/>
  <c r="AM776" i="3"/>
  <c r="BS776" i="3"/>
  <c r="BE776" i="3"/>
  <c r="AQ776" i="3"/>
  <c r="BI777" i="3"/>
  <c r="AU777" i="3"/>
  <c r="AG777" i="3"/>
  <c r="BM777" i="3"/>
  <c r="AY777" i="3"/>
  <c r="AK777" i="3"/>
  <c r="BQ777" i="3"/>
  <c r="BC777" i="3"/>
  <c r="AO777" i="3"/>
  <c r="BG778" i="3"/>
  <c r="AS778" i="3"/>
  <c r="AE778" i="3"/>
  <c r="BK778" i="3"/>
  <c r="AW778" i="3"/>
  <c r="AI778" i="3"/>
  <c r="BO778" i="3"/>
  <c r="BA778" i="3"/>
  <c r="AM778" i="3"/>
  <c r="BS778" i="3"/>
  <c r="BE778" i="3"/>
  <c r="AQ778" i="3"/>
  <c r="BI779" i="3"/>
  <c r="AU779" i="3"/>
  <c r="AG779" i="3"/>
  <c r="BM779" i="3"/>
  <c r="AY779" i="3"/>
  <c r="AK779" i="3"/>
  <c r="BQ779" i="3"/>
  <c r="BC779" i="3"/>
  <c r="AO779" i="3"/>
  <c r="BG780" i="3"/>
  <c r="AS780" i="3"/>
  <c r="AE780" i="3"/>
  <c r="BK780" i="3"/>
  <c r="AW780" i="3"/>
  <c r="AI780" i="3"/>
  <c r="BO780" i="3"/>
  <c r="BA780" i="3"/>
  <c r="AM780" i="3"/>
  <c r="BS780" i="3"/>
  <c r="BE780" i="3"/>
  <c r="AQ780" i="3"/>
  <c r="BI781" i="3"/>
  <c r="AU781" i="3"/>
  <c r="AG781" i="3"/>
  <c r="BM781" i="3"/>
  <c r="AY781" i="3"/>
  <c r="AK781" i="3"/>
  <c r="BQ781" i="3"/>
  <c r="BC781" i="3"/>
  <c r="AO781" i="3"/>
  <c r="BG782" i="3"/>
  <c r="AS782" i="3"/>
  <c r="AE782" i="3"/>
  <c r="BK782" i="3"/>
  <c r="AW782" i="3"/>
  <c r="AI782" i="3"/>
  <c r="BO782" i="3"/>
  <c r="BA782" i="3"/>
  <c r="AM782" i="3"/>
  <c r="BS782" i="3"/>
  <c r="BE782" i="3"/>
  <c r="AQ782" i="3"/>
  <c r="BI783" i="3"/>
  <c r="AU783" i="3"/>
  <c r="AG783" i="3"/>
  <c r="BM783" i="3"/>
  <c r="AY783" i="3"/>
  <c r="AK783" i="3"/>
  <c r="BQ783" i="3"/>
  <c r="BC783" i="3"/>
  <c r="AO783" i="3"/>
  <c r="BG784" i="3"/>
  <c r="AS784" i="3"/>
  <c r="AE784" i="3"/>
  <c r="BK784" i="3"/>
  <c r="AW784" i="3"/>
  <c r="AI784" i="3"/>
  <c r="BO784" i="3"/>
  <c r="BA784" i="3"/>
  <c r="AM784" i="3"/>
  <c r="BS784" i="3"/>
  <c r="BE784" i="3"/>
  <c r="AQ784" i="3"/>
  <c r="BI785" i="3"/>
  <c r="AU785" i="3"/>
  <c r="AG785" i="3"/>
  <c r="BM785" i="3"/>
  <c r="AY785" i="3"/>
  <c r="AK785" i="3"/>
  <c r="BQ785" i="3"/>
  <c r="BC785" i="3"/>
  <c r="AO785" i="3"/>
  <c r="BG786" i="3"/>
  <c r="AS786" i="3"/>
  <c r="AE786" i="3"/>
  <c r="BK786" i="3"/>
  <c r="AW786" i="3"/>
  <c r="AI786" i="3"/>
  <c r="BO786" i="3"/>
  <c r="BA786" i="3"/>
  <c r="AM786" i="3"/>
  <c r="BS786" i="3"/>
  <c r="BE786" i="3"/>
  <c r="AQ786" i="3"/>
  <c r="BI787" i="3"/>
  <c r="AU787" i="3"/>
  <c r="AG787" i="3"/>
  <c r="BM787" i="3"/>
  <c r="AY787" i="3"/>
  <c r="AK787" i="3"/>
  <c r="BQ787" i="3"/>
  <c r="BC787" i="3"/>
  <c r="AO787" i="3"/>
  <c r="BG788" i="3"/>
  <c r="AS788" i="3"/>
  <c r="AE788" i="3"/>
  <c r="BK788" i="3"/>
  <c r="AW788" i="3"/>
  <c r="AI788" i="3"/>
  <c r="BO788" i="3"/>
  <c r="BA788" i="3"/>
  <c r="AM788" i="3"/>
  <c r="BS788" i="3"/>
  <c r="BE788" i="3"/>
  <c r="AQ788" i="3"/>
  <c r="BI789" i="3"/>
  <c r="AU789" i="3"/>
  <c r="AG789" i="3"/>
  <c r="BM789" i="3"/>
  <c r="AY789" i="3"/>
  <c r="AK789" i="3"/>
  <c r="BQ789" i="3"/>
  <c r="BC789" i="3"/>
  <c r="AO789" i="3"/>
  <c r="BG790" i="3"/>
  <c r="AS790" i="3"/>
  <c r="AE790" i="3"/>
  <c r="BK790" i="3"/>
  <c r="AW790" i="3"/>
  <c r="AI790" i="3"/>
  <c r="BO790" i="3"/>
  <c r="BA790" i="3"/>
  <c r="AM790" i="3"/>
  <c r="BS790" i="3"/>
  <c r="BE790" i="3"/>
  <c r="AQ790" i="3"/>
  <c r="BI791" i="3"/>
  <c r="AU791" i="3"/>
  <c r="AG791" i="3"/>
  <c r="BM791" i="3"/>
  <c r="AY791" i="3"/>
  <c r="AK791" i="3"/>
  <c r="BQ791" i="3"/>
  <c r="BC791" i="3"/>
  <c r="AO791" i="3"/>
  <c r="BG792" i="3"/>
  <c r="AS792" i="3"/>
  <c r="AE792" i="3"/>
  <c r="BK792" i="3"/>
  <c r="AW792" i="3"/>
  <c r="AI792" i="3"/>
  <c r="BO792" i="3"/>
  <c r="BA792" i="3"/>
  <c r="AM792" i="3"/>
  <c r="BS792" i="3"/>
  <c r="BE792" i="3"/>
  <c r="AQ792" i="3"/>
  <c r="BI793" i="3"/>
  <c r="AU793" i="3"/>
  <c r="AG793" i="3"/>
  <c r="BM793" i="3"/>
  <c r="AY793" i="3"/>
  <c r="AK793" i="3"/>
  <c r="BQ793" i="3"/>
  <c r="BC793" i="3"/>
  <c r="AO793" i="3"/>
  <c r="BG794" i="3"/>
  <c r="AS794" i="3"/>
  <c r="AE794" i="3"/>
  <c r="BK794" i="3"/>
  <c r="AW794" i="3"/>
  <c r="AI794" i="3"/>
  <c r="BO794" i="3"/>
  <c r="BA794" i="3"/>
  <c r="AM794" i="3"/>
  <c r="BS794" i="3"/>
  <c r="BE794" i="3"/>
  <c r="AQ794" i="3"/>
  <c r="BI795" i="3"/>
  <c r="AU795" i="3"/>
  <c r="AG795" i="3"/>
  <c r="BM795" i="3"/>
  <c r="AY795" i="3"/>
  <c r="AK795" i="3"/>
  <c r="BQ795" i="3"/>
  <c r="BC795" i="3"/>
  <c r="AO795" i="3"/>
  <c r="BG796" i="3"/>
  <c r="AS796" i="3"/>
  <c r="AE796" i="3"/>
  <c r="BK796" i="3"/>
  <c r="AW796" i="3"/>
  <c r="AI796" i="3"/>
  <c r="BO796" i="3"/>
  <c r="BA796" i="3"/>
  <c r="AM796" i="3"/>
  <c r="BS796" i="3"/>
  <c r="BE796" i="3"/>
  <c r="AQ796" i="3"/>
  <c r="BI797" i="3"/>
  <c r="AU797" i="3"/>
  <c r="AG797" i="3"/>
  <c r="BM797" i="3"/>
  <c r="AY797" i="3"/>
  <c r="AK797" i="3"/>
  <c r="BQ797" i="3"/>
  <c r="BC797" i="3"/>
  <c r="AO797" i="3"/>
  <c r="BG798" i="3"/>
  <c r="AS798" i="3"/>
  <c r="AE798" i="3"/>
  <c r="BK798" i="3"/>
  <c r="AW798" i="3"/>
  <c r="AI798" i="3"/>
  <c r="BO798" i="3"/>
  <c r="BA798" i="3"/>
  <c r="AM798" i="3"/>
  <c r="BS798" i="3"/>
  <c r="BE798" i="3"/>
  <c r="AQ798" i="3"/>
  <c r="BI799" i="3"/>
  <c r="AU799" i="3"/>
  <c r="AG799" i="3"/>
  <c r="BM799" i="3"/>
  <c r="AY799" i="3"/>
  <c r="AK799" i="3"/>
  <c r="BQ799" i="3"/>
  <c r="BC799" i="3"/>
  <c r="AO799" i="3"/>
  <c r="BG800" i="3"/>
  <c r="AS800" i="3"/>
  <c r="AE800" i="3"/>
  <c r="BK800" i="3"/>
  <c r="AW800" i="3"/>
  <c r="AI800" i="3"/>
  <c r="BO800" i="3"/>
  <c r="BA800" i="3"/>
  <c r="AM800" i="3"/>
  <c r="BS800" i="3"/>
  <c r="BE800" i="3"/>
  <c r="AQ800" i="3"/>
  <c r="BI801" i="3"/>
  <c r="AU801" i="3"/>
  <c r="AG801" i="3"/>
  <c r="BM801" i="3"/>
  <c r="AY801" i="3"/>
  <c r="AK801" i="3"/>
  <c r="BQ801" i="3"/>
  <c r="BC801" i="3"/>
  <c r="AO801" i="3"/>
  <c r="BG802" i="3"/>
  <c r="AS802" i="3"/>
  <c r="AE802" i="3"/>
  <c r="BK802" i="3"/>
  <c r="AW802" i="3"/>
  <c r="AI802" i="3"/>
  <c r="BO802" i="3"/>
  <c r="BA802" i="3"/>
  <c r="AM802" i="3"/>
  <c r="BS802" i="3"/>
  <c r="BE802" i="3"/>
  <c r="AQ802" i="3"/>
  <c r="BI803" i="3"/>
  <c r="AU803" i="3"/>
  <c r="AG803" i="3"/>
  <c r="BM803" i="3"/>
  <c r="AY803" i="3"/>
  <c r="AK803" i="3"/>
  <c r="BQ803" i="3"/>
  <c r="BC803" i="3"/>
  <c r="AO803" i="3"/>
  <c r="BG804" i="3"/>
  <c r="AS804" i="3"/>
  <c r="AE804" i="3"/>
  <c r="BK804" i="3"/>
  <c r="AW804" i="3"/>
  <c r="AI804" i="3"/>
  <c r="BO804" i="3"/>
  <c r="BA804" i="3"/>
  <c r="AM804" i="3"/>
  <c r="BS804" i="3"/>
  <c r="BE804" i="3"/>
  <c r="AQ804" i="3"/>
  <c r="BI805" i="3"/>
  <c r="AU805" i="3"/>
  <c r="AG805" i="3"/>
  <c r="BM805" i="3"/>
  <c r="AY805" i="3"/>
  <c r="AK805" i="3"/>
  <c r="BQ805" i="3"/>
  <c r="BC805" i="3"/>
  <c r="AO805" i="3"/>
  <c r="BG806" i="3"/>
  <c r="AS806" i="3"/>
  <c r="AE806" i="3"/>
  <c r="BK806" i="3"/>
  <c r="AW806" i="3"/>
  <c r="AI806" i="3"/>
  <c r="BO806" i="3"/>
  <c r="BA806" i="3"/>
  <c r="AM806" i="3"/>
  <c r="BS806" i="3"/>
  <c r="BE806" i="3"/>
  <c r="AQ806" i="3"/>
  <c r="BI807" i="3"/>
  <c r="AU807" i="3"/>
  <c r="AG807" i="3"/>
  <c r="BM807" i="3"/>
  <c r="AY807" i="3"/>
  <c r="AK807" i="3"/>
  <c r="BQ807" i="3"/>
  <c r="BC807" i="3"/>
  <c r="AO807" i="3"/>
  <c r="BG808" i="3"/>
  <c r="AS808" i="3"/>
  <c r="AE808" i="3"/>
  <c r="BK808" i="3"/>
  <c r="AW808" i="3"/>
  <c r="AI808" i="3"/>
  <c r="BO808" i="3"/>
  <c r="BA808" i="3"/>
  <c r="AM808" i="3"/>
  <c r="BS808" i="3"/>
  <c r="BE808" i="3"/>
  <c r="AQ808" i="3"/>
  <c r="BI809" i="3"/>
  <c r="AU809" i="3"/>
  <c r="AG809" i="3"/>
  <c r="BM809" i="3"/>
  <c r="AY809" i="3"/>
  <c r="AK809" i="3"/>
  <c r="BQ809" i="3"/>
  <c r="BC809" i="3"/>
  <c r="AO809" i="3"/>
  <c r="BG810" i="3"/>
  <c r="AS810" i="3"/>
  <c r="AE810" i="3"/>
  <c r="BK810" i="3"/>
  <c r="AW810" i="3"/>
  <c r="AI810" i="3"/>
  <c r="BO810" i="3"/>
  <c r="BA810" i="3"/>
  <c r="AM810" i="3"/>
  <c r="BS810" i="3"/>
  <c r="BE810" i="3"/>
  <c r="AQ810" i="3"/>
  <c r="BI811" i="3"/>
  <c r="AU811" i="3"/>
  <c r="AG811" i="3"/>
  <c r="BM811" i="3"/>
  <c r="AY811" i="3"/>
  <c r="AK811" i="3"/>
  <c r="BQ811" i="3"/>
  <c r="BC811" i="3"/>
  <c r="AO811" i="3"/>
  <c r="BG812" i="3"/>
  <c r="AS812" i="3"/>
  <c r="AE812" i="3"/>
  <c r="BK812" i="3"/>
  <c r="AW812" i="3"/>
  <c r="AI812" i="3"/>
  <c r="BO812" i="3"/>
  <c r="BA812" i="3"/>
  <c r="AM812" i="3"/>
  <c r="BS812" i="3"/>
  <c r="BE812" i="3"/>
  <c r="AQ812" i="3"/>
  <c r="BI813" i="3"/>
  <c r="AU813" i="3"/>
  <c r="AG813" i="3"/>
  <c r="BM813" i="3"/>
  <c r="AY813" i="3"/>
  <c r="AK813" i="3"/>
  <c r="BQ813" i="3"/>
  <c r="BC813" i="3"/>
  <c r="AO813" i="3"/>
  <c r="BG814" i="3"/>
  <c r="AS814" i="3"/>
  <c r="AE814" i="3"/>
  <c r="BK814" i="3"/>
  <c r="AW814" i="3"/>
  <c r="AI814" i="3"/>
  <c r="BO814" i="3"/>
  <c r="BA814" i="3"/>
  <c r="AM814" i="3"/>
  <c r="BS814" i="3"/>
  <c r="BE814" i="3"/>
  <c r="AQ814" i="3"/>
  <c r="BI815" i="3"/>
  <c r="AU815" i="3"/>
  <c r="AG815" i="3"/>
  <c r="BM815" i="3"/>
  <c r="AY815" i="3"/>
  <c r="AK815" i="3"/>
  <c r="BQ815" i="3"/>
  <c r="BC815" i="3"/>
  <c r="AO815" i="3"/>
  <c r="BG816" i="3"/>
  <c r="AS816" i="3"/>
  <c r="AE816" i="3"/>
  <c r="BK816" i="3"/>
  <c r="AW816" i="3"/>
  <c r="AI816" i="3"/>
  <c r="BO816" i="3"/>
  <c r="BA816" i="3"/>
  <c r="AM816" i="3"/>
  <c r="BS816" i="3"/>
  <c r="BE816" i="3"/>
  <c r="AQ816" i="3"/>
  <c r="BI817" i="3"/>
  <c r="AU817" i="3"/>
  <c r="AG817" i="3"/>
  <c r="BM817" i="3"/>
  <c r="AY817" i="3"/>
  <c r="AK817" i="3"/>
  <c r="BQ817" i="3"/>
  <c r="BC817" i="3"/>
  <c r="AO817" i="3"/>
  <c r="BG818" i="3"/>
  <c r="AS818" i="3"/>
  <c r="AE818" i="3"/>
  <c r="BK818" i="3"/>
  <c r="AW818" i="3"/>
  <c r="AI818" i="3"/>
  <c r="BO818" i="3"/>
  <c r="BA818" i="3"/>
  <c r="AM818" i="3"/>
  <c r="BS818" i="3"/>
  <c r="BE818" i="3"/>
  <c r="AQ818" i="3"/>
  <c r="BI819" i="3"/>
  <c r="AU819" i="3"/>
  <c r="AG819" i="3"/>
  <c r="BM819" i="3"/>
  <c r="AY819" i="3"/>
  <c r="AK819" i="3"/>
  <c r="BQ819" i="3"/>
  <c r="BC819" i="3"/>
  <c r="AO819" i="3"/>
  <c r="BG820" i="3"/>
  <c r="AS820" i="3"/>
  <c r="AE820" i="3"/>
  <c r="BK820" i="3"/>
  <c r="AW820" i="3"/>
  <c r="AI820" i="3"/>
  <c r="BO820" i="3"/>
  <c r="BA820" i="3"/>
  <c r="AM820" i="3"/>
  <c r="BS820" i="3"/>
  <c r="BE820" i="3"/>
  <c r="AQ820" i="3"/>
  <c r="BI821" i="3"/>
  <c r="AU821" i="3"/>
  <c r="AG821" i="3"/>
  <c r="BM821" i="3"/>
  <c r="AY821" i="3"/>
  <c r="AK821" i="3"/>
  <c r="BQ821" i="3"/>
  <c r="BC821" i="3"/>
  <c r="AO821" i="3"/>
  <c r="BG822" i="3"/>
  <c r="AS822" i="3"/>
  <c r="AE822" i="3"/>
  <c r="BK822" i="3"/>
  <c r="AW822" i="3"/>
  <c r="AI822" i="3"/>
  <c r="BO822" i="3"/>
  <c r="BA822" i="3"/>
  <c r="AM822" i="3"/>
  <c r="BS822" i="3"/>
  <c r="BE822" i="3"/>
  <c r="AQ822" i="3"/>
  <c r="BI823" i="3"/>
  <c r="AU823" i="3"/>
  <c r="AG823" i="3"/>
  <c r="BM823" i="3"/>
  <c r="AY823" i="3"/>
  <c r="AK823" i="3"/>
  <c r="BQ823" i="3"/>
  <c r="BC823" i="3"/>
  <c r="AO823" i="3"/>
  <c r="BG824" i="3"/>
  <c r="AS824" i="3"/>
  <c r="AE824" i="3"/>
  <c r="BK824" i="3"/>
  <c r="AW824" i="3"/>
  <c r="AI824" i="3"/>
  <c r="BO824" i="3"/>
  <c r="BA824" i="3"/>
  <c r="AM824" i="3"/>
  <c r="BS824" i="3"/>
  <c r="BE824" i="3"/>
  <c r="AQ824" i="3"/>
  <c r="BI825" i="3"/>
  <c r="AU825" i="3"/>
  <c r="AG825" i="3"/>
  <c r="BM825" i="3"/>
  <c r="AY825" i="3"/>
  <c r="AK825" i="3"/>
  <c r="BQ825" i="3"/>
  <c r="BC825" i="3"/>
  <c r="AO825" i="3"/>
  <c r="BG826" i="3"/>
  <c r="AS826" i="3"/>
  <c r="AE826" i="3"/>
  <c r="BK826" i="3"/>
  <c r="AW826" i="3"/>
  <c r="AI826" i="3"/>
  <c r="BO826" i="3"/>
  <c r="BA826" i="3"/>
  <c r="AM826" i="3"/>
  <c r="BS826" i="3"/>
  <c r="BE826" i="3"/>
  <c r="AQ826" i="3"/>
  <c r="BI827" i="3"/>
  <c r="AU827" i="3"/>
  <c r="AG827" i="3"/>
  <c r="BM827" i="3"/>
  <c r="AY827" i="3"/>
  <c r="AK827" i="3"/>
  <c r="BQ827" i="3"/>
  <c r="BC827" i="3"/>
  <c r="AO827" i="3"/>
  <c r="BG828" i="3"/>
  <c r="AS828" i="3"/>
  <c r="AE828" i="3"/>
  <c r="BK828" i="3"/>
  <c r="AW828" i="3"/>
  <c r="AI828" i="3"/>
  <c r="BO828" i="3"/>
  <c r="BA828" i="3"/>
  <c r="AM828" i="3"/>
  <c r="BS828" i="3"/>
  <c r="BE828" i="3"/>
  <c r="AQ828" i="3"/>
  <c r="BI829" i="3"/>
  <c r="AU829" i="3"/>
  <c r="AG829" i="3"/>
  <c r="BM829" i="3"/>
  <c r="AY829" i="3"/>
  <c r="AK829" i="3"/>
  <c r="BQ829" i="3"/>
  <c r="BC829" i="3"/>
  <c r="AO829" i="3"/>
  <c r="BG830" i="3"/>
  <c r="AS830" i="3"/>
  <c r="AE830" i="3"/>
  <c r="BK830" i="3"/>
  <c r="AW830" i="3"/>
  <c r="AI830" i="3"/>
  <c r="BO830" i="3"/>
  <c r="BA830" i="3"/>
  <c r="AM830" i="3"/>
  <c r="BS830" i="3"/>
  <c r="BE830" i="3"/>
  <c r="AQ830" i="3"/>
  <c r="BI831" i="3"/>
  <c r="AU831" i="3"/>
  <c r="AG831" i="3"/>
  <c r="BM831" i="3"/>
  <c r="AY831" i="3"/>
  <c r="AK831" i="3"/>
  <c r="BQ831" i="3"/>
  <c r="BC831" i="3"/>
  <c r="AO831" i="3"/>
  <c r="BG832" i="3"/>
  <c r="AS832" i="3"/>
  <c r="AE832" i="3"/>
  <c r="BK832" i="3"/>
  <c r="AW832" i="3"/>
  <c r="AI832" i="3"/>
  <c r="BO832" i="3"/>
  <c r="BA832" i="3"/>
  <c r="AM832" i="3"/>
  <c r="BS832" i="3"/>
  <c r="BE832" i="3"/>
  <c r="AQ832" i="3"/>
  <c r="BI833" i="3"/>
  <c r="AU833" i="3"/>
  <c r="AG833" i="3"/>
  <c r="BM833" i="3"/>
  <c r="AY833" i="3"/>
  <c r="AK833" i="3"/>
  <c r="BQ833" i="3"/>
  <c r="BC833" i="3"/>
  <c r="AO833" i="3"/>
  <c r="BG834" i="3"/>
  <c r="AS834" i="3"/>
  <c r="AE834" i="3"/>
  <c r="BK834" i="3"/>
  <c r="AW834" i="3"/>
  <c r="AI834" i="3"/>
  <c r="BO834" i="3"/>
  <c r="BA834" i="3"/>
  <c r="AM834" i="3"/>
  <c r="BS834" i="3"/>
  <c r="BE834" i="3"/>
  <c r="AQ834" i="3"/>
  <c r="BI835" i="3"/>
  <c r="AU835" i="3"/>
  <c r="AG835" i="3"/>
  <c r="BM835" i="3"/>
  <c r="AY835" i="3"/>
  <c r="AK835" i="3"/>
  <c r="BQ835" i="3"/>
  <c r="BC835" i="3"/>
  <c r="AO835" i="3"/>
  <c r="BG836" i="3"/>
  <c r="AS836" i="3"/>
  <c r="AE836" i="3"/>
  <c r="BK836" i="3"/>
  <c r="AW836" i="3"/>
  <c r="AI836" i="3"/>
  <c r="BO836" i="3"/>
  <c r="BA836" i="3"/>
  <c r="AM836" i="3"/>
  <c r="BS836" i="3"/>
  <c r="BE836" i="3"/>
  <c r="AQ836" i="3"/>
  <c r="BI837" i="3"/>
  <c r="AU837" i="3"/>
  <c r="AG837" i="3"/>
  <c r="BM837" i="3"/>
  <c r="AY837" i="3"/>
  <c r="AK837" i="3"/>
  <c r="BQ837" i="3"/>
  <c r="BC837" i="3"/>
  <c r="AO837" i="3"/>
  <c r="BG838" i="3"/>
  <c r="AS838" i="3"/>
  <c r="AE838" i="3"/>
  <c r="BK838" i="3"/>
  <c r="AW838" i="3"/>
  <c r="AI838" i="3"/>
  <c r="BO838" i="3"/>
  <c r="BA838" i="3"/>
  <c r="AM838" i="3"/>
  <c r="BS838" i="3"/>
  <c r="BE838" i="3"/>
  <c r="AQ838" i="3"/>
  <c r="BI839" i="3"/>
  <c r="AU839" i="3"/>
  <c r="AG839" i="3"/>
  <c r="BM839" i="3"/>
  <c r="AY839" i="3"/>
  <c r="AK839" i="3"/>
  <c r="BQ839" i="3"/>
  <c r="BC839" i="3"/>
  <c r="AO839" i="3"/>
  <c r="BG840" i="3"/>
  <c r="AS840" i="3"/>
  <c r="AE840" i="3"/>
  <c r="BK840" i="3"/>
  <c r="AW840" i="3"/>
  <c r="AI840" i="3"/>
  <c r="BO840" i="3"/>
  <c r="BA840" i="3"/>
  <c r="AM840" i="3"/>
  <c r="BS840" i="3"/>
  <c r="BE840" i="3"/>
  <c r="AQ840" i="3"/>
  <c r="BI841" i="3"/>
  <c r="AU841" i="3"/>
  <c r="AG841" i="3"/>
  <c r="BM841" i="3"/>
  <c r="AY841" i="3"/>
  <c r="AK841" i="3"/>
  <c r="BQ841" i="3"/>
  <c r="BC841" i="3"/>
  <c r="AO841" i="3"/>
  <c r="BG842" i="3"/>
  <c r="AS842" i="3"/>
  <c r="AE842" i="3"/>
  <c r="BK842" i="3"/>
  <c r="AW842" i="3"/>
  <c r="AI842" i="3"/>
  <c r="BO842" i="3"/>
  <c r="BA842" i="3"/>
  <c r="AM842" i="3"/>
  <c r="BS842" i="3"/>
  <c r="BE842" i="3"/>
  <c r="AQ842" i="3"/>
  <c r="BI843" i="3"/>
  <c r="AU843" i="3"/>
  <c r="AG843" i="3"/>
  <c r="BM843" i="3"/>
  <c r="AY843" i="3"/>
  <c r="AK843" i="3"/>
  <c r="BQ843" i="3"/>
  <c r="BC843" i="3"/>
  <c r="AO843" i="3"/>
  <c r="BG844" i="3"/>
  <c r="AS844" i="3"/>
  <c r="AE844" i="3"/>
  <c r="BK844" i="3"/>
  <c r="AW844" i="3"/>
  <c r="AI844" i="3"/>
  <c r="BO844" i="3"/>
  <c r="BA844" i="3"/>
  <c r="AM844" i="3"/>
  <c r="BS844" i="3"/>
  <c r="BE844" i="3"/>
  <c r="AQ844" i="3"/>
  <c r="BI845" i="3"/>
  <c r="AU845" i="3"/>
  <c r="AG845" i="3"/>
  <c r="BM845" i="3"/>
  <c r="AY845" i="3"/>
  <c r="AK845" i="3"/>
  <c r="BQ845" i="3"/>
  <c r="BC845" i="3"/>
  <c r="AO845" i="3"/>
  <c r="BG846" i="3"/>
  <c r="AS846" i="3"/>
  <c r="AE846" i="3"/>
  <c r="BK846" i="3"/>
  <c r="AW846" i="3"/>
  <c r="AI846" i="3"/>
  <c r="BO846" i="3"/>
  <c r="BA846" i="3"/>
  <c r="AM846" i="3"/>
  <c r="BS846" i="3"/>
  <c r="BE846" i="3"/>
  <c r="AQ846" i="3"/>
  <c r="BI847" i="3"/>
  <c r="AU847" i="3"/>
  <c r="AG847" i="3"/>
  <c r="BM847" i="3"/>
  <c r="AY847" i="3"/>
  <c r="AK847" i="3"/>
  <c r="BQ847" i="3"/>
  <c r="BC847" i="3"/>
  <c r="AO847" i="3"/>
  <c r="BG848" i="3"/>
  <c r="AS848" i="3"/>
  <c r="AE848" i="3"/>
  <c r="BK848" i="3"/>
  <c r="AW848" i="3"/>
  <c r="AI848" i="3"/>
  <c r="BO848" i="3"/>
  <c r="BA848" i="3"/>
  <c r="AM848" i="3"/>
  <c r="BS848" i="3"/>
  <c r="BE848" i="3"/>
  <c r="AQ848" i="3"/>
  <c r="BI849" i="3"/>
  <c r="AU849" i="3"/>
  <c r="AG849" i="3"/>
  <c r="BM849" i="3"/>
  <c r="AY849" i="3"/>
  <c r="AK849" i="3"/>
  <c r="BQ849" i="3"/>
  <c r="BC849" i="3"/>
  <c r="AO849" i="3"/>
  <c r="BG850" i="3"/>
  <c r="AS850" i="3"/>
  <c r="AE850" i="3"/>
  <c r="BK850" i="3"/>
  <c r="AW850" i="3"/>
  <c r="AI850" i="3"/>
  <c r="BO850" i="3"/>
  <c r="BA850" i="3"/>
  <c r="AM850" i="3"/>
  <c r="BS850" i="3"/>
  <c r="BE850" i="3"/>
  <c r="AQ850" i="3"/>
  <c r="BI851" i="3"/>
  <c r="AU851" i="3"/>
  <c r="AG851" i="3"/>
  <c r="BM851" i="3"/>
  <c r="AY851" i="3"/>
  <c r="AK851" i="3"/>
  <c r="BQ851" i="3"/>
  <c r="BC851" i="3"/>
  <c r="AO851" i="3"/>
  <c r="BG852" i="3"/>
  <c r="AS852" i="3"/>
  <c r="AE852" i="3"/>
  <c r="BK852" i="3"/>
  <c r="AW852" i="3"/>
  <c r="AI852" i="3"/>
  <c r="BO852" i="3"/>
  <c r="BA852" i="3"/>
  <c r="AM852" i="3"/>
  <c r="BS852" i="3"/>
  <c r="BE852" i="3"/>
  <c r="AQ852" i="3"/>
  <c r="BI853" i="3"/>
  <c r="AU853" i="3"/>
  <c r="AG853" i="3"/>
  <c r="BM853" i="3"/>
  <c r="AY853" i="3"/>
  <c r="AK853" i="3"/>
  <c r="BQ853" i="3"/>
  <c r="BC853" i="3"/>
  <c r="AO853" i="3"/>
  <c r="BG854" i="3"/>
  <c r="AS854" i="3"/>
  <c r="AE854" i="3"/>
  <c r="BK854" i="3"/>
  <c r="AW854" i="3"/>
  <c r="AI854" i="3"/>
  <c r="BO854" i="3"/>
  <c r="BA854" i="3"/>
  <c r="AM854" i="3"/>
  <c r="BS854" i="3"/>
  <c r="BE854" i="3"/>
  <c r="AQ854" i="3"/>
  <c r="BI855" i="3"/>
  <c r="AU855" i="3"/>
  <c r="AG855" i="3"/>
  <c r="BM855" i="3"/>
  <c r="AY855" i="3"/>
  <c r="AK855" i="3"/>
  <c r="BQ855" i="3"/>
  <c r="BC855" i="3"/>
  <c r="AO855" i="3"/>
  <c r="BG856" i="3"/>
  <c r="AS856" i="3"/>
  <c r="AE856" i="3"/>
  <c r="BK856" i="3"/>
  <c r="AW856" i="3"/>
  <c r="AI856" i="3"/>
  <c r="BO856" i="3"/>
  <c r="BA856" i="3"/>
  <c r="AM856" i="3"/>
  <c r="BS856" i="3"/>
  <c r="BE856" i="3"/>
  <c r="AQ856" i="3"/>
  <c r="BI857" i="3"/>
  <c r="AU857" i="3"/>
  <c r="AG857" i="3"/>
  <c r="BM857" i="3"/>
  <c r="AY857" i="3"/>
  <c r="AK857" i="3"/>
  <c r="BQ857" i="3"/>
  <c r="BC857" i="3"/>
  <c r="AO857" i="3"/>
  <c r="BG858" i="3"/>
  <c r="AS858" i="3"/>
  <c r="AE858" i="3"/>
  <c r="BK858" i="3"/>
  <c r="AW858" i="3"/>
  <c r="AI858" i="3"/>
  <c r="BO858" i="3"/>
  <c r="BA858" i="3"/>
  <c r="AM858" i="3"/>
  <c r="BS858" i="3"/>
  <c r="BE858" i="3"/>
  <c r="AQ858" i="3"/>
  <c r="BI859" i="3"/>
  <c r="AU859" i="3"/>
  <c r="AG859" i="3"/>
  <c r="BM859" i="3"/>
  <c r="AY859" i="3"/>
  <c r="AK859" i="3"/>
  <c r="BQ859" i="3"/>
  <c r="BC859" i="3"/>
  <c r="AO859" i="3"/>
  <c r="BG860" i="3"/>
  <c r="AS860" i="3"/>
  <c r="AE860" i="3"/>
  <c r="BK860" i="3"/>
  <c r="AW860" i="3"/>
  <c r="AI860" i="3"/>
  <c r="BO860" i="3"/>
  <c r="BA860" i="3"/>
  <c r="AM860" i="3"/>
  <c r="BS860" i="3"/>
  <c r="BE860" i="3"/>
  <c r="AQ860" i="3"/>
  <c r="BI861" i="3"/>
  <c r="AU861" i="3"/>
  <c r="AG861" i="3"/>
  <c r="BM861" i="3"/>
  <c r="AY861" i="3"/>
  <c r="AK861" i="3"/>
  <c r="BQ861" i="3"/>
  <c r="BC861" i="3"/>
  <c r="AO861" i="3"/>
  <c r="BG862" i="3"/>
  <c r="AS862" i="3"/>
  <c r="AE862" i="3"/>
  <c r="BK862" i="3"/>
  <c r="AW862" i="3"/>
  <c r="AI862" i="3"/>
  <c r="BO862" i="3"/>
  <c r="BA862" i="3"/>
  <c r="AM862" i="3"/>
  <c r="BS862" i="3"/>
  <c r="BE862" i="3"/>
  <c r="AQ862" i="3"/>
  <c r="BI863" i="3"/>
  <c r="AU863" i="3"/>
  <c r="AG863" i="3"/>
  <c r="BM863" i="3"/>
  <c r="AY863" i="3"/>
  <c r="AK863" i="3"/>
  <c r="BQ863" i="3"/>
  <c r="BC863" i="3"/>
  <c r="AO863" i="3"/>
  <c r="BG864" i="3"/>
  <c r="AS864" i="3"/>
  <c r="AE864" i="3"/>
  <c r="BK864" i="3"/>
  <c r="AW864" i="3"/>
  <c r="AI864" i="3"/>
  <c r="BO864" i="3"/>
  <c r="BA864" i="3"/>
  <c r="AM864" i="3"/>
  <c r="BS864" i="3"/>
  <c r="BE864" i="3"/>
  <c r="AQ864" i="3"/>
  <c r="BI865" i="3"/>
  <c r="AU865" i="3"/>
  <c r="AG865" i="3"/>
  <c r="BM865" i="3"/>
  <c r="AY865" i="3"/>
  <c r="AK865" i="3"/>
  <c r="BQ865" i="3"/>
  <c r="BC865" i="3"/>
  <c r="AO865" i="3"/>
  <c r="BG866" i="3"/>
  <c r="AS866" i="3"/>
  <c r="AE866" i="3"/>
  <c r="BK866" i="3"/>
  <c r="AW866" i="3"/>
  <c r="AI866" i="3"/>
  <c r="BO866" i="3"/>
  <c r="BA866" i="3"/>
  <c r="AM866" i="3"/>
  <c r="BS866" i="3"/>
  <c r="BE866" i="3"/>
  <c r="AQ866" i="3"/>
  <c r="BI867" i="3"/>
  <c r="AU867" i="3"/>
  <c r="AG867" i="3"/>
  <c r="BM867" i="3"/>
  <c r="AY867" i="3"/>
  <c r="AK867" i="3"/>
  <c r="BQ867" i="3"/>
  <c r="BC867" i="3"/>
  <c r="AO867" i="3"/>
  <c r="BG868" i="3"/>
  <c r="AS868" i="3"/>
  <c r="AE868" i="3"/>
  <c r="BK868" i="3"/>
  <c r="AW868" i="3"/>
  <c r="AI868" i="3"/>
  <c r="BO868" i="3"/>
  <c r="BA868" i="3"/>
  <c r="AM868" i="3"/>
  <c r="BS868" i="3"/>
  <c r="BE868" i="3"/>
  <c r="AQ868" i="3"/>
  <c r="BI869" i="3"/>
  <c r="AU869" i="3"/>
  <c r="AG869" i="3"/>
  <c r="BM869" i="3"/>
  <c r="AY869" i="3"/>
  <c r="AK869" i="3"/>
  <c r="BQ869" i="3"/>
  <c r="BC869" i="3"/>
  <c r="AO869" i="3"/>
  <c r="BG870" i="3"/>
  <c r="AS870" i="3"/>
  <c r="AE870" i="3"/>
  <c r="BK870" i="3"/>
  <c r="AW870" i="3"/>
  <c r="AI870" i="3"/>
  <c r="BO870" i="3"/>
  <c r="BA870" i="3"/>
  <c r="AM870" i="3"/>
  <c r="BS870" i="3"/>
  <c r="BE870" i="3"/>
  <c r="AQ870" i="3"/>
  <c r="BI871" i="3"/>
  <c r="AU871" i="3"/>
  <c r="AG871" i="3"/>
  <c r="BM871" i="3"/>
  <c r="AY871" i="3"/>
  <c r="AK871" i="3"/>
  <c r="BQ871" i="3"/>
  <c r="BC871" i="3"/>
  <c r="AO871" i="3"/>
  <c r="BG872" i="3"/>
  <c r="AS872" i="3"/>
  <c r="AE872" i="3"/>
  <c r="BK872" i="3"/>
  <c r="AW872" i="3"/>
  <c r="AI872" i="3"/>
  <c r="BO872" i="3"/>
  <c r="BA872" i="3"/>
  <c r="AM872" i="3"/>
  <c r="BS872" i="3"/>
  <c r="BE872" i="3"/>
  <c r="AQ872" i="3"/>
  <c r="BI873" i="3"/>
  <c r="AU873" i="3"/>
  <c r="AG873" i="3"/>
  <c r="BM873" i="3"/>
  <c r="AY873" i="3"/>
  <c r="AK873" i="3"/>
  <c r="BQ873" i="3"/>
  <c r="BC873" i="3"/>
  <c r="AO873" i="3"/>
  <c r="BG874" i="3"/>
  <c r="AS874" i="3"/>
  <c r="AE874" i="3"/>
  <c r="BK874" i="3"/>
  <c r="AW874" i="3"/>
  <c r="AI874" i="3"/>
  <c r="BO874" i="3"/>
  <c r="BA874" i="3"/>
  <c r="AM874" i="3"/>
  <c r="BS874" i="3"/>
  <c r="BE874" i="3"/>
  <c r="AQ874" i="3"/>
  <c r="BI875" i="3"/>
  <c r="AU875" i="3"/>
  <c r="AG875" i="3"/>
  <c r="BM875" i="3"/>
  <c r="AY875" i="3"/>
  <c r="AK875" i="3"/>
  <c r="BQ875" i="3"/>
  <c r="BC875" i="3"/>
  <c r="AO875" i="3"/>
  <c r="BG876" i="3"/>
  <c r="AS876" i="3"/>
  <c r="AE876" i="3"/>
  <c r="BK876" i="3"/>
  <c r="AW876" i="3"/>
  <c r="AI876" i="3"/>
  <c r="BO876" i="3"/>
  <c r="BA876" i="3"/>
  <c r="AM876" i="3"/>
  <c r="BS876" i="3"/>
  <c r="BE876" i="3"/>
  <c r="AQ876" i="3"/>
  <c r="BI877" i="3"/>
  <c r="AU877" i="3"/>
  <c r="AG877" i="3"/>
  <c r="BM877" i="3"/>
  <c r="AY877" i="3"/>
  <c r="AK877" i="3"/>
  <c r="BQ877" i="3"/>
  <c r="BC877" i="3"/>
  <c r="AO877" i="3"/>
  <c r="BG878" i="3"/>
  <c r="AS878" i="3"/>
  <c r="AE878" i="3"/>
  <c r="BK878" i="3"/>
  <c r="AW878" i="3"/>
  <c r="AI878" i="3"/>
  <c r="BO878" i="3"/>
  <c r="BA878" i="3"/>
  <c r="AM878" i="3"/>
  <c r="BS878" i="3"/>
  <c r="BE878" i="3"/>
  <c r="AQ878" i="3"/>
  <c r="BI879" i="3"/>
  <c r="AU879" i="3"/>
  <c r="AG879" i="3"/>
  <c r="BM879" i="3"/>
  <c r="AY879" i="3"/>
  <c r="AK879" i="3"/>
  <c r="BQ879" i="3"/>
  <c r="BC879" i="3"/>
  <c r="AO879" i="3"/>
  <c r="BG880" i="3"/>
  <c r="AS880" i="3"/>
  <c r="AE880" i="3"/>
  <c r="BK880" i="3"/>
  <c r="AW880" i="3"/>
  <c r="AI880" i="3"/>
  <c r="BO880" i="3"/>
  <c r="BA880" i="3"/>
  <c r="AM880" i="3"/>
  <c r="BS880" i="3"/>
  <c r="BE880" i="3"/>
  <c r="AQ880" i="3"/>
  <c r="BI881" i="3"/>
  <c r="AU881" i="3"/>
  <c r="AG881" i="3"/>
  <c r="BM881" i="3"/>
  <c r="AY881" i="3"/>
  <c r="AK881" i="3"/>
  <c r="BQ881" i="3"/>
  <c r="BC881" i="3"/>
  <c r="AO881" i="3"/>
  <c r="BG882" i="3"/>
  <c r="AS882" i="3"/>
  <c r="AE882" i="3"/>
  <c r="BK882" i="3"/>
  <c r="AW882" i="3"/>
  <c r="AI882" i="3"/>
  <c r="BO882" i="3"/>
  <c r="BA882" i="3"/>
  <c r="AM882" i="3"/>
  <c r="BS882" i="3"/>
  <c r="BE882" i="3"/>
  <c r="AQ882" i="3"/>
  <c r="BI883" i="3"/>
  <c r="AU883" i="3"/>
  <c r="AG883" i="3"/>
  <c r="BM883" i="3"/>
  <c r="AY883" i="3"/>
  <c r="AK883" i="3"/>
  <c r="BQ883" i="3"/>
  <c r="BC883" i="3"/>
  <c r="AO883" i="3"/>
  <c r="BG884" i="3"/>
  <c r="AS884" i="3"/>
  <c r="AE884" i="3"/>
  <c r="BK884" i="3"/>
  <c r="AW884" i="3"/>
  <c r="AI884" i="3"/>
  <c r="BO884" i="3"/>
  <c r="BA884" i="3"/>
  <c r="AM884" i="3"/>
  <c r="BS884" i="3"/>
  <c r="BE884" i="3"/>
  <c r="AQ884" i="3"/>
  <c r="BI885" i="3"/>
  <c r="AU885" i="3"/>
  <c r="AG885" i="3"/>
  <c r="BM885" i="3"/>
  <c r="AY885" i="3"/>
  <c r="AK885" i="3"/>
  <c r="BQ885" i="3"/>
  <c r="BC885" i="3"/>
  <c r="AO885" i="3"/>
  <c r="BG886" i="3"/>
  <c r="AS886" i="3"/>
  <c r="AE886" i="3"/>
  <c r="BK886" i="3"/>
  <c r="AW886" i="3"/>
  <c r="AI886" i="3"/>
  <c r="BO886" i="3"/>
  <c r="BA886" i="3"/>
  <c r="AM886" i="3"/>
  <c r="BS886" i="3"/>
  <c r="BE886" i="3"/>
  <c r="AQ886" i="3"/>
  <c r="BI887" i="3"/>
  <c r="AU887" i="3"/>
  <c r="AG887" i="3"/>
  <c r="BM887" i="3"/>
  <c r="AY887" i="3"/>
  <c r="AK887" i="3"/>
  <c r="BQ887" i="3"/>
  <c r="BC887" i="3"/>
  <c r="AO887" i="3"/>
  <c r="BG888" i="3"/>
  <c r="AS888" i="3"/>
  <c r="AE888" i="3"/>
  <c r="BK888" i="3"/>
  <c r="AW888" i="3"/>
  <c r="AI888" i="3"/>
  <c r="BO888" i="3"/>
  <c r="BA888" i="3"/>
  <c r="AM888" i="3"/>
  <c r="BS888" i="3"/>
  <c r="BE888" i="3"/>
  <c r="AQ888" i="3"/>
  <c r="BI889" i="3"/>
  <c r="AU889" i="3"/>
  <c r="AG889" i="3"/>
  <c r="BM889" i="3"/>
  <c r="AY889" i="3"/>
  <c r="AK889" i="3"/>
  <c r="BQ889" i="3"/>
  <c r="BC889" i="3"/>
  <c r="AO889" i="3"/>
  <c r="BG890" i="3"/>
  <c r="AS890" i="3"/>
  <c r="AE890" i="3"/>
  <c r="BK890" i="3"/>
  <c r="AW890" i="3"/>
  <c r="AI890" i="3"/>
  <c r="BO890" i="3"/>
  <c r="BA890" i="3"/>
  <c r="AM890" i="3"/>
  <c r="BS890" i="3"/>
  <c r="BE890" i="3"/>
  <c r="AQ890" i="3"/>
  <c r="BI891" i="3"/>
  <c r="AU891" i="3"/>
  <c r="AG891" i="3"/>
  <c r="BM891" i="3"/>
  <c r="AY891" i="3"/>
  <c r="AK891" i="3"/>
  <c r="BQ891" i="3"/>
  <c r="BC891" i="3"/>
  <c r="AO891" i="3"/>
  <c r="BG892" i="3"/>
  <c r="AS892" i="3"/>
  <c r="AE892" i="3"/>
  <c r="BK892" i="3"/>
  <c r="AW892" i="3"/>
  <c r="AI892" i="3"/>
  <c r="BO892" i="3"/>
  <c r="BA892" i="3"/>
  <c r="AM892" i="3"/>
  <c r="BS892" i="3"/>
  <c r="BE892" i="3"/>
  <c r="AQ892" i="3"/>
  <c r="BI893" i="3"/>
  <c r="AU893" i="3"/>
  <c r="AG893" i="3"/>
  <c r="BM893" i="3"/>
  <c r="AY893" i="3"/>
  <c r="AK893" i="3"/>
  <c r="BQ893" i="3"/>
  <c r="BC893" i="3"/>
  <c r="AO893" i="3"/>
  <c r="BG894" i="3"/>
  <c r="AS894" i="3"/>
  <c r="AE894" i="3"/>
  <c r="BK894" i="3"/>
  <c r="AW894" i="3"/>
  <c r="AI894" i="3"/>
  <c r="BO894" i="3"/>
  <c r="BA894" i="3"/>
  <c r="AM894" i="3"/>
  <c r="BS894" i="3"/>
  <c r="BE894" i="3"/>
  <c r="AQ894" i="3"/>
  <c r="BI895" i="3"/>
  <c r="AU895" i="3"/>
  <c r="AG895" i="3"/>
  <c r="BM895" i="3"/>
  <c r="AY895" i="3"/>
  <c r="AK895" i="3"/>
  <c r="BQ895" i="3"/>
  <c r="BC895" i="3"/>
  <c r="AO895" i="3"/>
  <c r="BG896" i="3"/>
  <c r="AS896" i="3"/>
  <c r="AE896" i="3"/>
  <c r="BK896" i="3"/>
  <c r="AW896" i="3"/>
  <c r="AI896" i="3"/>
  <c r="BO896" i="3"/>
  <c r="BA896" i="3"/>
  <c r="AM896" i="3"/>
  <c r="BS896" i="3"/>
  <c r="BE896" i="3"/>
  <c r="AQ896" i="3"/>
  <c r="BI897" i="3"/>
  <c r="AU897" i="3"/>
  <c r="AG897" i="3"/>
  <c r="BM897" i="3"/>
  <c r="AY897" i="3"/>
  <c r="AK897" i="3"/>
  <c r="BQ897" i="3"/>
  <c r="BC897" i="3"/>
  <c r="AO897" i="3"/>
  <c r="BG898" i="3"/>
  <c r="AS898" i="3"/>
  <c r="AE898" i="3"/>
  <c r="BK898" i="3"/>
  <c r="AW898" i="3"/>
  <c r="AI898" i="3"/>
  <c r="BO898" i="3"/>
  <c r="BA898" i="3"/>
  <c r="AM898" i="3"/>
  <c r="BS898" i="3"/>
  <c r="BE898" i="3"/>
  <c r="AQ898" i="3"/>
  <c r="BI899" i="3"/>
  <c r="AU899" i="3"/>
  <c r="AG899" i="3"/>
  <c r="BM899" i="3"/>
  <c r="AY899" i="3"/>
  <c r="AK899" i="3"/>
  <c r="BQ899" i="3"/>
  <c r="BC899" i="3"/>
  <c r="AO899" i="3"/>
  <c r="BG900" i="3"/>
  <c r="AS900" i="3"/>
  <c r="AE900" i="3"/>
  <c r="BK900" i="3"/>
  <c r="AW900" i="3"/>
  <c r="AI900" i="3"/>
  <c r="BO900" i="3"/>
  <c r="BA900" i="3"/>
  <c r="AM900" i="3"/>
  <c r="BS900" i="3"/>
  <c r="BE900" i="3"/>
  <c r="AQ900" i="3"/>
  <c r="BI901" i="3"/>
  <c r="AU901" i="3"/>
  <c r="AG901" i="3"/>
  <c r="BM901" i="3"/>
  <c r="AY901" i="3"/>
  <c r="AK901" i="3"/>
  <c r="BQ901" i="3"/>
  <c r="BC901" i="3"/>
  <c r="AO901" i="3"/>
  <c r="BG902" i="3"/>
  <c r="AS902" i="3"/>
  <c r="AE902" i="3"/>
  <c r="BK902" i="3"/>
  <c r="AW902" i="3"/>
  <c r="AI902" i="3"/>
  <c r="BO902" i="3"/>
  <c r="BA902" i="3"/>
  <c r="AM902" i="3"/>
  <c r="BS902" i="3"/>
  <c r="BE902" i="3"/>
  <c r="AQ902" i="3"/>
  <c r="BI903" i="3"/>
  <c r="AU903" i="3"/>
  <c r="AG903" i="3"/>
  <c r="BM903" i="3"/>
  <c r="AY903" i="3"/>
  <c r="AK903" i="3"/>
  <c r="BQ903" i="3"/>
  <c r="BC903" i="3"/>
  <c r="AO903" i="3"/>
  <c r="BG904" i="3"/>
  <c r="AS904" i="3"/>
  <c r="AE904" i="3"/>
  <c r="BK904" i="3"/>
  <c r="AW904" i="3"/>
  <c r="AI904" i="3"/>
  <c r="BO904" i="3"/>
  <c r="BA904" i="3"/>
  <c r="AM904" i="3"/>
  <c r="BS904" i="3"/>
  <c r="BE904" i="3"/>
  <c r="AQ904" i="3"/>
  <c r="BI905" i="3"/>
  <c r="AU905" i="3"/>
  <c r="AG905" i="3"/>
  <c r="BM905" i="3"/>
  <c r="AY905" i="3"/>
  <c r="AK905" i="3"/>
  <c r="BQ905" i="3"/>
  <c r="BC905" i="3"/>
  <c r="AO905" i="3"/>
  <c r="BG906" i="3"/>
  <c r="AS906" i="3"/>
  <c r="AE906" i="3"/>
  <c r="BK906" i="3"/>
  <c r="AW906" i="3"/>
  <c r="AI906" i="3"/>
  <c r="BO906" i="3"/>
  <c r="BA906" i="3"/>
  <c r="AM906" i="3"/>
  <c r="BS906" i="3"/>
  <c r="BE906" i="3"/>
  <c r="AQ906" i="3"/>
  <c r="BI907" i="3"/>
  <c r="AU907" i="3"/>
  <c r="AG907" i="3"/>
  <c r="BM907" i="3"/>
  <c r="AY907" i="3"/>
  <c r="AK907" i="3"/>
  <c r="BQ907" i="3"/>
  <c r="BC907" i="3"/>
  <c r="AO907" i="3"/>
  <c r="BG908" i="3"/>
  <c r="AS908" i="3"/>
  <c r="AE908" i="3"/>
  <c r="BK908" i="3"/>
  <c r="AW908" i="3"/>
  <c r="AI908" i="3"/>
  <c r="BO908" i="3"/>
  <c r="BA908" i="3"/>
  <c r="AM908" i="3"/>
  <c r="BS908" i="3"/>
  <c r="BE908" i="3"/>
  <c r="AQ908" i="3"/>
  <c r="BI909" i="3"/>
  <c r="AU909" i="3"/>
  <c r="AG909" i="3"/>
  <c r="BM909" i="3"/>
  <c r="AY909" i="3"/>
  <c r="AK909" i="3"/>
  <c r="BQ909" i="3"/>
  <c r="BC909" i="3"/>
  <c r="AO909" i="3"/>
  <c r="BG910" i="3"/>
  <c r="AS910" i="3"/>
  <c r="AE910" i="3"/>
  <c r="BK910" i="3"/>
  <c r="AW910" i="3"/>
  <c r="AI910" i="3"/>
  <c r="BO910" i="3"/>
  <c r="BA910" i="3"/>
  <c r="AM910" i="3"/>
  <c r="BS910" i="3"/>
  <c r="BE910" i="3"/>
  <c r="AQ910" i="3"/>
  <c r="BI911" i="3"/>
  <c r="AU911" i="3"/>
  <c r="AG911" i="3"/>
  <c r="BM911" i="3"/>
  <c r="AY911" i="3"/>
  <c r="AK911" i="3"/>
  <c r="BQ911" i="3"/>
  <c r="BC911" i="3"/>
  <c r="AO911" i="3"/>
  <c r="BG912" i="3"/>
  <c r="AS912" i="3"/>
  <c r="AE912" i="3"/>
  <c r="BK912" i="3"/>
  <c r="AW912" i="3"/>
  <c r="AI912" i="3"/>
  <c r="BO912" i="3"/>
  <c r="BA912" i="3"/>
  <c r="AM912" i="3"/>
  <c r="BS912" i="3"/>
  <c r="BE912" i="3"/>
  <c r="AQ912" i="3"/>
  <c r="BI913" i="3"/>
  <c r="AU913" i="3"/>
  <c r="AG913" i="3"/>
  <c r="BM913" i="3"/>
  <c r="AY913" i="3"/>
  <c r="AK913" i="3"/>
  <c r="BQ913" i="3"/>
  <c r="BC913" i="3"/>
  <c r="AO913" i="3"/>
  <c r="BG914" i="3"/>
  <c r="AS914" i="3"/>
  <c r="AE914" i="3"/>
  <c r="BK914" i="3"/>
  <c r="AW914" i="3"/>
  <c r="AI914" i="3"/>
  <c r="BO914" i="3"/>
  <c r="BA914" i="3"/>
  <c r="AM914" i="3"/>
  <c r="BS914" i="3"/>
  <c r="BE914" i="3"/>
  <c r="AQ914" i="3"/>
  <c r="BI915" i="3"/>
  <c r="AU915" i="3"/>
  <c r="AG915" i="3"/>
  <c r="BM915" i="3"/>
  <c r="AY915" i="3"/>
  <c r="AK915" i="3"/>
  <c r="BQ915" i="3"/>
  <c r="BC915" i="3"/>
  <c r="AO915" i="3"/>
  <c r="BG916" i="3"/>
  <c r="AS916" i="3"/>
  <c r="AE916" i="3"/>
  <c r="BK916" i="3"/>
  <c r="AW916" i="3"/>
  <c r="AI916" i="3"/>
  <c r="BO916" i="3"/>
  <c r="BA916" i="3"/>
  <c r="AM916" i="3"/>
  <c r="BS916" i="3"/>
  <c r="BE916" i="3"/>
  <c r="AQ916" i="3"/>
  <c r="BI917" i="3"/>
  <c r="AU917" i="3"/>
  <c r="AG917" i="3"/>
  <c r="BM917" i="3"/>
  <c r="AY917" i="3"/>
  <c r="AK917" i="3"/>
  <c r="BQ917" i="3"/>
  <c r="BC917" i="3"/>
  <c r="AO917" i="3"/>
  <c r="BG918" i="3"/>
  <c r="AS918" i="3"/>
  <c r="AE918" i="3"/>
  <c r="BK918" i="3"/>
  <c r="AW918" i="3"/>
  <c r="AI918" i="3"/>
  <c r="BO918" i="3"/>
  <c r="BA918" i="3"/>
  <c r="AM918" i="3"/>
  <c r="BS918" i="3"/>
  <c r="BE918" i="3"/>
  <c r="AQ918" i="3"/>
  <c r="BI919" i="3"/>
  <c r="AU919" i="3"/>
  <c r="AG919" i="3"/>
  <c r="BM919" i="3"/>
  <c r="AY919" i="3"/>
  <c r="AK919" i="3"/>
  <c r="BQ919" i="3"/>
  <c r="BC919" i="3"/>
  <c r="AO919" i="3"/>
  <c r="BG920" i="3"/>
  <c r="AS920" i="3"/>
  <c r="AE920" i="3"/>
  <c r="BK920" i="3"/>
  <c r="AW920" i="3"/>
  <c r="AI920" i="3"/>
  <c r="BO920" i="3"/>
  <c r="BA920" i="3"/>
  <c r="AM920" i="3"/>
  <c r="BS920" i="3"/>
  <c r="BE920" i="3"/>
  <c r="AQ920" i="3"/>
  <c r="BI921" i="3"/>
  <c r="AU921" i="3"/>
  <c r="AG921" i="3"/>
  <c r="BM921" i="3"/>
  <c r="AY921" i="3"/>
  <c r="AK921" i="3"/>
  <c r="BQ921" i="3"/>
  <c r="BC921" i="3"/>
  <c r="AO921" i="3"/>
  <c r="BG922" i="3"/>
  <c r="AS922" i="3"/>
  <c r="AE922" i="3"/>
  <c r="BK922" i="3"/>
  <c r="AW922" i="3"/>
  <c r="AI922" i="3"/>
  <c r="BO922" i="3"/>
  <c r="BA922" i="3"/>
  <c r="AM922" i="3"/>
  <c r="BS922" i="3"/>
  <c r="BE922" i="3"/>
  <c r="AQ922" i="3"/>
  <c r="BI923" i="3"/>
  <c r="AU923" i="3"/>
  <c r="AG923" i="3"/>
  <c r="BM923" i="3"/>
  <c r="AY923" i="3"/>
  <c r="AK923" i="3"/>
  <c r="BQ923" i="3"/>
  <c r="BC923" i="3"/>
  <c r="AO923" i="3"/>
  <c r="BG924" i="3"/>
  <c r="AS924" i="3"/>
  <c r="AE924" i="3"/>
  <c r="BK924" i="3"/>
  <c r="AW924" i="3"/>
  <c r="AI924" i="3"/>
  <c r="BO924" i="3"/>
  <c r="BA924" i="3"/>
  <c r="AM924" i="3"/>
  <c r="BS924" i="3"/>
  <c r="BE924" i="3"/>
  <c r="AQ924" i="3"/>
  <c r="BI925" i="3"/>
  <c r="AU925" i="3"/>
  <c r="AG925" i="3"/>
  <c r="BM925" i="3"/>
  <c r="AY925" i="3"/>
  <c r="AK925" i="3"/>
  <c r="BQ925" i="3"/>
  <c r="BC925" i="3"/>
  <c r="AO925" i="3"/>
  <c r="BG926" i="3"/>
  <c r="AS926" i="3"/>
  <c r="AE926" i="3"/>
  <c r="BK926" i="3"/>
  <c r="AW926" i="3"/>
  <c r="AI926" i="3"/>
  <c r="BO926" i="3"/>
  <c r="BA926" i="3"/>
  <c r="AM926" i="3"/>
  <c r="BS926" i="3"/>
  <c r="BE926" i="3"/>
  <c r="AQ926" i="3"/>
  <c r="BI927" i="3"/>
  <c r="AU927" i="3"/>
  <c r="AG927" i="3"/>
  <c r="BM927" i="3"/>
  <c r="AY927" i="3"/>
  <c r="AK927" i="3"/>
  <c r="BQ927" i="3"/>
  <c r="BC927" i="3"/>
  <c r="AO927" i="3"/>
  <c r="BG928" i="3"/>
  <c r="AS928" i="3"/>
  <c r="AE928" i="3"/>
  <c r="BK928" i="3"/>
  <c r="AW928" i="3"/>
  <c r="AI928" i="3"/>
  <c r="BO928" i="3"/>
  <c r="BA928" i="3"/>
  <c r="AM928" i="3"/>
  <c r="BS928" i="3"/>
  <c r="BE928" i="3"/>
  <c r="AQ928" i="3"/>
  <c r="BI929" i="3"/>
  <c r="AU929" i="3"/>
  <c r="AG929" i="3"/>
  <c r="BM929" i="3"/>
  <c r="AY929" i="3"/>
  <c r="AK929" i="3"/>
  <c r="BQ929" i="3"/>
  <c r="BC929" i="3"/>
  <c r="AO929" i="3"/>
  <c r="BG930" i="3"/>
  <c r="AS930" i="3"/>
  <c r="AE930" i="3"/>
  <c r="BK930" i="3"/>
  <c r="AW930" i="3"/>
  <c r="AI930" i="3"/>
  <c r="BO930" i="3"/>
  <c r="BA930" i="3"/>
  <c r="AM930" i="3"/>
  <c r="BS930" i="3"/>
  <c r="BE930" i="3"/>
  <c r="AQ930" i="3"/>
  <c r="BI931" i="3"/>
  <c r="AU931" i="3"/>
  <c r="AG931" i="3"/>
  <c r="BM931" i="3"/>
  <c r="AY931" i="3"/>
  <c r="AK931" i="3"/>
  <c r="BQ931" i="3"/>
  <c r="BC931" i="3"/>
  <c r="AO931" i="3"/>
  <c r="BG932" i="3"/>
  <c r="CH7" i="3" s="1" a="1"/>
  <c r="CH7" i="3" s="1"/>
  <c r="AS932" i="3"/>
  <c r="CG7" i="3" s="1" a="1"/>
  <c r="CG7" i="3" s="1"/>
  <c r="AE932" i="3"/>
  <c r="CE7" i="3" s="1" a="1"/>
  <c r="CE7" i="3" s="1"/>
  <c r="BK932" i="3"/>
  <c r="AW932" i="3"/>
  <c r="AI932" i="3"/>
  <c r="BO932" i="3"/>
  <c r="BA932" i="3"/>
  <c r="AM932" i="3"/>
  <c r="BS932" i="3"/>
  <c r="BE932" i="3"/>
  <c r="AQ932" i="3"/>
  <c r="BI933" i="3"/>
  <c r="AU933" i="3"/>
  <c r="AG933" i="3"/>
  <c r="BM933" i="3"/>
  <c r="AY933" i="3"/>
  <c r="AK933" i="3"/>
  <c r="BQ933" i="3"/>
  <c r="BC933" i="3"/>
  <c r="AO933" i="3"/>
  <c r="BG934" i="3"/>
  <c r="CH9" i="3" s="1" a="1"/>
  <c r="CH9" i="3" s="1"/>
  <c r="AS934" i="3"/>
  <c r="CG9" i="3" s="1" a="1"/>
  <c r="CG9" i="3" s="1"/>
  <c r="AE934" i="3"/>
  <c r="CE9" i="3" s="1" a="1"/>
  <c r="CE9" i="3" s="1"/>
  <c r="BK934" i="3"/>
  <c r="AW934" i="3"/>
  <c r="AI934" i="3"/>
  <c r="BO934" i="3"/>
  <c r="BA934" i="3"/>
  <c r="AM934" i="3"/>
  <c r="BS934" i="3"/>
  <c r="BE934" i="3"/>
  <c r="AQ934" i="3"/>
  <c r="BI935" i="3"/>
  <c r="AU935" i="3"/>
  <c r="AG935" i="3"/>
  <c r="BM935" i="3"/>
  <c r="AY935" i="3"/>
  <c r="AK935" i="3"/>
  <c r="BQ935" i="3"/>
  <c r="BC935" i="3"/>
  <c r="AO935" i="3"/>
  <c r="BG936" i="3"/>
  <c r="CH11" i="3" s="1" a="1"/>
  <c r="CH11" i="3" s="1"/>
  <c r="AS936" i="3"/>
  <c r="CG11" i="3" s="1" a="1"/>
  <c r="CG11" i="3" s="1"/>
  <c r="AE936" i="3"/>
  <c r="CE11" i="3" s="1" a="1"/>
  <c r="CE11" i="3" s="1"/>
  <c r="BK936" i="3"/>
  <c r="AW936" i="3"/>
  <c r="AI936" i="3"/>
  <c r="BO936" i="3"/>
  <c r="BA936" i="3"/>
  <c r="AM936" i="3"/>
  <c r="BS936" i="3"/>
  <c r="BE936" i="3"/>
  <c r="AQ936" i="3"/>
  <c r="BI937" i="3"/>
  <c r="AU937" i="3"/>
  <c r="AG937" i="3"/>
  <c r="BM937" i="3"/>
  <c r="AY937" i="3"/>
  <c r="AK937" i="3"/>
  <c r="BQ937" i="3"/>
  <c r="BC937" i="3"/>
  <c r="AO937" i="3"/>
  <c r="BG938" i="3"/>
  <c r="CH13" i="3" s="1" a="1"/>
  <c r="CH13" i="3" s="1"/>
  <c r="AS938" i="3"/>
  <c r="CG13" i="3" s="1" a="1"/>
  <c r="CG13" i="3" s="1"/>
  <c r="AE938" i="3"/>
  <c r="CE13" i="3" s="1" a="1"/>
  <c r="CE13" i="3" s="1"/>
  <c r="BK938" i="3"/>
  <c r="AW938" i="3"/>
  <c r="AI938" i="3"/>
  <c r="BO938" i="3"/>
  <c r="BA938" i="3"/>
  <c r="AM938" i="3"/>
  <c r="BS938" i="3"/>
  <c r="BE938" i="3"/>
  <c r="AQ938" i="3"/>
  <c r="BI939" i="3"/>
  <c r="AU939" i="3"/>
  <c r="AG939" i="3"/>
  <c r="BM939" i="3"/>
  <c r="AY939" i="3"/>
  <c r="AK939" i="3"/>
  <c r="BQ939" i="3"/>
  <c r="BC939" i="3"/>
  <c r="AO939" i="3"/>
  <c r="BG940" i="3"/>
  <c r="CH15" i="3" s="1" a="1"/>
  <c r="CH15" i="3" s="1"/>
  <c r="AS940" i="3"/>
  <c r="CG15" i="3" s="1" a="1"/>
  <c r="CG15" i="3" s="1"/>
  <c r="AE940" i="3"/>
  <c r="CE15" i="3" s="1" a="1"/>
  <c r="CE15" i="3" s="1"/>
  <c r="BK940" i="3"/>
  <c r="AW940" i="3"/>
  <c r="AI940" i="3"/>
  <c r="BO940" i="3"/>
  <c r="BA940" i="3"/>
  <c r="AM940" i="3"/>
  <c r="BS940" i="3"/>
  <c r="BE940" i="3"/>
  <c r="AQ940" i="3"/>
  <c r="BI941" i="3"/>
  <c r="AU941" i="3"/>
  <c r="AG941" i="3"/>
  <c r="BM941" i="3"/>
  <c r="AY941" i="3"/>
  <c r="AK941" i="3"/>
  <c r="BQ941" i="3"/>
  <c r="BC941" i="3"/>
  <c r="AO941" i="3"/>
  <c r="BG942" i="3"/>
  <c r="CH17" i="3" s="1" a="1"/>
  <c r="CH17" i="3" s="1"/>
  <c r="AS942" i="3"/>
  <c r="CG17" i="3" s="1" a="1"/>
  <c r="CG17" i="3" s="1"/>
  <c r="AE942" i="3"/>
  <c r="CE17" i="3" s="1" a="1"/>
  <c r="CE17" i="3" s="1"/>
  <c r="BK942" i="3"/>
  <c r="AW942" i="3"/>
  <c r="AI942" i="3"/>
  <c r="BO942" i="3"/>
  <c r="BA942" i="3"/>
  <c r="AM942" i="3"/>
  <c r="BS942" i="3"/>
  <c r="BE942" i="3"/>
  <c r="AQ942" i="3"/>
  <c r="BI943" i="3"/>
  <c r="AU943" i="3"/>
  <c r="AG943" i="3"/>
  <c r="AG955" i="3"/>
  <c r="BM943" i="3"/>
  <c r="AY943" i="3"/>
  <c r="AK943" i="3"/>
  <c r="AK955" i="3"/>
  <c r="BQ943" i="3"/>
  <c r="BC943" i="3"/>
  <c r="AO943" i="3"/>
  <c r="AO955" i="3"/>
  <c r="BG944" i="3"/>
  <c r="CH19" i="3" s="1" a="1"/>
  <c r="CH19" i="3" s="1"/>
  <c r="AS944" i="3"/>
  <c r="CG19" i="3" s="1" a="1"/>
  <c r="CG19" i="3" s="1"/>
  <c r="AE944" i="3"/>
  <c r="CE19" i="3" s="1" a="1"/>
  <c r="CE19" i="3" s="1"/>
  <c r="AE956" i="3"/>
  <c r="BK944" i="3"/>
  <c r="AW944" i="3"/>
  <c r="AI944" i="3"/>
  <c r="AI956" i="3"/>
  <c r="BO944" i="3"/>
  <c r="BA944" i="3"/>
  <c r="AM944" i="3"/>
  <c r="AM956" i="3"/>
  <c r="BS944" i="3"/>
  <c r="BE944" i="3"/>
  <c r="AQ944" i="3"/>
  <c r="AQ956" i="3"/>
  <c r="BI945" i="3"/>
  <c r="AU945" i="3"/>
  <c r="AG945" i="3"/>
  <c r="AG957" i="3"/>
  <c r="BM945" i="3"/>
  <c r="AY945" i="3"/>
  <c r="AK945" i="3"/>
  <c r="AK957" i="3"/>
  <c r="BQ945" i="3"/>
  <c r="BC945" i="3"/>
  <c r="AO945" i="3"/>
  <c r="AO957" i="3"/>
  <c r="BG946" i="3"/>
  <c r="CH21" i="3" s="1" a="1"/>
  <c r="CH21" i="3" s="1"/>
  <c r="AS946" i="3"/>
  <c r="CG21" i="3" s="1" a="1"/>
  <c r="CG21" i="3" s="1"/>
  <c r="AE946" i="3"/>
  <c r="CE21" i="3" s="1" a="1"/>
  <c r="CE21" i="3" s="1"/>
  <c r="AE958" i="3"/>
  <c r="BK946" i="3"/>
  <c r="AW946" i="3"/>
  <c r="AI946" i="3"/>
  <c r="AI958" i="3"/>
  <c r="BO946" i="3"/>
  <c r="BA946" i="3"/>
  <c r="AM946" i="3"/>
  <c r="AM958" i="3"/>
  <c r="BS946" i="3"/>
  <c r="BE946" i="3"/>
  <c r="AQ946" i="3"/>
  <c r="AQ958" i="3"/>
  <c r="BI947" i="3"/>
  <c r="AU947" i="3"/>
  <c r="AG947" i="3"/>
  <c r="AG959" i="3"/>
  <c r="BM947" i="3"/>
  <c r="AY947" i="3"/>
  <c r="AK947" i="3"/>
  <c r="AK959" i="3"/>
  <c r="BQ947" i="3"/>
  <c r="BC947" i="3"/>
  <c r="AO947" i="3"/>
  <c r="AO959" i="3"/>
  <c r="BG948" i="3"/>
  <c r="CH23" i="3" s="1" a="1"/>
  <c r="CH23" i="3" s="1"/>
  <c r="AS948" i="3"/>
  <c r="CG23" i="3" s="1" a="1"/>
  <c r="CG23" i="3" s="1"/>
  <c r="AE948" i="3"/>
  <c r="CE23" i="3" s="1" a="1"/>
  <c r="CE23" i="3" s="1"/>
  <c r="AE960" i="3"/>
  <c r="BK948" i="3"/>
  <c r="AW948" i="3"/>
  <c r="AI948" i="3"/>
  <c r="AI960" i="3"/>
  <c r="BO948" i="3"/>
  <c r="BA948" i="3"/>
  <c r="AM948" i="3"/>
  <c r="AM960" i="3"/>
  <c r="BS948" i="3"/>
  <c r="BE948" i="3"/>
  <c r="AQ948" i="3"/>
  <c r="AQ960" i="3"/>
  <c r="BI955" i="3"/>
  <c r="BI949" i="3"/>
  <c r="AU949" i="3"/>
  <c r="AG949" i="3"/>
  <c r="BM955" i="3"/>
  <c r="BM949" i="3"/>
  <c r="AY949" i="3"/>
  <c r="AK949" i="3"/>
  <c r="BQ955" i="3"/>
  <c r="BQ949" i="3"/>
  <c r="BC949" i="3"/>
  <c r="AO949" i="3"/>
  <c r="BG950" i="3"/>
  <c r="CH25" i="3" s="1" a="1"/>
  <c r="CH25" i="3" s="1"/>
  <c r="BG956" i="3"/>
  <c r="AS950" i="3"/>
  <c r="CG25" i="3" s="1" a="1"/>
  <c r="CG25" i="3" s="1"/>
  <c r="AE950" i="3"/>
  <c r="CE25" i="3" s="1" a="1"/>
  <c r="CE25" i="3" s="1"/>
  <c r="BK950" i="3"/>
  <c r="BK956" i="3"/>
  <c r="AW950" i="3"/>
  <c r="AI950" i="3"/>
  <c r="BO950" i="3"/>
  <c r="BO956" i="3"/>
  <c r="BA950" i="3"/>
  <c r="AM950" i="3"/>
  <c r="BS950" i="3"/>
  <c r="BS956" i="3"/>
  <c r="BE950" i="3"/>
  <c r="AQ950" i="3"/>
  <c r="BI951" i="3"/>
  <c r="BI957" i="3"/>
  <c r="AU951" i="3"/>
  <c r="AG951" i="3"/>
  <c r="BM951" i="3"/>
  <c r="BM957" i="3"/>
  <c r="AY951" i="3"/>
  <c r="AK951" i="3"/>
  <c r="BQ951" i="3"/>
  <c r="BQ957" i="3"/>
  <c r="BC951" i="3"/>
  <c r="AO951" i="3"/>
  <c r="BG958" i="3"/>
  <c r="BG952" i="3"/>
  <c r="CH27" i="3" s="1" a="1"/>
  <c r="CH27" i="3" s="1"/>
  <c r="AS952" i="3"/>
  <c r="CG27" i="3" s="1" a="1"/>
  <c r="CG27" i="3" s="1"/>
  <c r="AS955" i="3"/>
  <c r="AE952" i="3"/>
  <c r="CE27" i="3" s="1" a="1"/>
  <c r="CE27" i="3" s="1"/>
  <c r="BK958" i="3"/>
  <c r="BK952" i="3"/>
  <c r="AW952" i="3"/>
  <c r="AW955" i="3"/>
  <c r="AI952" i="3"/>
  <c r="BO958" i="3"/>
  <c r="BO952" i="3"/>
  <c r="BA952" i="3"/>
  <c r="BA955" i="3"/>
  <c r="AM952" i="3"/>
  <c r="BS958" i="3"/>
  <c r="BS952" i="3"/>
  <c r="BE952" i="3"/>
  <c r="BE955" i="3"/>
  <c r="AQ952" i="3"/>
  <c r="BI959" i="3"/>
  <c r="BI953" i="3"/>
  <c r="AU956" i="3"/>
  <c r="AU953" i="3"/>
  <c r="AG953" i="3"/>
  <c r="BM959" i="3"/>
  <c r="BM953" i="3"/>
  <c r="AY956" i="3"/>
  <c r="AY953" i="3"/>
  <c r="AK953" i="3"/>
  <c r="BQ959" i="3"/>
  <c r="BQ953" i="3"/>
  <c r="BC956" i="3"/>
  <c r="BC953" i="3"/>
  <c r="AO953" i="3"/>
  <c r="BG954" i="3"/>
  <c r="F6" i="4" s="1" a="1"/>
  <c r="F6" i="4" s="1"/>
  <c r="M6" i="4" s="1"/>
  <c r="BG960" i="3"/>
  <c r="AS957" i="3"/>
  <c r="AS954" i="3"/>
  <c r="E6" i="4" s="1" a="1"/>
  <c r="E6" i="4" s="1"/>
  <c r="L6" i="4" s="1"/>
  <c r="AE954" i="3"/>
  <c r="D6" i="4" s="1" a="1"/>
  <c r="D6" i="4" s="1"/>
  <c r="B21" i="4" s="1"/>
  <c r="BK954" i="3"/>
  <c r="F8" i="4" s="1" a="1"/>
  <c r="F8" i="4" s="1"/>
  <c r="BK960" i="3"/>
  <c r="AW957" i="3"/>
  <c r="AW954" i="3"/>
  <c r="E8" i="4" s="1" a="1"/>
  <c r="E8" i="4" s="1"/>
  <c r="AI954" i="3"/>
  <c r="D8" i="4" s="1" a="1"/>
  <c r="D8" i="4" s="1"/>
  <c r="BO954" i="3"/>
  <c r="F14" i="4" s="1" a="1"/>
  <c r="F14" i="4" s="1"/>
  <c r="BO960" i="3"/>
  <c r="BA957" i="3"/>
  <c r="BA954" i="3"/>
  <c r="E14" i="4" s="1" a="1"/>
  <c r="E14" i="4" s="1"/>
  <c r="AM954" i="3"/>
  <c r="D14" i="4" s="1" a="1"/>
  <c r="D14" i="4" s="1"/>
  <c r="BS954" i="3"/>
  <c r="BS960" i="3"/>
  <c r="BE957" i="3"/>
  <c r="BE954" i="3"/>
  <c r="AQ954" i="3"/>
  <c r="AC954" i="3"/>
  <c r="Y954" i="3"/>
  <c r="B29" i="4" s="1" a="1"/>
  <c r="B29" i="4" s="1"/>
  <c r="U954" i="3"/>
  <c r="C8" i="4" s="1" a="1"/>
  <c r="C8" i="4" s="1"/>
  <c r="Q954" i="3"/>
  <c r="C6" i="4" s="1" a="1"/>
  <c r="C6" i="4" s="1"/>
  <c r="AC950" i="3"/>
  <c r="Y950" i="3"/>
  <c r="U950" i="3"/>
  <c r="Q950" i="3"/>
  <c r="CC25" i="3" s="1" a="1"/>
  <c r="CC25" i="3" s="1"/>
  <c r="AC946" i="3"/>
  <c r="Y946" i="3"/>
  <c r="U946" i="3"/>
  <c r="Q946" i="3"/>
  <c r="CC21" i="3" s="1" a="1"/>
  <c r="CC21" i="3" s="1"/>
  <c r="AC942" i="3"/>
  <c r="Y942" i="3"/>
  <c r="U942" i="3"/>
  <c r="Q942" i="3"/>
  <c r="CC17" i="3" s="1" a="1"/>
  <c r="CC17" i="3" s="1"/>
  <c r="AC938" i="3"/>
  <c r="Y938" i="3"/>
  <c r="U938" i="3"/>
  <c r="Q938" i="3"/>
  <c r="CC13" i="3" s="1" a="1"/>
  <c r="CC13" i="3" s="1"/>
  <c r="AC934" i="3"/>
  <c r="Y934" i="3"/>
  <c r="U934" i="3"/>
  <c r="Q934" i="3"/>
  <c r="CC9" i="3" s="1" a="1"/>
  <c r="CC9" i="3" s="1"/>
  <c r="AC930" i="3"/>
  <c r="Y930" i="3"/>
  <c r="U930" i="3"/>
  <c r="Q930" i="3"/>
  <c r="AC926" i="3"/>
  <c r="Y926" i="3"/>
  <c r="U926" i="3"/>
  <c r="Q926" i="3"/>
  <c r="AC922" i="3"/>
  <c r="Y922" i="3"/>
  <c r="U922" i="3"/>
  <c r="Q922" i="3"/>
  <c r="AC918" i="3"/>
  <c r="Y918" i="3"/>
  <c r="U918" i="3"/>
  <c r="Q918" i="3"/>
  <c r="AC914" i="3"/>
  <c r="Y914" i="3"/>
  <c r="U914" i="3"/>
  <c r="Q914" i="3"/>
  <c r="AC910" i="3"/>
  <c r="Y910" i="3"/>
  <c r="U910" i="3"/>
  <c r="Q910" i="3"/>
  <c r="AC906" i="3"/>
  <c r="Y906" i="3"/>
  <c r="U906" i="3"/>
  <c r="Q906" i="3"/>
  <c r="AC902" i="3"/>
  <c r="Y902" i="3"/>
  <c r="U902" i="3"/>
  <c r="Q902" i="3"/>
  <c r="AC898" i="3"/>
  <c r="Y898" i="3"/>
  <c r="U898" i="3"/>
  <c r="Q898" i="3"/>
  <c r="AC894" i="3"/>
  <c r="Y894" i="3"/>
  <c r="U894" i="3"/>
  <c r="Q894" i="3"/>
  <c r="AC890" i="3"/>
  <c r="Y890" i="3"/>
  <c r="U890" i="3"/>
  <c r="Q890" i="3"/>
  <c r="AC886" i="3"/>
  <c r="Y886" i="3"/>
  <c r="U886" i="3"/>
  <c r="Q886" i="3"/>
  <c r="AC882" i="3"/>
  <c r="Y882" i="3"/>
  <c r="U882" i="3"/>
  <c r="Q882" i="3"/>
  <c r="AC878" i="3"/>
  <c r="Y878" i="3"/>
  <c r="U878" i="3"/>
  <c r="Q878" i="3"/>
  <c r="AC874" i="3"/>
  <c r="Y874" i="3"/>
  <c r="U874" i="3"/>
  <c r="Q874" i="3"/>
  <c r="AC870" i="3"/>
  <c r="Y870" i="3"/>
  <c r="U870" i="3"/>
  <c r="Q870" i="3"/>
  <c r="AC866" i="3"/>
  <c r="Y866" i="3"/>
  <c r="U866" i="3"/>
  <c r="Q866" i="3"/>
  <c r="AC862" i="3"/>
  <c r="Y862" i="3"/>
  <c r="U862" i="3"/>
  <c r="Q862" i="3"/>
  <c r="AC858" i="3"/>
  <c r="Y858" i="3"/>
  <c r="U858" i="3"/>
  <c r="Q858" i="3"/>
  <c r="AC854" i="3"/>
  <c r="Y854" i="3"/>
  <c r="U854" i="3"/>
  <c r="Q854" i="3"/>
  <c r="AC850" i="3"/>
  <c r="Y850" i="3"/>
  <c r="U850" i="3"/>
  <c r="Q850" i="3"/>
  <c r="AC846" i="3"/>
  <c r="Y846" i="3"/>
  <c r="U846" i="3"/>
  <c r="Q846" i="3"/>
  <c r="AC842" i="3"/>
  <c r="Y842" i="3"/>
  <c r="U842" i="3"/>
  <c r="Q842" i="3"/>
  <c r="AC838" i="3"/>
  <c r="Y838" i="3"/>
  <c r="U838" i="3"/>
  <c r="Q838" i="3"/>
  <c r="AC834" i="3"/>
  <c r="Y834" i="3"/>
  <c r="U834" i="3"/>
  <c r="Q834" i="3"/>
  <c r="AC830" i="3"/>
  <c r="Y830" i="3"/>
  <c r="U830" i="3"/>
  <c r="Q830" i="3"/>
  <c r="AC826" i="3"/>
  <c r="Y826" i="3"/>
  <c r="U826" i="3"/>
  <c r="Q826" i="3"/>
  <c r="AC822" i="3"/>
  <c r="Y822" i="3"/>
  <c r="U822" i="3"/>
  <c r="Q822" i="3"/>
  <c r="AC818" i="3"/>
  <c r="Y818" i="3"/>
  <c r="U818" i="3"/>
  <c r="Q818" i="3"/>
  <c r="AC814" i="3"/>
  <c r="Y814" i="3"/>
  <c r="U814" i="3"/>
  <c r="Q814" i="3"/>
  <c r="AC810" i="3"/>
  <c r="Y810" i="3"/>
  <c r="U810" i="3"/>
  <c r="Q810" i="3"/>
  <c r="AC806" i="3"/>
  <c r="Y806" i="3"/>
  <c r="U806" i="3"/>
  <c r="Q806" i="3"/>
  <c r="AC802" i="3"/>
  <c r="Y802" i="3"/>
  <c r="U802" i="3"/>
  <c r="Q802" i="3"/>
  <c r="AC798" i="3"/>
  <c r="Y798" i="3"/>
  <c r="U798" i="3"/>
  <c r="Q798" i="3"/>
  <c r="AC794" i="3"/>
  <c r="Y794" i="3"/>
  <c r="U794" i="3"/>
  <c r="Q794" i="3"/>
  <c r="AC790" i="3"/>
  <c r="Y790" i="3"/>
  <c r="U790" i="3"/>
  <c r="Q790" i="3"/>
  <c r="AC786" i="3"/>
  <c r="Y786" i="3"/>
  <c r="U786" i="3"/>
  <c r="Q786" i="3"/>
  <c r="AC782" i="3"/>
  <c r="Y782" i="3"/>
  <c r="U782" i="3"/>
  <c r="Q782" i="3"/>
  <c r="AC778" i="3"/>
  <c r="Y778" i="3"/>
  <c r="U778" i="3"/>
  <c r="Q778" i="3"/>
  <c r="AC774" i="3"/>
  <c r="Y774" i="3"/>
  <c r="U774" i="3"/>
  <c r="Q774" i="3"/>
  <c r="AC770" i="3"/>
  <c r="Y770" i="3"/>
  <c r="U770" i="3"/>
  <c r="Q770" i="3"/>
  <c r="AC766" i="3"/>
  <c r="Y766" i="3"/>
  <c r="U766" i="3"/>
  <c r="Q766" i="3"/>
  <c r="AC762" i="3"/>
  <c r="Y762" i="3"/>
  <c r="U762" i="3"/>
  <c r="Q762" i="3"/>
  <c r="AC758" i="3"/>
  <c r="Y758" i="3"/>
  <c r="U758" i="3"/>
  <c r="Q758" i="3"/>
  <c r="AC754" i="3"/>
  <c r="Y754" i="3"/>
  <c r="U754" i="3"/>
  <c r="Q754" i="3"/>
  <c r="AC750" i="3"/>
  <c r="Y750" i="3"/>
  <c r="U750" i="3"/>
  <c r="Q750" i="3"/>
  <c r="AC746" i="3"/>
  <c r="Y746" i="3"/>
  <c r="U746" i="3"/>
  <c r="Q746" i="3"/>
  <c r="AC742" i="3"/>
  <c r="Y742" i="3"/>
  <c r="U742" i="3"/>
  <c r="Q742" i="3"/>
  <c r="AC738" i="3"/>
  <c r="Y738" i="3"/>
  <c r="U738" i="3"/>
  <c r="Q738" i="3"/>
  <c r="AC734" i="3"/>
  <c r="Y734" i="3"/>
  <c r="U734" i="3"/>
  <c r="Q734" i="3"/>
  <c r="AC730" i="3"/>
  <c r="Y730" i="3"/>
  <c r="U730" i="3"/>
  <c r="Q730" i="3"/>
  <c r="AC726" i="3"/>
  <c r="Y726" i="3"/>
  <c r="U726" i="3"/>
  <c r="Q726" i="3"/>
  <c r="AC722" i="3"/>
  <c r="Y722" i="3"/>
  <c r="U722" i="3"/>
  <c r="Q722" i="3"/>
  <c r="AC718" i="3"/>
  <c r="Y718" i="3"/>
  <c r="U718" i="3"/>
  <c r="Q718" i="3"/>
  <c r="AC714" i="3"/>
  <c r="Y714" i="3"/>
  <c r="U714" i="3"/>
  <c r="Q714" i="3"/>
  <c r="AC710" i="3"/>
  <c r="Y710" i="3"/>
  <c r="U710" i="3"/>
  <c r="Q710" i="3"/>
  <c r="AC706" i="3"/>
  <c r="Y706" i="3"/>
  <c r="U706" i="3"/>
  <c r="Q706" i="3"/>
  <c r="AC702" i="3"/>
  <c r="Y702" i="3"/>
  <c r="U702" i="3"/>
  <c r="Q702" i="3"/>
  <c r="AC698" i="3"/>
  <c r="Y698" i="3"/>
  <c r="U698" i="3"/>
  <c r="Q698" i="3"/>
  <c r="AC694" i="3"/>
  <c r="Y694" i="3"/>
  <c r="U694" i="3"/>
  <c r="Q694" i="3"/>
  <c r="AC690" i="3"/>
  <c r="Y690" i="3"/>
  <c r="U690" i="3"/>
  <c r="Q690" i="3"/>
  <c r="AC686" i="3"/>
  <c r="Y686" i="3"/>
  <c r="U686" i="3"/>
  <c r="Q686" i="3"/>
  <c r="AC682" i="3"/>
  <c r="Y682" i="3"/>
  <c r="U682" i="3"/>
  <c r="Q682" i="3"/>
  <c r="AC678" i="3"/>
  <c r="Y678" i="3"/>
  <c r="U678" i="3"/>
  <c r="Q678" i="3"/>
  <c r="AC674" i="3"/>
  <c r="Y674" i="3"/>
  <c r="U674" i="3"/>
  <c r="Q674" i="3"/>
  <c r="AC670" i="3"/>
  <c r="Y670" i="3"/>
  <c r="U670" i="3"/>
  <c r="Q670" i="3"/>
  <c r="AC666" i="3"/>
  <c r="Y666" i="3"/>
  <c r="U666" i="3"/>
  <c r="Q666" i="3"/>
  <c r="AC662" i="3"/>
  <c r="Y662" i="3"/>
  <c r="U662" i="3"/>
  <c r="Q662" i="3"/>
  <c r="AC658" i="3"/>
  <c r="Y658" i="3"/>
  <c r="U658" i="3"/>
  <c r="Q658" i="3"/>
  <c r="AC654" i="3"/>
  <c r="Y654" i="3"/>
  <c r="U654" i="3"/>
  <c r="Q654" i="3"/>
  <c r="AC650" i="3"/>
  <c r="Y650" i="3"/>
  <c r="U650" i="3"/>
  <c r="Q650" i="3"/>
  <c r="AC646" i="3"/>
  <c r="Y646" i="3"/>
  <c r="U646" i="3"/>
  <c r="Q646" i="3"/>
  <c r="AC642" i="3"/>
  <c r="Y642" i="3"/>
  <c r="U642" i="3"/>
  <c r="Q642" i="3"/>
  <c r="AC638" i="3"/>
  <c r="Y638" i="3"/>
  <c r="U638" i="3"/>
  <c r="Q638" i="3"/>
  <c r="AC634" i="3"/>
  <c r="Y634" i="3"/>
  <c r="U634" i="3"/>
  <c r="Q634" i="3"/>
  <c r="AC630" i="3"/>
  <c r="Y630" i="3"/>
  <c r="U630" i="3"/>
  <c r="Q630" i="3"/>
  <c r="AC626" i="3"/>
  <c r="Y626" i="3"/>
  <c r="U626" i="3"/>
  <c r="Q626" i="3"/>
  <c r="AC622" i="3"/>
  <c r="Y622" i="3"/>
  <c r="U622" i="3"/>
  <c r="Q622" i="3"/>
  <c r="AC618" i="3"/>
  <c r="Y618" i="3"/>
  <c r="U618" i="3"/>
  <c r="Q618" i="3"/>
  <c r="AC614" i="3"/>
  <c r="Y614" i="3"/>
  <c r="U614" i="3"/>
  <c r="Q614" i="3"/>
  <c r="AC610" i="3"/>
  <c r="Y610" i="3"/>
  <c r="U610" i="3"/>
  <c r="Q610" i="3"/>
  <c r="AC606" i="3"/>
  <c r="Y606" i="3"/>
  <c r="U606" i="3"/>
  <c r="Q606" i="3"/>
  <c r="AC602" i="3"/>
  <c r="Y602" i="3"/>
  <c r="U602" i="3"/>
  <c r="Q602" i="3"/>
  <c r="AC598" i="3"/>
  <c r="Y598" i="3"/>
  <c r="U598" i="3"/>
  <c r="Q598" i="3"/>
  <c r="AC594" i="3"/>
  <c r="Y594" i="3"/>
  <c r="U594" i="3"/>
  <c r="Q594" i="3"/>
  <c r="AC590" i="3"/>
  <c r="Y590" i="3"/>
  <c r="U590" i="3"/>
  <c r="Q590" i="3"/>
  <c r="AC586" i="3"/>
  <c r="Y586" i="3"/>
  <c r="U586" i="3"/>
  <c r="Q586" i="3"/>
  <c r="AC582" i="3"/>
  <c r="Y582" i="3"/>
  <c r="U582" i="3"/>
  <c r="Q582" i="3"/>
  <c r="AC578" i="3"/>
  <c r="Y578" i="3"/>
  <c r="U578" i="3"/>
  <c r="Q578" i="3"/>
  <c r="AC574" i="3"/>
  <c r="Y574" i="3"/>
  <c r="U574" i="3"/>
  <c r="Q574" i="3"/>
  <c r="AC570" i="3"/>
  <c r="Y570" i="3"/>
  <c r="U570" i="3"/>
  <c r="Q570" i="3"/>
  <c r="AC566" i="3"/>
  <c r="Y566" i="3"/>
  <c r="U566" i="3"/>
  <c r="Q566" i="3"/>
  <c r="AC562" i="3"/>
  <c r="Y562" i="3"/>
  <c r="U562" i="3"/>
  <c r="Q562" i="3"/>
  <c r="AC558" i="3"/>
  <c r="Y558" i="3"/>
  <c r="U558" i="3"/>
  <c r="Q558" i="3"/>
  <c r="AC554" i="3"/>
  <c r="Y554" i="3"/>
  <c r="U554" i="3"/>
  <c r="Q554" i="3"/>
  <c r="AC550" i="3"/>
  <c r="Y550" i="3"/>
  <c r="U550" i="3"/>
  <c r="Q550" i="3"/>
  <c r="AC546" i="3"/>
  <c r="Y546" i="3"/>
  <c r="U546" i="3"/>
  <c r="Q546" i="3"/>
  <c r="AC542" i="3"/>
  <c r="Y542" i="3"/>
  <c r="U542" i="3"/>
  <c r="Q542" i="3"/>
  <c r="AC538" i="3"/>
  <c r="Y538" i="3"/>
  <c r="U538" i="3"/>
  <c r="Q538" i="3"/>
  <c r="AC534" i="3"/>
  <c r="Y534" i="3"/>
  <c r="U534" i="3"/>
  <c r="Q534" i="3"/>
  <c r="U530" i="3"/>
  <c r="Y526" i="3"/>
  <c r="AC522" i="3"/>
  <c r="Q518" i="3"/>
  <c r="U514" i="3"/>
  <c r="Y510" i="3"/>
  <c r="AC506" i="3"/>
  <c r="Q502" i="3"/>
  <c r="U498" i="3"/>
  <c r="Y494" i="3"/>
  <c r="AC490" i="3"/>
  <c r="Q486" i="3"/>
  <c r="U482" i="3"/>
  <c r="Y478" i="3"/>
  <c r="AC474" i="3"/>
  <c r="Q470" i="3"/>
  <c r="U466" i="3"/>
  <c r="Y462" i="3"/>
  <c r="AC458" i="3"/>
  <c r="Q454" i="3"/>
  <c r="U450" i="3"/>
  <c r="Y446" i="3"/>
  <c r="AC442" i="3"/>
  <c r="Q438" i="3"/>
  <c r="U434" i="3"/>
  <c r="Y430" i="3"/>
  <c r="AC426" i="3"/>
  <c r="Q422" i="3"/>
  <c r="U418" i="3"/>
  <c r="Y414" i="3"/>
  <c r="AC410" i="3"/>
  <c r="Q406" i="3"/>
  <c r="U402" i="3"/>
  <c r="Y398" i="3"/>
  <c r="AC394" i="3"/>
  <c r="Q390" i="3"/>
  <c r="U386" i="3"/>
  <c r="Y382" i="3"/>
  <c r="AC378" i="3"/>
  <c r="Q374" i="3"/>
  <c r="U370" i="3"/>
  <c r="Y366" i="3"/>
  <c r="AC362" i="3"/>
  <c r="Q358" i="3"/>
  <c r="U354" i="3"/>
  <c r="Y350" i="3"/>
  <c r="AC346" i="3"/>
  <c r="Q342" i="3"/>
  <c r="U338" i="3"/>
  <c r="Y334" i="3"/>
  <c r="AC330" i="3"/>
  <c r="Q326" i="3"/>
  <c r="U322" i="3"/>
  <c r="Y318" i="3"/>
  <c r="AC314" i="3"/>
  <c r="Q310" i="3"/>
  <c r="U306" i="3"/>
  <c r="Y302" i="3"/>
  <c r="AC298" i="3"/>
  <c r="Q294" i="3"/>
  <c r="U290" i="3"/>
  <c r="Y286" i="3"/>
  <c r="AC282" i="3"/>
  <c r="Q278" i="3"/>
  <c r="U274" i="3"/>
  <c r="Y270" i="3"/>
  <c r="AC266" i="3"/>
  <c r="Q262" i="3"/>
  <c r="U258" i="3"/>
  <c r="Y254" i="3"/>
  <c r="AC250" i="3"/>
  <c r="Q246" i="3"/>
  <c r="U242" i="3"/>
  <c r="Y238" i="3"/>
  <c r="AC234" i="3"/>
  <c r="Q230" i="3"/>
  <c r="U226" i="3"/>
  <c r="Y222" i="3"/>
  <c r="AC218" i="3"/>
  <c r="Q214" i="3"/>
  <c r="U210" i="3"/>
  <c r="Y206" i="3"/>
  <c r="AA687" i="3"/>
  <c r="W687" i="3"/>
  <c r="S687" i="3"/>
  <c r="AA683" i="3"/>
  <c r="W683" i="3"/>
  <c r="S683" i="3"/>
  <c r="AA679" i="3"/>
  <c r="W679" i="3"/>
  <c r="S679" i="3"/>
  <c r="AA675" i="3"/>
  <c r="W675" i="3"/>
  <c r="S675" i="3"/>
  <c r="AA671" i="3"/>
  <c r="W671" i="3"/>
  <c r="S671" i="3"/>
  <c r="AA667" i="3"/>
  <c r="W667" i="3"/>
  <c r="S667" i="3"/>
  <c r="AA663" i="3"/>
  <c r="W663" i="3"/>
  <c r="S663" i="3"/>
  <c r="AA659" i="3"/>
  <c r="W659" i="3"/>
  <c r="S659" i="3"/>
  <c r="AA655" i="3"/>
  <c r="W655" i="3"/>
  <c r="S655" i="3"/>
  <c r="AA651" i="3"/>
  <c r="W651" i="3"/>
  <c r="S651" i="3"/>
  <c r="AA647" i="3"/>
  <c r="W647" i="3"/>
  <c r="S647" i="3"/>
  <c r="AA643" i="3"/>
  <c r="W643" i="3"/>
  <c r="S643" i="3"/>
  <c r="AA639" i="3"/>
  <c r="W639" i="3"/>
  <c r="S639" i="3"/>
  <c r="AA635" i="3"/>
  <c r="W635" i="3"/>
  <c r="S635" i="3"/>
  <c r="AA631" i="3"/>
  <c r="W631" i="3"/>
  <c r="S631" i="3"/>
  <c r="AA627" i="3"/>
  <c r="W627" i="3"/>
  <c r="S627" i="3"/>
  <c r="AA623" i="3"/>
  <c r="W623" i="3"/>
  <c r="S623" i="3"/>
  <c r="AA619" i="3"/>
  <c r="W619" i="3"/>
  <c r="S619" i="3"/>
  <c r="AA615" i="3"/>
  <c r="W615" i="3"/>
  <c r="S615" i="3"/>
  <c r="AA611" i="3"/>
  <c r="W611" i="3"/>
  <c r="S611" i="3"/>
  <c r="AA607" i="3"/>
  <c r="W607" i="3"/>
  <c r="S607" i="3"/>
  <c r="AA603" i="3"/>
  <c r="W603" i="3"/>
  <c r="S603" i="3"/>
  <c r="AA599" i="3"/>
  <c r="W599" i="3"/>
  <c r="S599" i="3"/>
  <c r="AA595" i="3"/>
  <c r="W595" i="3"/>
  <c r="S595" i="3"/>
  <c r="AA591" i="3"/>
  <c r="W591" i="3"/>
  <c r="S591" i="3"/>
  <c r="AA587" i="3"/>
  <c r="W587" i="3"/>
  <c r="S587" i="3"/>
  <c r="AA583" i="3"/>
  <c r="W583" i="3"/>
  <c r="S583" i="3"/>
  <c r="AA579" i="3"/>
  <c r="W579" i="3"/>
  <c r="S579" i="3"/>
  <c r="AA575" i="3"/>
  <c r="W575" i="3"/>
  <c r="S575" i="3"/>
  <c r="AA571" i="3"/>
  <c r="W571" i="3"/>
  <c r="S571" i="3"/>
  <c r="AA567" i="3"/>
  <c r="W567" i="3"/>
  <c r="S567" i="3"/>
  <c r="AA563" i="3"/>
  <c r="W563" i="3"/>
  <c r="S563" i="3"/>
  <c r="AA559" i="3"/>
  <c r="W559" i="3"/>
  <c r="S559" i="3"/>
  <c r="AA555" i="3"/>
  <c r="W555" i="3"/>
  <c r="S555" i="3"/>
  <c r="AA551" i="3"/>
  <c r="W551" i="3"/>
  <c r="S551" i="3"/>
  <c r="AA547" i="3"/>
  <c r="W547" i="3"/>
  <c r="S547" i="3"/>
  <c r="AA543" i="3"/>
  <c r="W543" i="3"/>
  <c r="S543" i="3"/>
  <c r="AA539" i="3"/>
  <c r="W539" i="3"/>
  <c r="S539" i="3"/>
  <c r="AA535" i="3"/>
  <c r="W535" i="3"/>
  <c r="S535" i="3"/>
  <c r="S533" i="3"/>
  <c r="Q530" i="3"/>
  <c r="U526" i="3"/>
  <c r="Y522" i="3"/>
  <c r="AC518" i="3"/>
  <c r="Q514" i="3"/>
  <c r="U510" i="3"/>
  <c r="Y506" i="3"/>
  <c r="AC502" i="3"/>
  <c r="Q498" i="3"/>
  <c r="U494" i="3"/>
  <c r="Y490" i="3"/>
  <c r="AC486" i="3"/>
  <c r="Q482" i="3"/>
  <c r="U478" i="3"/>
  <c r="Y474" i="3"/>
  <c r="AC470" i="3"/>
  <c r="Q466" i="3"/>
  <c r="U462" i="3"/>
  <c r="Y458" i="3"/>
  <c r="AC454" i="3"/>
  <c r="Q450" i="3"/>
  <c r="U446" i="3"/>
  <c r="Y442" i="3"/>
  <c r="AC438" i="3"/>
  <c r="Q434" i="3"/>
  <c r="U430" i="3"/>
  <c r="Y426" i="3"/>
  <c r="AC422" i="3"/>
  <c r="Q418" i="3"/>
  <c r="U414" i="3"/>
  <c r="Y410" i="3"/>
  <c r="AC406" i="3"/>
  <c r="Q402" i="3"/>
  <c r="U398" i="3"/>
  <c r="Y394" i="3"/>
  <c r="AC390" i="3"/>
  <c r="Q386" i="3"/>
  <c r="U382" i="3"/>
  <c r="Y378" i="3"/>
  <c r="AC374" i="3"/>
  <c r="Q370" i="3"/>
  <c r="U366" i="3"/>
  <c r="Y362" i="3"/>
  <c r="AC358" i="3"/>
  <c r="Q354" i="3"/>
  <c r="U350" i="3"/>
  <c r="Y346" i="3"/>
  <c r="AC342" i="3"/>
  <c r="Q338" i="3"/>
  <c r="U334" i="3"/>
  <c r="Y330" i="3"/>
  <c r="AC326" i="3"/>
  <c r="Q322" i="3"/>
  <c r="U318" i="3"/>
  <c r="Y314" i="3"/>
  <c r="AC310" i="3"/>
  <c r="Q306" i="3"/>
  <c r="U302" i="3"/>
  <c r="Y298" i="3"/>
  <c r="AC294" i="3"/>
  <c r="Q290" i="3"/>
  <c r="U286" i="3"/>
  <c r="Y282" i="3"/>
  <c r="AC278" i="3"/>
  <c r="Q274" i="3"/>
  <c r="U270" i="3"/>
  <c r="Y266" i="3"/>
  <c r="AC262" i="3"/>
  <c r="Q258" i="3"/>
  <c r="U254" i="3"/>
  <c r="Y250" i="3"/>
  <c r="AC246" i="3"/>
  <c r="Q242" i="3"/>
  <c r="U238" i="3"/>
  <c r="Y234" i="3"/>
  <c r="AC230" i="3"/>
  <c r="Q226" i="3"/>
  <c r="U222" i="3"/>
  <c r="Y218" i="3"/>
  <c r="AC214" i="3"/>
  <c r="Q210" i="3"/>
  <c r="U206" i="3"/>
  <c r="BM32" i="3"/>
  <c r="AY32" i="3"/>
  <c r="AK32" i="3"/>
  <c r="W32" i="3"/>
  <c r="BQ32" i="3"/>
  <c r="BC32" i="3"/>
  <c r="AO32" i="3"/>
  <c r="AA32" i="3"/>
  <c r="BG33" i="3"/>
  <c r="AS33" i="3"/>
  <c r="AE33" i="3"/>
  <c r="Q33" i="3"/>
  <c r="BK33" i="3"/>
  <c r="AW33" i="3"/>
  <c r="AI33" i="3"/>
  <c r="U33" i="3"/>
  <c r="BO33" i="3"/>
  <c r="BA33" i="3"/>
  <c r="AM33" i="3"/>
  <c r="Y33" i="3"/>
  <c r="BS33" i="3"/>
  <c r="BE33" i="3"/>
  <c r="AQ33" i="3"/>
  <c r="AC33" i="3"/>
  <c r="BI34" i="3"/>
  <c r="AU34" i="3"/>
  <c r="AG34" i="3"/>
  <c r="S34" i="3"/>
  <c r="BM34" i="3"/>
  <c r="AY34" i="3"/>
  <c r="AK34" i="3"/>
  <c r="W34" i="3"/>
  <c r="BQ34" i="3"/>
  <c r="BC34" i="3"/>
  <c r="AO34" i="3"/>
  <c r="AA34" i="3"/>
  <c r="BG35" i="3"/>
  <c r="AS35" i="3"/>
  <c r="AE35" i="3"/>
  <c r="Q35" i="3"/>
  <c r="BK35" i="3"/>
  <c r="AW35" i="3"/>
  <c r="AI35" i="3"/>
  <c r="U35" i="3"/>
  <c r="BO35" i="3"/>
  <c r="BA35" i="3"/>
  <c r="AM35" i="3"/>
  <c r="Y35" i="3"/>
  <c r="BS35" i="3"/>
  <c r="BE35" i="3"/>
  <c r="AQ35" i="3"/>
  <c r="AC35" i="3"/>
  <c r="BI36" i="3"/>
  <c r="AU36" i="3"/>
  <c r="AG36" i="3"/>
  <c r="S36" i="3"/>
  <c r="BM36" i="3"/>
  <c r="AY36" i="3"/>
  <c r="AK36" i="3"/>
  <c r="W36" i="3"/>
  <c r="BQ36" i="3"/>
  <c r="BC36" i="3"/>
  <c r="AO36" i="3"/>
  <c r="AA36" i="3"/>
  <c r="BG37" i="3"/>
  <c r="AS37" i="3"/>
  <c r="AE37" i="3"/>
  <c r="Q37" i="3"/>
  <c r="BK37" i="3"/>
  <c r="AW37" i="3"/>
  <c r="AI37" i="3"/>
  <c r="U37" i="3"/>
  <c r="BO37" i="3"/>
  <c r="BA37" i="3"/>
  <c r="AM37" i="3"/>
  <c r="Y37" i="3"/>
  <c r="BS37" i="3"/>
  <c r="BE37" i="3"/>
  <c r="AQ37" i="3"/>
  <c r="AC37" i="3"/>
  <c r="BI38" i="3"/>
  <c r="AU38" i="3"/>
  <c r="AG38" i="3"/>
  <c r="S38" i="3"/>
  <c r="BM38" i="3"/>
  <c r="AY38" i="3"/>
  <c r="AK38" i="3"/>
  <c r="W38" i="3"/>
  <c r="BQ38" i="3"/>
  <c r="BC38" i="3"/>
  <c r="AO38" i="3"/>
  <c r="AA38" i="3"/>
  <c r="BG39" i="3"/>
  <c r="AS39" i="3"/>
  <c r="AE39" i="3"/>
  <c r="Q39" i="3"/>
  <c r="BK39" i="3"/>
  <c r="AW39" i="3"/>
  <c r="AI39" i="3"/>
  <c r="U39" i="3"/>
  <c r="BO39" i="3"/>
  <c r="BA39" i="3"/>
  <c r="AM39" i="3"/>
  <c r="Y39" i="3"/>
  <c r="BS39" i="3"/>
  <c r="BE39" i="3"/>
  <c r="AQ39" i="3"/>
  <c r="AC39" i="3"/>
  <c r="BI40" i="3"/>
  <c r="AU40" i="3"/>
  <c r="AG40" i="3"/>
  <c r="S40" i="3"/>
  <c r="BM40" i="3"/>
  <c r="AY40" i="3"/>
  <c r="AK40" i="3"/>
  <c r="W40" i="3"/>
  <c r="BQ40" i="3"/>
  <c r="BC40" i="3"/>
  <c r="AO40" i="3"/>
  <c r="AA40" i="3"/>
  <c r="BG41" i="3"/>
  <c r="AS41" i="3"/>
  <c r="AE41" i="3"/>
  <c r="Q41" i="3"/>
  <c r="BK41" i="3"/>
  <c r="AW41" i="3"/>
  <c r="AI41" i="3"/>
  <c r="U41" i="3"/>
  <c r="BO41" i="3"/>
  <c r="BA41" i="3"/>
  <c r="AM41" i="3"/>
  <c r="Y41" i="3"/>
  <c r="BS41" i="3"/>
  <c r="BE41" i="3"/>
  <c r="AQ41" i="3"/>
  <c r="AC41" i="3"/>
  <c r="BI42" i="3"/>
  <c r="AU42" i="3"/>
  <c r="AG42" i="3"/>
  <c r="S42" i="3"/>
  <c r="BM42" i="3"/>
  <c r="AY42" i="3"/>
  <c r="AK42" i="3"/>
  <c r="W42" i="3"/>
  <c r="BQ42" i="3"/>
  <c r="BC42" i="3"/>
  <c r="AO42" i="3"/>
  <c r="AA42" i="3"/>
  <c r="BG43" i="3"/>
  <c r="AS43" i="3"/>
  <c r="AE43" i="3"/>
  <c r="Q43" i="3"/>
  <c r="BK43" i="3"/>
  <c r="AW43" i="3"/>
  <c r="AI43" i="3"/>
  <c r="U43" i="3"/>
  <c r="BO43" i="3"/>
  <c r="BA43" i="3"/>
  <c r="AM43" i="3"/>
  <c r="Y43" i="3"/>
  <c r="BS43" i="3"/>
  <c r="BE43" i="3"/>
  <c r="AQ43" i="3"/>
  <c r="AC43" i="3"/>
  <c r="BI44" i="3"/>
  <c r="AU44" i="3"/>
  <c r="AG44" i="3"/>
  <c r="S44" i="3"/>
  <c r="BM44" i="3"/>
  <c r="AY44" i="3"/>
  <c r="AK44" i="3"/>
  <c r="W44" i="3"/>
  <c r="BQ44" i="3"/>
  <c r="BC44" i="3"/>
  <c r="AO44" i="3"/>
  <c r="AA44" i="3"/>
  <c r="BG45" i="3"/>
  <c r="AS45" i="3"/>
  <c r="AE45" i="3"/>
  <c r="Q45" i="3"/>
  <c r="BK45" i="3"/>
  <c r="AW45" i="3"/>
  <c r="AI45" i="3"/>
  <c r="U45" i="3"/>
  <c r="BO45" i="3"/>
  <c r="BA45" i="3"/>
  <c r="AM45" i="3"/>
  <c r="Y45" i="3"/>
  <c r="BS45" i="3"/>
  <c r="BE45" i="3"/>
  <c r="AQ45" i="3"/>
  <c r="AC45" i="3"/>
  <c r="BI46" i="3"/>
  <c r="AU46" i="3"/>
  <c r="AG46" i="3"/>
  <c r="S46" i="3"/>
  <c r="BM46" i="3"/>
  <c r="AY46" i="3"/>
  <c r="AK46" i="3"/>
  <c r="W46" i="3"/>
  <c r="BQ46" i="3"/>
  <c r="BC46" i="3"/>
  <c r="AO46" i="3"/>
  <c r="AA46" i="3"/>
  <c r="BG47" i="3"/>
  <c r="AS47" i="3"/>
  <c r="AE47" i="3"/>
  <c r="Q47" i="3"/>
  <c r="BK47" i="3"/>
  <c r="AW47" i="3"/>
  <c r="AI47" i="3"/>
  <c r="U47" i="3"/>
  <c r="BO47" i="3"/>
  <c r="BA47" i="3"/>
  <c r="AM47" i="3"/>
  <c r="Y47" i="3"/>
  <c r="BS47" i="3"/>
  <c r="BE47" i="3"/>
  <c r="AQ47" i="3"/>
  <c r="AC47" i="3"/>
  <c r="BI48" i="3"/>
  <c r="AU48" i="3"/>
  <c r="AG48" i="3"/>
  <c r="S48" i="3"/>
  <c r="BM48" i="3"/>
  <c r="AY48" i="3"/>
  <c r="AK48" i="3"/>
  <c r="W48" i="3"/>
  <c r="BQ48" i="3"/>
  <c r="BC48" i="3"/>
  <c r="AO48" i="3"/>
  <c r="AA48" i="3"/>
  <c r="BG49" i="3"/>
  <c r="AS49" i="3"/>
  <c r="AE49" i="3"/>
  <c r="Q49" i="3"/>
  <c r="BK49" i="3"/>
  <c r="AW49" i="3"/>
  <c r="AI49" i="3"/>
  <c r="U49" i="3"/>
  <c r="BO49" i="3"/>
  <c r="BA49" i="3"/>
  <c r="AM49" i="3"/>
  <c r="Y49" i="3"/>
  <c r="BS49" i="3"/>
  <c r="BE49" i="3"/>
  <c r="AQ49" i="3"/>
  <c r="AC49" i="3"/>
  <c r="BI50" i="3"/>
  <c r="AU50" i="3"/>
  <c r="AG50" i="3"/>
  <c r="S50" i="3"/>
  <c r="BM50" i="3"/>
  <c r="AY50" i="3"/>
  <c r="AK50" i="3"/>
  <c r="W50" i="3"/>
  <c r="BQ50" i="3"/>
  <c r="BC50" i="3"/>
  <c r="AO50" i="3"/>
  <c r="AA50" i="3"/>
  <c r="BG51" i="3"/>
  <c r="AS51" i="3"/>
  <c r="AE51" i="3"/>
  <c r="Q51" i="3"/>
  <c r="BK51" i="3"/>
  <c r="AW51" i="3"/>
  <c r="AI51" i="3"/>
  <c r="U51" i="3"/>
  <c r="BO51" i="3"/>
  <c r="BA51" i="3"/>
  <c r="AM51" i="3"/>
  <c r="Y51" i="3"/>
  <c r="BS51" i="3"/>
  <c r="BE51" i="3"/>
  <c r="AQ51" i="3"/>
  <c r="AC51" i="3"/>
  <c r="BI52" i="3"/>
  <c r="AU52" i="3"/>
  <c r="AG52" i="3"/>
  <c r="S52" i="3"/>
  <c r="BM52" i="3"/>
  <c r="AY52" i="3"/>
  <c r="AK52" i="3"/>
  <c r="W52" i="3"/>
  <c r="BQ52" i="3"/>
  <c r="BC52" i="3"/>
  <c r="AO52" i="3"/>
  <c r="AA52" i="3"/>
  <c r="BG53" i="3"/>
  <c r="AS53" i="3"/>
  <c r="AE53" i="3"/>
  <c r="Q53" i="3"/>
  <c r="BK53" i="3"/>
  <c r="AW53" i="3"/>
  <c r="AI53" i="3"/>
  <c r="U53" i="3"/>
  <c r="BO53" i="3"/>
  <c r="BA53" i="3"/>
  <c r="AM53" i="3"/>
  <c r="Y53" i="3"/>
  <c r="BS53" i="3"/>
  <c r="BE53" i="3"/>
  <c r="AQ53" i="3"/>
  <c r="AC53" i="3"/>
  <c r="BI54" i="3"/>
  <c r="AU54" i="3"/>
  <c r="AG54" i="3"/>
  <c r="S54" i="3"/>
  <c r="BM54" i="3"/>
  <c r="AY54" i="3"/>
  <c r="AK54" i="3"/>
  <c r="W54" i="3"/>
  <c r="BQ54" i="3"/>
  <c r="BC54" i="3"/>
  <c r="AO54" i="3"/>
  <c r="AA54" i="3"/>
  <c r="BG55" i="3"/>
  <c r="AS55" i="3"/>
  <c r="AE55" i="3"/>
  <c r="Q55" i="3"/>
  <c r="BK55" i="3"/>
  <c r="AW55" i="3"/>
  <c r="AI55" i="3"/>
  <c r="U55" i="3"/>
  <c r="BO55" i="3"/>
  <c r="BA55" i="3"/>
  <c r="AM55" i="3"/>
  <c r="Y55" i="3"/>
  <c r="BS55" i="3"/>
  <c r="BE55" i="3"/>
  <c r="AQ55" i="3"/>
  <c r="AC55" i="3"/>
  <c r="BI56" i="3"/>
  <c r="AU56" i="3"/>
  <c r="AG56" i="3"/>
  <c r="S56" i="3"/>
  <c r="BM56" i="3"/>
  <c r="AY56" i="3"/>
  <c r="AK56" i="3"/>
  <c r="W56" i="3"/>
  <c r="BQ56" i="3"/>
  <c r="BC56" i="3"/>
  <c r="AO56" i="3"/>
  <c r="AA56" i="3"/>
  <c r="BG57" i="3"/>
  <c r="AS57" i="3"/>
  <c r="AE57" i="3"/>
  <c r="Q57" i="3"/>
  <c r="BK57" i="3"/>
  <c r="AW57" i="3"/>
  <c r="AI57" i="3"/>
  <c r="U57" i="3"/>
  <c r="BO57" i="3"/>
  <c r="BA57" i="3"/>
  <c r="AM57" i="3"/>
  <c r="Y57" i="3"/>
  <c r="BS57" i="3"/>
  <c r="BE57" i="3"/>
  <c r="AQ57" i="3"/>
  <c r="AC57" i="3"/>
  <c r="BI58" i="3"/>
  <c r="AU58" i="3"/>
  <c r="AG58" i="3"/>
  <c r="S58" i="3"/>
  <c r="BM58" i="3"/>
  <c r="AY58" i="3"/>
  <c r="AK58" i="3"/>
  <c r="W58" i="3"/>
  <c r="BQ58" i="3"/>
  <c r="BC58" i="3"/>
  <c r="AO58" i="3"/>
  <c r="AA58" i="3"/>
  <c r="BG59" i="3"/>
  <c r="AS59" i="3"/>
  <c r="AE59" i="3"/>
  <c r="Q59" i="3"/>
  <c r="BK59" i="3"/>
  <c r="AW59" i="3"/>
  <c r="AI59" i="3"/>
  <c r="U59" i="3"/>
  <c r="BO59" i="3"/>
  <c r="BA59" i="3"/>
  <c r="AM59" i="3"/>
  <c r="Y59" i="3"/>
  <c r="BS59" i="3"/>
  <c r="BE59" i="3"/>
  <c r="AQ59" i="3"/>
  <c r="AC59" i="3"/>
  <c r="BI60" i="3"/>
  <c r="AU60" i="3"/>
  <c r="AG60" i="3"/>
  <c r="S60" i="3"/>
  <c r="BM60" i="3"/>
  <c r="AY60" i="3"/>
  <c r="AK60" i="3"/>
  <c r="W60" i="3"/>
  <c r="BQ60" i="3"/>
  <c r="BC60" i="3"/>
  <c r="AO60" i="3"/>
  <c r="AA60" i="3"/>
  <c r="BG61" i="3"/>
  <c r="AS61" i="3"/>
  <c r="AE61" i="3"/>
  <c r="Q61" i="3"/>
  <c r="BK61" i="3"/>
  <c r="AW61" i="3"/>
  <c r="AI61" i="3"/>
  <c r="U61" i="3"/>
  <c r="BO61" i="3"/>
  <c r="BA61" i="3"/>
  <c r="AM61" i="3"/>
  <c r="Y61" i="3"/>
  <c r="BS61" i="3"/>
  <c r="BE61" i="3"/>
  <c r="AQ61" i="3"/>
  <c r="AC61" i="3"/>
  <c r="BI62" i="3"/>
  <c r="AU62" i="3"/>
  <c r="AG62" i="3"/>
  <c r="S62" i="3"/>
  <c r="BM62" i="3"/>
  <c r="AY62" i="3"/>
  <c r="AK62" i="3"/>
  <c r="W62" i="3"/>
  <c r="BQ62" i="3"/>
  <c r="BC62" i="3"/>
  <c r="AO62" i="3"/>
  <c r="AA62" i="3"/>
  <c r="BG63" i="3"/>
  <c r="AS63" i="3"/>
  <c r="AE63" i="3"/>
  <c r="Q63" i="3"/>
  <c r="BK63" i="3"/>
  <c r="AW63" i="3"/>
  <c r="AI63" i="3"/>
  <c r="U63" i="3"/>
  <c r="BO63" i="3"/>
  <c r="BA63" i="3"/>
  <c r="AM63" i="3"/>
  <c r="Y63" i="3"/>
  <c r="BS63" i="3"/>
  <c r="BE63" i="3"/>
  <c r="AQ63" i="3"/>
  <c r="AC63" i="3"/>
  <c r="BI64" i="3"/>
  <c r="AU64" i="3"/>
  <c r="AG64" i="3"/>
  <c r="S64" i="3"/>
  <c r="BM64" i="3"/>
  <c r="AY64" i="3"/>
  <c r="AK64" i="3"/>
  <c r="W64" i="3"/>
  <c r="BQ64" i="3"/>
  <c r="BC64" i="3"/>
  <c r="AO64" i="3"/>
  <c r="AA64" i="3"/>
  <c r="BG65" i="3"/>
  <c r="AS65" i="3"/>
  <c r="AE65" i="3"/>
  <c r="Q65" i="3"/>
  <c r="BK65" i="3"/>
  <c r="AW65" i="3"/>
  <c r="AI65" i="3"/>
  <c r="U65" i="3"/>
  <c r="BO65" i="3"/>
  <c r="BA65" i="3"/>
  <c r="AM65" i="3"/>
  <c r="Y65" i="3"/>
  <c r="BS65" i="3"/>
  <c r="BE65" i="3"/>
  <c r="AQ65" i="3"/>
  <c r="AC65" i="3"/>
  <c r="BI66" i="3"/>
  <c r="AU66" i="3"/>
  <c r="AG66" i="3"/>
  <c r="S66" i="3"/>
  <c r="BM66" i="3"/>
  <c r="AY66" i="3"/>
  <c r="AK66" i="3"/>
  <c r="W66" i="3"/>
  <c r="BQ66" i="3"/>
  <c r="BC66" i="3"/>
  <c r="AO66" i="3"/>
  <c r="AA66" i="3"/>
  <c r="BG67" i="3"/>
  <c r="AS67" i="3"/>
  <c r="AE67" i="3"/>
  <c r="Q67" i="3"/>
  <c r="BK67" i="3"/>
  <c r="AW67" i="3"/>
  <c r="AI67" i="3"/>
  <c r="U67" i="3"/>
  <c r="BO67" i="3"/>
  <c r="BA67" i="3"/>
  <c r="AM67" i="3"/>
  <c r="Y67" i="3"/>
  <c r="BS67" i="3"/>
  <c r="BE67" i="3"/>
  <c r="AQ67" i="3"/>
  <c r="AC67" i="3"/>
  <c r="BI68" i="3"/>
  <c r="AU68" i="3"/>
  <c r="AG68" i="3"/>
  <c r="S68" i="3"/>
  <c r="BM68" i="3"/>
  <c r="AY68" i="3"/>
  <c r="AK68" i="3"/>
  <c r="W68" i="3"/>
  <c r="BQ68" i="3"/>
  <c r="BC68" i="3"/>
  <c r="AO68" i="3"/>
  <c r="AA68" i="3"/>
  <c r="BG69" i="3"/>
  <c r="AS69" i="3"/>
  <c r="AE69" i="3"/>
  <c r="Q69" i="3"/>
  <c r="BK69" i="3"/>
  <c r="AW69" i="3"/>
  <c r="AI69" i="3"/>
  <c r="U69" i="3"/>
  <c r="BO69" i="3"/>
  <c r="BA69" i="3"/>
  <c r="AM69" i="3"/>
  <c r="Y69" i="3"/>
  <c r="BS69" i="3"/>
  <c r="BE69" i="3"/>
  <c r="AQ69" i="3"/>
  <c r="AC69" i="3"/>
  <c r="BI70" i="3"/>
  <c r="AU70" i="3"/>
  <c r="AG70" i="3"/>
  <c r="S70" i="3"/>
  <c r="BM70" i="3"/>
  <c r="AY70" i="3"/>
  <c r="AK70" i="3"/>
  <c r="W70" i="3"/>
  <c r="BQ70" i="3"/>
  <c r="BC70" i="3"/>
  <c r="AO70" i="3"/>
  <c r="AA70" i="3"/>
  <c r="BG71" i="3"/>
  <c r="AS71" i="3"/>
  <c r="AE71" i="3"/>
  <c r="Q71" i="3"/>
  <c r="BK71" i="3"/>
  <c r="AW71" i="3"/>
  <c r="AI71" i="3"/>
  <c r="U71" i="3"/>
  <c r="BO71" i="3"/>
  <c r="BA71" i="3"/>
  <c r="AM71" i="3"/>
  <c r="Y71" i="3"/>
  <c r="BS71" i="3"/>
  <c r="BE71" i="3"/>
  <c r="AQ71" i="3"/>
  <c r="AC71" i="3"/>
  <c r="BI72" i="3"/>
  <c r="AU72" i="3"/>
  <c r="AG72" i="3"/>
  <c r="S72" i="3"/>
  <c r="BM72" i="3"/>
  <c r="AY72" i="3"/>
  <c r="AK72" i="3"/>
  <c r="W72" i="3"/>
  <c r="BQ72" i="3"/>
  <c r="BC72" i="3"/>
  <c r="AO72" i="3"/>
  <c r="AA72" i="3"/>
  <c r="BG73" i="3"/>
  <c r="AS73" i="3"/>
  <c r="AE73" i="3"/>
  <c r="Q73" i="3"/>
  <c r="BK73" i="3"/>
  <c r="AW73" i="3"/>
  <c r="AI73" i="3"/>
  <c r="U73" i="3"/>
  <c r="BO73" i="3"/>
  <c r="BA73" i="3"/>
  <c r="AM73" i="3"/>
  <c r="Y73" i="3"/>
  <c r="BS73" i="3"/>
  <c r="BE73" i="3"/>
  <c r="AQ73" i="3"/>
  <c r="AC73" i="3"/>
  <c r="BI74" i="3"/>
  <c r="AU74" i="3"/>
  <c r="AG74" i="3"/>
  <c r="S74" i="3"/>
  <c r="BM74" i="3"/>
  <c r="AY74" i="3"/>
  <c r="AK74" i="3"/>
  <c r="W74" i="3"/>
  <c r="BQ74" i="3"/>
  <c r="BC74" i="3"/>
  <c r="AO74" i="3"/>
  <c r="AA74" i="3"/>
  <c r="BG75" i="3"/>
  <c r="AS75" i="3"/>
  <c r="AE75" i="3"/>
  <c r="Q75" i="3"/>
  <c r="BK75" i="3"/>
  <c r="AW75" i="3"/>
  <c r="AI75" i="3"/>
  <c r="U75" i="3"/>
  <c r="BO75" i="3"/>
  <c r="BA75" i="3"/>
  <c r="AM75" i="3"/>
  <c r="Y75" i="3"/>
  <c r="BS75" i="3"/>
  <c r="BE75" i="3"/>
  <c r="AQ75" i="3"/>
  <c r="AC75" i="3"/>
  <c r="BI76" i="3"/>
  <c r="AU76" i="3"/>
  <c r="AG76" i="3"/>
  <c r="S76" i="3"/>
  <c r="BM76" i="3"/>
  <c r="AY76" i="3"/>
  <c r="AK76" i="3"/>
  <c r="W76" i="3"/>
  <c r="BQ76" i="3"/>
  <c r="BC76" i="3"/>
  <c r="AO76" i="3"/>
  <c r="AA76" i="3"/>
  <c r="BG77" i="3"/>
  <c r="AS77" i="3"/>
  <c r="AE77" i="3"/>
  <c r="Q77" i="3"/>
  <c r="BK77" i="3"/>
  <c r="AW77" i="3"/>
  <c r="AI77" i="3"/>
  <c r="U77" i="3"/>
  <c r="BO77" i="3"/>
  <c r="BA77" i="3"/>
  <c r="AM77" i="3"/>
  <c r="Y77" i="3"/>
  <c r="BS77" i="3"/>
  <c r="BE77" i="3"/>
  <c r="AQ77" i="3"/>
  <c r="AC77" i="3"/>
  <c r="BI78" i="3"/>
  <c r="AU78" i="3"/>
  <c r="AG78" i="3"/>
  <c r="S78" i="3"/>
  <c r="BM78" i="3"/>
  <c r="AY78" i="3"/>
  <c r="AK78" i="3"/>
  <c r="W78" i="3"/>
  <c r="BQ78" i="3"/>
  <c r="BC78" i="3"/>
  <c r="AO78" i="3"/>
  <c r="AA78" i="3"/>
  <c r="BG79" i="3"/>
  <c r="AS79" i="3"/>
  <c r="AE79" i="3"/>
  <c r="Q79" i="3"/>
  <c r="BK79" i="3"/>
  <c r="AW79" i="3"/>
  <c r="AI79" i="3"/>
  <c r="U79" i="3"/>
  <c r="BO79" i="3"/>
  <c r="BA79" i="3"/>
  <c r="AM79" i="3"/>
  <c r="Y79" i="3"/>
  <c r="BS79" i="3"/>
  <c r="BE79" i="3"/>
  <c r="AQ79" i="3"/>
  <c r="AC79" i="3"/>
  <c r="BI80" i="3"/>
  <c r="AU80" i="3"/>
  <c r="AG80" i="3"/>
  <c r="S80" i="3"/>
  <c r="BM80" i="3"/>
  <c r="AY80" i="3"/>
  <c r="AK80" i="3"/>
  <c r="W80" i="3"/>
  <c r="BQ80" i="3"/>
  <c r="BC80" i="3"/>
  <c r="AO80" i="3"/>
  <c r="AA80" i="3"/>
  <c r="BG81" i="3"/>
  <c r="AS81" i="3"/>
  <c r="AE81" i="3"/>
  <c r="Q81" i="3"/>
  <c r="BK81" i="3"/>
  <c r="AW81" i="3"/>
  <c r="AI81" i="3"/>
  <c r="U81" i="3"/>
  <c r="BO81" i="3"/>
  <c r="BA81" i="3"/>
  <c r="AM81" i="3"/>
  <c r="Y81" i="3"/>
  <c r="BS81" i="3"/>
  <c r="BE81" i="3"/>
  <c r="AQ81" i="3"/>
  <c r="AC81" i="3"/>
  <c r="BI82" i="3"/>
  <c r="AU82" i="3"/>
  <c r="AG82" i="3"/>
  <c r="S82" i="3"/>
  <c r="BM82" i="3"/>
  <c r="AY82" i="3"/>
  <c r="AK82" i="3"/>
  <c r="W82" i="3"/>
  <c r="BQ82" i="3"/>
  <c r="BC82" i="3"/>
  <c r="AO82" i="3"/>
  <c r="AA82" i="3"/>
  <c r="BG83" i="3"/>
  <c r="AS83" i="3"/>
  <c r="AE83" i="3"/>
  <c r="Q83" i="3"/>
  <c r="BK83" i="3"/>
  <c r="AW83" i="3"/>
  <c r="AI83" i="3"/>
  <c r="U83" i="3"/>
  <c r="BO83" i="3"/>
  <c r="BA83" i="3"/>
  <c r="AM83" i="3"/>
  <c r="Y83" i="3"/>
  <c r="BS83" i="3"/>
  <c r="BE83" i="3"/>
  <c r="AQ83" i="3"/>
  <c r="AC83" i="3"/>
  <c r="BI84" i="3"/>
  <c r="AU84" i="3"/>
  <c r="AG84" i="3"/>
  <c r="S84" i="3"/>
  <c r="BM84" i="3"/>
  <c r="AY84" i="3"/>
  <c r="AK84" i="3"/>
  <c r="W84" i="3"/>
  <c r="BQ84" i="3"/>
  <c r="BC84" i="3"/>
  <c r="AO84" i="3"/>
  <c r="AA84" i="3"/>
  <c r="BG85" i="3"/>
  <c r="AS85" i="3"/>
  <c r="AE85" i="3"/>
  <c r="Q85" i="3"/>
  <c r="BK85" i="3"/>
  <c r="AW85" i="3"/>
  <c r="AI85" i="3"/>
  <c r="U85" i="3"/>
  <c r="BO85" i="3"/>
  <c r="BA85" i="3"/>
  <c r="AM85" i="3"/>
  <c r="Y85" i="3"/>
  <c r="BS85" i="3"/>
  <c r="BE85" i="3"/>
  <c r="AQ85" i="3"/>
  <c r="AC85" i="3"/>
  <c r="BI86" i="3"/>
  <c r="AU86" i="3"/>
  <c r="AG86" i="3"/>
  <c r="S86" i="3"/>
  <c r="BM86" i="3"/>
  <c r="AY86" i="3"/>
  <c r="AK86" i="3"/>
  <c r="W86" i="3"/>
  <c r="BQ86" i="3"/>
  <c r="BC86" i="3"/>
  <c r="AO86" i="3"/>
  <c r="AA86" i="3"/>
  <c r="BG87" i="3"/>
  <c r="AS87" i="3"/>
  <c r="AE87" i="3"/>
  <c r="Q87" i="3"/>
  <c r="BK87" i="3"/>
  <c r="AW87" i="3"/>
  <c r="AI87" i="3"/>
  <c r="U87" i="3"/>
  <c r="BO87" i="3"/>
  <c r="BA87" i="3"/>
  <c r="AM87" i="3"/>
  <c r="Y87" i="3"/>
  <c r="BS87" i="3"/>
  <c r="BE87" i="3"/>
  <c r="AQ87" i="3"/>
  <c r="AC87" i="3"/>
  <c r="BI88" i="3"/>
  <c r="AU88" i="3"/>
  <c r="AG88" i="3"/>
  <c r="S88" i="3"/>
  <c r="BM88" i="3"/>
  <c r="AY88" i="3"/>
  <c r="AK88" i="3"/>
  <c r="W88" i="3"/>
  <c r="BQ88" i="3"/>
  <c r="BC88" i="3"/>
  <c r="AO88" i="3"/>
  <c r="AA88" i="3"/>
  <c r="BG89" i="3"/>
  <c r="AS89" i="3"/>
  <c r="AE89" i="3"/>
  <c r="Q89" i="3"/>
  <c r="BK89" i="3"/>
  <c r="AW89" i="3"/>
  <c r="AI89" i="3"/>
  <c r="U89" i="3"/>
  <c r="BO89" i="3"/>
  <c r="BA89" i="3"/>
  <c r="AM89" i="3"/>
  <c r="Y89" i="3"/>
  <c r="BS89" i="3"/>
  <c r="BE89" i="3"/>
  <c r="AQ89" i="3"/>
  <c r="AC89" i="3"/>
  <c r="BI90" i="3"/>
  <c r="AU90" i="3"/>
  <c r="AG90" i="3"/>
  <c r="S90" i="3"/>
  <c r="BM90" i="3"/>
  <c r="AY90" i="3"/>
  <c r="AK90" i="3"/>
  <c r="W90" i="3"/>
  <c r="BQ90" i="3"/>
  <c r="BC90" i="3"/>
  <c r="AO90" i="3"/>
  <c r="AA90" i="3"/>
  <c r="BG91" i="3"/>
  <c r="AS91" i="3"/>
  <c r="AE91" i="3"/>
  <c r="Q91" i="3"/>
  <c r="BK91" i="3"/>
  <c r="AW91" i="3"/>
  <c r="AI91" i="3"/>
  <c r="U91" i="3"/>
  <c r="BO91" i="3"/>
  <c r="BA91" i="3"/>
  <c r="AM91" i="3"/>
  <c r="Y91" i="3"/>
  <c r="BS91" i="3"/>
  <c r="BE91" i="3"/>
  <c r="AQ91" i="3"/>
  <c r="AC91" i="3"/>
  <c r="BI92" i="3"/>
  <c r="AU92" i="3"/>
  <c r="AG92" i="3"/>
  <c r="S92" i="3"/>
  <c r="BM92" i="3"/>
  <c r="AY92" i="3"/>
  <c r="AK92" i="3"/>
  <c r="W92" i="3"/>
  <c r="BQ92" i="3"/>
  <c r="BC92" i="3"/>
  <c r="AO92" i="3"/>
  <c r="AA92" i="3"/>
  <c r="BG93" i="3"/>
  <c r="AS93" i="3"/>
  <c r="AE93" i="3"/>
  <c r="Q93" i="3"/>
  <c r="BK93" i="3"/>
  <c r="AW93" i="3"/>
  <c r="AI93" i="3"/>
  <c r="U93" i="3"/>
  <c r="BO93" i="3"/>
  <c r="BA93" i="3"/>
  <c r="AM93" i="3"/>
  <c r="Y93" i="3"/>
  <c r="BS93" i="3"/>
  <c r="BE93" i="3"/>
  <c r="AQ93" i="3"/>
  <c r="AC93" i="3"/>
  <c r="BI94" i="3"/>
  <c r="AU94" i="3"/>
  <c r="AG94" i="3"/>
  <c r="S94" i="3"/>
  <c r="BM94" i="3"/>
  <c r="AY94" i="3"/>
  <c r="AK94" i="3"/>
  <c r="W94" i="3"/>
  <c r="BQ94" i="3"/>
  <c r="BC94" i="3"/>
  <c r="AO94" i="3"/>
  <c r="AA94" i="3"/>
  <c r="BG95" i="3"/>
  <c r="AS95" i="3"/>
  <c r="AE95" i="3"/>
  <c r="Q95" i="3"/>
  <c r="BK95" i="3"/>
  <c r="AW95" i="3"/>
  <c r="AI95" i="3"/>
  <c r="U95" i="3"/>
  <c r="BO95" i="3"/>
  <c r="BA95" i="3"/>
  <c r="AM95" i="3"/>
  <c r="Y95" i="3"/>
  <c r="BS95" i="3"/>
  <c r="BE95" i="3"/>
  <c r="AQ95" i="3"/>
  <c r="AC95" i="3"/>
  <c r="BI96" i="3"/>
  <c r="AU96" i="3"/>
  <c r="AG96" i="3"/>
  <c r="S96" i="3"/>
  <c r="BM96" i="3"/>
  <c r="AY96" i="3"/>
  <c r="AK96" i="3"/>
  <c r="W96" i="3"/>
  <c r="BQ96" i="3"/>
  <c r="BC96" i="3"/>
  <c r="AO96" i="3"/>
  <c r="AA96" i="3"/>
  <c r="BG97" i="3"/>
  <c r="AS97" i="3"/>
  <c r="AE97" i="3"/>
  <c r="Q97" i="3"/>
  <c r="BK97" i="3"/>
  <c r="AW97" i="3"/>
  <c r="AI97" i="3"/>
  <c r="U97" i="3"/>
  <c r="BO97" i="3"/>
  <c r="BA97" i="3"/>
  <c r="AM97" i="3"/>
  <c r="Y97" i="3"/>
  <c r="BS97" i="3"/>
  <c r="BE97" i="3"/>
  <c r="AQ97" i="3"/>
  <c r="AC97" i="3"/>
  <c r="BI98" i="3"/>
  <c r="AU98" i="3"/>
  <c r="AG98" i="3"/>
  <c r="S98" i="3"/>
  <c r="BM98" i="3"/>
  <c r="AY98" i="3"/>
  <c r="AK98" i="3"/>
  <c r="W98" i="3"/>
  <c r="BQ98" i="3"/>
  <c r="BC98" i="3"/>
  <c r="AO98" i="3"/>
  <c r="AA98" i="3"/>
  <c r="BG99" i="3"/>
  <c r="AS99" i="3"/>
  <c r="AE99" i="3"/>
  <c r="Q99" i="3"/>
  <c r="BK99" i="3"/>
  <c r="AW99" i="3"/>
  <c r="AI99" i="3"/>
  <c r="U99" i="3"/>
  <c r="BO99" i="3"/>
  <c r="BA99" i="3"/>
  <c r="AM99" i="3"/>
  <c r="Y99" i="3"/>
  <c r="BS99" i="3"/>
  <c r="BE99" i="3"/>
  <c r="AQ99" i="3"/>
  <c r="AC99" i="3"/>
  <c r="BI100" i="3"/>
  <c r="AU100" i="3"/>
  <c r="AG100" i="3"/>
  <c r="S100" i="3"/>
  <c r="BM100" i="3"/>
  <c r="AY100" i="3"/>
  <c r="AK100" i="3"/>
  <c r="W100" i="3"/>
  <c r="BQ100" i="3"/>
  <c r="BC100" i="3"/>
  <c r="AO100" i="3"/>
  <c r="AA100" i="3"/>
  <c r="BG101" i="3"/>
  <c r="AS101" i="3"/>
  <c r="AE101" i="3"/>
  <c r="Q101" i="3"/>
  <c r="BK101" i="3"/>
  <c r="AW101" i="3"/>
  <c r="AI101" i="3"/>
  <c r="U101" i="3"/>
  <c r="BO101" i="3"/>
  <c r="BA101" i="3"/>
  <c r="AM101" i="3"/>
  <c r="Y101" i="3"/>
  <c r="BS101" i="3"/>
  <c r="BE101" i="3"/>
  <c r="AQ101" i="3"/>
  <c r="AC101" i="3"/>
  <c r="BI102" i="3"/>
  <c r="AU102" i="3"/>
  <c r="AG102" i="3"/>
  <c r="S102" i="3"/>
  <c r="BM102" i="3"/>
  <c r="AY102" i="3"/>
  <c r="AK102" i="3"/>
  <c r="W102" i="3"/>
  <c r="BQ102" i="3"/>
  <c r="BC102" i="3"/>
  <c r="AO102" i="3"/>
  <c r="AA102" i="3"/>
  <c r="BG103" i="3"/>
  <c r="AS103" i="3"/>
  <c r="AE103" i="3"/>
  <c r="Q103" i="3"/>
  <c r="BK103" i="3"/>
  <c r="AW103" i="3"/>
  <c r="AI103" i="3"/>
  <c r="U103" i="3"/>
  <c r="BO103" i="3"/>
  <c r="BA103" i="3"/>
  <c r="AM103" i="3"/>
  <c r="Y103" i="3"/>
  <c r="BS103" i="3"/>
  <c r="BE103" i="3"/>
  <c r="AQ103" i="3"/>
  <c r="AC103" i="3"/>
  <c r="BI104" i="3"/>
  <c r="AU104" i="3"/>
  <c r="AG104" i="3"/>
  <c r="S104" i="3"/>
  <c r="BM104" i="3"/>
  <c r="AY104" i="3"/>
  <c r="AK104" i="3"/>
  <c r="W104" i="3"/>
  <c r="BQ104" i="3"/>
  <c r="BC104" i="3"/>
  <c r="AO104" i="3"/>
  <c r="AA104" i="3"/>
  <c r="BG105" i="3"/>
  <c r="AS105" i="3"/>
  <c r="AE105" i="3"/>
  <c r="Q105" i="3"/>
  <c r="BK105" i="3"/>
  <c r="AW105" i="3"/>
  <c r="AI105" i="3"/>
  <c r="U105" i="3"/>
  <c r="BO105" i="3"/>
  <c r="BA105" i="3"/>
  <c r="AM105" i="3"/>
  <c r="Y105" i="3"/>
  <c r="BS105" i="3"/>
  <c r="BE105" i="3"/>
  <c r="AQ105" i="3"/>
  <c r="AC105" i="3"/>
  <c r="BI106" i="3"/>
  <c r="AU106" i="3"/>
  <c r="AG106" i="3"/>
  <c r="S106" i="3"/>
  <c r="BM106" i="3"/>
  <c r="AY106" i="3"/>
  <c r="AK106" i="3"/>
  <c r="W106" i="3"/>
  <c r="BQ106" i="3"/>
  <c r="BC106" i="3"/>
  <c r="AO106" i="3"/>
  <c r="AA106" i="3"/>
  <c r="BG107" i="3"/>
  <c r="AS107" i="3"/>
  <c r="AE107" i="3"/>
  <c r="Q107" i="3"/>
  <c r="BK107" i="3"/>
  <c r="AW107" i="3"/>
  <c r="AI107" i="3"/>
  <c r="U107" i="3"/>
  <c r="BO107" i="3"/>
  <c r="BA107" i="3"/>
  <c r="AM107" i="3"/>
  <c r="Y107" i="3"/>
  <c r="BS107" i="3"/>
  <c r="BE107" i="3"/>
  <c r="AQ107" i="3"/>
  <c r="AC107" i="3"/>
  <c r="BI108" i="3"/>
  <c r="AU108" i="3"/>
  <c r="AG108" i="3"/>
  <c r="S108" i="3"/>
  <c r="BM108" i="3"/>
  <c r="AY108" i="3"/>
  <c r="AK108" i="3"/>
  <c r="W108" i="3"/>
  <c r="BQ108" i="3"/>
  <c r="BC108" i="3"/>
  <c r="AO108" i="3"/>
  <c r="AA108" i="3"/>
  <c r="BG109" i="3"/>
  <c r="AS109" i="3"/>
  <c r="AE109" i="3"/>
  <c r="Q109" i="3"/>
  <c r="BK109" i="3"/>
  <c r="AW109" i="3"/>
  <c r="AI109" i="3"/>
  <c r="U109" i="3"/>
  <c r="BO109" i="3"/>
  <c r="BA109" i="3"/>
  <c r="AM109" i="3"/>
  <c r="Y109" i="3"/>
  <c r="BS109" i="3"/>
  <c r="BE109" i="3"/>
  <c r="AQ109" i="3"/>
  <c r="AC109" i="3"/>
  <c r="BI110" i="3"/>
  <c r="AU110" i="3"/>
  <c r="AG110" i="3"/>
  <c r="S110" i="3"/>
  <c r="BM110" i="3"/>
  <c r="AY110" i="3"/>
  <c r="AK110" i="3"/>
  <c r="W110" i="3"/>
  <c r="BQ110" i="3"/>
  <c r="BC110" i="3"/>
  <c r="AO110" i="3"/>
  <c r="AA110" i="3"/>
  <c r="BG111" i="3"/>
  <c r="AS111" i="3"/>
  <c r="AE111" i="3"/>
  <c r="Q111" i="3"/>
  <c r="BK111" i="3"/>
  <c r="AW111" i="3"/>
  <c r="AI111" i="3"/>
  <c r="U111" i="3"/>
  <c r="BO111" i="3"/>
  <c r="BA111" i="3"/>
  <c r="AM111" i="3"/>
  <c r="Y111" i="3"/>
  <c r="BS111" i="3"/>
  <c r="BE111" i="3"/>
  <c r="AQ111" i="3"/>
  <c r="AC111" i="3"/>
  <c r="BI112" i="3"/>
  <c r="AU112" i="3"/>
  <c r="AG112" i="3"/>
  <c r="S112" i="3"/>
  <c r="BM112" i="3"/>
  <c r="AY112" i="3"/>
  <c r="AK112" i="3"/>
  <c r="W112" i="3"/>
  <c r="BQ112" i="3"/>
  <c r="BC112" i="3"/>
  <c r="AO112" i="3"/>
  <c r="AA112" i="3"/>
  <c r="BG113" i="3"/>
  <c r="AS113" i="3"/>
  <c r="AE113" i="3"/>
  <c r="Q113" i="3"/>
  <c r="BK113" i="3"/>
  <c r="AW113" i="3"/>
  <c r="AI113" i="3"/>
  <c r="U113" i="3"/>
  <c r="BO113" i="3"/>
  <c r="BA113" i="3"/>
  <c r="AM113" i="3"/>
  <c r="Y113" i="3"/>
  <c r="BS113" i="3"/>
  <c r="BE113" i="3"/>
  <c r="AQ113" i="3"/>
  <c r="AC113" i="3"/>
  <c r="BI114" i="3"/>
  <c r="AU114" i="3"/>
  <c r="AG114" i="3"/>
  <c r="S114" i="3"/>
  <c r="BM114" i="3"/>
  <c r="AY114" i="3"/>
  <c r="AK114" i="3"/>
  <c r="W114" i="3"/>
  <c r="BQ114" i="3"/>
  <c r="BC114" i="3"/>
  <c r="AO114" i="3"/>
  <c r="AA114" i="3"/>
  <c r="BG115" i="3"/>
  <c r="AS115" i="3"/>
  <c r="AE115" i="3"/>
  <c r="Q115" i="3"/>
  <c r="BK115" i="3"/>
  <c r="AW115" i="3"/>
  <c r="AI115" i="3"/>
  <c r="U115" i="3"/>
  <c r="BO115" i="3"/>
  <c r="BA115" i="3"/>
  <c r="AM115" i="3"/>
  <c r="Y115" i="3"/>
  <c r="BS115" i="3"/>
  <c r="BE115" i="3"/>
  <c r="AQ115" i="3"/>
  <c r="AC115" i="3"/>
  <c r="BI116" i="3"/>
  <c r="AU116" i="3"/>
  <c r="AG116" i="3"/>
  <c r="S116" i="3"/>
  <c r="BM116" i="3"/>
  <c r="AY116" i="3"/>
  <c r="AK116" i="3"/>
  <c r="W116" i="3"/>
  <c r="BQ116" i="3"/>
  <c r="BC116" i="3"/>
  <c r="AO116" i="3"/>
  <c r="AA116" i="3"/>
  <c r="BG117" i="3"/>
  <c r="AS117" i="3"/>
  <c r="AE117" i="3"/>
  <c r="Q117" i="3"/>
  <c r="BK117" i="3"/>
  <c r="AW117" i="3"/>
  <c r="AI117" i="3"/>
  <c r="U117" i="3"/>
  <c r="BO117" i="3"/>
  <c r="BA117" i="3"/>
  <c r="AM117" i="3"/>
  <c r="Y117" i="3"/>
  <c r="BS117" i="3"/>
  <c r="BE117" i="3"/>
  <c r="AQ117" i="3"/>
  <c r="AC117" i="3"/>
  <c r="BI118" i="3"/>
  <c r="AU118" i="3"/>
  <c r="AG118" i="3"/>
  <c r="S118" i="3"/>
  <c r="BM118" i="3"/>
  <c r="AY118" i="3"/>
  <c r="AK118" i="3"/>
  <c r="W118" i="3"/>
  <c r="BQ118" i="3"/>
  <c r="BC118" i="3"/>
  <c r="AO118" i="3"/>
  <c r="AA118" i="3"/>
  <c r="BG119" i="3"/>
  <c r="AS119" i="3"/>
  <c r="AE119" i="3"/>
  <c r="Q119" i="3"/>
  <c r="BK119" i="3"/>
  <c r="AW119" i="3"/>
  <c r="AI119" i="3"/>
  <c r="U119" i="3"/>
  <c r="BO119" i="3"/>
  <c r="BA119" i="3"/>
  <c r="AM119" i="3"/>
  <c r="Y119" i="3"/>
  <c r="BS119" i="3"/>
  <c r="BE119" i="3"/>
  <c r="AQ119" i="3"/>
  <c r="AC119" i="3"/>
  <c r="BI120" i="3"/>
  <c r="AU120" i="3"/>
  <c r="AG120" i="3"/>
  <c r="S120" i="3"/>
  <c r="BM120" i="3"/>
  <c r="AY120" i="3"/>
  <c r="AK120" i="3"/>
  <c r="W120" i="3"/>
  <c r="BQ120" i="3"/>
  <c r="BC120" i="3"/>
  <c r="AO120" i="3"/>
  <c r="AA120" i="3"/>
  <c r="BG121" i="3"/>
  <c r="AS121" i="3"/>
  <c r="AE121" i="3"/>
  <c r="Q121" i="3"/>
  <c r="BK121" i="3"/>
  <c r="AW121" i="3"/>
  <c r="AI121" i="3"/>
  <c r="U121" i="3"/>
  <c r="BO121" i="3"/>
  <c r="BA121" i="3"/>
  <c r="AM121" i="3"/>
  <c r="Y121" i="3"/>
  <c r="BS121" i="3"/>
  <c r="BE121" i="3"/>
  <c r="AQ121" i="3"/>
  <c r="AC121" i="3"/>
  <c r="BI122" i="3"/>
  <c r="AU122" i="3"/>
  <c r="AG122" i="3"/>
  <c r="S122" i="3"/>
  <c r="BM122" i="3"/>
  <c r="AY122" i="3"/>
  <c r="AK122" i="3"/>
  <c r="W122" i="3"/>
  <c r="BQ122" i="3"/>
  <c r="BC122" i="3"/>
  <c r="AO122" i="3"/>
  <c r="AA122" i="3"/>
  <c r="BG123" i="3"/>
  <c r="AS123" i="3"/>
  <c r="AE123" i="3"/>
  <c r="Q123" i="3"/>
  <c r="BK123" i="3"/>
  <c r="AW123" i="3"/>
  <c r="AI123" i="3"/>
  <c r="U123" i="3"/>
  <c r="BO123" i="3"/>
  <c r="BA123" i="3"/>
  <c r="AM123" i="3"/>
  <c r="Y123" i="3"/>
  <c r="BS123" i="3"/>
  <c r="BE123" i="3"/>
  <c r="AQ123" i="3"/>
  <c r="AC123" i="3"/>
  <c r="BI124" i="3"/>
  <c r="AU124" i="3"/>
  <c r="AG124" i="3"/>
  <c r="S124" i="3"/>
  <c r="BM124" i="3"/>
  <c r="AY124" i="3"/>
  <c r="AK124" i="3"/>
  <c r="W124" i="3"/>
  <c r="BQ124" i="3"/>
  <c r="BC124" i="3"/>
  <c r="AO124" i="3"/>
  <c r="AA124" i="3"/>
  <c r="BG125" i="3"/>
  <c r="AS125" i="3"/>
  <c r="AE125" i="3"/>
  <c r="Q125" i="3"/>
  <c r="BK125" i="3"/>
  <c r="AW125" i="3"/>
  <c r="AI125" i="3"/>
  <c r="U125" i="3"/>
  <c r="BO125" i="3"/>
  <c r="BA125" i="3"/>
  <c r="AM125" i="3"/>
  <c r="Y125" i="3"/>
  <c r="BS125" i="3"/>
  <c r="BE125" i="3"/>
  <c r="AQ125" i="3"/>
  <c r="AC125" i="3"/>
  <c r="BI126" i="3"/>
  <c r="AU126" i="3"/>
  <c r="AG126" i="3"/>
  <c r="S126" i="3"/>
  <c r="BM126" i="3"/>
  <c r="AY126" i="3"/>
  <c r="AK126" i="3"/>
  <c r="W126" i="3"/>
  <c r="BQ126" i="3"/>
  <c r="BC126" i="3"/>
  <c r="AO126" i="3"/>
  <c r="AA126" i="3"/>
  <c r="BG127" i="3"/>
  <c r="AS127" i="3"/>
  <c r="AE127" i="3"/>
  <c r="Q127" i="3"/>
  <c r="BK127" i="3"/>
  <c r="AW127" i="3"/>
  <c r="AI127" i="3"/>
  <c r="U127" i="3"/>
  <c r="BO127" i="3"/>
  <c r="BA127" i="3"/>
  <c r="AM127" i="3"/>
  <c r="Y127" i="3"/>
  <c r="BS127" i="3"/>
  <c r="BE127" i="3"/>
  <c r="AQ127" i="3"/>
  <c r="AC127" i="3"/>
  <c r="BI128" i="3"/>
  <c r="AU128" i="3"/>
  <c r="AG128" i="3"/>
  <c r="S128" i="3"/>
  <c r="BM128" i="3"/>
  <c r="AY128" i="3"/>
  <c r="AK128" i="3"/>
  <c r="W128" i="3"/>
  <c r="BQ128" i="3"/>
  <c r="BC128" i="3"/>
  <c r="AO128" i="3"/>
  <c r="AA128" i="3"/>
  <c r="BG129" i="3"/>
  <c r="AS129" i="3"/>
  <c r="AE129" i="3"/>
  <c r="Q129" i="3"/>
  <c r="BK129" i="3"/>
  <c r="AW129" i="3"/>
  <c r="AI129" i="3"/>
  <c r="U129" i="3"/>
  <c r="BO129" i="3"/>
  <c r="BA129" i="3"/>
  <c r="AM129" i="3"/>
  <c r="Y129" i="3"/>
  <c r="BS129" i="3"/>
  <c r="BE129" i="3"/>
  <c r="AQ129" i="3"/>
  <c r="AC129" i="3"/>
  <c r="BI130" i="3"/>
  <c r="AU130" i="3"/>
  <c r="AG130" i="3"/>
  <c r="S130" i="3"/>
  <c r="BM130" i="3"/>
  <c r="AY130" i="3"/>
  <c r="AK130" i="3"/>
  <c r="W130" i="3"/>
  <c r="BQ130" i="3"/>
  <c r="BC130" i="3"/>
  <c r="AO130" i="3"/>
  <c r="AA130" i="3"/>
  <c r="BG131" i="3"/>
  <c r="AS131" i="3"/>
  <c r="AE131" i="3"/>
  <c r="Q131" i="3"/>
  <c r="BK131" i="3"/>
  <c r="AW131" i="3"/>
  <c r="AI131" i="3"/>
  <c r="U131" i="3"/>
  <c r="BO131" i="3"/>
  <c r="BA131" i="3"/>
  <c r="AM131" i="3"/>
  <c r="Y131" i="3"/>
  <c r="BS131" i="3"/>
  <c r="BE131" i="3"/>
  <c r="AQ131" i="3"/>
  <c r="AC131" i="3"/>
  <c r="BI132" i="3"/>
  <c r="AU132" i="3"/>
  <c r="AG132" i="3"/>
  <c r="S132" i="3"/>
  <c r="BM132" i="3"/>
  <c r="AY132" i="3"/>
  <c r="AK132" i="3"/>
  <c r="W132" i="3"/>
  <c r="BQ132" i="3"/>
  <c r="BC132" i="3"/>
  <c r="AO132" i="3"/>
  <c r="AA132" i="3"/>
  <c r="BG133" i="3"/>
  <c r="AS133" i="3"/>
  <c r="AE133" i="3"/>
  <c r="Q133" i="3"/>
  <c r="BK133" i="3"/>
  <c r="AW133" i="3"/>
  <c r="AI133" i="3"/>
  <c r="U133" i="3"/>
  <c r="BO133" i="3"/>
  <c r="BA133" i="3"/>
  <c r="AM133" i="3"/>
  <c r="Y133" i="3"/>
  <c r="BS133" i="3"/>
  <c r="BE133" i="3"/>
  <c r="AQ133" i="3"/>
  <c r="AC133" i="3"/>
  <c r="BI134" i="3"/>
  <c r="AU134" i="3"/>
  <c r="AG134" i="3"/>
  <c r="S134" i="3"/>
  <c r="BM134" i="3"/>
  <c r="AY134" i="3"/>
  <c r="AK134" i="3"/>
  <c r="W134" i="3"/>
  <c r="BQ134" i="3"/>
  <c r="BC134" i="3"/>
  <c r="AO134" i="3"/>
  <c r="AA134" i="3"/>
  <c r="BG135" i="3"/>
  <c r="AS135" i="3"/>
  <c r="AE135" i="3"/>
  <c r="Q135" i="3"/>
  <c r="BK135" i="3"/>
  <c r="AW135" i="3"/>
  <c r="AI135" i="3"/>
  <c r="U135" i="3"/>
  <c r="BO135" i="3"/>
  <c r="BA135" i="3"/>
  <c r="AM135" i="3"/>
  <c r="Y135" i="3"/>
  <c r="BS135" i="3"/>
  <c r="BE135" i="3"/>
  <c r="AQ135" i="3"/>
  <c r="AC135" i="3"/>
  <c r="BI136" i="3"/>
  <c r="AU136" i="3"/>
  <c r="AG136" i="3"/>
  <c r="S136" i="3"/>
  <c r="BM136" i="3"/>
  <c r="AY136" i="3"/>
  <c r="AK136" i="3"/>
  <c r="W136" i="3"/>
  <c r="BQ136" i="3"/>
  <c r="BC136" i="3"/>
  <c r="AO136" i="3"/>
  <c r="AA136" i="3"/>
  <c r="BG137" i="3"/>
  <c r="AS137" i="3"/>
  <c r="AE137" i="3"/>
  <c r="Q137" i="3"/>
  <c r="BK137" i="3"/>
  <c r="AW137" i="3"/>
  <c r="AI137" i="3"/>
  <c r="U137" i="3"/>
  <c r="BO137" i="3"/>
  <c r="BA137" i="3"/>
  <c r="AM137" i="3"/>
  <c r="Y137" i="3"/>
  <c r="BS137" i="3"/>
  <c r="BE137" i="3"/>
  <c r="AQ137" i="3"/>
  <c r="AC137" i="3"/>
  <c r="BI138" i="3"/>
  <c r="AU138" i="3"/>
  <c r="AG138" i="3"/>
  <c r="S138" i="3"/>
  <c r="BM138" i="3"/>
  <c r="AY138" i="3"/>
  <c r="AK138" i="3"/>
  <c r="W138" i="3"/>
  <c r="BQ138" i="3"/>
  <c r="BC138" i="3"/>
  <c r="AO138" i="3"/>
  <c r="AA138" i="3"/>
  <c r="BG139" i="3"/>
  <c r="AS139" i="3"/>
  <c r="AE139" i="3"/>
  <c r="Q139" i="3"/>
  <c r="BK139" i="3"/>
  <c r="AW139" i="3"/>
  <c r="AI139" i="3"/>
  <c r="U139" i="3"/>
  <c r="BO139" i="3"/>
  <c r="BA139" i="3"/>
  <c r="AM139" i="3"/>
  <c r="Y139" i="3"/>
  <c r="BS139" i="3"/>
  <c r="BE139" i="3"/>
  <c r="AQ139" i="3"/>
  <c r="AC139" i="3"/>
  <c r="BI140" i="3"/>
  <c r="AU140" i="3"/>
  <c r="AG140" i="3"/>
  <c r="S140" i="3"/>
  <c r="BM140" i="3"/>
  <c r="AY140" i="3"/>
  <c r="AK140" i="3"/>
  <c r="W140" i="3"/>
  <c r="BQ140" i="3"/>
  <c r="BC140" i="3"/>
  <c r="AO140" i="3"/>
  <c r="AA140" i="3"/>
  <c r="BG141" i="3"/>
  <c r="AS141" i="3"/>
  <c r="AE141" i="3"/>
  <c r="Q141" i="3"/>
  <c r="BK141" i="3"/>
  <c r="AW141" i="3"/>
  <c r="AI141" i="3"/>
  <c r="U141" i="3"/>
  <c r="BO141" i="3"/>
  <c r="BA141" i="3"/>
  <c r="AM141" i="3"/>
  <c r="Y141" i="3"/>
  <c r="BS141" i="3"/>
  <c r="BE141" i="3"/>
  <c r="AQ141" i="3"/>
  <c r="AC141" i="3"/>
  <c r="BI142" i="3"/>
  <c r="AU142" i="3"/>
  <c r="AG142" i="3"/>
  <c r="S142" i="3"/>
  <c r="BM142" i="3"/>
  <c r="AY142" i="3"/>
  <c r="AK142" i="3"/>
  <c r="W142" i="3"/>
  <c r="BQ142" i="3"/>
  <c r="BC142" i="3"/>
  <c r="AO142" i="3"/>
  <c r="AA142" i="3"/>
  <c r="BG143" i="3"/>
  <c r="AS143" i="3"/>
  <c r="AE143" i="3"/>
  <c r="Q143" i="3"/>
  <c r="BK143" i="3"/>
  <c r="AW143" i="3"/>
  <c r="AI143" i="3"/>
  <c r="U143" i="3"/>
  <c r="BO143" i="3"/>
  <c r="BA143" i="3"/>
  <c r="AM143" i="3"/>
  <c r="Y143" i="3"/>
  <c r="BS143" i="3"/>
  <c r="BE143" i="3"/>
  <c r="AQ143" i="3"/>
  <c r="AC143" i="3"/>
  <c r="BI144" i="3"/>
  <c r="AU144" i="3"/>
  <c r="AG144" i="3"/>
  <c r="S144" i="3"/>
  <c r="BM144" i="3"/>
  <c r="AY144" i="3"/>
  <c r="AK144" i="3"/>
  <c r="W144" i="3"/>
  <c r="BQ144" i="3"/>
  <c r="BC144" i="3"/>
  <c r="AO144" i="3"/>
  <c r="AA144" i="3"/>
  <c r="BG145" i="3"/>
  <c r="AS145" i="3"/>
  <c r="AE145" i="3"/>
  <c r="Q145" i="3"/>
  <c r="BK145" i="3"/>
  <c r="AW145" i="3"/>
  <c r="AI145" i="3"/>
  <c r="U145" i="3"/>
  <c r="BO145" i="3"/>
  <c r="BA145" i="3"/>
  <c r="AM145" i="3"/>
  <c r="Y145" i="3"/>
  <c r="BS145" i="3"/>
  <c r="BE145" i="3"/>
  <c r="AQ145" i="3"/>
  <c r="AC145" i="3"/>
  <c r="BI146" i="3"/>
  <c r="AU146" i="3"/>
  <c r="AG146" i="3"/>
  <c r="S146" i="3"/>
  <c r="BM146" i="3"/>
  <c r="AY146" i="3"/>
  <c r="AK146" i="3"/>
  <c r="W146" i="3"/>
  <c r="BQ146" i="3"/>
  <c r="BC146" i="3"/>
  <c r="AO146" i="3"/>
  <c r="AA146" i="3"/>
  <c r="BG147" i="3"/>
  <c r="AS147" i="3"/>
  <c r="AE147" i="3"/>
  <c r="Q147" i="3"/>
  <c r="BK147" i="3"/>
  <c r="AW147" i="3"/>
  <c r="AI147" i="3"/>
  <c r="U147" i="3"/>
  <c r="BO147" i="3"/>
  <c r="BA147" i="3"/>
  <c r="AM147" i="3"/>
  <c r="Y147" i="3"/>
  <c r="BS147" i="3"/>
  <c r="BE147" i="3"/>
  <c r="AQ147" i="3"/>
  <c r="AC147" i="3"/>
  <c r="BI148" i="3"/>
  <c r="AU148" i="3"/>
  <c r="AG148" i="3"/>
  <c r="S148" i="3"/>
  <c r="BM148" i="3"/>
  <c r="AY148" i="3"/>
  <c r="AK148" i="3"/>
  <c r="W148" i="3"/>
  <c r="BQ148" i="3"/>
  <c r="BC148" i="3"/>
  <c r="AO148" i="3"/>
  <c r="AA148" i="3"/>
  <c r="BG149" i="3"/>
  <c r="AS149" i="3"/>
  <c r="AE149" i="3"/>
  <c r="Q149" i="3"/>
  <c r="BK149" i="3"/>
  <c r="AW149" i="3"/>
  <c r="AI149" i="3"/>
  <c r="U149" i="3"/>
  <c r="BO149" i="3"/>
  <c r="BA149" i="3"/>
  <c r="AM149" i="3"/>
  <c r="Y149" i="3"/>
  <c r="BS149" i="3"/>
  <c r="BE149" i="3"/>
  <c r="AQ149" i="3"/>
  <c r="AC149" i="3"/>
  <c r="BI150" i="3"/>
  <c r="AU150" i="3"/>
  <c r="AG150" i="3"/>
  <c r="S150" i="3"/>
  <c r="BM150" i="3"/>
  <c r="AY150" i="3"/>
  <c r="AK150" i="3"/>
  <c r="W150" i="3"/>
  <c r="BQ150" i="3"/>
  <c r="BC150" i="3"/>
  <c r="AO150" i="3"/>
  <c r="AA150" i="3"/>
  <c r="BG151" i="3"/>
  <c r="AS151" i="3"/>
  <c r="AE151" i="3"/>
  <c r="Q151" i="3"/>
  <c r="BK151" i="3"/>
  <c r="AW151" i="3"/>
  <c r="AI151" i="3"/>
  <c r="U151" i="3"/>
  <c r="BO151" i="3"/>
  <c r="BA151" i="3"/>
  <c r="AM151" i="3"/>
  <c r="Y151" i="3"/>
  <c r="BS151" i="3"/>
  <c r="BE151" i="3"/>
  <c r="AQ151" i="3"/>
  <c r="AC151" i="3"/>
  <c r="BI152" i="3"/>
  <c r="AU152" i="3"/>
  <c r="AG152" i="3"/>
  <c r="S152" i="3"/>
  <c r="BM152" i="3"/>
  <c r="AY152" i="3"/>
  <c r="AK152" i="3"/>
  <c r="W152" i="3"/>
  <c r="BQ152" i="3"/>
  <c r="BC152" i="3"/>
  <c r="AO152" i="3"/>
  <c r="AA152" i="3"/>
  <c r="BG153" i="3"/>
  <c r="AS153" i="3"/>
  <c r="AE153" i="3"/>
  <c r="Q153" i="3"/>
  <c r="BK153" i="3"/>
  <c r="AW153" i="3"/>
  <c r="AI153" i="3"/>
  <c r="U153" i="3"/>
  <c r="BO153" i="3"/>
  <c r="BA153" i="3"/>
  <c r="AM153" i="3"/>
  <c r="Y153" i="3"/>
  <c r="BS153" i="3"/>
  <c r="BE153" i="3"/>
  <c r="AQ153" i="3"/>
  <c r="AC153" i="3"/>
  <c r="BI154" i="3"/>
  <c r="AU154" i="3"/>
  <c r="AG154" i="3"/>
  <c r="S154" i="3"/>
  <c r="BM154" i="3"/>
  <c r="AY154" i="3"/>
  <c r="AK154" i="3"/>
  <c r="W154" i="3"/>
  <c r="BQ154" i="3"/>
  <c r="BC154" i="3"/>
  <c r="AO154" i="3"/>
  <c r="AA154" i="3"/>
  <c r="BG155" i="3"/>
  <c r="AS155" i="3"/>
  <c r="AE155" i="3"/>
  <c r="Q155" i="3"/>
  <c r="BK155" i="3"/>
  <c r="AW155" i="3"/>
  <c r="AI155" i="3"/>
  <c r="U155" i="3"/>
  <c r="BO155" i="3"/>
  <c r="BA155" i="3"/>
  <c r="AM155" i="3"/>
  <c r="Y155" i="3"/>
  <c r="BS155" i="3"/>
  <c r="BE155" i="3"/>
  <c r="AQ155" i="3"/>
  <c r="AC155" i="3"/>
  <c r="BI156" i="3"/>
  <c r="AU156" i="3"/>
  <c r="AG156" i="3"/>
  <c r="S156" i="3"/>
  <c r="BM156" i="3"/>
  <c r="AY156" i="3"/>
  <c r="AK156" i="3"/>
  <c r="W156" i="3"/>
  <c r="BQ156" i="3"/>
  <c r="BC156" i="3"/>
  <c r="AO156" i="3"/>
  <c r="AA156" i="3"/>
  <c r="BG157" i="3"/>
  <c r="AS157" i="3"/>
  <c r="AE157" i="3"/>
  <c r="Q157" i="3"/>
  <c r="BK157" i="3"/>
  <c r="AW157" i="3"/>
  <c r="AI157" i="3"/>
  <c r="U157" i="3"/>
  <c r="BO157" i="3"/>
  <c r="BA157" i="3"/>
  <c r="AM157" i="3"/>
  <c r="Y157" i="3"/>
  <c r="BS157" i="3"/>
  <c r="BE157" i="3"/>
  <c r="AQ157" i="3"/>
  <c r="AC157" i="3"/>
  <c r="BI158" i="3"/>
  <c r="AU158" i="3"/>
  <c r="AG158" i="3"/>
  <c r="S158" i="3"/>
  <c r="BM158" i="3"/>
  <c r="AY158" i="3"/>
  <c r="AK158" i="3"/>
  <c r="W158" i="3"/>
  <c r="BQ158" i="3"/>
  <c r="BC158" i="3"/>
  <c r="AO158" i="3"/>
  <c r="AA158" i="3"/>
  <c r="BG159" i="3"/>
  <c r="AS159" i="3"/>
  <c r="AE159" i="3"/>
  <c r="Q159" i="3"/>
  <c r="BK159" i="3"/>
  <c r="AW159" i="3"/>
  <c r="AI159" i="3"/>
  <c r="U159" i="3"/>
  <c r="BO159" i="3"/>
  <c r="BA159" i="3"/>
  <c r="AM159" i="3"/>
  <c r="Y159" i="3"/>
  <c r="BS159" i="3"/>
  <c r="BE159" i="3"/>
  <c r="AQ159" i="3"/>
  <c r="AC159" i="3"/>
  <c r="BI160" i="3"/>
  <c r="AU160" i="3"/>
  <c r="AG160" i="3"/>
  <c r="S160" i="3"/>
  <c r="BM160" i="3"/>
  <c r="AY160" i="3"/>
  <c r="AK160" i="3"/>
  <c r="W160" i="3"/>
  <c r="BQ160" i="3"/>
  <c r="BC160" i="3"/>
  <c r="AO160" i="3"/>
  <c r="AA160" i="3"/>
  <c r="BG161" i="3"/>
  <c r="AS161" i="3"/>
  <c r="AE161" i="3"/>
  <c r="Q161" i="3"/>
  <c r="BK161" i="3"/>
  <c r="AW161" i="3"/>
  <c r="AI161" i="3"/>
  <c r="U161" i="3"/>
  <c r="BO161" i="3"/>
  <c r="BA161" i="3"/>
  <c r="AM161" i="3"/>
  <c r="Y161" i="3"/>
  <c r="BS161" i="3"/>
  <c r="BE161" i="3"/>
  <c r="AQ161" i="3"/>
  <c r="AC161" i="3"/>
  <c r="BI162" i="3"/>
  <c r="AU162" i="3"/>
  <c r="AG162" i="3"/>
  <c r="S162" i="3"/>
  <c r="BM162" i="3"/>
  <c r="AY162" i="3"/>
  <c r="AK162" i="3"/>
  <c r="W162" i="3"/>
  <c r="BQ162" i="3"/>
  <c r="BC162" i="3"/>
  <c r="AO162" i="3"/>
  <c r="AA162" i="3"/>
  <c r="BG163" i="3"/>
  <c r="AS163" i="3"/>
  <c r="AE163" i="3"/>
  <c r="Q163" i="3"/>
  <c r="BK163" i="3"/>
  <c r="AW163" i="3"/>
  <c r="AI163" i="3"/>
  <c r="U163" i="3"/>
  <c r="BO163" i="3"/>
  <c r="BA163" i="3"/>
  <c r="AM163" i="3"/>
  <c r="Y163" i="3"/>
  <c r="BS163" i="3"/>
  <c r="BE163" i="3"/>
  <c r="AQ163" i="3"/>
  <c r="AC163" i="3"/>
  <c r="BI164" i="3"/>
  <c r="AU164" i="3"/>
  <c r="AG164" i="3"/>
  <c r="S164" i="3"/>
  <c r="BM164" i="3"/>
  <c r="AY164" i="3"/>
  <c r="AK164" i="3"/>
  <c r="W164" i="3"/>
  <c r="BQ164" i="3"/>
  <c r="BC164" i="3"/>
  <c r="AO164" i="3"/>
  <c r="AA164" i="3"/>
  <c r="BG165" i="3"/>
  <c r="AS165" i="3"/>
  <c r="AE165" i="3"/>
  <c r="Q165" i="3"/>
  <c r="BK165" i="3"/>
  <c r="AW165" i="3"/>
  <c r="AI165" i="3"/>
  <c r="U165" i="3"/>
  <c r="BO165" i="3"/>
  <c r="BA165" i="3"/>
  <c r="AM165" i="3"/>
  <c r="Y165" i="3"/>
  <c r="BS165" i="3"/>
  <c r="BE165" i="3"/>
  <c r="AQ165" i="3"/>
  <c r="AC165" i="3"/>
  <c r="BI166" i="3"/>
  <c r="AU166" i="3"/>
  <c r="AG166" i="3"/>
  <c r="S166" i="3"/>
  <c r="BM166" i="3"/>
  <c r="AY166" i="3"/>
  <c r="AK166" i="3"/>
  <c r="W166" i="3"/>
  <c r="BQ166" i="3"/>
  <c r="BC166" i="3"/>
  <c r="AO166" i="3"/>
  <c r="AA166" i="3"/>
  <c r="BG167" i="3"/>
  <c r="AS167" i="3"/>
  <c r="AE167" i="3"/>
  <c r="Q167" i="3"/>
  <c r="BK167" i="3"/>
  <c r="AW167" i="3"/>
  <c r="AI167" i="3"/>
  <c r="U167" i="3"/>
  <c r="BO167" i="3"/>
  <c r="BA167" i="3"/>
  <c r="AM167" i="3"/>
  <c r="Y167" i="3"/>
  <c r="BS167" i="3"/>
  <c r="BE167" i="3"/>
  <c r="AQ167" i="3"/>
  <c r="AC167" i="3"/>
  <c r="BI168" i="3"/>
  <c r="AU168" i="3"/>
  <c r="AG168" i="3"/>
  <c r="S168" i="3"/>
  <c r="BM168" i="3"/>
  <c r="AY168" i="3"/>
  <c r="AK168" i="3"/>
  <c r="W168" i="3"/>
  <c r="BQ168" i="3"/>
  <c r="BC168" i="3"/>
  <c r="AO168" i="3"/>
  <c r="AA168" i="3"/>
  <c r="BG169" i="3"/>
  <c r="AS169" i="3"/>
  <c r="AE169" i="3"/>
  <c r="Q169" i="3"/>
  <c r="BK169" i="3"/>
  <c r="AW169" i="3"/>
  <c r="AI169" i="3"/>
  <c r="U169" i="3"/>
  <c r="BO169" i="3"/>
  <c r="BA169" i="3"/>
  <c r="AM169" i="3"/>
  <c r="Y169" i="3"/>
  <c r="BS169" i="3"/>
  <c r="BE169" i="3"/>
  <c r="AQ169" i="3"/>
  <c r="AC169" i="3"/>
  <c r="BI170" i="3"/>
  <c r="AU170" i="3"/>
  <c r="AG170" i="3"/>
  <c r="S170" i="3"/>
  <c r="BM170" i="3"/>
  <c r="AY170" i="3"/>
  <c r="AK170" i="3"/>
  <c r="W170" i="3"/>
  <c r="BQ170" i="3"/>
  <c r="BC170" i="3"/>
  <c r="AO170" i="3"/>
  <c r="AA170" i="3"/>
  <c r="BG171" i="3"/>
  <c r="AS171" i="3"/>
  <c r="AE171" i="3"/>
  <c r="Q171" i="3"/>
  <c r="BK171" i="3"/>
  <c r="AW171" i="3"/>
  <c r="AI171" i="3"/>
  <c r="U171" i="3"/>
  <c r="BO171" i="3"/>
  <c r="BA171" i="3"/>
  <c r="AM171" i="3"/>
  <c r="Y171" i="3"/>
  <c r="BS171" i="3"/>
  <c r="BE171" i="3"/>
  <c r="AQ171" i="3"/>
  <c r="AC171" i="3"/>
  <c r="BI172" i="3"/>
  <c r="AU172" i="3"/>
  <c r="AG172" i="3"/>
  <c r="S172" i="3"/>
  <c r="BM172" i="3"/>
  <c r="AY172" i="3"/>
  <c r="AK172" i="3"/>
  <c r="W172" i="3"/>
  <c r="BQ172" i="3"/>
  <c r="BC172" i="3"/>
  <c r="AO172" i="3"/>
  <c r="AA172" i="3"/>
  <c r="BG173" i="3"/>
  <c r="AS173" i="3"/>
  <c r="AE173" i="3"/>
  <c r="Q173" i="3"/>
  <c r="BK173" i="3"/>
  <c r="AW173" i="3"/>
  <c r="AI173" i="3"/>
  <c r="U173" i="3"/>
  <c r="BO173" i="3"/>
  <c r="BA173" i="3"/>
  <c r="AM173" i="3"/>
  <c r="Y173" i="3"/>
  <c r="BS173" i="3"/>
  <c r="BE173" i="3"/>
  <c r="AQ173" i="3"/>
  <c r="AC173" i="3"/>
  <c r="BI174" i="3"/>
  <c r="AU174" i="3"/>
  <c r="AG174" i="3"/>
  <c r="S174" i="3"/>
  <c r="BM174" i="3"/>
  <c r="AY174" i="3"/>
  <c r="AK174" i="3"/>
  <c r="W174" i="3"/>
  <c r="BQ174" i="3"/>
  <c r="BC174" i="3"/>
  <c r="AO174" i="3"/>
  <c r="AA174" i="3"/>
  <c r="BG175" i="3"/>
  <c r="AS175" i="3"/>
  <c r="AE175" i="3"/>
  <c r="Q175" i="3"/>
  <c r="BK175" i="3"/>
  <c r="AW175" i="3"/>
  <c r="AI175" i="3"/>
  <c r="U175" i="3"/>
  <c r="BO175" i="3"/>
  <c r="BA175" i="3"/>
  <c r="AM175" i="3"/>
  <c r="Y175" i="3"/>
  <c r="BS175" i="3"/>
  <c r="BE175" i="3"/>
  <c r="AQ175" i="3"/>
  <c r="AC175" i="3"/>
  <c r="BI176" i="3"/>
  <c r="AU176" i="3"/>
  <c r="AG176" i="3"/>
  <c r="S176" i="3"/>
  <c r="BM176" i="3"/>
  <c r="AY176" i="3"/>
  <c r="AK176" i="3"/>
  <c r="W176" i="3"/>
  <c r="BQ176" i="3"/>
  <c r="BC176" i="3"/>
  <c r="AO176" i="3"/>
  <c r="AA176" i="3"/>
  <c r="BG177" i="3"/>
  <c r="AS177" i="3"/>
  <c r="AE177" i="3"/>
  <c r="Q177" i="3"/>
  <c r="BK177" i="3"/>
  <c r="AW177" i="3"/>
  <c r="AI177" i="3"/>
  <c r="U177" i="3"/>
  <c r="BO177" i="3"/>
  <c r="BA177" i="3"/>
  <c r="AM177" i="3"/>
  <c r="Y177" i="3"/>
  <c r="BS177" i="3"/>
  <c r="BE177" i="3"/>
  <c r="AQ177" i="3"/>
  <c r="AC177" i="3"/>
  <c r="BI178" i="3"/>
  <c r="AU178" i="3"/>
  <c r="AG178" i="3"/>
  <c r="S178" i="3"/>
  <c r="BM178" i="3"/>
  <c r="AY178" i="3"/>
  <c r="AK178" i="3"/>
  <c r="W178" i="3"/>
  <c r="BQ178" i="3"/>
  <c r="BC178" i="3"/>
  <c r="AO178" i="3"/>
  <c r="AA178" i="3"/>
  <c r="BG179" i="3"/>
  <c r="AS179" i="3"/>
  <c r="AE179" i="3"/>
  <c r="Q179" i="3"/>
  <c r="BK179" i="3"/>
  <c r="AW179" i="3"/>
  <c r="AI179" i="3"/>
  <c r="U179" i="3"/>
  <c r="BO179" i="3"/>
  <c r="BA179" i="3"/>
  <c r="AM179" i="3"/>
  <c r="Y179" i="3"/>
  <c r="BS179" i="3"/>
  <c r="BE179" i="3"/>
  <c r="AQ179" i="3"/>
  <c r="AC179" i="3"/>
  <c r="BI180" i="3"/>
  <c r="AU180" i="3"/>
  <c r="AG180" i="3"/>
  <c r="S180" i="3"/>
  <c r="BM180" i="3"/>
  <c r="AY180" i="3"/>
  <c r="AK180" i="3"/>
  <c r="W180" i="3"/>
  <c r="BQ180" i="3"/>
  <c r="BC180" i="3"/>
  <c r="AO180" i="3"/>
  <c r="AA180" i="3"/>
  <c r="BG181" i="3"/>
  <c r="AS181" i="3"/>
  <c r="AE181" i="3"/>
  <c r="Q181" i="3"/>
  <c r="BK181" i="3"/>
  <c r="AW181" i="3"/>
  <c r="AI181" i="3"/>
  <c r="U181" i="3"/>
  <c r="BO181" i="3"/>
  <c r="BA181" i="3"/>
  <c r="AM181" i="3"/>
  <c r="Y181" i="3"/>
  <c r="BS181" i="3"/>
  <c r="BE181" i="3"/>
  <c r="AQ181" i="3"/>
  <c r="AC181" i="3"/>
  <c r="BI182" i="3"/>
  <c r="AU182" i="3"/>
  <c r="AG182" i="3"/>
  <c r="S182" i="3"/>
  <c r="BM182" i="3"/>
  <c r="AY182" i="3"/>
  <c r="AK182" i="3"/>
  <c r="W182" i="3"/>
  <c r="BQ182" i="3"/>
  <c r="BC182" i="3"/>
  <c r="AO182" i="3"/>
  <c r="AA182" i="3"/>
  <c r="BG183" i="3"/>
  <c r="AS183" i="3"/>
  <c r="AE183" i="3"/>
  <c r="Q183" i="3"/>
  <c r="BK183" i="3"/>
  <c r="AW183" i="3"/>
  <c r="AI183" i="3"/>
  <c r="U183" i="3"/>
  <c r="BO183" i="3"/>
  <c r="BA183" i="3"/>
  <c r="AM183" i="3"/>
  <c r="Y183" i="3"/>
  <c r="BS183" i="3"/>
  <c r="BE183" i="3"/>
  <c r="AQ183" i="3"/>
  <c r="AC183" i="3"/>
  <c r="BI184" i="3"/>
  <c r="AU184" i="3"/>
  <c r="AG184" i="3"/>
  <c r="S184" i="3"/>
  <c r="BM184" i="3"/>
  <c r="AY184" i="3"/>
  <c r="AK184" i="3"/>
  <c r="W184" i="3"/>
  <c r="BQ184" i="3"/>
  <c r="BC184" i="3"/>
  <c r="AO184" i="3"/>
  <c r="AA184" i="3"/>
  <c r="BG185" i="3"/>
  <c r="AS185" i="3"/>
  <c r="AE185" i="3"/>
  <c r="Q185" i="3"/>
  <c r="BK185" i="3"/>
  <c r="AW185" i="3"/>
  <c r="AI185" i="3"/>
  <c r="U185" i="3"/>
  <c r="BO185" i="3"/>
  <c r="BA185" i="3"/>
  <c r="AM185" i="3"/>
  <c r="Y185" i="3"/>
  <c r="BS185" i="3"/>
  <c r="BE185" i="3"/>
  <c r="AQ185" i="3"/>
  <c r="AC185" i="3"/>
  <c r="BI186" i="3"/>
  <c r="AU186" i="3"/>
  <c r="AG186" i="3"/>
  <c r="S186" i="3"/>
  <c r="BM186" i="3"/>
  <c r="AY186" i="3"/>
  <c r="AK186" i="3"/>
  <c r="W186" i="3"/>
  <c r="BQ186" i="3"/>
  <c r="BC186" i="3"/>
  <c r="AO186" i="3"/>
  <c r="AA186" i="3"/>
  <c r="BG187" i="3"/>
  <c r="AS187" i="3"/>
  <c r="AE187" i="3"/>
  <c r="Q187" i="3"/>
  <c r="BK187" i="3"/>
  <c r="AW187" i="3"/>
  <c r="AI187" i="3"/>
  <c r="U187" i="3"/>
  <c r="BO187" i="3"/>
  <c r="BA187" i="3"/>
  <c r="AM187" i="3"/>
  <c r="Y187" i="3"/>
  <c r="BS187" i="3"/>
  <c r="BE187" i="3"/>
  <c r="AQ187" i="3"/>
  <c r="AC187" i="3"/>
  <c r="BI188" i="3"/>
  <c r="AU188" i="3"/>
  <c r="AG188" i="3"/>
  <c r="S188" i="3"/>
  <c r="BM188" i="3"/>
  <c r="AY188" i="3"/>
  <c r="AK188" i="3"/>
  <c r="W188" i="3"/>
  <c r="BQ188" i="3"/>
  <c r="BC188" i="3"/>
  <c r="AO188" i="3"/>
  <c r="AA188" i="3"/>
  <c r="BG189" i="3"/>
  <c r="AS189" i="3"/>
  <c r="AE189" i="3"/>
  <c r="Q189" i="3"/>
  <c r="BK189" i="3"/>
  <c r="AW189" i="3"/>
  <c r="AI189" i="3"/>
  <c r="U189" i="3"/>
  <c r="BO189" i="3"/>
  <c r="BA189" i="3"/>
  <c r="AM189" i="3"/>
  <c r="Y189" i="3"/>
  <c r="BS189" i="3"/>
  <c r="BE189" i="3"/>
  <c r="AQ189" i="3"/>
  <c r="AC189" i="3"/>
  <c r="BI190" i="3"/>
  <c r="AU190" i="3"/>
  <c r="AG190" i="3"/>
  <c r="S190" i="3"/>
  <c r="BM190" i="3"/>
  <c r="AY190" i="3"/>
  <c r="AK190" i="3"/>
  <c r="W190" i="3"/>
  <c r="BQ190" i="3"/>
  <c r="BC190" i="3"/>
  <c r="AO190" i="3"/>
  <c r="AA190" i="3"/>
  <c r="BG191" i="3"/>
  <c r="AS191" i="3"/>
  <c r="AE191" i="3"/>
  <c r="Q191" i="3"/>
  <c r="BK191" i="3"/>
  <c r="AW191" i="3"/>
  <c r="AI191" i="3"/>
  <c r="U191" i="3"/>
  <c r="BO191" i="3"/>
  <c r="BA191" i="3"/>
  <c r="AM191" i="3"/>
  <c r="Y191" i="3"/>
  <c r="BS191" i="3"/>
  <c r="BE191" i="3"/>
  <c r="AQ191" i="3"/>
  <c r="AC191" i="3"/>
  <c r="BI192" i="3"/>
  <c r="AU192" i="3"/>
  <c r="AG192" i="3"/>
  <c r="S192" i="3"/>
  <c r="BM192" i="3"/>
  <c r="AY192" i="3"/>
  <c r="AK192" i="3"/>
  <c r="W192" i="3"/>
  <c r="BQ192" i="3"/>
  <c r="BC192" i="3"/>
  <c r="AO192" i="3"/>
  <c r="AA192" i="3"/>
  <c r="BG193" i="3"/>
  <c r="AS193" i="3"/>
  <c r="AE193" i="3"/>
  <c r="Q193" i="3"/>
  <c r="BK193" i="3"/>
  <c r="AW193" i="3"/>
  <c r="AI193" i="3"/>
  <c r="U193" i="3"/>
  <c r="BO193" i="3"/>
  <c r="BA193" i="3"/>
  <c r="AM193" i="3"/>
  <c r="Y193" i="3"/>
  <c r="BS193" i="3"/>
  <c r="BE193" i="3"/>
  <c r="AQ193" i="3"/>
  <c r="AC193" i="3"/>
  <c r="BI194" i="3"/>
  <c r="AU194" i="3"/>
  <c r="AG194" i="3"/>
  <c r="S194" i="3"/>
  <c r="BM194" i="3"/>
  <c r="AY194" i="3"/>
  <c r="AK194" i="3"/>
  <c r="W194" i="3"/>
  <c r="BQ194" i="3"/>
  <c r="BC194" i="3"/>
  <c r="AO194" i="3"/>
  <c r="AA194" i="3"/>
  <c r="BG195" i="3"/>
  <c r="AS195" i="3"/>
  <c r="AE195" i="3"/>
  <c r="Q195" i="3"/>
  <c r="BK195" i="3"/>
  <c r="AW195" i="3"/>
  <c r="AI195" i="3"/>
  <c r="U195" i="3"/>
  <c r="BO195" i="3"/>
  <c r="BA195" i="3"/>
  <c r="AM195" i="3"/>
  <c r="Y195" i="3"/>
  <c r="BS195" i="3"/>
  <c r="BE195" i="3"/>
  <c r="AQ195" i="3"/>
  <c r="AC195" i="3"/>
  <c r="BI196" i="3"/>
  <c r="AU196" i="3"/>
  <c r="AG196" i="3"/>
  <c r="S196" i="3"/>
  <c r="BM196" i="3"/>
  <c r="AY196" i="3"/>
  <c r="AK196" i="3"/>
  <c r="W196" i="3"/>
  <c r="BQ196" i="3"/>
  <c r="BC196" i="3"/>
  <c r="AO196" i="3"/>
  <c r="AA196" i="3"/>
  <c r="BG197" i="3"/>
  <c r="AS197" i="3"/>
  <c r="AE197" i="3"/>
  <c r="Q197" i="3"/>
  <c r="BK197" i="3"/>
  <c r="AW197" i="3"/>
  <c r="AI197" i="3"/>
  <c r="U197" i="3"/>
  <c r="BO197" i="3"/>
  <c r="BA197" i="3"/>
  <c r="AM197" i="3"/>
  <c r="Y197" i="3"/>
  <c r="BS197" i="3"/>
  <c r="BE197" i="3"/>
  <c r="AQ197" i="3"/>
  <c r="AC197" i="3"/>
  <c r="BI198" i="3"/>
  <c r="AU198" i="3"/>
  <c r="AG198" i="3"/>
  <c r="S198" i="3"/>
  <c r="BM198" i="3"/>
  <c r="AY198" i="3"/>
  <c r="AK198" i="3"/>
  <c r="W198" i="3"/>
  <c r="BQ198" i="3"/>
  <c r="BC198" i="3"/>
  <c r="AO198" i="3"/>
  <c r="AA198" i="3"/>
  <c r="BG199" i="3"/>
  <c r="AS199" i="3"/>
  <c r="AE199" i="3"/>
  <c r="Q199" i="3"/>
  <c r="BK199" i="3"/>
  <c r="AW199" i="3"/>
  <c r="AI199" i="3"/>
  <c r="U199" i="3"/>
  <c r="BO199" i="3"/>
  <c r="BA199" i="3"/>
  <c r="AM199" i="3"/>
  <c r="Y199" i="3"/>
  <c r="BS199" i="3"/>
  <c r="BE199" i="3"/>
  <c r="AQ199" i="3"/>
  <c r="AC199" i="3"/>
  <c r="BI200" i="3"/>
  <c r="AU200" i="3"/>
  <c r="AG200" i="3"/>
  <c r="S200" i="3"/>
  <c r="BM200" i="3"/>
  <c r="AY200" i="3"/>
  <c r="AK200" i="3"/>
  <c r="W200" i="3"/>
  <c r="BQ200" i="3"/>
  <c r="BC200" i="3"/>
  <c r="AO200" i="3"/>
  <c r="AA200" i="3"/>
  <c r="BG201" i="3"/>
  <c r="AS201" i="3"/>
  <c r="AE201" i="3"/>
  <c r="Q201" i="3"/>
  <c r="BK201" i="3"/>
  <c r="AW201" i="3"/>
  <c r="AI201" i="3"/>
  <c r="U201" i="3"/>
  <c r="BO201" i="3"/>
  <c r="BA201" i="3"/>
  <c r="AM201" i="3"/>
  <c r="Y201" i="3"/>
  <c r="BS201" i="3"/>
  <c r="BE201" i="3"/>
  <c r="AQ201" i="3"/>
  <c r="AC201" i="3"/>
  <c r="BI202" i="3"/>
  <c r="AU202" i="3"/>
  <c r="AG202" i="3"/>
  <c r="S202" i="3"/>
  <c r="BM202" i="3"/>
  <c r="AY202" i="3"/>
  <c r="AK202" i="3"/>
  <c r="W202" i="3"/>
  <c r="BQ202" i="3"/>
  <c r="BC202" i="3"/>
  <c r="AO202" i="3"/>
  <c r="AA202" i="3"/>
  <c r="BG203" i="3"/>
  <c r="AS203" i="3"/>
  <c r="AE203" i="3"/>
  <c r="Q203" i="3"/>
  <c r="BK203" i="3"/>
  <c r="AW203" i="3"/>
  <c r="AI203" i="3"/>
  <c r="U203" i="3"/>
  <c r="BO203" i="3"/>
  <c r="BA203" i="3"/>
  <c r="AM203" i="3"/>
  <c r="Y203" i="3"/>
  <c r="BS203" i="3"/>
  <c r="BE203" i="3"/>
  <c r="AQ203" i="3"/>
  <c r="AC203" i="3"/>
  <c r="BI204" i="3"/>
  <c r="AU204" i="3"/>
  <c r="AG204" i="3"/>
  <c r="S204" i="3"/>
  <c r="BM204" i="3"/>
  <c r="AY204" i="3"/>
  <c r="AK204" i="3"/>
  <c r="W204" i="3"/>
  <c r="BQ204" i="3"/>
  <c r="BC204" i="3"/>
  <c r="AO204" i="3"/>
  <c r="AA204" i="3"/>
  <c r="BG205" i="3"/>
  <c r="AS205" i="3"/>
  <c r="AE205" i="3"/>
  <c r="Q205" i="3"/>
  <c r="BK205" i="3"/>
  <c r="AW205" i="3"/>
  <c r="AI205" i="3"/>
  <c r="U205" i="3"/>
  <c r="BO205" i="3"/>
  <c r="BA205" i="3"/>
  <c r="AM205" i="3"/>
  <c r="Y205" i="3"/>
  <c r="BS205" i="3"/>
  <c r="BE205" i="3"/>
  <c r="AQ205" i="3"/>
  <c r="AC205" i="3"/>
  <c r="BI206" i="3"/>
  <c r="AU206" i="3"/>
  <c r="AG206" i="3"/>
  <c r="S206" i="3"/>
  <c r="BM206" i="3"/>
  <c r="AY206" i="3"/>
  <c r="AK206" i="3"/>
  <c r="W206" i="3"/>
  <c r="BQ206" i="3"/>
  <c r="BC206" i="3"/>
  <c r="AO206" i="3"/>
  <c r="AA206" i="3"/>
  <c r="BG207" i="3"/>
  <c r="AS207" i="3"/>
  <c r="AE207" i="3"/>
  <c r="Q207" i="3"/>
  <c r="BK207" i="3"/>
  <c r="AW207" i="3"/>
  <c r="AI207" i="3"/>
  <c r="U207" i="3"/>
  <c r="BO207" i="3"/>
  <c r="BA207" i="3"/>
  <c r="AM207" i="3"/>
  <c r="Y207" i="3"/>
  <c r="BS207" i="3"/>
  <c r="BE207" i="3"/>
  <c r="AQ207" i="3"/>
  <c r="AC207" i="3"/>
  <c r="BI208" i="3"/>
  <c r="AU208" i="3"/>
  <c r="AG208" i="3"/>
  <c r="BM208" i="3"/>
  <c r="AY208" i="3"/>
  <c r="AK208" i="3"/>
  <c r="BQ208" i="3"/>
  <c r="BC208" i="3"/>
  <c r="AO208" i="3"/>
  <c r="BG209" i="3"/>
  <c r="AS209" i="3"/>
  <c r="AE209" i="3"/>
  <c r="Q209" i="3"/>
  <c r="BK209" i="3"/>
  <c r="AW209" i="3"/>
  <c r="AI209" i="3"/>
  <c r="U209" i="3"/>
  <c r="BO209" i="3"/>
  <c r="BA209" i="3"/>
  <c r="AM209" i="3"/>
  <c r="Y209" i="3"/>
  <c r="BS209" i="3"/>
  <c r="BE209" i="3"/>
  <c r="AQ209" i="3"/>
  <c r="AC209" i="3"/>
  <c r="BI210" i="3"/>
  <c r="AU210" i="3"/>
  <c r="AG210" i="3"/>
  <c r="S210" i="3"/>
  <c r="BM210" i="3"/>
  <c r="AY210" i="3"/>
  <c r="AK210" i="3"/>
  <c r="W210" i="3"/>
  <c r="BQ210" i="3"/>
  <c r="BC210" i="3"/>
  <c r="AO210" i="3"/>
  <c r="AA210" i="3"/>
  <c r="BG211" i="3"/>
  <c r="AS211" i="3"/>
  <c r="AE211" i="3"/>
  <c r="Q211" i="3"/>
  <c r="BK211" i="3"/>
  <c r="AW211" i="3"/>
  <c r="AI211" i="3"/>
  <c r="U211" i="3"/>
  <c r="BO211" i="3"/>
  <c r="BA211" i="3"/>
  <c r="AM211" i="3"/>
  <c r="Y211" i="3"/>
  <c r="BS211" i="3"/>
  <c r="BE211" i="3"/>
  <c r="AQ211" i="3"/>
  <c r="AC211" i="3"/>
  <c r="BI212" i="3"/>
  <c r="AU212" i="3"/>
  <c r="AG212" i="3"/>
  <c r="BM212" i="3"/>
  <c r="AY212" i="3"/>
  <c r="AK212" i="3"/>
  <c r="BQ212" i="3"/>
  <c r="BC212" i="3"/>
  <c r="AO212" i="3"/>
  <c r="BG213" i="3"/>
  <c r="AS213" i="3"/>
  <c r="AE213" i="3"/>
  <c r="Q213" i="3"/>
  <c r="BK213" i="3"/>
  <c r="AW213" i="3"/>
  <c r="AI213" i="3"/>
  <c r="U213" i="3"/>
  <c r="BO213" i="3"/>
  <c r="BA213" i="3"/>
  <c r="AM213" i="3"/>
  <c r="Y213" i="3"/>
  <c r="BS213" i="3"/>
  <c r="BE213" i="3"/>
  <c r="AQ213" i="3"/>
  <c r="AC213" i="3"/>
  <c r="BI214" i="3"/>
  <c r="AU214" i="3"/>
  <c r="AG214" i="3"/>
  <c r="S214" i="3"/>
  <c r="BM214" i="3"/>
  <c r="AY214" i="3"/>
  <c r="AK214" i="3"/>
  <c r="W214" i="3"/>
  <c r="BQ214" i="3"/>
  <c r="BC214" i="3"/>
  <c r="AO214" i="3"/>
  <c r="AA214" i="3"/>
  <c r="BG215" i="3"/>
  <c r="AS215" i="3"/>
  <c r="AE215" i="3"/>
  <c r="Q215" i="3"/>
  <c r="BK215" i="3"/>
  <c r="AW215" i="3"/>
  <c r="AI215" i="3"/>
  <c r="U215" i="3"/>
  <c r="BO215" i="3"/>
  <c r="BA215" i="3"/>
  <c r="AM215" i="3"/>
  <c r="Y215" i="3"/>
  <c r="BS215" i="3"/>
  <c r="BE215" i="3"/>
  <c r="AQ215" i="3"/>
  <c r="AC215" i="3"/>
  <c r="BI216" i="3"/>
  <c r="AU216" i="3"/>
  <c r="AG216" i="3"/>
  <c r="BM216" i="3"/>
  <c r="AY216" i="3"/>
  <c r="AK216" i="3"/>
  <c r="BQ216" i="3"/>
  <c r="BC216" i="3"/>
  <c r="AO216" i="3"/>
  <c r="BG217" i="3"/>
  <c r="AS217" i="3"/>
  <c r="AE217" i="3"/>
  <c r="Q217" i="3"/>
  <c r="BK217" i="3"/>
  <c r="AW217" i="3"/>
  <c r="AI217" i="3"/>
  <c r="U217" i="3"/>
  <c r="BO217" i="3"/>
  <c r="BA217" i="3"/>
  <c r="AM217" i="3"/>
  <c r="Y217" i="3"/>
  <c r="BS217" i="3"/>
  <c r="BE217" i="3"/>
  <c r="AQ217" i="3"/>
  <c r="AC217" i="3"/>
  <c r="BI218" i="3"/>
  <c r="AU218" i="3"/>
  <c r="AG218" i="3"/>
  <c r="S218" i="3"/>
  <c r="BM218" i="3"/>
  <c r="AY218" i="3"/>
  <c r="AK218" i="3"/>
  <c r="W218" i="3"/>
  <c r="BQ218" i="3"/>
  <c r="BC218" i="3"/>
  <c r="AO218" i="3"/>
  <c r="AA218" i="3"/>
  <c r="BG219" i="3"/>
  <c r="AS219" i="3"/>
  <c r="AE219" i="3"/>
  <c r="Q219" i="3"/>
  <c r="BK219" i="3"/>
  <c r="AW219" i="3"/>
  <c r="AI219" i="3"/>
  <c r="U219" i="3"/>
  <c r="BO219" i="3"/>
  <c r="BA219" i="3"/>
  <c r="AM219" i="3"/>
  <c r="Y219" i="3"/>
  <c r="BS219" i="3"/>
  <c r="BE219" i="3"/>
  <c r="AQ219" i="3"/>
  <c r="AC219" i="3"/>
  <c r="BI220" i="3"/>
  <c r="AU220" i="3"/>
  <c r="AG220" i="3"/>
  <c r="BM220" i="3"/>
  <c r="AY220" i="3"/>
  <c r="AK220" i="3"/>
  <c r="BQ220" i="3"/>
  <c r="BC220" i="3"/>
  <c r="AO220" i="3"/>
  <c r="BG221" i="3"/>
  <c r="AS221" i="3"/>
  <c r="AE221" i="3"/>
  <c r="Q221" i="3"/>
  <c r="BK221" i="3"/>
  <c r="AW221" i="3"/>
  <c r="AI221" i="3"/>
  <c r="U221" i="3"/>
  <c r="BO221" i="3"/>
  <c r="BA221" i="3"/>
  <c r="AM221" i="3"/>
  <c r="Y221" i="3"/>
  <c r="BS221" i="3"/>
  <c r="BE221" i="3"/>
  <c r="AQ221" i="3"/>
  <c r="AC221" i="3"/>
  <c r="BI222" i="3"/>
  <c r="AU222" i="3"/>
  <c r="AG222" i="3"/>
  <c r="S222" i="3"/>
  <c r="BM222" i="3"/>
  <c r="AY222" i="3"/>
  <c r="AK222" i="3"/>
  <c r="W222" i="3"/>
  <c r="BQ222" i="3"/>
  <c r="BC222" i="3"/>
  <c r="AO222" i="3"/>
  <c r="AA222" i="3"/>
  <c r="BG223" i="3"/>
  <c r="AS223" i="3"/>
  <c r="AE223" i="3"/>
  <c r="Q223" i="3"/>
  <c r="BK223" i="3"/>
  <c r="AW223" i="3"/>
  <c r="AI223" i="3"/>
  <c r="U223" i="3"/>
  <c r="BO223" i="3"/>
  <c r="BA223" i="3"/>
  <c r="AM223" i="3"/>
  <c r="Y223" i="3"/>
  <c r="BS223" i="3"/>
  <c r="BE223" i="3"/>
  <c r="AQ223" i="3"/>
  <c r="AC223" i="3"/>
  <c r="BI224" i="3"/>
  <c r="AU224" i="3"/>
  <c r="AG224" i="3"/>
  <c r="BM224" i="3"/>
  <c r="AY224" i="3"/>
  <c r="AK224" i="3"/>
  <c r="BQ224" i="3"/>
  <c r="BC224" i="3"/>
  <c r="AO224" i="3"/>
  <c r="BG225" i="3"/>
  <c r="AS225" i="3"/>
  <c r="AE225" i="3"/>
  <c r="Q225" i="3"/>
  <c r="BK225" i="3"/>
  <c r="AW225" i="3"/>
  <c r="AI225" i="3"/>
  <c r="U225" i="3"/>
  <c r="BO225" i="3"/>
  <c r="BA225" i="3"/>
  <c r="AM225" i="3"/>
  <c r="Y225" i="3"/>
  <c r="BS225" i="3"/>
  <c r="BE225" i="3"/>
  <c r="AQ225" i="3"/>
  <c r="AC225" i="3"/>
  <c r="BI226" i="3"/>
  <c r="AU226" i="3"/>
  <c r="AG226" i="3"/>
  <c r="S226" i="3"/>
  <c r="BM226" i="3"/>
  <c r="AY226" i="3"/>
  <c r="AK226" i="3"/>
  <c r="W226" i="3"/>
  <c r="BQ226" i="3"/>
  <c r="BC226" i="3"/>
  <c r="AO226" i="3"/>
  <c r="AA226" i="3"/>
  <c r="BG227" i="3"/>
  <c r="AS227" i="3"/>
  <c r="AE227" i="3"/>
  <c r="Q227" i="3"/>
  <c r="BK227" i="3"/>
  <c r="AW227" i="3"/>
  <c r="AI227" i="3"/>
  <c r="U227" i="3"/>
  <c r="BO227" i="3"/>
  <c r="BA227" i="3"/>
  <c r="AM227" i="3"/>
  <c r="Y227" i="3"/>
  <c r="BS227" i="3"/>
  <c r="BE227" i="3"/>
  <c r="AQ227" i="3"/>
  <c r="AC227" i="3"/>
  <c r="BI228" i="3"/>
  <c r="AU228" i="3"/>
  <c r="AG228" i="3"/>
  <c r="BM228" i="3"/>
  <c r="AY228" i="3"/>
  <c r="AK228" i="3"/>
  <c r="BQ228" i="3"/>
  <c r="BC228" i="3"/>
  <c r="AO228" i="3"/>
  <c r="BG229" i="3"/>
  <c r="AS229" i="3"/>
  <c r="AE229" i="3"/>
  <c r="Q229" i="3"/>
  <c r="BK229" i="3"/>
  <c r="AW229" i="3"/>
  <c r="AI229" i="3"/>
  <c r="U229" i="3"/>
  <c r="BO229" i="3"/>
  <c r="BA229" i="3"/>
  <c r="AM229" i="3"/>
  <c r="Y229" i="3"/>
  <c r="BS229" i="3"/>
  <c r="BE229" i="3"/>
  <c r="AQ229" i="3"/>
  <c r="AC229" i="3"/>
  <c r="BI230" i="3"/>
  <c r="AU230" i="3"/>
  <c r="AG230" i="3"/>
  <c r="S230" i="3"/>
  <c r="BM230" i="3"/>
  <c r="AY230" i="3"/>
  <c r="AK230" i="3"/>
  <c r="W230" i="3"/>
  <c r="BQ230" i="3"/>
  <c r="BC230" i="3"/>
  <c r="AO230" i="3"/>
  <c r="AA230" i="3"/>
  <c r="BG231" i="3"/>
  <c r="AS231" i="3"/>
  <c r="AE231" i="3"/>
  <c r="Q231" i="3"/>
  <c r="BK231" i="3"/>
  <c r="AW231" i="3"/>
  <c r="AI231" i="3"/>
  <c r="U231" i="3"/>
  <c r="BO231" i="3"/>
  <c r="BA231" i="3"/>
  <c r="AM231" i="3"/>
  <c r="Y231" i="3"/>
  <c r="BS231" i="3"/>
  <c r="BE231" i="3"/>
  <c r="AQ231" i="3"/>
  <c r="AC231" i="3"/>
  <c r="BI232" i="3"/>
  <c r="AU232" i="3"/>
  <c r="AG232" i="3"/>
  <c r="BM232" i="3"/>
  <c r="AY232" i="3"/>
  <c r="AK232" i="3"/>
  <c r="BQ232" i="3"/>
  <c r="BC232" i="3"/>
  <c r="AO232" i="3"/>
  <c r="BG233" i="3"/>
  <c r="AS233" i="3"/>
  <c r="AE233" i="3"/>
  <c r="Q233" i="3"/>
  <c r="BK233" i="3"/>
  <c r="AW233" i="3"/>
  <c r="AI233" i="3"/>
  <c r="U233" i="3"/>
  <c r="BO233" i="3"/>
  <c r="BA233" i="3"/>
  <c r="AM233" i="3"/>
  <c r="Y233" i="3"/>
  <c r="BS233" i="3"/>
  <c r="BE233" i="3"/>
  <c r="AQ233" i="3"/>
  <c r="AC233" i="3"/>
  <c r="BI234" i="3"/>
  <c r="AU234" i="3"/>
  <c r="AG234" i="3"/>
  <c r="S234" i="3"/>
  <c r="BM234" i="3"/>
  <c r="AY234" i="3"/>
  <c r="AK234" i="3"/>
  <c r="W234" i="3"/>
  <c r="BQ234" i="3"/>
  <c r="BC234" i="3"/>
  <c r="AO234" i="3"/>
  <c r="AA234" i="3"/>
  <c r="BG235" i="3"/>
  <c r="AS235" i="3"/>
  <c r="AE235" i="3"/>
  <c r="Q235" i="3"/>
  <c r="BK235" i="3"/>
  <c r="AW235" i="3"/>
  <c r="AI235" i="3"/>
  <c r="U235" i="3"/>
  <c r="BO235" i="3"/>
  <c r="BA235" i="3"/>
  <c r="AM235" i="3"/>
  <c r="Y235" i="3"/>
  <c r="BS235" i="3"/>
  <c r="BE235" i="3"/>
  <c r="AQ235" i="3"/>
  <c r="AC235" i="3"/>
  <c r="BI236" i="3"/>
  <c r="AU236" i="3"/>
  <c r="AG236" i="3"/>
  <c r="BM236" i="3"/>
  <c r="AY236" i="3"/>
  <c r="AK236" i="3"/>
  <c r="BQ236" i="3"/>
  <c r="BC236" i="3"/>
  <c r="AO236" i="3"/>
  <c r="BG237" i="3"/>
  <c r="AS237" i="3"/>
  <c r="AE237" i="3"/>
  <c r="Q237" i="3"/>
  <c r="BK237" i="3"/>
  <c r="AW237" i="3"/>
  <c r="AI237" i="3"/>
  <c r="U237" i="3"/>
  <c r="BO237" i="3"/>
  <c r="BA237" i="3"/>
  <c r="AM237" i="3"/>
  <c r="Y237" i="3"/>
  <c r="BS237" i="3"/>
  <c r="BE237" i="3"/>
  <c r="AQ237" i="3"/>
  <c r="AC237" i="3"/>
  <c r="BI238" i="3"/>
  <c r="AU238" i="3"/>
  <c r="AG238" i="3"/>
  <c r="S238" i="3"/>
  <c r="BM238" i="3"/>
  <c r="AY238" i="3"/>
  <c r="AK238" i="3"/>
  <c r="W238" i="3"/>
  <c r="BQ238" i="3"/>
  <c r="BC238" i="3"/>
  <c r="AO238" i="3"/>
  <c r="AA238" i="3"/>
  <c r="BG239" i="3"/>
  <c r="AS239" i="3"/>
  <c r="AE239" i="3"/>
  <c r="Q239" i="3"/>
  <c r="BK239" i="3"/>
  <c r="AW239" i="3"/>
  <c r="AI239" i="3"/>
  <c r="U239" i="3"/>
  <c r="BO239" i="3"/>
  <c r="BA239" i="3"/>
  <c r="AM239" i="3"/>
  <c r="Y239" i="3"/>
  <c r="BS239" i="3"/>
  <c r="BE239" i="3"/>
  <c r="AQ239" i="3"/>
  <c r="AC239" i="3"/>
  <c r="BI240" i="3"/>
  <c r="AU240" i="3"/>
  <c r="AG240" i="3"/>
  <c r="BM240" i="3"/>
  <c r="AY240" i="3"/>
  <c r="AK240" i="3"/>
  <c r="BQ240" i="3"/>
  <c r="BC240" i="3"/>
  <c r="AO240" i="3"/>
  <c r="BG241" i="3"/>
  <c r="AS241" i="3"/>
  <c r="AE241" i="3"/>
  <c r="Q241" i="3"/>
  <c r="BK241" i="3"/>
  <c r="AW241" i="3"/>
  <c r="AI241" i="3"/>
  <c r="U241" i="3"/>
  <c r="BO241" i="3"/>
  <c r="BA241" i="3"/>
  <c r="AM241" i="3"/>
  <c r="Y241" i="3"/>
  <c r="BS241" i="3"/>
  <c r="BE241" i="3"/>
  <c r="AQ241" i="3"/>
  <c r="AC241" i="3"/>
  <c r="BI242" i="3"/>
  <c r="AU242" i="3"/>
  <c r="AG242" i="3"/>
  <c r="S242" i="3"/>
  <c r="BM242" i="3"/>
  <c r="AY242" i="3"/>
  <c r="AK242" i="3"/>
  <c r="W242" i="3"/>
  <c r="BQ242" i="3"/>
  <c r="BC242" i="3"/>
  <c r="AO242" i="3"/>
  <c r="AA242" i="3"/>
  <c r="BG243" i="3"/>
  <c r="AS243" i="3"/>
  <c r="AE243" i="3"/>
  <c r="Q243" i="3"/>
  <c r="BK243" i="3"/>
  <c r="AW243" i="3"/>
  <c r="AI243" i="3"/>
  <c r="U243" i="3"/>
  <c r="BO243" i="3"/>
  <c r="BA243" i="3"/>
  <c r="AM243" i="3"/>
  <c r="Y243" i="3"/>
  <c r="BS243" i="3"/>
  <c r="BE243" i="3"/>
  <c r="AQ243" i="3"/>
  <c r="AC243" i="3"/>
  <c r="BI244" i="3"/>
  <c r="AU244" i="3"/>
  <c r="AG244" i="3"/>
  <c r="BM244" i="3"/>
  <c r="AY244" i="3"/>
  <c r="AK244" i="3"/>
  <c r="BQ244" i="3"/>
  <c r="BC244" i="3"/>
  <c r="AO244" i="3"/>
  <c r="BG245" i="3"/>
  <c r="AS245" i="3"/>
  <c r="AE245" i="3"/>
  <c r="Q245" i="3"/>
  <c r="BK245" i="3"/>
  <c r="AW245" i="3"/>
  <c r="AI245" i="3"/>
  <c r="U245" i="3"/>
  <c r="BO245" i="3"/>
  <c r="BA245" i="3"/>
  <c r="AM245" i="3"/>
  <c r="Y245" i="3"/>
  <c r="BS245" i="3"/>
  <c r="BE245" i="3"/>
  <c r="AQ245" i="3"/>
  <c r="AC245" i="3"/>
  <c r="BI246" i="3"/>
  <c r="AU246" i="3"/>
  <c r="AG246" i="3"/>
  <c r="S246" i="3"/>
  <c r="BM246" i="3"/>
  <c r="AY246" i="3"/>
  <c r="AK246" i="3"/>
  <c r="W246" i="3"/>
  <c r="BQ246" i="3"/>
  <c r="BC246" i="3"/>
  <c r="AO246" i="3"/>
  <c r="AA246" i="3"/>
  <c r="BG247" i="3"/>
  <c r="AS247" i="3"/>
  <c r="AE247" i="3"/>
  <c r="Q247" i="3"/>
  <c r="BK247" i="3"/>
  <c r="AW247" i="3"/>
  <c r="AI247" i="3"/>
  <c r="U247" i="3"/>
  <c r="BO247" i="3"/>
  <c r="BA247" i="3"/>
  <c r="AM247" i="3"/>
  <c r="Y247" i="3"/>
  <c r="BS247" i="3"/>
  <c r="BE247" i="3"/>
  <c r="AQ247" i="3"/>
  <c r="AC247" i="3"/>
  <c r="BI248" i="3"/>
  <c r="AU248" i="3"/>
  <c r="AG248" i="3"/>
  <c r="BM248" i="3"/>
  <c r="AY248" i="3"/>
  <c r="AK248" i="3"/>
  <c r="BQ248" i="3"/>
  <c r="BC248" i="3"/>
  <c r="AO248" i="3"/>
  <c r="BG249" i="3"/>
  <c r="AS249" i="3"/>
  <c r="AE249" i="3"/>
  <c r="Q249" i="3"/>
  <c r="BK249" i="3"/>
  <c r="AW249" i="3"/>
  <c r="AI249" i="3"/>
  <c r="U249" i="3"/>
  <c r="BO249" i="3"/>
  <c r="BA249" i="3"/>
  <c r="AM249" i="3"/>
  <c r="Y249" i="3"/>
  <c r="BS249" i="3"/>
  <c r="BE249" i="3"/>
  <c r="AQ249" i="3"/>
  <c r="AC249" i="3"/>
  <c r="BI250" i="3"/>
  <c r="AU250" i="3"/>
  <c r="AG250" i="3"/>
  <c r="S250" i="3"/>
  <c r="BM250" i="3"/>
  <c r="AY250" i="3"/>
  <c r="AK250" i="3"/>
  <c r="W250" i="3"/>
  <c r="BQ250" i="3"/>
  <c r="BC250" i="3"/>
  <c r="AO250" i="3"/>
  <c r="AA250" i="3"/>
  <c r="BG251" i="3"/>
  <c r="AS251" i="3"/>
  <c r="AE251" i="3"/>
  <c r="Q251" i="3"/>
  <c r="BK251" i="3"/>
  <c r="AW251" i="3"/>
  <c r="AI251" i="3"/>
  <c r="U251" i="3"/>
  <c r="BO251" i="3"/>
  <c r="BA251" i="3"/>
  <c r="AM251" i="3"/>
  <c r="Y251" i="3"/>
  <c r="BS251" i="3"/>
  <c r="BE251" i="3"/>
  <c r="AQ251" i="3"/>
  <c r="AC251" i="3"/>
  <c r="BI252" i="3"/>
  <c r="AU252" i="3"/>
  <c r="AG252" i="3"/>
  <c r="BM252" i="3"/>
  <c r="AY252" i="3"/>
  <c r="AK252" i="3"/>
  <c r="BQ252" i="3"/>
  <c r="BC252" i="3"/>
  <c r="AO252" i="3"/>
  <c r="BG253" i="3"/>
  <c r="AS253" i="3"/>
  <c r="AE253" i="3"/>
  <c r="Q253" i="3"/>
  <c r="BK253" i="3"/>
  <c r="AW253" i="3"/>
  <c r="AI253" i="3"/>
  <c r="U253" i="3"/>
  <c r="BO253" i="3"/>
  <c r="BA253" i="3"/>
  <c r="AM253" i="3"/>
  <c r="Y253" i="3"/>
  <c r="BS253" i="3"/>
  <c r="BE253" i="3"/>
  <c r="AQ253" i="3"/>
  <c r="AC253" i="3"/>
  <c r="BI254" i="3"/>
  <c r="AU254" i="3"/>
  <c r="AG254" i="3"/>
  <c r="S254" i="3"/>
  <c r="BM254" i="3"/>
  <c r="AY254" i="3"/>
  <c r="AK254" i="3"/>
  <c r="W254" i="3"/>
  <c r="BQ254" i="3"/>
  <c r="BC254" i="3"/>
  <c r="AO254" i="3"/>
  <c r="AA254" i="3"/>
  <c r="BG255" i="3"/>
  <c r="AS255" i="3"/>
  <c r="AE255" i="3"/>
  <c r="Q255" i="3"/>
  <c r="BK255" i="3"/>
  <c r="AW255" i="3"/>
  <c r="AI255" i="3"/>
  <c r="U255" i="3"/>
  <c r="BO255" i="3"/>
  <c r="BA255" i="3"/>
  <c r="AM255" i="3"/>
  <c r="Y255" i="3"/>
  <c r="BS255" i="3"/>
  <c r="BE255" i="3"/>
  <c r="AQ255" i="3"/>
  <c r="AC255" i="3"/>
  <c r="BI256" i="3"/>
  <c r="AU256" i="3"/>
  <c r="AG256" i="3"/>
  <c r="BM256" i="3"/>
  <c r="AY256" i="3"/>
  <c r="AK256" i="3"/>
  <c r="BQ256" i="3"/>
  <c r="BC256" i="3"/>
  <c r="AO256" i="3"/>
  <c r="BG257" i="3"/>
  <c r="AS257" i="3"/>
  <c r="AE257" i="3"/>
  <c r="Q257" i="3"/>
  <c r="BK257" i="3"/>
  <c r="AW257" i="3"/>
  <c r="AI257" i="3"/>
  <c r="U257" i="3"/>
  <c r="BO257" i="3"/>
  <c r="BA257" i="3"/>
  <c r="AM257" i="3"/>
  <c r="Y257" i="3"/>
  <c r="BS257" i="3"/>
  <c r="BE257" i="3"/>
  <c r="AQ257" i="3"/>
  <c r="AC257" i="3"/>
  <c r="BI258" i="3"/>
  <c r="AU258" i="3"/>
  <c r="AG258" i="3"/>
  <c r="S258" i="3"/>
  <c r="BM258" i="3"/>
  <c r="AY258" i="3"/>
  <c r="AK258" i="3"/>
  <c r="W258" i="3"/>
  <c r="BQ258" i="3"/>
  <c r="BC258" i="3"/>
  <c r="AO258" i="3"/>
  <c r="AA258" i="3"/>
  <c r="BG259" i="3"/>
  <c r="AS259" i="3"/>
  <c r="AE259" i="3"/>
  <c r="Q259" i="3"/>
  <c r="BK259" i="3"/>
  <c r="AW259" i="3"/>
  <c r="AI259" i="3"/>
  <c r="U259" i="3"/>
  <c r="BO259" i="3"/>
  <c r="BA259" i="3"/>
  <c r="AM259" i="3"/>
  <c r="Y259" i="3"/>
  <c r="BS259" i="3"/>
  <c r="BE259" i="3"/>
  <c r="AQ259" i="3"/>
  <c r="AC259" i="3"/>
  <c r="BI260" i="3"/>
  <c r="AU260" i="3"/>
  <c r="AG260" i="3"/>
  <c r="BM260" i="3"/>
  <c r="AY260" i="3"/>
  <c r="AK260" i="3"/>
  <c r="BQ260" i="3"/>
  <c r="BC260" i="3"/>
  <c r="AO260" i="3"/>
  <c r="BG261" i="3"/>
  <c r="AS261" i="3"/>
  <c r="AE261" i="3"/>
  <c r="Q261" i="3"/>
  <c r="BK261" i="3"/>
  <c r="AW261" i="3"/>
  <c r="AI261" i="3"/>
  <c r="U261" i="3"/>
  <c r="BO261" i="3"/>
  <c r="BA261" i="3"/>
  <c r="AM261" i="3"/>
  <c r="Y261" i="3"/>
  <c r="BS261" i="3"/>
  <c r="BE261" i="3"/>
  <c r="AQ261" i="3"/>
  <c r="AC261" i="3"/>
  <c r="BI262" i="3"/>
  <c r="AU262" i="3"/>
  <c r="AG262" i="3"/>
  <c r="S262" i="3"/>
  <c r="BM262" i="3"/>
  <c r="AY262" i="3"/>
  <c r="AK262" i="3"/>
  <c r="W262" i="3"/>
  <c r="BQ262" i="3"/>
  <c r="BC262" i="3"/>
  <c r="AO262" i="3"/>
  <c r="AA262" i="3"/>
  <c r="BG263" i="3"/>
  <c r="AS263" i="3"/>
  <c r="AE263" i="3"/>
  <c r="Q263" i="3"/>
  <c r="BK263" i="3"/>
  <c r="AW263" i="3"/>
  <c r="AI263" i="3"/>
  <c r="U263" i="3"/>
  <c r="BO263" i="3"/>
  <c r="BA263" i="3"/>
  <c r="AM263" i="3"/>
  <c r="Y263" i="3"/>
  <c r="BS263" i="3"/>
  <c r="BE263" i="3"/>
  <c r="AQ263" i="3"/>
  <c r="AC263" i="3"/>
  <c r="BI264" i="3"/>
  <c r="AU264" i="3"/>
  <c r="AG264" i="3"/>
  <c r="BM264" i="3"/>
  <c r="AY264" i="3"/>
  <c r="AK264" i="3"/>
  <c r="BQ264" i="3"/>
  <c r="BC264" i="3"/>
  <c r="AO264" i="3"/>
  <c r="BG265" i="3"/>
  <c r="AS265" i="3"/>
  <c r="AE265" i="3"/>
  <c r="Q265" i="3"/>
  <c r="BK265" i="3"/>
  <c r="AW265" i="3"/>
  <c r="AI265" i="3"/>
  <c r="U265" i="3"/>
  <c r="BO265" i="3"/>
  <c r="BA265" i="3"/>
  <c r="AM265" i="3"/>
  <c r="Y265" i="3"/>
  <c r="BS265" i="3"/>
  <c r="BE265" i="3"/>
  <c r="AQ265" i="3"/>
  <c r="AC265" i="3"/>
  <c r="BI266" i="3"/>
  <c r="AU266" i="3"/>
  <c r="AG266" i="3"/>
  <c r="S266" i="3"/>
  <c r="BM266" i="3"/>
  <c r="AY266" i="3"/>
  <c r="AK266" i="3"/>
  <c r="W266" i="3"/>
  <c r="BQ266" i="3"/>
  <c r="BC266" i="3"/>
  <c r="AO266" i="3"/>
  <c r="AA266" i="3"/>
  <c r="BG267" i="3"/>
  <c r="AS267" i="3"/>
  <c r="AE267" i="3"/>
  <c r="Q267" i="3"/>
  <c r="BK267" i="3"/>
  <c r="AW267" i="3"/>
  <c r="AI267" i="3"/>
  <c r="U267" i="3"/>
  <c r="BO267" i="3"/>
  <c r="BA267" i="3"/>
  <c r="AM267" i="3"/>
  <c r="Y267" i="3"/>
  <c r="BS267" i="3"/>
  <c r="BE267" i="3"/>
  <c r="AQ267" i="3"/>
  <c r="AC267" i="3"/>
  <c r="BI268" i="3"/>
  <c r="AU268" i="3"/>
  <c r="AG268" i="3"/>
  <c r="BM268" i="3"/>
  <c r="AY268" i="3"/>
  <c r="AK268" i="3"/>
  <c r="BQ268" i="3"/>
  <c r="BC268" i="3"/>
  <c r="AO268" i="3"/>
  <c r="BG269" i="3"/>
  <c r="AS269" i="3"/>
  <c r="AE269" i="3"/>
  <c r="Q269" i="3"/>
  <c r="BK269" i="3"/>
  <c r="AW269" i="3"/>
  <c r="AI269" i="3"/>
  <c r="U269" i="3"/>
  <c r="BO269" i="3"/>
  <c r="BA269" i="3"/>
  <c r="AM269" i="3"/>
  <c r="Y269" i="3"/>
  <c r="BS269" i="3"/>
  <c r="BE269" i="3"/>
  <c r="AQ269" i="3"/>
  <c r="AC269" i="3"/>
  <c r="BI270" i="3"/>
  <c r="AU270" i="3"/>
  <c r="AG270" i="3"/>
  <c r="S270" i="3"/>
  <c r="BM270" i="3"/>
  <c r="AY270" i="3"/>
  <c r="AK270" i="3"/>
  <c r="W270" i="3"/>
  <c r="BQ270" i="3"/>
  <c r="BC270" i="3"/>
  <c r="AO270" i="3"/>
  <c r="AA270" i="3"/>
  <c r="BG271" i="3"/>
  <c r="AS271" i="3"/>
  <c r="AE271" i="3"/>
  <c r="Q271" i="3"/>
  <c r="BK271" i="3"/>
  <c r="AW271" i="3"/>
  <c r="AI271" i="3"/>
  <c r="U271" i="3"/>
  <c r="BO271" i="3"/>
  <c r="BA271" i="3"/>
  <c r="AM271" i="3"/>
  <c r="Y271" i="3"/>
  <c r="BS271" i="3"/>
  <c r="BE271" i="3"/>
  <c r="AQ271" i="3"/>
  <c r="AC271" i="3"/>
  <c r="BI272" i="3"/>
  <c r="AU272" i="3"/>
  <c r="AG272" i="3"/>
  <c r="BM272" i="3"/>
  <c r="AY272" i="3"/>
  <c r="AK272" i="3"/>
  <c r="BQ272" i="3"/>
  <c r="BC272" i="3"/>
  <c r="AO272" i="3"/>
  <c r="BG273" i="3"/>
  <c r="AS273" i="3"/>
  <c r="AE273" i="3"/>
  <c r="Q273" i="3"/>
  <c r="BK273" i="3"/>
  <c r="AW273" i="3"/>
  <c r="AI273" i="3"/>
  <c r="U273" i="3"/>
  <c r="BO273" i="3"/>
  <c r="BA273" i="3"/>
  <c r="AM273" i="3"/>
  <c r="Y273" i="3"/>
  <c r="BS273" i="3"/>
  <c r="BE273" i="3"/>
  <c r="AQ273" i="3"/>
  <c r="AC273" i="3"/>
  <c r="BI274" i="3"/>
  <c r="AU274" i="3"/>
  <c r="AG274" i="3"/>
  <c r="S274" i="3"/>
  <c r="BM274" i="3"/>
  <c r="AY274" i="3"/>
  <c r="AK274" i="3"/>
  <c r="W274" i="3"/>
  <c r="BQ274" i="3"/>
  <c r="BC274" i="3"/>
  <c r="AO274" i="3"/>
  <c r="AA274" i="3"/>
  <c r="BG275" i="3"/>
  <c r="AS275" i="3"/>
  <c r="AE275" i="3"/>
  <c r="Q275" i="3"/>
  <c r="BK275" i="3"/>
  <c r="AW275" i="3"/>
  <c r="AI275" i="3"/>
  <c r="U275" i="3"/>
  <c r="BO275" i="3"/>
  <c r="BA275" i="3"/>
  <c r="AM275" i="3"/>
  <c r="Y275" i="3"/>
  <c r="BS275" i="3"/>
  <c r="BE275" i="3"/>
  <c r="AQ275" i="3"/>
  <c r="AC275" i="3"/>
  <c r="BI276" i="3"/>
  <c r="AU276" i="3"/>
  <c r="AG276" i="3"/>
  <c r="BM276" i="3"/>
  <c r="AY276" i="3"/>
  <c r="AK276" i="3"/>
  <c r="BQ276" i="3"/>
  <c r="BC276" i="3"/>
  <c r="AO276" i="3"/>
  <c r="BG277" i="3"/>
  <c r="AS277" i="3"/>
  <c r="AE277" i="3"/>
  <c r="Q277" i="3"/>
  <c r="BK277" i="3"/>
  <c r="AW277" i="3"/>
  <c r="AI277" i="3"/>
  <c r="U277" i="3"/>
  <c r="BO277" i="3"/>
  <c r="BA277" i="3"/>
  <c r="AM277" i="3"/>
  <c r="Y277" i="3"/>
  <c r="BS277" i="3"/>
  <c r="BE277" i="3"/>
  <c r="AQ277" i="3"/>
  <c r="AC277" i="3"/>
  <c r="BI278" i="3"/>
  <c r="AU278" i="3"/>
  <c r="AG278" i="3"/>
  <c r="S278" i="3"/>
  <c r="BM278" i="3"/>
  <c r="AY278" i="3"/>
  <c r="AK278" i="3"/>
  <c r="W278" i="3"/>
  <c r="BQ278" i="3"/>
  <c r="BC278" i="3"/>
  <c r="AO278" i="3"/>
  <c r="AA278" i="3"/>
  <c r="BG279" i="3"/>
  <c r="AS279" i="3"/>
  <c r="AE279" i="3"/>
  <c r="Q279" i="3"/>
  <c r="BK279" i="3"/>
  <c r="AW279" i="3"/>
  <c r="AI279" i="3"/>
  <c r="U279" i="3"/>
  <c r="BO279" i="3"/>
  <c r="BA279" i="3"/>
  <c r="AM279" i="3"/>
  <c r="Y279" i="3"/>
  <c r="BS279" i="3"/>
  <c r="BE279" i="3"/>
  <c r="AQ279" i="3"/>
  <c r="AC279" i="3"/>
  <c r="BI280" i="3"/>
  <c r="AU280" i="3"/>
  <c r="AG280" i="3"/>
  <c r="BM280" i="3"/>
  <c r="AY280" i="3"/>
  <c r="AK280" i="3"/>
  <c r="BQ280" i="3"/>
  <c r="BC280" i="3"/>
  <c r="AO280" i="3"/>
  <c r="BG281" i="3"/>
  <c r="AS281" i="3"/>
  <c r="AE281" i="3"/>
  <c r="Q281" i="3"/>
  <c r="BK281" i="3"/>
  <c r="AW281" i="3"/>
  <c r="AI281" i="3"/>
  <c r="U281" i="3"/>
  <c r="BO281" i="3"/>
  <c r="BA281" i="3"/>
  <c r="AM281" i="3"/>
  <c r="Y281" i="3"/>
  <c r="BS281" i="3"/>
  <c r="BE281" i="3"/>
  <c r="AQ281" i="3"/>
  <c r="AC281" i="3"/>
  <c r="BI282" i="3"/>
  <c r="AU282" i="3"/>
  <c r="AG282" i="3"/>
  <c r="S282" i="3"/>
  <c r="BM282" i="3"/>
  <c r="AY282" i="3"/>
  <c r="AK282" i="3"/>
  <c r="W282" i="3"/>
  <c r="BQ282" i="3"/>
  <c r="BC282" i="3"/>
  <c r="AO282" i="3"/>
  <c r="AA282" i="3"/>
  <c r="BG283" i="3"/>
  <c r="AS283" i="3"/>
  <c r="AE283" i="3"/>
  <c r="Q283" i="3"/>
  <c r="BK283" i="3"/>
  <c r="AW283" i="3"/>
  <c r="AI283" i="3"/>
  <c r="U283" i="3"/>
  <c r="BO283" i="3"/>
  <c r="BA283" i="3"/>
  <c r="AM283" i="3"/>
  <c r="Y283" i="3"/>
  <c r="BS283" i="3"/>
  <c r="BE283" i="3"/>
  <c r="AQ283" i="3"/>
  <c r="AC283" i="3"/>
  <c r="BI284" i="3"/>
  <c r="AU284" i="3"/>
  <c r="AG284" i="3"/>
  <c r="BM284" i="3"/>
  <c r="AY284" i="3"/>
  <c r="AK284" i="3"/>
  <c r="BQ284" i="3"/>
  <c r="BC284" i="3"/>
  <c r="AO284" i="3"/>
  <c r="BG285" i="3"/>
  <c r="AS285" i="3"/>
  <c r="AE285" i="3"/>
  <c r="Q285" i="3"/>
  <c r="BK285" i="3"/>
  <c r="AW285" i="3"/>
  <c r="AI285" i="3"/>
  <c r="U285" i="3"/>
  <c r="BO285" i="3"/>
  <c r="BA285" i="3"/>
  <c r="AM285" i="3"/>
  <c r="Y285" i="3"/>
  <c r="BS285" i="3"/>
  <c r="BE285" i="3"/>
  <c r="AQ285" i="3"/>
  <c r="AC285" i="3"/>
  <c r="BI286" i="3"/>
  <c r="AU286" i="3"/>
  <c r="AG286" i="3"/>
  <c r="S286" i="3"/>
  <c r="BM286" i="3"/>
  <c r="AY286" i="3"/>
  <c r="AK286" i="3"/>
  <c r="W286" i="3"/>
  <c r="BQ286" i="3"/>
  <c r="BC286" i="3"/>
  <c r="AO286" i="3"/>
  <c r="AA286" i="3"/>
  <c r="BG287" i="3"/>
  <c r="AS287" i="3"/>
  <c r="AE287" i="3"/>
  <c r="Q287" i="3"/>
  <c r="BK287" i="3"/>
  <c r="AW287" i="3"/>
  <c r="AI287" i="3"/>
  <c r="U287" i="3"/>
  <c r="BO287" i="3"/>
  <c r="BA287" i="3"/>
  <c r="AM287" i="3"/>
  <c r="Y287" i="3"/>
  <c r="BS287" i="3"/>
  <c r="BE287" i="3"/>
  <c r="AQ287" i="3"/>
  <c r="AC287" i="3"/>
  <c r="BI288" i="3"/>
  <c r="AU288" i="3"/>
  <c r="AG288" i="3"/>
  <c r="BM288" i="3"/>
  <c r="AY288" i="3"/>
  <c r="AK288" i="3"/>
  <c r="BQ288" i="3"/>
  <c r="BC288" i="3"/>
  <c r="AO288" i="3"/>
  <c r="BG289" i="3"/>
  <c r="AS289" i="3"/>
  <c r="AE289" i="3"/>
  <c r="Q289" i="3"/>
  <c r="BK289" i="3"/>
  <c r="AW289" i="3"/>
  <c r="AI289" i="3"/>
  <c r="U289" i="3"/>
  <c r="BO289" i="3"/>
  <c r="BA289" i="3"/>
  <c r="AM289" i="3"/>
  <c r="Y289" i="3"/>
  <c r="BS289" i="3"/>
  <c r="BE289" i="3"/>
  <c r="AQ289" i="3"/>
  <c r="AC289" i="3"/>
  <c r="BI290" i="3"/>
  <c r="AU290" i="3"/>
  <c r="AG290" i="3"/>
  <c r="S290" i="3"/>
  <c r="BM290" i="3"/>
  <c r="AY290" i="3"/>
  <c r="AK290" i="3"/>
  <c r="W290" i="3"/>
  <c r="BQ290" i="3"/>
  <c r="BC290" i="3"/>
  <c r="AO290" i="3"/>
  <c r="AA290" i="3"/>
  <c r="BG291" i="3"/>
  <c r="AS291" i="3"/>
  <c r="AE291" i="3"/>
  <c r="Q291" i="3"/>
  <c r="BK291" i="3"/>
  <c r="AW291" i="3"/>
  <c r="AI291" i="3"/>
  <c r="U291" i="3"/>
  <c r="BO291" i="3"/>
  <c r="BA291" i="3"/>
  <c r="AM291" i="3"/>
  <c r="Y291" i="3"/>
  <c r="BS291" i="3"/>
  <c r="BE291" i="3"/>
  <c r="AQ291" i="3"/>
  <c r="AC291" i="3"/>
  <c r="BI292" i="3"/>
  <c r="AU292" i="3"/>
  <c r="AG292" i="3"/>
  <c r="BM292" i="3"/>
  <c r="AY292" i="3"/>
  <c r="AK292" i="3"/>
  <c r="BQ292" i="3"/>
  <c r="BC292" i="3"/>
  <c r="AO292" i="3"/>
  <c r="BG293" i="3"/>
  <c r="AS293" i="3"/>
  <c r="AE293" i="3"/>
  <c r="Q293" i="3"/>
  <c r="BK293" i="3"/>
  <c r="AW293" i="3"/>
  <c r="AI293" i="3"/>
  <c r="U293" i="3"/>
  <c r="BO293" i="3"/>
  <c r="BA293" i="3"/>
  <c r="AM293" i="3"/>
  <c r="Y293" i="3"/>
  <c r="BS293" i="3"/>
  <c r="BE293" i="3"/>
  <c r="AQ293" i="3"/>
  <c r="AC293" i="3"/>
  <c r="BI294" i="3"/>
  <c r="AU294" i="3"/>
  <c r="AG294" i="3"/>
  <c r="S294" i="3"/>
  <c r="BM294" i="3"/>
  <c r="AY294" i="3"/>
  <c r="AK294" i="3"/>
  <c r="W294" i="3"/>
  <c r="BQ294" i="3"/>
  <c r="BC294" i="3"/>
  <c r="AO294" i="3"/>
  <c r="AA294" i="3"/>
  <c r="BG295" i="3"/>
  <c r="AS295" i="3"/>
  <c r="AE295" i="3"/>
  <c r="Q295" i="3"/>
  <c r="BK295" i="3"/>
  <c r="AW295" i="3"/>
  <c r="AI295" i="3"/>
  <c r="U295" i="3"/>
  <c r="BO295" i="3"/>
  <c r="BA295" i="3"/>
  <c r="AM295" i="3"/>
  <c r="Y295" i="3"/>
  <c r="BS295" i="3"/>
  <c r="BE295" i="3"/>
  <c r="AQ295" i="3"/>
  <c r="AC295" i="3"/>
  <c r="BI296" i="3"/>
  <c r="AU296" i="3"/>
  <c r="AG296" i="3"/>
  <c r="BM296" i="3"/>
  <c r="AY296" i="3"/>
  <c r="AK296" i="3"/>
  <c r="BQ296" i="3"/>
  <c r="BC296" i="3"/>
  <c r="AO296" i="3"/>
  <c r="BG297" i="3"/>
  <c r="AS297" i="3"/>
  <c r="AE297" i="3"/>
  <c r="Q297" i="3"/>
  <c r="BK297" i="3"/>
  <c r="AW297" i="3"/>
  <c r="AI297" i="3"/>
  <c r="U297" i="3"/>
  <c r="BO297" i="3"/>
  <c r="BA297" i="3"/>
  <c r="AM297" i="3"/>
  <c r="Y297" i="3"/>
  <c r="BS297" i="3"/>
  <c r="BE297" i="3"/>
  <c r="AQ297" i="3"/>
  <c r="AC297" i="3"/>
  <c r="BI298" i="3"/>
  <c r="AU298" i="3"/>
  <c r="AG298" i="3"/>
  <c r="S298" i="3"/>
  <c r="BM298" i="3"/>
  <c r="AY298" i="3"/>
  <c r="AK298" i="3"/>
  <c r="W298" i="3"/>
  <c r="BQ298" i="3"/>
  <c r="BC298" i="3"/>
  <c r="AO298" i="3"/>
  <c r="AA298" i="3"/>
  <c r="BG299" i="3"/>
  <c r="AS299" i="3"/>
  <c r="AE299" i="3"/>
  <c r="Q299" i="3"/>
  <c r="BK299" i="3"/>
  <c r="AW299" i="3"/>
  <c r="AI299" i="3"/>
  <c r="U299" i="3"/>
  <c r="BO299" i="3"/>
  <c r="BA299" i="3"/>
  <c r="AM299" i="3"/>
  <c r="Y299" i="3"/>
  <c r="BS299" i="3"/>
  <c r="BE299" i="3"/>
  <c r="AQ299" i="3"/>
  <c r="AC299" i="3"/>
  <c r="BI300" i="3"/>
  <c r="AU300" i="3"/>
  <c r="AG300" i="3"/>
  <c r="BM300" i="3"/>
  <c r="AY300" i="3"/>
  <c r="AK300" i="3"/>
  <c r="BQ300" i="3"/>
  <c r="BC300" i="3"/>
  <c r="AO300" i="3"/>
  <c r="BG301" i="3"/>
  <c r="AS301" i="3"/>
  <c r="AE301" i="3"/>
  <c r="Q301" i="3"/>
  <c r="BK301" i="3"/>
  <c r="AW301" i="3"/>
  <c r="AI301" i="3"/>
  <c r="U301" i="3"/>
  <c r="BO301" i="3"/>
  <c r="BA301" i="3"/>
  <c r="AM301" i="3"/>
  <c r="Y301" i="3"/>
  <c r="BS301" i="3"/>
  <c r="BE301" i="3"/>
  <c r="AQ301" i="3"/>
  <c r="AC301" i="3"/>
  <c r="BI302" i="3"/>
  <c r="AU302" i="3"/>
  <c r="AG302" i="3"/>
  <c r="S302" i="3"/>
  <c r="BM302" i="3"/>
  <c r="AY302" i="3"/>
  <c r="AK302" i="3"/>
  <c r="W302" i="3"/>
  <c r="BQ302" i="3"/>
  <c r="BC302" i="3"/>
  <c r="AO302" i="3"/>
  <c r="AA302" i="3"/>
  <c r="BG303" i="3"/>
  <c r="AS303" i="3"/>
  <c r="AE303" i="3"/>
  <c r="Q303" i="3"/>
  <c r="BK303" i="3"/>
  <c r="AW303" i="3"/>
  <c r="AI303" i="3"/>
  <c r="U303" i="3"/>
  <c r="BO303" i="3"/>
  <c r="BA303" i="3"/>
  <c r="AM303" i="3"/>
  <c r="Y303" i="3"/>
  <c r="BS303" i="3"/>
  <c r="BE303" i="3"/>
  <c r="AQ303" i="3"/>
  <c r="AC303" i="3"/>
  <c r="BI304" i="3"/>
  <c r="AU304" i="3"/>
  <c r="AG304" i="3"/>
  <c r="BM304" i="3"/>
  <c r="AY304" i="3"/>
  <c r="AK304" i="3"/>
  <c r="BQ304" i="3"/>
  <c r="BC304" i="3"/>
  <c r="AO304" i="3"/>
  <c r="BG305" i="3"/>
  <c r="AS305" i="3"/>
  <c r="AE305" i="3"/>
  <c r="Q305" i="3"/>
  <c r="BK305" i="3"/>
  <c r="AW305" i="3"/>
  <c r="AI305" i="3"/>
  <c r="U305" i="3"/>
  <c r="BO305" i="3"/>
  <c r="BA305" i="3"/>
  <c r="AM305" i="3"/>
  <c r="Y305" i="3"/>
  <c r="BS305" i="3"/>
  <c r="BE305" i="3"/>
  <c r="AQ305" i="3"/>
  <c r="AC305" i="3"/>
  <c r="BI306" i="3"/>
  <c r="AU306" i="3"/>
  <c r="AG306" i="3"/>
  <c r="S306" i="3"/>
  <c r="BM306" i="3"/>
  <c r="AY306" i="3"/>
  <c r="AK306" i="3"/>
  <c r="W306" i="3"/>
  <c r="BQ306" i="3"/>
  <c r="BC306" i="3"/>
  <c r="AO306" i="3"/>
  <c r="AA306" i="3"/>
  <c r="BG307" i="3"/>
  <c r="AS307" i="3"/>
  <c r="AE307" i="3"/>
  <c r="Q307" i="3"/>
  <c r="BK307" i="3"/>
  <c r="AW307" i="3"/>
  <c r="AI307" i="3"/>
  <c r="U307" i="3"/>
  <c r="BO307" i="3"/>
  <c r="BA307" i="3"/>
  <c r="AM307" i="3"/>
  <c r="Y307" i="3"/>
  <c r="BS307" i="3"/>
  <c r="BE307" i="3"/>
  <c r="AQ307" i="3"/>
  <c r="AC307" i="3"/>
  <c r="BI308" i="3"/>
  <c r="AU308" i="3"/>
  <c r="AG308" i="3"/>
  <c r="BM308" i="3"/>
  <c r="AY308" i="3"/>
  <c r="AK308" i="3"/>
  <c r="BQ308" i="3"/>
  <c r="BC308" i="3"/>
  <c r="AO308" i="3"/>
  <c r="BG309" i="3"/>
  <c r="AS309" i="3"/>
  <c r="AE309" i="3"/>
  <c r="Q309" i="3"/>
  <c r="BK309" i="3"/>
  <c r="AW309" i="3"/>
  <c r="AI309" i="3"/>
  <c r="U309" i="3"/>
  <c r="BO309" i="3"/>
  <c r="BA309" i="3"/>
  <c r="AM309" i="3"/>
  <c r="Y309" i="3"/>
  <c r="BS309" i="3"/>
  <c r="BE309" i="3"/>
  <c r="AQ309" i="3"/>
  <c r="AC309" i="3"/>
  <c r="BI310" i="3"/>
  <c r="AU310" i="3"/>
  <c r="AG310" i="3"/>
  <c r="S310" i="3"/>
  <c r="BM310" i="3"/>
  <c r="AY310" i="3"/>
  <c r="AK310" i="3"/>
  <c r="W310" i="3"/>
  <c r="BQ310" i="3"/>
  <c r="BC310" i="3"/>
  <c r="AO310" i="3"/>
  <c r="AA310" i="3"/>
  <c r="BG311" i="3"/>
  <c r="AS311" i="3"/>
  <c r="AE311" i="3"/>
  <c r="Q311" i="3"/>
  <c r="BK311" i="3"/>
  <c r="AW311" i="3"/>
  <c r="AI311" i="3"/>
  <c r="U311" i="3"/>
  <c r="BO311" i="3"/>
  <c r="BA311" i="3"/>
  <c r="AM311" i="3"/>
  <c r="Y311" i="3"/>
  <c r="BS311" i="3"/>
  <c r="BE311" i="3"/>
  <c r="AQ311" i="3"/>
  <c r="AC311" i="3"/>
  <c r="BI312" i="3"/>
  <c r="AU312" i="3"/>
  <c r="AG312" i="3"/>
  <c r="BM312" i="3"/>
  <c r="AY312" i="3"/>
  <c r="AK312" i="3"/>
  <c r="BQ312" i="3"/>
  <c r="BC312" i="3"/>
  <c r="AO312" i="3"/>
  <c r="BG313" i="3"/>
  <c r="AS313" i="3"/>
  <c r="AE313" i="3"/>
  <c r="Q313" i="3"/>
  <c r="BK313" i="3"/>
  <c r="AW313" i="3"/>
  <c r="AI313" i="3"/>
  <c r="U313" i="3"/>
  <c r="BO313" i="3"/>
  <c r="BA313" i="3"/>
  <c r="AM313" i="3"/>
  <c r="Y313" i="3"/>
  <c r="BS313" i="3"/>
  <c r="BE313" i="3"/>
  <c r="AQ313" i="3"/>
  <c r="AC313" i="3"/>
  <c r="BI314" i="3"/>
  <c r="AU314" i="3"/>
  <c r="AG314" i="3"/>
  <c r="S314" i="3"/>
  <c r="BM314" i="3"/>
  <c r="AY314" i="3"/>
  <c r="AK314" i="3"/>
  <c r="W314" i="3"/>
  <c r="BQ314" i="3"/>
  <c r="BC314" i="3"/>
  <c r="AO314" i="3"/>
  <c r="AA314" i="3"/>
  <c r="BG315" i="3"/>
  <c r="AS315" i="3"/>
  <c r="AE315" i="3"/>
  <c r="Q315" i="3"/>
  <c r="BK315" i="3"/>
  <c r="AW315" i="3"/>
  <c r="AI315" i="3"/>
  <c r="U315" i="3"/>
  <c r="BO315" i="3"/>
  <c r="BA315" i="3"/>
  <c r="AM315" i="3"/>
  <c r="Y315" i="3"/>
  <c r="BS315" i="3"/>
  <c r="BE315" i="3"/>
  <c r="AQ315" i="3"/>
  <c r="AC315" i="3"/>
  <c r="BI316" i="3"/>
  <c r="AU316" i="3"/>
  <c r="AG316" i="3"/>
  <c r="BM316" i="3"/>
  <c r="AY316" i="3"/>
  <c r="AK316" i="3"/>
  <c r="BQ316" i="3"/>
  <c r="BC316" i="3"/>
  <c r="AO316" i="3"/>
  <c r="BG317" i="3"/>
  <c r="AS317" i="3"/>
  <c r="AE317" i="3"/>
  <c r="Q317" i="3"/>
  <c r="BK317" i="3"/>
  <c r="AW317" i="3"/>
  <c r="AI317" i="3"/>
  <c r="U317" i="3"/>
  <c r="BO317" i="3"/>
  <c r="BA317" i="3"/>
  <c r="AM317" i="3"/>
  <c r="Y317" i="3"/>
  <c r="BS317" i="3"/>
  <c r="BE317" i="3"/>
  <c r="AQ317" i="3"/>
  <c r="AC317" i="3"/>
  <c r="BI318" i="3"/>
  <c r="AU318" i="3"/>
  <c r="AG318" i="3"/>
  <c r="S318" i="3"/>
  <c r="BM318" i="3"/>
  <c r="AY318" i="3"/>
  <c r="AK318" i="3"/>
  <c r="W318" i="3"/>
  <c r="BQ318" i="3"/>
  <c r="BC318" i="3"/>
  <c r="AO318" i="3"/>
  <c r="AA318" i="3"/>
  <c r="BG319" i="3"/>
  <c r="AS319" i="3"/>
  <c r="AE319" i="3"/>
  <c r="Q319" i="3"/>
  <c r="BK319" i="3"/>
  <c r="AW319" i="3"/>
  <c r="AI319" i="3"/>
  <c r="U319" i="3"/>
  <c r="BO319" i="3"/>
  <c r="BA319" i="3"/>
  <c r="AM319" i="3"/>
  <c r="Y319" i="3"/>
  <c r="BS319" i="3"/>
  <c r="BE319" i="3"/>
  <c r="AQ319" i="3"/>
  <c r="AC319" i="3"/>
  <c r="BI320" i="3"/>
  <c r="AU320" i="3"/>
  <c r="AG320" i="3"/>
  <c r="BM320" i="3"/>
  <c r="AY320" i="3"/>
  <c r="AK320" i="3"/>
  <c r="BQ320" i="3"/>
  <c r="BC320" i="3"/>
  <c r="AO320" i="3"/>
  <c r="BG321" i="3"/>
  <c r="AS321" i="3"/>
  <c r="AE321" i="3"/>
  <c r="Q321" i="3"/>
  <c r="BK321" i="3"/>
  <c r="AW321" i="3"/>
  <c r="AI321" i="3"/>
  <c r="U321" i="3"/>
  <c r="BO321" i="3"/>
  <c r="BA321" i="3"/>
  <c r="AM321" i="3"/>
  <c r="Y321" i="3"/>
  <c r="BS321" i="3"/>
  <c r="BE321" i="3"/>
  <c r="AQ321" i="3"/>
  <c r="AC321" i="3"/>
  <c r="BI322" i="3"/>
  <c r="AU322" i="3"/>
  <c r="AG322" i="3"/>
  <c r="S322" i="3"/>
  <c r="BM322" i="3"/>
  <c r="AY322" i="3"/>
  <c r="AK322" i="3"/>
  <c r="W322" i="3"/>
  <c r="BQ322" i="3"/>
  <c r="BC322" i="3"/>
  <c r="AO322" i="3"/>
  <c r="AA322" i="3"/>
  <c r="BG323" i="3"/>
  <c r="AS323" i="3"/>
  <c r="AE323" i="3"/>
  <c r="Q323" i="3"/>
  <c r="BK323" i="3"/>
  <c r="AW323" i="3"/>
  <c r="AI323" i="3"/>
  <c r="U323" i="3"/>
  <c r="BO323" i="3"/>
  <c r="BA323" i="3"/>
  <c r="AM323" i="3"/>
  <c r="Y323" i="3"/>
  <c r="BS323" i="3"/>
  <c r="BE323" i="3"/>
  <c r="AQ323" i="3"/>
  <c r="AC323" i="3"/>
  <c r="BI324" i="3"/>
  <c r="AU324" i="3"/>
  <c r="AG324" i="3"/>
  <c r="BM324" i="3"/>
  <c r="AY324" i="3"/>
  <c r="AK324" i="3"/>
  <c r="BQ324" i="3"/>
  <c r="BC324" i="3"/>
  <c r="AO324" i="3"/>
  <c r="BG325" i="3"/>
  <c r="AS325" i="3"/>
  <c r="AE325" i="3"/>
  <c r="Q325" i="3"/>
  <c r="BK325" i="3"/>
  <c r="AW325" i="3"/>
  <c r="AI325" i="3"/>
  <c r="U325" i="3"/>
  <c r="BO325" i="3"/>
  <c r="BA325" i="3"/>
  <c r="AM325" i="3"/>
  <c r="Y325" i="3"/>
  <c r="BS325" i="3"/>
  <c r="BE325" i="3"/>
  <c r="AQ325" i="3"/>
  <c r="AC325" i="3"/>
  <c r="BI326" i="3"/>
  <c r="AU326" i="3"/>
  <c r="AG326" i="3"/>
  <c r="S326" i="3"/>
  <c r="BM326" i="3"/>
  <c r="AY326" i="3"/>
  <c r="AK326" i="3"/>
  <c r="W326" i="3"/>
  <c r="BQ326" i="3"/>
  <c r="BC326" i="3"/>
  <c r="AO326" i="3"/>
  <c r="AA326" i="3"/>
  <c r="BG327" i="3"/>
  <c r="AS327" i="3"/>
  <c r="AE327" i="3"/>
  <c r="Q327" i="3"/>
  <c r="BK327" i="3"/>
  <c r="AW327" i="3"/>
  <c r="AI327" i="3"/>
  <c r="U327" i="3"/>
  <c r="BO327" i="3"/>
  <c r="BA327" i="3"/>
  <c r="AM327" i="3"/>
  <c r="Y327" i="3"/>
  <c r="BS327" i="3"/>
  <c r="BE327" i="3"/>
  <c r="AQ327" i="3"/>
  <c r="AC327" i="3"/>
  <c r="BI328" i="3"/>
  <c r="AU328" i="3"/>
  <c r="AG328" i="3"/>
  <c r="BM328" i="3"/>
  <c r="AY328" i="3"/>
  <c r="AK328" i="3"/>
  <c r="BQ328" i="3"/>
  <c r="BC328" i="3"/>
  <c r="AO328" i="3"/>
  <c r="BG329" i="3"/>
  <c r="AS329" i="3"/>
  <c r="AE329" i="3"/>
  <c r="Q329" i="3"/>
  <c r="BK329" i="3"/>
  <c r="AW329" i="3"/>
  <c r="AI329" i="3"/>
  <c r="U329" i="3"/>
  <c r="BO329" i="3"/>
  <c r="BA329" i="3"/>
  <c r="AM329" i="3"/>
  <c r="Y329" i="3"/>
  <c r="BS329" i="3"/>
  <c r="BE329" i="3"/>
  <c r="AQ329" i="3"/>
  <c r="AC329" i="3"/>
  <c r="BI330" i="3"/>
  <c r="AU330" i="3"/>
  <c r="AG330" i="3"/>
  <c r="S330" i="3"/>
  <c r="BM330" i="3"/>
  <c r="AY330" i="3"/>
  <c r="AK330" i="3"/>
  <c r="W330" i="3"/>
  <c r="BQ330" i="3"/>
  <c r="BC330" i="3"/>
  <c r="AO330" i="3"/>
  <c r="AA330" i="3"/>
  <c r="BG331" i="3"/>
  <c r="AS331" i="3"/>
  <c r="AE331" i="3"/>
  <c r="Q331" i="3"/>
  <c r="BK331" i="3"/>
  <c r="AW331" i="3"/>
  <c r="AI331" i="3"/>
  <c r="U331" i="3"/>
  <c r="BO331" i="3"/>
  <c r="BA331" i="3"/>
  <c r="AM331" i="3"/>
  <c r="Y331" i="3"/>
  <c r="BS331" i="3"/>
  <c r="BE331" i="3"/>
  <c r="AQ331" i="3"/>
  <c r="AC331" i="3"/>
  <c r="BI332" i="3"/>
  <c r="AU332" i="3"/>
  <c r="AG332" i="3"/>
  <c r="BM332" i="3"/>
  <c r="AY332" i="3"/>
  <c r="AK332" i="3"/>
  <c r="BQ332" i="3"/>
  <c r="BC332" i="3"/>
  <c r="AO332" i="3"/>
  <c r="BG333" i="3"/>
  <c r="AS333" i="3"/>
  <c r="AE333" i="3"/>
  <c r="Q333" i="3"/>
  <c r="BK333" i="3"/>
  <c r="AW333" i="3"/>
  <c r="AI333" i="3"/>
  <c r="U333" i="3"/>
  <c r="BO333" i="3"/>
  <c r="BA333" i="3"/>
  <c r="AM333" i="3"/>
  <c r="Y333" i="3"/>
  <c r="BS333" i="3"/>
  <c r="BE333" i="3"/>
  <c r="AQ333" i="3"/>
  <c r="AC333" i="3"/>
  <c r="BI334" i="3"/>
  <c r="AU334" i="3"/>
  <c r="AG334" i="3"/>
  <c r="S334" i="3"/>
  <c r="BM334" i="3"/>
  <c r="AY334" i="3"/>
  <c r="AK334" i="3"/>
  <c r="W334" i="3"/>
  <c r="BQ334" i="3"/>
  <c r="BC334" i="3"/>
  <c r="AO334" i="3"/>
  <c r="AA334" i="3"/>
  <c r="BG335" i="3"/>
  <c r="AS335" i="3"/>
  <c r="AE335" i="3"/>
  <c r="Q335" i="3"/>
  <c r="BK335" i="3"/>
  <c r="AW335" i="3"/>
  <c r="AI335" i="3"/>
  <c r="U335" i="3"/>
  <c r="BO335" i="3"/>
  <c r="BA335" i="3"/>
  <c r="AM335" i="3"/>
  <c r="Y335" i="3"/>
  <c r="BS335" i="3"/>
  <c r="BE335" i="3"/>
  <c r="AQ335" i="3"/>
  <c r="AC335" i="3"/>
  <c r="BI336" i="3"/>
  <c r="AU336" i="3"/>
  <c r="AG336" i="3"/>
  <c r="BM336" i="3"/>
  <c r="AY336" i="3"/>
  <c r="AK336" i="3"/>
  <c r="BQ336" i="3"/>
  <c r="BC336" i="3"/>
  <c r="AO336" i="3"/>
  <c r="BG337" i="3"/>
  <c r="AS337" i="3"/>
  <c r="AE337" i="3"/>
  <c r="Q337" i="3"/>
  <c r="BK337" i="3"/>
  <c r="AW337" i="3"/>
  <c r="AI337" i="3"/>
  <c r="U337" i="3"/>
  <c r="BO337" i="3"/>
  <c r="BA337" i="3"/>
  <c r="AM337" i="3"/>
  <c r="Y337" i="3"/>
  <c r="BS337" i="3"/>
  <c r="BE337" i="3"/>
  <c r="AQ337" i="3"/>
  <c r="AC337" i="3"/>
  <c r="BI338" i="3"/>
  <c r="AU338" i="3"/>
  <c r="AG338" i="3"/>
  <c r="S338" i="3"/>
  <c r="BM338" i="3"/>
  <c r="AY338" i="3"/>
  <c r="AK338" i="3"/>
  <c r="W338" i="3"/>
  <c r="BQ338" i="3"/>
  <c r="BC338" i="3"/>
  <c r="AO338" i="3"/>
  <c r="AA338" i="3"/>
  <c r="BG339" i="3"/>
  <c r="AS339" i="3"/>
  <c r="AE339" i="3"/>
  <c r="Q339" i="3"/>
  <c r="BK339" i="3"/>
  <c r="AW339" i="3"/>
  <c r="AI339" i="3"/>
  <c r="U339" i="3"/>
  <c r="BO339" i="3"/>
  <c r="BA339" i="3"/>
  <c r="AM339" i="3"/>
  <c r="Y339" i="3"/>
  <c r="BS339" i="3"/>
  <c r="BE339" i="3"/>
  <c r="AQ339" i="3"/>
  <c r="AC339" i="3"/>
  <c r="BI340" i="3"/>
  <c r="AU340" i="3"/>
  <c r="AG340" i="3"/>
  <c r="BM340" i="3"/>
  <c r="AY340" i="3"/>
  <c r="AK340" i="3"/>
  <c r="BQ340" i="3"/>
  <c r="BC340" i="3"/>
  <c r="AO340" i="3"/>
  <c r="BG341" i="3"/>
  <c r="AS341" i="3"/>
  <c r="AE341" i="3"/>
  <c r="Q341" i="3"/>
  <c r="BK341" i="3"/>
  <c r="AW341" i="3"/>
  <c r="AI341" i="3"/>
  <c r="U341" i="3"/>
  <c r="BO341" i="3"/>
  <c r="BA341" i="3"/>
  <c r="AM341" i="3"/>
  <c r="Y341" i="3"/>
  <c r="BS341" i="3"/>
  <c r="BE341" i="3"/>
  <c r="AQ341" i="3"/>
  <c r="AC341" i="3"/>
  <c r="BI342" i="3"/>
  <c r="AU342" i="3"/>
  <c r="AG342" i="3"/>
  <c r="S342" i="3"/>
  <c r="BM342" i="3"/>
  <c r="AY342" i="3"/>
  <c r="AK342" i="3"/>
  <c r="W342" i="3"/>
  <c r="BQ342" i="3"/>
  <c r="BC342" i="3"/>
  <c r="AO342" i="3"/>
  <c r="AA342" i="3"/>
  <c r="BG343" i="3"/>
  <c r="AS343" i="3"/>
  <c r="AE343" i="3"/>
  <c r="Q343" i="3"/>
  <c r="BK343" i="3"/>
  <c r="AW343" i="3"/>
  <c r="AI343" i="3"/>
  <c r="U343" i="3"/>
  <c r="BO343" i="3"/>
  <c r="BA343" i="3"/>
  <c r="AM343" i="3"/>
  <c r="Y343" i="3"/>
  <c r="BS343" i="3"/>
  <c r="BE343" i="3"/>
  <c r="AQ343" i="3"/>
  <c r="AC343" i="3"/>
  <c r="BI344" i="3"/>
  <c r="AU344" i="3"/>
  <c r="AG344" i="3"/>
  <c r="BM344" i="3"/>
  <c r="AY344" i="3"/>
  <c r="AK344" i="3"/>
  <c r="BQ344" i="3"/>
  <c r="BC344" i="3"/>
  <c r="AO344" i="3"/>
  <c r="BG345" i="3"/>
  <c r="AS345" i="3"/>
  <c r="AE345" i="3"/>
  <c r="Q345" i="3"/>
  <c r="BK345" i="3"/>
  <c r="AW345" i="3"/>
  <c r="AI345" i="3"/>
  <c r="U345" i="3"/>
  <c r="BO345" i="3"/>
  <c r="BA345" i="3"/>
  <c r="AM345" i="3"/>
  <c r="Y345" i="3"/>
  <c r="BS345" i="3"/>
  <c r="BE345" i="3"/>
  <c r="AQ345" i="3"/>
  <c r="AC345" i="3"/>
  <c r="BI346" i="3"/>
  <c r="AU346" i="3"/>
  <c r="AG346" i="3"/>
  <c r="S346" i="3"/>
  <c r="BM346" i="3"/>
  <c r="AY346" i="3"/>
  <c r="AK346" i="3"/>
  <c r="W346" i="3"/>
  <c r="BQ346" i="3"/>
  <c r="BC346" i="3"/>
  <c r="AO346" i="3"/>
  <c r="AA346" i="3"/>
  <c r="BG347" i="3"/>
  <c r="AS347" i="3"/>
  <c r="AE347" i="3"/>
  <c r="Q347" i="3"/>
  <c r="BK347" i="3"/>
  <c r="AW347" i="3"/>
  <c r="AI347" i="3"/>
  <c r="U347" i="3"/>
  <c r="BO347" i="3"/>
  <c r="BA347" i="3"/>
  <c r="AM347" i="3"/>
  <c r="Y347" i="3"/>
  <c r="BS347" i="3"/>
  <c r="BE347" i="3"/>
  <c r="AQ347" i="3"/>
  <c r="AC347" i="3"/>
  <c r="BI348" i="3"/>
  <c r="AU348" i="3"/>
  <c r="AG348" i="3"/>
  <c r="BM348" i="3"/>
  <c r="AY348" i="3"/>
  <c r="AK348" i="3"/>
  <c r="BQ348" i="3"/>
  <c r="BC348" i="3"/>
  <c r="AO348" i="3"/>
  <c r="BG349" i="3"/>
  <c r="AS349" i="3"/>
  <c r="AE349" i="3"/>
  <c r="Q349" i="3"/>
  <c r="BK349" i="3"/>
  <c r="AW349" i="3"/>
  <c r="AI349" i="3"/>
  <c r="U349" i="3"/>
  <c r="BO349" i="3"/>
  <c r="BA349" i="3"/>
  <c r="AM349" i="3"/>
  <c r="Y349" i="3"/>
  <c r="BS349" i="3"/>
  <c r="BE349" i="3"/>
  <c r="AQ349" i="3"/>
  <c r="AC349" i="3"/>
  <c r="BI350" i="3"/>
  <c r="AU350" i="3"/>
  <c r="AG350" i="3"/>
  <c r="S350" i="3"/>
  <c r="BM350" i="3"/>
  <c r="AY350" i="3"/>
  <c r="AK350" i="3"/>
  <c r="W350" i="3"/>
  <c r="BQ350" i="3"/>
  <c r="BC350" i="3"/>
  <c r="AO350" i="3"/>
  <c r="AA350" i="3"/>
  <c r="BG351" i="3"/>
  <c r="AS351" i="3"/>
  <c r="AE351" i="3"/>
  <c r="Q351" i="3"/>
  <c r="BK351" i="3"/>
  <c r="AW351" i="3"/>
  <c r="AI351" i="3"/>
  <c r="U351" i="3"/>
  <c r="BO351" i="3"/>
  <c r="BA351" i="3"/>
  <c r="AM351" i="3"/>
  <c r="Y351" i="3"/>
  <c r="BS351" i="3"/>
  <c r="BE351" i="3"/>
  <c r="AQ351" i="3"/>
  <c r="AC351" i="3"/>
  <c r="BI352" i="3"/>
  <c r="AU352" i="3"/>
  <c r="AG352" i="3"/>
  <c r="BM352" i="3"/>
  <c r="AY352" i="3"/>
  <c r="AK352" i="3"/>
  <c r="BQ352" i="3"/>
  <c r="BC352" i="3"/>
  <c r="AO352" i="3"/>
  <c r="BG353" i="3"/>
  <c r="AS353" i="3"/>
  <c r="AE353" i="3"/>
  <c r="Q353" i="3"/>
  <c r="BK353" i="3"/>
  <c r="AW353" i="3"/>
  <c r="AI353" i="3"/>
  <c r="U353" i="3"/>
  <c r="BO353" i="3"/>
  <c r="BA353" i="3"/>
  <c r="AM353" i="3"/>
  <c r="Y353" i="3"/>
  <c r="BS353" i="3"/>
  <c r="BE353" i="3"/>
  <c r="AQ353" i="3"/>
  <c r="AC353" i="3"/>
  <c r="BI354" i="3"/>
  <c r="AU354" i="3"/>
  <c r="AG354" i="3"/>
  <c r="S354" i="3"/>
  <c r="BM354" i="3"/>
  <c r="AY354" i="3"/>
  <c r="AK354" i="3"/>
  <c r="W354" i="3"/>
  <c r="BQ354" i="3"/>
  <c r="BC354" i="3"/>
  <c r="AO354" i="3"/>
  <c r="AA354" i="3"/>
  <c r="BG355" i="3"/>
  <c r="AS355" i="3"/>
  <c r="AE355" i="3"/>
  <c r="Q355" i="3"/>
  <c r="BK355" i="3"/>
  <c r="AW355" i="3"/>
  <c r="AI355" i="3"/>
  <c r="U355" i="3"/>
  <c r="BO355" i="3"/>
  <c r="BA355" i="3"/>
  <c r="AM355" i="3"/>
  <c r="Y355" i="3"/>
  <c r="BS355" i="3"/>
  <c r="BE355" i="3"/>
  <c r="AQ355" i="3"/>
  <c r="AC355" i="3"/>
  <c r="BI356" i="3"/>
  <c r="AU356" i="3"/>
  <c r="AG356" i="3"/>
  <c r="BM356" i="3"/>
  <c r="AY356" i="3"/>
  <c r="AK356" i="3"/>
  <c r="BQ356" i="3"/>
  <c r="BC356" i="3"/>
  <c r="AO356" i="3"/>
  <c r="BG357" i="3"/>
  <c r="AS357" i="3"/>
  <c r="AE357" i="3"/>
  <c r="Q357" i="3"/>
  <c r="BK357" i="3"/>
  <c r="AW357" i="3"/>
  <c r="AI357" i="3"/>
  <c r="U357" i="3"/>
  <c r="BO357" i="3"/>
  <c r="BA357" i="3"/>
  <c r="AM357" i="3"/>
  <c r="Y357" i="3"/>
  <c r="BS357" i="3"/>
  <c r="BE357" i="3"/>
  <c r="AQ357" i="3"/>
  <c r="AC357" i="3"/>
  <c r="BI358" i="3"/>
  <c r="AU358" i="3"/>
  <c r="AG358" i="3"/>
  <c r="S358" i="3"/>
  <c r="BM358" i="3"/>
  <c r="AY358" i="3"/>
  <c r="AK358" i="3"/>
  <c r="W358" i="3"/>
  <c r="BQ358" i="3"/>
  <c r="BC358" i="3"/>
  <c r="AO358" i="3"/>
  <c r="AA358" i="3"/>
  <c r="BG359" i="3"/>
  <c r="AS359" i="3"/>
  <c r="AE359" i="3"/>
  <c r="Q359" i="3"/>
  <c r="BK359" i="3"/>
  <c r="AW359" i="3"/>
  <c r="AI359" i="3"/>
  <c r="U359" i="3"/>
  <c r="BO359" i="3"/>
  <c r="BA359" i="3"/>
  <c r="AM359" i="3"/>
  <c r="Y359" i="3"/>
  <c r="BS359" i="3"/>
  <c r="BE359" i="3"/>
  <c r="AQ359" i="3"/>
  <c r="AC359" i="3"/>
  <c r="BI360" i="3"/>
  <c r="AU360" i="3"/>
  <c r="AG360" i="3"/>
  <c r="BM360" i="3"/>
  <c r="AY360" i="3"/>
  <c r="AK360" i="3"/>
  <c r="BQ360" i="3"/>
  <c r="BC360" i="3"/>
  <c r="AO360" i="3"/>
  <c r="BG361" i="3"/>
  <c r="AS361" i="3"/>
  <c r="AE361" i="3"/>
  <c r="Q361" i="3"/>
  <c r="BK361" i="3"/>
  <c r="AW361" i="3"/>
  <c r="AI361" i="3"/>
  <c r="U361" i="3"/>
  <c r="BO361" i="3"/>
  <c r="BA361" i="3"/>
  <c r="AM361" i="3"/>
  <c r="Y361" i="3"/>
  <c r="BS361" i="3"/>
  <c r="BE361" i="3"/>
  <c r="AQ361" i="3"/>
  <c r="AC361" i="3"/>
  <c r="BI362" i="3"/>
  <c r="AU362" i="3"/>
  <c r="AG362" i="3"/>
  <c r="S362" i="3"/>
  <c r="BM362" i="3"/>
  <c r="AY362" i="3"/>
  <c r="AK362" i="3"/>
  <c r="W362" i="3"/>
  <c r="BQ362" i="3"/>
  <c r="BC362" i="3"/>
  <c r="AO362" i="3"/>
  <c r="AA362" i="3"/>
  <c r="BG363" i="3"/>
  <c r="AS363" i="3"/>
  <c r="AE363" i="3"/>
  <c r="Q363" i="3"/>
  <c r="BK363" i="3"/>
  <c r="AW363" i="3"/>
  <c r="AI363" i="3"/>
  <c r="U363" i="3"/>
  <c r="BO363" i="3"/>
  <c r="BA363" i="3"/>
  <c r="AM363" i="3"/>
  <c r="Y363" i="3"/>
  <c r="BS363" i="3"/>
  <c r="BE363" i="3"/>
  <c r="AQ363" i="3"/>
  <c r="AC363" i="3"/>
  <c r="BI364" i="3"/>
  <c r="AU364" i="3"/>
  <c r="AG364" i="3"/>
  <c r="BM364" i="3"/>
  <c r="AY364" i="3"/>
  <c r="AK364" i="3"/>
  <c r="BQ364" i="3"/>
  <c r="BC364" i="3"/>
  <c r="AO364" i="3"/>
  <c r="BG365" i="3"/>
  <c r="AS365" i="3"/>
  <c r="AE365" i="3"/>
  <c r="Q365" i="3"/>
  <c r="BK365" i="3"/>
  <c r="AW365" i="3"/>
  <c r="AI365" i="3"/>
  <c r="U365" i="3"/>
  <c r="BO365" i="3"/>
  <c r="BA365" i="3"/>
  <c r="AM365" i="3"/>
  <c r="Y365" i="3"/>
  <c r="BS365" i="3"/>
  <c r="BE365" i="3"/>
  <c r="AQ365" i="3"/>
  <c r="AC365" i="3"/>
  <c r="BI366" i="3"/>
  <c r="AU366" i="3"/>
  <c r="AG366" i="3"/>
  <c r="S366" i="3"/>
  <c r="BM366" i="3"/>
  <c r="AY366" i="3"/>
  <c r="AK366" i="3"/>
  <c r="W366" i="3"/>
  <c r="BQ366" i="3"/>
  <c r="BC366" i="3"/>
  <c r="AO366" i="3"/>
  <c r="AA366" i="3"/>
  <c r="BG367" i="3"/>
  <c r="AS367" i="3"/>
  <c r="AE367" i="3"/>
  <c r="Q367" i="3"/>
  <c r="BK367" i="3"/>
  <c r="AW367" i="3"/>
  <c r="AI367" i="3"/>
  <c r="U367" i="3"/>
  <c r="BO367" i="3"/>
  <c r="BA367" i="3"/>
  <c r="AM367" i="3"/>
  <c r="Y367" i="3"/>
  <c r="BS367" i="3"/>
  <c r="BE367" i="3"/>
  <c r="AQ367" i="3"/>
  <c r="AC367" i="3"/>
  <c r="BI368" i="3"/>
  <c r="AU368" i="3"/>
  <c r="AG368" i="3"/>
  <c r="BM368" i="3"/>
  <c r="AY368" i="3"/>
  <c r="AK368" i="3"/>
  <c r="BQ368" i="3"/>
  <c r="BC368" i="3"/>
  <c r="AO368" i="3"/>
  <c r="BG369" i="3"/>
  <c r="AS369" i="3"/>
  <c r="AE369" i="3"/>
  <c r="Q369" i="3"/>
  <c r="BK369" i="3"/>
  <c r="AW369" i="3"/>
  <c r="AI369" i="3"/>
  <c r="U369" i="3"/>
  <c r="BO369" i="3"/>
  <c r="BA369" i="3"/>
  <c r="AM369" i="3"/>
  <c r="Y369" i="3"/>
  <c r="BS369" i="3"/>
  <c r="BE369" i="3"/>
  <c r="AQ369" i="3"/>
  <c r="AC369" i="3"/>
  <c r="BI370" i="3"/>
  <c r="AU370" i="3"/>
  <c r="AG370" i="3"/>
  <c r="S370" i="3"/>
  <c r="BM370" i="3"/>
  <c r="AY370" i="3"/>
  <c r="AK370" i="3"/>
  <c r="W370" i="3"/>
  <c r="BQ370" i="3"/>
  <c r="BC370" i="3"/>
  <c r="AO370" i="3"/>
  <c r="AA370" i="3"/>
  <c r="BG371" i="3"/>
  <c r="AS371" i="3"/>
  <c r="AE371" i="3"/>
  <c r="Q371" i="3"/>
  <c r="BK371" i="3"/>
  <c r="AW371" i="3"/>
  <c r="AI371" i="3"/>
  <c r="U371" i="3"/>
  <c r="BO371" i="3"/>
  <c r="BA371" i="3"/>
  <c r="AM371" i="3"/>
  <c r="Y371" i="3"/>
  <c r="BS371" i="3"/>
  <c r="BE371" i="3"/>
  <c r="AQ371" i="3"/>
  <c r="AC371" i="3"/>
  <c r="BI372" i="3"/>
  <c r="AU372" i="3"/>
  <c r="AG372" i="3"/>
  <c r="BM372" i="3"/>
  <c r="AY372" i="3"/>
  <c r="AK372" i="3"/>
  <c r="BQ372" i="3"/>
  <c r="BC372" i="3"/>
  <c r="AO372" i="3"/>
  <c r="BG373" i="3"/>
  <c r="AS373" i="3"/>
  <c r="AE373" i="3"/>
  <c r="Q373" i="3"/>
  <c r="BK373" i="3"/>
  <c r="AW373" i="3"/>
  <c r="AI373" i="3"/>
  <c r="U373" i="3"/>
  <c r="BO373" i="3"/>
  <c r="BA373" i="3"/>
  <c r="AM373" i="3"/>
  <c r="Y373" i="3"/>
  <c r="BS373" i="3"/>
  <c r="BE373" i="3"/>
  <c r="AQ373" i="3"/>
  <c r="AC373" i="3"/>
  <c r="BI374" i="3"/>
  <c r="AU374" i="3"/>
  <c r="AG374" i="3"/>
  <c r="S374" i="3"/>
  <c r="BM374" i="3"/>
  <c r="AY374" i="3"/>
  <c r="AK374" i="3"/>
  <c r="W374" i="3"/>
  <c r="BQ374" i="3"/>
  <c r="BC374" i="3"/>
  <c r="AO374" i="3"/>
  <c r="AA374" i="3"/>
  <c r="BG375" i="3"/>
  <c r="AS375" i="3"/>
  <c r="AE375" i="3"/>
  <c r="Q375" i="3"/>
  <c r="BK375" i="3"/>
  <c r="AW375" i="3"/>
  <c r="AI375" i="3"/>
  <c r="U375" i="3"/>
  <c r="BO375" i="3"/>
  <c r="BA375" i="3"/>
  <c r="AM375" i="3"/>
  <c r="Y375" i="3"/>
  <c r="BS375" i="3"/>
  <c r="BE375" i="3"/>
  <c r="AQ375" i="3"/>
  <c r="AC375" i="3"/>
  <c r="BI376" i="3"/>
  <c r="AU376" i="3"/>
  <c r="AG376" i="3"/>
  <c r="BM376" i="3"/>
  <c r="AY376" i="3"/>
  <c r="AK376" i="3"/>
  <c r="BQ376" i="3"/>
  <c r="BC376" i="3"/>
  <c r="AO376" i="3"/>
  <c r="BG377" i="3"/>
  <c r="AS377" i="3"/>
  <c r="AE377" i="3"/>
  <c r="Q377" i="3"/>
  <c r="BK377" i="3"/>
  <c r="AW377" i="3"/>
  <c r="AI377" i="3"/>
  <c r="U377" i="3"/>
  <c r="BO377" i="3"/>
  <c r="BA377" i="3"/>
  <c r="AM377" i="3"/>
  <c r="Y377" i="3"/>
  <c r="BS377" i="3"/>
  <c r="BE377" i="3"/>
  <c r="AQ377" i="3"/>
  <c r="AC377" i="3"/>
  <c r="BI378" i="3"/>
  <c r="AU378" i="3"/>
  <c r="AG378" i="3"/>
  <c r="S378" i="3"/>
  <c r="BM378" i="3"/>
  <c r="AY378" i="3"/>
  <c r="AK378" i="3"/>
  <c r="W378" i="3"/>
  <c r="BQ378" i="3"/>
  <c r="BC378" i="3"/>
  <c r="AO378" i="3"/>
  <c r="AA378" i="3"/>
  <c r="BG379" i="3"/>
  <c r="AS379" i="3"/>
  <c r="AE379" i="3"/>
  <c r="Q379" i="3"/>
  <c r="BK379" i="3"/>
  <c r="AW379" i="3"/>
  <c r="AI379" i="3"/>
  <c r="U379" i="3"/>
  <c r="BO379" i="3"/>
  <c r="BA379" i="3"/>
  <c r="AM379" i="3"/>
  <c r="Y379" i="3"/>
  <c r="BS379" i="3"/>
  <c r="BE379" i="3"/>
  <c r="AQ379" i="3"/>
  <c r="AC379" i="3"/>
  <c r="BI380" i="3"/>
  <c r="AU380" i="3"/>
  <c r="AG380" i="3"/>
  <c r="BM380" i="3"/>
  <c r="AY380" i="3"/>
  <c r="AK380" i="3"/>
  <c r="BQ380" i="3"/>
  <c r="BC380" i="3"/>
  <c r="AO380" i="3"/>
  <c r="BG381" i="3"/>
  <c r="AS381" i="3"/>
  <c r="AE381" i="3"/>
  <c r="Q381" i="3"/>
  <c r="BK381" i="3"/>
  <c r="AW381" i="3"/>
  <c r="AI381" i="3"/>
  <c r="U381" i="3"/>
  <c r="BO381" i="3"/>
  <c r="BA381" i="3"/>
  <c r="AM381" i="3"/>
  <c r="Y381" i="3"/>
  <c r="BS381" i="3"/>
  <c r="BE381" i="3"/>
  <c r="AQ381" i="3"/>
  <c r="AC381" i="3"/>
  <c r="BI382" i="3"/>
  <c r="AU382" i="3"/>
  <c r="AG382" i="3"/>
  <c r="S382" i="3"/>
  <c r="BM382" i="3"/>
  <c r="AY382" i="3"/>
  <c r="AK382" i="3"/>
  <c r="W382" i="3"/>
  <c r="BQ382" i="3"/>
  <c r="BC382" i="3"/>
  <c r="AO382" i="3"/>
  <c r="AA382" i="3"/>
  <c r="BG383" i="3"/>
  <c r="AS383" i="3"/>
  <c r="AE383" i="3"/>
  <c r="Q383" i="3"/>
  <c r="BK383" i="3"/>
  <c r="AW383" i="3"/>
  <c r="AI383" i="3"/>
  <c r="U383" i="3"/>
  <c r="BO383" i="3"/>
  <c r="BA383" i="3"/>
  <c r="AM383" i="3"/>
  <c r="Y383" i="3"/>
  <c r="BS383" i="3"/>
  <c r="BE383" i="3"/>
  <c r="AQ383" i="3"/>
  <c r="AC383" i="3"/>
  <c r="BI384" i="3"/>
  <c r="AU384" i="3"/>
  <c r="AG384" i="3"/>
  <c r="BM384" i="3"/>
  <c r="AY384" i="3"/>
  <c r="AK384" i="3"/>
  <c r="BQ384" i="3"/>
  <c r="BC384" i="3"/>
  <c r="AO384" i="3"/>
  <c r="BG385" i="3"/>
  <c r="AS385" i="3"/>
  <c r="AE385" i="3"/>
  <c r="Q385" i="3"/>
  <c r="BK385" i="3"/>
  <c r="AW385" i="3"/>
  <c r="AI385" i="3"/>
  <c r="U385" i="3"/>
  <c r="BO385" i="3"/>
  <c r="BA385" i="3"/>
  <c r="AM385" i="3"/>
  <c r="Y385" i="3"/>
  <c r="BS385" i="3"/>
  <c r="BE385" i="3"/>
  <c r="AQ385" i="3"/>
  <c r="AC385" i="3"/>
  <c r="BI386" i="3"/>
  <c r="AU386" i="3"/>
  <c r="AG386" i="3"/>
  <c r="S386" i="3"/>
  <c r="BM386" i="3"/>
  <c r="AY386" i="3"/>
  <c r="AK386" i="3"/>
  <c r="W386" i="3"/>
  <c r="BQ386" i="3"/>
  <c r="BC386" i="3"/>
  <c r="AO386" i="3"/>
  <c r="AA386" i="3"/>
  <c r="BG387" i="3"/>
  <c r="AS387" i="3"/>
  <c r="AE387" i="3"/>
  <c r="Q387" i="3"/>
  <c r="BK387" i="3"/>
  <c r="AW387" i="3"/>
  <c r="AI387" i="3"/>
  <c r="U387" i="3"/>
  <c r="BO387" i="3"/>
  <c r="BA387" i="3"/>
  <c r="AM387" i="3"/>
  <c r="Y387" i="3"/>
  <c r="BS387" i="3"/>
  <c r="BE387" i="3"/>
  <c r="AQ387" i="3"/>
  <c r="AC387" i="3"/>
  <c r="BI388" i="3"/>
  <c r="AU388" i="3"/>
  <c r="AG388" i="3"/>
  <c r="BM388" i="3"/>
  <c r="AY388" i="3"/>
  <c r="AK388" i="3"/>
  <c r="BQ388" i="3"/>
  <c r="BC388" i="3"/>
  <c r="AO388" i="3"/>
  <c r="BG389" i="3"/>
  <c r="AS389" i="3"/>
  <c r="AE389" i="3"/>
  <c r="Q389" i="3"/>
  <c r="BK389" i="3"/>
  <c r="AW389" i="3"/>
  <c r="AI389" i="3"/>
  <c r="U389" i="3"/>
  <c r="BO389" i="3"/>
  <c r="BA389" i="3"/>
  <c r="AM389" i="3"/>
  <c r="Y389" i="3"/>
  <c r="BS389" i="3"/>
  <c r="BE389" i="3"/>
  <c r="AQ389" i="3"/>
  <c r="AC389" i="3"/>
  <c r="BI390" i="3"/>
  <c r="AU390" i="3"/>
  <c r="AG390" i="3"/>
  <c r="S390" i="3"/>
  <c r="BM390" i="3"/>
  <c r="AY390" i="3"/>
  <c r="AK390" i="3"/>
  <c r="W390" i="3"/>
  <c r="BQ390" i="3"/>
  <c r="BC390" i="3"/>
  <c r="AO390" i="3"/>
  <c r="AA390" i="3"/>
  <c r="BG391" i="3"/>
  <c r="AS391" i="3"/>
  <c r="AE391" i="3"/>
  <c r="Q391" i="3"/>
  <c r="BK391" i="3"/>
  <c r="AW391" i="3"/>
  <c r="AI391" i="3"/>
  <c r="U391" i="3"/>
  <c r="BO391" i="3"/>
  <c r="BA391" i="3"/>
  <c r="AM391" i="3"/>
  <c r="Y391" i="3"/>
  <c r="BS391" i="3"/>
  <c r="BE391" i="3"/>
  <c r="AQ391" i="3"/>
  <c r="AC391" i="3"/>
  <c r="BI392" i="3"/>
  <c r="AU392" i="3"/>
  <c r="AG392" i="3"/>
  <c r="BM392" i="3"/>
  <c r="AY392" i="3"/>
  <c r="AK392" i="3"/>
  <c r="BQ392" i="3"/>
  <c r="BC392" i="3"/>
  <c r="AO392" i="3"/>
  <c r="BG393" i="3"/>
  <c r="AS393" i="3"/>
  <c r="AE393" i="3"/>
  <c r="Q393" i="3"/>
  <c r="BK393" i="3"/>
  <c r="AW393" i="3"/>
  <c r="AI393" i="3"/>
  <c r="U393" i="3"/>
  <c r="BO393" i="3"/>
  <c r="BA393" i="3"/>
  <c r="AM393" i="3"/>
  <c r="Y393" i="3"/>
  <c r="BS393" i="3"/>
  <c r="BE393" i="3"/>
  <c r="AQ393" i="3"/>
  <c r="AC393" i="3"/>
  <c r="BI394" i="3"/>
  <c r="AU394" i="3"/>
  <c r="AG394" i="3"/>
  <c r="S394" i="3"/>
  <c r="BM394" i="3"/>
  <c r="AY394" i="3"/>
  <c r="AK394" i="3"/>
  <c r="W394" i="3"/>
  <c r="BQ394" i="3"/>
  <c r="BC394" i="3"/>
  <c r="AO394" i="3"/>
  <c r="AA394" i="3"/>
  <c r="BG395" i="3"/>
  <c r="AS395" i="3"/>
  <c r="AE395" i="3"/>
  <c r="Q395" i="3"/>
  <c r="BK395" i="3"/>
  <c r="AW395" i="3"/>
  <c r="AI395" i="3"/>
  <c r="U395" i="3"/>
  <c r="BO395" i="3"/>
  <c r="BA395" i="3"/>
  <c r="AM395" i="3"/>
  <c r="Y395" i="3"/>
  <c r="BS395" i="3"/>
  <c r="BE395" i="3"/>
  <c r="AQ395" i="3"/>
  <c r="AC395" i="3"/>
  <c r="BI396" i="3"/>
  <c r="AU396" i="3"/>
  <c r="AG396" i="3"/>
  <c r="BM396" i="3"/>
  <c r="AY396" i="3"/>
  <c r="AK396" i="3"/>
  <c r="BQ396" i="3"/>
  <c r="BC396" i="3"/>
  <c r="AO396" i="3"/>
  <c r="BG397" i="3"/>
  <c r="AS397" i="3"/>
  <c r="AE397" i="3"/>
  <c r="Q397" i="3"/>
  <c r="BK397" i="3"/>
  <c r="AW397" i="3"/>
  <c r="AI397" i="3"/>
  <c r="U397" i="3"/>
  <c r="BO397" i="3"/>
  <c r="BA397" i="3"/>
  <c r="AM397" i="3"/>
  <c r="Y397" i="3"/>
  <c r="BS397" i="3"/>
  <c r="BE397" i="3"/>
  <c r="AQ397" i="3"/>
  <c r="AC397" i="3"/>
  <c r="BI398" i="3"/>
  <c r="AU398" i="3"/>
  <c r="AG398" i="3"/>
  <c r="S398" i="3"/>
  <c r="BM398" i="3"/>
  <c r="AY398" i="3"/>
  <c r="AK398" i="3"/>
  <c r="W398" i="3"/>
  <c r="BQ398" i="3"/>
  <c r="BC398" i="3"/>
  <c r="AO398" i="3"/>
  <c r="AA398" i="3"/>
  <c r="BG399" i="3"/>
  <c r="AS399" i="3"/>
  <c r="AE399" i="3"/>
  <c r="Q399" i="3"/>
  <c r="BK399" i="3"/>
  <c r="AW399" i="3"/>
  <c r="AI399" i="3"/>
  <c r="U399" i="3"/>
  <c r="BO399" i="3"/>
  <c r="BA399" i="3"/>
  <c r="AM399" i="3"/>
  <c r="Y399" i="3"/>
  <c r="BS399" i="3"/>
  <c r="BE399" i="3"/>
  <c r="AQ399" i="3"/>
  <c r="AC399" i="3"/>
  <c r="BI400" i="3"/>
  <c r="AU400" i="3"/>
  <c r="AG400" i="3"/>
  <c r="BM400" i="3"/>
  <c r="AY400" i="3"/>
  <c r="AK400" i="3"/>
  <c r="BQ400" i="3"/>
  <c r="BC400" i="3"/>
  <c r="AO400" i="3"/>
  <c r="BG401" i="3"/>
  <c r="AS401" i="3"/>
  <c r="AE401" i="3"/>
  <c r="Q401" i="3"/>
  <c r="BK401" i="3"/>
  <c r="AW401" i="3"/>
  <c r="AI401" i="3"/>
  <c r="U401" i="3"/>
  <c r="BO401" i="3"/>
  <c r="BA401" i="3"/>
  <c r="AM401" i="3"/>
  <c r="Y401" i="3"/>
  <c r="BS401" i="3"/>
  <c r="BE401" i="3"/>
  <c r="AQ401" i="3"/>
  <c r="AC401" i="3"/>
  <c r="BI402" i="3"/>
  <c r="AU402" i="3"/>
  <c r="AG402" i="3"/>
  <c r="S402" i="3"/>
  <c r="BM402" i="3"/>
  <c r="AY402" i="3"/>
  <c r="AK402" i="3"/>
  <c r="W402" i="3"/>
  <c r="BQ402" i="3"/>
  <c r="BC402" i="3"/>
  <c r="AO402" i="3"/>
  <c r="AA402" i="3"/>
  <c r="BG403" i="3"/>
  <c r="AS403" i="3"/>
  <c r="AE403" i="3"/>
  <c r="Q403" i="3"/>
  <c r="BK403" i="3"/>
  <c r="AW403" i="3"/>
  <c r="AI403" i="3"/>
  <c r="U403" i="3"/>
  <c r="BO403" i="3"/>
  <c r="BA403" i="3"/>
  <c r="AM403" i="3"/>
  <c r="Y403" i="3"/>
  <c r="BS403" i="3"/>
  <c r="BE403" i="3"/>
  <c r="AQ403" i="3"/>
  <c r="AC403" i="3"/>
  <c r="BI404" i="3"/>
  <c r="AU404" i="3"/>
  <c r="AG404" i="3"/>
  <c r="BM404" i="3"/>
  <c r="AY404" i="3"/>
  <c r="AK404" i="3"/>
  <c r="BQ404" i="3"/>
  <c r="BC404" i="3"/>
  <c r="AO404" i="3"/>
  <c r="BG405" i="3"/>
  <c r="AS405" i="3"/>
  <c r="AE405" i="3"/>
  <c r="Q405" i="3"/>
  <c r="BK405" i="3"/>
  <c r="AW405" i="3"/>
  <c r="AI405" i="3"/>
  <c r="U405" i="3"/>
  <c r="BO405" i="3"/>
  <c r="BA405" i="3"/>
  <c r="AM405" i="3"/>
  <c r="Y405" i="3"/>
  <c r="BS405" i="3"/>
  <c r="BE405" i="3"/>
  <c r="AQ405" i="3"/>
  <c r="AC405" i="3"/>
  <c r="BI406" i="3"/>
  <c r="AU406" i="3"/>
  <c r="AG406" i="3"/>
  <c r="S406" i="3"/>
  <c r="BM406" i="3"/>
  <c r="AY406" i="3"/>
  <c r="AK406" i="3"/>
  <c r="W406" i="3"/>
  <c r="BQ406" i="3"/>
  <c r="BC406" i="3"/>
  <c r="AO406" i="3"/>
  <c r="AA406" i="3"/>
  <c r="BG407" i="3"/>
  <c r="AS407" i="3"/>
  <c r="AE407" i="3"/>
  <c r="Q407" i="3"/>
  <c r="BK407" i="3"/>
  <c r="AW407" i="3"/>
  <c r="AI407" i="3"/>
  <c r="U407" i="3"/>
  <c r="BO407" i="3"/>
  <c r="BA407" i="3"/>
  <c r="AM407" i="3"/>
  <c r="Y407" i="3"/>
  <c r="BS407" i="3"/>
  <c r="BE407" i="3"/>
  <c r="AQ407" i="3"/>
  <c r="AC407" i="3"/>
  <c r="BI408" i="3"/>
  <c r="AU408" i="3"/>
  <c r="AG408" i="3"/>
  <c r="BM408" i="3"/>
  <c r="AY408" i="3"/>
  <c r="AK408" i="3"/>
  <c r="BQ408" i="3"/>
  <c r="BC408" i="3"/>
  <c r="AO408" i="3"/>
  <c r="BG409" i="3"/>
  <c r="AS409" i="3"/>
  <c r="AE409" i="3"/>
  <c r="Q409" i="3"/>
  <c r="BK409" i="3"/>
  <c r="AW409" i="3"/>
  <c r="AI409" i="3"/>
  <c r="U409" i="3"/>
  <c r="BO409" i="3"/>
  <c r="BA409" i="3"/>
  <c r="AM409" i="3"/>
  <c r="Y409" i="3"/>
  <c r="BS409" i="3"/>
  <c r="BE409" i="3"/>
  <c r="AQ409" i="3"/>
  <c r="AC409" i="3"/>
  <c r="BI410" i="3"/>
  <c r="AU410" i="3"/>
  <c r="AG410" i="3"/>
  <c r="S410" i="3"/>
  <c r="BM410" i="3"/>
  <c r="AY410" i="3"/>
  <c r="AK410" i="3"/>
  <c r="W410" i="3"/>
  <c r="BQ410" i="3"/>
  <c r="BC410" i="3"/>
  <c r="AO410" i="3"/>
  <c r="AA410" i="3"/>
  <c r="BG411" i="3"/>
  <c r="AS411" i="3"/>
  <c r="AE411" i="3"/>
  <c r="Q411" i="3"/>
  <c r="BK411" i="3"/>
  <c r="AW411" i="3"/>
  <c r="AI411" i="3"/>
  <c r="U411" i="3"/>
  <c r="BO411" i="3"/>
  <c r="BA411" i="3"/>
  <c r="AM411" i="3"/>
  <c r="Y411" i="3"/>
  <c r="BS411" i="3"/>
  <c r="BE411" i="3"/>
  <c r="AQ411" i="3"/>
  <c r="AC411" i="3"/>
  <c r="BI412" i="3"/>
  <c r="AU412" i="3"/>
  <c r="AG412" i="3"/>
  <c r="BM412" i="3"/>
  <c r="AY412" i="3"/>
  <c r="AK412" i="3"/>
  <c r="BQ412" i="3"/>
  <c r="BC412" i="3"/>
  <c r="AO412" i="3"/>
  <c r="BG413" i="3"/>
  <c r="AS413" i="3"/>
  <c r="AE413" i="3"/>
  <c r="Q413" i="3"/>
  <c r="BK413" i="3"/>
  <c r="AW413" i="3"/>
  <c r="AI413" i="3"/>
  <c r="U413" i="3"/>
  <c r="BO413" i="3"/>
  <c r="BA413" i="3"/>
  <c r="AM413" i="3"/>
  <c r="Y413" i="3"/>
  <c r="BS413" i="3"/>
  <c r="BE413" i="3"/>
  <c r="AQ413" i="3"/>
  <c r="AC413" i="3"/>
  <c r="BI414" i="3"/>
  <c r="AU414" i="3"/>
  <c r="AG414" i="3"/>
  <c r="S414" i="3"/>
  <c r="BM414" i="3"/>
  <c r="AY414" i="3"/>
  <c r="AK414" i="3"/>
  <c r="W414" i="3"/>
  <c r="BQ414" i="3"/>
  <c r="BC414" i="3"/>
  <c r="AO414" i="3"/>
  <c r="AA414" i="3"/>
  <c r="BG415" i="3"/>
  <c r="AS415" i="3"/>
  <c r="AE415" i="3"/>
  <c r="Q415" i="3"/>
  <c r="BK415" i="3"/>
  <c r="AW415" i="3"/>
  <c r="AI415" i="3"/>
  <c r="U415" i="3"/>
  <c r="BO415" i="3"/>
  <c r="BA415" i="3"/>
  <c r="AM415" i="3"/>
  <c r="Y415" i="3"/>
  <c r="BS415" i="3"/>
  <c r="BE415" i="3"/>
  <c r="AQ415" i="3"/>
  <c r="AC415" i="3"/>
  <c r="BI416" i="3"/>
  <c r="AU416" i="3"/>
  <c r="AG416" i="3"/>
  <c r="BM416" i="3"/>
  <c r="AY416" i="3"/>
  <c r="AK416" i="3"/>
  <c r="BQ416" i="3"/>
  <c r="BC416" i="3"/>
  <c r="AO416" i="3"/>
  <c r="BG417" i="3"/>
  <c r="AS417" i="3"/>
  <c r="AE417" i="3"/>
  <c r="Q417" i="3"/>
  <c r="BK417" i="3"/>
  <c r="AW417" i="3"/>
  <c r="AI417" i="3"/>
  <c r="U417" i="3"/>
  <c r="BO417" i="3"/>
  <c r="BA417" i="3"/>
  <c r="AM417" i="3"/>
  <c r="Y417" i="3"/>
  <c r="BS417" i="3"/>
  <c r="BE417" i="3"/>
  <c r="AQ417" i="3"/>
  <c r="AC417" i="3"/>
  <c r="BI418" i="3"/>
  <c r="AU418" i="3"/>
  <c r="AG418" i="3"/>
  <c r="S418" i="3"/>
  <c r="BM418" i="3"/>
  <c r="AY418" i="3"/>
  <c r="AK418" i="3"/>
  <c r="W418" i="3"/>
  <c r="BQ418" i="3"/>
  <c r="BC418" i="3"/>
  <c r="AO418" i="3"/>
  <c r="AA418" i="3"/>
  <c r="BG419" i="3"/>
  <c r="AS419" i="3"/>
  <c r="AE419" i="3"/>
  <c r="Q419" i="3"/>
  <c r="BK419" i="3"/>
  <c r="AW419" i="3"/>
  <c r="AI419" i="3"/>
  <c r="U419" i="3"/>
  <c r="BO419" i="3"/>
  <c r="BA419" i="3"/>
  <c r="AM419" i="3"/>
  <c r="Y419" i="3"/>
  <c r="BS419" i="3"/>
  <c r="BE419" i="3"/>
  <c r="AQ419" i="3"/>
  <c r="AC419" i="3"/>
  <c r="BI420" i="3"/>
  <c r="AU420" i="3"/>
  <c r="AG420" i="3"/>
  <c r="BM420" i="3"/>
  <c r="AY420" i="3"/>
  <c r="AK420" i="3"/>
  <c r="BQ420" i="3"/>
  <c r="BC420" i="3"/>
  <c r="AO420" i="3"/>
  <c r="BG421" i="3"/>
  <c r="AS421" i="3"/>
  <c r="AE421" i="3"/>
  <c r="Q421" i="3"/>
  <c r="BK421" i="3"/>
  <c r="AW421" i="3"/>
  <c r="AI421" i="3"/>
  <c r="U421" i="3"/>
  <c r="BO421" i="3"/>
  <c r="BA421" i="3"/>
  <c r="AM421" i="3"/>
  <c r="Y421" i="3"/>
  <c r="BS421" i="3"/>
  <c r="BE421" i="3"/>
  <c r="AQ421" i="3"/>
  <c r="AC421" i="3"/>
  <c r="BI422" i="3"/>
  <c r="AU422" i="3"/>
  <c r="AG422" i="3"/>
  <c r="S422" i="3"/>
  <c r="BM422" i="3"/>
  <c r="AY422" i="3"/>
  <c r="AK422" i="3"/>
  <c r="W422" i="3"/>
  <c r="BQ422" i="3"/>
  <c r="BC422" i="3"/>
  <c r="AO422" i="3"/>
  <c r="AA422" i="3"/>
  <c r="BG423" i="3"/>
  <c r="AS423" i="3"/>
  <c r="AE423" i="3"/>
  <c r="Q423" i="3"/>
  <c r="BK423" i="3"/>
  <c r="AW423" i="3"/>
  <c r="AI423" i="3"/>
  <c r="U423" i="3"/>
  <c r="BO423" i="3"/>
  <c r="BA423" i="3"/>
  <c r="AM423" i="3"/>
  <c r="Y423" i="3"/>
  <c r="BS423" i="3"/>
  <c r="BE423" i="3"/>
  <c r="AQ423" i="3"/>
  <c r="AC423" i="3"/>
  <c r="BI424" i="3"/>
  <c r="AU424" i="3"/>
  <c r="AG424" i="3"/>
  <c r="BM424" i="3"/>
  <c r="AY424" i="3"/>
  <c r="AK424" i="3"/>
  <c r="BQ424" i="3"/>
  <c r="BC424" i="3"/>
  <c r="AO424" i="3"/>
  <c r="BG425" i="3"/>
  <c r="AS425" i="3"/>
  <c r="AE425" i="3"/>
  <c r="Q425" i="3"/>
  <c r="BK425" i="3"/>
  <c r="AW425" i="3"/>
  <c r="AI425" i="3"/>
  <c r="U425" i="3"/>
  <c r="BO425" i="3"/>
  <c r="BA425" i="3"/>
  <c r="AM425" i="3"/>
  <c r="Y425" i="3"/>
  <c r="BS425" i="3"/>
  <c r="BE425" i="3"/>
  <c r="AQ425" i="3"/>
  <c r="AC425" i="3"/>
  <c r="BI426" i="3"/>
  <c r="AU426" i="3"/>
  <c r="AG426" i="3"/>
  <c r="S426" i="3"/>
  <c r="BM426" i="3"/>
  <c r="AY426" i="3"/>
  <c r="AK426" i="3"/>
  <c r="W426" i="3"/>
  <c r="BQ426" i="3"/>
  <c r="BC426" i="3"/>
  <c r="AO426" i="3"/>
  <c r="AA426" i="3"/>
  <c r="BG427" i="3"/>
  <c r="AS427" i="3"/>
  <c r="AE427" i="3"/>
  <c r="Q427" i="3"/>
  <c r="BK427" i="3"/>
  <c r="AW427" i="3"/>
  <c r="AI427" i="3"/>
  <c r="U427" i="3"/>
  <c r="BO427" i="3"/>
  <c r="BA427" i="3"/>
  <c r="AM427" i="3"/>
  <c r="Y427" i="3"/>
  <c r="BS427" i="3"/>
  <c r="BE427" i="3"/>
  <c r="AQ427" i="3"/>
  <c r="AC427" i="3"/>
  <c r="BI428" i="3"/>
  <c r="AU428" i="3"/>
  <c r="AG428" i="3"/>
  <c r="BM428" i="3"/>
  <c r="AY428" i="3"/>
  <c r="AK428" i="3"/>
  <c r="BQ428" i="3"/>
  <c r="BC428" i="3"/>
  <c r="AO428" i="3"/>
  <c r="BG429" i="3"/>
  <c r="AS429" i="3"/>
  <c r="AE429" i="3"/>
  <c r="Q429" i="3"/>
  <c r="BK429" i="3"/>
  <c r="AW429" i="3"/>
  <c r="AI429" i="3"/>
  <c r="U429" i="3"/>
  <c r="BO429" i="3"/>
  <c r="BA429" i="3"/>
  <c r="AM429" i="3"/>
  <c r="Y429" i="3"/>
  <c r="BS429" i="3"/>
  <c r="BE429" i="3"/>
  <c r="AQ429" i="3"/>
  <c r="AC429" i="3"/>
  <c r="BI430" i="3"/>
  <c r="AU430" i="3"/>
  <c r="AG430" i="3"/>
  <c r="S430" i="3"/>
  <c r="BM430" i="3"/>
  <c r="AY430" i="3"/>
  <c r="AK430" i="3"/>
  <c r="W430" i="3"/>
  <c r="BQ430" i="3"/>
  <c r="BC430" i="3"/>
  <c r="AO430" i="3"/>
  <c r="AA430" i="3"/>
  <c r="BG431" i="3"/>
  <c r="AS431" i="3"/>
  <c r="AE431" i="3"/>
  <c r="Q431" i="3"/>
  <c r="BK431" i="3"/>
  <c r="AW431" i="3"/>
  <c r="AI431" i="3"/>
  <c r="U431" i="3"/>
  <c r="BO431" i="3"/>
  <c r="BA431" i="3"/>
  <c r="AM431" i="3"/>
  <c r="Y431" i="3"/>
  <c r="BS431" i="3"/>
  <c r="BE431" i="3"/>
  <c r="AQ431" i="3"/>
  <c r="AC431" i="3"/>
  <c r="BI432" i="3"/>
  <c r="AU432" i="3"/>
  <c r="AG432" i="3"/>
  <c r="BM432" i="3"/>
  <c r="AY432" i="3"/>
  <c r="AK432" i="3"/>
  <c r="BQ432" i="3"/>
  <c r="BC432" i="3"/>
  <c r="AO432" i="3"/>
  <c r="BG433" i="3"/>
  <c r="AS433" i="3"/>
  <c r="AE433" i="3"/>
  <c r="Q433" i="3"/>
  <c r="BK433" i="3"/>
  <c r="AW433" i="3"/>
  <c r="AI433" i="3"/>
  <c r="U433" i="3"/>
  <c r="BO433" i="3"/>
  <c r="BA433" i="3"/>
  <c r="AM433" i="3"/>
  <c r="Y433" i="3"/>
  <c r="BS433" i="3"/>
  <c r="BE433" i="3"/>
  <c r="AQ433" i="3"/>
  <c r="AC433" i="3"/>
  <c r="BI434" i="3"/>
  <c r="AU434" i="3"/>
  <c r="AG434" i="3"/>
  <c r="S434" i="3"/>
  <c r="BM434" i="3"/>
  <c r="AY434" i="3"/>
  <c r="AK434" i="3"/>
  <c r="W434" i="3"/>
  <c r="BQ434" i="3"/>
  <c r="BC434" i="3"/>
  <c r="AO434" i="3"/>
  <c r="AA434" i="3"/>
  <c r="BG435" i="3"/>
  <c r="AS435" i="3"/>
  <c r="AE435" i="3"/>
  <c r="Q435" i="3"/>
  <c r="BK435" i="3"/>
  <c r="AW435" i="3"/>
  <c r="AI435" i="3"/>
  <c r="U435" i="3"/>
  <c r="BO435" i="3"/>
  <c r="BA435" i="3"/>
  <c r="AM435" i="3"/>
  <c r="Y435" i="3"/>
  <c r="BS435" i="3"/>
  <c r="BE435" i="3"/>
  <c r="AQ435" i="3"/>
  <c r="AC435" i="3"/>
  <c r="BI436" i="3"/>
  <c r="AU436" i="3"/>
  <c r="AG436" i="3"/>
  <c r="BM436" i="3"/>
  <c r="AY436" i="3"/>
  <c r="AK436" i="3"/>
  <c r="BQ436" i="3"/>
  <c r="BC436" i="3"/>
  <c r="AO436" i="3"/>
  <c r="BG437" i="3"/>
  <c r="AS437" i="3"/>
  <c r="AE437" i="3"/>
  <c r="Q437" i="3"/>
  <c r="BK437" i="3"/>
  <c r="AW437" i="3"/>
  <c r="AI437" i="3"/>
  <c r="U437" i="3"/>
  <c r="BO437" i="3"/>
  <c r="BA437" i="3"/>
  <c r="AM437" i="3"/>
  <c r="Y437" i="3"/>
  <c r="BS437" i="3"/>
  <c r="BE437" i="3"/>
  <c r="AQ437" i="3"/>
  <c r="AC437" i="3"/>
  <c r="BI438" i="3"/>
  <c r="AU438" i="3"/>
  <c r="AG438" i="3"/>
  <c r="S438" i="3"/>
  <c r="BM438" i="3"/>
  <c r="AY438" i="3"/>
  <c r="AK438" i="3"/>
  <c r="W438" i="3"/>
  <c r="BQ438" i="3"/>
  <c r="BC438" i="3"/>
  <c r="AO438" i="3"/>
  <c r="AA438" i="3"/>
  <c r="BG439" i="3"/>
  <c r="AS439" i="3"/>
  <c r="AE439" i="3"/>
  <c r="Q439" i="3"/>
  <c r="BK439" i="3"/>
  <c r="AW439" i="3"/>
  <c r="AI439" i="3"/>
  <c r="U439" i="3"/>
  <c r="BO439" i="3"/>
  <c r="BA439" i="3"/>
  <c r="AM439" i="3"/>
  <c r="Y439" i="3"/>
  <c r="BS439" i="3"/>
  <c r="BE439" i="3"/>
  <c r="AQ439" i="3"/>
  <c r="AC439" i="3"/>
  <c r="BI440" i="3"/>
  <c r="AU440" i="3"/>
  <c r="AG440" i="3"/>
  <c r="BM440" i="3"/>
  <c r="AY440" i="3"/>
  <c r="AK440" i="3"/>
  <c r="BQ440" i="3"/>
  <c r="BC440" i="3"/>
  <c r="AO440" i="3"/>
  <c r="BG441" i="3"/>
  <c r="AS441" i="3"/>
  <c r="AE441" i="3"/>
  <c r="Q441" i="3"/>
  <c r="BK441" i="3"/>
  <c r="AW441" i="3"/>
  <c r="AI441" i="3"/>
  <c r="U441" i="3"/>
  <c r="BO441" i="3"/>
  <c r="BA441" i="3"/>
  <c r="AM441" i="3"/>
  <c r="Y441" i="3"/>
  <c r="BS441" i="3"/>
  <c r="BE441" i="3"/>
  <c r="AQ441" i="3"/>
  <c r="AC441" i="3"/>
  <c r="BI442" i="3"/>
  <c r="AU442" i="3"/>
  <c r="AG442" i="3"/>
  <c r="S442" i="3"/>
  <c r="BM442" i="3"/>
  <c r="AY442" i="3"/>
  <c r="AK442" i="3"/>
  <c r="W442" i="3"/>
  <c r="BQ442" i="3"/>
  <c r="BC442" i="3"/>
  <c r="AO442" i="3"/>
  <c r="AA442" i="3"/>
  <c r="BG443" i="3"/>
  <c r="AS443" i="3"/>
  <c r="AE443" i="3"/>
  <c r="Q443" i="3"/>
  <c r="BK443" i="3"/>
  <c r="AW443" i="3"/>
  <c r="AI443" i="3"/>
  <c r="U443" i="3"/>
  <c r="BO443" i="3"/>
  <c r="BA443" i="3"/>
  <c r="AM443" i="3"/>
  <c r="Y443" i="3"/>
  <c r="BS443" i="3"/>
  <c r="BE443" i="3"/>
  <c r="AQ443" i="3"/>
  <c r="AC443" i="3"/>
  <c r="BI444" i="3"/>
  <c r="AU444" i="3"/>
  <c r="AG444" i="3"/>
  <c r="BM444" i="3"/>
  <c r="AY444" i="3"/>
  <c r="AK444" i="3"/>
  <c r="BQ444" i="3"/>
  <c r="BC444" i="3"/>
  <c r="AO444" i="3"/>
  <c r="BG445" i="3"/>
  <c r="AS445" i="3"/>
  <c r="AE445" i="3"/>
  <c r="Q445" i="3"/>
  <c r="BK445" i="3"/>
  <c r="AW445" i="3"/>
  <c r="AI445" i="3"/>
  <c r="U445" i="3"/>
  <c r="BO445" i="3"/>
  <c r="BA445" i="3"/>
  <c r="AM445" i="3"/>
  <c r="Y445" i="3"/>
  <c r="BS445" i="3"/>
  <c r="BE445" i="3"/>
  <c r="AQ445" i="3"/>
  <c r="AC445" i="3"/>
  <c r="BI446" i="3"/>
  <c r="AU446" i="3"/>
  <c r="AG446" i="3"/>
  <c r="S446" i="3"/>
  <c r="BM446" i="3"/>
  <c r="AY446" i="3"/>
  <c r="AK446" i="3"/>
  <c r="W446" i="3"/>
  <c r="BQ446" i="3"/>
  <c r="BC446" i="3"/>
  <c r="AO446" i="3"/>
  <c r="AA446" i="3"/>
  <c r="BG447" i="3"/>
  <c r="AS447" i="3"/>
  <c r="AE447" i="3"/>
  <c r="Q447" i="3"/>
  <c r="BK447" i="3"/>
  <c r="AW447" i="3"/>
  <c r="AI447" i="3"/>
  <c r="U447" i="3"/>
  <c r="BO447" i="3"/>
  <c r="BA447" i="3"/>
  <c r="AM447" i="3"/>
  <c r="Y447" i="3"/>
  <c r="BS447" i="3"/>
  <c r="BE447" i="3"/>
  <c r="AQ447" i="3"/>
  <c r="AC447" i="3"/>
  <c r="BI448" i="3"/>
  <c r="AU448" i="3"/>
  <c r="AG448" i="3"/>
  <c r="BM448" i="3"/>
  <c r="AY448" i="3"/>
  <c r="AK448" i="3"/>
  <c r="BQ448" i="3"/>
  <c r="BC448" i="3"/>
  <c r="AO448" i="3"/>
  <c r="BG449" i="3"/>
  <c r="AS449" i="3"/>
  <c r="AE449" i="3"/>
  <c r="Q449" i="3"/>
  <c r="BK449" i="3"/>
  <c r="AW449" i="3"/>
  <c r="AI449" i="3"/>
  <c r="U449" i="3"/>
  <c r="BO449" i="3"/>
  <c r="BA449" i="3"/>
  <c r="AM449" i="3"/>
  <c r="Y449" i="3"/>
  <c r="BS449" i="3"/>
  <c r="BE449" i="3"/>
  <c r="AQ449" i="3"/>
  <c r="AC449" i="3"/>
  <c r="BI450" i="3"/>
  <c r="AU450" i="3"/>
  <c r="AG450" i="3"/>
  <c r="S450" i="3"/>
  <c r="BM450" i="3"/>
  <c r="AY450" i="3"/>
  <c r="AK450" i="3"/>
  <c r="W450" i="3"/>
  <c r="BQ450" i="3"/>
  <c r="BC450" i="3"/>
  <c r="AO450" i="3"/>
  <c r="AA450" i="3"/>
  <c r="BG451" i="3"/>
  <c r="AS451" i="3"/>
  <c r="AE451" i="3"/>
  <c r="Q451" i="3"/>
  <c r="BK451" i="3"/>
  <c r="AW451" i="3"/>
  <c r="AI451" i="3"/>
  <c r="U451" i="3"/>
  <c r="BO451" i="3"/>
  <c r="BA451" i="3"/>
  <c r="AM451" i="3"/>
  <c r="Y451" i="3"/>
  <c r="BS451" i="3"/>
  <c r="BE451" i="3"/>
  <c r="AQ451" i="3"/>
  <c r="AC451" i="3"/>
  <c r="BI452" i="3"/>
  <c r="AU452" i="3"/>
  <c r="AG452" i="3"/>
  <c r="BM452" i="3"/>
  <c r="AY452" i="3"/>
  <c r="AK452" i="3"/>
  <c r="BQ452" i="3"/>
  <c r="BC452" i="3"/>
  <c r="AO452" i="3"/>
  <c r="BG453" i="3"/>
  <c r="AS453" i="3"/>
  <c r="AE453" i="3"/>
  <c r="Q453" i="3"/>
  <c r="BK453" i="3"/>
  <c r="AW453" i="3"/>
  <c r="AI453" i="3"/>
  <c r="U453" i="3"/>
  <c r="BO453" i="3"/>
  <c r="BA453" i="3"/>
  <c r="AM453" i="3"/>
  <c r="Y453" i="3"/>
  <c r="BS453" i="3"/>
  <c r="BE453" i="3"/>
  <c r="AQ453" i="3"/>
  <c r="AC453" i="3"/>
  <c r="BI454" i="3"/>
  <c r="AU454" i="3"/>
  <c r="AG454" i="3"/>
  <c r="S454" i="3"/>
  <c r="BM454" i="3"/>
  <c r="AY454" i="3"/>
  <c r="AK454" i="3"/>
  <c r="W454" i="3"/>
  <c r="BQ454" i="3"/>
  <c r="BC454" i="3"/>
  <c r="AO454" i="3"/>
  <c r="AA454" i="3"/>
  <c r="BG455" i="3"/>
  <c r="AS455" i="3"/>
  <c r="AE455" i="3"/>
  <c r="Q455" i="3"/>
  <c r="BK455" i="3"/>
  <c r="AW455" i="3"/>
  <c r="AI455" i="3"/>
  <c r="U455" i="3"/>
  <c r="BO455" i="3"/>
  <c r="BA455" i="3"/>
  <c r="AM455" i="3"/>
  <c r="Y455" i="3"/>
  <c r="BS455" i="3"/>
  <c r="BE455" i="3"/>
  <c r="AQ455" i="3"/>
  <c r="AC455" i="3"/>
  <c r="BI456" i="3"/>
  <c r="AU456" i="3"/>
  <c r="AG456" i="3"/>
  <c r="BM456" i="3"/>
  <c r="AY456" i="3"/>
  <c r="AK456" i="3"/>
  <c r="BQ456" i="3"/>
  <c r="BC456" i="3"/>
  <c r="AO456" i="3"/>
  <c r="BG457" i="3"/>
  <c r="AS457" i="3"/>
  <c r="AE457" i="3"/>
  <c r="Q457" i="3"/>
  <c r="BK457" i="3"/>
  <c r="AW457" i="3"/>
  <c r="AI457" i="3"/>
  <c r="U457" i="3"/>
  <c r="BO457" i="3"/>
  <c r="BA457" i="3"/>
  <c r="AM457" i="3"/>
  <c r="Y457" i="3"/>
  <c r="BS457" i="3"/>
  <c r="BE457" i="3"/>
  <c r="AQ457" i="3"/>
  <c r="AC457" i="3"/>
  <c r="BI458" i="3"/>
  <c r="AU458" i="3"/>
  <c r="AG458" i="3"/>
  <c r="S458" i="3"/>
  <c r="BM458" i="3"/>
  <c r="AY458" i="3"/>
  <c r="AK458" i="3"/>
  <c r="W458" i="3"/>
  <c r="BQ458" i="3"/>
  <c r="BC458" i="3"/>
  <c r="AO458" i="3"/>
  <c r="AA458" i="3"/>
  <c r="BG459" i="3"/>
  <c r="AS459" i="3"/>
  <c r="AE459" i="3"/>
  <c r="Q459" i="3"/>
  <c r="BK459" i="3"/>
  <c r="AW459" i="3"/>
  <c r="AI459" i="3"/>
  <c r="U459" i="3"/>
  <c r="BO459" i="3"/>
  <c r="BA459" i="3"/>
  <c r="AM459" i="3"/>
  <c r="Y459" i="3"/>
  <c r="BS459" i="3"/>
  <c r="BE459" i="3"/>
  <c r="AQ459" i="3"/>
  <c r="AC459" i="3"/>
  <c r="BI460" i="3"/>
  <c r="AU460" i="3"/>
  <c r="AG460" i="3"/>
  <c r="BM460" i="3"/>
  <c r="AY460" i="3"/>
  <c r="AK460" i="3"/>
  <c r="BQ460" i="3"/>
  <c r="BC460" i="3"/>
  <c r="AO460" i="3"/>
  <c r="BG461" i="3"/>
  <c r="AS461" i="3"/>
  <c r="AE461" i="3"/>
  <c r="Q461" i="3"/>
  <c r="BK461" i="3"/>
  <c r="AW461" i="3"/>
  <c r="AI461" i="3"/>
  <c r="U461" i="3"/>
  <c r="BO461" i="3"/>
  <c r="BA461" i="3"/>
  <c r="AM461" i="3"/>
  <c r="Y461" i="3"/>
  <c r="BS461" i="3"/>
  <c r="BE461" i="3"/>
  <c r="AQ461" i="3"/>
  <c r="AC461" i="3"/>
  <c r="BI462" i="3"/>
  <c r="AU462" i="3"/>
  <c r="AG462" i="3"/>
  <c r="S462" i="3"/>
  <c r="BM462" i="3"/>
  <c r="AY462" i="3"/>
  <c r="AK462" i="3"/>
  <c r="W462" i="3"/>
  <c r="BQ462" i="3"/>
  <c r="BC462" i="3"/>
  <c r="AO462" i="3"/>
  <c r="AA462" i="3"/>
  <c r="BG463" i="3"/>
  <c r="AS463" i="3"/>
  <c r="AE463" i="3"/>
  <c r="Q463" i="3"/>
  <c r="BK463" i="3"/>
  <c r="AW463" i="3"/>
  <c r="AI463" i="3"/>
  <c r="U463" i="3"/>
  <c r="BO463" i="3"/>
  <c r="BA463" i="3"/>
  <c r="AM463" i="3"/>
  <c r="Y463" i="3"/>
  <c r="BS463" i="3"/>
  <c r="BE463" i="3"/>
  <c r="AQ463" i="3"/>
  <c r="AC463" i="3"/>
  <c r="BI464" i="3"/>
  <c r="AU464" i="3"/>
  <c r="AG464" i="3"/>
  <c r="BM464" i="3"/>
  <c r="AY464" i="3"/>
  <c r="AK464" i="3"/>
  <c r="BQ464" i="3"/>
  <c r="BC464" i="3"/>
  <c r="AO464" i="3"/>
  <c r="BG465" i="3"/>
  <c r="AS465" i="3"/>
  <c r="AE465" i="3"/>
  <c r="Q465" i="3"/>
  <c r="BK465" i="3"/>
  <c r="AW465" i="3"/>
  <c r="AI465" i="3"/>
  <c r="U465" i="3"/>
  <c r="BO465" i="3"/>
  <c r="BA465" i="3"/>
  <c r="AM465" i="3"/>
  <c r="Y465" i="3"/>
  <c r="BS465" i="3"/>
  <c r="BE465" i="3"/>
  <c r="AQ465" i="3"/>
  <c r="AC465" i="3"/>
  <c r="BI466" i="3"/>
  <c r="AU466" i="3"/>
  <c r="AG466" i="3"/>
  <c r="S466" i="3"/>
  <c r="BM466" i="3"/>
  <c r="AY466" i="3"/>
  <c r="AK466" i="3"/>
  <c r="W466" i="3"/>
  <c r="BQ466" i="3"/>
  <c r="BC466" i="3"/>
  <c r="AO466" i="3"/>
  <c r="AA466" i="3"/>
  <c r="BG467" i="3"/>
  <c r="AS467" i="3"/>
  <c r="AE467" i="3"/>
  <c r="Q467" i="3"/>
  <c r="BK467" i="3"/>
  <c r="AW467" i="3"/>
  <c r="AI467" i="3"/>
  <c r="U467" i="3"/>
  <c r="BO467" i="3"/>
  <c r="BA467" i="3"/>
  <c r="AM467" i="3"/>
  <c r="Y467" i="3"/>
  <c r="BS467" i="3"/>
  <c r="BE467" i="3"/>
  <c r="AQ467" i="3"/>
  <c r="AC467" i="3"/>
  <c r="BI468" i="3"/>
  <c r="AU468" i="3"/>
  <c r="AG468" i="3"/>
  <c r="BM468" i="3"/>
  <c r="AY468" i="3"/>
  <c r="AK468" i="3"/>
  <c r="BQ468" i="3"/>
  <c r="BC468" i="3"/>
  <c r="AO468" i="3"/>
  <c r="BG469" i="3"/>
  <c r="AS469" i="3"/>
  <c r="AE469" i="3"/>
  <c r="Q469" i="3"/>
  <c r="BK469" i="3"/>
  <c r="AW469" i="3"/>
  <c r="AI469" i="3"/>
  <c r="U469" i="3"/>
  <c r="BO469" i="3"/>
  <c r="BA469" i="3"/>
  <c r="AM469" i="3"/>
  <c r="Y469" i="3"/>
  <c r="BS469" i="3"/>
  <c r="BE469" i="3"/>
  <c r="AQ469" i="3"/>
  <c r="AC469" i="3"/>
  <c r="BI470" i="3"/>
  <c r="AU470" i="3"/>
  <c r="AG470" i="3"/>
  <c r="S470" i="3"/>
  <c r="BM470" i="3"/>
  <c r="AY470" i="3"/>
  <c r="AK470" i="3"/>
  <c r="W470" i="3"/>
  <c r="BQ470" i="3"/>
  <c r="BC470" i="3"/>
  <c r="AO470" i="3"/>
  <c r="AA470" i="3"/>
  <c r="BG471" i="3"/>
  <c r="AS471" i="3"/>
  <c r="AE471" i="3"/>
  <c r="Q471" i="3"/>
  <c r="BK471" i="3"/>
  <c r="AW471" i="3"/>
  <c r="AI471" i="3"/>
  <c r="U471" i="3"/>
  <c r="BO471" i="3"/>
  <c r="BA471" i="3"/>
  <c r="AM471" i="3"/>
  <c r="Y471" i="3"/>
  <c r="BS471" i="3"/>
  <c r="BE471" i="3"/>
  <c r="AQ471" i="3"/>
  <c r="AC471" i="3"/>
  <c r="BI472" i="3"/>
  <c r="AU472" i="3"/>
  <c r="AG472" i="3"/>
  <c r="BM472" i="3"/>
  <c r="AY472" i="3"/>
  <c r="AK472" i="3"/>
  <c r="BQ472" i="3"/>
  <c r="BC472" i="3"/>
  <c r="AO472" i="3"/>
  <c r="BG473" i="3"/>
  <c r="AS473" i="3"/>
  <c r="AE473" i="3"/>
  <c r="Q473" i="3"/>
  <c r="BK473" i="3"/>
  <c r="AW473" i="3"/>
  <c r="AI473" i="3"/>
  <c r="U473" i="3"/>
  <c r="BO473" i="3"/>
  <c r="BA473" i="3"/>
  <c r="AM473" i="3"/>
  <c r="Y473" i="3"/>
  <c r="BS473" i="3"/>
  <c r="BE473" i="3"/>
  <c r="AQ473" i="3"/>
  <c r="AC473" i="3"/>
  <c r="BI474" i="3"/>
  <c r="AU474" i="3"/>
  <c r="AG474" i="3"/>
  <c r="S474" i="3"/>
  <c r="BM474" i="3"/>
  <c r="AY474" i="3"/>
  <c r="AK474" i="3"/>
  <c r="W474" i="3"/>
  <c r="BQ474" i="3"/>
  <c r="BC474" i="3"/>
  <c r="AO474" i="3"/>
  <c r="AA474" i="3"/>
  <c r="BG475" i="3"/>
  <c r="AS475" i="3"/>
  <c r="AE475" i="3"/>
  <c r="Q475" i="3"/>
  <c r="BK475" i="3"/>
  <c r="AW475" i="3"/>
  <c r="AI475" i="3"/>
  <c r="U475" i="3"/>
  <c r="BO475" i="3"/>
  <c r="BA475" i="3"/>
  <c r="AM475" i="3"/>
  <c r="Y475" i="3"/>
  <c r="BS475" i="3"/>
  <c r="BE475" i="3"/>
  <c r="AQ475" i="3"/>
  <c r="AC475" i="3"/>
  <c r="BI476" i="3"/>
  <c r="AU476" i="3"/>
  <c r="AG476" i="3"/>
  <c r="BM476" i="3"/>
  <c r="AY476" i="3"/>
  <c r="AK476" i="3"/>
  <c r="BQ476" i="3"/>
  <c r="BC476" i="3"/>
  <c r="AO476" i="3"/>
  <c r="BG477" i="3"/>
  <c r="AS477" i="3"/>
  <c r="AE477" i="3"/>
  <c r="Q477" i="3"/>
  <c r="BK477" i="3"/>
  <c r="AW477" i="3"/>
  <c r="AI477" i="3"/>
  <c r="U477" i="3"/>
  <c r="BO477" i="3"/>
  <c r="BA477" i="3"/>
  <c r="AM477" i="3"/>
  <c r="Y477" i="3"/>
  <c r="BS477" i="3"/>
  <c r="BE477" i="3"/>
  <c r="AQ477" i="3"/>
  <c r="AC477" i="3"/>
  <c r="BI478" i="3"/>
  <c r="AU478" i="3"/>
  <c r="AG478" i="3"/>
  <c r="S478" i="3"/>
  <c r="BM478" i="3"/>
  <c r="AY478" i="3"/>
  <c r="AK478" i="3"/>
  <c r="W478" i="3"/>
  <c r="BQ478" i="3"/>
  <c r="BC478" i="3"/>
  <c r="AO478" i="3"/>
  <c r="AA478" i="3"/>
  <c r="BG479" i="3"/>
  <c r="AS479" i="3"/>
  <c r="AE479" i="3"/>
  <c r="Q479" i="3"/>
  <c r="BK479" i="3"/>
  <c r="AW479" i="3"/>
  <c r="AI479" i="3"/>
  <c r="U479" i="3"/>
  <c r="BO479" i="3"/>
  <c r="BA479" i="3"/>
  <c r="AM479" i="3"/>
  <c r="Y479" i="3"/>
  <c r="BS479" i="3"/>
  <c r="BE479" i="3"/>
  <c r="AQ479" i="3"/>
  <c r="AC479" i="3"/>
  <c r="BI480" i="3"/>
  <c r="AU480" i="3"/>
  <c r="AG480" i="3"/>
  <c r="BM480" i="3"/>
  <c r="AY480" i="3"/>
  <c r="AK480" i="3"/>
  <c r="BQ480" i="3"/>
  <c r="BC480" i="3"/>
  <c r="AO480" i="3"/>
  <c r="BG481" i="3"/>
  <c r="AS481" i="3"/>
  <c r="AE481" i="3"/>
  <c r="Q481" i="3"/>
  <c r="BK481" i="3"/>
  <c r="AW481" i="3"/>
  <c r="AI481" i="3"/>
  <c r="U481" i="3"/>
  <c r="BO481" i="3"/>
  <c r="BA481" i="3"/>
  <c r="AM481" i="3"/>
  <c r="Y481" i="3"/>
  <c r="BS481" i="3"/>
  <c r="BE481" i="3"/>
  <c r="AQ481" i="3"/>
  <c r="AC481" i="3"/>
  <c r="BI482" i="3"/>
  <c r="AU482" i="3"/>
  <c r="AG482" i="3"/>
  <c r="S482" i="3"/>
  <c r="BM482" i="3"/>
  <c r="AY482" i="3"/>
  <c r="AK482" i="3"/>
  <c r="W482" i="3"/>
  <c r="BQ482" i="3"/>
  <c r="BC482" i="3"/>
  <c r="AO482" i="3"/>
  <c r="AA482" i="3"/>
  <c r="BG483" i="3"/>
  <c r="AS483" i="3"/>
  <c r="AE483" i="3"/>
  <c r="Q483" i="3"/>
  <c r="BK483" i="3"/>
  <c r="AW483" i="3"/>
  <c r="AI483" i="3"/>
  <c r="U483" i="3"/>
  <c r="BO483" i="3"/>
  <c r="BA483" i="3"/>
  <c r="AM483" i="3"/>
  <c r="Y483" i="3"/>
  <c r="BS483" i="3"/>
  <c r="BE483" i="3"/>
  <c r="AQ483" i="3"/>
  <c r="AC483" i="3"/>
  <c r="BI484" i="3"/>
  <c r="AU484" i="3"/>
  <c r="AG484" i="3"/>
  <c r="BM484" i="3"/>
  <c r="AY484" i="3"/>
  <c r="AK484" i="3"/>
  <c r="BQ484" i="3"/>
  <c r="BC484" i="3"/>
  <c r="AO484" i="3"/>
  <c r="BG485" i="3"/>
  <c r="AS485" i="3"/>
  <c r="AE485" i="3"/>
  <c r="Q485" i="3"/>
  <c r="BK485" i="3"/>
  <c r="AW485" i="3"/>
  <c r="AI485" i="3"/>
  <c r="U485" i="3"/>
  <c r="BO485" i="3"/>
  <c r="BA485" i="3"/>
  <c r="AM485" i="3"/>
  <c r="Y485" i="3"/>
  <c r="BS485" i="3"/>
  <c r="BE485" i="3"/>
  <c r="AQ485" i="3"/>
  <c r="AC485" i="3"/>
  <c r="BI486" i="3"/>
  <c r="AU486" i="3"/>
  <c r="AG486" i="3"/>
  <c r="S486" i="3"/>
  <c r="BM486" i="3"/>
  <c r="AY486" i="3"/>
  <c r="AK486" i="3"/>
  <c r="W486" i="3"/>
  <c r="BQ486" i="3"/>
  <c r="BC486" i="3"/>
  <c r="AO486" i="3"/>
  <c r="AA486" i="3"/>
  <c r="BG487" i="3"/>
  <c r="AS487" i="3"/>
  <c r="AE487" i="3"/>
  <c r="Q487" i="3"/>
  <c r="BK487" i="3"/>
  <c r="AW487" i="3"/>
  <c r="AI487" i="3"/>
  <c r="U487" i="3"/>
  <c r="BO487" i="3"/>
  <c r="BA487" i="3"/>
  <c r="AM487" i="3"/>
  <c r="Y487" i="3"/>
  <c r="BS487" i="3"/>
  <c r="BE487" i="3"/>
  <c r="AQ487" i="3"/>
  <c r="AC487" i="3"/>
  <c r="BI488" i="3"/>
  <c r="AU488" i="3"/>
  <c r="AG488" i="3"/>
  <c r="BM488" i="3"/>
  <c r="AY488" i="3"/>
  <c r="AK488" i="3"/>
  <c r="BQ488" i="3"/>
  <c r="BC488" i="3"/>
  <c r="AO488" i="3"/>
  <c r="BG489" i="3"/>
  <c r="AS489" i="3"/>
  <c r="AE489" i="3"/>
  <c r="Q489" i="3"/>
  <c r="BK489" i="3"/>
  <c r="AW489" i="3"/>
  <c r="AI489" i="3"/>
  <c r="U489" i="3"/>
  <c r="BO489" i="3"/>
  <c r="BA489" i="3"/>
  <c r="AM489" i="3"/>
  <c r="Y489" i="3"/>
  <c r="BS489" i="3"/>
  <c r="BE489" i="3"/>
  <c r="AQ489" i="3"/>
  <c r="AC489" i="3"/>
  <c r="BI490" i="3"/>
  <c r="AU490" i="3"/>
  <c r="AG490" i="3"/>
  <c r="S490" i="3"/>
  <c r="BM490" i="3"/>
  <c r="AY490" i="3"/>
  <c r="AK490" i="3"/>
  <c r="W490" i="3"/>
  <c r="BQ490" i="3"/>
  <c r="BC490" i="3"/>
  <c r="AO490" i="3"/>
  <c r="AA490" i="3"/>
  <c r="BG491" i="3"/>
  <c r="AS491" i="3"/>
  <c r="AE491" i="3"/>
  <c r="Q491" i="3"/>
  <c r="BK491" i="3"/>
  <c r="AW491" i="3"/>
  <c r="AI491" i="3"/>
  <c r="U491" i="3"/>
  <c r="BO491" i="3"/>
  <c r="BA491" i="3"/>
  <c r="AM491" i="3"/>
  <c r="Y491" i="3"/>
  <c r="BS491" i="3"/>
  <c r="BE491" i="3"/>
  <c r="AQ491" i="3"/>
  <c r="AC491" i="3"/>
  <c r="BI492" i="3"/>
  <c r="AU492" i="3"/>
  <c r="AG492" i="3"/>
  <c r="BM492" i="3"/>
  <c r="AY492" i="3"/>
  <c r="AK492" i="3"/>
  <c r="BQ492" i="3"/>
  <c r="BC492" i="3"/>
  <c r="AO492" i="3"/>
  <c r="BG493" i="3"/>
  <c r="AS493" i="3"/>
  <c r="AE493" i="3"/>
  <c r="Q493" i="3"/>
  <c r="BK493" i="3"/>
  <c r="AW493" i="3"/>
  <c r="AI493" i="3"/>
  <c r="U493" i="3"/>
  <c r="BO493" i="3"/>
  <c r="BA493" i="3"/>
  <c r="AM493" i="3"/>
  <c r="Y493" i="3"/>
  <c r="BS493" i="3"/>
  <c r="BE493" i="3"/>
  <c r="AQ493" i="3"/>
  <c r="AC493" i="3"/>
  <c r="BI494" i="3"/>
  <c r="AU494" i="3"/>
  <c r="AG494" i="3"/>
  <c r="S494" i="3"/>
  <c r="BM494" i="3"/>
  <c r="AY494" i="3"/>
  <c r="AK494" i="3"/>
  <c r="W494" i="3"/>
  <c r="BQ494" i="3"/>
  <c r="BC494" i="3"/>
  <c r="AO494" i="3"/>
  <c r="AA494" i="3"/>
  <c r="BG495" i="3"/>
  <c r="AS495" i="3"/>
  <c r="AE495" i="3"/>
  <c r="Q495" i="3"/>
  <c r="BK495" i="3"/>
  <c r="AW495" i="3"/>
  <c r="AI495" i="3"/>
  <c r="U495" i="3"/>
  <c r="BO495" i="3"/>
  <c r="BA495" i="3"/>
  <c r="AM495" i="3"/>
  <c r="Y495" i="3"/>
  <c r="BS495" i="3"/>
  <c r="BE495" i="3"/>
  <c r="AQ495" i="3"/>
  <c r="AC495" i="3"/>
  <c r="BI496" i="3"/>
  <c r="AU496" i="3"/>
  <c r="AG496" i="3"/>
  <c r="BM496" i="3"/>
  <c r="AY496" i="3"/>
  <c r="AK496" i="3"/>
  <c r="BQ496" i="3"/>
  <c r="BC496" i="3"/>
  <c r="AO496" i="3"/>
  <c r="BG497" i="3"/>
  <c r="AS497" i="3"/>
  <c r="AE497" i="3"/>
  <c r="Q497" i="3"/>
  <c r="BK497" i="3"/>
  <c r="AW497" i="3"/>
  <c r="AI497" i="3"/>
  <c r="U497" i="3"/>
  <c r="BO497" i="3"/>
  <c r="BA497" i="3"/>
  <c r="AM497" i="3"/>
  <c r="Y497" i="3"/>
  <c r="BS497" i="3"/>
  <c r="BE497" i="3"/>
  <c r="AQ497" i="3"/>
  <c r="AC497" i="3"/>
  <c r="BI498" i="3"/>
  <c r="AU498" i="3"/>
  <c r="AG498" i="3"/>
  <c r="S498" i="3"/>
  <c r="BM498" i="3"/>
  <c r="AY498" i="3"/>
  <c r="AK498" i="3"/>
  <c r="W498" i="3"/>
  <c r="BQ498" i="3"/>
  <c r="BC498" i="3"/>
  <c r="AO498" i="3"/>
  <c r="AA498" i="3"/>
  <c r="BG499" i="3"/>
  <c r="AS499" i="3"/>
  <c r="AE499" i="3"/>
  <c r="Q499" i="3"/>
  <c r="BK499" i="3"/>
  <c r="AW499" i="3"/>
  <c r="AI499" i="3"/>
  <c r="U499" i="3"/>
  <c r="BO499" i="3"/>
  <c r="BA499" i="3"/>
  <c r="AM499" i="3"/>
  <c r="Y499" i="3"/>
  <c r="BS499" i="3"/>
  <c r="BE499" i="3"/>
  <c r="AQ499" i="3"/>
  <c r="AC499" i="3"/>
  <c r="BI500" i="3"/>
  <c r="AU500" i="3"/>
  <c r="AG500" i="3"/>
  <c r="BM500" i="3"/>
  <c r="AY500" i="3"/>
  <c r="AK500" i="3"/>
  <c r="BQ500" i="3"/>
  <c r="BC500" i="3"/>
  <c r="AO500" i="3"/>
  <c r="BG501" i="3"/>
  <c r="AS501" i="3"/>
  <c r="AE501" i="3"/>
  <c r="Q501" i="3"/>
  <c r="BK501" i="3"/>
  <c r="AW501" i="3"/>
  <c r="AI501" i="3"/>
  <c r="U501" i="3"/>
  <c r="BO501" i="3"/>
  <c r="BA501" i="3"/>
  <c r="AM501" i="3"/>
  <c r="Y501" i="3"/>
  <c r="BS501" i="3"/>
  <c r="BE501" i="3"/>
  <c r="AQ501" i="3"/>
  <c r="AC501" i="3"/>
  <c r="BI502" i="3"/>
  <c r="AU502" i="3"/>
  <c r="AG502" i="3"/>
  <c r="S502" i="3"/>
  <c r="BM502" i="3"/>
  <c r="AY502" i="3"/>
  <c r="AK502" i="3"/>
  <c r="W502" i="3"/>
  <c r="BQ502" i="3"/>
  <c r="BC502" i="3"/>
  <c r="AO502" i="3"/>
  <c r="AA502" i="3"/>
  <c r="BG503" i="3"/>
  <c r="AS503" i="3"/>
  <c r="AE503" i="3"/>
  <c r="Q503" i="3"/>
  <c r="BK503" i="3"/>
  <c r="AW503" i="3"/>
  <c r="AI503" i="3"/>
  <c r="U503" i="3"/>
  <c r="BO503" i="3"/>
  <c r="BA503" i="3"/>
  <c r="AM503" i="3"/>
  <c r="Y503" i="3"/>
  <c r="BS503" i="3"/>
  <c r="BE503" i="3"/>
  <c r="AQ503" i="3"/>
  <c r="AC503" i="3"/>
  <c r="BI504" i="3"/>
  <c r="AU504" i="3"/>
  <c r="AG504" i="3"/>
  <c r="BM504" i="3"/>
  <c r="AY504" i="3"/>
  <c r="AK504" i="3"/>
  <c r="BQ504" i="3"/>
  <c r="BC504" i="3"/>
  <c r="AO504" i="3"/>
  <c r="BG505" i="3"/>
  <c r="AS505" i="3"/>
  <c r="AE505" i="3"/>
  <c r="Q505" i="3"/>
  <c r="BK505" i="3"/>
  <c r="AW505" i="3"/>
  <c r="AI505" i="3"/>
  <c r="U505" i="3"/>
  <c r="BO505" i="3"/>
  <c r="BA505" i="3"/>
  <c r="AM505" i="3"/>
  <c r="Y505" i="3"/>
  <c r="BS505" i="3"/>
  <c r="BE505" i="3"/>
  <c r="AQ505" i="3"/>
  <c r="AC505" i="3"/>
  <c r="BI506" i="3"/>
  <c r="AU506" i="3"/>
  <c r="AG506" i="3"/>
  <c r="S506" i="3"/>
  <c r="BM506" i="3"/>
  <c r="AY506" i="3"/>
  <c r="AK506" i="3"/>
  <c r="W506" i="3"/>
  <c r="BQ506" i="3"/>
  <c r="BC506" i="3"/>
  <c r="AO506" i="3"/>
  <c r="AA506" i="3"/>
  <c r="BG507" i="3"/>
  <c r="AS507" i="3"/>
  <c r="AE507" i="3"/>
  <c r="Q507" i="3"/>
  <c r="BK507" i="3"/>
  <c r="AW507" i="3"/>
  <c r="AI507" i="3"/>
  <c r="U507" i="3"/>
  <c r="BO507" i="3"/>
  <c r="BA507" i="3"/>
  <c r="AM507" i="3"/>
  <c r="Y507" i="3"/>
  <c r="BS507" i="3"/>
  <c r="BE507" i="3"/>
  <c r="AQ507" i="3"/>
  <c r="AC507" i="3"/>
  <c r="BI508" i="3"/>
  <c r="AU508" i="3"/>
  <c r="AG508" i="3"/>
  <c r="BM508" i="3"/>
  <c r="AY508" i="3"/>
  <c r="AK508" i="3"/>
  <c r="BQ508" i="3"/>
  <c r="BC508" i="3"/>
  <c r="AO508" i="3"/>
  <c r="BG509" i="3"/>
  <c r="AS509" i="3"/>
  <c r="AE509" i="3"/>
  <c r="Q509" i="3"/>
  <c r="BK509" i="3"/>
  <c r="AW509" i="3"/>
  <c r="AI509" i="3"/>
  <c r="U509" i="3"/>
  <c r="BO509" i="3"/>
  <c r="BA509" i="3"/>
  <c r="AM509" i="3"/>
  <c r="Y509" i="3"/>
  <c r="BS509" i="3"/>
  <c r="BE509" i="3"/>
  <c r="AQ509" i="3"/>
  <c r="AC509" i="3"/>
  <c r="BI510" i="3"/>
  <c r="AU510" i="3"/>
  <c r="AG510" i="3"/>
  <c r="S510" i="3"/>
  <c r="BM510" i="3"/>
  <c r="AY510" i="3"/>
  <c r="AK510" i="3"/>
  <c r="W510" i="3"/>
  <c r="BQ510" i="3"/>
  <c r="BC510" i="3"/>
  <c r="AO510" i="3"/>
  <c r="AA510" i="3"/>
  <c r="BG511" i="3"/>
  <c r="AS511" i="3"/>
  <c r="AE511" i="3"/>
  <c r="Q511" i="3"/>
  <c r="BK511" i="3"/>
  <c r="AW511" i="3"/>
  <c r="AI511" i="3"/>
  <c r="U511" i="3"/>
  <c r="BO511" i="3"/>
  <c r="BA511" i="3"/>
  <c r="AM511" i="3"/>
  <c r="Y511" i="3"/>
  <c r="BS511" i="3"/>
  <c r="BE511" i="3"/>
  <c r="AQ511" i="3"/>
  <c r="AC511" i="3"/>
  <c r="BI512" i="3"/>
  <c r="AU512" i="3"/>
  <c r="AG512" i="3"/>
  <c r="BM512" i="3"/>
  <c r="AY512" i="3"/>
  <c r="AK512" i="3"/>
  <c r="BQ512" i="3"/>
  <c r="BC512" i="3"/>
  <c r="AO512" i="3"/>
  <c r="BG513" i="3"/>
  <c r="AS513" i="3"/>
  <c r="AE513" i="3"/>
  <c r="Q513" i="3"/>
  <c r="BK513" i="3"/>
  <c r="AW513" i="3"/>
  <c r="AI513" i="3"/>
  <c r="U513" i="3"/>
  <c r="BO513" i="3"/>
  <c r="BA513" i="3"/>
  <c r="AM513" i="3"/>
  <c r="Y513" i="3"/>
  <c r="BS513" i="3"/>
  <c r="BE513" i="3"/>
  <c r="AQ513" i="3"/>
  <c r="AC513" i="3"/>
  <c r="BI514" i="3"/>
  <c r="AU514" i="3"/>
  <c r="AG514" i="3"/>
  <c r="S514" i="3"/>
  <c r="BM514" i="3"/>
  <c r="AY514" i="3"/>
  <c r="AK514" i="3"/>
  <c r="W514" i="3"/>
  <c r="BQ514" i="3"/>
  <c r="BC514" i="3"/>
  <c r="AO514" i="3"/>
  <c r="AA514" i="3"/>
  <c r="BG515" i="3"/>
  <c r="AS515" i="3"/>
  <c r="AE515" i="3"/>
  <c r="Q515" i="3"/>
  <c r="BK515" i="3"/>
  <c r="AW515" i="3"/>
  <c r="AI515" i="3"/>
  <c r="U515" i="3"/>
  <c r="BO515" i="3"/>
  <c r="BA515" i="3"/>
  <c r="AM515" i="3"/>
  <c r="Y515" i="3"/>
  <c r="BS515" i="3"/>
  <c r="BE515" i="3"/>
  <c r="AQ515" i="3"/>
  <c r="AC515" i="3"/>
  <c r="BI516" i="3"/>
  <c r="AU516" i="3"/>
  <c r="AG516" i="3"/>
  <c r="BM516" i="3"/>
  <c r="AY516" i="3"/>
  <c r="AK516" i="3"/>
  <c r="BQ516" i="3"/>
  <c r="BC516" i="3"/>
  <c r="AO516" i="3"/>
  <c r="BG517" i="3"/>
  <c r="AS517" i="3"/>
  <c r="AE517" i="3"/>
  <c r="Q517" i="3"/>
  <c r="BK517" i="3"/>
  <c r="AW517" i="3"/>
  <c r="AI517" i="3"/>
  <c r="U517" i="3"/>
  <c r="BO517" i="3"/>
  <c r="BA517" i="3"/>
  <c r="AM517" i="3"/>
  <c r="Y517" i="3"/>
  <c r="BS517" i="3"/>
  <c r="BE517" i="3"/>
  <c r="AQ517" i="3"/>
  <c r="AC517" i="3"/>
  <c r="BI518" i="3"/>
  <c r="AU518" i="3"/>
  <c r="AG518" i="3"/>
  <c r="S518" i="3"/>
  <c r="BM518" i="3"/>
  <c r="AY518" i="3"/>
  <c r="AK518" i="3"/>
  <c r="W518" i="3"/>
  <c r="BQ518" i="3"/>
  <c r="BC518" i="3"/>
  <c r="AO518" i="3"/>
  <c r="AA518" i="3"/>
  <c r="BG519" i="3"/>
  <c r="AS519" i="3"/>
  <c r="AE519" i="3"/>
  <c r="Q519" i="3"/>
  <c r="BK519" i="3"/>
  <c r="AW519" i="3"/>
  <c r="AI519" i="3"/>
  <c r="U519" i="3"/>
  <c r="BO519" i="3"/>
  <c r="BA519" i="3"/>
  <c r="AM519" i="3"/>
  <c r="Y519" i="3"/>
  <c r="BS519" i="3"/>
  <c r="BE519" i="3"/>
  <c r="AQ519" i="3"/>
  <c r="AC519" i="3"/>
  <c r="BI520" i="3"/>
  <c r="AU520" i="3"/>
  <c r="AG520" i="3"/>
  <c r="BM520" i="3"/>
  <c r="AY520" i="3"/>
  <c r="AK520" i="3"/>
  <c r="BQ520" i="3"/>
  <c r="BC520" i="3"/>
  <c r="AO520" i="3"/>
  <c r="BG521" i="3"/>
  <c r="AS521" i="3"/>
  <c r="AE521" i="3"/>
  <c r="Q521" i="3"/>
  <c r="BK521" i="3"/>
  <c r="AW521" i="3"/>
  <c r="AI521" i="3"/>
  <c r="U521" i="3"/>
  <c r="BO521" i="3"/>
  <c r="BA521" i="3"/>
  <c r="AM521" i="3"/>
  <c r="Y521" i="3"/>
  <c r="BS521" i="3"/>
  <c r="BE521" i="3"/>
  <c r="AQ521" i="3"/>
  <c r="AC521" i="3"/>
  <c r="BI522" i="3"/>
  <c r="AU522" i="3"/>
  <c r="AG522" i="3"/>
  <c r="S522" i="3"/>
  <c r="BM522" i="3"/>
  <c r="AY522" i="3"/>
  <c r="AK522" i="3"/>
  <c r="W522" i="3"/>
  <c r="BQ522" i="3"/>
  <c r="BC522" i="3"/>
  <c r="AO522" i="3"/>
  <c r="AA522" i="3"/>
  <c r="BG523" i="3"/>
  <c r="AS523" i="3"/>
  <c r="AE523" i="3"/>
  <c r="Q523" i="3"/>
  <c r="BK523" i="3"/>
  <c r="AW523" i="3"/>
  <c r="AI523" i="3"/>
  <c r="U523" i="3"/>
  <c r="BO523" i="3"/>
  <c r="BA523" i="3"/>
  <c r="AM523" i="3"/>
  <c r="Y523" i="3"/>
  <c r="BS523" i="3"/>
  <c r="BE523" i="3"/>
  <c r="AQ523" i="3"/>
  <c r="AC523" i="3"/>
  <c r="BI524" i="3"/>
  <c r="AU524" i="3"/>
  <c r="AG524" i="3"/>
  <c r="BM524" i="3"/>
  <c r="AY524" i="3"/>
  <c r="AK524" i="3"/>
  <c r="BQ524" i="3"/>
  <c r="BC524" i="3"/>
  <c r="AO524" i="3"/>
  <c r="BG525" i="3"/>
  <c r="AS525" i="3"/>
  <c r="AE525" i="3"/>
  <c r="Q525" i="3"/>
  <c r="BK525" i="3"/>
  <c r="AW525" i="3"/>
  <c r="AI525" i="3"/>
  <c r="U525" i="3"/>
  <c r="BO525" i="3"/>
  <c r="BA525" i="3"/>
  <c r="AM525" i="3"/>
  <c r="Y525" i="3"/>
  <c r="BS525" i="3"/>
  <c r="BE525" i="3"/>
  <c r="AQ525" i="3"/>
  <c r="AC525" i="3"/>
  <c r="BI526" i="3"/>
  <c r="AU526" i="3"/>
  <c r="AG526" i="3"/>
  <c r="S526" i="3"/>
  <c r="BM526" i="3"/>
  <c r="AY526" i="3"/>
  <c r="AK526" i="3"/>
  <c r="W526" i="3"/>
  <c r="BQ526" i="3"/>
  <c r="BC526" i="3"/>
  <c r="AO526" i="3"/>
  <c r="AA526" i="3"/>
  <c r="BG527" i="3"/>
  <c r="AS527" i="3"/>
  <c r="AE527" i="3"/>
  <c r="Q527" i="3"/>
  <c r="BK527" i="3"/>
  <c r="AW527" i="3"/>
  <c r="AI527" i="3"/>
  <c r="U527" i="3"/>
  <c r="BO527" i="3"/>
  <c r="BA527" i="3"/>
  <c r="AM527" i="3"/>
  <c r="Y527" i="3"/>
  <c r="BS527" i="3"/>
  <c r="BE527" i="3"/>
  <c r="AQ527" i="3"/>
  <c r="AC527" i="3"/>
  <c r="BI528" i="3"/>
  <c r="AU528" i="3"/>
  <c r="AG528" i="3"/>
  <c r="BM528" i="3"/>
  <c r="AY528" i="3"/>
  <c r="AK528" i="3"/>
  <c r="BQ528" i="3"/>
  <c r="BC528" i="3"/>
  <c r="AO528" i="3"/>
  <c r="BG529" i="3"/>
  <c r="AS529" i="3"/>
  <c r="AE529" i="3"/>
  <c r="Q529" i="3"/>
  <c r="BK529" i="3"/>
  <c r="AW529" i="3"/>
  <c r="AI529" i="3"/>
  <c r="U529" i="3"/>
  <c r="BO529" i="3"/>
  <c r="BA529" i="3"/>
  <c r="AM529" i="3"/>
  <c r="Y529" i="3"/>
  <c r="BS529" i="3"/>
  <c r="BE529" i="3"/>
  <c r="AQ529" i="3"/>
  <c r="AC529" i="3"/>
  <c r="BI530" i="3"/>
  <c r="AU530" i="3"/>
  <c r="AG530" i="3"/>
  <c r="S530" i="3"/>
  <c r="BM530" i="3"/>
  <c r="AY530" i="3"/>
  <c r="AK530" i="3"/>
  <c r="W530" i="3"/>
  <c r="BQ530" i="3"/>
  <c r="BC530" i="3"/>
  <c r="AO530" i="3"/>
  <c r="AA530" i="3"/>
  <c r="BG531" i="3"/>
  <c r="AS531" i="3"/>
  <c r="AE531" i="3"/>
  <c r="Q531" i="3"/>
  <c r="BK531" i="3"/>
  <c r="AW531" i="3"/>
  <c r="AI531" i="3"/>
  <c r="U531" i="3"/>
  <c r="BO531" i="3"/>
  <c r="BA531" i="3"/>
  <c r="AM531" i="3"/>
  <c r="Y531" i="3"/>
  <c r="BS531" i="3"/>
  <c r="BE531" i="3"/>
  <c r="AQ531" i="3"/>
  <c r="AC531" i="3"/>
  <c r="BI532" i="3"/>
  <c r="AU532" i="3"/>
  <c r="AG532" i="3"/>
  <c r="BM532" i="3"/>
  <c r="AY532" i="3"/>
  <c r="AK532" i="3"/>
  <c r="BQ532" i="3"/>
  <c r="BC532" i="3"/>
  <c r="AO532" i="3"/>
  <c r="BG533" i="3"/>
  <c r="AS533" i="3"/>
  <c r="AE533" i="3"/>
  <c r="Q533" i="3"/>
  <c r="BK533" i="3"/>
  <c r="AW533" i="3"/>
  <c r="AI533" i="3"/>
  <c r="U533" i="3"/>
  <c r="BO533" i="3"/>
  <c r="BA533" i="3"/>
  <c r="AM533" i="3"/>
  <c r="Y533" i="3"/>
  <c r="BS533" i="3"/>
  <c r="BE533" i="3"/>
  <c r="AQ533" i="3"/>
  <c r="BI534" i="3"/>
  <c r="AU534" i="3"/>
  <c r="AG534" i="3"/>
  <c r="BM534" i="3"/>
  <c r="AY534" i="3"/>
  <c r="AK534" i="3"/>
  <c r="BQ534" i="3"/>
  <c r="BC534" i="3"/>
  <c r="AO534" i="3"/>
  <c r="BG535" i="3"/>
  <c r="AS535" i="3"/>
  <c r="AE535" i="3"/>
  <c r="BK535" i="3"/>
  <c r="AW535" i="3"/>
  <c r="AI535" i="3"/>
  <c r="BO535" i="3"/>
  <c r="BA535" i="3"/>
  <c r="AM535" i="3"/>
  <c r="BS535" i="3"/>
  <c r="BE535" i="3"/>
  <c r="AQ535" i="3"/>
  <c r="BI536" i="3"/>
  <c r="AU536" i="3"/>
  <c r="AG536" i="3"/>
  <c r="BM536" i="3"/>
  <c r="AY536" i="3"/>
  <c r="AK536" i="3"/>
  <c r="BQ536" i="3"/>
  <c r="BC536" i="3"/>
  <c r="AO536" i="3"/>
  <c r="BG537" i="3"/>
  <c r="AS537" i="3"/>
  <c r="AE537" i="3"/>
  <c r="BK537" i="3"/>
  <c r="AW537" i="3"/>
  <c r="AI537" i="3"/>
  <c r="BO537" i="3"/>
  <c r="BA537" i="3"/>
  <c r="AM537" i="3"/>
  <c r="BS537" i="3"/>
  <c r="BE537" i="3"/>
  <c r="AQ537" i="3"/>
  <c r="BI538" i="3"/>
  <c r="AU538" i="3"/>
  <c r="AG538" i="3"/>
  <c r="BM538" i="3"/>
  <c r="AY538" i="3"/>
  <c r="AK538" i="3"/>
  <c r="BQ538" i="3"/>
  <c r="BC538" i="3"/>
  <c r="AO538" i="3"/>
  <c r="BG539" i="3"/>
  <c r="AS539" i="3"/>
  <c r="AE539" i="3"/>
  <c r="BK539" i="3"/>
  <c r="AW539" i="3"/>
  <c r="AI539" i="3"/>
  <c r="BO539" i="3"/>
  <c r="BA539" i="3"/>
  <c r="AM539" i="3"/>
  <c r="BS539" i="3"/>
  <c r="BE539" i="3"/>
  <c r="AQ539" i="3"/>
  <c r="BI540" i="3"/>
  <c r="AU540" i="3"/>
  <c r="AG540" i="3"/>
  <c r="BM540" i="3"/>
  <c r="AY540" i="3"/>
  <c r="AK540" i="3"/>
  <c r="BQ540" i="3"/>
  <c r="BC540" i="3"/>
  <c r="AO540" i="3"/>
  <c r="BG541" i="3"/>
  <c r="AS541" i="3"/>
  <c r="AE541" i="3"/>
  <c r="BK541" i="3"/>
  <c r="AW541" i="3"/>
  <c r="AI541" i="3"/>
  <c r="BO541" i="3"/>
  <c r="BA541" i="3"/>
  <c r="AM541" i="3"/>
  <c r="BS541" i="3"/>
  <c r="BE541" i="3"/>
  <c r="AQ541" i="3"/>
  <c r="BI542" i="3"/>
  <c r="AU542" i="3"/>
  <c r="AG542" i="3"/>
  <c r="BM542" i="3"/>
  <c r="AY542" i="3"/>
  <c r="AK542" i="3"/>
  <c r="BQ542" i="3"/>
  <c r="BC542" i="3"/>
  <c r="AO542" i="3"/>
  <c r="BG543" i="3"/>
  <c r="AS543" i="3"/>
  <c r="AE543" i="3"/>
  <c r="BK543" i="3"/>
  <c r="AW543" i="3"/>
  <c r="AI543" i="3"/>
  <c r="BO543" i="3"/>
  <c r="BA543" i="3"/>
  <c r="AM543" i="3"/>
  <c r="BS543" i="3"/>
  <c r="BE543" i="3"/>
  <c r="AQ543" i="3"/>
  <c r="BI544" i="3"/>
  <c r="AU544" i="3"/>
  <c r="AG544" i="3"/>
  <c r="BM544" i="3"/>
  <c r="AY544" i="3"/>
  <c r="AK544" i="3"/>
  <c r="BQ544" i="3"/>
  <c r="BC544" i="3"/>
  <c r="AO544" i="3"/>
  <c r="BG545" i="3"/>
  <c r="AS545" i="3"/>
  <c r="AE545" i="3"/>
  <c r="BK545" i="3"/>
  <c r="AW545" i="3"/>
  <c r="AI545" i="3"/>
  <c r="BO545" i="3"/>
  <c r="BA545" i="3"/>
  <c r="AM545" i="3"/>
  <c r="BS545" i="3"/>
  <c r="BE545" i="3"/>
  <c r="AQ545" i="3"/>
  <c r="BI546" i="3"/>
  <c r="AU546" i="3"/>
  <c r="AG546" i="3"/>
  <c r="BM546" i="3"/>
  <c r="AY546" i="3"/>
  <c r="AK546" i="3"/>
  <c r="BQ546" i="3"/>
  <c r="BC546" i="3"/>
  <c r="AO546" i="3"/>
  <c r="BG547" i="3"/>
  <c r="AS547" i="3"/>
  <c r="AE547" i="3"/>
  <c r="BK547" i="3"/>
  <c r="AW547" i="3"/>
  <c r="AI547" i="3"/>
  <c r="BO547" i="3"/>
  <c r="BA547" i="3"/>
  <c r="AM547" i="3"/>
  <c r="BS547" i="3"/>
  <c r="BE547" i="3"/>
  <c r="AQ547" i="3"/>
  <c r="BI548" i="3"/>
  <c r="AU548" i="3"/>
  <c r="AG548" i="3"/>
  <c r="BM548" i="3"/>
  <c r="AY548" i="3"/>
  <c r="AK548" i="3"/>
  <c r="BQ548" i="3"/>
  <c r="BC548" i="3"/>
  <c r="AO548" i="3"/>
  <c r="BG549" i="3"/>
  <c r="AS549" i="3"/>
  <c r="AE549" i="3"/>
  <c r="BK549" i="3"/>
  <c r="AW549" i="3"/>
  <c r="AI549" i="3"/>
  <c r="BO549" i="3"/>
  <c r="BA549" i="3"/>
  <c r="AM549" i="3"/>
  <c r="BS549" i="3"/>
  <c r="BE549" i="3"/>
  <c r="AQ549" i="3"/>
  <c r="BI550" i="3"/>
  <c r="AU550" i="3"/>
  <c r="AG550" i="3"/>
  <c r="BM550" i="3"/>
  <c r="AY550" i="3"/>
  <c r="AK550" i="3"/>
  <c r="BQ550" i="3"/>
  <c r="BC550" i="3"/>
  <c r="AO550" i="3"/>
  <c r="BG551" i="3"/>
  <c r="AS551" i="3"/>
  <c r="AE551" i="3"/>
  <c r="BK551" i="3"/>
  <c r="AW551" i="3"/>
  <c r="AI551" i="3"/>
  <c r="BO551" i="3"/>
  <c r="BA551" i="3"/>
  <c r="AM551" i="3"/>
  <c r="BS551" i="3"/>
  <c r="BE551" i="3"/>
  <c r="AQ551" i="3"/>
  <c r="BI552" i="3"/>
  <c r="AU552" i="3"/>
  <c r="AG552" i="3"/>
  <c r="BM552" i="3"/>
  <c r="AY552" i="3"/>
  <c r="AK552" i="3"/>
  <c r="BQ552" i="3"/>
  <c r="BC552" i="3"/>
  <c r="AO552" i="3"/>
  <c r="BG553" i="3"/>
  <c r="AS553" i="3"/>
  <c r="AE553" i="3"/>
  <c r="BK553" i="3"/>
  <c r="AW553" i="3"/>
  <c r="AI553" i="3"/>
  <c r="BO553" i="3"/>
  <c r="BA553" i="3"/>
  <c r="AM553" i="3"/>
  <c r="BS553" i="3"/>
  <c r="BE553" i="3"/>
  <c r="AQ553" i="3"/>
  <c r="BI554" i="3"/>
  <c r="AU554" i="3"/>
  <c r="AG554" i="3"/>
  <c r="BM554" i="3"/>
  <c r="AY554" i="3"/>
  <c r="AK554" i="3"/>
  <c r="BQ554" i="3"/>
  <c r="BC554" i="3"/>
  <c r="AO554" i="3"/>
  <c r="BG555" i="3"/>
  <c r="AS555" i="3"/>
  <c r="AE555" i="3"/>
  <c r="BK555" i="3"/>
  <c r="AW555" i="3"/>
  <c r="AI555" i="3"/>
  <c r="BO555" i="3"/>
  <c r="BA555" i="3"/>
  <c r="AM555" i="3"/>
  <c r="BS555" i="3"/>
  <c r="BE555" i="3"/>
  <c r="AQ555" i="3"/>
  <c r="BI556" i="3"/>
  <c r="AU556" i="3"/>
  <c r="AG556" i="3"/>
  <c r="BM556" i="3"/>
  <c r="AY556" i="3"/>
  <c r="AK556" i="3"/>
  <c r="BQ556" i="3"/>
  <c r="BC556" i="3"/>
  <c r="AO556" i="3"/>
  <c r="BG557" i="3"/>
  <c r="AS557" i="3"/>
  <c r="AE557" i="3"/>
  <c r="BK557" i="3"/>
  <c r="AW557" i="3"/>
  <c r="AI557" i="3"/>
  <c r="BO557" i="3"/>
  <c r="BA557" i="3"/>
  <c r="AM557" i="3"/>
  <c r="BS557" i="3"/>
  <c r="BE557" i="3"/>
  <c r="AQ557" i="3"/>
  <c r="BI558" i="3"/>
  <c r="AU558" i="3"/>
  <c r="AG558" i="3"/>
  <c r="BM558" i="3"/>
  <c r="AY558" i="3"/>
  <c r="AK558" i="3"/>
  <c r="BQ558" i="3"/>
  <c r="BC558" i="3"/>
  <c r="AO558" i="3"/>
  <c r="BG559" i="3"/>
  <c r="AS559" i="3"/>
  <c r="AE559" i="3"/>
  <c r="BK559" i="3"/>
  <c r="AW559" i="3"/>
  <c r="AI559" i="3"/>
  <c r="BO559" i="3"/>
  <c r="BA559" i="3"/>
  <c r="AM559" i="3"/>
  <c r="BS559" i="3"/>
  <c r="BE559" i="3"/>
  <c r="AQ559" i="3"/>
  <c r="BI560" i="3"/>
  <c r="AU560" i="3"/>
  <c r="AG560" i="3"/>
  <c r="BM560" i="3"/>
  <c r="AY560" i="3"/>
  <c r="AK560" i="3"/>
  <c r="BQ560" i="3"/>
  <c r="BC560" i="3"/>
  <c r="AO560" i="3"/>
  <c r="BG561" i="3"/>
  <c r="AS561" i="3"/>
  <c r="AE561" i="3"/>
  <c r="BK561" i="3"/>
  <c r="AW561" i="3"/>
  <c r="AI561" i="3"/>
  <c r="BO561" i="3"/>
  <c r="BA561" i="3"/>
  <c r="AM561" i="3"/>
  <c r="BS561" i="3"/>
  <c r="BE561" i="3"/>
  <c r="AQ561" i="3"/>
  <c r="BI562" i="3"/>
  <c r="AU562" i="3"/>
  <c r="AG562" i="3"/>
  <c r="BM562" i="3"/>
  <c r="AY562" i="3"/>
  <c r="AK562" i="3"/>
  <c r="BQ562" i="3"/>
  <c r="BC562" i="3"/>
  <c r="AO562" i="3"/>
  <c r="BG563" i="3"/>
  <c r="AS563" i="3"/>
  <c r="AE563" i="3"/>
  <c r="BK563" i="3"/>
  <c r="AW563" i="3"/>
  <c r="AI563" i="3"/>
  <c r="BO563" i="3"/>
  <c r="BA563" i="3"/>
  <c r="AM563" i="3"/>
  <c r="BS563" i="3"/>
  <c r="BE563" i="3"/>
  <c r="AQ563" i="3"/>
  <c r="BI564" i="3"/>
  <c r="AU564" i="3"/>
  <c r="AG564" i="3"/>
  <c r="BM564" i="3"/>
  <c r="AY564" i="3"/>
  <c r="AK564" i="3"/>
  <c r="BQ564" i="3"/>
  <c r="BC564" i="3"/>
  <c r="AO564" i="3"/>
  <c r="BG565" i="3"/>
  <c r="AS565" i="3"/>
  <c r="AE565" i="3"/>
  <c r="BK565" i="3"/>
  <c r="AW565" i="3"/>
  <c r="AI565" i="3"/>
  <c r="BO565" i="3"/>
  <c r="BA565" i="3"/>
  <c r="AM565" i="3"/>
  <c r="BS565" i="3"/>
  <c r="BE565" i="3"/>
  <c r="AQ565" i="3"/>
  <c r="BI566" i="3"/>
  <c r="AU566" i="3"/>
  <c r="AG566" i="3"/>
  <c r="BM566" i="3"/>
  <c r="AY566" i="3"/>
  <c r="AK566" i="3"/>
  <c r="BQ566" i="3"/>
  <c r="BC566" i="3"/>
  <c r="AO566" i="3"/>
  <c r="BG567" i="3"/>
  <c r="AS567" i="3"/>
  <c r="AE567" i="3"/>
  <c r="BK567" i="3"/>
  <c r="AW567" i="3"/>
  <c r="AI567" i="3"/>
  <c r="BO567" i="3"/>
  <c r="BA567" i="3"/>
  <c r="AM567" i="3"/>
  <c r="BS567" i="3"/>
  <c r="BE567" i="3"/>
  <c r="AQ567" i="3"/>
  <c r="BI568" i="3"/>
  <c r="AU568" i="3"/>
  <c r="AG568" i="3"/>
  <c r="BM568" i="3"/>
  <c r="AY568" i="3"/>
  <c r="AK568" i="3"/>
  <c r="BQ568" i="3"/>
  <c r="BC568" i="3"/>
  <c r="AO568" i="3"/>
  <c r="BG569" i="3"/>
  <c r="AS569" i="3"/>
  <c r="AE569" i="3"/>
  <c r="BK569" i="3"/>
  <c r="AW569" i="3"/>
  <c r="AI569" i="3"/>
  <c r="BO569" i="3"/>
  <c r="BA569" i="3"/>
  <c r="AM569" i="3"/>
  <c r="BS569" i="3"/>
  <c r="BE569" i="3"/>
  <c r="AQ569" i="3"/>
  <c r="BI570" i="3"/>
  <c r="AU570" i="3"/>
  <c r="AG570" i="3"/>
  <c r="BM570" i="3"/>
  <c r="AY570" i="3"/>
  <c r="AK570" i="3"/>
  <c r="BQ570" i="3"/>
  <c r="BC570" i="3"/>
  <c r="AO570" i="3"/>
  <c r="BG571" i="3"/>
  <c r="AS571" i="3"/>
  <c r="AE571" i="3"/>
  <c r="BK571" i="3"/>
  <c r="AW571" i="3"/>
  <c r="AI571" i="3"/>
  <c r="BO571" i="3"/>
  <c r="BA571" i="3"/>
  <c r="AM571" i="3"/>
  <c r="BS571" i="3"/>
  <c r="BE571" i="3"/>
  <c r="AQ571" i="3"/>
  <c r="BI572" i="3"/>
  <c r="AU572" i="3"/>
  <c r="AG572" i="3"/>
  <c r="BM572" i="3"/>
  <c r="AY572" i="3"/>
  <c r="AK572" i="3"/>
  <c r="BQ572" i="3"/>
  <c r="BC572" i="3"/>
  <c r="AO572" i="3"/>
  <c r="BG573" i="3"/>
  <c r="AS573" i="3"/>
  <c r="AE573" i="3"/>
  <c r="BK573" i="3"/>
  <c r="AW573" i="3"/>
  <c r="AI573" i="3"/>
  <c r="BO573" i="3"/>
  <c r="BA573" i="3"/>
  <c r="AM573" i="3"/>
  <c r="BS573" i="3"/>
  <c r="BE573" i="3"/>
  <c r="AQ573" i="3"/>
  <c r="BI574" i="3"/>
  <c r="AU574" i="3"/>
  <c r="AG574" i="3"/>
  <c r="BM574" i="3"/>
  <c r="AY574" i="3"/>
  <c r="AK574" i="3"/>
  <c r="BQ574" i="3"/>
  <c r="BC574" i="3"/>
  <c r="AO574" i="3"/>
  <c r="BG575" i="3"/>
  <c r="AS575" i="3"/>
  <c r="AE575" i="3"/>
  <c r="BK575" i="3"/>
  <c r="AW575" i="3"/>
  <c r="AI575" i="3"/>
  <c r="BO575" i="3"/>
  <c r="BA575" i="3"/>
  <c r="AM575" i="3"/>
  <c r="BS575" i="3"/>
  <c r="BE575" i="3"/>
  <c r="AQ575" i="3"/>
  <c r="BI576" i="3"/>
  <c r="AU576" i="3"/>
  <c r="AG576" i="3"/>
  <c r="BM576" i="3"/>
  <c r="AY576" i="3"/>
  <c r="AK576" i="3"/>
  <c r="BQ576" i="3"/>
  <c r="BC576" i="3"/>
  <c r="AO576" i="3"/>
  <c r="BG577" i="3"/>
  <c r="AS577" i="3"/>
  <c r="AE577" i="3"/>
  <c r="BK577" i="3"/>
  <c r="AW577" i="3"/>
  <c r="AI577" i="3"/>
  <c r="BO577" i="3"/>
  <c r="BA577" i="3"/>
  <c r="AM577" i="3"/>
  <c r="BS577" i="3"/>
  <c r="BE577" i="3"/>
  <c r="AQ577" i="3"/>
  <c r="BI578" i="3"/>
  <c r="AU578" i="3"/>
  <c r="AG578" i="3"/>
  <c r="BM578" i="3"/>
  <c r="AY578" i="3"/>
  <c r="AK578" i="3"/>
  <c r="BQ578" i="3"/>
  <c r="BC578" i="3"/>
  <c r="AO578" i="3"/>
  <c r="BG579" i="3"/>
  <c r="AS579" i="3"/>
  <c r="AE579" i="3"/>
  <c r="BK579" i="3"/>
  <c r="AW579" i="3"/>
  <c r="AI579" i="3"/>
  <c r="BO579" i="3"/>
  <c r="BA579" i="3"/>
  <c r="AM579" i="3"/>
  <c r="BS579" i="3"/>
  <c r="BE579" i="3"/>
  <c r="AQ579" i="3"/>
  <c r="BI580" i="3"/>
  <c r="AU580" i="3"/>
  <c r="AG580" i="3"/>
  <c r="BM580" i="3"/>
  <c r="AY580" i="3"/>
  <c r="AK580" i="3"/>
  <c r="BQ580" i="3"/>
  <c r="BC580" i="3"/>
  <c r="AO580" i="3"/>
  <c r="BG581" i="3"/>
  <c r="AS581" i="3"/>
  <c r="AE581" i="3"/>
  <c r="BK581" i="3"/>
  <c r="AW581" i="3"/>
  <c r="AI581" i="3"/>
  <c r="BO581" i="3"/>
  <c r="BA581" i="3"/>
  <c r="AM581" i="3"/>
  <c r="BS581" i="3"/>
  <c r="BE581" i="3"/>
  <c r="AQ581" i="3"/>
  <c r="BI582" i="3"/>
  <c r="AU582" i="3"/>
  <c r="AG582" i="3"/>
  <c r="BM582" i="3"/>
  <c r="AY582" i="3"/>
  <c r="AK582" i="3"/>
  <c r="BQ582" i="3"/>
  <c r="BC582" i="3"/>
  <c r="AO582" i="3"/>
  <c r="BG583" i="3"/>
  <c r="AS583" i="3"/>
  <c r="AE583" i="3"/>
  <c r="BK583" i="3"/>
  <c r="AW583" i="3"/>
  <c r="AI583" i="3"/>
  <c r="BO583" i="3"/>
  <c r="BA583" i="3"/>
  <c r="AM583" i="3"/>
  <c r="BS583" i="3"/>
  <c r="BE583" i="3"/>
  <c r="AQ583" i="3"/>
  <c r="BI584" i="3"/>
  <c r="AU584" i="3"/>
  <c r="AG584" i="3"/>
  <c r="BM584" i="3"/>
  <c r="AY584" i="3"/>
  <c r="AK584" i="3"/>
  <c r="BQ584" i="3"/>
  <c r="BC584" i="3"/>
  <c r="AO584" i="3"/>
  <c r="BG585" i="3"/>
  <c r="AS585" i="3"/>
  <c r="AE585" i="3"/>
  <c r="BK585" i="3"/>
  <c r="AW585" i="3"/>
  <c r="AI585" i="3"/>
  <c r="BO585" i="3"/>
  <c r="BA585" i="3"/>
  <c r="AM585" i="3"/>
  <c r="BS585" i="3"/>
  <c r="BE585" i="3"/>
  <c r="AQ585" i="3"/>
  <c r="BI586" i="3"/>
  <c r="AU586" i="3"/>
  <c r="AG586" i="3"/>
  <c r="BM586" i="3"/>
  <c r="AY586" i="3"/>
  <c r="AK586" i="3"/>
  <c r="BQ586" i="3"/>
  <c r="BC586" i="3"/>
  <c r="AO586" i="3"/>
  <c r="BG587" i="3"/>
  <c r="AS587" i="3"/>
  <c r="AE587" i="3"/>
  <c r="BK587" i="3"/>
  <c r="AW587" i="3"/>
  <c r="AI587" i="3"/>
  <c r="BO587" i="3"/>
  <c r="BA587" i="3"/>
  <c r="AM587" i="3"/>
  <c r="BS587" i="3"/>
  <c r="BE587" i="3"/>
  <c r="AQ587" i="3"/>
  <c r="BI588" i="3"/>
  <c r="AU588" i="3"/>
  <c r="AG588" i="3"/>
  <c r="BM588" i="3"/>
  <c r="AY588" i="3"/>
  <c r="AK588" i="3"/>
  <c r="BQ588" i="3"/>
  <c r="BC588" i="3"/>
  <c r="AO588" i="3"/>
  <c r="BG589" i="3"/>
  <c r="AS589" i="3"/>
  <c r="AE589" i="3"/>
  <c r="BK589" i="3"/>
  <c r="AW589" i="3"/>
  <c r="AI589" i="3"/>
  <c r="BO589" i="3"/>
  <c r="BA589" i="3"/>
  <c r="AM589" i="3"/>
  <c r="BS589" i="3"/>
  <c r="BE589" i="3"/>
  <c r="AQ589" i="3"/>
  <c r="BI590" i="3"/>
  <c r="AU590" i="3"/>
  <c r="AG590" i="3"/>
  <c r="BM590" i="3"/>
  <c r="AY590" i="3"/>
  <c r="AK590" i="3"/>
  <c r="BQ590" i="3"/>
  <c r="BC590" i="3"/>
  <c r="AO590" i="3"/>
  <c r="BG591" i="3"/>
  <c r="AS591" i="3"/>
  <c r="AE591" i="3"/>
  <c r="BK591" i="3"/>
  <c r="AW591" i="3"/>
  <c r="AI591" i="3"/>
  <c r="BO591" i="3"/>
  <c r="BA591" i="3"/>
  <c r="AM591" i="3"/>
  <c r="BS591" i="3"/>
  <c r="BE591" i="3"/>
  <c r="AQ591" i="3"/>
  <c r="BI592" i="3"/>
  <c r="AU592" i="3"/>
  <c r="AG592" i="3"/>
  <c r="BM592" i="3"/>
  <c r="AY592" i="3"/>
  <c r="AK592" i="3"/>
  <c r="BQ592" i="3"/>
  <c r="BC592" i="3"/>
  <c r="AO592" i="3"/>
  <c r="BG593" i="3"/>
  <c r="AS593" i="3"/>
  <c r="AE593" i="3"/>
  <c r="BK593" i="3"/>
  <c r="AW593" i="3"/>
  <c r="AI593" i="3"/>
  <c r="BO593" i="3"/>
  <c r="BA593" i="3"/>
  <c r="AM593" i="3"/>
  <c r="BS593" i="3"/>
  <c r="BE593" i="3"/>
  <c r="AQ593" i="3"/>
  <c r="BI594" i="3"/>
  <c r="AU594" i="3"/>
  <c r="AG594" i="3"/>
  <c r="BM594" i="3"/>
  <c r="AY594" i="3"/>
  <c r="AK594" i="3"/>
  <c r="BQ594" i="3"/>
  <c r="BC594" i="3"/>
  <c r="AO594" i="3"/>
  <c r="BG595" i="3"/>
  <c r="AS595" i="3"/>
  <c r="AE595" i="3"/>
  <c r="BK595" i="3"/>
  <c r="AW595" i="3"/>
  <c r="AI595" i="3"/>
  <c r="BO595" i="3"/>
  <c r="BA595" i="3"/>
  <c r="AM595" i="3"/>
  <c r="BS595" i="3"/>
  <c r="BE595" i="3"/>
  <c r="AQ595" i="3"/>
  <c r="BI596" i="3"/>
  <c r="AU596" i="3"/>
  <c r="AG596" i="3"/>
  <c r="BM596" i="3"/>
  <c r="AY596" i="3"/>
  <c r="AK596" i="3"/>
  <c r="BQ596" i="3"/>
  <c r="BC596" i="3"/>
  <c r="AO596" i="3"/>
  <c r="BG597" i="3"/>
  <c r="AS597" i="3"/>
  <c r="AE597" i="3"/>
  <c r="BK597" i="3"/>
  <c r="AW597" i="3"/>
  <c r="AI597" i="3"/>
  <c r="BO597" i="3"/>
  <c r="BA597" i="3"/>
  <c r="AM597" i="3"/>
  <c r="BS597" i="3"/>
  <c r="BE597" i="3"/>
  <c r="AQ597" i="3"/>
  <c r="BI598" i="3"/>
  <c r="AU598" i="3"/>
  <c r="AG598" i="3"/>
  <c r="BM598" i="3"/>
  <c r="AY598" i="3"/>
  <c r="AK598" i="3"/>
  <c r="BQ598" i="3"/>
  <c r="BC598" i="3"/>
  <c r="AO598" i="3"/>
  <c r="BG599" i="3"/>
  <c r="AS599" i="3"/>
  <c r="AE599" i="3"/>
  <c r="BK599" i="3"/>
  <c r="AW599" i="3"/>
  <c r="AI599" i="3"/>
  <c r="BO599" i="3"/>
  <c r="BA599" i="3"/>
  <c r="AM599" i="3"/>
  <c r="BS599" i="3"/>
  <c r="BE599" i="3"/>
  <c r="AQ599" i="3"/>
  <c r="BI600" i="3"/>
  <c r="AU600" i="3"/>
  <c r="AG600" i="3"/>
  <c r="BM600" i="3"/>
  <c r="AY600" i="3"/>
  <c r="AK600" i="3"/>
  <c r="BQ600" i="3"/>
  <c r="BC600" i="3"/>
  <c r="AO600" i="3"/>
  <c r="BG601" i="3"/>
  <c r="AS601" i="3"/>
  <c r="AE601" i="3"/>
  <c r="BK601" i="3"/>
  <c r="AW601" i="3"/>
  <c r="AI601" i="3"/>
  <c r="BO601" i="3"/>
  <c r="BA601" i="3"/>
  <c r="AM601" i="3"/>
  <c r="BS601" i="3"/>
  <c r="BE601" i="3"/>
  <c r="AQ601" i="3"/>
  <c r="BI602" i="3"/>
  <c r="AU602" i="3"/>
  <c r="AG602" i="3"/>
  <c r="BM602" i="3"/>
  <c r="AY602" i="3"/>
  <c r="AK602" i="3"/>
  <c r="BQ602" i="3"/>
  <c r="BC602" i="3"/>
  <c r="AO602" i="3"/>
  <c r="BG603" i="3"/>
  <c r="AS603" i="3"/>
  <c r="AE603" i="3"/>
  <c r="BK603" i="3"/>
  <c r="AW603" i="3"/>
  <c r="AI603" i="3"/>
  <c r="BO603" i="3"/>
  <c r="BA603" i="3"/>
  <c r="AM603" i="3"/>
  <c r="BS603" i="3"/>
  <c r="BE603" i="3"/>
  <c r="AQ603" i="3"/>
  <c r="BI604" i="3"/>
  <c r="AU604" i="3"/>
  <c r="AG604" i="3"/>
  <c r="BM604" i="3"/>
  <c r="AY604" i="3"/>
  <c r="AK604" i="3"/>
  <c r="BQ604" i="3"/>
  <c r="BC604" i="3"/>
  <c r="AO604" i="3"/>
  <c r="BG605" i="3"/>
  <c r="AS605" i="3"/>
  <c r="AE605" i="3"/>
  <c r="BK605" i="3"/>
  <c r="AW605" i="3"/>
  <c r="AI605" i="3"/>
  <c r="BO605" i="3"/>
  <c r="BA605" i="3"/>
  <c r="AM605" i="3"/>
  <c r="BS605" i="3"/>
  <c r="BE605" i="3"/>
  <c r="AQ605" i="3"/>
  <c r="BI606" i="3"/>
  <c r="AU606" i="3"/>
  <c r="AG606" i="3"/>
  <c r="BM606" i="3"/>
  <c r="AY606" i="3"/>
  <c r="AK606" i="3"/>
  <c r="BQ606" i="3"/>
  <c r="BC606" i="3"/>
  <c r="AO606" i="3"/>
  <c r="BG607" i="3"/>
  <c r="AS607" i="3"/>
  <c r="AE607" i="3"/>
  <c r="BK607" i="3"/>
  <c r="AW607" i="3"/>
  <c r="AI607" i="3"/>
  <c r="BO607" i="3"/>
  <c r="BA607" i="3"/>
  <c r="AM607" i="3"/>
  <c r="BS607" i="3"/>
  <c r="BE607" i="3"/>
  <c r="AQ607" i="3"/>
  <c r="BI608" i="3"/>
  <c r="AU608" i="3"/>
  <c r="AG608" i="3"/>
  <c r="BM608" i="3"/>
  <c r="AY608" i="3"/>
  <c r="AK608" i="3"/>
  <c r="BQ608" i="3"/>
  <c r="BC608" i="3"/>
  <c r="AO608" i="3"/>
  <c r="BG609" i="3"/>
  <c r="AS609" i="3"/>
  <c r="AE609" i="3"/>
  <c r="BK609" i="3"/>
  <c r="AW609" i="3"/>
  <c r="AI609" i="3"/>
  <c r="BO609" i="3"/>
  <c r="BA609" i="3"/>
  <c r="AM609" i="3"/>
  <c r="BS609" i="3"/>
  <c r="BE609" i="3"/>
  <c r="AQ609" i="3"/>
  <c r="BI610" i="3"/>
  <c r="AU610" i="3"/>
  <c r="AG610" i="3"/>
  <c r="BM610" i="3"/>
  <c r="AY610" i="3"/>
  <c r="AK610" i="3"/>
  <c r="BQ610" i="3"/>
  <c r="BC610" i="3"/>
  <c r="AO610" i="3"/>
  <c r="BG611" i="3"/>
  <c r="AS611" i="3"/>
  <c r="AE611" i="3"/>
  <c r="BK611" i="3"/>
  <c r="AW611" i="3"/>
  <c r="AI611" i="3"/>
  <c r="BO611" i="3"/>
  <c r="BA611" i="3"/>
  <c r="AM611" i="3"/>
  <c r="BS611" i="3"/>
  <c r="BE611" i="3"/>
  <c r="AQ611" i="3"/>
  <c r="BI612" i="3"/>
  <c r="AU612" i="3"/>
  <c r="AG612" i="3"/>
  <c r="BM612" i="3"/>
  <c r="AY612" i="3"/>
  <c r="AK612" i="3"/>
  <c r="BQ612" i="3"/>
  <c r="BC612" i="3"/>
  <c r="AO612" i="3"/>
  <c r="BG613" i="3"/>
  <c r="AS613" i="3"/>
  <c r="AE613" i="3"/>
  <c r="BK613" i="3"/>
  <c r="AW613" i="3"/>
  <c r="AI613" i="3"/>
  <c r="BO613" i="3"/>
  <c r="BA613" i="3"/>
  <c r="AM613" i="3"/>
  <c r="BS613" i="3"/>
  <c r="BE613" i="3"/>
  <c r="AQ613" i="3"/>
  <c r="BI614" i="3"/>
  <c r="AU614" i="3"/>
  <c r="AG614" i="3"/>
  <c r="BM614" i="3"/>
  <c r="AY614" i="3"/>
  <c r="AK614" i="3"/>
  <c r="BQ614" i="3"/>
  <c r="BC614" i="3"/>
  <c r="AO614" i="3"/>
  <c r="BG615" i="3"/>
  <c r="AS615" i="3"/>
  <c r="AE615" i="3"/>
  <c r="BK615" i="3"/>
  <c r="AW615" i="3"/>
  <c r="AI615" i="3"/>
  <c r="BO615" i="3"/>
  <c r="BA615" i="3"/>
  <c r="AM615" i="3"/>
  <c r="BS615" i="3"/>
  <c r="BE615" i="3"/>
  <c r="AQ615" i="3"/>
  <c r="BI616" i="3"/>
  <c r="AU616" i="3"/>
  <c r="AG616" i="3"/>
  <c r="BM616" i="3"/>
  <c r="AY616" i="3"/>
  <c r="AK616" i="3"/>
  <c r="BQ616" i="3"/>
  <c r="BC616" i="3"/>
  <c r="AO616" i="3"/>
  <c r="BG617" i="3"/>
  <c r="AS617" i="3"/>
  <c r="AE617" i="3"/>
  <c r="BK617" i="3"/>
  <c r="AW617" i="3"/>
  <c r="AI617" i="3"/>
  <c r="BO617" i="3"/>
  <c r="BA617" i="3"/>
  <c r="AM617" i="3"/>
  <c r="BS617" i="3"/>
  <c r="BE617" i="3"/>
  <c r="AQ617" i="3"/>
  <c r="BI618" i="3"/>
  <c r="AU618" i="3"/>
  <c r="AG618" i="3"/>
  <c r="BM618" i="3"/>
  <c r="AY618" i="3"/>
  <c r="AK618" i="3"/>
  <c r="BQ618" i="3"/>
  <c r="BC618" i="3"/>
  <c r="AO618" i="3"/>
  <c r="BG619" i="3"/>
  <c r="AS619" i="3"/>
  <c r="AE619" i="3"/>
  <c r="BK619" i="3"/>
  <c r="AW619" i="3"/>
  <c r="AI619" i="3"/>
  <c r="BO619" i="3"/>
  <c r="BA619" i="3"/>
  <c r="AM619" i="3"/>
  <c r="BS619" i="3"/>
  <c r="BE619" i="3"/>
  <c r="AQ619" i="3"/>
  <c r="BI620" i="3"/>
  <c r="AU620" i="3"/>
  <c r="AG620" i="3"/>
  <c r="BM620" i="3"/>
  <c r="AY620" i="3"/>
  <c r="AK620" i="3"/>
  <c r="BQ620" i="3"/>
  <c r="BC620" i="3"/>
  <c r="AO620" i="3"/>
  <c r="BG621" i="3"/>
  <c r="AS621" i="3"/>
  <c r="AE621" i="3"/>
  <c r="BK621" i="3"/>
  <c r="AW621" i="3"/>
  <c r="AI621" i="3"/>
  <c r="BO621" i="3"/>
  <c r="BA621" i="3"/>
  <c r="AM621" i="3"/>
  <c r="BS621" i="3"/>
  <c r="BE621" i="3"/>
  <c r="AQ621" i="3"/>
  <c r="BI622" i="3"/>
  <c r="AU622" i="3"/>
  <c r="AG622" i="3"/>
  <c r="BM622" i="3"/>
  <c r="AY622" i="3"/>
  <c r="AK622" i="3"/>
  <c r="BQ622" i="3"/>
  <c r="BC622" i="3"/>
  <c r="AO622" i="3"/>
  <c r="BG623" i="3"/>
  <c r="AS623" i="3"/>
  <c r="AE623" i="3"/>
  <c r="BK623" i="3"/>
  <c r="AW623" i="3"/>
  <c r="AI623" i="3"/>
  <c r="BO623" i="3"/>
  <c r="BA623" i="3"/>
  <c r="AM623" i="3"/>
  <c r="BS623" i="3"/>
  <c r="BE623" i="3"/>
  <c r="AQ623" i="3"/>
  <c r="BI624" i="3"/>
  <c r="AU624" i="3"/>
  <c r="AG624" i="3"/>
  <c r="BM624" i="3"/>
  <c r="AY624" i="3"/>
  <c r="AK624" i="3"/>
  <c r="BQ624" i="3"/>
  <c r="BC624" i="3"/>
  <c r="AO624" i="3"/>
  <c r="BG625" i="3"/>
  <c r="AS625" i="3"/>
  <c r="AE625" i="3"/>
  <c r="BK625" i="3"/>
  <c r="AW625" i="3"/>
  <c r="AI625" i="3"/>
  <c r="BO625" i="3"/>
  <c r="BA625" i="3"/>
  <c r="AM625" i="3"/>
  <c r="BS625" i="3"/>
  <c r="BE625" i="3"/>
  <c r="AQ625" i="3"/>
  <c r="BI626" i="3"/>
  <c r="AU626" i="3"/>
  <c r="AG626" i="3"/>
  <c r="BM626" i="3"/>
  <c r="AY626" i="3"/>
  <c r="AK626" i="3"/>
  <c r="BQ626" i="3"/>
  <c r="BC626" i="3"/>
  <c r="AO626" i="3"/>
  <c r="BG627" i="3"/>
  <c r="AS627" i="3"/>
  <c r="AE627" i="3"/>
  <c r="BK627" i="3"/>
  <c r="AW627" i="3"/>
  <c r="AI627" i="3"/>
  <c r="BO627" i="3"/>
  <c r="BA627" i="3"/>
  <c r="AM627" i="3"/>
  <c r="BS627" i="3"/>
  <c r="BE627" i="3"/>
  <c r="AQ627" i="3"/>
  <c r="BI628" i="3"/>
  <c r="AU628" i="3"/>
  <c r="AG628" i="3"/>
  <c r="BM628" i="3"/>
  <c r="AY628" i="3"/>
  <c r="AK628" i="3"/>
  <c r="BQ628" i="3"/>
  <c r="BC628" i="3"/>
  <c r="AO628" i="3"/>
  <c r="BG629" i="3"/>
  <c r="AS629" i="3"/>
  <c r="AE629" i="3"/>
  <c r="BK629" i="3"/>
  <c r="AW629" i="3"/>
  <c r="AI629" i="3"/>
  <c r="BO629" i="3"/>
  <c r="BA629" i="3"/>
  <c r="AM629" i="3"/>
  <c r="BS629" i="3"/>
  <c r="BE629" i="3"/>
  <c r="AQ629" i="3"/>
  <c r="BI630" i="3"/>
  <c r="AU630" i="3"/>
  <c r="AG630" i="3"/>
  <c r="BM630" i="3"/>
  <c r="AY630" i="3"/>
  <c r="AK630" i="3"/>
  <c r="BQ630" i="3"/>
  <c r="BC630" i="3"/>
  <c r="AO630" i="3"/>
  <c r="BG631" i="3"/>
  <c r="AS631" i="3"/>
  <c r="AE631" i="3"/>
  <c r="BK631" i="3"/>
  <c r="AW631" i="3"/>
  <c r="AI631" i="3"/>
  <c r="BO631" i="3"/>
  <c r="BA631" i="3"/>
  <c r="AM631" i="3"/>
  <c r="BS631" i="3"/>
  <c r="BE631" i="3"/>
  <c r="AQ631" i="3"/>
  <c r="BI632" i="3"/>
  <c r="AU632" i="3"/>
  <c r="AG632" i="3"/>
  <c r="BM632" i="3"/>
  <c r="AY632" i="3"/>
  <c r="AK632" i="3"/>
  <c r="BQ632" i="3"/>
  <c r="BC632" i="3"/>
  <c r="AO632" i="3"/>
  <c r="BG633" i="3"/>
  <c r="AS633" i="3"/>
  <c r="AE633" i="3"/>
  <c r="BK633" i="3"/>
  <c r="AW633" i="3"/>
  <c r="AI633" i="3"/>
  <c r="BO633" i="3"/>
  <c r="BA633" i="3"/>
  <c r="AM633" i="3"/>
  <c r="BS633" i="3"/>
  <c r="BE633" i="3"/>
  <c r="AQ633" i="3"/>
  <c r="BI634" i="3"/>
  <c r="AU634" i="3"/>
  <c r="AG634" i="3"/>
  <c r="BM634" i="3"/>
  <c r="AY634" i="3"/>
  <c r="AK634" i="3"/>
  <c r="BQ634" i="3"/>
  <c r="BC634" i="3"/>
  <c r="AO634" i="3"/>
  <c r="BG635" i="3"/>
  <c r="AS635" i="3"/>
  <c r="AE635" i="3"/>
  <c r="BK635" i="3"/>
  <c r="AW635" i="3"/>
  <c r="AI635" i="3"/>
  <c r="BO635" i="3"/>
  <c r="BA635" i="3"/>
  <c r="AM635" i="3"/>
  <c r="BS635" i="3"/>
  <c r="BE635" i="3"/>
  <c r="AQ635" i="3"/>
  <c r="BI636" i="3"/>
  <c r="AU636" i="3"/>
  <c r="AG636" i="3"/>
  <c r="BM636" i="3"/>
  <c r="AY636" i="3"/>
  <c r="AK636" i="3"/>
  <c r="BQ636" i="3"/>
  <c r="BC636" i="3"/>
  <c r="AO636" i="3"/>
  <c r="BG637" i="3"/>
  <c r="AS637" i="3"/>
  <c r="AE637" i="3"/>
  <c r="BK637" i="3"/>
  <c r="AW637" i="3"/>
  <c r="AI637" i="3"/>
  <c r="BO637" i="3"/>
  <c r="BA637" i="3"/>
  <c r="AM637" i="3"/>
  <c r="BS637" i="3"/>
  <c r="BE637" i="3"/>
  <c r="AQ637" i="3"/>
  <c r="BI638" i="3"/>
  <c r="AU638" i="3"/>
  <c r="AG638" i="3"/>
  <c r="BM638" i="3"/>
  <c r="AY638" i="3"/>
  <c r="AK638" i="3"/>
  <c r="BQ638" i="3"/>
  <c r="BC638" i="3"/>
  <c r="AO638" i="3"/>
  <c r="BG639" i="3"/>
  <c r="AS639" i="3"/>
  <c r="AE639" i="3"/>
  <c r="BK639" i="3"/>
  <c r="AW639" i="3"/>
  <c r="AI639" i="3"/>
  <c r="BO639" i="3"/>
  <c r="BA639" i="3"/>
  <c r="AM639" i="3"/>
  <c r="BS639" i="3"/>
  <c r="BE639" i="3"/>
  <c r="AQ639" i="3"/>
  <c r="BI640" i="3"/>
  <c r="AU640" i="3"/>
  <c r="AG640" i="3"/>
  <c r="BM640" i="3"/>
  <c r="AY640" i="3"/>
  <c r="AK640" i="3"/>
  <c r="BQ640" i="3"/>
  <c r="BC640" i="3"/>
  <c r="AO640" i="3"/>
  <c r="BG641" i="3"/>
  <c r="AS641" i="3"/>
  <c r="AE641" i="3"/>
  <c r="BK641" i="3"/>
  <c r="AW641" i="3"/>
  <c r="AI641" i="3"/>
  <c r="BO641" i="3"/>
  <c r="BA641" i="3"/>
  <c r="AM641" i="3"/>
  <c r="BS641" i="3"/>
  <c r="BE641" i="3"/>
  <c r="AQ641" i="3"/>
  <c r="BI642" i="3"/>
  <c r="AU642" i="3"/>
  <c r="AG642" i="3"/>
  <c r="BM642" i="3"/>
  <c r="AY642" i="3"/>
  <c r="AK642" i="3"/>
  <c r="BQ642" i="3"/>
  <c r="BC642" i="3"/>
  <c r="AO642" i="3"/>
  <c r="BG643" i="3"/>
  <c r="AS643" i="3"/>
  <c r="AE643" i="3"/>
  <c r="BK643" i="3"/>
  <c r="AW643" i="3"/>
  <c r="AI643" i="3"/>
  <c r="BO643" i="3"/>
  <c r="BA643" i="3"/>
  <c r="AM643" i="3"/>
  <c r="BS643" i="3"/>
  <c r="BE643" i="3"/>
  <c r="AQ643" i="3"/>
  <c r="BI644" i="3"/>
  <c r="AU644" i="3"/>
  <c r="AG644" i="3"/>
  <c r="BM644" i="3"/>
  <c r="AY644" i="3"/>
  <c r="AK644" i="3"/>
  <c r="BQ644" i="3"/>
  <c r="BC644" i="3"/>
  <c r="AO644" i="3"/>
  <c r="BG645" i="3"/>
  <c r="AS645" i="3"/>
  <c r="AE645" i="3"/>
  <c r="BK645" i="3"/>
  <c r="AW645" i="3"/>
  <c r="AI645" i="3"/>
  <c r="BO645" i="3"/>
  <c r="BA645" i="3"/>
  <c r="AM645" i="3"/>
  <c r="BS645" i="3"/>
  <c r="BE645" i="3"/>
  <c r="AQ645" i="3"/>
  <c r="BI646" i="3"/>
  <c r="AU646" i="3"/>
  <c r="AG646" i="3"/>
  <c r="BM646" i="3"/>
  <c r="AY646" i="3"/>
  <c r="AK646" i="3"/>
  <c r="BQ646" i="3"/>
  <c r="BC646" i="3"/>
  <c r="AO646" i="3"/>
  <c r="BG647" i="3"/>
  <c r="AS647" i="3"/>
  <c r="AE647" i="3"/>
  <c r="BK647" i="3"/>
  <c r="AW647" i="3"/>
  <c r="AI647" i="3"/>
  <c r="BO647" i="3"/>
  <c r="BA647" i="3"/>
  <c r="AM647" i="3"/>
  <c r="BS647" i="3"/>
  <c r="BE647" i="3"/>
  <c r="AQ647" i="3"/>
  <c r="BI648" i="3"/>
  <c r="AU648" i="3"/>
  <c r="AG648" i="3"/>
  <c r="BM648" i="3"/>
  <c r="AY648" i="3"/>
  <c r="AK648" i="3"/>
  <c r="BQ648" i="3"/>
  <c r="BC648" i="3"/>
  <c r="AO648" i="3"/>
  <c r="BG649" i="3"/>
  <c r="AS649" i="3"/>
  <c r="AE649" i="3"/>
  <c r="BK649" i="3"/>
  <c r="AW649" i="3"/>
  <c r="AI649" i="3"/>
  <c r="BO649" i="3"/>
  <c r="BA649" i="3"/>
  <c r="AM649" i="3"/>
  <c r="BS649" i="3"/>
  <c r="BE649" i="3"/>
  <c r="AQ649" i="3"/>
  <c r="BI650" i="3"/>
  <c r="AU650" i="3"/>
  <c r="AG650" i="3"/>
  <c r="BM650" i="3"/>
  <c r="AY650" i="3"/>
  <c r="AK650" i="3"/>
  <c r="BQ650" i="3"/>
  <c r="BC650" i="3"/>
  <c r="AO650" i="3"/>
  <c r="BG651" i="3"/>
  <c r="AS651" i="3"/>
  <c r="AE651" i="3"/>
  <c r="BK651" i="3"/>
  <c r="AW651" i="3"/>
  <c r="AI651" i="3"/>
  <c r="BO651" i="3"/>
  <c r="BA651" i="3"/>
  <c r="AM651" i="3"/>
  <c r="BS651" i="3"/>
  <c r="BE651" i="3"/>
  <c r="AQ651" i="3"/>
  <c r="BI652" i="3"/>
  <c r="AU652" i="3"/>
  <c r="AG652" i="3"/>
  <c r="BM652" i="3"/>
  <c r="AY652" i="3"/>
  <c r="AK652" i="3"/>
  <c r="BQ652" i="3"/>
  <c r="BC652" i="3"/>
  <c r="AO652" i="3"/>
  <c r="BG653" i="3"/>
  <c r="AS653" i="3"/>
  <c r="AE653" i="3"/>
  <c r="BK653" i="3"/>
  <c r="AW653" i="3"/>
  <c r="AI653" i="3"/>
  <c r="BO653" i="3"/>
  <c r="BA653" i="3"/>
  <c r="AM653" i="3"/>
  <c r="BS653" i="3"/>
  <c r="BE653" i="3"/>
  <c r="AQ653" i="3"/>
  <c r="BI654" i="3"/>
  <c r="AU654" i="3"/>
  <c r="AG654" i="3"/>
  <c r="BM654" i="3"/>
  <c r="AY654" i="3"/>
  <c r="AK654" i="3"/>
  <c r="BQ654" i="3"/>
  <c r="BC654" i="3"/>
  <c r="AO654" i="3"/>
  <c r="BG655" i="3"/>
  <c r="AS655" i="3"/>
  <c r="AE655" i="3"/>
  <c r="BK655" i="3"/>
  <c r="AW655" i="3"/>
  <c r="AI655" i="3"/>
  <c r="BO655" i="3"/>
  <c r="BA655" i="3"/>
  <c r="AM655" i="3"/>
  <c r="BS655" i="3"/>
  <c r="BE655" i="3"/>
  <c r="AQ655" i="3"/>
  <c r="BI656" i="3"/>
  <c r="AU656" i="3"/>
  <c r="AG656" i="3"/>
  <c r="BM656" i="3"/>
  <c r="AY656" i="3"/>
  <c r="AK656" i="3"/>
  <c r="BQ656" i="3"/>
  <c r="BC656" i="3"/>
  <c r="AO656" i="3"/>
  <c r="BG657" i="3"/>
  <c r="AS657" i="3"/>
  <c r="AE657" i="3"/>
  <c r="BK657" i="3"/>
  <c r="AW657" i="3"/>
  <c r="AI657" i="3"/>
  <c r="BO657" i="3"/>
  <c r="BA657" i="3"/>
  <c r="AM657" i="3"/>
  <c r="BS657" i="3"/>
  <c r="BE657" i="3"/>
  <c r="AQ657" i="3"/>
  <c r="BI658" i="3"/>
  <c r="AU658" i="3"/>
  <c r="AG658" i="3"/>
  <c r="BM658" i="3"/>
  <c r="AY658" i="3"/>
  <c r="AK658" i="3"/>
  <c r="BQ658" i="3"/>
  <c r="BC658" i="3"/>
  <c r="AO658" i="3"/>
  <c r="BG659" i="3"/>
  <c r="AS659" i="3"/>
  <c r="AE659" i="3"/>
  <c r="BK659" i="3"/>
  <c r="AW659" i="3"/>
  <c r="AI659" i="3"/>
  <c r="BO659" i="3"/>
  <c r="BA659" i="3"/>
  <c r="AM659" i="3"/>
  <c r="BS659" i="3"/>
  <c r="BE659" i="3"/>
  <c r="AQ659" i="3"/>
  <c r="BI660" i="3"/>
  <c r="AU660" i="3"/>
  <c r="AG660" i="3"/>
  <c r="BM660" i="3"/>
  <c r="AY660" i="3"/>
  <c r="AK660" i="3"/>
  <c r="BQ660" i="3"/>
  <c r="BC660" i="3"/>
  <c r="AO660" i="3"/>
  <c r="BG661" i="3"/>
  <c r="AS661" i="3"/>
  <c r="AE661" i="3"/>
  <c r="BK661" i="3"/>
  <c r="AW661" i="3"/>
  <c r="AI661" i="3"/>
  <c r="BO661" i="3"/>
  <c r="BA661" i="3"/>
  <c r="AM661" i="3"/>
  <c r="BS661" i="3"/>
  <c r="BE661" i="3"/>
  <c r="AQ661" i="3"/>
  <c r="BI662" i="3"/>
  <c r="AU662" i="3"/>
  <c r="AG662" i="3"/>
  <c r="BM662" i="3"/>
  <c r="AY662" i="3"/>
  <c r="AK662" i="3"/>
  <c r="BQ662" i="3"/>
  <c r="BC662" i="3"/>
  <c r="AO662" i="3"/>
  <c r="BG663" i="3"/>
  <c r="AS663" i="3"/>
  <c r="AE663" i="3"/>
  <c r="BK663" i="3"/>
  <c r="AW663" i="3"/>
  <c r="AI663" i="3"/>
  <c r="BO663" i="3"/>
  <c r="BA663" i="3"/>
  <c r="AM663" i="3"/>
  <c r="BS663" i="3"/>
  <c r="BE663" i="3"/>
  <c r="AQ663" i="3"/>
  <c r="BI664" i="3"/>
  <c r="AU664" i="3"/>
  <c r="AG664" i="3"/>
  <c r="BM664" i="3"/>
  <c r="AY664" i="3"/>
  <c r="AK664" i="3"/>
  <c r="BQ664" i="3"/>
  <c r="BC664" i="3"/>
  <c r="AO664" i="3"/>
  <c r="BG665" i="3"/>
  <c r="AS665" i="3"/>
  <c r="AE665" i="3"/>
  <c r="BK665" i="3"/>
  <c r="AW665" i="3"/>
  <c r="AI665" i="3"/>
  <c r="BO665" i="3"/>
  <c r="BA665" i="3"/>
  <c r="AM665" i="3"/>
  <c r="BS665" i="3"/>
  <c r="BE665" i="3"/>
  <c r="AQ665" i="3"/>
  <c r="BI666" i="3"/>
  <c r="AU666" i="3"/>
  <c r="AG666" i="3"/>
  <c r="BM666" i="3"/>
  <c r="AY666" i="3"/>
  <c r="AK666" i="3"/>
  <c r="BQ666" i="3"/>
  <c r="BC666" i="3"/>
  <c r="AO666" i="3"/>
  <c r="BG667" i="3"/>
  <c r="AS667" i="3"/>
  <c r="AE667" i="3"/>
  <c r="BK667" i="3"/>
  <c r="AW667" i="3"/>
  <c r="AI667" i="3"/>
  <c r="BO667" i="3"/>
  <c r="BA667" i="3"/>
  <c r="AM667" i="3"/>
  <c r="BS667" i="3"/>
  <c r="BE667" i="3"/>
  <c r="AQ667" i="3"/>
  <c r="BI668" i="3"/>
  <c r="AU668" i="3"/>
  <c r="AG668" i="3"/>
  <c r="BM668" i="3"/>
  <c r="AY668" i="3"/>
  <c r="AK668" i="3"/>
  <c r="BQ668" i="3"/>
  <c r="BC668" i="3"/>
  <c r="AO668" i="3"/>
  <c r="BG669" i="3"/>
  <c r="AS669" i="3"/>
  <c r="AE669" i="3"/>
  <c r="BK669" i="3"/>
  <c r="AW669" i="3"/>
  <c r="AI669" i="3"/>
  <c r="BO669" i="3"/>
  <c r="BA669" i="3"/>
  <c r="AM669" i="3"/>
  <c r="BS669" i="3"/>
  <c r="BE669" i="3"/>
  <c r="AQ669" i="3"/>
  <c r="BI670" i="3"/>
  <c r="AU670" i="3"/>
  <c r="AG670" i="3"/>
  <c r="BM670" i="3"/>
  <c r="AY670" i="3"/>
  <c r="AK670" i="3"/>
  <c r="BQ670" i="3"/>
  <c r="BC670" i="3"/>
  <c r="AO670" i="3"/>
  <c r="BG671" i="3"/>
  <c r="AS671" i="3"/>
  <c r="AE671" i="3"/>
  <c r="BK671" i="3"/>
  <c r="AW671" i="3"/>
  <c r="AI671" i="3"/>
  <c r="BO671" i="3"/>
  <c r="BA671" i="3"/>
  <c r="AM671" i="3"/>
  <c r="BS671" i="3"/>
  <c r="BE671" i="3"/>
  <c r="AQ671" i="3"/>
  <c r="BI672" i="3"/>
  <c r="AU672" i="3"/>
  <c r="AG672" i="3"/>
  <c r="BM672" i="3"/>
  <c r="AY672" i="3"/>
  <c r="AK672" i="3"/>
  <c r="BQ672" i="3"/>
  <c r="BC672" i="3"/>
  <c r="AO672" i="3"/>
  <c r="BG673" i="3"/>
  <c r="AS673" i="3"/>
  <c r="AE673" i="3"/>
  <c r="BK673" i="3"/>
  <c r="AW673" i="3"/>
  <c r="AI673" i="3"/>
  <c r="BO673" i="3"/>
  <c r="BA673" i="3"/>
  <c r="AM673" i="3"/>
  <c r="BS673" i="3"/>
  <c r="BE673" i="3"/>
  <c r="AQ673" i="3"/>
  <c r="BI674" i="3"/>
  <c r="AU674" i="3"/>
  <c r="AG674" i="3"/>
  <c r="BM674" i="3"/>
  <c r="AY674" i="3"/>
  <c r="AK674" i="3"/>
  <c r="BQ674" i="3"/>
  <c r="BC674" i="3"/>
  <c r="AO674" i="3"/>
  <c r="BG675" i="3"/>
  <c r="AS675" i="3"/>
  <c r="AE675" i="3"/>
  <c r="BK675" i="3"/>
  <c r="AW675" i="3"/>
  <c r="AI675" i="3"/>
  <c r="BO675" i="3"/>
  <c r="BA675" i="3"/>
  <c r="AM675" i="3"/>
  <c r="BS675" i="3"/>
  <c r="BE675" i="3"/>
  <c r="AQ675" i="3"/>
  <c r="BI676" i="3"/>
  <c r="AU676" i="3"/>
  <c r="AG676" i="3"/>
  <c r="BM676" i="3"/>
  <c r="AY676" i="3"/>
  <c r="AK676" i="3"/>
  <c r="BQ676" i="3"/>
  <c r="BC676" i="3"/>
  <c r="AO676" i="3"/>
  <c r="BG677" i="3"/>
  <c r="AS677" i="3"/>
  <c r="AE677" i="3"/>
  <c r="BK677" i="3"/>
  <c r="AW677" i="3"/>
  <c r="AI677" i="3"/>
  <c r="BO677" i="3"/>
  <c r="BA677" i="3"/>
  <c r="AM677" i="3"/>
  <c r="BS677" i="3"/>
  <c r="BE677" i="3"/>
  <c r="AQ677" i="3"/>
  <c r="BI678" i="3"/>
  <c r="AU678" i="3"/>
  <c r="AG678" i="3"/>
  <c r="BM678" i="3"/>
  <c r="AY678" i="3"/>
  <c r="AK678" i="3"/>
  <c r="BQ678" i="3"/>
  <c r="BC678" i="3"/>
  <c r="AO678" i="3"/>
  <c r="BG679" i="3"/>
  <c r="AS679" i="3"/>
  <c r="AE679" i="3"/>
  <c r="BK679" i="3"/>
  <c r="AW679" i="3"/>
  <c r="AI679" i="3"/>
  <c r="BO679" i="3"/>
  <c r="BA679" i="3"/>
  <c r="AM679" i="3"/>
  <c r="BS679" i="3"/>
  <c r="BE679" i="3"/>
  <c r="AQ679" i="3"/>
  <c r="BI680" i="3"/>
  <c r="AU680" i="3"/>
  <c r="AG680" i="3"/>
  <c r="BM680" i="3"/>
  <c r="AY680" i="3"/>
  <c r="AK680" i="3"/>
  <c r="BQ680" i="3"/>
  <c r="BC680" i="3"/>
  <c r="AO680" i="3"/>
  <c r="BG681" i="3"/>
  <c r="AS681" i="3"/>
  <c r="AE681" i="3"/>
  <c r="BK681" i="3"/>
  <c r="AW681" i="3"/>
  <c r="AI681" i="3"/>
  <c r="BO681" i="3"/>
  <c r="BA681" i="3"/>
  <c r="AM681" i="3"/>
  <c r="BS681" i="3"/>
  <c r="BE681" i="3"/>
  <c r="AQ681" i="3"/>
  <c r="BI682" i="3"/>
  <c r="AU682" i="3"/>
  <c r="AG682" i="3"/>
  <c r="BM682" i="3"/>
  <c r="AY682" i="3"/>
  <c r="AK682" i="3"/>
  <c r="BQ682" i="3"/>
  <c r="BC682" i="3"/>
  <c r="AO682" i="3"/>
  <c r="BG683" i="3"/>
  <c r="AS683" i="3"/>
  <c r="AE683" i="3"/>
  <c r="BK683" i="3"/>
  <c r="AW683" i="3"/>
  <c r="AI683" i="3"/>
  <c r="BO683" i="3"/>
  <c r="BA683" i="3"/>
  <c r="AM683" i="3"/>
  <c r="BS683" i="3"/>
  <c r="BE683" i="3"/>
  <c r="AQ683" i="3"/>
  <c r="BI684" i="3"/>
  <c r="AU684" i="3"/>
  <c r="AG684" i="3"/>
  <c r="BM684" i="3"/>
  <c r="AY684" i="3"/>
  <c r="AK684" i="3"/>
  <c r="BQ684" i="3"/>
  <c r="BC684" i="3"/>
  <c r="AO684" i="3"/>
  <c r="BG685" i="3"/>
  <c r="AS685" i="3"/>
  <c r="AE685" i="3"/>
  <c r="BK685" i="3"/>
  <c r="AW685" i="3"/>
  <c r="AI685" i="3"/>
  <c r="BO685" i="3"/>
  <c r="BA685" i="3"/>
  <c r="AM685" i="3"/>
  <c r="BS685" i="3"/>
  <c r="BE685" i="3"/>
  <c r="AQ685" i="3"/>
  <c r="BI686" i="3"/>
  <c r="AU686" i="3"/>
  <c r="AG686" i="3"/>
  <c r="BM686" i="3"/>
  <c r="AY686" i="3"/>
  <c r="AK686" i="3"/>
  <c r="BQ686" i="3"/>
  <c r="BC686" i="3"/>
  <c r="AO686" i="3"/>
  <c r="BG687" i="3"/>
  <c r="AS687" i="3"/>
  <c r="AE687" i="3"/>
  <c r="BK687" i="3"/>
  <c r="AW687" i="3"/>
  <c r="AI687" i="3"/>
  <c r="BO687" i="3"/>
  <c r="BA687" i="3"/>
  <c r="AM687" i="3"/>
  <c r="BS687" i="3"/>
  <c r="BE687" i="3"/>
  <c r="AQ687" i="3"/>
  <c r="BI688" i="3"/>
  <c r="AU688" i="3"/>
  <c r="AG688" i="3"/>
  <c r="BM688" i="3"/>
  <c r="AY688" i="3"/>
  <c r="AK688" i="3"/>
  <c r="BQ688" i="3"/>
  <c r="BC688" i="3"/>
  <c r="AO688" i="3"/>
  <c r="BG689" i="3"/>
  <c r="AS689" i="3"/>
  <c r="AE689" i="3"/>
  <c r="BK689" i="3"/>
  <c r="AW689" i="3"/>
  <c r="AI689" i="3"/>
  <c r="BO689" i="3"/>
  <c r="BA689" i="3"/>
  <c r="AM689" i="3"/>
  <c r="BS689" i="3"/>
  <c r="BE689" i="3"/>
  <c r="AQ689" i="3"/>
  <c r="BI690" i="3"/>
  <c r="AU690" i="3"/>
  <c r="AG690" i="3"/>
  <c r="BM690" i="3"/>
  <c r="AY690" i="3"/>
  <c r="AK690" i="3"/>
  <c r="BQ690" i="3"/>
  <c r="BC690" i="3"/>
  <c r="AO690" i="3"/>
  <c r="BG691" i="3"/>
  <c r="AS691" i="3"/>
  <c r="AE691" i="3"/>
  <c r="BK691" i="3"/>
  <c r="AW691" i="3"/>
  <c r="AI691" i="3"/>
  <c r="BO691" i="3"/>
  <c r="BA691" i="3"/>
  <c r="AM691" i="3"/>
  <c r="BS691" i="3"/>
  <c r="BE691" i="3"/>
  <c r="AQ691" i="3"/>
  <c r="BI692" i="3"/>
  <c r="AU692" i="3"/>
  <c r="AG692" i="3"/>
  <c r="BM692" i="3"/>
  <c r="AY692" i="3"/>
  <c r="AK692" i="3"/>
  <c r="BQ692" i="3"/>
  <c r="BC692" i="3"/>
  <c r="AO692" i="3"/>
  <c r="BG693" i="3"/>
  <c r="AS693" i="3"/>
  <c r="AE693" i="3"/>
  <c r="BK693" i="3"/>
  <c r="AW693" i="3"/>
  <c r="AI693" i="3"/>
  <c r="BO693" i="3"/>
  <c r="BA693" i="3"/>
  <c r="AM693" i="3"/>
  <c r="BS693" i="3"/>
  <c r="BE693" i="3"/>
  <c r="AQ693" i="3"/>
  <c r="BI694" i="3"/>
  <c r="AU694" i="3"/>
  <c r="AG694" i="3"/>
  <c r="BM694" i="3"/>
  <c r="AY694" i="3"/>
  <c r="AK694" i="3"/>
  <c r="BQ694" i="3"/>
  <c r="BC694" i="3"/>
  <c r="AO694" i="3"/>
  <c r="BG695" i="3"/>
  <c r="AS695" i="3"/>
  <c r="AE695" i="3"/>
  <c r="BK695" i="3"/>
  <c r="AW695" i="3"/>
  <c r="AI695" i="3"/>
  <c r="BO695" i="3"/>
  <c r="BA695" i="3"/>
  <c r="AM695" i="3"/>
  <c r="BS695" i="3"/>
  <c r="BE695" i="3"/>
  <c r="AQ695" i="3"/>
  <c r="BI696" i="3"/>
  <c r="AU696" i="3"/>
  <c r="AG696" i="3"/>
  <c r="BM696" i="3"/>
  <c r="AY696" i="3"/>
  <c r="AK696" i="3"/>
  <c r="BQ696" i="3"/>
  <c r="BC696" i="3"/>
  <c r="AO696" i="3"/>
  <c r="BG697" i="3"/>
  <c r="AS697" i="3"/>
  <c r="AE697" i="3"/>
  <c r="BK697" i="3"/>
  <c r="AW697" i="3"/>
  <c r="AI697" i="3"/>
  <c r="BO697" i="3"/>
  <c r="BA697" i="3"/>
  <c r="AM697" i="3"/>
  <c r="BS697" i="3"/>
  <c r="BE697" i="3"/>
  <c r="AQ697" i="3"/>
  <c r="BI698" i="3"/>
  <c r="AU698" i="3"/>
  <c r="AG698" i="3"/>
  <c r="BM698" i="3"/>
  <c r="AY698" i="3"/>
  <c r="AK698" i="3"/>
  <c r="BQ698" i="3"/>
  <c r="BC698" i="3"/>
  <c r="AO698" i="3"/>
  <c r="BG699" i="3"/>
  <c r="AS699" i="3"/>
  <c r="AE699" i="3"/>
  <c r="BK699" i="3"/>
  <c r="AW699" i="3"/>
  <c r="AI699" i="3"/>
  <c r="BO699" i="3"/>
  <c r="BA699" i="3"/>
  <c r="AM699" i="3"/>
  <c r="BS699" i="3"/>
  <c r="BE699" i="3"/>
  <c r="AQ699" i="3"/>
  <c r="BI700" i="3"/>
  <c r="AU700" i="3"/>
  <c r="AG700" i="3"/>
  <c r="BM700" i="3"/>
  <c r="AY700" i="3"/>
  <c r="AK700" i="3"/>
  <c r="BQ700" i="3"/>
  <c r="BC700" i="3"/>
  <c r="AO700" i="3"/>
  <c r="BG701" i="3"/>
  <c r="AS701" i="3"/>
  <c r="AE701" i="3"/>
  <c r="BK701" i="3"/>
  <c r="AW701" i="3"/>
  <c r="AI701" i="3"/>
  <c r="BO701" i="3"/>
  <c r="BA701" i="3"/>
  <c r="AM701" i="3"/>
  <c r="BS701" i="3"/>
  <c r="BE701" i="3"/>
  <c r="AQ701" i="3"/>
  <c r="BI702" i="3"/>
  <c r="AU702" i="3"/>
  <c r="AG702" i="3"/>
  <c r="BM702" i="3"/>
  <c r="AY702" i="3"/>
  <c r="AK702" i="3"/>
  <c r="BQ702" i="3"/>
  <c r="BC702" i="3"/>
  <c r="AO702" i="3"/>
  <c r="BG703" i="3"/>
  <c r="AS703" i="3"/>
  <c r="AE703" i="3"/>
  <c r="BK703" i="3"/>
  <c r="AW703" i="3"/>
  <c r="AI703" i="3"/>
  <c r="BO703" i="3"/>
  <c r="BA703" i="3"/>
  <c r="AM703" i="3"/>
  <c r="BS703" i="3"/>
  <c r="BE703" i="3"/>
  <c r="AQ703" i="3"/>
  <c r="BI704" i="3"/>
  <c r="AU704" i="3"/>
  <c r="AG704" i="3"/>
  <c r="BM704" i="3"/>
  <c r="AY704" i="3"/>
  <c r="AK704" i="3"/>
  <c r="BQ704" i="3"/>
  <c r="BC704" i="3"/>
  <c r="AO704" i="3"/>
  <c r="BG705" i="3"/>
  <c r="AS705" i="3"/>
  <c r="AE705" i="3"/>
  <c r="BK705" i="3"/>
  <c r="AW705" i="3"/>
  <c r="AI705" i="3"/>
  <c r="BO705" i="3"/>
  <c r="BA705" i="3"/>
  <c r="AM705" i="3"/>
  <c r="BS705" i="3"/>
  <c r="BE705" i="3"/>
  <c r="AQ705" i="3"/>
  <c r="BI706" i="3"/>
  <c r="AU706" i="3"/>
  <c r="AG706" i="3"/>
  <c r="BM706" i="3"/>
  <c r="AY706" i="3"/>
  <c r="AK706" i="3"/>
  <c r="BQ706" i="3"/>
  <c r="BC706" i="3"/>
  <c r="AO706" i="3"/>
  <c r="BG707" i="3"/>
  <c r="AS707" i="3"/>
  <c r="AE707" i="3"/>
  <c r="BK707" i="3"/>
  <c r="AW707" i="3"/>
  <c r="AI707" i="3"/>
  <c r="BO707" i="3"/>
  <c r="BA707" i="3"/>
  <c r="AM707" i="3"/>
  <c r="BS707" i="3"/>
  <c r="BE707" i="3"/>
  <c r="AQ707" i="3"/>
  <c r="BI708" i="3"/>
  <c r="AU708" i="3"/>
  <c r="AG708" i="3"/>
  <c r="BM708" i="3"/>
  <c r="AY708" i="3"/>
  <c r="AK708" i="3"/>
  <c r="BQ708" i="3"/>
  <c r="BC708" i="3"/>
  <c r="AO708" i="3"/>
  <c r="BG709" i="3"/>
  <c r="AS709" i="3"/>
  <c r="AE709" i="3"/>
  <c r="BK709" i="3"/>
  <c r="AW709" i="3"/>
  <c r="AI709" i="3"/>
  <c r="BO709" i="3"/>
  <c r="BA709" i="3"/>
  <c r="AM709" i="3"/>
  <c r="BS709" i="3"/>
  <c r="BE709" i="3"/>
  <c r="AQ709" i="3"/>
  <c r="BI710" i="3"/>
  <c r="AU710" i="3"/>
  <c r="AG710" i="3"/>
  <c r="BM710" i="3"/>
  <c r="AY710" i="3"/>
  <c r="AK710" i="3"/>
  <c r="BQ710" i="3"/>
  <c r="BC710" i="3"/>
  <c r="AO710" i="3"/>
  <c r="BG711" i="3"/>
  <c r="AS711" i="3"/>
  <c r="AE711" i="3"/>
  <c r="BK711" i="3"/>
  <c r="AW711" i="3"/>
  <c r="AI711" i="3"/>
  <c r="BO711" i="3"/>
  <c r="BA711" i="3"/>
  <c r="AM711" i="3"/>
  <c r="BS711" i="3"/>
  <c r="BE711" i="3"/>
  <c r="AQ711" i="3"/>
  <c r="BI712" i="3"/>
  <c r="AU712" i="3"/>
  <c r="AG712" i="3"/>
  <c r="BM712" i="3"/>
  <c r="AY712" i="3"/>
  <c r="AK712" i="3"/>
  <c r="BQ712" i="3"/>
  <c r="BC712" i="3"/>
  <c r="AO712" i="3"/>
  <c r="BG713" i="3"/>
  <c r="AS713" i="3"/>
  <c r="AE713" i="3"/>
  <c r="BK713" i="3"/>
  <c r="AW713" i="3"/>
  <c r="AI713" i="3"/>
  <c r="BO713" i="3"/>
  <c r="BA713" i="3"/>
  <c r="AM713" i="3"/>
  <c r="BS713" i="3"/>
  <c r="BE713" i="3"/>
  <c r="AQ713" i="3"/>
  <c r="BI714" i="3"/>
  <c r="AU714" i="3"/>
  <c r="AG714" i="3"/>
  <c r="BM714" i="3"/>
  <c r="AY714" i="3"/>
  <c r="AK714" i="3"/>
  <c r="BQ714" i="3"/>
  <c r="BC714" i="3"/>
  <c r="AO714" i="3"/>
  <c r="BG715" i="3"/>
  <c r="AS715" i="3"/>
  <c r="AE715" i="3"/>
  <c r="BK715" i="3"/>
  <c r="AW715" i="3"/>
  <c r="AI715" i="3"/>
  <c r="BO715" i="3"/>
  <c r="BA715" i="3"/>
  <c r="AM715" i="3"/>
  <c r="BS715" i="3"/>
  <c r="BE715" i="3"/>
  <c r="AQ715" i="3"/>
  <c r="BI716" i="3"/>
  <c r="AU716" i="3"/>
  <c r="AG716" i="3"/>
  <c r="BM716" i="3"/>
  <c r="AY716" i="3"/>
  <c r="AK716" i="3"/>
  <c r="BQ716" i="3"/>
  <c r="BC716" i="3"/>
  <c r="AO716" i="3"/>
  <c r="BG717" i="3"/>
  <c r="AS717" i="3"/>
  <c r="AE717" i="3"/>
  <c r="BK717" i="3"/>
  <c r="AW717" i="3"/>
  <c r="AI717" i="3"/>
  <c r="BO717" i="3"/>
  <c r="BA717" i="3"/>
  <c r="AM717" i="3"/>
  <c r="BS717" i="3"/>
  <c r="BE717" i="3"/>
  <c r="AQ717" i="3"/>
  <c r="BI718" i="3"/>
  <c r="AU718" i="3"/>
  <c r="AG718" i="3"/>
  <c r="BM718" i="3"/>
  <c r="AY718" i="3"/>
  <c r="AK718" i="3"/>
  <c r="BQ718" i="3"/>
  <c r="BC718" i="3"/>
  <c r="AO718" i="3"/>
  <c r="BG719" i="3"/>
  <c r="AS719" i="3"/>
  <c r="AE719" i="3"/>
  <c r="BK719" i="3"/>
  <c r="AW719" i="3"/>
  <c r="AI719" i="3"/>
  <c r="BO719" i="3"/>
  <c r="BA719" i="3"/>
  <c r="AM719" i="3"/>
  <c r="BS719" i="3"/>
  <c r="BE719" i="3"/>
  <c r="AQ719" i="3"/>
  <c r="BI720" i="3"/>
  <c r="AU720" i="3"/>
  <c r="AG720" i="3"/>
  <c r="BM720" i="3"/>
  <c r="AY720" i="3"/>
  <c r="AK720" i="3"/>
  <c r="BQ720" i="3"/>
  <c r="BC720" i="3"/>
  <c r="AO720" i="3"/>
  <c r="BG721" i="3"/>
  <c r="AS721" i="3"/>
  <c r="AE721" i="3"/>
  <c r="BK721" i="3"/>
  <c r="AW721" i="3"/>
  <c r="AI721" i="3"/>
  <c r="BO721" i="3"/>
  <c r="BA721" i="3"/>
  <c r="AM721" i="3"/>
  <c r="BS721" i="3"/>
  <c r="BE721" i="3"/>
  <c r="AQ721" i="3"/>
  <c r="BI722" i="3"/>
  <c r="AU722" i="3"/>
  <c r="AG722" i="3"/>
  <c r="BM722" i="3"/>
  <c r="AY722" i="3"/>
  <c r="AK722" i="3"/>
  <c r="BQ722" i="3"/>
  <c r="BC722" i="3"/>
  <c r="AO722" i="3"/>
  <c r="BG723" i="3"/>
  <c r="AS723" i="3"/>
  <c r="AE723" i="3"/>
  <c r="BK723" i="3"/>
  <c r="AW723" i="3"/>
  <c r="AI723" i="3"/>
  <c r="BO723" i="3"/>
  <c r="BA723" i="3"/>
  <c r="AM723" i="3"/>
  <c r="BS723" i="3"/>
  <c r="BE723" i="3"/>
  <c r="AQ723" i="3"/>
  <c r="BI724" i="3"/>
  <c r="AU724" i="3"/>
  <c r="AG724" i="3"/>
  <c r="BM724" i="3"/>
  <c r="AY724" i="3"/>
  <c r="AK724" i="3"/>
  <c r="BQ724" i="3"/>
  <c r="BC724" i="3"/>
  <c r="AO724" i="3"/>
  <c r="BG725" i="3"/>
  <c r="AS725" i="3"/>
  <c r="AE725" i="3"/>
  <c r="BK725" i="3"/>
  <c r="AW725" i="3"/>
  <c r="AI725" i="3"/>
  <c r="BO725" i="3"/>
  <c r="BA725" i="3"/>
  <c r="AM725" i="3"/>
  <c r="BS725" i="3"/>
  <c r="BE725" i="3"/>
  <c r="AQ725" i="3"/>
  <c r="BI726" i="3"/>
  <c r="AU726" i="3"/>
  <c r="AG726" i="3"/>
  <c r="BM726" i="3"/>
  <c r="AY726" i="3"/>
  <c r="AK726" i="3"/>
  <c r="BQ726" i="3"/>
  <c r="BC726" i="3"/>
  <c r="AO726" i="3"/>
  <c r="BG727" i="3"/>
  <c r="AS727" i="3"/>
  <c r="AE727" i="3"/>
  <c r="BK727" i="3"/>
  <c r="AW727" i="3"/>
  <c r="AI727" i="3"/>
  <c r="BO727" i="3"/>
  <c r="BA727" i="3"/>
  <c r="AM727" i="3"/>
  <c r="BS727" i="3"/>
  <c r="BE727" i="3"/>
  <c r="AQ727" i="3"/>
  <c r="BI728" i="3"/>
  <c r="AU728" i="3"/>
  <c r="AG728" i="3"/>
  <c r="BM728" i="3"/>
  <c r="AY728" i="3"/>
  <c r="AK728" i="3"/>
  <c r="BQ728" i="3"/>
  <c r="BC728" i="3"/>
  <c r="AO728" i="3"/>
  <c r="BG729" i="3"/>
  <c r="AS729" i="3"/>
  <c r="AE729" i="3"/>
  <c r="BK729" i="3"/>
  <c r="AW729" i="3"/>
  <c r="AI729" i="3"/>
  <c r="BO729" i="3"/>
  <c r="BA729" i="3"/>
  <c r="AM729" i="3"/>
  <c r="BS729" i="3"/>
  <c r="BE729" i="3"/>
  <c r="AQ729" i="3"/>
  <c r="BI730" i="3"/>
  <c r="AU730" i="3"/>
  <c r="AG730" i="3"/>
  <c r="BM730" i="3"/>
  <c r="AY730" i="3"/>
  <c r="AK730" i="3"/>
  <c r="BQ730" i="3"/>
  <c r="BC730" i="3"/>
  <c r="AO730" i="3"/>
  <c r="BG731" i="3"/>
  <c r="AS731" i="3"/>
  <c r="AE731" i="3"/>
  <c r="BK731" i="3"/>
  <c r="AW731" i="3"/>
  <c r="AI731" i="3"/>
  <c r="BO731" i="3"/>
  <c r="BA731" i="3"/>
  <c r="AM731" i="3"/>
  <c r="BS731" i="3"/>
  <c r="BE731" i="3"/>
  <c r="AQ731" i="3"/>
  <c r="BI732" i="3"/>
  <c r="AU732" i="3"/>
  <c r="AG732" i="3"/>
  <c r="BM732" i="3"/>
  <c r="AY732" i="3"/>
  <c r="AK732" i="3"/>
  <c r="BQ732" i="3"/>
  <c r="BC732" i="3"/>
  <c r="AO732" i="3"/>
  <c r="BG733" i="3"/>
  <c r="AS733" i="3"/>
  <c r="AE733" i="3"/>
  <c r="BK733" i="3"/>
  <c r="AW733" i="3"/>
  <c r="AI733" i="3"/>
  <c r="BO733" i="3"/>
  <c r="BA733" i="3"/>
  <c r="AM733" i="3"/>
  <c r="BS733" i="3"/>
  <c r="BE733" i="3"/>
  <c r="AQ733" i="3"/>
  <c r="BI734" i="3"/>
  <c r="AU734" i="3"/>
  <c r="AG734" i="3"/>
  <c r="BM734" i="3"/>
  <c r="AY734" i="3"/>
  <c r="AK734" i="3"/>
  <c r="BQ734" i="3"/>
  <c r="BC734" i="3"/>
  <c r="AO734" i="3"/>
  <c r="BG735" i="3"/>
  <c r="AS735" i="3"/>
  <c r="AE735" i="3"/>
  <c r="BK735" i="3"/>
  <c r="AW735" i="3"/>
  <c r="AI735" i="3"/>
  <c r="BO735" i="3"/>
  <c r="BA735" i="3"/>
  <c r="AM735" i="3"/>
  <c r="BS735" i="3"/>
  <c r="BE735" i="3"/>
  <c r="AQ735" i="3"/>
  <c r="BI736" i="3"/>
  <c r="AU736" i="3"/>
  <c r="AG736" i="3"/>
  <c r="BM736" i="3"/>
  <c r="AY736" i="3"/>
  <c r="AK736" i="3"/>
  <c r="BQ736" i="3"/>
  <c r="BC736" i="3"/>
  <c r="AO736" i="3"/>
  <c r="BG737" i="3"/>
  <c r="AS737" i="3"/>
  <c r="AE737" i="3"/>
  <c r="BK737" i="3"/>
  <c r="AW737" i="3"/>
  <c r="AI737" i="3"/>
  <c r="BO737" i="3"/>
  <c r="BA737" i="3"/>
  <c r="AM737" i="3"/>
  <c r="BS737" i="3"/>
  <c r="BE737" i="3"/>
  <c r="AQ737" i="3"/>
  <c r="BI738" i="3"/>
  <c r="AU738" i="3"/>
  <c r="AG738" i="3"/>
  <c r="BM738" i="3"/>
  <c r="AY738" i="3"/>
  <c r="AK738" i="3"/>
  <c r="BQ738" i="3"/>
  <c r="BC738" i="3"/>
  <c r="AO738" i="3"/>
  <c r="BG739" i="3"/>
  <c r="AS739" i="3"/>
  <c r="AE739" i="3"/>
  <c r="BK739" i="3"/>
  <c r="AW739" i="3"/>
  <c r="AI739" i="3"/>
  <c r="BO739" i="3"/>
  <c r="BA739" i="3"/>
  <c r="AM739" i="3"/>
  <c r="BS739" i="3"/>
  <c r="BE739" i="3"/>
  <c r="AQ739" i="3"/>
  <c r="BI740" i="3"/>
  <c r="AU740" i="3"/>
  <c r="AG740" i="3"/>
  <c r="BM740" i="3"/>
  <c r="AY740" i="3"/>
  <c r="AK740" i="3"/>
  <c r="BQ740" i="3"/>
  <c r="BC740" i="3"/>
  <c r="AO740" i="3"/>
  <c r="BG741" i="3"/>
  <c r="AS741" i="3"/>
  <c r="AE741" i="3"/>
  <c r="BK741" i="3"/>
  <c r="AW741" i="3"/>
  <c r="AI741" i="3"/>
  <c r="BO741" i="3"/>
  <c r="BA741" i="3"/>
  <c r="AM741" i="3"/>
  <c r="BS741" i="3"/>
  <c r="BE741" i="3"/>
  <c r="AQ741" i="3"/>
  <c r="BI742" i="3"/>
  <c r="AU742" i="3"/>
  <c r="AG742" i="3"/>
  <c r="BM742" i="3"/>
  <c r="AY742" i="3"/>
  <c r="AK742" i="3"/>
  <c r="BQ742" i="3"/>
  <c r="BC742" i="3"/>
  <c r="AO742" i="3"/>
  <c r="BG743" i="3"/>
  <c r="AS743" i="3"/>
  <c r="AE743" i="3"/>
  <c r="BK743" i="3"/>
  <c r="AW743" i="3"/>
  <c r="AI743" i="3"/>
  <c r="BO743" i="3"/>
  <c r="BA743" i="3"/>
  <c r="AM743" i="3"/>
  <c r="BS743" i="3"/>
  <c r="BE743" i="3"/>
  <c r="AQ743" i="3"/>
  <c r="BI744" i="3"/>
  <c r="AU744" i="3"/>
  <c r="AG744" i="3"/>
  <c r="BM744" i="3"/>
  <c r="AY744" i="3"/>
  <c r="AK744" i="3"/>
  <c r="BQ744" i="3"/>
  <c r="BC744" i="3"/>
  <c r="AO744" i="3"/>
  <c r="BG745" i="3"/>
  <c r="AS745" i="3"/>
  <c r="AE745" i="3"/>
  <c r="BK745" i="3"/>
  <c r="AW745" i="3"/>
  <c r="AI745" i="3"/>
  <c r="BO745" i="3"/>
  <c r="BA745" i="3"/>
  <c r="AM745" i="3"/>
  <c r="BS745" i="3"/>
  <c r="BE745" i="3"/>
  <c r="AQ745" i="3"/>
  <c r="BI746" i="3"/>
  <c r="AU746" i="3"/>
  <c r="AG746" i="3"/>
  <c r="BM746" i="3"/>
  <c r="AY746" i="3"/>
  <c r="AK746" i="3"/>
  <c r="BQ746" i="3"/>
  <c r="BC746" i="3"/>
  <c r="AO746" i="3"/>
  <c r="BG747" i="3"/>
  <c r="AS747" i="3"/>
  <c r="AE747" i="3"/>
  <c r="BK747" i="3"/>
  <c r="AW747" i="3"/>
  <c r="AI747" i="3"/>
  <c r="BO747" i="3"/>
  <c r="BA747" i="3"/>
  <c r="AM747" i="3"/>
  <c r="BS747" i="3"/>
  <c r="BE747" i="3"/>
  <c r="AQ747" i="3"/>
  <c r="BI748" i="3"/>
  <c r="AU748" i="3"/>
  <c r="AG748" i="3"/>
  <c r="BM748" i="3"/>
  <c r="AY748" i="3"/>
  <c r="AK748" i="3"/>
  <c r="BQ748" i="3"/>
  <c r="BC748" i="3"/>
  <c r="AO748" i="3"/>
  <c r="BG749" i="3"/>
  <c r="AS749" i="3"/>
  <c r="AE749" i="3"/>
  <c r="BK749" i="3"/>
  <c r="AW749" i="3"/>
  <c r="AI749" i="3"/>
  <c r="BO749" i="3"/>
  <c r="BA749" i="3"/>
  <c r="AM749" i="3"/>
  <c r="BS749" i="3"/>
  <c r="BE749" i="3"/>
  <c r="AQ749" i="3"/>
  <c r="BI750" i="3"/>
  <c r="AU750" i="3"/>
  <c r="AG750" i="3"/>
  <c r="BM750" i="3"/>
  <c r="AY750" i="3"/>
  <c r="AK750" i="3"/>
  <c r="BQ750" i="3"/>
  <c r="BC750" i="3"/>
  <c r="AO750" i="3"/>
  <c r="BG751" i="3"/>
  <c r="AS751" i="3"/>
  <c r="AE751" i="3"/>
  <c r="BK751" i="3"/>
  <c r="AW751" i="3"/>
  <c r="AI751" i="3"/>
  <c r="BO751" i="3"/>
  <c r="BA751" i="3"/>
  <c r="AM751" i="3"/>
  <c r="BS751" i="3"/>
  <c r="BE751" i="3"/>
  <c r="AQ751" i="3"/>
  <c r="BI752" i="3"/>
  <c r="AU752" i="3"/>
  <c r="AG752" i="3"/>
  <c r="BM752" i="3"/>
  <c r="AY752" i="3"/>
  <c r="AK752" i="3"/>
  <c r="BQ752" i="3"/>
  <c r="BC752" i="3"/>
  <c r="AO752" i="3"/>
  <c r="BG753" i="3"/>
  <c r="AS753" i="3"/>
  <c r="AE753" i="3"/>
  <c r="BK753" i="3"/>
  <c r="AW753" i="3"/>
  <c r="AI753" i="3"/>
  <c r="BO753" i="3"/>
  <c r="BA753" i="3"/>
  <c r="AM753" i="3"/>
  <c r="BS753" i="3"/>
  <c r="BE753" i="3"/>
  <c r="AQ753" i="3"/>
  <c r="BI754" i="3"/>
  <c r="AU754" i="3"/>
  <c r="AG754" i="3"/>
  <c r="BM754" i="3"/>
  <c r="AY754" i="3"/>
  <c r="AK754" i="3"/>
  <c r="BQ754" i="3"/>
  <c r="BC754" i="3"/>
  <c r="AO754" i="3"/>
  <c r="BG755" i="3"/>
  <c r="AS755" i="3"/>
  <c r="AE755" i="3"/>
  <c r="BK755" i="3"/>
  <c r="AW755" i="3"/>
  <c r="AI755" i="3"/>
  <c r="BO755" i="3"/>
  <c r="BA755" i="3"/>
  <c r="AM755" i="3"/>
  <c r="BS755" i="3"/>
  <c r="BE755" i="3"/>
  <c r="AQ755" i="3"/>
  <c r="BI756" i="3"/>
  <c r="AU756" i="3"/>
  <c r="AG756" i="3"/>
  <c r="BM756" i="3"/>
  <c r="AY756" i="3"/>
  <c r="AK756" i="3"/>
  <c r="BQ756" i="3"/>
  <c r="BC756" i="3"/>
  <c r="AO756" i="3"/>
  <c r="BG757" i="3"/>
  <c r="AS757" i="3"/>
  <c r="AE757" i="3"/>
  <c r="BK757" i="3"/>
  <c r="AW757" i="3"/>
  <c r="AI757" i="3"/>
  <c r="BO757" i="3"/>
  <c r="BA757" i="3"/>
  <c r="AM757" i="3"/>
  <c r="BS757" i="3"/>
  <c r="BE757" i="3"/>
  <c r="AQ757" i="3"/>
  <c r="BI758" i="3"/>
  <c r="AU758" i="3"/>
  <c r="AG758" i="3"/>
  <c r="BM758" i="3"/>
  <c r="AY758" i="3"/>
  <c r="AK758" i="3"/>
  <c r="BQ758" i="3"/>
  <c r="BC758" i="3"/>
  <c r="AO758" i="3"/>
  <c r="BG759" i="3"/>
  <c r="AS759" i="3"/>
  <c r="AE759" i="3"/>
  <c r="BK759" i="3"/>
  <c r="AW759" i="3"/>
  <c r="AI759" i="3"/>
  <c r="BO759" i="3"/>
  <c r="BA759" i="3"/>
  <c r="AM759" i="3"/>
  <c r="BS759" i="3"/>
  <c r="BE759" i="3"/>
  <c r="AQ759" i="3"/>
  <c r="BI760" i="3"/>
  <c r="AU760" i="3"/>
  <c r="AG760" i="3"/>
  <c r="BM760" i="3"/>
  <c r="AY760" i="3"/>
  <c r="AK760" i="3"/>
  <c r="BQ760" i="3"/>
  <c r="BC760" i="3"/>
  <c r="AO760" i="3"/>
  <c r="BG761" i="3"/>
  <c r="AS761" i="3"/>
  <c r="AE761" i="3"/>
  <c r="BK761" i="3"/>
  <c r="AW761" i="3"/>
  <c r="AI761" i="3"/>
  <c r="BO761" i="3"/>
  <c r="BA761" i="3"/>
  <c r="AM761" i="3"/>
  <c r="BS761" i="3"/>
  <c r="BE761" i="3"/>
  <c r="AQ761" i="3"/>
  <c r="BI762" i="3"/>
  <c r="AU762" i="3"/>
  <c r="AG762" i="3"/>
  <c r="BM762" i="3"/>
  <c r="AY762" i="3"/>
  <c r="AK762" i="3"/>
  <c r="BQ762" i="3"/>
  <c r="BC762" i="3"/>
  <c r="AO762" i="3"/>
  <c r="BG763" i="3"/>
  <c r="AS763" i="3"/>
  <c r="AE763" i="3"/>
  <c r="BK763" i="3"/>
  <c r="AW763" i="3"/>
  <c r="AI763" i="3"/>
  <c r="BO763" i="3"/>
  <c r="BA763" i="3"/>
  <c r="AM763" i="3"/>
  <c r="BS763" i="3"/>
  <c r="BE763" i="3"/>
  <c r="AQ763" i="3"/>
  <c r="BI764" i="3"/>
  <c r="AU764" i="3"/>
  <c r="AG764" i="3"/>
  <c r="BM764" i="3"/>
  <c r="AY764" i="3"/>
  <c r="AK764" i="3"/>
  <c r="BQ764" i="3"/>
  <c r="BC764" i="3"/>
  <c r="AO764" i="3"/>
  <c r="BG765" i="3"/>
  <c r="AS765" i="3"/>
  <c r="AE765" i="3"/>
  <c r="BK765" i="3"/>
  <c r="AW765" i="3"/>
  <c r="AI765" i="3"/>
  <c r="BO765" i="3"/>
  <c r="BA765" i="3"/>
  <c r="AM765" i="3"/>
  <c r="BS765" i="3"/>
  <c r="BE765" i="3"/>
  <c r="AQ765" i="3"/>
  <c r="BI766" i="3"/>
  <c r="AU766" i="3"/>
  <c r="AG766" i="3"/>
  <c r="BM766" i="3"/>
  <c r="AY766" i="3"/>
  <c r="AK766" i="3"/>
  <c r="BQ766" i="3"/>
  <c r="BC766" i="3"/>
  <c r="AO766" i="3"/>
  <c r="BG767" i="3"/>
  <c r="AS767" i="3"/>
  <c r="AE767" i="3"/>
  <c r="BK767" i="3"/>
  <c r="AW767" i="3"/>
  <c r="AI767" i="3"/>
  <c r="BO767" i="3"/>
  <c r="BA767" i="3"/>
  <c r="AM767" i="3"/>
  <c r="BS767" i="3"/>
  <c r="BE767" i="3"/>
  <c r="AQ767" i="3"/>
  <c r="BI768" i="3"/>
  <c r="AU768" i="3"/>
  <c r="AG768" i="3"/>
  <c r="BM768" i="3"/>
  <c r="AY768" i="3"/>
  <c r="AK768" i="3"/>
  <c r="BQ768" i="3"/>
  <c r="BC768" i="3"/>
  <c r="AO768" i="3"/>
  <c r="BG769" i="3"/>
  <c r="AS769" i="3"/>
  <c r="AE769" i="3"/>
  <c r="BK769" i="3"/>
  <c r="AW769" i="3"/>
  <c r="AI769" i="3"/>
  <c r="BO769" i="3"/>
  <c r="BA769" i="3"/>
  <c r="AM769" i="3"/>
  <c r="BS769" i="3"/>
  <c r="BE769" i="3"/>
  <c r="AQ769" i="3"/>
  <c r="BI770" i="3"/>
  <c r="AU770" i="3"/>
  <c r="AG770" i="3"/>
  <c r="BM770" i="3"/>
  <c r="AY770" i="3"/>
  <c r="AK770" i="3"/>
  <c r="BQ770" i="3"/>
  <c r="BC770" i="3"/>
  <c r="AO770" i="3"/>
  <c r="BG771" i="3"/>
  <c r="AS771" i="3"/>
  <c r="AE771" i="3"/>
  <c r="BK771" i="3"/>
  <c r="AW771" i="3"/>
  <c r="AI771" i="3"/>
  <c r="BO771" i="3"/>
  <c r="BA771" i="3"/>
  <c r="AM771" i="3"/>
  <c r="BS771" i="3"/>
  <c r="BE771" i="3"/>
  <c r="AQ771" i="3"/>
  <c r="BI772" i="3"/>
  <c r="AU772" i="3"/>
  <c r="AG772" i="3"/>
  <c r="BM772" i="3"/>
  <c r="AY772" i="3"/>
  <c r="AK772" i="3"/>
  <c r="BQ772" i="3"/>
  <c r="BC772" i="3"/>
  <c r="AO772" i="3"/>
  <c r="BG773" i="3"/>
  <c r="AS773" i="3"/>
  <c r="AE773" i="3"/>
  <c r="BK773" i="3"/>
  <c r="AW773" i="3"/>
  <c r="AI773" i="3"/>
  <c r="BO773" i="3"/>
  <c r="BA773" i="3"/>
  <c r="AM773" i="3"/>
  <c r="BS773" i="3"/>
  <c r="BE773" i="3"/>
  <c r="AQ773" i="3"/>
  <c r="BI774" i="3"/>
  <c r="AU774" i="3"/>
  <c r="AG774" i="3"/>
  <c r="BM774" i="3"/>
  <c r="AY774" i="3"/>
  <c r="AK774" i="3"/>
  <c r="BQ774" i="3"/>
  <c r="BC774" i="3"/>
  <c r="AO774" i="3"/>
  <c r="BG775" i="3"/>
  <c r="AS775" i="3"/>
  <c r="AE775" i="3"/>
  <c r="BK775" i="3"/>
  <c r="AW775" i="3"/>
  <c r="AI775" i="3"/>
  <c r="BO775" i="3"/>
  <c r="BA775" i="3"/>
  <c r="AM775" i="3"/>
  <c r="BS775" i="3"/>
  <c r="BE775" i="3"/>
  <c r="AQ775" i="3"/>
  <c r="BI776" i="3"/>
  <c r="AU776" i="3"/>
  <c r="AG776" i="3"/>
  <c r="BM776" i="3"/>
  <c r="AY776" i="3"/>
  <c r="AK776" i="3"/>
  <c r="BQ776" i="3"/>
  <c r="BC776" i="3"/>
  <c r="AO776" i="3"/>
  <c r="BG777" i="3"/>
  <c r="AS777" i="3"/>
  <c r="AE777" i="3"/>
  <c r="BK777" i="3"/>
  <c r="AW777" i="3"/>
  <c r="AI777" i="3"/>
  <c r="BO777" i="3"/>
  <c r="BA777" i="3"/>
  <c r="AM777" i="3"/>
  <c r="BS777" i="3"/>
  <c r="BE777" i="3"/>
  <c r="AQ777" i="3"/>
  <c r="BI778" i="3"/>
  <c r="AU778" i="3"/>
  <c r="AG778" i="3"/>
  <c r="BM778" i="3"/>
  <c r="AY778" i="3"/>
  <c r="AK778" i="3"/>
  <c r="BQ778" i="3"/>
  <c r="BC778" i="3"/>
  <c r="AO778" i="3"/>
  <c r="BG779" i="3"/>
  <c r="AS779" i="3"/>
  <c r="AE779" i="3"/>
  <c r="BK779" i="3"/>
  <c r="AW779" i="3"/>
  <c r="AI779" i="3"/>
  <c r="BO779" i="3"/>
  <c r="BA779" i="3"/>
  <c r="AM779" i="3"/>
  <c r="BS779" i="3"/>
  <c r="BE779" i="3"/>
  <c r="AQ779" i="3"/>
  <c r="BI780" i="3"/>
  <c r="AU780" i="3"/>
  <c r="AG780" i="3"/>
  <c r="BM780" i="3"/>
  <c r="AY780" i="3"/>
  <c r="AK780" i="3"/>
  <c r="BQ780" i="3"/>
  <c r="BC780" i="3"/>
  <c r="AO780" i="3"/>
  <c r="BG781" i="3"/>
  <c r="AS781" i="3"/>
  <c r="AE781" i="3"/>
  <c r="BK781" i="3"/>
  <c r="AW781" i="3"/>
  <c r="AI781" i="3"/>
  <c r="BO781" i="3"/>
  <c r="BA781" i="3"/>
  <c r="AM781" i="3"/>
  <c r="BS781" i="3"/>
  <c r="BE781" i="3"/>
  <c r="AQ781" i="3"/>
  <c r="BI782" i="3"/>
  <c r="AU782" i="3"/>
  <c r="AG782" i="3"/>
  <c r="BM782" i="3"/>
  <c r="AY782" i="3"/>
  <c r="AK782" i="3"/>
  <c r="BQ782" i="3"/>
  <c r="BC782" i="3"/>
  <c r="AO782" i="3"/>
  <c r="BG783" i="3"/>
  <c r="AS783" i="3"/>
  <c r="AE783" i="3"/>
  <c r="BK783" i="3"/>
  <c r="AW783" i="3"/>
  <c r="AI783" i="3"/>
  <c r="BO783" i="3"/>
  <c r="BA783" i="3"/>
  <c r="AM783" i="3"/>
  <c r="BS783" i="3"/>
  <c r="BE783" i="3"/>
  <c r="AQ783" i="3"/>
  <c r="BI784" i="3"/>
  <c r="AU784" i="3"/>
  <c r="AG784" i="3"/>
  <c r="BM784" i="3"/>
  <c r="AY784" i="3"/>
  <c r="AK784" i="3"/>
  <c r="BQ784" i="3"/>
  <c r="BC784" i="3"/>
  <c r="AO784" i="3"/>
  <c r="BG785" i="3"/>
  <c r="AS785" i="3"/>
  <c r="AE785" i="3"/>
  <c r="BK785" i="3"/>
  <c r="AW785" i="3"/>
  <c r="AI785" i="3"/>
  <c r="BO785" i="3"/>
  <c r="BA785" i="3"/>
  <c r="AM785" i="3"/>
  <c r="BS785" i="3"/>
  <c r="BE785" i="3"/>
  <c r="AQ785" i="3"/>
  <c r="BI786" i="3"/>
  <c r="AU786" i="3"/>
  <c r="AG786" i="3"/>
  <c r="BM786" i="3"/>
  <c r="AY786" i="3"/>
  <c r="AK786" i="3"/>
  <c r="BQ786" i="3"/>
  <c r="BC786" i="3"/>
  <c r="AO786" i="3"/>
  <c r="BG787" i="3"/>
  <c r="AS787" i="3"/>
  <c r="AE787" i="3"/>
  <c r="BK787" i="3"/>
  <c r="AW787" i="3"/>
  <c r="AI787" i="3"/>
  <c r="BO787" i="3"/>
  <c r="BA787" i="3"/>
  <c r="AM787" i="3"/>
  <c r="BS787" i="3"/>
  <c r="BE787" i="3"/>
  <c r="AQ787" i="3"/>
  <c r="BI788" i="3"/>
  <c r="AU788" i="3"/>
  <c r="AG788" i="3"/>
  <c r="BM788" i="3"/>
  <c r="AY788" i="3"/>
  <c r="AK788" i="3"/>
  <c r="BQ788" i="3"/>
  <c r="BC788" i="3"/>
  <c r="AO788" i="3"/>
  <c r="BG789" i="3"/>
  <c r="AS789" i="3"/>
  <c r="AE789" i="3"/>
  <c r="BK789" i="3"/>
  <c r="AW789" i="3"/>
  <c r="AI789" i="3"/>
  <c r="BO789" i="3"/>
  <c r="BA789" i="3"/>
  <c r="AM789" i="3"/>
  <c r="BS789" i="3"/>
  <c r="BE789" i="3"/>
  <c r="AQ789" i="3"/>
  <c r="BI790" i="3"/>
  <c r="AU790" i="3"/>
  <c r="AG790" i="3"/>
  <c r="BM790" i="3"/>
  <c r="AY790" i="3"/>
  <c r="AK790" i="3"/>
  <c r="BQ790" i="3"/>
  <c r="BC790" i="3"/>
  <c r="AO790" i="3"/>
  <c r="BG791" i="3"/>
  <c r="AS791" i="3"/>
  <c r="AE791" i="3"/>
  <c r="BK791" i="3"/>
  <c r="AW791" i="3"/>
  <c r="AI791" i="3"/>
  <c r="BO791" i="3"/>
  <c r="BA791" i="3"/>
  <c r="AM791" i="3"/>
  <c r="BS791" i="3"/>
  <c r="BE791" i="3"/>
  <c r="AQ791" i="3"/>
  <c r="BI792" i="3"/>
  <c r="AU792" i="3"/>
  <c r="AG792" i="3"/>
  <c r="BM792" i="3"/>
  <c r="AY792" i="3"/>
  <c r="AK792" i="3"/>
  <c r="BQ792" i="3"/>
  <c r="BC792" i="3"/>
  <c r="AO792" i="3"/>
  <c r="BG793" i="3"/>
  <c r="AS793" i="3"/>
  <c r="AE793" i="3"/>
  <c r="BK793" i="3"/>
  <c r="AW793" i="3"/>
  <c r="AI793" i="3"/>
  <c r="BO793" i="3"/>
  <c r="BA793" i="3"/>
  <c r="AM793" i="3"/>
  <c r="BS793" i="3"/>
  <c r="BE793" i="3"/>
  <c r="AQ793" i="3"/>
  <c r="BI794" i="3"/>
  <c r="AU794" i="3"/>
  <c r="AG794" i="3"/>
  <c r="BM794" i="3"/>
  <c r="AY794" i="3"/>
  <c r="AK794" i="3"/>
  <c r="BQ794" i="3"/>
  <c r="BC794" i="3"/>
  <c r="AO794" i="3"/>
  <c r="BG795" i="3"/>
  <c r="AS795" i="3"/>
  <c r="AE795" i="3"/>
  <c r="BK795" i="3"/>
  <c r="AW795" i="3"/>
  <c r="AI795" i="3"/>
  <c r="BO795" i="3"/>
  <c r="BA795" i="3"/>
  <c r="AM795" i="3"/>
  <c r="BS795" i="3"/>
  <c r="BE795" i="3"/>
  <c r="AQ795" i="3"/>
  <c r="BI796" i="3"/>
  <c r="AU796" i="3"/>
  <c r="AG796" i="3"/>
  <c r="BM796" i="3"/>
  <c r="AY796" i="3"/>
  <c r="AK796" i="3"/>
  <c r="BQ796" i="3"/>
  <c r="BC796" i="3"/>
  <c r="AO796" i="3"/>
  <c r="BG797" i="3"/>
  <c r="AS797" i="3"/>
  <c r="AE797" i="3"/>
  <c r="BK797" i="3"/>
  <c r="AW797" i="3"/>
  <c r="AI797" i="3"/>
  <c r="BO797" i="3"/>
  <c r="BA797" i="3"/>
  <c r="AM797" i="3"/>
  <c r="BS797" i="3"/>
  <c r="BE797" i="3"/>
  <c r="AQ797" i="3"/>
  <c r="BI798" i="3"/>
  <c r="AU798" i="3"/>
  <c r="AG798" i="3"/>
  <c r="BM798" i="3"/>
  <c r="AY798" i="3"/>
  <c r="AK798" i="3"/>
  <c r="BQ798" i="3"/>
  <c r="BC798" i="3"/>
  <c r="AO798" i="3"/>
  <c r="BG799" i="3"/>
  <c r="AS799" i="3"/>
  <c r="AE799" i="3"/>
  <c r="BK799" i="3"/>
  <c r="AW799" i="3"/>
  <c r="AI799" i="3"/>
  <c r="BO799" i="3"/>
  <c r="BA799" i="3"/>
  <c r="AM799" i="3"/>
  <c r="BS799" i="3"/>
  <c r="BE799" i="3"/>
  <c r="AQ799" i="3"/>
  <c r="BI800" i="3"/>
  <c r="AU800" i="3"/>
  <c r="AG800" i="3"/>
  <c r="BM800" i="3"/>
  <c r="AY800" i="3"/>
  <c r="AK800" i="3"/>
  <c r="BQ800" i="3"/>
  <c r="BC800" i="3"/>
  <c r="AO800" i="3"/>
  <c r="BG801" i="3"/>
  <c r="AS801" i="3"/>
  <c r="AE801" i="3"/>
  <c r="BK801" i="3"/>
  <c r="AW801" i="3"/>
  <c r="AI801" i="3"/>
  <c r="BO801" i="3"/>
  <c r="BA801" i="3"/>
  <c r="AM801" i="3"/>
  <c r="BS801" i="3"/>
  <c r="BE801" i="3"/>
  <c r="AQ801" i="3"/>
  <c r="BI802" i="3"/>
  <c r="AU802" i="3"/>
  <c r="AG802" i="3"/>
  <c r="BM802" i="3"/>
  <c r="AY802" i="3"/>
  <c r="AK802" i="3"/>
  <c r="BQ802" i="3"/>
  <c r="BC802" i="3"/>
  <c r="AO802" i="3"/>
  <c r="BG803" i="3"/>
  <c r="AS803" i="3"/>
  <c r="AE803" i="3"/>
  <c r="BK803" i="3"/>
  <c r="AW803" i="3"/>
  <c r="AI803" i="3"/>
  <c r="BO803" i="3"/>
  <c r="BA803" i="3"/>
  <c r="AM803" i="3"/>
  <c r="BS803" i="3"/>
  <c r="BE803" i="3"/>
  <c r="AQ803" i="3"/>
  <c r="BI804" i="3"/>
  <c r="AU804" i="3"/>
  <c r="AG804" i="3"/>
  <c r="BM804" i="3"/>
  <c r="AY804" i="3"/>
  <c r="AK804" i="3"/>
  <c r="BQ804" i="3"/>
  <c r="BC804" i="3"/>
  <c r="AO804" i="3"/>
  <c r="BG805" i="3"/>
  <c r="AS805" i="3"/>
  <c r="AE805" i="3"/>
  <c r="BK805" i="3"/>
  <c r="AW805" i="3"/>
  <c r="AI805" i="3"/>
  <c r="BO805" i="3"/>
  <c r="BA805" i="3"/>
  <c r="AM805" i="3"/>
  <c r="BS805" i="3"/>
  <c r="BE805" i="3"/>
  <c r="AQ805" i="3"/>
  <c r="BI806" i="3"/>
  <c r="AU806" i="3"/>
  <c r="AG806" i="3"/>
  <c r="BM806" i="3"/>
  <c r="AY806" i="3"/>
  <c r="AK806" i="3"/>
  <c r="BQ806" i="3"/>
  <c r="BC806" i="3"/>
  <c r="AO806" i="3"/>
  <c r="BG807" i="3"/>
  <c r="AS807" i="3"/>
  <c r="AE807" i="3"/>
  <c r="BK807" i="3"/>
  <c r="AW807" i="3"/>
  <c r="AI807" i="3"/>
  <c r="BO807" i="3"/>
  <c r="BA807" i="3"/>
  <c r="AM807" i="3"/>
  <c r="BS807" i="3"/>
  <c r="BE807" i="3"/>
  <c r="AQ807" i="3"/>
  <c r="BI808" i="3"/>
  <c r="AU808" i="3"/>
  <c r="AG808" i="3"/>
  <c r="BM808" i="3"/>
  <c r="AY808" i="3"/>
  <c r="AK808" i="3"/>
  <c r="BQ808" i="3"/>
  <c r="BC808" i="3"/>
  <c r="AO808" i="3"/>
  <c r="BG809" i="3"/>
  <c r="AS809" i="3"/>
  <c r="AE809" i="3"/>
  <c r="BK809" i="3"/>
  <c r="AW809" i="3"/>
  <c r="AI809" i="3"/>
  <c r="BO809" i="3"/>
  <c r="BA809" i="3"/>
  <c r="AM809" i="3"/>
  <c r="BS809" i="3"/>
  <c r="BE809" i="3"/>
  <c r="AQ809" i="3"/>
  <c r="BI810" i="3"/>
  <c r="AU810" i="3"/>
  <c r="AG810" i="3"/>
  <c r="BM810" i="3"/>
  <c r="AY810" i="3"/>
  <c r="AK810" i="3"/>
  <c r="BQ810" i="3"/>
  <c r="BC810" i="3"/>
  <c r="AO810" i="3"/>
  <c r="BG811" i="3"/>
  <c r="AS811" i="3"/>
  <c r="AE811" i="3"/>
  <c r="BK811" i="3"/>
  <c r="AW811" i="3"/>
  <c r="AI811" i="3"/>
  <c r="BO811" i="3"/>
  <c r="BA811" i="3"/>
  <c r="AM811" i="3"/>
  <c r="BS811" i="3"/>
  <c r="BE811" i="3"/>
  <c r="AQ811" i="3"/>
  <c r="BI812" i="3"/>
  <c r="AU812" i="3"/>
  <c r="AG812" i="3"/>
  <c r="BM812" i="3"/>
  <c r="AY812" i="3"/>
  <c r="AK812" i="3"/>
  <c r="BQ812" i="3"/>
  <c r="BC812" i="3"/>
  <c r="AO812" i="3"/>
  <c r="BG813" i="3"/>
  <c r="AS813" i="3"/>
  <c r="AE813" i="3"/>
  <c r="BK813" i="3"/>
  <c r="AW813" i="3"/>
  <c r="AI813" i="3"/>
  <c r="BO813" i="3"/>
  <c r="BA813" i="3"/>
  <c r="AM813" i="3"/>
  <c r="BS813" i="3"/>
  <c r="BE813" i="3"/>
  <c r="AQ813" i="3"/>
  <c r="BI814" i="3"/>
  <c r="AU814" i="3"/>
  <c r="AG814" i="3"/>
  <c r="BM814" i="3"/>
  <c r="AY814" i="3"/>
  <c r="AK814" i="3"/>
  <c r="BQ814" i="3"/>
  <c r="BC814" i="3"/>
  <c r="AO814" i="3"/>
  <c r="BG815" i="3"/>
  <c r="AS815" i="3"/>
  <c r="AE815" i="3"/>
  <c r="BK815" i="3"/>
  <c r="AW815" i="3"/>
  <c r="AI815" i="3"/>
  <c r="BO815" i="3"/>
  <c r="BA815" i="3"/>
  <c r="AM815" i="3"/>
  <c r="BS815" i="3"/>
  <c r="BE815" i="3"/>
  <c r="AQ815" i="3"/>
  <c r="BI816" i="3"/>
  <c r="AU816" i="3"/>
  <c r="AG816" i="3"/>
  <c r="BM816" i="3"/>
  <c r="AY816" i="3"/>
  <c r="AK816" i="3"/>
  <c r="BQ816" i="3"/>
  <c r="BC816" i="3"/>
  <c r="AO816" i="3"/>
  <c r="BG817" i="3"/>
  <c r="AS817" i="3"/>
  <c r="AE817" i="3"/>
  <c r="BK817" i="3"/>
  <c r="AW817" i="3"/>
  <c r="AI817" i="3"/>
  <c r="BO817" i="3"/>
  <c r="BA817" i="3"/>
  <c r="AM817" i="3"/>
  <c r="BS817" i="3"/>
  <c r="BE817" i="3"/>
  <c r="AQ817" i="3"/>
  <c r="BI818" i="3"/>
  <c r="AU818" i="3"/>
  <c r="AG818" i="3"/>
  <c r="BM818" i="3"/>
  <c r="AY818" i="3"/>
  <c r="AK818" i="3"/>
  <c r="BQ818" i="3"/>
  <c r="BC818" i="3"/>
  <c r="AO818" i="3"/>
  <c r="BG819" i="3"/>
  <c r="AS819" i="3"/>
  <c r="AE819" i="3"/>
  <c r="BK819" i="3"/>
  <c r="AW819" i="3"/>
  <c r="AI819" i="3"/>
  <c r="BO819" i="3"/>
  <c r="BA819" i="3"/>
  <c r="AM819" i="3"/>
  <c r="BS819" i="3"/>
  <c r="BE819" i="3"/>
  <c r="AQ819" i="3"/>
  <c r="BI820" i="3"/>
  <c r="AU820" i="3"/>
  <c r="AG820" i="3"/>
  <c r="BM820" i="3"/>
  <c r="AY820" i="3"/>
  <c r="AK820" i="3"/>
  <c r="BQ820" i="3"/>
  <c r="BC820" i="3"/>
  <c r="AO820" i="3"/>
  <c r="BG821" i="3"/>
  <c r="AS821" i="3"/>
  <c r="AE821" i="3"/>
  <c r="BK821" i="3"/>
  <c r="AW821" i="3"/>
  <c r="AI821" i="3"/>
  <c r="BO821" i="3"/>
  <c r="BA821" i="3"/>
  <c r="AM821" i="3"/>
  <c r="BS821" i="3"/>
  <c r="BE821" i="3"/>
  <c r="AQ821" i="3"/>
  <c r="BI822" i="3"/>
  <c r="AU822" i="3"/>
  <c r="AG822" i="3"/>
  <c r="BM822" i="3"/>
  <c r="AY822" i="3"/>
  <c r="AK822" i="3"/>
  <c r="BQ822" i="3"/>
  <c r="BC822" i="3"/>
  <c r="AO822" i="3"/>
  <c r="BG823" i="3"/>
  <c r="AS823" i="3"/>
  <c r="AE823" i="3"/>
  <c r="BK823" i="3"/>
  <c r="AW823" i="3"/>
  <c r="AI823" i="3"/>
  <c r="BO823" i="3"/>
  <c r="BA823" i="3"/>
  <c r="AM823" i="3"/>
  <c r="BS823" i="3"/>
  <c r="BE823" i="3"/>
  <c r="AQ823" i="3"/>
  <c r="BI824" i="3"/>
  <c r="AU824" i="3"/>
  <c r="AG824" i="3"/>
  <c r="BM824" i="3"/>
  <c r="AY824" i="3"/>
  <c r="AK824" i="3"/>
  <c r="BQ824" i="3"/>
  <c r="BC824" i="3"/>
  <c r="AO824" i="3"/>
  <c r="BG825" i="3"/>
  <c r="AS825" i="3"/>
  <c r="AE825" i="3"/>
  <c r="BK825" i="3"/>
  <c r="AW825" i="3"/>
  <c r="AI825" i="3"/>
  <c r="BO825" i="3"/>
  <c r="BA825" i="3"/>
  <c r="AM825" i="3"/>
  <c r="BS825" i="3"/>
  <c r="BE825" i="3"/>
  <c r="AQ825" i="3"/>
  <c r="BI826" i="3"/>
  <c r="AU826" i="3"/>
  <c r="AG826" i="3"/>
  <c r="BM826" i="3"/>
  <c r="AY826" i="3"/>
  <c r="AK826" i="3"/>
  <c r="BQ826" i="3"/>
  <c r="BC826" i="3"/>
  <c r="AO826" i="3"/>
  <c r="BG827" i="3"/>
  <c r="AS827" i="3"/>
  <c r="AE827" i="3"/>
  <c r="BK827" i="3"/>
  <c r="AW827" i="3"/>
  <c r="AI827" i="3"/>
  <c r="BO827" i="3"/>
  <c r="BA827" i="3"/>
  <c r="AM827" i="3"/>
  <c r="BS827" i="3"/>
  <c r="BE827" i="3"/>
  <c r="AQ827" i="3"/>
  <c r="BI828" i="3"/>
  <c r="AU828" i="3"/>
  <c r="AG828" i="3"/>
  <c r="BM828" i="3"/>
  <c r="AY828" i="3"/>
  <c r="AK828" i="3"/>
  <c r="BQ828" i="3"/>
  <c r="BC828" i="3"/>
  <c r="AO828" i="3"/>
  <c r="BG829" i="3"/>
  <c r="AS829" i="3"/>
  <c r="AE829" i="3"/>
  <c r="BK829" i="3"/>
  <c r="AW829" i="3"/>
  <c r="AI829" i="3"/>
  <c r="BO829" i="3"/>
  <c r="BA829" i="3"/>
  <c r="AM829" i="3"/>
  <c r="BS829" i="3"/>
  <c r="BE829" i="3"/>
  <c r="AQ829" i="3"/>
  <c r="BI830" i="3"/>
  <c r="AU830" i="3"/>
  <c r="AG830" i="3"/>
  <c r="BM830" i="3"/>
  <c r="AY830" i="3"/>
  <c r="AK830" i="3"/>
  <c r="BQ830" i="3"/>
  <c r="BC830" i="3"/>
  <c r="AO830" i="3"/>
  <c r="BG831" i="3"/>
  <c r="AS831" i="3"/>
  <c r="AE831" i="3"/>
  <c r="BK831" i="3"/>
  <c r="AW831" i="3"/>
  <c r="AI831" i="3"/>
  <c r="BO831" i="3"/>
  <c r="BA831" i="3"/>
  <c r="AM831" i="3"/>
  <c r="BS831" i="3"/>
  <c r="BE831" i="3"/>
  <c r="AQ831" i="3"/>
  <c r="BI832" i="3"/>
  <c r="AU832" i="3"/>
  <c r="AG832" i="3"/>
  <c r="BM832" i="3"/>
  <c r="AY832" i="3"/>
  <c r="AK832" i="3"/>
  <c r="BQ832" i="3"/>
  <c r="BC832" i="3"/>
  <c r="AO832" i="3"/>
  <c r="BG833" i="3"/>
  <c r="AS833" i="3"/>
  <c r="AE833" i="3"/>
  <c r="BK833" i="3"/>
  <c r="AW833" i="3"/>
  <c r="AI833" i="3"/>
  <c r="BO833" i="3"/>
  <c r="BA833" i="3"/>
  <c r="AM833" i="3"/>
  <c r="BS833" i="3"/>
  <c r="BE833" i="3"/>
  <c r="AQ833" i="3"/>
  <c r="BI834" i="3"/>
  <c r="AU834" i="3"/>
  <c r="AG834" i="3"/>
  <c r="BM834" i="3"/>
  <c r="AY834" i="3"/>
  <c r="AK834" i="3"/>
  <c r="BQ834" i="3"/>
  <c r="BC834" i="3"/>
  <c r="AO834" i="3"/>
  <c r="BG835" i="3"/>
  <c r="AS835" i="3"/>
  <c r="AE835" i="3"/>
  <c r="BK835" i="3"/>
  <c r="AW835" i="3"/>
  <c r="AI835" i="3"/>
  <c r="BO835" i="3"/>
  <c r="BA835" i="3"/>
  <c r="AM835" i="3"/>
  <c r="BS835" i="3"/>
  <c r="BE835" i="3"/>
  <c r="AQ835" i="3"/>
  <c r="BI836" i="3"/>
  <c r="AU836" i="3"/>
  <c r="AG836" i="3"/>
  <c r="BM836" i="3"/>
  <c r="AY836" i="3"/>
  <c r="AK836" i="3"/>
  <c r="BQ836" i="3"/>
  <c r="BC836" i="3"/>
  <c r="AO836" i="3"/>
  <c r="BG837" i="3"/>
  <c r="AS837" i="3"/>
  <c r="AE837" i="3"/>
  <c r="BK837" i="3"/>
  <c r="AW837" i="3"/>
  <c r="AI837" i="3"/>
  <c r="BO837" i="3"/>
  <c r="BA837" i="3"/>
  <c r="AM837" i="3"/>
  <c r="BS837" i="3"/>
  <c r="BE837" i="3"/>
  <c r="AQ837" i="3"/>
  <c r="BI838" i="3"/>
  <c r="AU838" i="3"/>
  <c r="AG838" i="3"/>
  <c r="BM838" i="3"/>
  <c r="AY838" i="3"/>
  <c r="AK838" i="3"/>
  <c r="BQ838" i="3"/>
  <c r="BC838" i="3"/>
  <c r="AO838" i="3"/>
  <c r="BG839" i="3"/>
  <c r="AS839" i="3"/>
  <c r="AE839" i="3"/>
  <c r="BK839" i="3"/>
  <c r="AW839" i="3"/>
  <c r="AI839" i="3"/>
  <c r="BO839" i="3"/>
  <c r="BA839" i="3"/>
  <c r="AM839" i="3"/>
  <c r="BS839" i="3"/>
  <c r="BE839" i="3"/>
  <c r="AQ839" i="3"/>
  <c r="BI840" i="3"/>
  <c r="AU840" i="3"/>
  <c r="AG840" i="3"/>
  <c r="BM840" i="3"/>
  <c r="AY840" i="3"/>
  <c r="AK840" i="3"/>
  <c r="BQ840" i="3"/>
  <c r="BC840" i="3"/>
  <c r="AO840" i="3"/>
  <c r="BG841" i="3"/>
  <c r="AS841" i="3"/>
  <c r="AE841" i="3"/>
  <c r="BK841" i="3"/>
  <c r="AW841" i="3"/>
  <c r="AI841" i="3"/>
  <c r="BO841" i="3"/>
  <c r="BA841" i="3"/>
  <c r="AM841" i="3"/>
  <c r="BS841" i="3"/>
  <c r="BE841" i="3"/>
  <c r="AQ841" i="3"/>
  <c r="BI842" i="3"/>
  <c r="AU842" i="3"/>
  <c r="AG842" i="3"/>
  <c r="BM842" i="3"/>
  <c r="AY842" i="3"/>
  <c r="AK842" i="3"/>
  <c r="BQ842" i="3"/>
  <c r="BC842" i="3"/>
  <c r="AO842" i="3"/>
  <c r="BG843" i="3"/>
  <c r="AS843" i="3"/>
  <c r="AE843" i="3"/>
  <c r="BK843" i="3"/>
  <c r="AW843" i="3"/>
  <c r="AI843" i="3"/>
  <c r="BO843" i="3"/>
  <c r="BA843" i="3"/>
  <c r="AM843" i="3"/>
  <c r="BS843" i="3"/>
  <c r="BE843" i="3"/>
  <c r="AQ843" i="3"/>
  <c r="BI844" i="3"/>
  <c r="AU844" i="3"/>
  <c r="AG844" i="3"/>
  <c r="BM844" i="3"/>
  <c r="AY844" i="3"/>
  <c r="AK844" i="3"/>
  <c r="BQ844" i="3"/>
  <c r="BC844" i="3"/>
  <c r="AO844" i="3"/>
  <c r="BG845" i="3"/>
  <c r="AS845" i="3"/>
  <c r="AE845" i="3"/>
  <c r="BK845" i="3"/>
  <c r="AW845" i="3"/>
  <c r="AI845" i="3"/>
  <c r="BO845" i="3"/>
  <c r="BA845" i="3"/>
  <c r="AM845" i="3"/>
  <c r="BS845" i="3"/>
  <c r="BE845" i="3"/>
  <c r="AQ845" i="3"/>
  <c r="BI846" i="3"/>
  <c r="AU846" i="3"/>
  <c r="AG846" i="3"/>
  <c r="BM846" i="3"/>
  <c r="AY846" i="3"/>
  <c r="AK846" i="3"/>
  <c r="BQ846" i="3"/>
  <c r="BC846" i="3"/>
  <c r="AO846" i="3"/>
  <c r="BG847" i="3"/>
  <c r="AS847" i="3"/>
  <c r="AE847" i="3"/>
  <c r="BK847" i="3"/>
  <c r="AW847" i="3"/>
  <c r="AI847" i="3"/>
  <c r="BO847" i="3"/>
  <c r="BA847" i="3"/>
  <c r="AM847" i="3"/>
  <c r="BS847" i="3"/>
  <c r="BE847" i="3"/>
  <c r="AQ847" i="3"/>
  <c r="BI848" i="3"/>
  <c r="AU848" i="3"/>
  <c r="AG848" i="3"/>
  <c r="BM848" i="3"/>
  <c r="AY848" i="3"/>
  <c r="AK848" i="3"/>
  <c r="BQ848" i="3"/>
  <c r="BC848" i="3"/>
  <c r="AO848" i="3"/>
  <c r="BG849" i="3"/>
  <c r="AS849" i="3"/>
  <c r="AE849" i="3"/>
  <c r="BK849" i="3"/>
  <c r="AW849" i="3"/>
  <c r="AI849" i="3"/>
  <c r="BO849" i="3"/>
  <c r="BA849" i="3"/>
  <c r="AM849" i="3"/>
  <c r="BS849" i="3"/>
  <c r="BE849" i="3"/>
  <c r="AQ849" i="3"/>
  <c r="BI850" i="3"/>
  <c r="AU850" i="3"/>
  <c r="AG850" i="3"/>
  <c r="BM850" i="3"/>
  <c r="AY850" i="3"/>
  <c r="AK850" i="3"/>
  <c r="BQ850" i="3"/>
  <c r="BC850" i="3"/>
  <c r="AO850" i="3"/>
  <c r="BG851" i="3"/>
  <c r="AS851" i="3"/>
  <c r="AE851" i="3"/>
  <c r="BK851" i="3"/>
  <c r="AW851" i="3"/>
  <c r="AI851" i="3"/>
  <c r="BO851" i="3"/>
  <c r="BA851" i="3"/>
  <c r="AM851" i="3"/>
  <c r="BS851" i="3"/>
  <c r="BE851" i="3"/>
  <c r="AQ851" i="3"/>
  <c r="BI852" i="3"/>
  <c r="AU852" i="3"/>
  <c r="AG852" i="3"/>
  <c r="BM852" i="3"/>
  <c r="AY852" i="3"/>
  <c r="AK852" i="3"/>
  <c r="BQ852" i="3"/>
  <c r="BC852" i="3"/>
  <c r="AO852" i="3"/>
  <c r="BG853" i="3"/>
  <c r="AS853" i="3"/>
  <c r="AE853" i="3"/>
  <c r="BK853" i="3"/>
  <c r="AW853" i="3"/>
  <c r="AI853" i="3"/>
  <c r="BO853" i="3"/>
  <c r="BA853" i="3"/>
  <c r="AM853" i="3"/>
  <c r="BS853" i="3"/>
  <c r="BE853" i="3"/>
  <c r="AQ853" i="3"/>
  <c r="BI854" i="3"/>
  <c r="AU854" i="3"/>
  <c r="AG854" i="3"/>
  <c r="BM854" i="3"/>
  <c r="AY854" i="3"/>
  <c r="AK854" i="3"/>
  <c r="BQ854" i="3"/>
  <c r="BC854" i="3"/>
  <c r="AO854" i="3"/>
  <c r="BG855" i="3"/>
  <c r="AS855" i="3"/>
  <c r="AE855" i="3"/>
  <c r="BK855" i="3"/>
  <c r="AW855" i="3"/>
  <c r="AI855" i="3"/>
  <c r="BO855" i="3"/>
  <c r="BA855" i="3"/>
  <c r="AM855" i="3"/>
  <c r="BS855" i="3"/>
  <c r="BE855" i="3"/>
  <c r="AQ855" i="3"/>
  <c r="BI856" i="3"/>
  <c r="AU856" i="3"/>
  <c r="AG856" i="3"/>
  <c r="BM856" i="3"/>
  <c r="AY856" i="3"/>
  <c r="AK856" i="3"/>
  <c r="BQ856" i="3"/>
  <c r="BC856" i="3"/>
  <c r="AO856" i="3"/>
  <c r="BG857" i="3"/>
  <c r="AS857" i="3"/>
  <c r="AE857" i="3"/>
  <c r="BK857" i="3"/>
  <c r="AW857" i="3"/>
  <c r="AI857" i="3"/>
  <c r="BO857" i="3"/>
  <c r="BA857" i="3"/>
  <c r="AM857" i="3"/>
  <c r="BS857" i="3"/>
  <c r="BE857" i="3"/>
  <c r="AQ857" i="3"/>
  <c r="BI858" i="3"/>
  <c r="AU858" i="3"/>
  <c r="AG858" i="3"/>
  <c r="BM858" i="3"/>
  <c r="AY858" i="3"/>
  <c r="AK858" i="3"/>
  <c r="BQ858" i="3"/>
  <c r="BC858" i="3"/>
  <c r="AO858" i="3"/>
  <c r="BG859" i="3"/>
  <c r="AS859" i="3"/>
  <c r="AE859" i="3"/>
  <c r="BK859" i="3"/>
  <c r="AW859" i="3"/>
  <c r="AI859" i="3"/>
  <c r="BO859" i="3"/>
  <c r="BA859" i="3"/>
  <c r="AM859" i="3"/>
  <c r="BS859" i="3"/>
  <c r="BE859" i="3"/>
  <c r="AQ859" i="3"/>
  <c r="BI860" i="3"/>
  <c r="AU860" i="3"/>
  <c r="AG860" i="3"/>
  <c r="BM860" i="3"/>
  <c r="AY860" i="3"/>
  <c r="AK860" i="3"/>
  <c r="BQ860" i="3"/>
  <c r="BC860" i="3"/>
  <c r="AO860" i="3"/>
  <c r="BG861" i="3"/>
  <c r="AS861" i="3"/>
  <c r="AE861" i="3"/>
  <c r="BK861" i="3"/>
  <c r="AW861" i="3"/>
  <c r="AI861" i="3"/>
  <c r="BO861" i="3"/>
  <c r="BA861" i="3"/>
  <c r="AM861" i="3"/>
  <c r="BS861" i="3"/>
  <c r="BE861" i="3"/>
  <c r="AQ861" i="3"/>
  <c r="BI862" i="3"/>
  <c r="AU862" i="3"/>
  <c r="AG862" i="3"/>
  <c r="BM862" i="3"/>
  <c r="AY862" i="3"/>
  <c r="AK862" i="3"/>
  <c r="BQ862" i="3"/>
  <c r="BC862" i="3"/>
  <c r="AO862" i="3"/>
  <c r="BG863" i="3"/>
  <c r="AS863" i="3"/>
  <c r="AE863" i="3"/>
  <c r="BK863" i="3"/>
  <c r="AW863" i="3"/>
  <c r="AI863" i="3"/>
  <c r="BO863" i="3"/>
  <c r="BA863" i="3"/>
  <c r="AM863" i="3"/>
  <c r="BS863" i="3"/>
  <c r="BE863" i="3"/>
  <c r="AQ863" i="3"/>
  <c r="BI864" i="3"/>
  <c r="AU864" i="3"/>
  <c r="AG864" i="3"/>
  <c r="BM864" i="3"/>
  <c r="AY864" i="3"/>
  <c r="AK864" i="3"/>
  <c r="BQ864" i="3"/>
  <c r="BC864" i="3"/>
  <c r="AO864" i="3"/>
  <c r="BG865" i="3"/>
  <c r="AS865" i="3"/>
  <c r="AE865" i="3"/>
  <c r="BK865" i="3"/>
  <c r="AW865" i="3"/>
  <c r="AI865" i="3"/>
  <c r="BO865" i="3"/>
  <c r="BA865" i="3"/>
  <c r="AM865" i="3"/>
  <c r="BS865" i="3"/>
  <c r="BE865" i="3"/>
  <c r="AQ865" i="3"/>
  <c r="BI866" i="3"/>
  <c r="AU866" i="3"/>
  <c r="AG866" i="3"/>
  <c r="BM866" i="3"/>
  <c r="AY866" i="3"/>
  <c r="AK866" i="3"/>
  <c r="BQ866" i="3"/>
  <c r="BC866" i="3"/>
  <c r="AO866" i="3"/>
  <c r="BG867" i="3"/>
  <c r="AS867" i="3"/>
  <c r="AE867" i="3"/>
  <c r="BK867" i="3"/>
  <c r="AW867" i="3"/>
  <c r="AI867" i="3"/>
  <c r="BO867" i="3"/>
  <c r="BA867" i="3"/>
  <c r="AM867" i="3"/>
  <c r="BS867" i="3"/>
  <c r="BE867" i="3"/>
  <c r="AQ867" i="3"/>
  <c r="BI868" i="3"/>
  <c r="AU868" i="3"/>
  <c r="AG868" i="3"/>
  <c r="BM868" i="3"/>
  <c r="AY868" i="3"/>
  <c r="AK868" i="3"/>
  <c r="BQ868" i="3"/>
  <c r="BC868" i="3"/>
  <c r="AO868" i="3"/>
  <c r="BG869" i="3"/>
  <c r="AS869" i="3"/>
  <c r="AE869" i="3"/>
  <c r="BK869" i="3"/>
  <c r="AW869" i="3"/>
  <c r="AI869" i="3"/>
  <c r="BO869" i="3"/>
  <c r="BA869" i="3"/>
  <c r="AM869" i="3"/>
  <c r="BS869" i="3"/>
  <c r="BE869" i="3"/>
  <c r="AQ869" i="3"/>
  <c r="BI870" i="3"/>
  <c r="AU870" i="3"/>
  <c r="AG870" i="3"/>
  <c r="BM870" i="3"/>
  <c r="AY870" i="3"/>
  <c r="AK870" i="3"/>
  <c r="BQ870" i="3"/>
  <c r="BC870" i="3"/>
  <c r="AO870" i="3"/>
  <c r="BG871" i="3"/>
  <c r="AS871" i="3"/>
  <c r="AE871" i="3"/>
  <c r="BK871" i="3"/>
  <c r="AW871" i="3"/>
  <c r="AI871" i="3"/>
  <c r="BO871" i="3"/>
  <c r="BA871" i="3"/>
  <c r="AM871" i="3"/>
  <c r="BS871" i="3"/>
  <c r="BE871" i="3"/>
  <c r="AQ871" i="3"/>
  <c r="BI872" i="3"/>
  <c r="AU872" i="3"/>
  <c r="AG872" i="3"/>
  <c r="BM872" i="3"/>
  <c r="AY872" i="3"/>
  <c r="AK872" i="3"/>
  <c r="BQ872" i="3"/>
  <c r="BC872" i="3"/>
  <c r="AO872" i="3"/>
  <c r="BG873" i="3"/>
  <c r="AS873" i="3"/>
  <c r="AE873" i="3"/>
  <c r="BK873" i="3"/>
  <c r="AW873" i="3"/>
  <c r="AI873" i="3"/>
  <c r="BO873" i="3"/>
  <c r="BA873" i="3"/>
  <c r="AM873" i="3"/>
  <c r="BS873" i="3"/>
  <c r="BE873" i="3"/>
  <c r="AQ873" i="3"/>
  <c r="BI874" i="3"/>
  <c r="AU874" i="3"/>
  <c r="AG874" i="3"/>
  <c r="BM874" i="3"/>
  <c r="AY874" i="3"/>
  <c r="AK874" i="3"/>
  <c r="BQ874" i="3"/>
  <c r="BC874" i="3"/>
  <c r="AO874" i="3"/>
  <c r="BG875" i="3"/>
  <c r="AS875" i="3"/>
  <c r="AE875" i="3"/>
  <c r="BK875" i="3"/>
  <c r="AW875" i="3"/>
  <c r="AI875" i="3"/>
  <c r="BO875" i="3"/>
  <c r="BA875" i="3"/>
  <c r="AM875" i="3"/>
  <c r="BS875" i="3"/>
  <c r="BE875" i="3"/>
  <c r="AQ875" i="3"/>
  <c r="BI876" i="3"/>
  <c r="AU876" i="3"/>
  <c r="AG876" i="3"/>
  <c r="BM876" i="3"/>
  <c r="AY876" i="3"/>
  <c r="AK876" i="3"/>
  <c r="BQ876" i="3"/>
  <c r="BC876" i="3"/>
  <c r="AO876" i="3"/>
  <c r="BG877" i="3"/>
  <c r="AS877" i="3"/>
  <c r="AE877" i="3"/>
  <c r="BK877" i="3"/>
  <c r="AW877" i="3"/>
  <c r="AI877" i="3"/>
  <c r="BO877" i="3"/>
  <c r="BA877" i="3"/>
  <c r="AM877" i="3"/>
  <c r="BS877" i="3"/>
  <c r="BE877" i="3"/>
  <c r="AQ877" i="3"/>
  <c r="BI878" i="3"/>
  <c r="AU878" i="3"/>
  <c r="AG878" i="3"/>
  <c r="BM878" i="3"/>
  <c r="AY878" i="3"/>
  <c r="AK878" i="3"/>
  <c r="BQ878" i="3"/>
  <c r="BC878" i="3"/>
  <c r="AO878" i="3"/>
  <c r="BG879" i="3"/>
  <c r="AS879" i="3"/>
  <c r="AE879" i="3"/>
  <c r="BK879" i="3"/>
  <c r="AW879" i="3"/>
  <c r="AI879" i="3"/>
  <c r="BO879" i="3"/>
  <c r="BA879" i="3"/>
  <c r="AM879" i="3"/>
  <c r="BS879" i="3"/>
  <c r="BE879" i="3"/>
  <c r="AQ879" i="3"/>
  <c r="BI880" i="3"/>
  <c r="AU880" i="3"/>
  <c r="AG880" i="3"/>
  <c r="BM880" i="3"/>
  <c r="AY880" i="3"/>
  <c r="AK880" i="3"/>
  <c r="BQ880" i="3"/>
  <c r="BC880" i="3"/>
  <c r="AO880" i="3"/>
  <c r="BG881" i="3"/>
  <c r="AS881" i="3"/>
  <c r="AE881" i="3"/>
  <c r="BK881" i="3"/>
  <c r="AW881" i="3"/>
  <c r="AI881" i="3"/>
  <c r="BO881" i="3"/>
  <c r="BA881" i="3"/>
  <c r="AM881" i="3"/>
  <c r="BS881" i="3"/>
  <c r="BE881" i="3"/>
  <c r="AQ881" i="3"/>
  <c r="BI882" i="3"/>
  <c r="AU882" i="3"/>
  <c r="AG882" i="3"/>
  <c r="BM882" i="3"/>
  <c r="AY882" i="3"/>
  <c r="AK882" i="3"/>
  <c r="BQ882" i="3"/>
  <c r="BC882" i="3"/>
  <c r="AO882" i="3"/>
  <c r="BG883" i="3"/>
  <c r="AS883" i="3"/>
  <c r="AE883" i="3"/>
  <c r="BK883" i="3"/>
  <c r="AW883" i="3"/>
  <c r="AI883" i="3"/>
  <c r="BO883" i="3"/>
  <c r="BA883" i="3"/>
  <c r="AM883" i="3"/>
  <c r="BS883" i="3"/>
  <c r="BE883" i="3"/>
  <c r="AQ883" i="3"/>
  <c r="BI884" i="3"/>
  <c r="AU884" i="3"/>
  <c r="AG884" i="3"/>
  <c r="BM884" i="3"/>
  <c r="AY884" i="3"/>
  <c r="AK884" i="3"/>
  <c r="BQ884" i="3"/>
  <c r="BC884" i="3"/>
  <c r="AO884" i="3"/>
  <c r="BG885" i="3"/>
  <c r="AS885" i="3"/>
  <c r="AE885" i="3"/>
  <c r="BK885" i="3"/>
  <c r="AW885" i="3"/>
  <c r="AI885" i="3"/>
  <c r="BO885" i="3"/>
  <c r="BA885" i="3"/>
  <c r="AM885" i="3"/>
  <c r="BS885" i="3"/>
  <c r="BE885" i="3"/>
  <c r="AQ885" i="3"/>
  <c r="BI886" i="3"/>
  <c r="AU886" i="3"/>
  <c r="AG886" i="3"/>
  <c r="BM886" i="3"/>
  <c r="AY886" i="3"/>
  <c r="AK886" i="3"/>
  <c r="BQ886" i="3"/>
  <c r="BC886" i="3"/>
  <c r="AO886" i="3"/>
  <c r="BG887" i="3"/>
  <c r="AS887" i="3"/>
  <c r="AE887" i="3"/>
  <c r="BK887" i="3"/>
  <c r="AW887" i="3"/>
  <c r="AI887" i="3"/>
  <c r="BO887" i="3"/>
  <c r="BA887" i="3"/>
  <c r="AM887" i="3"/>
  <c r="BS887" i="3"/>
  <c r="BE887" i="3"/>
  <c r="AQ887" i="3"/>
  <c r="BI888" i="3"/>
  <c r="AU888" i="3"/>
  <c r="AG888" i="3"/>
  <c r="BM888" i="3"/>
  <c r="AY888" i="3"/>
  <c r="AK888" i="3"/>
  <c r="BQ888" i="3"/>
  <c r="BC888" i="3"/>
  <c r="AO888" i="3"/>
  <c r="BG889" i="3"/>
  <c r="AS889" i="3"/>
  <c r="AE889" i="3"/>
  <c r="BK889" i="3"/>
  <c r="AW889" i="3"/>
  <c r="AI889" i="3"/>
  <c r="BO889" i="3"/>
  <c r="BA889" i="3"/>
  <c r="AM889" i="3"/>
  <c r="BS889" i="3"/>
  <c r="BE889" i="3"/>
  <c r="AQ889" i="3"/>
  <c r="BI890" i="3"/>
  <c r="AU890" i="3"/>
  <c r="AG890" i="3"/>
  <c r="BM890" i="3"/>
  <c r="AY890" i="3"/>
  <c r="AK890" i="3"/>
  <c r="BQ890" i="3"/>
  <c r="BC890" i="3"/>
  <c r="AO890" i="3"/>
  <c r="BG891" i="3"/>
  <c r="AS891" i="3"/>
  <c r="AE891" i="3"/>
  <c r="BK891" i="3"/>
  <c r="AW891" i="3"/>
  <c r="AI891" i="3"/>
  <c r="BO891" i="3"/>
  <c r="BA891" i="3"/>
  <c r="AM891" i="3"/>
  <c r="BS891" i="3"/>
  <c r="BE891" i="3"/>
  <c r="AQ891" i="3"/>
  <c r="BI892" i="3"/>
  <c r="AU892" i="3"/>
  <c r="AG892" i="3"/>
  <c r="BM892" i="3"/>
  <c r="AY892" i="3"/>
  <c r="AK892" i="3"/>
  <c r="BQ892" i="3"/>
  <c r="BC892" i="3"/>
  <c r="AO892" i="3"/>
  <c r="BG893" i="3"/>
  <c r="AS893" i="3"/>
  <c r="AE893" i="3"/>
  <c r="BK893" i="3"/>
  <c r="AW893" i="3"/>
  <c r="AI893" i="3"/>
  <c r="BO893" i="3"/>
  <c r="BA893" i="3"/>
  <c r="AM893" i="3"/>
  <c r="BS893" i="3"/>
  <c r="BE893" i="3"/>
  <c r="AQ893" i="3"/>
  <c r="BI894" i="3"/>
  <c r="AU894" i="3"/>
  <c r="AG894" i="3"/>
  <c r="BM894" i="3"/>
  <c r="AY894" i="3"/>
  <c r="AK894" i="3"/>
  <c r="BQ894" i="3"/>
  <c r="BC894" i="3"/>
  <c r="AO894" i="3"/>
  <c r="BG895" i="3"/>
  <c r="AS895" i="3"/>
  <c r="AE895" i="3"/>
  <c r="BK895" i="3"/>
  <c r="AW895" i="3"/>
  <c r="AI895" i="3"/>
  <c r="BO895" i="3"/>
  <c r="BA895" i="3"/>
  <c r="AM895" i="3"/>
  <c r="BS895" i="3"/>
  <c r="BE895" i="3"/>
  <c r="AQ895" i="3"/>
  <c r="BI896" i="3"/>
  <c r="AU896" i="3"/>
  <c r="AG896" i="3"/>
  <c r="BM896" i="3"/>
  <c r="AY896" i="3"/>
  <c r="AK896" i="3"/>
  <c r="BQ896" i="3"/>
  <c r="BC896" i="3"/>
  <c r="AO896" i="3"/>
  <c r="BG897" i="3"/>
  <c r="AS897" i="3"/>
  <c r="AE897" i="3"/>
  <c r="BK897" i="3"/>
  <c r="AW897" i="3"/>
  <c r="AI897" i="3"/>
  <c r="BO897" i="3"/>
  <c r="BA897" i="3"/>
  <c r="AM897" i="3"/>
  <c r="BS897" i="3"/>
  <c r="BE897" i="3"/>
  <c r="AQ897" i="3"/>
  <c r="BI898" i="3"/>
  <c r="AU898" i="3"/>
  <c r="AG898" i="3"/>
  <c r="BM898" i="3"/>
  <c r="AY898" i="3"/>
  <c r="AK898" i="3"/>
  <c r="BQ898" i="3"/>
  <c r="BC898" i="3"/>
  <c r="AO898" i="3"/>
  <c r="BG899" i="3"/>
  <c r="AS899" i="3"/>
  <c r="AE899" i="3"/>
  <c r="BK899" i="3"/>
  <c r="AW899" i="3"/>
  <c r="AI899" i="3"/>
  <c r="BO899" i="3"/>
  <c r="BA899" i="3"/>
  <c r="AM899" i="3"/>
  <c r="BS899" i="3"/>
  <c r="BE899" i="3"/>
  <c r="AQ899" i="3"/>
  <c r="BI900" i="3"/>
  <c r="AU900" i="3"/>
  <c r="AG900" i="3"/>
  <c r="BM900" i="3"/>
  <c r="AY900" i="3"/>
  <c r="AK900" i="3"/>
  <c r="BQ900" i="3"/>
  <c r="BC900" i="3"/>
  <c r="AO900" i="3"/>
  <c r="BG901" i="3"/>
  <c r="AS901" i="3"/>
  <c r="AE901" i="3"/>
  <c r="BK901" i="3"/>
  <c r="AW901" i="3"/>
  <c r="AI901" i="3"/>
  <c r="BO901" i="3"/>
  <c r="BA901" i="3"/>
  <c r="AM901" i="3"/>
  <c r="BS901" i="3"/>
  <c r="BE901" i="3"/>
  <c r="AQ901" i="3"/>
  <c r="BI902" i="3"/>
  <c r="AU902" i="3"/>
  <c r="AG902" i="3"/>
  <c r="BM902" i="3"/>
  <c r="AY902" i="3"/>
  <c r="AK902" i="3"/>
  <c r="BQ902" i="3"/>
  <c r="BC902" i="3"/>
  <c r="AO902" i="3"/>
  <c r="BG903" i="3"/>
  <c r="AS903" i="3"/>
  <c r="AE903" i="3"/>
  <c r="BK903" i="3"/>
  <c r="AW903" i="3"/>
  <c r="AI903" i="3"/>
  <c r="BO903" i="3"/>
  <c r="BA903" i="3"/>
  <c r="AM903" i="3"/>
  <c r="BS903" i="3"/>
  <c r="BE903" i="3"/>
  <c r="AQ903" i="3"/>
  <c r="BI904" i="3"/>
  <c r="AU904" i="3"/>
  <c r="AG904" i="3"/>
  <c r="BM904" i="3"/>
  <c r="AY904" i="3"/>
  <c r="AK904" i="3"/>
  <c r="BQ904" i="3"/>
  <c r="BC904" i="3"/>
  <c r="AO904" i="3"/>
  <c r="BG905" i="3"/>
  <c r="AS905" i="3"/>
  <c r="AE905" i="3"/>
  <c r="BK905" i="3"/>
  <c r="AW905" i="3"/>
  <c r="AI905" i="3"/>
  <c r="BO905" i="3"/>
  <c r="BA905" i="3"/>
  <c r="AM905" i="3"/>
  <c r="BS905" i="3"/>
  <c r="BE905" i="3"/>
  <c r="AQ905" i="3"/>
  <c r="BI906" i="3"/>
  <c r="AU906" i="3"/>
  <c r="AG906" i="3"/>
  <c r="BM906" i="3"/>
  <c r="AY906" i="3"/>
  <c r="AK906" i="3"/>
  <c r="BQ906" i="3"/>
  <c r="BC906" i="3"/>
  <c r="AO906" i="3"/>
  <c r="BG907" i="3"/>
  <c r="AS907" i="3"/>
  <c r="AE907" i="3"/>
  <c r="BK907" i="3"/>
  <c r="AW907" i="3"/>
  <c r="AI907" i="3"/>
  <c r="BO907" i="3"/>
  <c r="BA907" i="3"/>
  <c r="AM907" i="3"/>
  <c r="BS907" i="3"/>
  <c r="BE907" i="3"/>
  <c r="AQ907" i="3"/>
  <c r="BI908" i="3"/>
  <c r="AU908" i="3"/>
  <c r="AG908" i="3"/>
  <c r="BM908" i="3"/>
  <c r="AY908" i="3"/>
  <c r="AK908" i="3"/>
  <c r="BQ908" i="3"/>
  <c r="BC908" i="3"/>
  <c r="AO908" i="3"/>
  <c r="BG909" i="3"/>
  <c r="AS909" i="3"/>
  <c r="AE909" i="3"/>
  <c r="BK909" i="3"/>
  <c r="AW909" i="3"/>
  <c r="AI909" i="3"/>
  <c r="BO909" i="3"/>
  <c r="BA909" i="3"/>
  <c r="AM909" i="3"/>
  <c r="BS909" i="3"/>
  <c r="BE909" i="3"/>
  <c r="AQ909" i="3"/>
  <c r="BI910" i="3"/>
  <c r="AU910" i="3"/>
  <c r="AG910" i="3"/>
  <c r="BM910" i="3"/>
  <c r="AY910" i="3"/>
  <c r="AK910" i="3"/>
  <c r="BQ910" i="3"/>
  <c r="BC910" i="3"/>
  <c r="AO910" i="3"/>
  <c r="BG911" i="3"/>
  <c r="AS911" i="3"/>
  <c r="AE911" i="3"/>
  <c r="BK911" i="3"/>
  <c r="AW911" i="3"/>
  <c r="AI911" i="3"/>
  <c r="BO911" i="3"/>
  <c r="BA911" i="3"/>
  <c r="AM911" i="3"/>
  <c r="BS911" i="3"/>
  <c r="BE911" i="3"/>
  <c r="AQ911" i="3"/>
  <c r="BI912" i="3"/>
  <c r="AU912" i="3"/>
  <c r="AG912" i="3"/>
  <c r="BM912" i="3"/>
  <c r="AY912" i="3"/>
  <c r="AK912" i="3"/>
  <c r="BQ912" i="3"/>
  <c r="BC912" i="3"/>
  <c r="AO912" i="3"/>
  <c r="BG913" i="3"/>
  <c r="AS913" i="3"/>
  <c r="AE913" i="3"/>
  <c r="BK913" i="3"/>
  <c r="AW913" i="3"/>
  <c r="AI913" i="3"/>
  <c r="BO913" i="3"/>
  <c r="BA913" i="3"/>
  <c r="AM913" i="3"/>
  <c r="BS913" i="3"/>
  <c r="BE913" i="3"/>
  <c r="AQ913" i="3"/>
  <c r="BI914" i="3"/>
  <c r="AU914" i="3"/>
  <c r="AG914" i="3"/>
  <c r="BM914" i="3"/>
  <c r="AY914" i="3"/>
  <c r="AK914" i="3"/>
  <c r="BQ914" i="3"/>
  <c r="BC914" i="3"/>
  <c r="AO914" i="3"/>
  <c r="BG915" i="3"/>
  <c r="AS915" i="3"/>
  <c r="AE915" i="3"/>
  <c r="BK915" i="3"/>
  <c r="AW915" i="3"/>
  <c r="AI915" i="3"/>
  <c r="BO915" i="3"/>
  <c r="BA915" i="3"/>
  <c r="AM915" i="3"/>
  <c r="BS915" i="3"/>
  <c r="BE915" i="3"/>
  <c r="AQ915" i="3"/>
  <c r="BI916" i="3"/>
  <c r="AU916" i="3"/>
  <c r="AG916" i="3"/>
  <c r="BM916" i="3"/>
  <c r="AY916" i="3"/>
  <c r="AK916" i="3"/>
  <c r="BQ916" i="3"/>
  <c r="BC916" i="3"/>
  <c r="AO916" i="3"/>
  <c r="BG917" i="3"/>
  <c r="AS917" i="3"/>
  <c r="AE917" i="3"/>
  <c r="BK917" i="3"/>
  <c r="AW917" i="3"/>
  <c r="AI917" i="3"/>
  <c r="BO917" i="3"/>
  <c r="BA917" i="3"/>
  <c r="AM917" i="3"/>
  <c r="BS917" i="3"/>
  <c r="BE917" i="3"/>
  <c r="AQ917" i="3"/>
  <c r="BI918" i="3"/>
  <c r="AU918" i="3"/>
  <c r="AG918" i="3"/>
  <c r="BM918" i="3"/>
  <c r="AY918" i="3"/>
  <c r="AK918" i="3"/>
  <c r="BQ918" i="3"/>
  <c r="BC918" i="3"/>
  <c r="AO918" i="3"/>
  <c r="BG919" i="3"/>
  <c r="AS919" i="3"/>
  <c r="AE919" i="3"/>
  <c r="BK919" i="3"/>
  <c r="AW919" i="3"/>
  <c r="AI919" i="3"/>
  <c r="BO919" i="3"/>
  <c r="BA919" i="3"/>
  <c r="AM919" i="3"/>
  <c r="BS919" i="3"/>
  <c r="BE919" i="3"/>
  <c r="AQ919" i="3"/>
  <c r="BI920" i="3"/>
  <c r="AU920" i="3"/>
  <c r="AG920" i="3"/>
  <c r="BM920" i="3"/>
  <c r="AY920" i="3"/>
  <c r="AK920" i="3"/>
  <c r="BQ920" i="3"/>
  <c r="BC920" i="3"/>
  <c r="AO920" i="3"/>
  <c r="BG921" i="3"/>
  <c r="AS921" i="3"/>
  <c r="AE921" i="3"/>
  <c r="BK921" i="3"/>
  <c r="AW921" i="3"/>
  <c r="AI921" i="3"/>
  <c r="BO921" i="3"/>
  <c r="BA921" i="3"/>
  <c r="AM921" i="3"/>
  <c r="BS921" i="3"/>
  <c r="BE921" i="3"/>
  <c r="AQ921" i="3"/>
  <c r="BI922" i="3"/>
  <c r="AU922" i="3"/>
  <c r="AG922" i="3"/>
  <c r="BM922" i="3"/>
  <c r="AY922" i="3"/>
  <c r="AK922" i="3"/>
  <c r="BQ922" i="3"/>
  <c r="BC922" i="3"/>
  <c r="AO922" i="3"/>
  <c r="BG923" i="3"/>
  <c r="AS923" i="3"/>
  <c r="AE923" i="3"/>
  <c r="BK923" i="3"/>
  <c r="AW923" i="3"/>
  <c r="AI923" i="3"/>
  <c r="BO923" i="3"/>
  <c r="BA923" i="3"/>
  <c r="AM923" i="3"/>
  <c r="BS923" i="3"/>
  <c r="BE923" i="3"/>
  <c r="AQ923" i="3"/>
  <c r="BI924" i="3"/>
  <c r="AU924" i="3"/>
  <c r="AG924" i="3"/>
  <c r="BM924" i="3"/>
  <c r="AY924" i="3"/>
  <c r="AK924" i="3"/>
  <c r="BQ924" i="3"/>
  <c r="BC924" i="3"/>
  <c r="AO924" i="3"/>
  <c r="BG925" i="3"/>
  <c r="AS925" i="3"/>
  <c r="AE925" i="3"/>
  <c r="BK925" i="3"/>
  <c r="AW925" i="3"/>
  <c r="AI925" i="3"/>
  <c r="BO925" i="3"/>
  <c r="BA925" i="3"/>
  <c r="AM925" i="3"/>
  <c r="BS925" i="3"/>
  <c r="BE925" i="3"/>
  <c r="AQ925" i="3"/>
  <c r="BI926" i="3"/>
  <c r="AU926" i="3"/>
  <c r="AG926" i="3"/>
  <c r="BM926" i="3"/>
  <c r="AY926" i="3"/>
  <c r="AK926" i="3"/>
  <c r="BQ926" i="3"/>
  <c r="BC926" i="3"/>
  <c r="AO926" i="3"/>
  <c r="BG927" i="3"/>
  <c r="AS927" i="3"/>
  <c r="AE927" i="3"/>
  <c r="BK927" i="3"/>
  <c r="AW927" i="3"/>
  <c r="AI927" i="3"/>
  <c r="BO927" i="3"/>
  <c r="BA927" i="3"/>
  <c r="AM927" i="3"/>
  <c r="BS927" i="3"/>
  <c r="BE927" i="3"/>
  <c r="AQ927" i="3"/>
  <c r="BI928" i="3"/>
  <c r="AU928" i="3"/>
  <c r="AG928" i="3"/>
  <c r="BM928" i="3"/>
  <c r="AY928" i="3"/>
  <c r="AK928" i="3"/>
  <c r="BQ928" i="3"/>
  <c r="BC928" i="3"/>
  <c r="AO928" i="3"/>
  <c r="BG929" i="3"/>
  <c r="AS929" i="3"/>
  <c r="AE929" i="3"/>
  <c r="BK929" i="3"/>
  <c r="AW929" i="3"/>
  <c r="AI929" i="3"/>
  <c r="BO929" i="3"/>
  <c r="BA929" i="3"/>
  <c r="AM929" i="3"/>
  <c r="BS929" i="3"/>
  <c r="BE929" i="3"/>
  <c r="AQ929" i="3"/>
  <c r="BI930" i="3"/>
  <c r="AU930" i="3"/>
  <c r="AG930" i="3"/>
  <c r="BM930" i="3"/>
  <c r="AY930" i="3"/>
  <c r="AK930" i="3"/>
  <c r="BQ930" i="3"/>
  <c r="BC930" i="3"/>
  <c r="AO930" i="3"/>
  <c r="BG931" i="3"/>
  <c r="CH6" i="3" s="1" a="1"/>
  <c r="CH6" i="3" s="1"/>
  <c r="AS931" i="3"/>
  <c r="CG6" i="3" s="1" a="1"/>
  <c r="CG6" i="3" s="1"/>
  <c r="AE931" i="3"/>
  <c r="CE6" i="3" s="1" a="1"/>
  <c r="CE6" i="3" s="1"/>
  <c r="BK931" i="3"/>
  <c r="AW931" i="3"/>
  <c r="AI931" i="3"/>
  <c r="BO931" i="3"/>
  <c r="BA931" i="3"/>
  <c r="AM931" i="3"/>
  <c r="BS931" i="3"/>
  <c r="BE931" i="3"/>
  <c r="AQ931" i="3"/>
  <c r="BI932" i="3"/>
  <c r="AU932" i="3"/>
  <c r="AG932" i="3"/>
  <c r="BM932" i="3"/>
  <c r="AY932" i="3"/>
  <c r="AK932" i="3"/>
  <c r="BQ932" i="3"/>
  <c r="BC932" i="3"/>
  <c r="AO932" i="3"/>
  <c r="BG933" i="3"/>
  <c r="CH8" i="3" s="1" a="1"/>
  <c r="CH8" i="3" s="1"/>
  <c r="AS933" i="3"/>
  <c r="CG8" i="3" s="1" a="1"/>
  <c r="CG8" i="3" s="1"/>
  <c r="AE933" i="3"/>
  <c r="CE8" i="3" s="1" a="1"/>
  <c r="CE8" i="3" s="1"/>
  <c r="BK933" i="3"/>
  <c r="AW933" i="3"/>
  <c r="AI933" i="3"/>
  <c r="BO933" i="3"/>
  <c r="BA933" i="3"/>
  <c r="AM933" i="3"/>
  <c r="BS933" i="3"/>
  <c r="BE933" i="3"/>
  <c r="AQ933" i="3"/>
  <c r="BI934" i="3"/>
  <c r="AU934" i="3"/>
  <c r="AG934" i="3"/>
  <c r="BM934" i="3"/>
  <c r="AY934" i="3"/>
  <c r="AK934" i="3"/>
  <c r="BQ934" i="3"/>
  <c r="BC934" i="3"/>
  <c r="AO934" i="3"/>
  <c r="BG935" i="3"/>
  <c r="CH10" i="3" s="1" a="1"/>
  <c r="CH10" i="3" s="1"/>
  <c r="AS935" i="3"/>
  <c r="CG10" i="3" s="1" a="1"/>
  <c r="CG10" i="3" s="1"/>
  <c r="AE935" i="3"/>
  <c r="CE10" i="3" s="1" a="1"/>
  <c r="CE10" i="3" s="1"/>
  <c r="BK935" i="3"/>
  <c r="AW935" i="3"/>
  <c r="AI935" i="3"/>
  <c r="BO935" i="3"/>
  <c r="BA935" i="3"/>
  <c r="AM935" i="3"/>
  <c r="BS935" i="3"/>
  <c r="BE935" i="3"/>
  <c r="AQ935" i="3"/>
  <c r="BI936" i="3"/>
  <c r="AU936" i="3"/>
  <c r="AG936" i="3"/>
  <c r="BM936" i="3"/>
  <c r="AY936" i="3"/>
  <c r="AK936" i="3"/>
  <c r="BQ936" i="3"/>
  <c r="BC936" i="3"/>
  <c r="AO936" i="3"/>
  <c r="BG937" i="3"/>
  <c r="CH12" i="3" s="1" a="1"/>
  <c r="CH12" i="3" s="1"/>
  <c r="AS937" i="3"/>
  <c r="CG12" i="3" s="1" a="1"/>
  <c r="CG12" i="3" s="1"/>
  <c r="AE937" i="3"/>
  <c r="CE12" i="3" s="1" a="1"/>
  <c r="CE12" i="3" s="1"/>
  <c r="BK937" i="3"/>
  <c r="AW937" i="3"/>
  <c r="AI937" i="3"/>
  <c r="BO937" i="3"/>
  <c r="BA937" i="3"/>
  <c r="AM937" i="3"/>
  <c r="BS937" i="3"/>
  <c r="BE937" i="3"/>
  <c r="AQ937" i="3"/>
  <c r="BI938" i="3"/>
  <c r="AU938" i="3"/>
  <c r="AG938" i="3"/>
  <c r="BM938" i="3"/>
  <c r="AY938" i="3"/>
  <c r="AK938" i="3"/>
  <c r="BQ938" i="3"/>
  <c r="BC938" i="3"/>
  <c r="AO938" i="3"/>
  <c r="BG939" i="3"/>
  <c r="CH14" i="3" s="1" a="1"/>
  <c r="CH14" i="3" s="1"/>
  <c r="AS939" i="3"/>
  <c r="CG14" i="3" s="1" a="1"/>
  <c r="CG14" i="3" s="1"/>
  <c r="AE939" i="3"/>
  <c r="CE14" i="3" s="1" a="1"/>
  <c r="CE14" i="3" s="1"/>
  <c r="BK939" i="3"/>
  <c r="AW939" i="3"/>
  <c r="AI939" i="3"/>
  <c r="BO939" i="3"/>
  <c r="BA939" i="3"/>
  <c r="AM939" i="3"/>
  <c r="BS939" i="3"/>
  <c r="BE939" i="3"/>
  <c r="AQ939" i="3"/>
  <c r="BI940" i="3"/>
  <c r="AU940" i="3"/>
  <c r="AG940" i="3"/>
  <c r="BM940" i="3"/>
  <c r="AY940" i="3"/>
  <c r="AK940" i="3"/>
  <c r="BQ940" i="3"/>
  <c r="BC940" i="3"/>
  <c r="AO940" i="3"/>
  <c r="BG941" i="3"/>
  <c r="CH16" i="3" s="1" a="1"/>
  <c r="CH16" i="3" s="1"/>
  <c r="AS941" i="3"/>
  <c r="CG16" i="3" s="1" a="1"/>
  <c r="CG16" i="3" s="1"/>
  <c r="AE941" i="3"/>
  <c r="CE16" i="3" s="1" a="1"/>
  <c r="CE16" i="3" s="1"/>
  <c r="BK941" i="3"/>
  <c r="AW941" i="3"/>
  <c r="AI941" i="3"/>
  <c r="BO941" i="3"/>
  <c r="BA941" i="3"/>
  <c r="AM941" i="3"/>
  <c r="BS941" i="3"/>
  <c r="BE941" i="3"/>
  <c r="AQ941" i="3"/>
  <c r="BI942" i="3"/>
  <c r="AU942" i="3"/>
  <c r="AG942" i="3"/>
  <c r="BM942" i="3"/>
  <c r="AY942" i="3"/>
  <c r="AK942" i="3"/>
  <c r="BQ942" i="3"/>
  <c r="BC942" i="3"/>
  <c r="AO942" i="3"/>
  <c r="BG943" i="3"/>
  <c r="CH18" i="3" s="1" a="1"/>
  <c r="CH18" i="3" s="1"/>
  <c r="AS943" i="3"/>
  <c r="CG18" i="3" s="1" a="1"/>
  <c r="CG18" i="3" s="1"/>
  <c r="AE943" i="3"/>
  <c r="CE18" i="3" s="1" a="1"/>
  <c r="CE18" i="3" s="1"/>
  <c r="AE955" i="3"/>
  <c r="BK943" i="3"/>
  <c r="AW943" i="3"/>
  <c r="AI943" i="3"/>
  <c r="AI955" i="3"/>
  <c r="BO943" i="3"/>
  <c r="BA943" i="3"/>
  <c r="AM943" i="3"/>
  <c r="AM955" i="3"/>
  <c r="BS943" i="3"/>
  <c r="BE943" i="3"/>
  <c r="AQ943" i="3"/>
  <c r="AQ955" i="3"/>
  <c r="BI944" i="3"/>
  <c r="AU944" i="3"/>
  <c r="AG944" i="3"/>
  <c r="AG956" i="3"/>
  <c r="BM944" i="3"/>
  <c r="AY944" i="3"/>
  <c r="AK944" i="3"/>
  <c r="AK956" i="3"/>
  <c r="BQ944" i="3"/>
  <c r="BC944" i="3"/>
  <c r="AO944" i="3"/>
  <c r="AO956" i="3"/>
  <c r="BG945" i="3"/>
  <c r="CH20" i="3" s="1" a="1"/>
  <c r="CH20" i="3" s="1"/>
  <c r="AS945" i="3"/>
  <c r="CG20" i="3" s="1" a="1"/>
  <c r="CG20" i="3" s="1"/>
  <c r="AE945" i="3"/>
  <c r="CE20" i="3" s="1" a="1"/>
  <c r="CE20" i="3" s="1"/>
  <c r="AE957" i="3"/>
  <c r="BK945" i="3"/>
  <c r="AW945" i="3"/>
  <c r="AI945" i="3"/>
  <c r="AI957" i="3"/>
  <c r="BO945" i="3"/>
  <c r="BA945" i="3"/>
  <c r="AM945" i="3"/>
  <c r="AM957" i="3"/>
  <c r="BS945" i="3"/>
  <c r="BE945" i="3"/>
  <c r="AQ945" i="3"/>
  <c r="AQ957" i="3"/>
  <c r="BI946" i="3"/>
  <c r="AU946" i="3"/>
  <c r="AG946" i="3"/>
  <c r="AG958" i="3"/>
  <c r="BM946" i="3"/>
  <c r="AY946" i="3"/>
  <c r="AK946" i="3"/>
  <c r="AK958" i="3"/>
  <c r="BQ946" i="3"/>
  <c r="BC946" i="3"/>
  <c r="AO946" i="3"/>
  <c r="AO958" i="3"/>
  <c r="BG947" i="3"/>
  <c r="CH22" i="3" s="1" a="1"/>
  <c r="CH22" i="3" s="1"/>
  <c r="AS947" i="3"/>
  <c r="CG22" i="3" s="1" a="1"/>
  <c r="CG22" i="3" s="1"/>
  <c r="AE947" i="3"/>
  <c r="CE22" i="3" s="1" a="1"/>
  <c r="CE22" i="3" s="1"/>
  <c r="AE959" i="3"/>
  <c r="BK947" i="3"/>
  <c r="AW947" i="3"/>
  <c r="AI947" i="3"/>
  <c r="AI959" i="3"/>
  <c r="BO947" i="3"/>
  <c r="BA947" i="3"/>
  <c r="AM947" i="3"/>
  <c r="AM959" i="3"/>
  <c r="BS947" i="3"/>
  <c r="BE947" i="3"/>
  <c r="AQ947" i="3"/>
  <c r="AQ959" i="3"/>
  <c r="BI948" i="3"/>
  <c r="AU948" i="3"/>
  <c r="AG948" i="3"/>
  <c r="AG960" i="3"/>
  <c r="BM948" i="3"/>
  <c r="AY948" i="3"/>
  <c r="AK948" i="3"/>
  <c r="AK960" i="3"/>
  <c r="BQ948" i="3"/>
  <c r="BC948" i="3"/>
  <c r="AO948" i="3"/>
  <c r="AO960" i="3"/>
  <c r="BG949" i="3"/>
  <c r="CH24" i="3" s="1" a="1"/>
  <c r="CH24" i="3" s="1"/>
  <c r="BG955" i="3"/>
  <c r="AS949" i="3"/>
  <c r="CG24" i="3" s="1" a="1"/>
  <c r="CG24" i="3" s="1"/>
  <c r="AE949" i="3"/>
  <c r="CE24" i="3" s="1" a="1"/>
  <c r="CE24" i="3" s="1"/>
  <c r="BK949" i="3"/>
  <c r="BK955" i="3"/>
  <c r="AW949" i="3"/>
  <c r="AI949" i="3"/>
  <c r="BO949" i="3"/>
  <c r="BO955" i="3"/>
  <c r="BA949" i="3"/>
  <c r="AM949" i="3"/>
  <c r="BS949" i="3"/>
  <c r="BS955" i="3"/>
  <c r="BE949" i="3"/>
  <c r="AQ949" i="3"/>
  <c r="BI956" i="3"/>
  <c r="BI950" i="3"/>
  <c r="AU950" i="3"/>
  <c r="AG950" i="3"/>
  <c r="BM956" i="3"/>
  <c r="BM950" i="3"/>
  <c r="AY950" i="3"/>
  <c r="AK950" i="3"/>
  <c r="BQ956" i="3"/>
  <c r="BQ950" i="3"/>
  <c r="BC950" i="3"/>
  <c r="AO950" i="3"/>
  <c r="BG957" i="3"/>
  <c r="BG951" i="3"/>
  <c r="CH26" i="3" s="1" a="1"/>
  <c r="CH26" i="3" s="1"/>
  <c r="AS951" i="3"/>
  <c r="CG26" i="3" s="1" a="1"/>
  <c r="CG26" i="3" s="1"/>
  <c r="AE951" i="3"/>
  <c r="CE26" i="3" s="1" a="1"/>
  <c r="CE26" i="3" s="1"/>
  <c r="BK957" i="3"/>
  <c r="BK951" i="3"/>
  <c r="AW951" i="3"/>
  <c r="AI951" i="3"/>
  <c r="BO957" i="3"/>
  <c r="BO951" i="3"/>
  <c r="BA951" i="3"/>
  <c r="AM951" i="3"/>
  <c r="BS957" i="3"/>
  <c r="BS951" i="3"/>
  <c r="BE951" i="3"/>
  <c r="AQ951" i="3"/>
  <c r="BI952" i="3"/>
  <c r="BI958" i="3"/>
  <c r="AU955" i="3"/>
  <c r="AU952" i="3"/>
  <c r="AG952" i="3"/>
  <c r="BM952" i="3"/>
  <c r="BM958" i="3"/>
  <c r="AY955" i="3"/>
  <c r="AY952" i="3"/>
  <c r="AK952" i="3"/>
  <c r="BQ952" i="3"/>
  <c r="BQ958" i="3"/>
  <c r="BC955" i="3"/>
  <c r="BC952" i="3"/>
  <c r="AO952" i="3"/>
  <c r="BG953" i="3"/>
  <c r="CH28" i="3" s="1" a="1"/>
  <c r="CH28" i="3" s="1"/>
  <c r="BG959" i="3"/>
  <c r="AS956" i="3"/>
  <c r="AS953" i="3"/>
  <c r="CG28" i="3" s="1" a="1"/>
  <c r="CG28" i="3" s="1"/>
  <c r="AE953" i="3"/>
  <c r="CE28" i="3" s="1" a="1"/>
  <c r="CE28" i="3" s="1"/>
  <c r="BK953" i="3"/>
  <c r="BK959" i="3"/>
  <c r="AW956" i="3"/>
  <c r="AW953" i="3"/>
  <c r="AI953" i="3"/>
  <c r="BO953" i="3"/>
  <c r="BO959" i="3"/>
  <c r="BA956" i="3"/>
  <c r="BA953" i="3"/>
  <c r="AM953" i="3"/>
  <c r="BS953" i="3"/>
  <c r="BS959" i="3"/>
  <c r="BE956" i="3"/>
  <c r="BE953" i="3"/>
  <c r="AQ953" i="3"/>
  <c r="BI960" i="3"/>
  <c r="BI954" i="3"/>
  <c r="F13" i="4" s="1" a="1"/>
  <c r="F13" i="4" s="1"/>
  <c r="M10" i="4" s="1"/>
  <c r="AU954" i="3"/>
  <c r="E13" i="4" s="1" a="1"/>
  <c r="E13" i="4" s="1"/>
  <c r="L10" i="4" s="1"/>
  <c r="AU957" i="3"/>
  <c r="AG954" i="3"/>
  <c r="D13" i="4" s="1" a="1"/>
  <c r="D13" i="4" s="1"/>
  <c r="N10" i="4" s="1"/>
  <c r="BM960" i="3"/>
  <c r="BM954" i="3"/>
  <c r="F10" i="4" s="1" a="1"/>
  <c r="F10" i="4" s="1"/>
  <c r="AY954" i="3"/>
  <c r="E10" i="4" s="1" a="1"/>
  <c r="E10" i="4" s="1"/>
  <c r="AY957" i="3"/>
  <c r="AK954" i="3"/>
  <c r="D10" i="4" s="1" a="1"/>
  <c r="D10" i="4" s="1"/>
  <c r="BQ960" i="3"/>
  <c r="BQ954" i="3"/>
  <c r="BC954" i="3"/>
  <c r="C31" i="4" s="1" a="1"/>
  <c r="C31" i="4" s="1"/>
  <c r="BC957" i="3"/>
  <c r="AO954" i="3"/>
  <c r="D31" i="4" s="1" a="1"/>
  <c r="D31" i="4" s="1"/>
  <c r="AA954" i="3"/>
  <c r="B33" i="4" s="1" a="1"/>
  <c r="B33" i="4" s="1"/>
  <c r="W954" i="3"/>
  <c r="C10" i="4" s="1" a="1"/>
  <c r="C10" i="4" s="1"/>
  <c r="S954" i="3"/>
  <c r="C13" i="4" s="1" a="1"/>
  <c r="C13" i="4" s="1"/>
  <c r="AC952" i="3"/>
  <c r="Y952" i="3"/>
  <c r="U952" i="3"/>
  <c r="Q952" i="3"/>
  <c r="CC27" i="3" s="1" a="1"/>
  <c r="CC27" i="3" s="1"/>
  <c r="AA950" i="3"/>
  <c r="W950" i="3"/>
  <c r="S950" i="3"/>
  <c r="AC948" i="3"/>
  <c r="Y948" i="3"/>
  <c r="U948" i="3"/>
  <c r="Q948" i="3"/>
  <c r="CC23" i="3" s="1" a="1"/>
  <c r="CC23" i="3" s="1"/>
  <c r="AA946" i="3"/>
  <c r="W946" i="3"/>
  <c r="S946" i="3"/>
  <c r="AC944" i="3"/>
  <c r="Y944" i="3"/>
  <c r="U944" i="3"/>
  <c r="Q944" i="3"/>
  <c r="CC19" i="3" s="1" a="1"/>
  <c r="CC19" i="3" s="1"/>
  <c r="AA942" i="3"/>
  <c r="W942" i="3"/>
  <c r="S942" i="3"/>
  <c r="AC940" i="3"/>
  <c r="Y940" i="3"/>
  <c r="U940" i="3"/>
  <c r="Q940" i="3"/>
  <c r="CC15" i="3" s="1" a="1"/>
  <c r="CC15" i="3" s="1"/>
  <c r="AA938" i="3"/>
  <c r="W938" i="3"/>
  <c r="S938" i="3"/>
  <c r="AC936" i="3"/>
  <c r="Y936" i="3"/>
  <c r="U936" i="3"/>
  <c r="Q936" i="3"/>
  <c r="CC11" i="3" s="1" a="1"/>
  <c r="CC11" i="3" s="1"/>
  <c r="AA934" i="3"/>
  <c r="W934" i="3"/>
  <c r="S934" i="3"/>
  <c r="AC932" i="3"/>
  <c r="Y932" i="3"/>
  <c r="U932" i="3"/>
  <c r="Q932" i="3"/>
  <c r="CC7" i="3" s="1" a="1"/>
  <c r="CC7" i="3" s="1"/>
  <c r="AA930" i="3"/>
  <c r="W930" i="3"/>
  <c r="S930" i="3"/>
  <c r="AC928" i="3"/>
  <c r="Y928" i="3"/>
  <c r="U928" i="3"/>
  <c r="Q928" i="3"/>
  <c r="AA926" i="3"/>
  <c r="W926" i="3"/>
  <c r="S926" i="3"/>
  <c r="AC924" i="3"/>
  <c r="Y924" i="3"/>
  <c r="U924" i="3"/>
  <c r="Q924" i="3"/>
  <c r="AA922" i="3"/>
  <c r="W922" i="3"/>
  <c r="S922" i="3"/>
  <c r="AC920" i="3"/>
  <c r="Y920" i="3"/>
  <c r="U920" i="3"/>
  <c r="Q920" i="3"/>
  <c r="AA918" i="3"/>
  <c r="W918" i="3"/>
  <c r="S918" i="3"/>
  <c r="AC916" i="3"/>
  <c r="Y916" i="3"/>
  <c r="U916" i="3"/>
  <c r="Q916" i="3"/>
  <c r="AA914" i="3"/>
  <c r="W914" i="3"/>
  <c r="S914" i="3"/>
  <c r="AC912" i="3"/>
  <c r="Y912" i="3"/>
  <c r="U912" i="3"/>
  <c r="Q912" i="3"/>
  <c r="AA910" i="3"/>
  <c r="W910" i="3"/>
  <c r="S910" i="3"/>
  <c r="AC908" i="3"/>
  <c r="Y908" i="3"/>
  <c r="U908" i="3"/>
  <c r="Q908" i="3"/>
  <c r="AA906" i="3"/>
  <c r="W906" i="3"/>
  <c r="S906" i="3"/>
  <c r="AC904" i="3"/>
  <c r="Y904" i="3"/>
  <c r="U904" i="3"/>
  <c r="Q904" i="3"/>
  <c r="AA902" i="3"/>
  <c r="W902" i="3"/>
  <c r="S902" i="3"/>
  <c r="AC900" i="3"/>
  <c r="Y900" i="3"/>
  <c r="U900" i="3"/>
  <c r="Q900" i="3"/>
  <c r="AA898" i="3"/>
  <c r="W898" i="3"/>
  <c r="S898" i="3"/>
  <c r="AC896" i="3"/>
  <c r="Y896" i="3"/>
  <c r="U896" i="3"/>
  <c r="Q896" i="3"/>
  <c r="AA894" i="3"/>
  <c r="W894" i="3"/>
  <c r="S894" i="3"/>
  <c r="AC892" i="3"/>
  <c r="Y892" i="3"/>
  <c r="U892" i="3"/>
  <c r="Q892" i="3"/>
  <c r="AA890" i="3"/>
  <c r="W890" i="3"/>
  <c r="S890" i="3"/>
  <c r="AC888" i="3"/>
  <c r="Y888" i="3"/>
  <c r="U888" i="3"/>
  <c r="Q888" i="3"/>
  <c r="AA886" i="3"/>
  <c r="W886" i="3"/>
  <c r="S886" i="3"/>
  <c r="AC884" i="3"/>
  <c r="Y884" i="3"/>
  <c r="U884" i="3"/>
  <c r="Q884" i="3"/>
  <c r="AA882" i="3"/>
  <c r="W882" i="3"/>
  <c r="S882" i="3"/>
  <c r="AC880" i="3"/>
  <c r="Y880" i="3"/>
  <c r="U880" i="3"/>
  <c r="Q880" i="3"/>
  <c r="AA878" i="3"/>
  <c r="W878" i="3"/>
  <c r="S878" i="3"/>
  <c r="AC876" i="3"/>
  <c r="Y876" i="3"/>
  <c r="U876" i="3"/>
  <c r="Q876" i="3"/>
  <c r="AA874" i="3"/>
  <c r="W874" i="3"/>
  <c r="S874" i="3"/>
  <c r="AC872" i="3"/>
  <c r="Y872" i="3"/>
  <c r="U872" i="3"/>
  <c r="Q872" i="3"/>
  <c r="AA870" i="3"/>
  <c r="W870" i="3"/>
  <c r="S870" i="3"/>
  <c r="AC868" i="3"/>
  <c r="Y868" i="3"/>
  <c r="U868" i="3"/>
  <c r="Q868" i="3"/>
  <c r="AA866" i="3"/>
  <c r="W866" i="3"/>
  <c r="S866" i="3"/>
  <c r="AC864" i="3"/>
  <c r="Y864" i="3"/>
  <c r="U864" i="3"/>
  <c r="Q864" i="3"/>
  <c r="AA862" i="3"/>
  <c r="W862" i="3"/>
  <c r="S862" i="3"/>
  <c r="AC860" i="3"/>
  <c r="Y860" i="3"/>
  <c r="U860" i="3"/>
  <c r="Q860" i="3"/>
  <c r="AA858" i="3"/>
  <c r="W858" i="3"/>
  <c r="S858" i="3"/>
  <c r="AC856" i="3"/>
  <c r="Y856" i="3"/>
  <c r="U856" i="3"/>
  <c r="Q856" i="3"/>
  <c r="AA854" i="3"/>
  <c r="W854" i="3"/>
  <c r="S854" i="3"/>
  <c r="AC852" i="3"/>
  <c r="Y852" i="3"/>
  <c r="U852" i="3"/>
  <c r="Q852" i="3"/>
  <c r="AA850" i="3"/>
  <c r="W850" i="3"/>
  <c r="S850" i="3"/>
  <c r="AC848" i="3"/>
  <c r="Y848" i="3"/>
  <c r="U848" i="3"/>
  <c r="Q848" i="3"/>
  <c r="AA846" i="3"/>
  <c r="W846" i="3"/>
  <c r="S846" i="3"/>
  <c r="AC844" i="3"/>
  <c r="Y844" i="3"/>
  <c r="U844" i="3"/>
  <c r="Q844" i="3"/>
  <c r="AA842" i="3"/>
  <c r="W842" i="3"/>
  <c r="S842" i="3"/>
  <c r="AC840" i="3"/>
  <c r="Y840" i="3"/>
  <c r="U840" i="3"/>
  <c r="Q840" i="3"/>
  <c r="AA838" i="3"/>
  <c r="W838" i="3"/>
  <c r="S838" i="3"/>
  <c r="AC836" i="3"/>
  <c r="Y836" i="3"/>
  <c r="U836" i="3"/>
  <c r="Q836" i="3"/>
  <c r="AA834" i="3"/>
  <c r="W834" i="3"/>
  <c r="S834" i="3"/>
  <c r="AC832" i="3"/>
  <c r="Y832" i="3"/>
  <c r="U832" i="3"/>
  <c r="Q832" i="3"/>
  <c r="AA830" i="3"/>
  <c r="W830" i="3"/>
  <c r="S830" i="3"/>
  <c r="AC828" i="3"/>
  <c r="Y828" i="3"/>
  <c r="U828" i="3"/>
  <c r="Q828" i="3"/>
  <c r="AA826" i="3"/>
  <c r="W826" i="3"/>
  <c r="S826" i="3"/>
  <c r="AC824" i="3"/>
  <c r="Y824" i="3"/>
  <c r="U824" i="3"/>
  <c r="Q824" i="3"/>
  <c r="AA822" i="3"/>
  <c r="W822" i="3"/>
  <c r="S822" i="3"/>
  <c r="AC820" i="3"/>
  <c r="Y820" i="3"/>
  <c r="U820" i="3"/>
  <c r="Q820" i="3"/>
  <c r="AA818" i="3"/>
  <c r="W818" i="3"/>
  <c r="S818" i="3"/>
  <c r="AC816" i="3"/>
  <c r="Y816" i="3"/>
  <c r="U816" i="3"/>
  <c r="Q816" i="3"/>
  <c r="AA814" i="3"/>
  <c r="W814" i="3"/>
  <c r="S814" i="3"/>
  <c r="AC812" i="3"/>
  <c r="Y812" i="3"/>
  <c r="U812" i="3"/>
  <c r="Q812" i="3"/>
  <c r="AA810" i="3"/>
  <c r="W810" i="3"/>
  <c r="S810" i="3"/>
  <c r="AC808" i="3"/>
  <c r="Y808" i="3"/>
  <c r="U808" i="3"/>
  <c r="Q808" i="3"/>
  <c r="AA806" i="3"/>
  <c r="W806" i="3"/>
  <c r="S806" i="3"/>
  <c r="AC804" i="3"/>
  <c r="Y804" i="3"/>
  <c r="U804" i="3"/>
  <c r="Q804" i="3"/>
  <c r="AA802" i="3"/>
  <c r="W802" i="3"/>
  <c r="S802" i="3"/>
  <c r="AC800" i="3"/>
  <c r="Y800" i="3"/>
  <c r="U800" i="3"/>
  <c r="Q800" i="3"/>
  <c r="AA798" i="3"/>
  <c r="W798" i="3"/>
  <c r="S798" i="3"/>
  <c r="AC796" i="3"/>
  <c r="Y796" i="3"/>
  <c r="U796" i="3"/>
  <c r="Q796" i="3"/>
  <c r="AA794" i="3"/>
  <c r="W794" i="3"/>
  <c r="S794" i="3"/>
  <c r="AC792" i="3"/>
  <c r="Y792" i="3"/>
  <c r="U792" i="3"/>
  <c r="Q792" i="3"/>
  <c r="AA790" i="3"/>
  <c r="W790" i="3"/>
  <c r="S790" i="3"/>
  <c r="AC788" i="3"/>
  <c r="Y788" i="3"/>
  <c r="U788" i="3"/>
  <c r="Q788" i="3"/>
  <c r="AA786" i="3"/>
  <c r="W786" i="3"/>
  <c r="S786" i="3"/>
  <c r="AC784" i="3"/>
  <c r="Y784" i="3"/>
  <c r="U784" i="3"/>
  <c r="Q784" i="3"/>
  <c r="AA782" i="3"/>
  <c r="W782" i="3"/>
  <c r="S782" i="3"/>
  <c r="AC780" i="3"/>
  <c r="Y780" i="3"/>
  <c r="U780" i="3"/>
  <c r="Q780" i="3"/>
  <c r="AA778" i="3"/>
  <c r="W778" i="3"/>
  <c r="S778" i="3"/>
  <c r="AC776" i="3"/>
  <c r="Y776" i="3"/>
  <c r="U776" i="3"/>
  <c r="Q776" i="3"/>
  <c r="AA774" i="3"/>
  <c r="W774" i="3"/>
  <c r="S774" i="3"/>
  <c r="AC772" i="3"/>
  <c r="Y772" i="3"/>
  <c r="U772" i="3"/>
  <c r="Q772" i="3"/>
  <c r="AA770" i="3"/>
  <c r="W770" i="3"/>
  <c r="S770" i="3"/>
  <c r="AC768" i="3"/>
  <c r="Y768" i="3"/>
  <c r="U768" i="3"/>
  <c r="Q768" i="3"/>
  <c r="AA766" i="3"/>
  <c r="W766" i="3"/>
  <c r="S766" i="3"/>
  <c r="AC764" i="3"/>
  <c r="Y764" i="3"/>
  <c r="U764" i="3"/>
  <c r="Q764" i="3"/>
  <c r="AA762" i="3"/>
  <c r="W762" i="3"/>
  <c r="S762" i="3"/>
  <c r="AC760" i="3"/>
  <c r="Y760" i="3"/>
  <c r="U760" i="3"/>
  <c r="Q760" i="3"/>
  <c r="AA758" i="3"/>
  <c r="W758" i="3"/>
  <c r="S758" i="3"/>
  <c r="AC756" i="3"/>
  <c r="Y756" i="3"/>
  <c r="U756" i="3"/>
  <c r="Q756" i="3"/>
  <c r="AA754" i="3"/>
  <c r="W754" i="3"/>
  <c r="S754" i="3"/>
  <c r="AC752" i="3"/>
  <c r="Y752" i="3"/>
  <c r="U752" i="3"/>
  <c r="Q752" i="3"/>
  <c r="AA750" i="3"/>
  <c r="W750" i="3"/>
  <c r="S750" i="3"/>
  <c r="AC748" i="3"/>
  <c r="Y748" i="3"/>
  <c r="U748" i="3"/>
  <c r="Q748" i="3"/>
  <c r="AA746" i="3"/>
  <c r="W746" i="3"/>
  <c r="S746" i="3"/>
  <c r="AC744" i="3"/>
  <c r="Y744" i="3"/>
  <c r="U744" i="3"/>
  <c r="Q744" i="3"/>
  <c r="AA742" i="3"/>
  <c r="W742" i="3"/>
  <c r="S742" i="3"/>
  <c r="AC740" i="3"/>
  <c r="Y740" i="3"/>
  <c r="U740" i="3"/>
  <c r="Q740" i="3"/>
  <c r="AA738" i="3"/>
  <c r="W738" i="3"/>
  <c r="S738" i="3"/>
  <c r="AC736" i="3"/>
  <c r="Y736" i="3"/>
  <c r="U736" i="3"/>
  <c r="Q736" i="3"/>
  <c r="AA734" i="3"/>
  <c r="W734" i="3"/>
  <c r="S734" i="3"/>
  <c r="AC732" i="3"/>
  <c r="Y732" i="3"/>
  <c r="U732" i="3"/>
  <c r="Q732" i="3"/>
  <c r="AA730" i="3"/>
  <c r="W730" i="3"/>
  <c r="S730" i="3"/>
  <c r="AC728" i="3"/>
  <c r="Y728" i="3"/>
  <c r="U728" i="3"/>
  <c r="Q728" i="3"/>
  <c r="AA726" i="3"/>
  <c r="W726" i="3"/>
  <c r="S726" i="3"/>
  <c r="AC724" i="3"/>
  <c r="Y724" i="3"/>
  <c r="U724" i="3"/>
  <c r="Q724" i="3"/>
  <c r="AA722" i="3"/>
  <c r="W722" i="3"/>
  <c r="S722" i="3"/>
  <c r="AC720" i="3"/>
  <c r="Y720" i="3"/>
  <c r="U720" i="3"/>
  <c r="Q720" i="3"/>
  <c r="AA718" i="3"/>
  <c r="W718" i="3"/>
  <c r="S718" i="3"/>
  <c r="AC716" i="3"/>
  <c r="Y716" i="3"/>
  <c r="U716" i="3"/>
  <c r="Q716" i="3"/>
  <c r="AA714" i="3"/>
  <c r="W714" i="3"/>
  <c r="S714" i="3"/>
  <c r="AC712" i="3"/>
  <c r="Y712" i="3"/>
  <c r="U712" i="3"/>
  <c r="Q712" i="3"/>
  <c r="AA710" i="3"/>
  <c r="W710" i="3"/>
  <c r="S710" i="3"/>
  <c r="AC708" i="3"/>
  <c r="Y708" i="3"/>
  <c r="U708" i="3"/>
  <c r="Q708" i="3"/>
  <c r="AA706" i="3"/>
  <c r="W706" i="3"/>
  <c r="S706" i="3"/>
  <c r="AC704" i="3"/>
  <c r="Y704" i="3"/>
  <c r="U704" i="3"/>
  <c r="Q704" i="3"/>
  <c r="AA702" i="3"/>
  <c r="W702" i="3"/>
  <c r="S702" i="3"/>
  <c r="AC700" i="3"/>
  <c r="Y700" i="3"/>
  <c r="U700" i="3"/>
  <c r="Q700" i="3"/>
  <c r="AA698" i="3"/>
  <c r="W698" i="3"/>
  <c r="S698" i="3"/>
  <c r="AC696" i="3"/>
  <c r="Y696" i="3"/>
  <c r="U696" i="3"/>
  <c r="Q696" i="3"/>
  <c r="AA694" i="3"/>
  <c r="W694" i="3"/>
  <c r="S694" i="3"/>
  <c r="AC692" i="3"/>
  <c r="Y692" i="3"/>
  <c r="U692" i="3"/>
  <c r="Q692" i="3"/>
  <c r="AA690" i="3"/>
  <c r="W690" i="3"/>
  <c r="S690" i="3"/>
  <c r="AC688" i="3"/>
  <c r="Y688" i="3"/>
  <c r="U688" i="3"/>
  <c r="Q688" i="3"/>
  <c r="AA686" i="3"/>
  <c r="W686" i="3"/>
  <c r="S686" i="3"/>
  <c r="AC684" i="3"/>
  <c r="Y684" i="3"/>
  <c r="U684" i="3"/>
  <c r="Q684" i="3"/>
  <c r="AA682" i="3"/>
  <c r="W682" i="3"/>
  <c r="S682" i="3"/>
  <c r="AC680" i="3"/>
  <c r="Y680" i="3"/>
  <c r="U680" i="3"/>
  <c r="Q680" i="3"/>
  <c r="AA678" i="3"/>
  <c r="W678" i="3"/>
  <c r="S678" i="3"/>
  <c r="AC676" i="3"/>
  <c r="Y676" i="3"/>
  <c r="U676" i="3"/>
  <c r="Q676" i="3"/>
  <c r="AA674" i="3"/>
  <c r="W674" i="3"/>
  <c r="S674" i="3"/>
  <c r="AC672" i="3"/>
  <c r="Y672" i="3"/>
  <c r="U672" i="3"/>
  <c r="Q672" i="3"/>
  <c r="AA670" i="3"/>
  <c r="W670" i="3"/>
  <c r="S670" i="3"/>
  <c r="AC668" i="3"/>
  <c r="Y668" i="3"/>
  <c r="U668" i="3"/>
  <c r="Q668" i="3"/>
  <c r="AA666" i="3"/>
  <c r="W666" i="3"/>
  <c r="S666" i="3"/>
  <c r="AC664" i="3"/>
  <c r="Y664" i="3"/>
  <c r="U664" i="3"/>
  <c r="Q664" i="3"/>
  <c r="AA662" i="3"/>
  <c r="W662" i="3"/>
  <c r="S662" i="3"/>
  <c r="AC660" i="3"/>
  <c r="Y660" i="3"/>
  <c r="U660" i="3"/>
  <c r="Q660" i="3"/>
  <c r="AA658" i="3"/>
  <c r="W658" i="3"/>
  <c r="S658" i="3"/>
  <c r="AC656" i="3"/>
  <c r="Y656" i="3"/>
  <c r="U656" i="3"/>
  <c r="Q656" i="3"/>
  <c r="AA654" i="3"/>
  <c r="W654" i="3"/>
  <c r="S654" i="3"/>
  <c r="AC652" i="3"/>
  <c r="Y652" i="3"/>
  <c r="U652" i="3"/>
  <c r="Q652" i="3"/>
  <c r="AA650" i="3"/>
  <c r="W650" i="3"/>
  <c r="S650" i="3"/>
  <c r="AC648" i="3"/>
  <c r="Y648" i="3"/>
  <c r="U648" i="3"/>
  <c r="Q648" i="3"/>
  <c r="AA646" i="3"/>
  <c r="W646" i="3"/>
  <c r="S646" i="3"/>
  <c r="AC644" i="3"/>
  <c r="Y644" i="3"/>
  <c r="U644" i="3"/>
  <c r="Q644" i="3"/>
  <c r="AA642" i="3"/>
  <c r="W642" i="3"/>
  <c r="S642" i="3"/>
  <c r="AC640" i="3"/>
  <c r="Y640" i="3"/>
  <c r="U640" i="3"/>
  <c r="Q640" i="3"/>
  <c r="AA638" i="3"/>
  <c r="W638" i="3"/>
  <c r="S638" i="3"/>
  <c r="AC636" i="3"/>
  <c r="Y636" i="3"/>
  <c r="U636" i="3"/>
  <c r="Q636" i="3"/>
  <c r="AA634" i="3"/>
  <c r="W634" i="3"/>
  <c r="S634" i="3"/>
  <c r="AC632" i="3"/>
  <c r="Y632" i="3"/>
  <c r="U632" i="3"/>
  <c r="Q632" i="3"/>
  <c r="AA630" i="3"/>
  <c r="W630" i="3"/>
  <c r="S630" i="3"/>
  <c r="AC628" i="3"/>
  <c r="Y628" i="3"/>
  <c r="U628" i="3"/>
  <c r="Q628" i="3"/>
  <c r="AA626" i="3"/>
  <c r="W626" i="3"/>
  <c r="S626" i="3"/>
  <c r="AC624" i="3"/>
  <c r="Y624" i="3"/>
  <c r="U624" i="3"/>
  <c r="Q624" i="3"/>
  <c r="AA622" i="3"/>
  <c r="W622" i="3"/>
  <c r="S622" i="3"/>
  <c r="AC620" i="3"/>
  <c r="Y620" i="3"/>
  <c r="U620" i="3"/>
  <c r="Q620" i="3"/>
  <c r="AA618" i="3"/>
  <c r="W618" i="3"/>
  <c r="S618" i="3"/>
  <c r="AC616" i="3"/>
  <c r="Y616" i="3"/>
  <c r="U616" i="3"/>
  <c r="Q616" i="3"/>
  <c r="AA614" i="3"/>
  <c r="W614" i="3"/>
  <c r="S614" i="3"/>
  <c r="AC612" i="3"/>
  <c r="Y612" i="3"/>
  <c r="U612" i="3"/>
  <c r="Q612" i="3"/>
  <c r="AA610" i="3"/>
  <c r="W610" i="3"/>
  <c r="S610" i="3"/>
  <c r="AC608" i="3"/>
  <c r="Y608" i="3"/>
  <c r="U608" i="3"/>
  <c r="Q608" i="3"/>
  <c r="AA606" i="3"/>
  <c r="W606" i="3"/>
  <c r="S606" i="3"/>
  <c r="AC604" i="3"/>
  <c r="Y604" i="3"/>
  <c r="U604" i="3"/>
  <c r="Q604" i="3"/>
  <c r="AA602" i="3"/>
  <c r="W602" i="3"/>
  <c r="S602" i="3"/>
  <c r="AC600" i="3"/>
  <c r="Y600" i="3"/>
  <c r="U600" i="3"/>
  <c r="Q600" i="3"/>
  <c r="AA598" i="3"/>
  <c r="W598" i="3"/>
  <c r="S598" i="3"/>
  <c r="AC596" i="3"/>
  <c r="Y596" i="3"/>
  <c r="U596" i="3"/>
  <c r="Q596" i="3"/>
  <c r="AA594" i="3"/>
  <c r="W594" i="3"/>
  <c r="S594" i="3"/>
  <c r="AC592" i="3"/>
  <c r="Y592" i="3"/>
  <c r="U592" i="3"/>
  <c r="Q592" i="3"/>
  <c r="AA590" i="3"/>
  <c r="W590" i="3"/>
  <c r="S590" i="3"/>
  <c r="AC588" i="3"/>
  <c r="Y588" i="3"/>
  <c r="U588" i="3"/>
  <c r="Q588" i="3"/>
  <c r="AA586" i="3"/>
  <c r="W586" i="3"/>
  <c r="S586" i="3"/>
  <c r="AC584" i="3"/>
  <c r="Y584" i="3"/>
  <c r="U584" i="3"/>
  <c r="Q584" i="3"/>
  <c r="AA582" i="3"/>
  <c r="W582" i="3"/>
  <c r="S582" i="3"/>
  <c r="AC580" i="3"/>
  <c r="Y580" i="3"/>
  <c r="U580" i="3"/>
  <c r="Q580" i="3"/>
  <c r="AA578" i="3"/>
  <c r="W578" i="3"/>
  <c r="S578" i="3"/>
  <c r="AC576" i="3"/>
  <c r="Y576" i="3"/>
  <c r="U576" i="3"/>
  <c r="Q576" i="3"/>
  <c r="AA574" i="3"/>
  <c r="W574" i="3"/>
  <c r="S574" i="3"/>
  <c r="AC572" i="3"/>
  <c r="Y572" i="3"/>
  <c r="U572" i="3"/>
  <c r="Q572" i="3"/>
  <c r="AA570" i="3"/>
  <c r="W570" i="3"/>
  <c r="S570" i="3"/>
  <c r="AC568" i="3"/>
  <c r="Y568" i="3"/>
  <c r="U568" i="3"/>
  <c r="Q568" i="3"/>
  <c r="AA566" i="3"/>
  <c r="W566" i="3"/>
  <c r="S566" i="3"/>
  <c r="AC564" i="3"/>
  <c r="Y564" i="3"/>
  <c r="U564" i="3"/>
  <c r="Q564" i="3"/>
  <c r="AA562" i="3"/>
  <c r="W562" i="3"/>
  <c r="S562" i="3"/>
  <c r="AC560" i="3"/>
  <c r="Y560" i="3"/>
  <c r="U560" i="3"/>
  <c r="Q560" i="3"/>
  <c r="AA558" i="3"/>
  <c r="W558" i="3"/>
  <c r="S558" i="3"/>
  <c r="AC556" i="3"/>
  <c r="Y556" i="3"/>
  <c r="U556" i="3"/>
  <c r="Q556" i="3"/>
  <c r="AA554" i="3"/>
  <c r="W554" i="3"/>
  <c r="S554" i="3"/>
  <c r="AC552" i="3"/>
  <c r="Y552" i="3"/>
  <c r="U552" i="3"/>
  <c r="Q552" i="3"/>
  <c r="AA550" i="3"/>
  <c r="W550" i="3"/>
  <c r="S550" i="3"/>
  <c r="AC548" i="3"/>
  <c r="Y548" i="3"/>
  <c r="U548" i="3"/>
  <c r="Q548" i="3"/>
  <c r="AA546" i="3"/>
  <c r="W546" i="3"/>
  <c r="S546" i="3"/>
  <c r="AC544" i="3"/>
  <c r="Y544" i="3"/>
  <c r="U544" i="3"/>
  <c r="Q544" i="3"/>
  <c r="AA542" i="3"/>
  <c r="W542" i="3"/>
  <c r="S542" i="3"/>
  <c r="AC540" i="3"/>
  <c r="Y540" i="3"/>
  <c r="U540" i="3"/>
  <c r="Q540" i="3"/>
  <c r="AA538" i="3"/>
  <c r="W538" i="3"/>
  <c r="S538" i="3"/>
  <c r="AC536" i="3"/>
  <c r="Y536" i="3"/>
  <c r="U536" i="3"/>
  <c r="Q536" i="3"/>
  <c r="AA534" i="3"/>
  <c r="W534" i="3"/>
  <c r="S534" i="3"/>
  <c r="W533" i="3"/>
  <c r="S532" i="3"/>
  <c r="AC530" i="3"/>
  <c r="W528" i="3"/>
  <c r="Q526" i="3"/>
  <c r="AA524" i="3"/>
  <c r="U522" i="3"/>
  <c r="Y518" i="3"/>
  <c r="S516" i="3"/>
  <c r="AC514" i="3"/>
  <c r="W512" i="3"/>
  <c r="Q510" i="3"/>
  <c r="AA508" i="3"/>
  <c r="U506" i="3"/>
  <c r="Y502" i="3"/>
  <c r="S500" i="3"/>
  <c r="AC498" i="3"/>
  <c r="W496" i="3"/>
  <c r="Q494" i="3"/>
  <c r="AA492" i="3"/>
  <c r="U490" i="3"/>
  <c r="Y486" i="3"/>
  <c r="S484" i="3"/>
  <c r="AC482" i="3"/>
  <c r="W480" i="3"/>
  <c r="Q478" i="3"/>
  <c r="AA476" i="3"/>
  <c r="U474" i="3"/>
  <c r="Y470" i="3"/>
  <c r="S468" i="3"/>
  <c r="AC466" i="3"/>
  <c r="W464" i="3"/>
  <c r="Q462" i="3"/>
  <c r="AA460" i="3"/>
  <c r="U458" i="3"/>
  <c r="Y454" i="3"/>
  <c r="S452" i="3"/>
  <c r="AC450" i="3"/>
  <c r="W448" i="3"/>
  <c r="Q446" i="3"/>
  <c r="AA444" i="3"/>
  <c r="U442" i="3"/>
  <c r="Y438" i="3"/>
  <c r="S436" i="3"/>
  <c r="AC434" i="3"/>
  <c r="W432" i="3"/>
  <c r="Q430" i="3"/>
  <c r="AA428" i="3"/>
  <c r="U426" i="3"/>
  <c r="Y422" i="3"/>
  <c r="S420" i="3"/>
  <c r="AC418" i="3"/>
  <c r="W416" i="3"/>
  <c r="Q414" i="3"/>
  <c r="AA412" i="3"/>
  <c r="U410" i="3"/>
  <c r="Y406" i="3"/>
  <c r="S404" i="3"/>
  <c r="AC402" i="3"/>
  <c r="W400" i="3"/>
  <c r="Q398" i="3"/>
  <c r="AA396" i="3"/>
  <c r="U394" i="3"/>
  <c r="Y390" i="3"/>
  <c r="S388" i="3"/>
  <c r="AC386" i="3"/>
  <c r="W384" i="3"/>
  <c r="Q382" i="3"/>
  <c r="AA380" i="3"/>
  <c r="U378" i="3"/>
  <c r="Y374" i="3"/>
  <c r="S372" i="3"/>
  <c r="AC370" i="3"/>
  <c r="W368" i="3"/>
  <c r="Q366" i="3"/>
  <c r="AA364" i="3"/>
  <c r="U362" i="3"/>
  <c r="Y358" i="3"/>
  <c r="S356" i="3"/>
  <c r="AC354" i="3"/>
  <c r="W352" i="3"/>
  <c r="Q350" i="3"/>
  <c r="AA348" i="3"/>
  <c r="U346" i="3"/>
  <c r="Y342" i="3"/>
  <c r="S340" i="3"/>
  <c r="AC338" i="3"/>
  <c r="W336" i="3"/>
  <c r="Q334" i="3"/>
  <c r="AA332" i="3"/>
  <c r="U330" i="3"/>
  <c r="Y326" i="3"/>
  <c r="S324" i="3"/>
  <c r="AC322" i="3"/>
  <c r="W320" i="3"/>
  <c r="Q318" i="3"/>
  <c r="AA316" i="3"/>
  <c r="U314" i="3"/>
  <c r="Y310" i="3"/>
  <c r="S308" i="3"/>
  <c r="AC306" i="3"/>
  <c r="W304" i="3"/>
  <c r="Q302" i="3"/>
  <c r="AA300" i="3"/>
  <c r="U298" i="3"/>
  <c r="Y294" i="3"/>
  <c r="S292" i="3"/>
  <c r="AC290" i="3"/>
  <c r="W288" i="3"/>
  <c r="Q286" i="3"/>
  <c r="AA284" i="3"/>
  <c r="U282" i="3"/>
  <c r="Y278" i="3"/>
  <c r="S276" i="3"/>
  <c r="AC274" i="3"/>
  <c r="W272" i="3"/>
  <c r="Q270" i="3"/>
  <c r="AA268" i="3"/>
  <c r="U266" i="3"/>
  <c r="Y262" i="3"/>
  <c r="S260" i="3"/>
  <c r="AC258" i="3"/>
  <c r="W256" i="3"/>
  <c r="Q254" i="3"/>
  <c r="AA252" i="3"/>
  <c r="U250" i="3"/>
  <c r="Y246" i="3"/>
  <c r="S244" i="3"/>
  <c r="AC242" i="3"/>
  <c r="W240" i="3"/>
  <c r="Q238" i="3"/>
  <c r="AA236" i="3"/>
  <c r="U234" i="3"/>
  <c r="Y230" i="3"/>
  <c r="S228" i="3"/>
  <c r="AC226" i="3"/>
  <c r="W224" i="3"/>
  <c r="Q222" i="3"/>
  <c r="AA220" i="3"/>
  <c r="U218" i="3"/>
  <c r="Y214" i="3"/>
  <c r="S212" i="3"/>
  <c r="AC210" i="3"/>
  <c r="W208" i="3"/>
  <c r="Q206" i="3"/>
  <c r="BR32" i="3"/>
  <c r="BD32" i="3"/>
  <c r="AP32" i="3"/>
  <c r="AB32" i="3"/>
  <c r="BH33" i="3"/>
  <c r="AT33" i="3"/>
  <c r="AF33" i="3"/>
  <c r="R33" i="3"/>
  <c r="BL33" i="3"/>
  <c r="AX33" i="3"/>
  <c r="AJ33" i="3"/>
  <c r="V33" i="3"/>
  <c r="BP33" i="3"/>
  <c r="BB33" i="3"/>
  <c r="AN33" i="3"/>
  <c r="Z33" i="3"/>
  <c r="BJ34" i="3"/>
  <c r="AV34" i="3"/>
  <c r="AH34" i="3"/>
  <c r="T34" i="3"/>
  <c r="BN34" i="3"/>
  <c r="AZ34" i="3"/>
  <c r="AL34" i="3"/>
  <c r="X34" i="3"/>
  <c r="BR34" i="3"/>
  <c r="BD34" i="3"/>
  <c r="AP34" i="3"/>
  <c r="AB34" i="3"/>
  <c r="BH35" i="3"/>
  <c r="AT35" i="3"/>
  <c r="AF35" i="3"/>
  <c r="R35" i="3"/>
  <c r="BL35" i="3"/>
  <c r="AX35" i="3"/>
  <c r="AJ35" i="3"/>
  <c r="V35" i="3"/>
  <c r="BP35" i="3"/>
  <c r="BB35" i="3"/>
  <c r="AN35" i="3"/>
  <c r="Z35" i="3"/>
  <c r="BJ36" i="3"/>
  <c r="AV36" i="3"/>
  <c r="AH36" i="3"/>
  <c r="T36" i="3"/>
  <c r="BN36" i="3"/>
  <c r="AZ36" i="3"/>
  <c r="AL36" i="3"/>
  <c r="X36" i="3"/>
  <c r="BR36" i="3"/>
  <c r="BD36" i="3"/>
  <c r="AP36" i="3"/>
  <c r="AB36" i="3"/>
  <c r="BH37" i="3"/>
  <c r="AT37" i="3"/>
  <c r="AF37" i="3"/>
  <c r="R37" i="3"/>
  <c r="BL37" i="3"/>
  <c r="AX37" i="3"/>
  <c r="AJ37" i="3"/>
  <c r="V37" i="3"/>
  <c r="BP37" i="3"/>
  <c r="BB37" i="3"/>
  <c r="AN37" i="3"/>
  <c r="Z37" i="3"/>
  <c r="BJ38" i="3"/>
  <c r="AV38" i="3"/>
  <c r="AH38" i="3"/>
  <c r="T38" i="3"/>
  <c r="BN38" i="3"/>
  <c r="AZ38" i="3"/>
  <c r="AL38" i="3"/>
  <c r="X38" i="3"/>
  <c r="BR38" i="3"/>
  <c r="BD38" i="3"/>
  <c r="AP38" i="3"/>
  <c r="AB38" i="3"/>
  <c r="BH39" i="3"/>
  <c r="AT39" i="3"/>
  <c r="AF39" i="3"/>
  <c r="R39" i="3"/>
  <c r="BL39" i="3"/>
  <c r="AX39" i="3"/>
  <c r="AJ39" i="3"/>
  <c r="V39" i="3"/>
  <c r="BP39" i="3"/>
  <c r="BB39" i="3"/>
  <c r="AN39" i="3"/>
  <c r="Z39" i="3"/>
  <c r="BJ40" i="3"/>
  <c r="AV40" i="3"/>
  <c r="AH40" i="3"/>
  <c r="T40" i="3"/>
  <c r="BN40" i="3"/>
  <c r="AZ40" i="3"/>
  <c r="AL40" i="3"/>
  <c r="X40" i="3"/>
  <c r="BR40" i="3"/>
  <c r="BD40" i="3"/>
  <c r="AP40" i="3"/>
  <c r="AB40" i="3"/>
  <c r="BH41" i="3"/>
  <c r="AT41" i="3"/>
  <c r="AF41" i="3"/>
  <c r="R41" i="3"/>
  <c r="BL41" i="3"/>
  <c r="AX41" i="3"/>
  <c r="AJ41" i="3"/>
  <c r="V41" i="3"/>
  <c r="BP41" i="3"/>
  <c r="BB41" i="3"/>
  <c r="AN41" i="3"/>
  <c r="Z41" i="3"/>
  <c r="BJ42" i="3"/>
  <c r="AV42" i="3"/>
  <c r="AH42" i="3"/>
  <c r="T42" i="3"/>
  <c r="BN42" i="3"/>
  <c r="AZ42" i="3"/>
  <c r="AL42" i="3"/>
  <c r="X42" i="3"/>
  <c r="BR42" i="3"/>
  <c r="BD42" i="3"/>
  <c r="AP42" i="3"/>
  <c r="AB42" i="3"/>
  <c r="BH43" i="3"/>
  <c r="AT43" i="3"/>
  <c r="AF43" i="3"/>
  <c r="R43" i="3"/>
  <c r="BL43" i="3"/>
  <c r="AX43" i="3"/>
  <c r="AJ43" i="3"/>
  <c r="V43" i="3"/>
  <c r="BP43" i="3"/>
  <c r="BB43" i="3"/>
  <c r="AN43" i="3"/>
  <c r="Z43" i="3"/>
  <c r="BJ44" i="3"/>
  <c r="AV44" i="3"/>
  <c r="AH44" i="3"/>
  <c r="T44" i="3"/>
  <c r="BN44" i="3"/>
  <c r="AZ44" i="3"/>
  <c r="AL44" i="3"/>
  <c r="X44" i="3"/>
  <c r="BR44" i="3"/>
  <c r="BD44" i="3"/>
  <c r="AP44" i="3"/>
  <c r="AB44" i="3"/>
  <c r="BH45" i="3"/>
  <c r="AT45" i="3"/>
  <c r="AF45" i="3"/>
  <c r="R45" i="3"/>
  <c r="BL45" i="3"/>
  <c r="AX45" i="3"/>
  <c r="AJ45" i="3"/>
  <c r="V45" i="3"/>
  <c r="BP45" i="3"/>
  <c r="BB45" i="3"/>
  <c r="AN45" i="3"/>
  <c r="Z45" i="3"/>
  <c r="BJ46" i="3"/>
  <c r="AV46" i="3"/>
  <c r="AH46" i="3"/>
  <c r="T46" i="3"/>
  <c r="BN46" i="3"/>
  <c r="AZ46" i="3"/>
  <c r="AL46" i="3"/>
  <c r="X46" i="3"/>
  <c r="BR46" i="3"/>
  <c r="BD46" i="3"/>
  <c r="AP46" i="3"/>
  <c r="AB46" i="3"/>
  <c r="BH47" i="3"/>
  <c r="AT47" i="3"/>
  <c r="AF47" i="3"/>
  <c r="R47" i="3"/>
  <c r="BL47" i="3"/>
  <c r="AX47" i="3"/>
  <c r="AJ47" i="3"/>
  <c r="V47" i="3"/>
  <c r="BP47" i="3"/>
  <c r="BB47" i="3"/>
  <c r="AN47" i="3"/>
  <c r="Z47" i="3"/>
  <c r="BJ48" i="3"/>
  <c r="AV48" i="3"/>
  <c r="AH48" i="3"/>
  <c r="T48" i="3"/>
  <c r="BN48" i="3"/>
  <c r="AZ48" i="3"/>
  <c r="AL48" i="3"/>
  <c r="X48" i="3"/>
  <c r="BR48" i="3"/>
  <c r="BD48" i="3"/>
  <c r="AP48" i="3"/>
  <c r="AB48" i="3"/>
  <c r="BH49" i="3"/>
  <c r="AT49" i="3"/>
  <c r="AF49" i="3"/>
  <c r="R49" i="3"/>
  <c r="BL49" i="3"/>
  <c r="AX49" i="3"/>
  <c r="AJ49" i="3"/>
  <c r="V49" i="3"/>
  <c r="BP49" i="3"/>
  <c r="BB49" i="3"/>
  <c r="AN49" i="3"/>
  <c r="Z49" i="3"/>
  <c r="BJ50" i="3"/>
  <c r="AV50" i="3"/>
  <c r="AH50" i="3"/>
  <c r="T50" i="3"/>
  <c r="BN50" i="3"/>
  <c r="AZ50" i="3"/>
  <c r="AL50" i="3"/>
  <c r="X50" i="3"/>
  <c r="BR50" i="3"/>
  <c r="BD50" i="3"/>
  <c r="AP50" i="3"/>
  <c r="AB50" i="3"/>
  <c r="BH51" i="3"/>
  <c r="AT51" i="3"/>
  <c r="AF51" i="3"/>
  <c r="R51" i="3"/>
  <c r="BL51" i="3"/>
  <c r="AX51" i="3"/>
  <c r="AJ51" i="3"/>
  <c r="V51" i="3"/>
  <c r="BP51" i="3"/>
  <c r="BB51" i="3"/>
  <c r="AN51" i="3"/>
  <c r="Z51" i="3"/>
  <c r="BJ52" i="3"/>
  <c r="AV52" i="3"/>
  <c r="AH52" i="3"/>
  <c r="T52" i="3"/>
  <c r="BN52" i="3"/>
  <c r="AZ52" i="3"/>
  <c r="AL52" i="3"/>
  <c r="X52" i="3"/>
  <c r="BR52" i="3"/>
  <c r="BD52" i="3"/>
  <c r="AP52" i="3"/>
  <c r="AB52" i="3"/>
  <c r="BH53" i="3"/>
  <c r="AT53" i="3"/>
  <c r="AF53" i="3"/>
  <c r="R53" i="3"/>
  <c r="BL53" i="3"/>
  <c r="AX53" i="3"/>
  <c r="AJ53" i="3"/>
  <c r="V53" i="3"/>
  <c r="BP53" i="3"/>
  <c r="BB53" i="3"/>
  <c r="AN53" i="3"/>
  <c r="Z53" i="3"/>
  <c r="BJ54" i="3"/>
  <c r="AV54" i="3"/>
  <c r="AH54" i="3"/>
  <c r="T54" i="3"/>
  <c r="BN54" i="3"/>
  <c r="AZ54" i="3"/>
  <c r="AL54" i="3"/>
  <c r="X54" i="3"/>
  <c r="BR54" i="3"/>
  <c r="BD54" i="3"/>
  <c r="AP54" i="3"/>
  <c r="AB54" i="3"/>
  <c r="BH55" i="3"/>
  <c r="AT55" i="3"/>
  <c r="AF55" i="3"/>
  <c r="R55" i="3"/>
  <c r="BL55" i="3"/>
  <c r="AX55" i="3"/>
  <c r="AJ55" i="3"/>
  <c r="V55" i="3"/>
  <c r="BP55" i="3"/>
  <c r="BB55" i="3"/>
  <c r="AN55" i="3"/>
  <c r="Z55" i="3"/>
  <c r="BJ56" i="3"/>
  <c r="AV56" i="3"/>
  <c r="AH56" i="3"/>
  <c r="T56" i="3"/>
  <c r="BN56" i="3"/>
  <c r="AZ56" i="3"/>
  <c r="AL56" i="3"/>
  <c r="X56" i="3"/>
  <c r="BR56" i="3"/>
  <c r="BD56" i="3"/>
  <c r="AP56" i="3"/>
  <c r="AB56" i="3"/>
  <c r="BH57" i="3"/>
  <c r="AT57" i="3"/>
  <c r="AF57" i="3"/>
  <c r="R57" i="3"/>
  <c r="BL57" i="3"/>
  <c r="AX57" i="3"/>
  <c r="AJ57" i="3"/>
  <c r="V57" i="3"/>
  <c r="BP57" i="3"/>
  <c r="BB57" i="3"/>
  <c r="AN57" i="3"/>
  <c r="Z57" i="3"/>
  <c r="BJ58" i="3"/>
  <c r="AV58" i="3"/>
  <c r="AH58" i="3"/>
  <c r="T58" i="3"/>
  <c r="BN58" i="3"/>
  <c r="AZ58" i="3"/>
  <c r="AL58" i="3"/>
  <c r="X58" i="3"/>
  <c r="BR58" i="3"/>
  <c r="BD58" i="3"/>
  <c r="AP58" i="3"/>
  <c r="AB58" i="3"/>
  <c r="BH59" i="3"/>
  <c r="AT59" i="3"/>
  <c r="AF59" i="3"/>
  <c r="R59" i="3"/>
  <c r="BL59" i="3"/>
  <c r="AX59" i="3"/>
  <c r="AJ59" i="3"/>
  <c r="V59" i="3"/>
  <c r="BP59" i="3"/>
  <c r="BB59" i="3"/>
  <c r="AN59" i="3"/>
  <c r="Z59" i="3"/>
  <c r="BJ60" i="3"/>
  <c r="AV60" i="3"/>
  <c r="AH60" i="3"/>
  <c r="T60" i="3"/>
  <c r="BN60" i="3"/>
  <c r="AZ60" i="3"/>
  <c r="AL60" i="3"/>
  <c r="X60" i="3"/>
  <c r="BR60" i="3"/>
  <c r="BD60" i="3"/>
  <c r="AP60" i="3"/>
  <c r="AB60" i="3"/>
  <c r="BH61" i="3"/>
  <c r="AT61" i="3"/>
  <c r="AF61" i="3"/>
  <c r="R61" i="3"/>
  <c r="BL61" i="3"/>
  <c r="AX61" i="3"/>
  <c r="AJ61" i="3"/>
  <c r="V61" i="3"/>
  <c r="BP61" i="3"/>
  <c r="BB61" i="3"/>
  <c r="AN61" i="3"/>
  <c r="Z61" i="3"/>
  <c r="BJ62" i="3"/>
  <c r="AV62" i="3"/>
  <c r="AH62" i="3"/>
  <c r="T62" i="3"/>
  <c r="BN62" i="3"/>
  <c r="AZ62" i="3"/>
  <c r="AL62" i="3"/>
  <c r="X62" i="3"/>
  <c r="BR62" i="3"/>
  <c r="BD62" i="3"/>
  <c r="AP62" i="3"/>
  <c r="AB62" i="3"/>
  <c r="BH63" i="3"/>
  <c r="AT63" i="3"/>
  <c r="AF63" i="3"/>
  <c r="R63" i="3"/>
  <c r="BL63" i="3"/>
  <c r="AX63" i="3"/>
  <c r="AJ63" i="3"/>
  <c r="V63" i="3"/>
  <c r="BP63" i="3"/>
  <c r="BB63" i="3"/>
  <c r="AN63" i="3"/>
  <c r="Z63" i="3"/>
  <c r="BJ64" i="3"/>
  <c r="AV64" i="3"/>
  <c r="AH64" i="3"/>
  <c r="T64" i="3"/>
  <c r="BN64" i="3"/>
  <c r="AZ64" i="3"/>
  <c r="AL64" i="3"/>
  <c r="X64" i="3"/>
  <c r="BR64" i="3"/>
  <c r="BD64" i="3"/>
  <c r="AP64" i="3"/>
  <c r="AB64" i="3"/>
  <c r="BH65" i="3"/>
  <c r="AT65" i="3"/>
  <c r="AF65" i="3"/>
  <c r="R65" i="3"/>
  <c r="BL65" i="3"/>
  <c r="AX65" i="3"/>
  <c r="AJ65" i="3"/>
  <c r="V65" i="3"/>
  <c r="BP65" i="3"/>
  <c r="BB65" i="3"/>
  <c r="AN65" i="3"/>
  <c r="Z65" i="3"/>
  <c r="BJ66" i="3"/>
  <c r="AV66" i="3"/>
  <c r="AH66" i="3"/>
  <c r="T66" i="3"/>
  <c r="BN66" i="3"/>
  <c r="AZ66" i="3"/>
  <c r="AL66" i="3"/>
  <c r="X66" i="3"/>
  <c r="BR66" i="3"/>
  <c r="BD66" i="3"/>
  <c r="AP66" i="3"/>
  <c r="AB66" i="3"/>
  <c r="BH67" i="3"/>
  <c r="AT67" i="3"/>
  <c r="AF67" i="3"/>
  <c r="R67" i="3"/>
  <c r="BL67" i="3"/>
  <c r="AX67" i="3"/>
  <c r="AJ67" i="3"/>
  <c r="V67" i="3"/>
  <c r="BP67" i="3"/>
  <c r="BB67" i="3"/>
  <c r="AN67" i="3"/>
  <c r="Z67" i="3"/>
  <c r="BJ68" i="3"/>
  <c r="AV68" i="3"/>
  <c r="AH68" i="3"/>
  <c r="T68" i="3"/>
  <c r="BN68" i="3"/>
  <c r="AZ68" i="3"/>
  <c r="AL68" i="3"/>
  <c r="X68" i="3"/>
  <c r="BR68" i="3"/>
  <c r="BD68" i="3"/>
  <c r="AP68" i="3"/>
  <c r="AB68" i="3"/>
  <c r="BH69" i="3"/>
  <c r="AT69" i="3"/>
  <c r="AF69" i="3"/>
  <c r="R69" i="3"/>
  <c r="BL69" i="3"/>
  <c r="AX69" i="3"/>
  <c r="AJ69" i="3"/>
  <c r="V69" i="3"/>
  <c r="BP69" i="3"/>
  <c r="BB69" i="3"/>
  <c r="AN69" i="3"/>
  <c r="Z69" i="3"/>
  <c r="BJ70" i="3"/>
  <c r="AV70" i="3"/>
  <c r="AH70" i="3"/>
  <c r="T70" i="3"/>
  <c r="BN70" i="3"/>
  <c r="AZ70" i="3"/>
  <c r="AL70" i="3"/>
  <c r="X70" i="3"/>
  <c r="BR70" i="3"/>
  <c r="BD70" i="3"/>
  <c r="AP70" i="3"/>
  <c r="AB70" i="3"/>
  <c r="BH71" i="3"/>
  <c r="AT71" i="3"/>
  <c r="AF71" i="3"/>
  <c r="R71" i="3"/>
  <c r="BL71" i="3"/>
  <c r="AX71" i="3"/>
  <c r="AJ71" i="3"/>
  <c r="V71" i="3"/>
  <c r="BP71" i="3"/>
  <c r="BB71" i="3"/>
  <c r="AN71" i="3"/>
  <c r="Z71" i="3"/>
  <c r="BJ72" i="3"/>
  <c r="AV72" i="3"/>
  <c r="AH72" i="3"/>
  <c r="T72" i="3"/>
  <c r="BN72" i="3"/>
  <c r="AZ72" i="3"/>
  <c r="AL72" i="3"/>
  <c r="X72" i="3"/>
  <c r="BR72" i="3"/>
  <c r="BD72" i="3"/>
  <c r="AP72" i="3"/>
  <c r="AB72" i="3"/>
  <c r="BH73" i="3"/>
  <c r="AT73" i="3"/>
  <c r="AF73" i="3"/>
  <c r="R73" i="3"/>
  <c r="BL73" i="3"/>
  <c r="AX73" i="3"/>
  <c r="AJ73" i="3"/>
  <c r="V73" i="3"/>
  <c r="BP73" i="3"/>
  <c r="BB73" i="3"/>
  <c r="AN73" i="3"/>
  <c r="Z73" i="3"/>
  <c r="BJ74" i="3"/>
  <c r="AV74" i="3"/>
  <c r="AH74" i="3"/>
  <c r="T74" i="3"/>
  <c r="BN74" i="3"/>
  <c r="AZ74" i="3"/>
  <c r="AL74" i="3"/>
  <c r="X74" i="3"/>
  <c r="BR74" i="3"/>
  <c r="BD74" i="3"/>
  <c r="AP74" i="3"/>
  <c r="AB74" i="3"/>
  <c r="BH75" i="3"/>
  <c r="AT75" i="3"/>
  <c r="AF75" i="3"/>
  <c r="R75" i="3"/>
  <c r="BL75" i="3"/>
  <c r="AX75" i="3"/>
  <c r="AJ75" i="3"/>
  <c r="V75" i="3"/>
  <c r="BP75" i="3"/>
  <c r="BB75" i="3"/>
  <c r="AN75" i="3"/>
  <c r="Z75" i="3"/>
  <c r="BJ76" i="3"/>
  <c r="AV76" i="3"/>
  <c r="AH76" i="3"/>
  <c r="T76" i="3"/>
  <c r="BN76" i="3"/>
  <c r="AZ76" i="3"/>
  <c r="AL76" i="3"/>
  <c r="X76" i="3"/>
  <c r="BR76" i="3"/>
  <c r="BD76" i="3"/>
  <c r="AP76" i="3"/>
  <c r="AB76" i="3"/>
  <c r="BH77" i="3"/>
  <c r="AT77" i="3"/>
  <c r="AF77" i="3"/>
  <c r="R77" i="3"/>
  <c r="BL77" i="3"/>
  <c r="AX77" i="3"/>
  <c r="AJ77" i="3"/>
  <c r="V77" i="3"/>
  <c r="BP77" i="3"/>
  <c r="BB77" i="3"/>
  <c r="AN77" i="3"/>
  <c r="Z77" i="3"/>
  <c r="BJ78" i="3"/>
  <c r="AV78" i="3"/>
  <c r="AH78" i="3"/>
  <c r="T78" i="3"/>
  <c r="BN78" i="3"/>
  <c r="AZ78" i="3"/>
  <c r="AL78" i="3"/>
  <c r="X78" i="3"/>
  <c r="BR78" i="3"/>
  <c r="BD78" i="3"/>
  <c r="AP78" i="3"/>
  <c r="AB78" i="3"/>
  <c r="BH79" i="3"/>
  <c r="AT79" i="3"/>
  <c r="AF79" i="3"/>
  <c r="R79" i="3"/>
  <c r="BL79" i="3"/>
  <c r="AX79" i="3"/>
  <c r="AJ79" i="3"/>
  <c r="V79" i="3"/>
  <c r="BP79" i="3"/>
  <c r="BB79" i="3"/>
  <c r="AN79" i="3"/>
  <c r="Z79" i="3"/>
  <c r="BJ80" i="3"/>
  <c r="AV80" i="3"/>
  <c r="AH80" i="3"/>
  <c r="T80" i="3"/>
  <c r="BN80" i="3"/>
  <c r="AZ80" i="3"/>
  <c r="AL80" i="3"/>
  <c r="X80" i="3"/>
  <c r="BR80" i="3"/>
  <c r="BD80" i="3"/>
  <c r="AP80" i="3"/>
  <c r="AB80" i="3"/>
  <c r="BH81" i="3"/>
  <c r="AT81" i="3"/>
  <c r="AF81" i="3"/>
  <c r="R81" i="3"/>
  <c r="BL81" i="3"/>
  <c r="AX81" i="3"/>
  <c r="AJ81" i="3"/>
  <c r="V81" i="3"/>
  <c r="BP81" i="3"/>
  <c r="BB81" i="3"/>
  <c r="AN81" i="3"/>
  <c r="Z81" i="3"/>
  <c r="BJ82" i="3"/>
  <c r="AV82" i="3"/>
  <c r="AH82" i="3"/>
  <c r="T82" i="3"/>
  <c r="BN82" i="3"/>
  <c r="AZ82" i="3"/>
  <c r="AL82" i="3"/>
  <c r="X82" i="3"/>
  <c r="BR82" i="3"/>
  <c r="BD82" i="3"/>
  <c r="AP82" i="3"/>
  <c r="AB82" i="3"/>
  <c r="BH83" i="3"/>
  <c r="AT83" i="3"/>
  <c r="AF83" i="3"/>
  <c r="R83" i="3"/>
  <c r="BL83" i="3"/>
  <c r="AX83" i="3"/>
  <c r="AJ83" i="3"/>
  <c r="V83" i="3"/>
  <c r="BP83" i="3"/>
  <c r="BB83" i="3"/>
  <c r="AN83" i="3"/>
  <c r="Z83" i="3"/>
  <c r="BJ84" i="3"/>
  <c r="AV84" i="3"/>
  <c r="AH84" i="3"/>
  <c r="T84" i="3"/>
  <c r="BN84" i="3"/>
  <c r="AZ84" i="3"/>
  <c r="AL84" i="3"/>
  <c r="X84" i="3"/>
  <c r="BR84" i="3"/>
  <c r="BD84" i="3"/>
  <c r="AP84" i="3"/>
  <c r="AB84" i="3"/>
  <c r="BH85" i="3"/>
  <c r="AT85" i="3"/>
  <c r="AF85" i="3"/>
  <c r="R85" i="3"/>
  <c r="BL85" i="3"/>
  <c r="AX85" i="3"/>
  <c r="AJ85" i="3"/>
  <c r="V85" i="3"/>
  <c r="BP85" i="3"/>
  <c r="BB85" i="3"/>
  <c r="AN85" i="3"/>
  <c r="Z85" i="3"/>
  <c r="BJ86" i="3"/>
  <c r="AV86" i="3"/>
  <c r="AH86" i="3"/>
  <c r="T86" i="3"/>
  <c r="BN86" i="3"/>
  <c r="AZ86" i="3"/>
  <c r="AL86" i="3"/>
  <c r="X86" i="3"/>
  <c r="BR86" i="3"/>
  <c r="BD86" i="3"/>
  <c r="AP86" i="3"/>
  <c r="AB86" i="3"/>
  <c r="BH87" i="3"/>
  <c r="AT87" i="3"/>
  <c r="AF87" i="3"/>
  <c r="R87" i="3"/>
  <c r="BL87" i="3"/>
  <c r="AX87" i="3"/>
  <c r="AJ87" i="3"/>
  <c r="V87" i="3"/>
  <c r="BP87" i="3"/>
  <c r="BB87" i="3"/>
  <c r="AN87" i="3"/>
  <c r="Z87" i="3"/>
  <c r="BJ88" i="3"/>
  <c r="AV88" i="3"/>
  <c r="AH88" i="3"/>
  <c r="T88" i="3"/>
  <c r="BN88" i="3"/>
  <c r="AZ88" i="3"/>
  <c r="AL88" i="3"/>
  <c r="X88" i="3"/>
  <c r="BR88" i="3"/>
  <c r="BD88" i="3"/>
  <c r="AP88" i="3"/>
  <c r="AB88" i="3"/>
  <c r="BH89" i="3"/>
  <c r="AT89" i="3"/>
  <c r="AF89" i="3"/>
  <c r="R89" i="3"/>
  <c r="BL89" i="3"/>
  <c r="AX89" i="3"/>
  <c r="AJ89" i="3"/>
  <c r="V89" i="3"/>
  <c r="BP89" i="3"/>
  <c r="BB89" i="3"/>
  <c r="AN89" i="3"/>
  <c r="Z89" i="3"/>
  <c r="BJ90" i="3"/>
  <c r="AV90" i="3"/>
  <c r="AH90" i="3"/>
  <c r="T90" i="3"/>
  <c r="BN90" i="3"/>
  <c r="AZ90" i="3"/>
  <c r="AL90" i="3"/>
  <c r="X90" i="3"/>
  <c r="BR90" i="3"/>
  <c r="BD90" i="3"/>
  <c r="AP90" i="3"/>
  <c r="AB90" i="3"/>
  <c r="BH91" i="3"/>
  <c r="AT91" i="3"/>
  <c r="AF91" i="3"/>
  <c r="R91" i="3"/>
  <c r="BL91" i="3"/>
  <c r="AX91" i="3"/>
  <c r="AJ91" i="3"/>
  <c r="V91" i="3"/>
  <c r="BP91" i="3"/>
  <c r="BB91" i="3"/>
  <c r="AN91" i="3"/>
  <c r="Z91" i="3"/>
  <c r="BJ92" i="3"/>
  <c r="AV92" i="3"/>
  <c r="AH92" i="3"/>
  <c r="T92" i="3"/>
  <c r="BN92" i="3"/>
  <c r="AZ92" i="3"/>
  <c r="AL92" i="3"/>
  <c r="X92" i="3"/>
  <c r="BR92" i="3"/>
  <c r="BD92" i="3"/>
  <c r="AP92" i="3"/>
  <c r="AB92" i="3"/>
  <c r="BH93" i="3"/>
  <c r="AT93" i="3"/>
  <c r="AF93" i="3"/>
  <c r="R93" i="3"/>
  <c r="BL93" i="3"/>
  <c r="AX93" i="3"/>
  <c r="AJ93" i="3"/>
  <c r="V93" i="3"/>
  <c r="BP93" i="3"/>
  <c r="BB93" i="3"/>
  <c r="AN93" i="3"/>
  <c r="Z93" i="3"/>
  <c r="BJ94" i="3"/>
  <c r="AV94" i="3"/>
  <c r="AH94" i="3"/>
  <c r="T94" i="3"/>
  <c r="BN94" i="3"/>
  <c r="AZ94" i="3"/>
  <c r="AL94" i="3"/>
  <c r="X94" i="3"/>
  <c r="BR94" i="3"/>
  <c r="BD94" i="3"/>
  <c r="AP94" i="3"/>
  <c r="AB94" i="3"/>
  <c r="BH95" i="3"/>
  <c r="AT95" i="3"/>
  <c r="AF95" i="3"/>
  <c r="R95" i="3"/>
  <c r="BL95" i="3"/>
  <c r="AX95" i="3"/>
  <c r="AJ95" i="3"/>
  <c r="V95" i="3"/>
  <c r="BP95" i="3"/>
  <c r="BB95" i="3"/>
  <c r="AN95" i="3"/>
  <c r="Z95" i="3"/>
  <c r="BJ96" i="3"/>
  <c r="AV96" i="3"/>
  <c r="AH96" i="3"/>
  <c r="T96" i="3"/>
  <c r="BN96" i="3"/>
  <c r="AZ96" i="3"/>
  <c r="AL96" i="3"/>
  <c r="X96" i="3"/>
  <c r="BR96" i="3"/>
  <c r="BD96" i="3"/>
  <c r="AP96" i="3"/>
  <c r="AB96" i="3"/>
  <c r="BH97" i="3"/>
  <c r="AT97" i="3"/>
  <c r="AF97" i="3"/>
  <c r="R97" i="3"/>
  <c r="BL97" i="3"/>
  <c r="AX97" i="3"/>
  <c r="AJ97" i="3"/>
  <c r="V97" i="3"/>
  <c r="BP97" i="3"/>
  <c r="BB97" i="3"/>
  <c r="AN97" i="3"/>
  <c r="Z97" i="3"/>
  <c r="BJ98" i="3"/>
  <c r="AV98" i="3"/>
  <c r="AH98" i="3"/>
  <c r="T98" i="3"/>
  <c r="BN98" i="3"/>
  <c r="AZ98" i="3"/>
  <c r="AL98" i="3"/>
  <c r="X98" i="3"/>
  <c r="BR98" i="3"/>
  <c r="BD98" i="3"/>
  <c r="AP98" i="3"/>
  <c r="AB98" i="3"/>
  <c r="BH99" i="3"/>
  <c r="AT99" i="3"/>
  <c r="AF99" i="3"/>
  <c r="R99" i="3"/>
  <c r="BL99" i="3"/>
  <c r="AX99" i="3"/>
  <c r="AJ99" i="3"/>
  <c r="V99" i="3"/>
  <c r="BP99" i="3"/>
  <c r="BB99" i="3"/>
  <c r="AN99" i="3"/>
  <c r="Z99" i="3"/>
  <c r="BJ100" i="3"/>
  <c r="AV100" i="3"/>
  <c r="AH100" i="3"/>
  <c r="T100" i="3"/>
  <c r="BN100" i="3"/>
  <c r="AZ100" i="3"/>
  <c r="AL100" i="3"/>
  <c r="X100" i="3"/>
  <c r="BR100" i="3"/>
  <c r="BD100" i="3"/>
  <c r="AP100" i="3"/>
  <c r="AB100" i="3"/>
  <c r="BH101" i="3"/>
  <c r="AT101" i="3"/>
  <c r="AF101" i="3"/>
  <c r="R101" i="3"/>
  <c r="BL101" i="3"/>
  <c r="AX101" i="3"/>
  <c r="AJ101" i="3"/>
  <c r="V101" i="3"/>
  <c r="BP101" i="3"/>
  <c r="BB101" i="3"/>
  <c r="AN101" i="3"/>
  <c r="Z101" i="3"/>
  <c r="BJ102" i="3"/>
  <c r="AV102" i="3"/>
  <c r="AH102" i="3"/>
  <c r="T102" i="3"/>
  <c r="BN102" i="3"/>
  <c r="AZ102" i="3"/>
  <c r="AL102" i="3"/>
  <c r="X102" i="3"/>
  <c r="BR102" i="3"/>
  <c r="BD102" i="3"/>
  <c r="AP102" i="3"/>
  <c r="AB102" i="3"/>
  <c r="BH103" i="3"/>
  <c r="AT103" i="3"/>
  <c r="AF103" i="3"/>
  <c r="R103" i="3"/>
  <c r="BL103" i="3"/>
  <c r="AX103" i="3"/>
  <c r="AJ103" i="3"/>
  <c r="V103" i="3"/>
  <c r="BP103" i="3"/>
  <c r="BB103" i="3"/>
  <c r="AN103" i="3"/>
  <c r="Z103" i="3"/>
  <c r="BJ104" i="3"/>
  <c r="AV104" i="3"/>
  <c r="AH104" i="3"/>
  <c r="T104" i="3"/>
  <c r="BN104" i="3"/>
  <c r="AZ104" i="3"/>
  <c r="AL104" i="3"/>
  <c r="X104" i="3"/>
  <c r="BR104" i="3"/>
  <c r="BD104" i="3"/>
  <c r="AP104" i="3"/>
  <c r="AB104" i="3"/>
  <c r="BH105" i="3"/>
  <c r="AT105" i="3"/>
  <c r="AF105" i="3"/>
  <c r="R105" i="3"/>
  <c r="BL105" i="3"/>
  <c r="AX105" i="3"/>
  <c r="AJ105" i="3"/>
  <c r="V105" i="3"/>
  <c r="BP105" i="3"/>
  <c r="BB105" i="3"/>
  <c r="AN105" i="3"/>
  <c r="Z105" i="3"/>
  <c r="BJ106" i="3"/>
  <c r="AV106" i="3"/>
  <c r="AH106" i="3"/>
  <c r="T106" i="3"/>
  <c r="BN106" i="3"/>
  <c r="AZ106" i="3"/>
  <c r="AL106" i="3"/>
  <c r="X106" i="3"/>
  <c r="BR106" i="3"/>
  <c r="BD106" i="3"/>
  <c r="AP106" i="3"/>
  <c r="AB106" i="3"/>
  <c r="BH107" i="3"/>
  <c r="AT107" i="3"/>
  <c r="AF107" i="3"/>
  <c r="R107" i="3"/>
  <c r="BL107" i="3"/>
  <c r="AX107" i="3"/>
  <c r="AJ107" i="3"/>
  <c r="V107" i="3"/>
  <c r="BP107" i="3"/>
  <c r="BB107" i="3"/>
  <c r="AN107" i="3"/>
  <c r="Z107" i="3"/>
  <c r="BJ108" i="3"/>
  <c r="AV108" i="3"/>
  <c r="AH108" i="3"/>
  <c r="T108" i="3"/>
  <c r="BN108" i="3"/>
  <c r="AZ108" i="3"/>
  <c r="AL108" i="3"/>
  <c r="X108" i="3"/>
  <c r="BR108" i="3"/>
  <c r="BD108" i="3"/>
  <c r="AP108" i="3"/>
  <c r="AB108" i="3"/>
  <c r="BH109" i="3"/>
  <c r="AT109" i="3"/>
  <c r="AF109" i="3"/>
  <c r="R109" i="3"/>
  <c r="BL109" i="3"/>
  <c r="AX109" i="3"/>
  <c r="AJ109" i="3"/>
  <c r="V109" i="3"/>
  <c r="BP109" i="3"/>
  <c r="BB109" i="3"/>
  <c r="AN109" i="3"/>
  <c r="Z109" i="3"/>
  <c r="BJ110" i="3"/>
  <c r="AV110" i="3"/>
  <c r="AH110" i="3"/>
  <c r="T110" i="3"/>
  <c r="BN110" i="3"/>
  <c r="AZ110" i="3"/>
  <c r="AL110" i="3"/>
  <c r="X110" i="3"/>
  <c r="BR110" i="3"/>
  <c r="BD110" i="3"/>
  <c r="AP110" i="3"/>
  <c r="AB110" i="3"/>
  <c r="BH111" i="3"/>
  <c r="AT111" i="3"/>
  <c r="AF111" i="3"/>
  <c r="R111" i="3"/>
  <c r="BL111" i="3"/>
  <c r="AX111" i="3"/>
  <c r="AJ111" i="3"/>
  <c r="V111" i="3"/>
  <c r="BP111" i="3"/>
  <c r="BB111" i="3"/>
  <c r="AN111" i="3"/>
  <c r="Z111" i="3"/>
  <c r="BJ112" i="3"/>
  <c r="AV112" i="3"/>
  <c r="AH112" i="3"/>
  <c r="T112" i="3"/>
  <c r="BN112" i="3"/>
  <c r="AZ112" i="3"/>
  <c r="AL112" i="3"/>
  <c r="X112" i="3"/>
  <c r="BR112" i="3"/>
  <c r="BD112" i="3"/>
  <c r="AP112" i="3"/>
  <c r="AB112" i="3"/>
  <c r="BH113" i="3"/>
  <c r="AT113" i="3"/>
  <c r="AF113" i="3"/>
  <c r="R113" i="3"/>
  <c r="BL113" i="3"/>
  <c r="AX113" i="3"/>
  <c r="AJ113" i="3"/>
  <c r="V113" i="3"/>
  <c r="BP113" i="3"/>
  <c r="BB113" i="3"/>
  <c r="AN113" i="3"/>
  <c r="Z113" i="3"/>
  <c r="BJ114" i="3"/>
  <c r="AV114" i="3"/>
  <c r="AH114" i="3"/>
  <c r="T114" i="3"/>
  <c r="BN114" i="3"/>
  <c r="AZ114" i="3"/>
  <c r="AL114" i="3"/>
  <c r="X114" i="3"/>
  <c r="BR114" i="3"/>
  <c r="BD114" i="3"/>
  <c r="AP114" i="3"/>
  <c r="AB114" i="3"/>
  <c r="BH115" i="3"/>
  <c r="AT115" i="3"/>
  <c r="AF115" i="3"/>
  <c r="R115" i="3"/>
  <c r="BL115" i="3"/>
  <c r="AX115" i="3"/>
  <c r="AJ115" i="3"/>
  <c r="V115" i="3"/>
  <c r="BP115" i="3"/>
  <c r="BB115" i="3"/>
  <c r="AN115" i="3"/>
  <c r="Z115" i="3"/>
  <c r="BJ116" i="3"/>
  <c r="AV116" i="3"/>
  <c r="AH116" i="3"/>
  <c r="T116" i="3"/>
  <c r="BN116" i="3"/>
  <c r="AZ116" i="3"/>
  <c r="AL116" i="3"/>
  <c r="X116" i="3"/>
  <c r="BR116" i="3"/>
  <c r="BD116" i="3"/>
  <c r="AP116" i="3"/>
  <c r="AB116" i="3"/>
  <c r="BH117" i="3"/>
  <c r="AT117" i="3"/>
  <c r="AF117" i="3"/>
  <c r="R117" i="3"/>
  <c r="BL117" i="3"/>
  <c r="AX117" i="3"/>
  <c r="AJ117" i="3"/>
  <c r="V117" i="3"/>
  <c r="BP117" i="3"/>
  <c r="BB117" i="3"/>
  <c r="AN117" i="3"/>
  <c r="Z117" i="3"/>
  <c r="BJ118" i="3"/>
  <c r="AV118" i="3"/>
  <c r="AH118" i="3"/>
  <c r="T118" i="3"/>
  <c r="BN118" i="3"/>
  <c r="AZ118" i="3"/>
  <c r="AL118" i="3"/>
  <c r="X118" i="3"/>
  <c r="BR118" i="3"/>
  <c r="BD118" i="3"/>
  <c r="AP118" i="3"/>
  <c r="AB118" i="3"/>
  <c r="BH119" i="3"/>
  <c r="AT119" i="3"/>
  <c r="AF119" i="3"/>
  <c r="R119" i="3"/>
  <c r="BL119" i="3"/>
  <c r="AX119" i="3"/>
  <c r="AJ119" i="3"/>
  <c r="V119" i="3"/>
  <c r="BP119" i="3"/>
  <c r="BB119" i="3"/>
  <c r="AN119" i="3"/>
  <c r="Z119" i="3"/>
  <c r="BJ120" i="3"/>
  <c r="AV120" i="3"/>
  <c r="AH120" i="3"/>
  <c r="T120" i="3"/>
  <c r="BN120" i="3"/>
  <c r="AZ120" i="3"/>
  <c r="AL120" i="3"/>
  <c r="X120" i="3"/>
  <c r="BR120" i="3"/>
  <c r="BD120" i="3"/>
  <c r="AP120" i="3"/>
  <c r="AB120" i="3"/>
  <c r="BH121" i="3"/>
  <c r="AT121" i="3"/>
  <c r="AF121" i="3"/>
  <c r="R121" i="3"/>
  <c r="BL121" i="3"/>
  <c r="AX121" i="3"/>
  <c r="AJ121" i="3"/>
  <c r="V121" i="3"/>
  <c r="BP121" i="3"/>
  <c r="BB121" i="3"/>
  <c r="AN121" i="3"/>
  <c r="Z121" i="3"/>
  <c r="BJ122" i="3"/>
  <c r="AV122" i="3"/>
  <c r="AH122" i="3"/>
  <c r="T122" i="3"/>
  <c r="BN122" i="3"/>
  <c r="AZ122" i="3"/>
  <c r="AL122" i="3"/>
  <c r="X122" i="3"/>
  <c r="BR122" i="3"/>
  <c r="BD122" i="3"/>
  <c r="AP122" i="3"/>
  <c r="AB122" i="3"/>
  <c r="BH123" i="3"/>
  <c r="AT123" i="3"/>
  <c r="AF123" i="3"/>
  <c r="R123" i="3"/>
  <c r="BL123" i="3"/>
  <c r="AX123" i="3"/>
  <c r="AJ123" i="3"/>
  <c r="V123" i="3"/>
  <c r="BP123" i="3"/>
  <c r="BB123" i="3"/>
  <c r="AN123" i="3"/>
  <c r="Z123" i="3"/>
  <c r="BJ124" i="3"/>
  <c r="AV124" i="3"/>
  <c r="AH124" i="3"/>
  <c r="T124" i="3"/>
  <c r="BN124" i="3"/>
  <c r="AZ124" i="3"/>
  <c r="AL124" i="3"/>
  <c r="X124" i="3"/>
  <c r="BR124" i="3"/>
  <c r="BD124" i="3"/>
  <c r="AP124" i="3"/>
  <c r="AB124" i="3"/>
  <c r="BH125" i="3"/>
  <c r="AT125" i="3"/>
  <c r="AF125" i="3"/>
  <c r="R125" i="3"/>
  <c r="BL125" i="3"/>
  <c r="AX125" i="3"/>
  <c r="AJ125" i="3"/>
  <c r="V125" i="3"/>
  <c r="BP125" i="3"/>
  <c r="BB125" i="3"/>
  <c r="AN125" i="3"/>
  <c r="Z125" i="3"/>
  <c r="BJ126" i="3"/>
  <c r="AV126" i="3"/>
  <c r="AH126" i="3"/>
  <c r="T126" i="3"/>
  <c r="BN126" i="3"/>
  <c r="AZ126" i="3"/>
  <c r="AL126" i="3"/>
  <c r="X126" i="3"/>
  <c r="BR126" i="3"/>
  <c r="BD126" i="3"/>
  <c r="AP126" i="3"/>
  <c r="AB126" i="3"/>
  <c r="BH127" i="3"/>
  <c r="AT127" i="3"/>
  <c r="AF127" i="3"/>
  <c r="R127" i="3"/>
  <c r="BL127" i="3"/>
  <c r="AX127" i="3"/>
  <c r="AJ127" i="3"/>
  <c r="V127" i="3"/>
  <c r="BP127" i="3"/>
  <c r="BB127" i="3"/>
  <c r="AN127" i="3"/>
  <c r="Z127" i="3"/>
  <c r="BJ128" i="3"/>
  <c r="AV128" i="3"/>
  <c r="AH128" i="3"/>
  <c r="T128" i="3"/>
  <c r="BN128" i="3"/>
  <c r="AZ128" i="3"/>
  <c r="AL128" i="3"/>
  <c r="X128" i="3"/>
  <c r="BR128" i="3"/>
  <c r="BD128" i="3"/>
  <c r="AP128" i="3"/>
  <c r="AB128" i="3"/>
  <c r="BH129" i="3"/>
  <c r="AT129" i="3"/>
  <c r="AF129" i="3"/>
  <c r="R129" i="3"/>
  <c r="BL129" i="3"/>
  <c r="AX129" i="3"/>
  <c r="AJ129" i="3"/>
  <c r="V129" i="3"/>
  <c r="BP129" i="3"/>
  <c r="BB129" i="3"/>
  <c r="AN129" i="3"/>
  <c r="Z129" i="3"/>
  <c r="BJ130" i="3"/>
  <c r="AV130" i="3"/>
  <c r="AH130" i="3"/>
  <c r="T130" i="3"/>
  <c r="BN130" i="3"/>
  <c r="AZ130" i="3"/>
  <c r="AL130" i="3"/>
  <c r="X130" i="3"/>
  <c r="BR130" i="3"/>
  <c r="BD130" i="3"/>
  <c r="AP130" i="3"/>
  <c r="AB130" i="3"/>
  <c r="BH131" i="3"/>
  <c r="AT131" i="3"/>
  <c r="AF131" i="3"/>
  <c r="R131" i="3"/>
  <c r="BL131" i="3"/>
  <c r="AX131" i="3"/>
  <c r="AJ131" i="3"/>
  <c r="V131" i="3"/>
  <c r="BP131" i="3"/>
  <c r="BB131" i="3"/>
  <c r="AN131" i="3"/>
  <c r="Z131" i="3"/>
  <c r="BJ132" i="3"/>
  <c r="AV132" i="3"/>
  <c r="AH132" i="3"/>
  <c r="T132" i="3"/>
  <c r="BN132" i="3"/>
  <c r="AZ132" i="3"/>
  <c r="AL132" i="3"/>
  <c r="X132" i="3"/>
  <c r="BR132" i="3"/>
  <c r="BD132" i="3"/>
  <c r="AP132" i="3"/>
  <c r="AB132" i="3"/>
  <c r="BH133" i="3"/>
  <c r="AT133" i="3"/>
  <c r="AF133" i="3"/>
  <c r="R133" i="3"/>
  <c r="BL133" i="3"/>
  <c r="AX133" i="3"/>
  <c r="AJ133" i="3"/>
  <c r="V133" i="3"/>
  <c r="BP133" i="3"/>
  <c r="BB133" i="3"/>
  <c r="AN133" i="3"/>
  <c r="Z133" i="3"/>
  <c r="BJ134" i="3"/>
  <c r="AV134" i="3"/>
  <c r="AH134" i="3"/>
  <c r="T134" i="3"/>
  <c r="BN134" i="3"/>
  <c r="AZ134" i="3"/>
  <c r="AL134" i="3"/>
  <c r="X134" i="3"/>
  <c r="BR134" i="3"/>
  <c r="BD134" i="3"/>
  <c r="AP134" i="3"/>
  <c r="AB134" i="3"/>
  <c r="BH135" i="3"/>
  <c r="AT135" i="3"/>
  <c r="AF135" i="3"/>
  <c r="R135" i="3"/>
  <c r="BL135" i="3"/>
  <c r="AX135" i="3"/>
  <c r="AJ135" i="3"/>
  <c r="V135" i="3"/>
  <c r="BP135" i="3"/>
  <c r="BB135" i="3"/>
  <c r="AN135" i="3"/>
  <c r="Z135" i="3"/>
  <c r="BJ136" i="3"/>
  <c r="AV136" i="3"/>
  <c r="AH136" i="3"/>
  <c r="T136" i="3"/>
  <c r="BN136" i="3"/>
  <c r="AZ136" i="3"/>
  <c r="AL136" i="3"/>
  <c r="X136" i="3"/>
  <c r="BR136" i="3"/>
  <c r="BD136" i="3"/>
  <c r="AP136" i="3"/>
  <c r="AB136" i="3"/>
  <c r="BH137" i="3"/>
  <c r="AT137" i="3"/>
  <c r="AF137" i="3"/>
  <c r="R137" i="3"/>
  <c r="BL137" i="3"/>
  <c r="AX137" i="3"/>
  <c r="AJ137" i="3"/>
  <c r="V137" i="3"/>
  <c r="BP137" i="3"/>
  <c r="BB137" i="3"/>
  <c r="AN137" i="3"/>
  <c r="Z137" i="3"/>
  <c r="BJ138" i="3"/>
  <c r="AV138" i="3"/>
  <c r="AH138" i="3"/>
  <c r="T138" i="3"/>
  <c r="BN138" i="3"/>
  <c r="AZ138" i="3"/>
  <c r="AL138" i="3"/>
  <c r="X138" i="3"/>
  <c r="BR138" i="3"/>
  <c r="BD138" i="3"/>
  <c r="AP138" i="3"/>
  <c r="AB138" i="3"/>
  <c r="BH139" i="3"/>
  <c r="AT139" i="3"/>
  <c r="AF139" i="3"/>
  <c r="R139" i="3"/>
  <c r="BL139" i="3"/>
  <c r="AX139" i="3"/>
  <c r="AJ139" i="3"/>
  <c r="V139" i="3"/>
  <c r="BP139" i="3"/>
  <c r="BB139" i="3"/>
  <c r="AN139" i="3"/>
  <c r="Z139" i="3"/>
  <c r="BJ140" i="3"/>
  <c r="AV140" i="3"/>
  <c r="AH140" i="3"/>
  <c r="T140" i="3"/>
  <c r="BN140" i="3"/>
  <c r="AZ140" i="3"/>
  <c r="AL140" i="3"/>
  <c r="X140" i="3"/>
  <c r="BR140" i="3"/>
  <c r="BD140" i="3"/>
  <c r="AP140" i="3"/>
  <c r="AB140" i="3"/>
  <c r="BH141" i="3"/>
  <c r="AT141" i="3"/>
  <c r="AF141" i="3"/>
  <c r="R141" i="3"/>
  <c r="BL141" i="3"/>
  <c r="AX141" i="3"/>
  <c r="AJ141" i="3"/>
  <c r="V141" i="3"/>
  <c r="BP141" i="3"/>
  <c r="BB141" i="3"/>
  <c r="AN141" i="3"/>
  <c r="Z141" i="3"/>
  <c r="BJ142" i="3"/>
  <c r="AV142" i="3"/>
  <c r="AH142" i="3"/>
  <c r="T142" i="3"/>
  <c r="BN142" i="3"/>
  <c r="AZ142" i="3"/>
  <c r="AL142" i="3"/>
  <c r="X142" i="3"/>
  <c r="BR142" i="3"/>
  <c r="BD142" i="3"/>
  <c r="AP142" i="3"/>
  <c r="AB142" i="3"/>
  <c r="BH143" i="3"/>
  <c r="AT143" i="3"/>
  <c r="AF143" i="3"/>
  <c r="R143" i="3"/>
  <c r="BL143" i="3"/>
  <c r="AX143" i="3"/>
  <c r="AJ143" i="3"/>
  <c r="V143" i="3"/>
  <c r="BP143" i="3"/>
  <c r="BB143" i="3"/>
  <c r="AN143" i="3"/>
  <c r="Z143" i="3"/>
  <c r="BJ144" i="3"/>
  <c r="AV144" i="3"/>
  <c r="AH144" i="3"/>
  <c r="T144" i="3"/>
  <c r="BN144" i="3"/>
  <c r="AZ144" i="3"/>
  <c r="AL144" i="3"/>
  <c r="X144" i="3"/>
  <c r="BR144" i="3"/>
  <c r="BD144" i="3"/>
  <c r="AP144" i="3"/>
  <c r="AB144" i="3"/>
  <c r="BH145" i="3"/>
  <c r="AT145" i="3"/>
  <c r="AF145" i="3"/>
  <c r="R145" i="3"/>
  <c r="BL145" i="3"/>
  <c r="AX145" i="3"/>
  <c r="AJ145" i="3"/>
  <c r="V145" i="3"/>
  <c r="BP145" i="3"/>
  <c r="BB145" i="3"/>
  <c r="AN145" i="3"/>
  <c r="Z145" i="3"/>
  <c r="BJ146" i="3"/>
  <c r="AV146" i="3"/>
  <c r="AH146" i="3"/>
  <c r="T146" i="3"/>
  <c r="BN146" i="3"/>
  <c r="AZ146" i="3"/>
  <c r="AL146" i="3"/>
  <c r="X146" i="3"/>
  <c r="BR146" i="3"/>
  <c r="BD146" i="3"/>
  <c r="AP146" i="3"/>
  <c r="AB146" i="3"/>
  <c r="BH147" i="3"/>
  <c r="AT147" i="3"/>
  <c r="AF147" i="3"/>
  <c r="R147" i="3"/>
  <c r="BL147" i="3"/>
  <c r="AX147" i="3"/>
  <c r="AJ147" i="3"/>
  <c r="V147" i="3"/>
  <c r="BP147" i="3"/>
  <c r="BB147" i="3"/>
  <c r="AN147" i="3"/>
  <c r="Z147" i="3"/>
  <c r="BJ148" i="3"/>
  <c r="AV148" i="3"/>
  <c r="AH148" i="3"/>
  <c r="T148" i="3"/>
  <c r="BN148" i="3"/>
  <c r="AZ148" i="3"/>
  <c r="AL148" i="3"/>
  <c r="X148" i="3"/>
  <c r="BR148" i="3"/>
  <c r="BD148" i="3"/>
  <c r="AP148" i="3"/>
  <c r="AB148" i="3"/>
  <c r="BH149" i="3"/>
  <c r="AT149" i="3"/>
  <c r="AF149" i="3"/>
  <c r="R149" i="3"/>
  <c r="BL149" i="3"/>
  <c r="AX149" i="3"/>
  <c r="AJ149" i="3"/>
  <c r="V149" i="3"/>
  <c r="BP149" i="3"/>
  <c r="BB149" i="3"/>
  <c r="AN149" i="3"/>
  <c r="Z149" i="3"/>
  <c r="BJ150" i="3"/>
  <c r="AV150" i="3"/>
  <c r="AH150" i="3"/>
  <c r="T150" i="3"/>
  <c r="BN150" i="3"/>
  <c r="AZ150" i="3"/>
  <c r="AL150" i="3"/>
  <c r="X150" i="3"/>
  <c r="BR150" i="3"/>
  <c r="BD150" i="3"/>
  <c r="AP150" i="3"/>
  <c r="AB150" i="3"/>
  <c r="BH151" i="3"/>
  <c r="AT151" i="3"/>
  <c r="AF151" i="3"/>
  <c r="R151" i="3"/>
  <c r="BL151" i="3"/>
  <c r="AX151" i="3"/>
  <c r="AJ151" i="3"/>
  <c r="V151" i="3"/>
  <c r="BP151" i="3"/>
  <c r="BB151" i="3"/>
  <c r="AN151" i="3"/>
  <c r="Z151" i="3"/>
  <c r="BJ152" i="3"/>
  <c r="AV152" i="3"/>
  <c r="AH152" i="3"/>
  <c r="T152" i="3"/>
  <c r="BN152" i="3"/>
  <c r="AZ152" i="3"/>
  <c r="AL152" i="3"/>
  <c r="X152" i="3"/>
  <c r="BR152" i="3"/>
  <c r="BD152" i="3"/>
  <c r="AP152" i="3"/>
  <c r="AB152" i="3"/>
  <c r="BH153" i="3"/>
  <c r="AT153" i="3"/>
  <c r="AF153" i="3"/>
  <c r="R153" i="3"/>
  <c r="BL153" i="3"/>
  <c r="AX153" i="3"/>
  <c r="AJ153" i="3"/>
  <c r="V153" i="3"/>
  <c r="BP153" i="3"/>
  <c r="BB153" i="3"/>
  <c r="AN153" i="3"/>
  <c r="Z153" i="3"/>
  <c r="BJ154" i="3"/>
  <c r="AV154" i="3"/>
  <c r="AH154" i="3"/>
  <c r="T154" i="3"/>
  <c r="BN154" i="3"/>
  <c r="AZ154" i="3"/>
  <c r="AL154" i="3"/>
  <c r="X154" i="3"/>
  <c r="BR154" i="3"/>
  <c r="BD154" i="3"/>
  <c r="AP154" i="3"/>
  <c r="AB154" i="3"/>
  <c r="BH155" i="3"/>
  <c r="AT155" i="3"/>
  <c r="AF155" i="3"/>
  <c r="R155" i="3"/>
  <c r="BL155" i="3"/>
  <c r="AX155" i="3"/>
  <c r="AJ155" i="3"/>
  <c r="V155" i="3"/>
  <c r="BP155" i="3"/>
  <c r="BB155" i="3"/>
  <c r="AN155" i="3"/>
  <c r="Z155" i="3"/>
  <c r="BJ156" i="3"/>
  <c r="AV156" i="3"/>
  <c r="AH156" i="3"/>
  <c r="T156" i="3"/>
  <c r="BN156" i="3"/>
  <c r="AZ156" i="3"/>
  <c r="AL156" i="3"/>
  <c r="X156" i="3"/>
  <c r="BR156" i="3"/>
  <c r="BD156" i="3"/>
  <c r="AP156" i="3"/>
  <c r="AB156" i="3"/>
  <c r="BH157" i="3"/>
  <c r="AT157" i="3"/>
  <c r="AF157" i="3"/>
  <c r="R157" i="3"/>
  <c r="BL157" i="3"/>
  <c r="AX157" i="3"/>
  <c r="AJ157" i="3"/>
  <c r="V157" i="3"/>
  <c r="BP157" i="3"/>
  <c r="BB157" i="3"/>
  <c r="AN157" i="3"/>
  <c r="Z157" i="3"/>
  <c r="BJ158" i="3"/>
  <c r="AV158" i="3"/>
  <c r="AH158" i="3"/>
  <c r="T158" i="3"/>
  <c r="BN158" i="3"/>
  <c r="AZ158" i="3"/>
  <c r="AL158" i="3"/>
  <c r="X158" i="3"/>
  <c r="BR158" i="3"/>
  <c r="BD158" i="3"/>
  <c r="AP158" i="3"/>
  <c r="AB158" i="3"/>
  <c r="BH159" i="3"/>
  <c r="AT159" i="3"/>
  <c r="AF159" i="3"/>
  <c r="R159" i="3"/>
  <c r="BL159" i="3"/>
  <c r="AX159" i="3"/>
  <c r="AJ159" i="3"/>
  <c r="V159" i="3"/>
  <c r="BP159" i="3"/>
  <c r="BB159" i="3"/>
  <c r="AN159" i="3"/>
  <c r="Z159" i="3"/>
  <c r="BJ160" i="3"/>
  <c r="AV160" i="3"/>
  <c r="AH160" i="3"/>
  <c r="T160" i="3"/>
  <c r="BN160" i="3"/>
  <c r="AZ160" i="3"/>
  <c r="AL160" i="3"/>
  <c r="X160" i="3"/>
  <c r="BR160" i="3"/>
  <c r="BD160" i="3"/>
  <c r="AP160" i="3"/>
  <c r="AB160" i="3"/>
  <c r="BH161" i="3"/>
  <c r="AT161" i="3"/>
  <c r="AF161" i="3"/>
  <c r="R161" i="3"/>
  <c r="BL161" i="3"/>
  <c r="AX161" i="3"/>
  <c r="AJ161" i="3"/>
  <c r="V161" i="3"/>
  <c r="BP161" i="3"/>
  <c r="BB161" i="3"/>
  <c r="AN161" i="3"/>
  <c r="Z161" i="3"/>
  <c r="BJ162" i="3"/>
  <c r="AV162" i="3"/>
  <c r="AH162" i="3"/>
  <c r="T162" i="3"/>
  <c r="BN162" i="3"/>
  <c r="AZ162" i="3"/>
  <c r="AL162" i="3"/>
  <c r="X162" i="3"/>
  <c r="BR162" i="3"/>
  <c r="BD162" i="3"/>
  <c r="AP162" i="3"/>
  <c r="AB162" i="3"/>
  <c r="BH163" i="3"/>
  <c r="AT163" i="3"/>
  <c r="AF163" i="3"/>
  <c r="R163" i="3"/>
  <c r="BL163" i="3"/>
  <c r="AX163" i="3"/>
  <c r="AJ163" i="3"/>
  <c r="V163" i="3"/>
  <c r="BP163" i="3"/>
  <c r="BB163" i="3"/>
  <c r="AN163" i="3"/>
  <c r="Z163" i="3"/>
  <c r="BJ164" i="3"/>
  <c r="AV164" i="3"/>
  <c r="AH164" i="3"/>
  <c r="T164" i="3"/>
  <c r="BN164" i="3"/>
  <c r="AZ164" i="3"/>
  <c r="AL164" i="3"/>
  <c r="X164" i="3"/>
  <c r="BR164" i="3"/>
  <c r="BD164" i="3"/>
  <c r="AP164" i="3"/>
  <c r="AB164" i="3"/>
  <c r="BH165" i="3"/>
  <c r="AT165" i="3"/>
  <c r="AF165" i="3"/>
  <c r="R165" i="3"/>
  <c r="BL165" i="3"/>
  <c r="AX165" i="3"/>
  <c r="AJ165" i="3"/>
  <c r="V165" i="3"/>
  <c r="BP165" i="3"/>
  <c r="BB165" i="3"/>
  <c r="AN165" i="3"/>
  <c r="Z165" i="3"/>
  <c r="BJ166" i="3"/>
  <c r="AV166" i="3"/>
  <c r="AH166" i="3"/>
  <c r="T166" i="3"/>
  <c r="BN166" i="3"/>
  <c r="AZ166" i="3"/>
  <c r="AL166" i="3"/>
  <c r="X166" i="3"/>
  <c r="BR166" i="3"/>
  <c r="BD166" i="3"/>
  <c r="AP166" i="3"/>
  <c r="AB166" i="3"/>
  <c r="BH167" i="3"/>
  <c r="AT167" i="3"/>
  <c r="AF167" i="3"/>
  <c r="R167" i="3"/>
  <c r="BL167" i="3"/>
  <c r="AX167" i="3"/>
  <c r="AJ167" i="3"/>
  <c r="V167" i="3"/>
  <c r="BP167" i="3"/>
  <c r="BB167" i="3"/>
  <c r="AN167" i="3"/>
  <c r="Z167" i="3"/>
  <c r="BJ168" i="3"/>
  <c r="AV168" i="3"/>
  <c r="AH168" i="3"/>
  <c r="T168" i="3"/>
  <c r="BN168" i="3"/>
  <c r="AZ168" i="3"/>
  <c r="AL168" i="3"/>
  <c r="X168" i="3"/>
  <c r="BR168" i="3"/>
  <c r="BD168" i="3"/>
  <c r="AP168" i="3"/>
  <c r="AB168" i="3"/>
  <c r="BH169" i="3"/>
  <c r="AT169" i="3"/>
  <c r="AF169" i="3"/>
  <c r="R169" i="3"/>
  <c r="BL169" i="3"/>
  <c r="AX169" i="3"/>
  <c r="AJ169" i="3"/>
  <c r="V169" i="3"/>
  <c r="BP169" i="3"/>
  <c r="BB169" i="3"/>
  <c r="AN169" i="3"/>
  <c r="Z169" i="3"/>
  <c r="BJ170" i="3"/>
  <c r="AV170" i="3"/>
  <c r="AH170" i="3"/>
  <c r="T170" i="3"/>
  <c r="BN170" i="3"/>
  <c r="AZ170" i="3"/>
  <c r="AL170" i="3"/>
  <c r="X170" i="3"/>
  <c r="BR170" i="3"/>
  <c r="BD170" i="3"/>
  <c r="AP170" i="3"/>
  <c r="AB170" i="3"/>
  <c r="BH171" i="3"/>
  <c r="AT171" i="3"/>
  <c r="AF171" i="3"/>
  <c r="R171" i="3"/>
  <c r="BL171" i="3"/>
  <c r="AX171" i="3"/>
  <c r="AJ171" i="3"/>
  <c r="V171" i="3"/>
  <c r="BP171" i="3"/>
  <c r="BB171" i="3"/>
  <c r="AN171" i="3"/>
  <c r="Z171" i="3"/>
  <c r="BJ172" i="3"/>
  <c r="AV172" i="3"/>
  <c r="AH172" i="3"/>
  <c r="T172" i="3"/>
  <c r="BN172" i="3"/>
  <c r="AZ172" i="3"/>
  <c r="AL172" i="3"/>
  <c r="X172" i="3"/>
  <c r="BR172" i="3"/>
  <c r="BD172" i="3"/>
  <c r="AP172" i="3"/>
  <c r="AB172" i="3"/>
  <c r="BH173" i="3"/>
  <c r="AT173" i="3"/>
  <c r="AF173" i="3"/>
  <c r="R173" i="3"/>
  <c r="BL173" i="3"/>
  <c r="AX173" i="3"/>
  <c r="AJ173" i="3"/>
  <c r="V173" i="3"/>
  <c r="BP173" i="3"/>
  <c r="BB173" i="3"/>
  <c r="AN173" i="3"/>
  <c r="Z173" i="3"/>
  <c r="BJ174" i="3"/>
  <c r="AV174" i="3"/>
  <c r="AH174" i="3"/>
  <c r="T174" i="3"/>
  <c r="BN174" i="3"/>
  <c r="AZ174" i="3"/>
  <c r="AL174" i="3"/>
  <c r="X174" i="3"/>
  <c r="BR174" i="3"/>
  <c r="BD174" i="3"/>
  <c r="AP174" i="3"/>
  <c r="AB174" i="3"/>
  <c r="BH175" i="3"/>
  <c r="AT175" i="3"/>
  <c r="AF175" i="3"/>
  <c r="R175" i="3"/>
  <c r="BL175" i="3"/>
  <c r="AX175" i="3"/>
  <c r="AJ175" i="3"/>
  <c r="V175" i="3"/>
  <c r="BP175" i="3"/>
  <c r="BB175" i="3"/>
  <c r="AN175" i="3"/>
  <c r="Z175" i="3"/>
  <c r="BJ176" i="3"/>
  <c r="AV176" i="3"/>
  <c r="AH176" i="3"/>
  <c r="T176" i="3"/>
  <c r="BN176" i="3"/>
  <c r="AZ176" i="3"/>
  <c r="AL176" i="3"/>
  <c r="X176" i="3"/>
  <c r="BR176" i="3"/>
  <c r="BD176" i="3"/>
  <c r="AP176" i="3"/>
  <c r="AB176" i="3"/>
  <c r="BH177" i="3"/>
  <c r="AT177" i="3"/>
  <c r="AF177" i="3"/>
  <c r="R177" i="3"/>
  <c r="BL177" i="3"/>
  <c r="AX177" i="3"/>
  <c r="AJ177" i="3"/>
  <c r="V177" i="3"/>
  <c r="BP177" i="3"/>
  <c r="BB177" i="3"/>
  <c r="AN177" i="3"/>
  <c r="Z177" i="3"/>
  <c r="BJ178" i="3"/>
  <c r="AV178" i="3"/>
  <c r="AH178" i="3"/>
  <c r="T178" i="3"/>
  <c r="BN178" i="3"/>
  <c r="AZ178" i="3"/>
  <c r="AL178" i="3"/>
  <c r="X178" i="3"/>
  <c r="BR178" i="3"/>
  <c r="BD178" i="3"/>
  <c r="AP178" i="3"/>
  <c r="AB178" i="3"/>
  <c r="BH179" i="3"/>
  <c r="AT179" i="3"/>
  <c r="AF179" i="3"/>
  <c r="R179" i="3"/>
  <c r="BL179" i="3"/>
  <c r="AX179" i="3"/>
  <c r="AJ179" i="3"/>
  <c r="V179" i="3"/>
  <c r="BP179" i="3"/>
  <c r="BB179" i="3"/>
  <c r="AN179" i="3"/>
  <c r="Z179" i="3"/>
  <c r="BJ180" i="3"/>
  <c r="AV180" i="3"/>
  <c r="AH180" i="3"/>
  <c r="T180" i="3"/>
  <c r="BN180" i="3"/>
  <c r="AZ180" i="3"/>
  <c r="AL180" i="3"/>
  <c r="X180" i="3"/>
  <c r="BR180" i="3"/>
  <c r="BD180" i="3"/>
  <c r="AP180" i="3"/>
  <c r="AB180" i="3"/>
  <c r="BH181" i="3"/>
  <c r="AT181" i="3"/>
  <c r="AF181" i="3"/>
  <c r="R181" i="3"/>
  <c r="BL181" i="3"/>
  <c r="AX181" i="3"/>
  <c r="AJ181" i="3"/>
  <c r="V181" i="3"/>
  <c r="BP181" i="3"/>
  <c r="BB181" i="3"/>
  <c r="AN181" i="3"/>
  <c r="Z181" i="3"/>
  <c r="BJ182" i="3"/>
  <c r="AV182" i="3"/>
  <c r="AH182" i="3"/>
  <c r="T182" i="3"/>
  <c r="BN182" i="3"/>
  <c r="AZ182" i="3"/>
  <c r="AL182" i="3"/>
  <c r="X182" i="3"/>
  <c r="BR182" i="3"/>
  <c r="BD182" i="3"/>
  <c r="AP182" i="3"/>
  <c r="AB182" i="3"/>
  <c r="BH183" i="3"/>
  <c r="AT183" i="3"/>
  <c r="AF183" i="3"/>
  <c r="R183" i="3"/>
  <c r="BL183" i="3"/>
  <c r="AX183" i="3"/>
  <c r="AJ183" i="3"/>
  <c r="V183" i="3"/>
  <c r="BP183" i="3"/>
  <c r="BB183" i="3"/>
  <c r="AN183" i="3"/>
  <c r="Z183" i="3"/>
  <c r="BJ184" i="3"/>
  <c r="AV184" i="3"/>
  <c r="AH184" i="3"/>
  <c r="T184" i="3"/>
  <c r="BN184" i="3"/>
  <c r="AZ184" i="3"/>
  <c r="AL184" i="3"/>
  <c r="X184" i="3"/>
  <c r="BR184" i="3"/>
  <c r="BD184" i="3"/>
  <c r="AP184" i="3"/>
  <c r="AB184" i="3"/>
  <c r="BH185" i="3"/>
  <c r="AT185" i="3"/>
  <c r="AF185" i="3"/>
  <c r="R185" i="3"/>
  <c r="BL185" i="3"/>
  <c r="AX185" i="3"/>
  <c r="AJ185" i="3"/>
  <c r="V185" i="3"/>
  <c r="BP185" i="3"/>
  <c r="BB185" i="3"/>
  <c r="AN185" i="3"/>
  <c r="Z185" i="3"/>
  <c r="BJ186" i="3"/>
  <c r="AV186" i="3"/>
  <c r="AH186" i="3"/>
  <c r="T186" i="3"/>
  <c r="BN186" i="3"/>
  <c r="AZ186" i="3"/>
  <c r="AL186" i="3"/>
  <c r="X186" i="3"/>
  <c r="BR186" i="3"/>
  <c r="BD186" i="3"/>
  <c r="AP186" i="3"/>
  <c r="AB186" i="3"/>
  <c r="BH187" i="3"/>
  <c r="AT187" i="3"/>
  <c r="AF187" i="3"/>
  <c r="R187" i="3"/>
  <c r="BL187" i="3"/>
  <c r="AX187" i="3"/>
  <c r="AJ187" i="3"/>
  <c r="V187" i="3"/>
  <c r="BP187" i="3"/>
  <c r="BB187" i="3"/>
  <c r="AN187" i="3"/>
  <c r="Z187" i="3"/>
  <c r="BJ188" i="3"/>
  <c r="AV188" i="3"/>
  <c r="AH188" i="3"/>
  <c r="T188" i="3"/>
  <c r="BN188" i="3"/>
  <c r="AZ188" i="3"/>
  <c r="AL188" i="3"/>
  <c r="X188" i="3"/>
  <c r="BR188" i="3"/>
  <c r="BD188" i="3"/>
  <c r="AP188" i="3"/>
  <c r="AB188" i="3"/>
  <c r="BH189" i="3"/>
  <c r="AT189" i="3"/>
  <c r="AF189" i="3"/>
  <c r="R189" i="3"/>
  <c r="BL189" i="3"/>
  <c r="AX189" i="3"/>
  <c r="AJ189" i="3"/>
  <c r="V189" i="3"/>
  <c r="BP189" i="3"/>
  <c r="BB189" i="3"/>
  <c r="AN189" i="3"/>
  <c r="Z189" i="3"/>
  <c r="BJ190" i="3"/>
  <c r="AV190" i="3"/>
  <c r="AH190" i="3"/>
  <c r="T190" i="3"/>
  <c r="BN190" i="3"/>
  <c r="AZ190" i="3"/>
  <c r="AL190" i="3"/>
  <c r="X190" i="3"/>
  <c r="BR190" i="3"/>
  <c r="BD190" i="3"/>
  <c r="AP190" i="3"/>
  <c r="AB190" i="3"/>
  <c r="BH191" i="3"/>
  <c r="AT191" i="3"/>
  <c r="AF191" i="3"/>
  <c r="R191" i="3"/>
  <c r="BL191" i="3"/>
  <c r="AX191" i="3"/>
  <c r="AJ191" i="3"/>
  <c r="V191" i="3"/>
  <c r="BP191" i="3"/>
  <c r="BB191" i="3"/>
  <c r="AN191" i="3"/>
  <c r="Z191" i="3"/>
  <c r="BJ192" i="3"/>
  <c r="AV192" i="3"/>
  <c r="AH192" i="3"/>
  <c r="T192" i="3"/>
  <c r="BN192" i="3"/>
  <c r="AZ192" i="3"/>
  <c r="AL192" i="3"/>
  <c r="X192" i="3"/>
  <c r="BR192" i="3"/>
  <c r="BD192" i="3"/>
  <c r="AP192" i="3"/>
  <c r="AB192" i="3"/>
  <c r="BH193" i="3"/>
  <c r="AT193" i="3"/>
  <c r="AF193" i="3"/>
  <c r="R193" i="3"/>
  <c r="BL193" i="3"/>
  <c r="AX193" i="3"/>
  <c r="AJ193" i="3"/>
  <c r="V193" i="3"/>
  <c r="BP193" i="3"/>
  <c r="BB193" i="3"/>
  <c r="AN193" i="3"/>
  <c r="Z193" i="3"/>
  <c r="BJ194" i="3"/>
  <c r="AV194" i="3"/>
  <c r="AH194" i="3"/>
  <c r="T194" i="3"/>
  <c r="BN194" i="3"/>
  <c r="AZ194" i="3"/>
  <c r="AL194" i="3"/>
  <c r="X194" i="3"/>
  <c r="BR194" i="3"/>
  <c r="BD194" i="3"/>
  <c r="AP194" i="3"/>
  <c r="AB194" i="3"/>
  <c r="BH195" i="3"/>
  <c r="AT195" i="3"/>
  <c r="AF195" i="3"/>
  <c r="R195" i="3"/>
  <c r="BL195" i="3"/>
  <c r="AX195" i="3"/>
  <c r="AJ195" i="3"/>
  <c r="V195" i="3"/>
  <c r="BP195" i="3"/>
  <c r="BB195" i="3"/>
  <c r="AN195" i="3"/>
  <c r="Z195" i="3"/>
  <c r="BJ196" i="3"/>
  <c r="AV196" i="3"/>
  <c r="AH196" i="3"/>
  <c r="T196" i="3"/>
  <c r="BN196" i="3"/>
  <c r="AZ196" i="3"/>
  <c r="AL196" i="3"/>
  <c r="X196" i="3"/>
  <c r="BR196" i="3"/>
  <c r="BD196" i="3"/>
  <c r="AP196" i="3"/>
  <c r="AB196" i="3"/>
  <c r="BH197" i="3"/>
  <c r="AT197" i="3"/>
  <c r="AF197" i="3"/>
  <c r="R197" i="3"/>
  <c r="BL197" i="3"/>
  <c r="AX197" i="3"/>
  <c r="AJ197" i="3"/>
  <c r="V197" i="3"/>
  <c r="BP197" i="3"/>
  <c r="BB197" i="3"/>
  <c r="AN197" i="3"/>
  <c r="Z197" i="3"/>
  <c r="BJ198" i="3"/>
  <c r="AV198" i="3"/>
  <c r="AH198" i="3"/>
  <c r="T198" i="3"/>
  <c r="BN198" i="3"/>
  <c r="AZ198" i="3"/>
  <c r="AL198" i="3"/>
  <c r="X198" i="3"/>
  <c r="BR198" i="3"/>
  <c r="BD198" i="3"/>
  <c r="AP198" i="3"/>
  <c r="AB198" i="3"/>
  <c r="BH199" i="3"/>
  <c r="AT199" i="3"/>
  <c r="AF199" i="3"/>
  <c r="R199" i="3"/>
  <c r="BL199" i="3"/>
  <c r="AX199" i="3"/>
  <c r="AJ199" i="3"/>
  <c r="V199" i="3"/>
  <c r="BP199" i="3"/>
  <c r="BB199" i="3"/>
  <c r="AN199" i="3"/>
  <c r="Z199" i="3"/>
  <c r="BJ200" i="3"/>
  <c r="AV200" i="3"/>
  <c r="AH200" i="3"/>
  <c r="T200" i="3"/>
  <c r="BN200" i="3"/>
  <c r="AZ200" i="3"/>
  <c r="AL200" i="3"/>
  <c r="X200" i="3"/>
  <c r="BR200" i="3"/>
  <c r="BD200" i="3"/>
  <c r="AP200" i="3"/>
  <c r="AB200" i="3"/>
  <c r="BH201" i="3"/>
  <c r="AT201" i="3"/>
  <c r="AF201" i="3"/>
  <c r="R201" i="3"/>
  <c r="BL201" i="3"/>
  <c r="AX201" i="3"/>
  <c r="AJ201" i="3"/>
  <c r="V201" i="3"/>
  <c r="BP201" i="3"/>
  <c r="BB201" i="3"/>
  <c r="AN201" i="3"/>
  <c r="Z201" i="3"/>
  <c r="BJ202" i="3"/>
  <c r="AV202" i="3"/>
  <c r="AH202" i="3"/>
  <c r="T202" i="3"/>
  <c r="BN202" i="3"/>
  <c r="AZ202" i="3"/>
  <c r="AL202" i="3"/>
  <c r="X202" i="3"/>
  <c r="BR202" i="3"/>
  <c r="BD202" i="3"/>
  <c r="AP202" i="3"/>
  <c r="AB202" i="3"/>
  <c r="BH203" i="3"/>
  <c r="AT203" i="3"/>
  <c r="AF203" i="3"/>
  <c r="R203" i="3"/>
  <c r="BL203" i="3"/>
  <c r="AX203" i="3"/>
  <c r="AJ203" i="3"/>
  <c r="V203" i="3"/>
  <c r="BP203" i="3"/>
  <c r="BB203" i="3"/>
  <c r="AN203" i="3"/>
  <c r="Z203" i="3"/>
  <c r="BJ204" i="3"/>
  <c r="AV204" i="3"/>
  <c r="AH204" i="3"/>
  <c r="T204" i="3"/>
  <c r="BN204" i="3"/>
  <c r="AZ204" i="3"/>
  <c r="AL204" i="3"/>
  <c r="X204" i="3"/>
  <c r="BR204" i="3"/>
  <c r="BD204" i="3"/>
  <c r="AP204" i="3"/>
  <c r="AB204" i="3"/>
  <c r="BH205" i="3"/>
  <c r="AT205" i="3"/>
  <c r="AF205" i="3"/>
  <c r="BL205" i="3"/>
  <c r="AX205" i="3"/>
  <c r="AJ205" i="3"/>
  <c r="BP205" i="3"/>
  <c r="BB205" i="3"/>
  <c r="AN205" i="3"/>
  <c r="BJ206" i="3"/>
  <c r="AV206" i="3"/>
  <c r="AH206" i="3"/>
  <c r="T206" i="3"/>
  <c r="BN206" i="3"/>
  <c r="AZ206" i="3"/>
  <c r="AL206" i="3"/>
  <c r="X206" i="3"/>
  <c r="BR206" i="3"/>
  <c r="BD206" i="3"/>
  <c r="AP206" i="3"/>
  <c r="AB206" i="3"/>
  <c r="BH207" i="3"/>
  <c r="AT207" i="3"/>
  <c r="AF207" i="3"/>
  <c r="R207" i="3"/>
  <c r="BL207" i="3"/>
  <c r="AX207" i="3"/>
  <c r="AJ207" i="3"/>
  <c r="V207" i="3"/>
  <c r="BP207" i="3"/>
  <c r="BB207" i="3"/>
  <c r="AN207" i="3"/>
  <c r="Z207" i="3"/>
  <c r="BJ208" i="3"/>
  <c r="AV208" i="3"/>
  <c r="AH208" i="3"/>
  <c r="T208" i="3"/>
  <c r="BN208" i="3"/>
  <c r="AZ208" i="3"/>
  <c r="AL208" i="3"/>
  <c r="X208" i="3"/>
  <c r="BR208" i="3"/>
  <c r="BD208" i="3"/>
  <c r="AP208" i="3"/>
  <c r="AB208" i="3"/>
  <c r="BH209" i="3"/>
  <c r="AT209" i="3"/>
  <c r="AF209" i="3"/>
  <c r="BL209" i="3"/>
  <c r="AX209" i="3"/>
  <c r="AJ209" i="3"/>
  <c r="BP209" i="3"/>
  <c r="BB209" i="3"/>
  <c r="AN209" i="3"/>
  <c r="BJ210" i="3"/>
  <c r="AV210" i="3"/>
  <c r="AH210" i="3"/>
  <c r="T210" i="3"/>
  <c r="BN210" i="3"/>
  <c r="AZ210" i="3"/>
  <c r="AL210" i="3"/>
  <c r="X210" i="3"/>
  <c r="BR210" i="3"/>
  <c r="BD210" i="3"/>
  <c r="AP210" i="3"/>
  <c r="AB210" i="3"/>
  <c r="BH211" i="3"/>
  <c r="AT211" i="3"/>
  <c r="AF211" i="3"/>
  <c r="R211" i="3"/>
  <c r="BL211" i="3"/>
  <c r="AX211" i="3"/>
  <c r="AJ211" i="3"/>
  <c r="V211" i="3"/>
  <c r="BP211" i="3"/>
  <c r="BB211" i="3"/>
  <c r="AN211" i="3"/>
  <c r="Z211" i="3"/>
  <c r="BJ212" i="3"/>
  <c r="AV212" i="3"/>
  <c r="AH212" i="3"/>
  <c r="T212" i="3"/>
  <c r="BN212" i="3"/>
  <c r="AZ212" i="3"/>
  <c r="AL212" i="3"/>
  <c r="X212" i="3"/>
  <c r="BR212" i="3"/>
  <c r="BD212" i="3"/>
  <c r="AP212" i="3"/>
  <c r="AB212" i="3"/>
  <c r="BH213" i="3"/>
  <c r="AT213" i="3"/>
  <c r="AF213" i="3"/>
  <c r="BL213" i="3"/>
  <c r="AX213" i="3"/>
  <c r="AJ213" i="3"/>
  <c r="BP213" i="3"/>
  <c r="BB213" i="3"/>
  <c r="AN213" i="3"/>
  <c r="BJ214" i="3"/>
  <c r="AV214" i="3"/>
  <c r="AH214" i="3"/>
  <c r="T214" i="3"/>
  <c r="BN214" i="3"/>
  <c r="AZ214" i="3"/>
  <c r="AL214" i="3"/>
  <c r="X214" i="3"/>
  <c r="BR214" i="3"/>
  <c r="BD214" i="3"/>
  <c r="AP214" i="3"/>
  <c r="AB214" i="3"/>
  <c r="BH215" i="3"/>
  <c r="AT215" i="3"/>
  <c r="AF215" i="3"/>
  <c r="R215" i="3"/>
  <c r="BL215" i="3"/>
  <c r="AX215" i="3"/>
  <c r="AJ215" i="3"/>
  <c r="V215" i="3"/>
  <c r="BP215" i="3"/>
  <c r="BB215" i="3"/>
  <c r="AN215" i="3"/>
  <c r="Z215" i="3"/>
  <c r="BJ216" i="3"/>
  <c r="AV216" i="3"/>
  <c r="AH216" i="3"/>
  <c r="T216" i="3"/>
  <c r="BN216" i="3"/>
  <c r="AZ216" i="3"/>
  <c r="AL216" i="3"/>
  <c r="X216" i="3"/>
  <c r="BR216" i="3"/>
  <c r="BD216" i="3"/>
  <c r="AP216" i="3"/>
  <c r="AB216" i="3"/>
  <c r="BH217" i="3"/>
  <c r="AT217" i="3"/>
  <c r="AF217" i="3"/>
  <c r="BL217" i="3"/>
  <c r="AX217" i="3"/>
  <c r="AJ217" i="3"/>
  <c r="BP217" i="3"/>
  <c r="BB217" i="3"/>
  <c r="AN217" i="3"/>
  <c r="BJ218" i="3"/>
  <c r="AV218" i="3"/>
  <c r="AH218" i="3"/>
  <c r="T218" i="3"/>
  <c r="BN218" i="3"/>
  <c r="AZ218" i="3"/>
  <c r="AL218" i="3"/>
  <c r="X218" i="3"/>
  <c r="BR218" i="3"/>
  <c r="BD218" i="3"/>
  <c r="AP218" i="3"/>
  <c r="AB218" i="3"/>
  <c r="BH219" i="3"/>
  <c r="AT219" i="3"/>
  <c r="AF219" i="3"/>
  <c r="R219" i="3"/>
  <c r="BL219" i="3"/>
  <c r="AX219" i="3"/>
  <c r="AJ219" i="3"/>
  <c r="V219" i="3"/>
  <c r="BP219" i="3"/>
  <c r="BB219" i="3"/>
  <c r="AN219" i="3"/>
  <c r="Z219" i="3"/>
  <c r="BJ220" i="3"/>
  <c r="AV220" i="3"/>
  <c r="AH220" i="3"/>
  <c r="T220" i="3"/>
  <c r="BN220" i="3"/>
  <c r="AZ220" i="3"/>
  <c r="AL220" i="3"/>
  <c r="X220" i="3"/>
  <c r="BR220" i="3"/>
  <c r="BD220" i="3"/>
  <c r="AP220" i="3"/>
  <c r="AB220" i="3"/>
  <c r="BH221" i="3"/>
  <c r="AT221" i="3"/>
  <c r="AF221" i="3"/>
  <c r="BL221" i="3"/>
  <c r="AX221" i="3"/>
  <c r="AJ221" i="3"/>
  <c r="BP221" i="3"/>
  <c r="BB221" i="3"/>
  <c r="AN221" i="3"/>
  <c r="BJ222" i="3"/>
  <c r="AV222" i="3"/>
  <c r="AH222" i="3"/>
  <c r="T222" i="3"/>
  <c r="BN222" i="3"/>
  <c r="AZ222" i="3"/>
  <c r="AL222" i="3"/>
  <c r="X222" i="3"/>
  <c r="BR222" i="3"/>
  <c r="BD222" i="3"/>
  <c r="AP222" i="3"/>
  <c r="AB222" i="3"/>
  <c r="BH223" i="3"/>
  <c r="AT223" i="3"/>
  <c r="AF223" i="3"/>
  <c r="R223" i="3"/>
  <c r="BL223" i="3"/>
  <c r="AX223" i="3"/>
  <c r="AJ223" i="3"/>
  <c r="V223" i="3"/>
  <c r="BP223" i="3"/>
  <c r="BB223" i="3"/>
  <c r="AN223" i="3"/>
  <c r="Z223" i="3"/>
  <c r="BJ224" i="3"/>
  <c r="AV224" i="3"/>
  <c r="AH224" i="3"/>
  <c r="T224" i="3"/>
  <c r="BN224" i="3"/>
  <c r="AZ224" i="3"/>
  <c r="AL224" i="3"/>
  <c r="X224" i="3"/>
  <c r="BR224" i="3"/>
  <c r="BD224" i="3"/>
  <c r="AP224" i="3"/>
  <c r="AB224" i="3"/>
  <c r="BH225" i="3"/>
  <c r="AT225" i="3"/>
  <c r="AF225" i="3"/>
  <c r="BL225" i="3"/>
  <c r="AX225" i="3"/>
  <c r="AJ225" i="3"/>
  <c r="BP225" i="3"/>
  <c r="BB225" i="3"/>
  <c r="AN225" i="3"/>
  <c r="BJ226" i="3"/>
  <c r="AV226" i="3"/>
  <c r="AH226" i="3"/>
  <c r="T226" i="3"/>
  <c r="BN226" i="3"/>
  <c r="AZ226" i="3"/>
  <c r="AL226" i="3"/>
  <c r="X226" i="3"/>
  <c r="BR226" i="3"/>
  <c r="BD226" i="3"/>
  <c r="AP226" i="3"/>
  <c r="AB226" i="3"/>
  <c r="BH227" i="3"/>
  <c r="AT227" i="3"/>
  <c r="AF227" i="3"/>
  <c r="R227" i="3"/>
  <c r="BL227" i="3"/>
  <c r="AX227" i="3"/>
  <c r="AJ227" i="3"/>
  <c r="V227" i="3"/>
  <c r="BP227" i="3"/>
  <c r="BB227" i="3"/>
  <c r="AN227" i="3"/>
  <c r="Z227" i="3"/>
  <c r="BJ228" i="3"/>
  <c r="AV228" i="3"/>
  <c r="AH228" i="3"/>
  <c r="T228" i="3"/>
  <c r="BN228" i="3"/>
  <c r="AZ228" i="3"/>
  <c r="AL228" i="3"/>
  <c r="X228" i="3"/>
  <c r="BR228" i="3"/>
  <c r="BD228" i="3"/>
  <c r="AP228" i="3"/>
  <c r="AB228" i="3"/>
  <c r="BH229" i="3"/>
  <c r="AT229" i="3"/>
  <c r="AF229" i="3"/>
  <c r="BL229" i="3"/>
  <c r="AX229" i="3"/>
  <c r="AJ229" i="3"/>
  <c r="BP229" i="3"/>
  <c r="BB229" i="3"/>
  <c r="AN229" i="3"/>
  <c r="BJ230" i="3"/>
  <c r="AV230" i="3"/>
  <c r="AH230" i="3"/>
  <c r="T230" i="3"/>
  <c r="BN230" i="3"/>
  <c r="AZ230" i="3"/>
  <c r="AL230" i="3"/>
  <c r="X230" i="3"/>
  <c r="BR230" i="3"/>
  <c r="BD230" i="3"/>
  <c r="AP230" i="3"/>
  <c r="AB230" i="3"/>
  <c r="BH231" i="3"/>
  <c r="AT231" i="3"/>
  <c r="AF231" i="3"/>
  <c r="R231" i="3"/>
  <c r="BL231" i="3"/>
  <c r="AX231" i="3"/>
  <c r="AJ231" i="3"/>
  <c r="V231" i="3"/>
  <c r="BP231" i="3"/>
  <c r="BB231" i="3"/>
  <c r="AN231" i="3"/>
  <c r="Z231" i="3"/>
  <c r="BJ232" i="3"/>
  <c r="AV232" i="3"/>
  <c r="AH232" i="3"/>
  <c r="T232" i="3"/>
  <c r="BN232" i="3"/>
  <c r="AZ232" i="3"/>
  <c r="AL232" i="3"/>
  <c r="X232" i="3"/>
  <c r="BR232" i="3"/>
  <c r="BD232" i="3"/>
  <c r="AP232" i="3"/>
  <c r="AB232" i="3"/>
  <c r="BH233" i="3"/>
  <c r="AT233" i="3"/>
  <c r="AF233" i="3"/>
  <c r="BL233" i="3"/>
  <c r="AX233" i="3"/>
  <c r="AJ233" i="3"/>
  <c r="BP233" i="3"/>
  <c r="BB233" i="3"/>
  <c r="AN233" i="3"/>
  <c r="BJ234" i="3"/>
  <c r="AV234" i="3"/>
  <c r="AH234" i="3"/>
  <c r="T234" i="3"/>
  <c r="BN234" i="3"/>
  <c r="AZ234" i="3"/>
  <c r="AL234" i="3"/>
  <c r="X234" i="3"/>
  <c r="BR234" i="3"/>
  <c r="BD234" i="3"/>
  <c r="AP234" i="3"/>
  <c r="AB234" i="3"/>
  <c r="BH235" i="3"/>
  <c r="AT235" i="3"/>
  <c r="AF235" i="3"/>
  <c r="R235" i="3"/>
  <c r="BL235" i="3"/>
  <c r="AX235" i="3"/>
  <c r="AJ235" i="3"/>
  <c r="V235" i="3"/>
  <c r="BP235" i="3"/>
  <c r="BB235" i="3"/>
  <c r="AN235" i="3"/>
  <c r="Z235" i="3"/>
  <c r="BJ236" i="3"/>
  <c r="AV236" i="3"/>
  <c r="AH236" i="3"/>
  <c r="T236" i="3"/>
  <c r="BN236" i="3"/>
  <c r="AZ236" i="3"/>
  <c r="AL236" i="3"/>
  <c r="X236" i="3"/>
  <c r="BR236" i="3"/>
  <c r="BD236" i="3"/>
  <c r="AP236" i="3"/>
  <c r="AB236" i="3"/>
  <c r="BH237" i="3"/>
  <c r="AT237" i="3"/>
  <c r="AF237" i="3"/>
  <c r="BL237" i="3"/>
  <c r="AX237" i="3"/>
  <c r="AJ237" i="3"/>
  <c r="BP237" i="3"/>
  <c r="BB237" i="3"/>
  <c r="AN237" i="3"/>
  <c r="BJ238" i="3"/>
  <c r="AV238" i="3"/>
  <c r="AH238" i="3"/>
  <c r="T238" i="3"/>
  <c r="BN238" i="3"/>
  <c r="AZ238" i="3"/>
  <c r="AL238" i="3"/>
  <c r="X238" i="3"/>
  <c r="BR238" i="3"/>
  <c r="BD238" i="3"/>
  <c r="AP238" i="3"/>
  <c r="AB238" i="3"/>
  <c r="BH239" i="3"/>
  <c r="AT239" i="3"/>
  <c r="AF239" i="3"/>
  <c r="R239" i="3"/>
  <c r="BL239" i="3"/>
  <c r="AX239" i="3"/>
  <c r="AJ239" i="3"/>
  <c r="V239" i="3"/>
  <c r="BP239" i="3"/>
  <c r="BB239" i="3"/>
  <c r="AN239" i="3"/>
  <c r="Z239" i="3"/>
  <c r="BJ240" i="3"/>
  <c r="AV240" i="3"/>
  <c r="AH240" i="3"/>
  <c r="T240" i="3"/>
  <c r="BN240" i="3"/>
  <c r="AZ240" i="3"/>
  <c r="AL240" i="3"/>
  <c r="X240" i="3"/>
  <c r="BR240" i="3"/>
  <c r="BD240" i="3"/>
  <c r="AP240" i="3"/>
  <c r="AB240" i="3"/>
  <c r="BH241" i="3"/>
  <c r="AT241" i="3"/>
  <c r="AF241" i="3"/>
  <c r="BL241" i="3"/>
  <c r="AX241" i="3"/>
  <c r="AJ241" i="3"/>
  <c r="BP241" i="3"/>
  <c r="BB241" i="3"/>
  <c r="AN241" i="3"/>
  <c r="BJ242" i="3"/>
  <c r="AV242" i="3"/>
  <c r="AH242" i="3"/>
  <c r="T242" i="3"/>
  <c r="BN242" i="3"/>
  <c r="AZ242" i="3"/>
  <c r="AL242" i="3"/>
  <c r="X242" i="3"/>
  <c r="BR242" i="3"/>
  <c r="BD242" i="3"/>
  <c r="AP242" i="3"/>
  <c r="AB242" i="3"/>
  <c r="BH243" i="3"/>
  <c r="AT243" i="3"/>
  <c r="AF243" i="3"/>
  <c r="R243" i="3"/>
  <c r="BL243" i="3"/>
  <c r="AX243" i="3"/>
  <c r="AJ243" i="3"/>
  <c r="V243" i="3"/>
  <c r="BP243" i="3"/>
  <c r="BB243" i="3"/>
  <c r="AN243" i="3"/>
  <c r="Z243" i="3"/>
  <c r="BJ244" i="3"/>
  <c r="AV244" i="3"/>
  <c r="AH244" i="3"/>
  <c r="T244" i="3"/>
  <c r="BN244" i="3"/>
  <c r="AZ244" i="3"/>
  <c r="AL244" i="3"/>
  <c r="X244" i="3"/>
  <c r="BR244" i="3"/>
  <c r="BD244" i="3"/>
  <c r="AP244" i="3"/>
  <c r="AB244" i="3"/>
  <c r="BH245" i="3"/>
  <c r="AT245" i="3"/>
  <c r="AF245" i="3"/>
  <c r="BL245" i="3"/>
  <c r="AX245" i="3"/>
  <c r="AJ245" i="3"/>
  <c r="BP245" i="3"/>
  <c r="BB245" i="3"/>
  <c r="AN245" i="3"/>
  <c r="BJ246" i="3"/>
  <c r="AV246" i="3"/>
  <c r="AH246" i="3"/>
  <c r="T246" i="3"/>
  <c r="BN246" i="3"/>
  <c r="AZ246" i="3"/>
  <c r="AL246" i="3"/>
  <c r="X246" i="3"/>
  <c r="BR246" i="3"/>
  <c r="BD246" i="3"/>
  <c r="AP246" i="3"/>
  <c r="AB246" i="3"/>
  <c r="BH247" i="3"/>
  <c r="AT247" i="3"/>
  <c r="AF247" i="3"/>
  <c r="R247" i="3"/>
  <c r="BL247" i="3"/>
  <c r="AX247" i="3"/>
  <c r="AJ247" i="3"/>
  <c r="V247" i="3"/>
  <c r="BP247" i="3"/>
  <c r="BB247" i="3"/>
  <c r="AN247" i="3"/>
  <c r="Z247" i="3"/>
  <c r="BJ248" i="3"/>
  <c r="AV248" i="3"/>
  <c r="AH248" i="3"/>
  <c r="T248" i="3"/>
  <c r="BN248" i="3"/>
  <c r="AZ248" i="3"/>
  <c r="AL248" i="3"/>
  <c r="X248" i="3"/>
  <c r="BR248" i="3"/>
  <c r="BD248" i="3"/>
  <c r="AP248" i="3"/>
  <c r="AB248" i="3"/>
  <c r="BH249" i="3"/>
  <c r="AT249" i="3"/>
  <c r="AF249" i="3"/>
  <c r="BL249" i="3"/>
  <c r="AX249" i="3"/>
  <c r="AJ249" i="3"/>
  <c r="BP249" i="3"/>
  <c r="BB249" i="3"/>
  <c r="AN249" i="3"/>
  <c r="BJ250" i="3"/>
  <c r="AV250" i="3"/>
  <c r="AH250" i="3"/>
  <c r="T250" i="3"/>
  <c r="BN250" i="3"/>
  <c r="AZ250" i="3"/>
  <c r="AL250" i="3"/>
  <c r="X250" i="3"/>
  <c r="BR250" i="3"/>
  <c r="BD250" i="3"/>
  <c r="AP250" i="3"/>
  <c r="AB250" i="3"/>
  <c r="BH251" i="3"/>
  <c r="AT251" i="3"/>
  <c r="AF251" i="3"/>
  <c r="R251" i="3"/>
  <c r="BL251" i="3"/>
  <c r="AX251" i="3"/>
  <c r="AJ251" i="3"/>
  <c r="V251" i="3"/>
  <c r="BP251" i="3"/>
  <c r="BB251" i="3"/>
  <c r="AN251" i="3"/>
  <c r="Z251" i="3"/>
  <c r="BJ252" i="3"/>
  <c r="AV252" i="3"/>
  <c r="AH252" i="3"/>
  <c r="T252" i="3"/>
  <c r="BN252" i="3"/>
  <c r="AZ252" i="3"/>
  <c r="AL252" i="3"/>
  <c r="X252" i="3"/>
  <c r="BR252" i="3"/>
  <c r="BD252" i="3"/>
  <c r="AP252" i="3"/>
  <c r="AB252" i="3"/>
  <c r="BH253" i="3"/>
  <c r="AT253" i="3"/>
  <c r="AF253" i="3"/>
  <c r="BL253" i="3"/>
  <c r="AX253" i="3"/>
  <c r="AJ253" i="3"/>
  <c r="BP253" i="3"/>
  <c r="BB253" i="3"/>
  <c r="AN253" i="3"/>
  <c r="BJ254" i="3"/>
  <c r="AV254" i="3"/>
  <c r="AH254" i="3"/>
  <c r="T254" i="3"/>
  <c r="BN254" i="3"/>
  <c r="AZ254" i="3"/>
  <c r="AL254" i="3"/>
  <c r="X254" i="3"/>
  <c r="BR254" i="3"/>
  <c r="BD254" i="3"/>
  <c r="AP254" i="3"/>
  <c r="AB254" i="3"/>
  <c r="BH255" i="3"/>
  <c r="AT255" i="3"/>
  <c r="AF255" i="3"/>
  <c r="R255" i="3"/>
  <c r="BL255" i="3"/>
  <c r="AX255" i="3"/>
  <c r="AJ255" i="3"/>
  <c r="V255" i="3"/>
  <c r="BP255" i="3"/>
  <c r="BB255" i="3"/>
  <c r="AN255" i="3"/>
  <c r="Z255" i="3"/>
  <c r="BJ256" i="3"/>
  <c r="AV256" i="3"/>
  <c r="AH256" i="3"/>
  <c r="T256" i="3"/>
  <c r="BN256" i="3"/>
  <c r="AZ256" i="3"/>
  <c r="AL256" i="3"/>
  <c r="X256" i="3"/>
  <c r="BR256" i="3"/>
  <c r="BD256" i="3"/>
  <c r="AP256" i="3"/>
  <c r="AB256" i="3"/>
  <c r="BH257" i="3"/>
  <c r="AT257" i="3"/>
  <c r="AF257" i="3"/>
  <c r="BL257" i="3"/>
  <c r="AX257" i="3"/>
  <c r="AJ257" i="3"/>
  <c r="BP257" i="3"/>
  <c r="BB257" i="3"/>
  <c r="AN257" i="3"/>
  <c r="BJ258" i="3"/>
  <c r="AV258" i="3"/>
  <c r="AH258" i="3"/>
  <c r="T258" i="3"/>
  <c r="BN258" i="3"/>
  <c r="AZ258" i="3"/>
  <c r="AL258" i="3"/>
  <c r="X258" i="3"/>
  <c r="BR258" i="3"/>
  <c r="BD258" i="3"/>
  <c r="AP258" i="3"/>
  <c r="AB258" i="3"/>
  <c r="BH259" i="3"/>
  <c r="AT259" i="3"/>
  <c r="AF259" i="3"/>
  <c r="R259" i="3"/>
  <c r="BL259" i="3"/>
  <c r="AX259" i="3"/>
  <c r="AJ259" i="3"/>
  <c r="V259" i="3"/>
  <c r="BP259" i="3"/>
  <c r="BB259" i="3"/>
  <c r="AN259" i="3"/>
  <c r="Z259" i="3"/>
  <c r="BJ260" i="3"/>
  <c r="AV260" i="3"/>
  <c r="AH260" i="3"/>
  <c r="T260" i="3"/>
  <c r="BN260" i="3"/>
  <c r="AZ260" i="3"/>
  <c r="AL260" i="3"/>
  <c r="X260" i="3"/>
  <c r="BR260" i="3"/>
  <c r="BD260" i="3"/>
  <c r="AP260" i="3"/>
  <c r="AB260" i="3"/>
  <c r="BH261" i="3"/>
  <c r="AT261" i="3"/>
  <c r="AF261" i="3"/>
  <c r="BL261" i="3"/>
  <c r="AX261" i="3"/>
  <c r="AJ261" i="3"/>
  <c r="BP261" i="3"/>
  <c r="BB261" i="3"/>
  <c r="AN261" i="3"/>
  <c r="BJ262" i="3"/>
  <c r="AV262" i="3"/>
  <c r="AH262" i="3"/>
  <c r="T262" i="3"/>
  <c r="BN262" i="3"/>
  <c r="AZ262" i="3"/>
  <c r="AL262" i="3"/>
  <c r="X262" i="3"/>
  <c r="BR262" i="3"/>
  <c r="BD262" i="3"/>
  <c r="AP262" i="3"/>
  <c r="AB262" i="3"/>
  <c r="BH263" i="3"/>
  <c r="AT263" i="3"/>
  <c r="AF263" i="3"/>
  <c r="R263" i="3"/>
  <c r="BL263" i="3"/>
  <c r="AX263" i="3"/>
  <c r="AJ263" i="3"/>
  <c r="V263" i="3"/>
  <c r="BP263" i="3"/>
  <c r="BB263" i="3"/>
  <c r="AN263" i="3"/>
  <c r="Z263" i="3"/>
  <c r="BJ264" i="3"/>
  <c r="AV264" i="3"/>
  <c r="AH264" i="3"/>
  <c r="T264" i="3"/>
  <c r="BN264" i="3"/>
  <c r="AZ264" i="3"/>
  <c r="AL264" i="3"/>
  <c r="X264" i="3"/>
  <c r="BR264" i="3"/>
  <c r="BD264" i="3"/>
  <c r="AP264" i="3"/>
  <c r="AB264" i="3"/>
  <c r="BH265" i="3"/>
  <c r="AT265" i="3"/>
  <c r="AF265" i="3"/>
  <c r="BL265" i="3"/>
  <c r="AX265" i="3"/>
  <c r="AJ265" i="3"/>
  <c r="BP265" i="3"/>
  <c r="BB265" i="3"/>
  <c r="AN265" i="3"/>
  <c r="BJ266" i="3"/>
  <c r="AV266" i="3"/>
  <c r="AH266" i="3"/>
  <c r="T266" i="3"/>
  <c r="BN266" i="3"/>
  <c r="AZ266" i="3"/>
  <c r="AL266" i="3"/>
  <c r="X266" i="3"/>
  <c r="BR266" i="3"/>
  <c r="BD266" i="3"/>
  <c r="AP266" i="3"/>
  <c r="AB266" i="3"/>
  <c r="BH267" i="3"/>
  <c r="AT267" i="3"/>
  <c r="AF267" i="3"/>
  <c r="R267" i="3"/>
  <c r="BL267" i="3"/>
  <c r="AX267" i="3"/>
  <c r="AJ267" i="3"/>
  <c r="V267" i="3"/>
  <c r="BP267" i="3"/>
  <c r="BB267" i="3"/>
  <c r="AN267" i="3"/>
  <c r="Z267" i="3"/>
  <c r="BJ268" i="3"/>
  <c r="AV268" i="3"/>
  <c r="AH268" i="3"/>
  <c r="T268" i="3"/>
  <c r="BN268" i="3"/>
  <c r="AZ268" i="3"/>
  <c r="AL268" i="3"/>
  <c r="X268" i="3"/>
  <c r="BR268" i="3"/>
  <c r="BD268" i="3"/>
  <c r="AP268" i="3"/>
  <c r="AB268" i="3"/>
  <c r="BH269" i="3"/>
  <c r="AT269" i="3"/>
  <c r="AF269" i="3"/>
  <c r="BL269" i="3"/>
  <c r="AX269" i="3"/>
  <c r="AJ269" i="3"/>
  <c r="BP269" i="3"/>
  <c r="BB269" i="3"/>
  <c r="AN269" i="3"/>
  <c r="BJ270" i="3"/>
  <c r="AV270" i="3"/>
  <c r="AH270" i="3"/>
  <c r="T270" i="3"/>
  <c r="BN270" i="3"/>
  <c r="AZ270" i="3"/>
  <c r="AL270" i="3"/>
  <c r="X270" i="3"/>
  <c r="BR270" i="3"/>
  <c r="BD270" i="3"/>
  <c r="AP270" i="3"/>
  <c r="AB270" i="3"/>
  <c r="BH271" i="3"/>
  <c r="AT271" i="3"/>
  <c r="AF271" i="3"/>
  <c r="R271" i="3"/>
  <c r="BL271" i="3"/>
  <c r="AX271" i="3"/>
  <c r="AJ271" i="3"/>
  <c r="V271" i="3"/>
  <c r="BP271" i="3"/>
  <c r="BB271" i="3"/>
  <c r="AN271" i="3"/>
  <c r="Z271" i="3"/>
  <c r="BJ272" i="3"/>
  <c r="AV272" i="3"/>
  <c r="AH272" i="3"/>
  <c r="T272" i="3"/>
  <c r="BN272" i="3"/>
  <c r="AZ272" i="3"/>
  <c r="AL272" i="3"/>
  <c r="X272" i="3"/>
  <c r="BR272" i="3"/>
  <c r="BD272" i="3"/>
  <c r="AP272" i="3"/>
  <c r="AB272" i="3"/>
  <c r="BH273" i="3"/>
  <c r="AT273" i="3"/>
  <c r="AF273" i="3"/>
  <c r="BL273" i="3"/>
  <c r="AX273" i="3"/>
  <c r="AJ273" i="3"/>
  <c r="BP273" i="3"/>
  <c r="BB273" i="3"/>
  <c r="AN273" i="3"/>
  <c r="BJ274" i="3"/>
  <c r="AV274" i="3"/>
  <c r="AH274" i="3"/>
  <c r="T274" i="3"/>
  <c r="BN274" i="3"/>
  <c r="AZ274" i="3"/>
  <c r="AL274" i="3"/>
  <c r="X274" i="3"/>
  <c r="BR274" i="3"/>
  <c r="BD274" i="3"/>
  <c r="AP274" i="3"/>
  <c r="AB274" i="3"/>
  <c r="BH275" i="3"/>
  <c r="AT275" i="3"/>
  <c r="AF275" i="3"/>
  <c r="R275" i="3"/>
  <c r="BL275" i="3"/>
  <c r="AX275" i="3"/>
  <c r="AJ275" i="3"/>
  <c r="V275" i="3"/>
  <c r="BP275" i="3"/>
  <c r="BB275" i="3"/>
  <c r="AN275" i="3"/>
  <c r="Z275" i="3"/>
  <c r="BJ276" i="3"/>
  <c r="AV276" i="3"/>
  <c r="AH276" i="3"/>
  <c r="T276" i="3"/>
  <c r="BN276" i="3"/>
  <c r="AZ276" i="3"/>
  <c r="AL276" i="3"/>
  <c r="X276" i="3"/>
  <c r="BR276" i="3"/>
  <c r="BD276" i="3"/>
  <c r="AP276" i="3"/>
  <c r="AB276" i="3"/>
  <c r="BH277" i="3"/>
  <c r="AT277" i="3"/>
  <c r="AF277" i="3"/>
  <c r="BL277" i="3"/>
  <c r="AX277" i="3"/>
  <c r="AJ277" i="3"/>
  <c r="BP277" i="3"/>
  <c r="BB277" i="3"/>
  <c r="AN277" i="3"/>
  <c r="BJ278" i="3"/>
  <c r="AV278" i="3"/>
  <c r="AH278" i="3"/>
  <c r="T278" i="3"/>
  <c r="BN278" i="3"/>
  <c r="AZ278" i="3"/>
  <c r="AL278" i="3"/>
  <c r="X278" i="3"/>
  <c r="BR278" i="3"/>
  <c r="BD278" i="3"/>
  <c r="AP278" i="3"/>
  <c r="AB278" i="3"/>
  <c r="BH279" i="3"/>
  <c r="AT279" i="3"/>
  <c r="AF279" i="3"/>
  <c r="R279" i="3"/>
  <c r="BL279" i="3"/>
  <c r="AX279" i="3"/>
  <c r="AJ279" i="3"/>
  <c r="V279" i="3"/>
  <c r="BP279" i="3"/>
  <c r="BB279" i="3"/>
  <c r="AN279" i="3"/>
  <c r="Z279" i="3"/>
  <c r="BJ280" i="3"/>
  <c r="AV280" i="3"/>
  <c r="AH280" i="3"/>
  <c r="T280" i="3"/>
  <c r="BN280" i="3"/>
  <c r="AZ280" i="3"/>
  <c r="AL280" i="3"/>
  <c r="X280" i="3"/>
  <c r="BR280" i="3"/>
  <c r="BD280" i="3"/>
  <c r="AP280" i="3"/>
  <c r="AB280" i="3"/>
  <c r="BH281" i="3"/>
  <c r="AT281" i="3"/>
  <c r="AF281" i="3"/>
  <c r="BL281" i="3"/>
  <c r="AX281" i="3"/>
  <c r="AJ281" i="3"/>
  <c r="BP281" i="3"/>
  <c r="BB281" i="3"/>
  <c r="AN281" i="3"/>
  <c r="BJ282" i="3"/>
  <c r="AV282" i="3"/>
  <c r="AH282" i="3"/>
  <c r="T282" i="3"/>
  <c r="BN282" i="3"/>
  <c r="AZ282" i="3"/>
  <c r="AL282" i="3"/>
  <c r="X282" i="3"/>
  <c r="BR282" i="3"/>
  <c r="BD282" i="3"/>
  <c r="AP282" i="3"/>
  <c r="AB282" i="3"/>
  <c r="BH283" i="3"/>
  <c r="AT283" i="3"/>
  <c r="AF283" i="3"/>
  <c r="R283" i="3"/>
  <c r="BL283" i="3"/>
  <c r="AX283" i="3"/>
  <c r="AJ283" i="3"/>
  <c r="V283" i="3"/>
  <c r="BP283" i="3"/>
  <c r="BB283" i="3"/>
  <c r="AN283" i="3"/>
  <c r="Z283" i="3"/>
  <c r="BJ284" i="3"/>
  <c r="AV284" i="3"/>
  <c r="AH284" i="3"/>
  <c r="T284" i="3"/>
  <c r="BN284" i="3"/>
  <c r="AZ284" i="3"/>
  <c r="AL284" i="3"/>
  <c r="X284" i="3"/>
  <c r="BR284" i="3"/>
  <c r="BD284" i="3"/>
  <c r="AP284" i="3"/>
  <c r="AB284" i="3"/>
  <c r="BH285" i="3"/>
  <c r="AT285" i="3"/>
  <c r="AF285" i="3"/>
  <c r="BL285" i="3"/>
  <c r="AX285" i="3"/>
  <c r="AJ285" i="3"/>
  <c r="BP285" i="3"/>
  <c r="BB285" i="3"/>
  <c r="AN285" i="3"/>
  <c r="BJ286" i="3"/>
  <c r="AV286" i="3"/>
  <c r="AH286" i="3"/>
  <c r="T286" i="3"/>
  <c r="BN286" i="3"/>
  <c r="AZ286" i="3"/>
  <c r="AL286" i="3"/>
  <c r="X286" i="3"/>
  <c r="BR286" i="3"/>
  <c r="BD286" i="3"/>
  <c r="AP286" i="3"/>
  <c r="AB286" i="3"/>
  <c r="BH287" i="3"/>
  <c r="AT287" i="3"/>
  <c r="AF287" i="3"/>
  <c r="R287" i="3"/>
  <c r="BL287" i="3"/>
  <c r="AX287" i="3"/>
  <c r="AJ287" i="3"/>
  <c r="V287" i="3"/>
  <c r="BP287" i="3"/>
  <c r="BB287" i="3"/>
  <c r="AN287" i="3"/>
  <c r="Z287" i="3"/>
  <c r="BJ288" i="3"/>
  <c r="AV288" i="3"/>
  <c r="AH288" i="3"/>
  <c r="T288" i="3"/>
  <c r="BN288" i="3"/>
  <c r="AZ288" i="3"/>
  <c r="AL288" i="3"/>
  <c r="X288" i="3"/>
  <c r="BR288" i="3"/>
  <c r="BD288" i="3"/>
  <c r="AP288" i="3"/>
  <c r="AB288" i="3"/>
  <c r="BH289" i="3"/>
  <c r="AT289" i="3"/>
  <c r="AF289" i="3"/>
  <c r="BL289" i="3"/>
  <c r="AX289" i="3"/>
  <c r="AJ289" i="3"/>
  <c r="BP289" i="3"/>
  <c r="BB289" i="3"/>
  <c r="AN289" i="3"/>
  <c r="BJ290" i="3"/>
  <c r="AV290" i="3"/>
  <c r="AH290" i="3"/>
  <c r="T290" i="3"/>
  <c r="BN290" i="3"/>
  <c r="AZ290" i="3"/>
  <c r="AL290" i="3"/>
  <c r="X290" i="3"/>
  <c r="BR290" i="3"/>
  <c r="BD290" i="3"/>
  <c r="AP290" i="3"/>
  <c r="AB290" i="3"/>
  <c r="BH291" i="3"/>
  <c r="AT291" i="3"/>
  <c r="AF291" i="3"/>
  <c r="R291" i="3"/>
  <c r="BL291" i="3"/>
  <c r="AX291" i="3"/>
  <c r="AJ291" i="3"/>
  <c r="V291" i="3"/>
  <c r="BP291" i="3"/>
  <c r="BB291" i="3"/>
  <c r="AN291" i="3"/>
  <c r="Z291" i="3"/>
  <c r="BJ292" i="3"/>
  <c r="AV292" i="3"/>
  <c r="AH292" i="3"/>
  <c r="T292" i="3"/>
  <c r="BN292" i="3"/>
  <c r="AZ292" i="3"/>
  <c r="AL292" i="3"/>
  <c r="X292" i="3"/>
  <c r="BR292" i="3"/>
  <c r="BD292" i="3"/>
  <c r="AP292" i="3"/>
  <c r="AB292" i="3"/>
  <c r="BH293" i="3"/>
  <c r="AT293" i="3"/>
  <c r="AF293" i="3"/>
  <c r="BL293" i="3"/>
  <c r="AX293" i="3"/>
  <c r="AJ293" i="3"/>
  <c r="BP293" i="3"/>
  <c r="BB293" i="3"/>
  <c r="AN293" i="3"/>
  <c r="BJ294" i="3"/>
  <c r="AV294" i="3"/>
  <c r="AH294" i="3"/>
  <c r="T294" i="3"/>
  <c r="BN294" i="3"/>
  <c r="AZ294" i="3"/>
  <c r="AL294" i="3"/>
  <c r="X294" i="3"/>
  <c r="BR294" i="3"/>
  <c r="BD294" i="3"/>
  <c r="AP294" i="3"/>
  <c r="AB294" i="3"/>
  <c r="BH295" i="3"/>
  <c r="AT295" i="3"/>
  <c r="AF295" i="3"/>
  <c r="R295" i="3"/>
  <c r="BL295" i="3"/>
  <c r="AX295" i="3"/>
  <c r="AJ295" i="3"/>
  <c r="V295" i="3"/>
  <c r="BP295" i="3"/>
  <c r="BB295" i="3"/>
  <c r="AN295" i="3"/>
  <c r="Z295" i="3"/>
  <c r="BJ296" i="3"/>
  <c r="AV296" i="3"/>
  <c r="AH296" i="3"/>
  <c r="T296" i="3"/>
  <c r="BN296" i="3"/>
  <c r="AZ296" i="3"/>
  <c r="AL296" i="3"/>
  <c r="X296" i="3"/>
  <c r="BR296" i="3"/>
  <c r="BD296" i="3"/>
  <c r="AP296" i="3"/>
  <c r="AB296" i="3"/>
  <c r="BH297" i="3"/>
  <c r="AT297" i="3"/>
  <c r="AF297" i="3"/>
  <c r="BL297" i="3"/>
  <c r="AX297" i="3"/>
  <c r="AJ297" i="3"/>
  <c r="BP297" i="3"/>
  <c r="BB297" i="3"/>
  <c r="AN297" i="3"/>
  <c r="BJ298" i="3"/>
  <c r="AV298" i="3"/>
  <c r="AH298" i="3"/>
  <c r="T298" i="3"/>
  <c r="BN298" i="3"/>
  <c r="AZ298" i="3"/>
  <c r="AL298" i="3"/>
  <c r="X298" i="3"/>
  <c r="BR298" i="3"/>
  <c r="BD298" i="3"/>
  <c r="AP298" i="3"/>
  <c r="AB298" i="3"/>
  <c r="BH299" i="3"/>
  <c r="AT299" i="3"/>
  <c r="AF299" i="3"/>
  <c r="R299" i="3"/>
  <c r="BL299" i="3"/>
  <c r="AX299" i="3"/>
  <c r="AJ299" i="3"/>
  <c r="V299" i="3"/>
  <c r="BP299" i="3"/>
  <c r="BB299" i="3"/>
  <c r="AN299" i="3"/>
  <c r="Z299" i="3"/>
  <c r="BJ300" i="3"/>
  <c r="AV300" i="3"/>
  <c r="AH300" i="3"/>
  <c r="T300" i="3"/>
  <c r="BN300" i="3"/>
  <c r="AZ300" i="3"/>
  <c r="AL300" i="3"/>
  <c r="X300" i="3"/>
  <c r="BR300" i="3"/>
  <c r="BD300" i="3"/>
  <c r="AP300" i="3"/>
  <c r="AB300" i="3"/>
  <c r="BH301" i="3"/>
  <c r="AT301" i="3"/>
  <c r="AF301" i="3"/>
  <c r="BL301" i="3"/>
  <c r="AX301" i="3"/>
  <c r="AJ301" i="3"/>
  <c r="BP301" i="3"/>
  <c r="BB301" i="3"/>
  <c r="AN301" i="3"/>
  <c r="BJ302" i="3"/>
  <c r="AV302" i="3"/>
  <c r="AH302" i="3"/>
  <c r="T302" i="3"/>
  <c r="BN302" i="3"/>
  <c r="AZ302" i="3"/>
  <c r="AL302" i="3"/>
  <c r="X302" i="3"/>
  <c r="BR302" i="3"/>
  <c r="BD302" i="3"/>
  <c r="AP302" i="3"/>
  <c r="AB302" i="3"/>
  <c r="BH303" i="3"/>
  <c r="AT303" i="3"/>
  <c r="AF303" i="3"/>
  <c r="R303" i="3"/>
  <c r="BL303" i="3"/>
  <c r="AX303" i="3"/>
  <c r="AJ303" i="3"/>
  <c r="V303" i="3"/>
  <c r="BP303" i="3"/>
  <c r="BB303" i="3"/>
  <c r="AN303" i="3"/>
  <c r="Z303" i="3"/>
  <c r="BJ304" i="3"/>
  <c r="AV304" i="3"/>
  <c r="AH304" i="3"/>
  <c r="T304" i="3"/>
  <c r="BN304" i="3"/>
  <c r="AZ304" i="3"/>
  <c r="AL304" i="3"/>
  <c r="X304" i="3"/>
  <c r="BR304" i="3"/>
  <c r="BD304" i="3"/>
  <c r="AP304" i="3"/>
  <c r="AB304" i="3"/>
  <c r="BH305" i="3"/>
  <c r="AT305" i="3"/>
  <c r="AF305" i="3"/>
  <c r="BL305" i="3"/>
  <c r="AX305" i="3"/>
  <c r="AJ305" i="3"/>
  <c r="BP305" i="3"/>
  <c r="BB305" i="3"/>
  <c r="AN305" i="3"/>
  <c r="BJ306" i="3"/>
  <c r="AV306" i="3"/>
  <c r="AH306" i="3"/>
  <c r="T306" i="3"/>
  <c r="BN306" i="3"/>
  <c r="AZ306" i="3"/>
  <c r="AL306" i="3"/>
  <c r="X306" i="3"/>
  <c r="BR306" i="3"/>
  <c r="BD306" i="3"/>
  <c r="AP306" i="3"/>
  <c r="AB306" i="3"/>
  <c r="BH307" i="3"/>
  <c r="AT307" i="3"/>
  <c r="AF307" i="3"/>
  <c r="R307" i="3"/>
  <c r="BL307" i="3"/>
  <c r="AX307" i="3"/>
  <c r="AJ307" i="3"/>
  <c r="V307" i="3"/>
  <c r="BP307" i="3"/>
  <c r="BB307" i="3"/>
  <c r="AN307" i="3"/>
  <c r="Z307" i="3"/>
  <c r="BJ308" i="3"/>
  <c r="AV308" i="3"/>
  <c r="AH308" i="3"/>
  <c r="T308" i="3"/>
  <c r="BN308" i="3"/>
  <c r="AZ308" i="3"/>
  <c r="AL308" i="3"/>
  <c r="X308" i="3"/>
  <c r="BR308" i="3"/>
  <c r="BD308" i="3"/>
  <c r="AP308" i="3"/>
  <c r="AB308" i="3"/>
  <c r="BH309" i="3"/>
  <c r="AT309" i="3"/>
  <c r="AF309" i="3"/>
  <c r="BL309" i="3"/>
  <c r="AX309" i="3"/>
  <c r="AJ309" i="3"/>
  <c r="BP309" i="3"/>
  <c r="BB309" i="3"/>
  <c r="AN309" i="3"/>
  <c r="BJ310" i="3"/>
  <c r="AV310" i="3"/>
  <c r="AH310" i="3"/>
  <c r="T310" i="3"/>
  <c r="BN310" i="3"/>
  <c r="AZ310" i="3"/>
  <c r="AL310" i="3"/>
  <c r="X310" i="3"/>
  <c r="BR310" i="3"/>
  <c r="BD310" i="3"/>
  <c r="AP310" i="3"/>
  <c r="AB310" i="3"/>
  <c r="BH311" i="3"/>
  <c r="AT311" i="3"/>
  <c r="AF311" i="3"/>
  <c r="R311" i="3"/>
  <c r="BL311" i="3"/>
  <c r="AX311" i="3"/>
  <c r="AJ311" i="3"/>
  <c r="V311" i="3"/>
  <c r="BP311" i="3"/>
  <c r="BB311" i="3"/>
  <c r="AN311" i="3"/>
  <c r="Z311" i="3"/>
  <c r="BJ312" i="3"/>
  <c r="AV312" i="3"/>
  <c r="AH312" i="3"/>
  <c r="T312" i="3"/>
  <c r="BN312" i="3"/>
  <c r="AZ312" i="3"/>
  <c r="AL312" i="3"/>
  <c r="X312" i="3"/>
  <c r="BR312" i="3"/>
  <c r="BD312" i="3"/>
  <c r="AP312" i="3"/>
  <c r="AB312" i="3"/>
  <c r="BH313" i="3"/>
  <c r="AT313" i="3"/>
  <c r="AF313" i="3"/>
  <c r="BL313" i="3"/>
  <c r="AX313" i="3"/>
  <c r="AJ313" i="3"/>
  <c r="BP313" i="3"/>
  <c r="BB313" i="3"/>
  <c r="AN313" i="3"/>
  <c r="BJ314" i="3"/>
  <c r="AV314" i="3"/>
  <c r="AH314" i="3"/>
  <c r="T314" i="3"/>
  <c r="BN314" i="3"/>
  <c r="AZ314" i="3"/>
  <c r="AL314" i="3"/>
  <c r="X314" i="3"/>
  <c r="BR314" i="3"/>
  <c r="BD314" i="3"/>
  <c r="AP314" i="3"/>
  <c r="AB314" i="3"/>
  <c r="BH315" i="3"/>
  <c r="AT315" i="3"/>
  <c r="AF315" i="3"/>
  <c r="R315" i="3"/>
  <c r="BL315" i="3"/>
  <c r="AX315" i="3"/>
  <c r="AJ315" i="3"/>
  <c r="V315" i="3"/>
  <c r="BP315" i="3"/>
  <c r="BB315" i="3"/>
  <c r="AN315" i="3"/>
  <c r="Z315" i="3"/>
  <c r="BJ316" i="3"/>
  <c r="AV316" i="3"/>
  <c r="AH316" i="3"/>
  <c r="T316" i="3"/>
  <c r="BN316" i="3"/>
  <c r="AZ316" i="3"/>
  <c r="AL316" i="3"/>
  <c r="X316" i="3"/>
  <c r="BR316" i="3"/>
  <c r="BD316" i="3"/>
  <c r="AP316" i="3"/>
  <c r="AB316" i="3"/>
  <c r="BH317" i="3"/>
  <c r="AT317" i="3"/>
  <c r="AF317" i="3"/>
  <c r="BL317" i="3"/>
  <c r="AX317" i="3"/>
  <c r="AJ317" i="3"/>
  <c r="BP317" i="3"/>
  <c r="BB317" i="3"/>
  <c r="AN317" i="3"/>
  <c r="BJ318" i="3"/>
  <c r="AV318" i="3"/>
  <c r="AH318" i="3"/>
  <c r="T318" i="3"/>
  <c r="BN318" i="3"/>
  <c r="AZ318" i="3"/>
  <c r="AL318" i="3"/>
  <c r="X318" i="3"/>
  <c r="BR318" i="3"/>
  <c r="BD318" i="3"/>
  <c r="AP318" i="3"/>
  <c r="AB318" i="3"/>
  <c r="BH319" i="3"/>
  <c r="AT319" i="3"/>
  <c r="AF319" i="3"/>
  <c r="R319" i="3"/>
  <c r="BL319" i="3"/>
  <c r="AX319" i="3"/>
  <c r="AJ319" i="3"/>
  <c r="V319" i="3"/>
  <c r="BP319" i="3"/>
  <c r="BB319" i="3"/>
  <c r="AN319" i="3"/>
  <c r="Z319" i="3"/>
  <c r="BJ320" i="3"/>
  <c r="AV320" i="3"/>
  <c r="AH320" i="3"/>
  <c r="T320" i="3"/>
  <c r="BN320" i="3"/>
  <c r="AZ320" i="3"/>
  <c r="AL320" i="3"/>
  <c r="X320" i="3"/>
  <c r="BR320" i="3"/>
  <c r="BD320" i="3"/>
  <c r="AP320" i="3"/>
  <c r="AB320" i="3"/>
  <c r="BH321" i="3"/>
  <c r="AT321" i="3"/>
  <c r="AF321" i="3"/>
  <c r="BL321" i="3"/>
  <c r="AX321" i="3"/>
  <c r="AJ321" i="3"/>
  <c r="BP321" i="3"/>
  <c r="BB321" i="3"/>
  <c r="AN321" i="3"/>
  <c r="BJ322" i="3"/>
  <c r="AV322" i="3"/>
  <c r="AH322" i="3"/>
  <c r="T322" i="3"/>
  <c r="BN322" i="3"/>
  <c r="AZ322" i="3"/>
  <c r="AL322" i="3"/>
  <c r="X322" i="3"/>
  <c r="BR322" i="3"/>
  <c r="BD322" i="3"/>
  <c r="AP322" i="3"/>
  <c r="AB322" i="3"/>
  <c r="BH323" i="3"/>
  <c r="AT323" i="3"/>
  <c r="AF323" i="3"/>
  <c r="R323" i="3"/>
  <c r="BL323" i="3"/>
  <c r="AX323" i="3"/>
  <c r="AJ323" i="3"/>
  <c r="V323" i="3"/>
  <c r="BP323" i="3"/>
  <c r="BB323" i="3"/>
  <c r="AN323" i="3"/>
  <c r="Z323" i="3"/>
  <c r="BJ324" i="3"/>
  <c r="AV324" i="3"/>
  <c r="AH324" i="3"/>
  <c r="T324" i="3"/>
  <c r="BN324" i="3"/>
  <c r="AZ324" i="3"/>
  <c r="AL324" i="3"/>
  <c r="X324" i="3"/>
  <c r="BR324" i="3"/>
  <c r="BD324" i="3"/>
  <c r="AP324" i="3"/>
  <c r="AB324" i="3"/>
  <c r="BH325" i="3"/>
  <c r="AT325" i="3"/>
  <c r="AF325" i="3"/>
  <c r="BL325" i="3"/>
  <c r="AX325" i="3"/>
  <c r="AJ325" i="3"/>
  <c r="BP325" i="3"/>
  <c r="BB325" i="3"/>
  <c r="AN325" i="3"/>
  <c r="BJ326" i="3"/>
  <c r="AV326" i="3"/>
  <c r="AH326" i="3"/>
  <c r="T326" i="3"/>
  <c r="BN326" i="3"/>
  <c r="AZ326" i="3"/>
  <c r="AL326" i="3"/>
  <c r="X326" i="3"/>
  <c r="BR326" i="3"/>
  <c r="BD326" i="3"/>
  <c r="AP326" i="3"/>
  <c r="AB326" i="3"/>
  <c r="BH327" i="3"/>
  <c r="AT327" i="3"/>
  <c r="AF327" i="3"/>
  <c r="R327" i="3"/>
  <c r="BL327" i="3"/>
  <c r="AX327" i="3"/>
  <c r="AJ327" i="3"/>
  <c r="V327" i="3"/>
  <c r="BP327" i="3"/>
  <c r="BB327" i="3"/>
  <c r="AN327" i="3"/>
  <c r="Z327" i="3"/>
  <c r="BJ328" i="3"/>
  <c r="AV328" i="3"/>
  <c r="AH328" i="3"/>
  <c r="T328" i="3"/>
  <c r="BN328" i="3"/>
  <c r="AZ328" i="3"/>
  <c r="AL328" i="3"/>
  <c r="X328" i="3"/>
  <c r="BR328" i="3"/>
  <c r="BD328" i="3"/>
  <c r="AP328" i="3"/>
  <c r="AB328" i="3"/>
  <c r="BH329" i="3"/>
  <c r="AT329" i="3"/>
  <c r="AF329" i="3"/>
  <c r="BL329" i="3"/>
  <c r="AX329" i="3"/>
  <c r="AJ329" i="3"/>
  <c r="BP329" i="3"/>
  <c r="BB329" i="3"/>
  <c r="AN329" i="3"/>
  <c r="BJ330" i="3"/>
  <c r="AV330" i="3"/>
  <c r="AH330" i="3"/>
  <c r="T330" i="3"/>
  <c r="BN330" i="3"/>
  <c r="AZ330" i="3"/>
  <c r="AL330" i="3"/>
  <c r="X330" i="3"/>
  <c r="BR330" i="3"/>
  <c r="BD330" i="3"/>
  <c r="AP330" i="3"/>
  <c r="AB330" i="3"/>
  <c r="BH331" i="3"/>
  <c r="AT331" i="3"/>
  <c r="AF331" i="3"/>
  <c r="R331" i="3"/>
  <c r="BL331" i="3"/>
  <c r="AX331" i="3"/>
  <c r="AJ331" i="3"/>
  <c r="V331" i="3"/>
  <c r="BP331" i="3"/>
  <c r="BB331" i="3"/>
  <c r="AN331" i="3"/>
  <c r="Z331" i="3"/>
  <c r="BJ332" i="3"/>
  <c r="AV332" i="3"/>
  <c r="AH332" i="3"/>
  <c r="T332" i="3"/>
  <c r="BN332" i="3"/>
  <c r="AZ332" i="3"/>
  <c r="AL332" i="3"/>
  <c r="X332" i="3"/>
  <c r="BR332" i="3"/>
  <c r="BD332" i="3"/>
  <c r="AP332" i="3"/>
  <c r="AB332" i="3"/>
  <c r="BH333" i="3"/>
  <c r="AT333" i="3"/>
  <c r="AF333" i="3"/>
  <c r="BL333" i="3"/>
  <c r="AX333" i="3"/>
  <c r="AJ333" i="3"/>
  <c r="BP333" i="3"/>
  <c r="BB333" i="3"/>
  <c r="AN333" i="3"/>
  <c r="BJ334" i="3"/>
  <c r="AV334" i="3"/>
  <c r="AH334" i="3"/>
  <c r="T334" i="3"/>
  <c r="BN334" i="3"/>
  <c r="AZ334" i="3"/>
  <c r="AL334" i="3"/>
  <c r="X334" i="3"/>
  <c r="BR334" i="3"/>
  <c r="BD334" i="3"/>
  <c r="AP334" i="3"/>
  <c r="AB334" i="3"/>
  <c r="BH335" i="3"/>
  <c r="AT335" i="3"/>
  <c r="AF335" i="3"/>
  <c r="R335" i="3"/>
  <c r="BL335" i="3"/>
  <c r="AX335" i="3"/>
  <c r="AJ335" i="3"/>
  <c r="V335" i="3"/>
  <c r="BP335" i="3"/>
  <c r="BB335" i="3"/>
  <c r="AN335" i="3"/>
  <c r="Z335" i="3"/>
  <c r="BJ336" i="3"/>
  <c r="AV336" i="3"/>
  <c r="AH336" i="3"/>
  <c r="T336" i="3"/>
  <c r="BN336" i="3"/>
  <c r="AZ336" i="3"/>
  <c r="AL336" i="3"/>
  <c r="X336" i="3"/>
  <c r="BR336" i="3"/>
  <c r="BD336" i="3"/>
  <c r="AP336" i="3"/>
  <c r="AB336" i="3"/>
  <c r="BH337" i="3"/>
  <c r="AT337" i="3"/>
  <c r="AF337" i="3"/>
  <c r="BL337" i="3"/>
  <c r="AX337" i="3"/>
  <c r="AJ337" i="3"/>
  <c r="BP337" i="3"/>
  <c r="BB337" i="3"/>
  <c r="AN337" i="3"/>
  <c r="BJ338" i="3"/>
  <c r="AV338" i="3"/>
  <c r="AH338" i="3"/>
  <c r="T338" i="3"/>
  <c r="BN338" i="3"/>
  <c r="AZ338" i="3"/>
  <c r="AL338" i="3"/>
  <c r="X338" i="3"/>
  <c r="BR338" i="3"/>
  <c r="BD338" i="3"/>
  <c r="AP338" i="3"/>
  <c r="AB338" i="3"/>
  <c r="BH339" i="3"/>
  <c r="AT339" i="3"/>
  <c r="AF339" i="3"/>
  <c r="R339" i="3"/>
  <c r="BL339" i="3"/>
  <c r="AX339" i="3"/>
  <c r="AJ339" i="3"/>
  <c r="V339" i="3"/>
  <c r="BP339" i="3"/>
  <c r="BB339" i="3"/>
  <c r="AN339" i="3"/>
  <c r="Z339" i="3"/>
  <c r="BJ340" i="3"/>
  <c r="AV340" i="3"/>
  <c r="AH340" i="3"/>
  <c r="T340" i="3"/>
  <c r="BN340" i="3"/>
  <c r="AZ340" i="3"/>
  <c r="AL340" i="3"/>
  <c r="X340" i="3"/>
  <c r="BR340" i="3"/>
  <c r="BD340" i="3"/>
  <c r="AP340" i="3"/>
  <c r="AB340" i="3"/>
  <c r="BH341" i="3"/>
  <c r="AT341" i="3"/>
  <c r="AF341" i="3"/>
  <c r="BL341" i="3"/>
  <c r="AX341" i="3"/>
  <c r="AJ341" i="3"/>
  <c r="BP341" i="3"/>
  <c r="BB341" i="3"/>
  <c r="AN341" i="3"/>
  <c r="BJ342" i="3"/>
  <c r="AV342" i="3"/>
  <c r="AH342" i="3"/>
  <c r="T342" i="3"/>
  <c r="BN342" i="3"/>
  <c r="AZ342" i="3"/>
  <c r="AL342" i="3"/>
  <c r="X342" i="3"/>
  <c r="BR342" i="3"/>
  <c r="BD342" i="3"/>
  <c r="AP342" i="3"/>
  <c r="AB342" i="3"/>
  <c r="BH343" i="3"/>
  <c r="AT343" i="3"/>
  <c r="AF343" i="3"/>
  <c r="R343" i="3"/>
  <c r="BL343" i="3"/>
  <c r="AX343" i="3"/>
  <c r="AJ343" i="3"/>
  <c r="V343" i="3"/>
  <c r="BP343" i="3"/>
  <c r="BB343" i="3"/>
  <c r="AN343" i="3"/>
  <c r="Z343" i="3"/>
  <c r="BJ344" i="3"/>
  <c r="AV344" i="3"/>
  <c r="AH344" i="3"/>
  <c r="T344" i="3"/>
  <c r="BN344" i="3"/>
  <c r="AZ344" i="3"/>
  <c r="AL344" i="3"/>
  <c r="X344" i="3"/>
  <c r="BR344" i="3"/>
  <c r="BD344" i="3"/>
  <c r="AP344" i="3"/>
  <c r="AB344" i="3"/>
  <c r="BH345" i="3"/>
  <c r="AT345" i="3"/>
  <c r="AF345" i="3"/>
  <c r="BL345" i="3"/>
  <c r="AX345" i="3"/>
  <c r="AJ345" i="3"/>
  <c r="BP345" i="3"/>
  <c r="BB345" i="3"/>
  <c r="AN345" i="3"/>
  <c r="BJ346" i="3"/>
  <c r="AV346" i="3"/>
  <c r="AH346" i="3"/>
  <c r="T346" i="3"/>
  <c r="BN346" i="3"/>
  <c r="AZ346" i="3"/>
  <c r="AL346" i="3"/>
  <c r="X346" i="3"/>
  <c r="BR346" i="3"/>
  <c r="BD346" i="3"/>
  <c r="AP346" i="3"/>
  <c r="AB346" i="3"/>
  <c r="BH347" i="3"/>
  <c r="AT347" i="3"/>
  <c r="AF347" i="3"/>
  <c r="R347" i="3"/>
  <c r="BL347" i="3"/>
  <c r="AX347" i="3"/>
  <c r="AJ347" i="3"/>
  <c r="V347" i="3"/>
  <c r="BP347" i="3"/>
  <c r="BB347" i="3"/>
  <c r="AN347" i="3"/>
  <c r="Z347" i="3"/>
  <c r="BJ348" i="3"/>
  <c r="AV348" i="3"/>
  <c r="AH348" i="3"/>
  <c r="T348" i="3"/>
  <c r="BN348" i="3"/>
  <c r="AZ348" i="3"/>
  <c r="AL348" i="3"/>
  <c r="X348" i="3"/>
  <c r="BR348" i="3"/>
  <c r="BD348" i="3"/>
  <c r="AP348" i="3"/>
  <c r="AB348" i="3"/>
  <c r="BH349" i="3"/>
  <c r="AT349" i="3"/>
  <c r="AF349" i="3"/>
  <c r="BL349" i="3"/>
  <c r="AX349" i="3"/>
  <c r="AJ349" i="3"/>
  <c r="BP349" i="3"/>
  <c r="BB349" i="3"/>
  <c r="AN349" i="3"/>
  <c r="BJ350" i="3"/>
  <c r="AV350" i="3"/>
  <c r="AH350" i="3"/>
  <c r="T350" i="3"/>
  <c r="BN350" i="3"/>
  <c r="AZ350" i="3"/>
  <c r="AL350" i="3"/>
  <c r="X350" i="3"/>
  <c r="BR350" i="3"/>
  <c r="BD350" i="3"/>
  <c r="AP350" i="3"/>
  <c r="AB350" i="3"/>
  <c r="BH351" i="3"/>
  <c r="AT351" i="3"/>
  <c r="AF351" i="3"/>
  <c r="R351" i="3"/>
  <c r="BL351" i="3"/>
  <c r="AX351" i="3"/>
  <c r="AJ351" i="3"/>
  <c r="V351" i="3"/>
  <c r="BP351" i="3"/>
  <c r="BB351" i="3"/>
  <c r="AN351" i="3"/>
  <c r="Z351" i="3"/>
  <c r="BJ352" i="3"/>
  <c r="AV352" i="3"/>
  <c r="AH352" i="3"/>
  <c r="T352" i="3"/>
  <c r="BN352" i="3"/>
  <c r="AZ352" i="3"/>
  <c r="AL352" i="3"/>
  <c r="X352" i="3"/>
  <c r="BR352" i="3"/>
  <c r="BD352" i="3"/>
  <c r="AP352" i="3"/>
  <c r="AB352" i="3"/>
  <c r="BH353" i="3"/>
  <c r="AT353" i="3"/>
  <c r="AF353" i="3"/>
  <c r="BL353" i="3"/>
  <c r="AX353" i="3"/>
  <c r="AJ353" i="3"/>
  <c r="BP353" i="3"/>
  <c r="BB353" i="3"/>
  <c r="AN353" i="3"/>
  <c r="BJ354" i="3"/>
  <c r="AV354" i="3"/>
  <c r="AH354" i="3"/>
  <c r="T354" i="3"/>
  <c r="BN354" i="3"/>
  <c r="AZ354" i="3"/>
  <c r="AL354" i="3"/>
  <c r="X354" i="3"/>
  <c r="BR354" i="3"/>
  <c r="BD354" i="3"/>
  <c r="AP354" i="3"/>
  <c r="AB354" i="3"/>
  <c r="BH355" i="3"/>
  <c r="AT355" i="3"/>
  <c r="AF355" i="3"/>
  <c r="R355" i="3"/>
  <c r="BL355" i="3"/>
  <c r="AX355" i="3"/>
  <c r="AJ355" i="3"/>
  <c r="V355" i="3"/>
  <c r="BP355" i="3"/>
  <c r="BB355" i="3"/>
  <c r="AN355" i="3"/>
  <c r="Z355" i="3"/>
  <c r="BJ356" i="3"/>
  <c r="AV356" i="3"/>
  <c r="AH356" i="3"/>
  <c r="T356" i="3"/>
  <c r="BN356" i="3"/>
  <c r="AZ356" i="3"/>
  <c r="AL356" i="3"/>
  <c r="X356" i="3"/>
  <c r="BR356" i="3"/>
  <c r="BD356" i="3"/>
  <c r="AP356" i="3"/>
  <c r="AB356" i="3"/>
  <c r="BH357" i="3"/>
  <c r="AT357" i="3"/>
  <c r="AF357" i="3"/>
  <c r="BL357" i="3"/>
  <c r="AX357" i="3"/>
  <c r="AJ357" i="3"/>
  <c r="BP357" i="3"/>
  <c r="BB357" i="3"/>
  <c r="AN357" i="3"/>
  <c r="BJ358" i="3"/>
  <c r="AV358" i="3"/>
  <c r="AH358" i="3"/>
  <c r="T358" i="3"/>
  <c r="BN358" i="3"/>
  <c r="AZ358" i="3"/>
  <c r="AL358" i="3"/>
  <c r="X358" i="3"/>
  <c r="BR358" i="3"/>
  <c r="BD358" i="3"/>
  <c r="AP358" i="3"/>
  <c r="AB358" i="3"/>
  <c r="BH359" i="3"/>
  <c r="AT359" i="3"/>
  <c r="AF359" i="3"/>
  <c r="R359" i="3"/>
  <c r="BL359" i="3"/>
  <c r="AX359" i="3"/>
  <c r="AJ359" i="3"/>
  <c r="V359" i="3"/>
  <c r="BP359" i="3"/>
  <c r="BB359" i="3"/>
  <c r="AN359" i="3"/>
  <c r="Z359" i="3"/>
  <c r="BJ360" i="3"/>
  <c r="AV360" i="3"/>
  <c r="AH360" i="3"/>
  <c r="T360" i="3"/>
  <c r="BN360" i="3"/>
  <c r="AZ360" i="3"/>
  <c r="AL360" i="3"/>
  <c r="X360" i="3"/>
  <c r="BR360" i="3"/>
  <c r="BD360" i="3"/>
  <c r="AP360" i="3"/>
  <c r="AB360" i="3"/>
  <c r="BH361" i="3"/>
  <c r="AT361" i="3"/>
  <c r="AF361" i="3"/>
  <c r="BL361" i="3"/>
  <c r="AX361" i="3"/>
  <c r="AJ361" i="3"/>
  <c r="BP361" i="3"/>
  <c r="BB361" i="3"/>
  <c r="AN361" i="3"/>
  <c r="BJ362" i="3"/>
  <c r="AV362" i="3"/>
  <c r="AH362" i="3"/>
  <c r="T362" i="3"/>
  <c r="BN362" i="3"/>
  <c r="AZ362" i="3"/>
  <c r="AL362" i="3"/>
  <c r="X362" i="3"/>
  <c r="BR362" i="3"/>
  <c r="BD362" i="3"/>
  <c r="AP362" i="3"/>
  <c r="AB362" i="3"/>
  <c r="BH363" i="3"/>
  <c r="AT363" i="3"/>
  <c r="AF363" i="3"/>
  <c r="R363" i="3"/>
  <c r="BL363" i="3"/>
  <c r="AX363" i="3"/>
  <c r="AJ363" i="3"/>
  <c r="V363" i="3"/>
  <c r="BP363" i="3"/>
  <c r="BB363" i="3"/>
  <c r="AN363" i="3"/>
  <c r="Z363" i="3"/>
  <c r="BJ364" i="3"/>
  <c r="AV364" i="3"/>
  <c r="AH364" i="3"/>
  <c r="T364" i="3"/>
  <c r="BN364" i="3"/>
  <c r="AZ364" i="3"/>
  <c r="AL364" i="3"/>
  <c r="X364" i="3"/>
  <c r="BR364" i="3"/>
  <c r="BD364" i="3"/>
  <c r="AP364" i="3"/>
  <c r="AB364" i="3"/>
  <c r="BH365" i="3"/>
  <c r="AT365" i="3"/>
  <c r="AF365" i="3"/>
  <c r="BL365" i="3"/>
  <c r="AX365" i="3"/>
  <c r="AJ365" i="3"/>
  <c r="BP365" i="3"/>
  <c r="BB365" i="3"/>
  <c r="AN365" i="3"/>
  <c r="BJ366" i="3"/>
  <c r="AV366" i="3"/>
  <c r="AH366" i="3"/>
  <c r="T366" i="3"/>
  <c r="BN366" i="3"/>
  <c r="AZ366" i="3"/>
  <c r="AL366" i="3"/>
  <c r="X366" i="3"/>
  <c r="BR366" i="3"/>
  <c r="BD366" i="3"/>
  <c r="AP366" i="3"/>
  <c r="AB366" i="3"/>
  <c r="BH367" i="3"/>
  <c r="AT367" i="3"/>
  <c r="AF367" i="3"/>
  <c r="R367" i="3"/>
  <c r="BL367" i="3"/>
  <c r="AX367" i="3"/>
  <c r="AJ367" i="3"/>
  <c r="V367" i="3"/>
  <c r="BP367" i="3"/>
  <c r="BB367" i="3"/>
  <c r="AN367" i="3"/>
  <c r="Z367" i="3"/>
  <c r="BJ368" i="3"/>
  <c r="AV368" i="3"/>
  <c r="AH368" i="3"/>
  <c r="T368" i="3"/>
  <c r="BN368" i="3"/>
  <c r="AZ368" i="3"/>
  <c r="AL368" i="3"/>
  <c r="X368" i="3"/>
  <c r="BR368" i="3"/>
  <c r="BD368" i="3"/>
  <c r="AP368" i="3"/>
  <c r="AB368" i="3"/>
  <c r="BH369" i="3"/>
  <c r="AT369" i="3"/>
  <c r="AF369" i="3"/>
  <c r="BL369" i="3"/>
  <c r="AX369" i="3"/>
  <c r="AJ369" i="3"/>
  <c r="BP369" i="3"/>
  <c r="BB369" i="3"/>
  <c r="AN369" i="3"/>
  <c r="BJ370" i="3"/>
  <c r="AV370" i="3"/>
  <c r="AH370" i="3"/>
  <c r="T370" i="3"/>
  <c r="BN370" i="3"/>
  <c r="AZ370" i="3"/>
  <c r="AL370" i="3"/>
  <c r="X370" i="3"/>
  <c r="BR370" i="3"/>
  <c r="BD370" i="3"/>
  <c r="AP370" i="3"/>
  <c r="AB370" i="3"/>
  <c r="BH371" i="3"/>
  <c r="AT371" i="3"/>
  <c r="AF371" i="3"/>
  <c r="R371" i="3"/>
  <c r="BL371" i="3"/>
  <c r="AX371" i="3"/>
  <c r="AJ371" i="3"/>
  <c r="V371" i="3"/>
  <c r="BP371" i="3"/>
  <c r="BB371" i="3"/>
  <c r="AN371" i="3"/>
  <c r="Z371" i="3"/>
  <c r="BJ372" i="3"/>
  <c r="AV372" i="3"/>
  <c r="AH372" i="3"/>
  <c r="T372" i="3"/>
  <c r="BN372" i="3"/>
  <c r="AZ372" i="3"/>
  <c r="AL372" i="3"/>
  <c r="X372" i="3"/>
  <c r="BR372" i="3"/>
  <c r="BD372" i="3"/>
  <c r="AP372" i="3"/>
  <c r="AB372" i="3"/>
  <c r="BH373" i="3"/>
  <c r="AT373" i="3"/>
  <c r="AF373" i="3"/>
  <c r="BL373" i="3"/>
  <c r="AX373" i="3"/>
  <c r="AJ373" i="3"/>
  <c r="BP373" i="3"/>
  <c r="BB373" i="3"/>
  <c r="AN373" i="3"/>
  <c r="BJ374" i="3"/>
  <c r="AV374" i="3"/>
  <c r="AH374" i="3"/>
  <c r="T374" i="3"/>
  <c r="BN374" i="3"/>
  <c r="AZ374" i="3"/>
  <c r="AL374" i="3"/>
  <c r="X374" i="3"/>
  <c r="BR374" i="3"/>
  <c r="BD374" i="3"/>
  <c r="AP374" i="3"/>
  <c r="AB374" i="3"/>
  <c r="BH375" i="3"/>
  <c r="AT375" i="3"/>
  <c r="AF375" i="3"/>
  <c r="R375" i="3"/>
  <c r="BL375" i="3"/>
  <c r="AX375" i="3"/>
  <c r="AJ375" i="3"/>
  <c r="V375" i="3"/>
  <c r="BP375" i="3"/>
  <c r="BB375" i="3"/>
  <c r="AN375" i="3"/>
  <c r="Z375" i="3"/>
  <c r="BJ376" i="3"/>
  <c r="AV376" i="3"/>
  <c r="AH376" i="3"/>
  <c r="T376" i="3"/>
  <c r="BN376" i="3"/>
  <c r="AZ376" i="3"/>
  <c r="AL376" i="3"/>
  <c r="X376" i="3"/>
  <c r="BR376" i="3"/>
  <c r="BD376" i="3"/>
  <c r="AP376" i="3"/>
  <c r="AB376" i="3"/>
  <c r="BH377" i="3"/>
  <c r="AT377" i="3"/>
  <c r="AF377" i="3"/>
  <c r="BL377" i="3"/>
  <c r="AX377" i="3"/>
  <c r="AJ377" i="3"/>
  <c r="BP377" i="3"/>
  <c r="BB377" i="3"/>
  <c r="AN377" i="3"/>
  <c r="BJ378" i="3"/>
  <c r="AV378" i="3"/>
  <c r="AH378" i="3"/>
  <c r="T378" i="3"/>
  <c r="BN378" i="3"/>
  <c r="AZ378" i="3"/>
  <c r="AL378" i="3"/>
  <c r="X378" i="3"/>
  <c r="BR378" i="3"/>
  <c r="BD378" i="3"/>
  <c r="AP378" i="3"/>
  <c r="AB378" i="3"/>
  <c r="BH379" i="3"/>
  <c r="AT379" i="3"/>
  <c r="AF379" i="3"/>
  <c r="R379" i="3"/>
  <c r="BL379" i="3"/>
  <c r="AX379" i="3"/>
  <c r="AJ379" i="3"/>
  <c r="V379" i="3"/>
  <c r="BP379" i="3"/>
  <c r="BB379" i="3"/>
  <c r="AN379" i="3"/>
  <c r="Z379" i="3"/>
  <c r="BJ380" i="3"/>
  <c r="AV380" i="3"/>
  <c r="AH380" i="3"/>
  <c r="T380" i="3"/>
  <c r="BN380" i="3"/>
  <c r="AZ380" i="3"/>
  <c r="AL380" i="3"/>
  <c r="X380" i="3"/>
  <c r="BR380" i="3"/>
  <c r="BD380" i="3"/>
  <c r="AP380" i="3"/>
  <c r="AB380" i="3"/>
  <c r="BH381" i="3"/>
  <c r="AT381" i="3"/>
  <c r="AF381" i="3"/>
  <c r="BL381" i="3"/>
  <c r="AX381" i="3"/>
  <c r="AJ381" i="3"/>
  <c r="BP381" i="3"/>
  <c r="BB381" i="3"/>
  <c r="AN381" i="3"/>
  <c r="BJ382" i="3"/>
  <c r="AV382" i="3"/>
  <c r="AH382" i="3"/>
  <c r="T382" i="3"/>
  <c r="BN382" i="3"/>
  <c r="AZ382" i="3"/>
  <c r="AL382" i="3"/>
  <c r="X382" i="3"/>
  <c r="BR382" i="3"/>
  <c r="BD382" i="3"/>
  <c r="AP382" i="3"/>
  <c r="AB382" i="3"/>
  <c r="BH383" i="3"/>
  <c r="AT383" i="3"/>
  <c r="AF383" i="3"/>
  <c r="R383" i="3"/>
  <c r="BL383" i="3"/>
  <c r="AX383" i="3"/>
  <c r="AJ383" i="3"/>
  <c r="V383" i="3"/>
  <c r="BP383" i="3"/>
  <c r="BB383" i="3"/>
  <c r="AN383" i="3"/>
  <c r="Z383" i="3"/>
  <c r="BJ384" i="3"/>
  <c r="AV384" i="3"/>
  <c r="AH384" i="3"/>
  <c r="T384" i="3"/>
  <c r="BN384" i="3"/>
  <c r="AZ384" i="3"/>
  <c r="AL384" i="3"/>
  <c r="X384" i="3"/>
  <c r="BR384" i="3"/>
  <c r="BD384" i="3"/>
  <c r="AP384" i="3"/>
  <c r="AB384" i="3"/>
  <c r="BH385" i="3"/>
  <c r="AT385" i="3"/>
  <c r="AF385" i="3"/>
  <c r="BL385" i="3"/>
  <c r="AX385" i="3"/>
  <c r="AJ385" i="3"/>
  <c r="BP385" i="3"/>
  <c r="BB385" i="3"/>
  <c r="AN385" i="3"/>
  <c r="BJ386" i="3"/>
  <c r="AV386" i="3"/>
  <c r="AH386" i="3"/>
  <c r="T386" i="3"/>
  <c r="BN386" i="3"/>
  <c r="AZ386" i="3"/>
  <c r="AL386" i="3"/>
  <c r="X386" i="3"/>
  <c r="BR386" i="3"/>
  <c r="BD386" i="3"/>
  <c r="AP386" i="3"/>
  <c r="AB386" i="3"/>
  <c r="BH387" i="3"/>
  <c r="AT387" i="3"/>
  <c r="AF387" i="3"/>
  <c r="R387" i="3"/>
  <c r="BL387" i="3"/>
  <c r="AX387" i="3"/>
  <c r="AJ387" i="3"/>
  <c r="V387" i="3"/>
  <c r="BP387" i="3"/>
  <c r="BB387" i="3"/>
  <c r="AN387" i="3"/>
  <c r="Z387" i="3"/>
  <c r="BJ388" i="3"/>
  <c r="AV388" i="3"/>
  <c r="AH388" i="3"/>
  <c r="T388" i="3"/>
  <c r="BN388" i="3"/>
  <c r="AZ388" i="3"/>
  <c r="AL388" i="3"/>
  <c r="X388" i="3"/>
  <c r="BR388" i="3"/>
  <c r="BD388" i="3"/>
  <c r="AP388" i="3"/>
  <c r="AB388" i="3"/>
  <c r="BH389" i="3"/>
  <c r="AT389" i="3"/>
  <c r="AF389" i="3"/>
  <c r="BL389" i="3"/>
  <c r="AX389" i="3"/>
  <c r="AJ389" i="3"/>
  <c r="BP389" i="3"/>
  <c r="BB389" i="3"/>
  <c r="AN389" i="3"/>
  <c r="BJ390" i="3"/>
  <c r="AV390" i="3"/>
  <c r="AH390" i="3"/>
  <c r="T390" i="3"/>
  <c r="BN390" i="3"/>
  <c r="AZ390" i="3"/>
  <c r="AL390" i="3"/>
  <c r="X390" i="3"/>
  <c r="BR390" i="3"/>
  <c r="BD390" i="3"/>
  <c r="AP390" i="3"/>
  <c r="AB390" i="3"/>
  <c r="BH391" i="3"/>
  <c r="AT391" i="3"/>
  <c r="AF391" i="3"/>
  <c r="R391" i="3"/>
  <c r="BL391" i="3"/>
  <c r="AX391" i="3"/>
  <c r="AJ391" i="3"/>
  <c r="V391" i="3"/>
  <c r="BP391" i="3"/>
  <c r="BB391" i="3"/>
  <c r="AN391" i="3"/>
  <c r="Z391" i="3"/>
  <c r="BJ392" i="3"/>
  <c r="AV392" i="3"/>
  <c r="AH392" i="3"/>
  <c r="T392" i="3"/>
  <c r="BN392" i="3"/>
  <c r="AZ392" i="3"/>
  <c r="AL392" i="3"/>
  <c r="X392" i="3"/>
  <c r="BR392" i="3"/>
  <c r="BD392" i="3"/>
  <c r="AP392" i="3"/>
  <c r="AB392" i="3"/>
  <c r="BH393" i="3"/>
  <c r="AT393" i="3"/>
  <c r="AF393" i="3"/>
  <c r="BL393" i="3"/>
  <c r="AX393" i="3"/>
  <c r="AJ393" i="3"/>
  <c r="BP393" i="3"/>
  <c r="BB393" i="3"/>
  <c r="AN393" i="3"/>
  <c r="BJ394" i="3"/>
  <c r="AV394" i="3"/>
  <c r="AH394" i="3"/>
  <c r="T394" i="3"/>
  <c r="BN394" i="3"/>
  <c r="AZ394" i="3"/>
  <c r="AL394" i="3"/>
  <c r="X394" i="3"/>
  <c r="BR394" i="3"/>
  <c r="BD394" i="3"/>
  <c r="AP394" i="3"/>
  <c r="AB394" i="3"/>
  <c r="BH395" i="3"/>
  <c r="AT395" i="3"/>
  <c r="AF395" i="3"/>
  <c r="R395" i="3"/>
  <c r="BL395" i="3"/>
  <c r="AX395" i="3"/>
  <c r="AJ395" i="3"/>
  <c r="V395" i="3"/>
  <c r="BP395" i="3"/>
  <c r="BB395" i="3"/>
  <c r="AN395" i="3"/>
  <c r="Z395" i="3"/>
  <c r="BJ396" i="3"/>
  <c r="AV396" i="3"/>
  <c r="AH396" i="3"/>
  <c r="T396" i="3"/>
  <c r="BN396" i="3"/>
  <c r="AZ396" i="3"/>
  <c r="AL396" i="3"/>
  <c r="X396" i="3"/>
  <c r="BR396" i="3"/>
  <c r="BD396" i="3"/>
  <c r="AP396" i="3"/>
  <c r="AB396" i="3"/>
  <c r="BH397" i="3"/>
  <c r="AT397" i="3"/>
  <c r="AF397" i="3"/>
  <c r="BL397" i="3"/>
  <c r="AX397" i="3"/>
  <c r="AJ397" i="3"/>
  <c r="BP397" i="3"/>
  <c r="BB397" i="3"/>
  <c r="AN397" i="3"/>
  <c r="BJ398" i="3"/>
  <c r="AV398" i="3"/>
  <c r="AH398" i="3"/>
  <c r="T398" i="3"/>
  <c r="BN398" i="3"/>
  <c r="AZ398" i="3"/>
  <c r="AL398" i="3"/>
  <c r="X398" i="3"/>
  <c r="BR398" i="3"/>
  <c r="BD398" i="3"/>
  <c r="AP398" i="3"/>
  <c r="AB398" i="3"/>
  <c r="BH399" i="3"/>
  <c r="AT399" i="3"/>
  <c r="AF399" i="3"/>
  <c r="R399" i="3"/>
  <c r="BL399" i="3"/>
  <c r="AX399" i="3"/>
  <c r="AJ399" i="3"/>
  <c r="V399" i="3"/>
  <c r="BP399" i="3"/>
  <c r="BB399" i="3"/>
  <c r="AN399" i="3"/>
  <c r="Z399" i="3"/>
  <c r="BJ400" i="3"/>
  <c r="AV400" i="3"/>
  <c r="AH400" i="3"/>
  <c r="T400" i="3"/>
  <c r="BN400" i="3"/>
  <c r="AZ400" i="3"/>
  <c r="AL400" i="3"/>
  <c r="X400" i="3"/>
  <c r="BR400" i="3"/>
  <c r="BD400" i="3"/>
  <c r="AP400" i="3"/>
  <c r="AB400" i="3"/>
  <c r="BH401" i="3"/>
  <c r="AT401" i="3"/>
  <c r="AF401" i="3"/>
  <c r="BL401" i="3"/>
  <c r="AX401" i="3"/>
  <c r="AJ401" i="3"/>
  <c r="BP401" i="3"/>
  <c r="BB401" i="3"/>
  <c r="AN401" i="3"/>
  <c r="BJ402" i="3"/>
  <c r="AV402" i="3"/>
  <c r="AH402" i="3"/>
  <c r="T402" i="3"/>
  <c r="BN402" i="3"/>
  <c r="AZ402" i="3"/>
  <c r="AL402" i="3"/>
  <c r="X402" i="3"/>
  <c r="BR402" i="3"/>
  <c r="BD402" i="3"/>
  <c r="AP402" i="3"/>
  <c r="AB402" i="3"/>
  <c r="BH403" i="3"/>
  <c r="AT403" i="3"/>
  <c r="AF403" i="3"/>
  <c r="R403" i="3"/>
  <c r="BL403" i="3"/>
  <c r="AX403" i="3"/>
  <c r="AJ403" i="3"/>
  <c r="V403" i="3"/>
  <c r="BP403" i="3"/>
  <c r="BB403" i="3"/>
  <c r="AN403" i="3"/>
  <c r="Z403" i="3"/>
  <c r="BJ404" i="3"/>
  <c r="AV404" i="3"/>
  <c r="AH404" i="3"/>
  <c r="T404" i="3"/>
  <c r="BN404" i="3"/>
  <c r="AZ404" i="3"/>
  <c r="AL404" i="3"/>
  <c r="X404" i="3"/>
  <c r="BR404" i="3"/>
  <c r="BD404" i="3"/>
  <c r="AP404" i="3"/>
  <c r="AB404" i="3"/>
  <c r="BH405" i="3"/>
  <c r="AT405" i="3"/>
  <c r="AF405" i="3"/>
  <c r="BL405" i="3"/>
  <c r="AX405" i="3"/>
  <c r="AJ405" i="3"/>
  <c r="BP405" i="3"/>
  <c r="BB405" i="3"/>
  <c r="AN405" i="3"/>
  <c r="BJ406" i="3"/>
  <c r="AV406" i="3"/>
  <c r="AH406" i="3"/>
  <c r="T406" i="3"/>
  <c r="BN406" i="3"/>
  <c r="AZ406" i="3"/>
  <c r="AL406" i="3"/>
  <c r="X406" i="3"/>
  <c r="BR406" i="3"/>
  <c r="BD406" i="3"/>
  <c r="AP406" i="3"/>
  <c r="AB406" i="3"/>
  <c r="BH407" i="3"/>
  <c r="AT407" i="3"/>
  <c r="AF407" i="3"/>
  <c r="R407" i="3"/>
  <c r="BL407" i="3"/>
  <c r="AX407" i="3"/>
  <c r="AJ407" i="3"/>
  <c r="V407" i="3"/>
  <c r="BP407" i="3"/>
  <c r="BB407" i="3"/>
  <c r="AN407" i="3"/>
  <c r="Z407" i="3"/>
  <c r="BJ408" i="3"/>
  <c r="AV408" i="3"/>
  <c r="AH408" i="3"/>
  <c r="T408" i="3"/>
  <c r="BN408" i="3"/>
  <c r="AZ408" i="3"/>
  <c r="AL408" i="3"/>
  <c r="X408" i="3"/>
  <c r="BR408" i="3"/>
  <c r="BD408" i="3"/>
  <c r="AP408" i="3"/>
  <c r="AB408" i="3"/>
  <c r="BH409" i="3"/>
  <c r="AT409" i="3"/>
  <c r="AF409" i="3"/>
  <c r="BL409" i="3"/>
  <c r="AX409" i="3"/>
  <c r="AJ409" i="3"/>
  <c r="BP409" i="3"/>
  <c r="BB409" i="3"/>
  <c r="AN409" i="3"/>
  <c r="BJ410" i="3"/>
  <c r="AV410" i="3"/>
  <c r="AH410" i="3"/>
  <c r="T410" i="3"/>
  <c r="BN410" i="3"/>
  <c r="AZ410" i="3"/>
  <c r="AL410" i="3"/>
  <c r="X410" i="3"/>
  <c r="BR410" i="3"/>
  <c r="BD410" i="3"/>
  <c r="AP410" i="3"/>
  <c r="AB410" i="3"/>
  <c r="BH411" i="3"/>
  <c r="AT411" i="3"/>
  <c r="AF411" i="3"/>
  <c r="R411" i="3"/>
  <c r="BL411" i="3"/>
  <c r="AX411" i="3"/>
  <c r="AJ411" i="3"/>
  <c r="V411" i="3"/>
  <c r="BP411" i="3"/>
  <c r="BB411" i="3"/>
  <c r="AN411" i="3"/>
  <c r="Z411" i="3"/>
  <c r="BJ412" i="3"/>
  <c r="AV412" i="3"/>
  <c r="AH412" i="3"/>
  <c r="T412" i="3"/>
  <c r="BN412" i="3"/>
  <c r="AZ412" i="3"/>
  <c r="AL412" i="3"/>
  <c r="X412" i="3"/>
  <c r="BR412" i="3"/>
  <c r="BD412" i="3"/>
  <c r="AP412" i="3"/>
  <c r="AB412" i="3"/>
  <c r="BH413" i="3"/>
  <c r="AT413" i="3"/>
  <c r="AF413" i="3"/>
  <c r="BL413" i="3"/>
  <c r="AX413" i="3"/>
  <c r="AJ413" i="3"/>
  <c r="BP413" i="3"/>
  <c r="BB413" i="3"/>
  <c r="AN413" i="3"/>
  <c r="BJ414" i="3"/>
  <c r="AV414" i="3"/>
  <c r="AH414" i="3"/>
  <c r="T414" i="3"/>
  <c r="BN414" i="3"/>
  <c r="AZ414" i="3"/>
  <c r="AL414" i="3"/>
  <c r="X414" i="3"/>
  <c r="BR414" i="3"/>
  <c r="BD414" i="3"/>
  <c r="AP414" i="3"/>
  <c r="AB414" i="3"/>
  <c r="BH415" i="3"/>
  <c r="AT415" i="3"/>
  <c r="AF415" i="3"/>
  <c r="R415" i="3"/>
  <c r="BL415" i="3"/>
  <c r="AX415" i="3"/>
  <c r="AJ415" i="3"/>
  <c r="V415" i="3"/>
  <c r="BP415" i="3"/>
  <c r="BB415" i="3"/>
  <c r="AN415" i="3"/>
  <c r="Z415" i="3"/>
  <c r="BJ416" i="3"/>
  <c r="AV416" i="3"/>
  <c r="AH416" i="3"/>
  <c r="T416" i="3"/>
  <c r="BN416" i="3"/>
  <c r="AZ416" i="3"/>
  <c r="AL416" i="3"/>
  <c r="X416" i="3"/>
  <c r="BR416" i="3"/>
  <c r="BD416" i="3"/>
  <c r="AP416" i="3"/>
  <c r="AB416" i="3"/>
  <c r="BH417" i="3"/>
  <c r="AT417" i="3"/>
  <c r="AF417" i="3"/>
  <c r="BL417" i="3"/>
  <c r="AX417" i="3"/>
  <c r="AJ417" i="3"/>
  <c r="BP417" i="3"/>
  <c r="BB417" i="3"/>
  <c r="AN417" i="3"/>
  <c r="BJ418" i="3"/>
  <c r="AV418" i="3"/>
  <c r="AH418" i="3"/>
  <c r="T418" i="3"/>
  <c r="BN418" i="3"/>
  <c r="AZ418" i="3"/>
  <c r="AL418" i="3"/>
  <c r="X418" i="3"/>
  <c r="BR418" i="3"/>
  <c r="BD418" i="3"/>
  <c r="AP418" i="3"/>
  <c r="AB418" i="3"/>
  <c r="BH419" i="3"/>
  <c r="AT419" i="3"/>
  <c r="AF419" i="3"/>
  <c r="R419" i="3"/>
  <c r="BL419" i="3"/>
  <c r="AX419" i="3"/>
  <c r="AJ419" i="3"/>
  <c r="V419" i="3"/>
  <c r="BP419" i="3"/>
  <c r="BB419" i="3"/>
  <c r="AN419" i="3"/>
  <c r="Z419" i="3"/>
  <c r="BJ420" i="3"/>
  <c r="AV420" i="3"/>
  <c r="AH420" i="3"/>
  <c r="T420" i="3"/>
  <c r="BN420" i="3"/>
  <c r="AZ420" i="3"/>
  <c r="AL420" i="3"/>
  <c r="X420" i="3"/>
  <c r="BR420" i="3"/>
  <c r="BD420" i="3"/>
  <c r="AP420" i="3"/>
  <c r="AB420" i="3"/>
  <c r="BH421" i="3"/>
  <c r="AT421" i="3"/>
  <c r="AF421" i="3"/>
  <c r="BL421" i="3"/>
  <c r="AX421" i="3"/>
  <c r="AJ421" i="3"/>
  <c r="BP421" i="3"/>
  <c r="BB421" i="3"/>
  <c r="AN421" i="3"/>
  <c r="BJ422" i="3"/>
  <c r="AV422" i="3"/>
  <c r="AH422" i="3"/>
  <c r="T422" i="3"/>
  <c r="BN422" i="3"/>
  <c r="AZ422" i="3"/>
  <c r="AL422" i="3"/>
  <c r="X422" i="3"/>
  <c r="BR422" i="3"/>
  <c r="BD422" i="3"/>
  <c r="AP422" i="3"/>
  <c r="AB422" i="3"/>
  <c r="BH423" i="3"/>
  <c r="AT423" i="3"/>
  <c r="AF423" i="3"/>
  <c r="R423" i="3"/>
  <c r="BL423" i="3"/>
  <c r="AX423" i="3"/>
  <c r="AJ423" i="3"/>
  <c r="V423" i="3"/>
  <c r="BP423" i="3"/>
  <c r="BB423" i="3"/>
  <c r="AN423" i="3"/>
  <c r="Z423" i="3"/>
  <c r="BJ424" i="3"/>
  <c r="AV424" i="3"/>
  <c r="AH424" i="3"/>
  <c r="T424" i="3"/>
  <c r="BN424" i="3"/>
  <c r="AZ424" i="3"/>
  <c r="AL424" i="3"/>
  <c r="X424" i="3"/>
  <c r="BR424" i="3"/>
  <c r="BD424" i="3"/>
  <c r="AP424" i="3"/>
  <c r="AB424" i="3"/>
  <c r="BH425" i="3"/>
  <c r="AT425" i="3"/>
  <c r="AF425" i="3"/>
  <c r="BL425" i="3"/>
  <c r="AX425" i="3"/>
  <c r="AJ425" i="3"/>
  <c r="BP425" i="3"/>
  <c r="BB425" i="3"/>
  <c r="AN425" i="3"/>
  <c r="BJ426" i="3"/>
  <c r="AV426" i="3"/>
  <c r="AH426" i="3"/>
  <c r="T426" i="3"/>
  <c r="BN426" i="3"/>
  <c r="AZ426" i="3"/>
  <c r="AL426" i="3"/>
  <c r="X426" i="3"/>
  <c r="BR426" i="3"/>
  <c r="BD426" i="3"/>
  <c r="AP426" i="3"/>
  <c r="AB426" i="3"/>
  <c r="BH427" i="3"/>
  <c r="AT427" i="3"/>
  <c r="AF427" i="3"/>
  <c r="R427" i="3"/>
  <c r="BL427" i="3"/>
  <c r="AX427" i="3"/>
  <c r="AJ427" i="3"/>
  <c r="V427" i="3"/>
  <c r="BP427" i="3"/>
  <c r="BB427" i="3"/>
  <c r="AN427" i="3"/>
  <c r="Z427" i="3"/>
  <c r="BJ428" i="3"/>
  <c r="AV428" i="3"/>
  <c r="AH428" i="3"/>
  <c r="T428" i="3"/>
  <c r="BN428" i="3"/>
  <c r="AZ428" i="3"/>
  <c r="AL428" i="3"/>
  <c r="X428" i="3"/>
  <c r="BR428" i="3"/>
  <c r="BD428" i="3"/>
  <c r="AP428" i="3"/>
  <c r="AB428" i="3"/>
  <c r="BH429" i="3"/>
  <c r="AT429" i="3"/>
  <c r="AF429" i="3"/>
  <c r="BL429" i="3"/>
  <c r="AX429" i="3"/>
  <c r="AJ429" i="3"/>
  <c r="BP429" i="3"/>
  <c r="BB429" i="3"/>
  <c r="AN429" i="3"/>
  <c r="BJ430" i="3"/>
  <c r="AV430" i="3"/>
  <c r="AH430" i="3"/>
  <c r="T430" i="3"/>
  <c r="BN430" i="3"/>
  <c r="AZ430" i="3"/>
  <c r="AL430" i="3"/>
  <c r="X430" i="3"/>
  <c r="BR430" i="3"/>
  <c r="BD430" i="3"/>
  <c r="AP430" i="3"/>
  <c r="AB430" i="3"/>
  <c r="BH431" i="3"/>
  <c r="AT431" i="3"/>
  <c r="AF431" i="3"/>
  <c r="R431" i="3"/>
  <c r="BL431" i="3"/>
  <c r="AX431" i="3"/>
  <c r="AJ431" i="3"/>
  <c r="V431" i="3"/>
  <c r="BP431" i="3"/>
  <c r="BB431" i="3"/>
  <c r="AN431" i="3"/>
  <c r="Z431" i="3"/>
  <c r="BJ432" i="3"/>
  <c r="AV432" i="3"/>
  <c r="AH432" i="3"/>
  <c r="T432" i="3"/>
  <c r="BN432" i="3"/>
  <c r="AZ432" i="3"/>
  <c r="AL432" i="3"/>
  <c r="X432" i="3"/>
  <c r="BR432" i="3"/>
  <c r="BD432" i="3"/>
  <c r="AP432" i="3"/>
  <c r="AB432" i="3"/>
  <c r="BH433" i="3"/>
  <c r="AT433" i="3"/>
  <c r="AF433" i="3"/>
  <c r="BL433" i="3"/>
  <c r="AX433" i="3"/>
  <c r="AJ433" i="3"/>
  <c r="BP433" i="3"/>
  <c r="BB433" i="3"/>
  <c r="AN433" i="3"/>
  <c r="BJ434" i="3"/>
  <c r="AV434" i="3"/>
  <c r="AH434" i="3"/>
  <c r="T434" i="3"/>
  <c r="BN434" i="3"/>
  <c r="AZ434" i="3"/>
  <c r="AL434" i="3"/>
  <c r="X434" i="3"/>
  <c r="BR434" i="3"/>
  <c r="BD434" i="3"/>
  <c r="AP434" i="3"/>
  <c r="AB434" i="3"/>
  <c r="BH435" i="3"/>
  <c r="AT435" i="3"/>
  <c r="AF435" i="3"/>
  <c r="R435" i="3"/>
  <c r="BL435" i="3"/>
  <c r="AX435" i="3"/>
  <c r="AJ435" i="3"/>
  <c r="V435" i="3"/>
  <c r="BP435" i="3"/>
  <c r="BB435" i="3"/>
  <c r="AN435" i="3"/>
  <c r="Z435" i="3"/>
  <c r="BJ436" i="3"/>
  <c r="AV436" i="3"/>
  <c r="AH436" i="3"/>
  <c r="T436" i="3"/>
  <c r="BN436" i="3"/>
  <c r="AZ436" i="3"/>
  <c r="AL436" i="3"/>
  <c r="X436" i="3"/>
  <c r="BR436" i="3"/>
  <c r="BD436" i="3"/>
  <c r="AP436" i="3"/>
  <c r="AB436" i="3"/>
  <c r="BH437" i="3"/>
  <c r="AT437" i="3"/>
  <c r="AF437" i="3"/>
  <c r="BL437" i="3"/>
  <c r="AX437" i="3"/>
  <c r="AJ437" i="3"/>
  <c r="BP437" i="3"/>
  <c r="BB437" i="3"/>
  <c r="AN437" i="3"/>
  <c r="BJ438" i="3"/>
  <c r="AV438" i="3"/>
  <c r="AH438" i="3"/>
  <c r="T438" i="3"/>
  <c r="BN438" i="3"/>
  <c r="AZ438" i="3"/>
  <c r="AL438" i="3"/>
  <c r="X438" i="3"/>
  <c r="BR438" i="3"/>
  <c r="BD438" i="3"/>
  <c r="AP438" i="3"/>
  <c r="AB438" i="3"/>
  <c r="BH439" i="3"/>
  <c r="AT439" i="3"/>
  <c r="AF439" i="3"/>
  <c r="R439" i="3"/>
  <c r="BL439" i="3"/>
  <c r="AX439" i="3"/>
  <c r="AJ439" i="3"/>
  <c r="V439" i="3"/>
  <c r="BP439" i="3"/>
  <c r="BB439" i="3"/>
  <c r="AN439" i="3"/>
  <c r="Z439" i="3"/>
  <c r="BJ440" i="3"/>
  <c r="AV440" i="3"/>
  <c r="AH440" i="3"/>
  <c r="T440" i="3"/>
  <c r="BN440" i="3"/>
  <c r="AZ440" i="3"/>
  <c r="AL440" i="3"/>
  <c r="X440" i="3"/>
  <c r="BR440" i="3"/>
  <c r="BD440" i="3"/>
  <c r="AP440" i="3"/>
  <c r="AB440" i="3"/>
  <c r="BH441" i="3"/>
  <c r="AT441" i="3"/>
  <c r="AF441" i="3"/>
  <c r="BL441" i="3"/>
  <c r="AX441" i="3"/>
  <c r="AJ441" i="3"/>
  <c r="BP441" i="3"/>
  <c r="BB441" i="3"/>
  <c r="AN441" i="3"/>
  <c r="BJ442" i="3"/>
  <c r="AV442" i="3"/>
  <c r="AH442" i="3"/>
  <c r="T442" i="3"/>
  <c r="BN442" i="3"/>
  <c r="AZ442" i="3"/>
  <c r="AL442" i="3"/>
  <c r="X442" i="3"/>
  <c r="BR442" i="3"/>
  <c r="BD442" i="3"/>
  <c r="AP442" i="3"/>
  <c r="AB442" i="3"/>
  <c r="BH443" i="3"/>
  <c r="AT443" i="3"/>
  <c r="AF443" i="3"/>
  <c r="R443" i="3"/>
  <c r="BL443" i="3"/>
  <c r="AX443" i="3"/>
  <c r="AJ443" i="3"/>
  <c r="V443" i="3"/>
  <c r="BP443" i="3"/>
  <c r="BB443" i="3"/>
  <c r="AN443" i="3"/>
  <c r="Z443" i="3"/>
  <c r="BJ444" i="3"/>
  <c r="AV444" i="3"/>
  <c r="AH444" i="3"/>
  <c r="T444" i="3"/>
  <c r="BN444" i="3"/>
  <c r="AZ444" i="3"/>
  <c r="AL444" i="3"/>
  <c r="X444" i="3"/>
  <c r="BR444" i="3"/>
  <c r="BD444" i="3"/>
  <c r="AP444" i="3"/>
  <c r="AB444" i="3"/>
  <c r="BH445" i="3"/>
  <c r="AT445" i="3"/>
  <c r="AF445" i="3"/>
  <c r="BL445" i="3"/>
  <c r="AX445" i="3"/>
  <c r="AJ445" i="3"/>
  <c r="BP445" i="3"/>
  <c r="BB445" i="3"/>
  <c r="AN445" i="3"/>
  <c r="BJ446" i="3"/>
  <c r="AV446" i="3"/>
  <c r="AH446" i="3"/>
  <c r="T446" i="3"/>
  <c r="BN446" i="3"/>
  <c r="AZ446" i="3"/>
  <c r="AL446" i="3"/>
  <c r="X446" i="3"/>
  <c r="BR446" i="3"/>
  <c r="BD446" i="3"/>
  <c r="AP446" i="3"/>
  <c r="AB446" i="3"/>
  <c r="BH447" i="3"/>
  <c r="AT447" i="3"/>
  <c r="AF447" i="3"/>
  <c r="R447" i="3"/>
  <c r="BL447" i="3"/>
  <c r="AX447" i="3"/>
  <c r="AJ447" i="3"/>
  <c r="V447" i="3"/>
  <c r="BP447" i="3"/>
  <c r="BB447" i="3"/>
  <c r="AN447" i="3"/>
  <c r="Z447" i="3"/>
  <c r="BJ448" i="3"/>
  <c r="AV448" i="3"/>
  <c r="AH448" i="3"/>
  <c r="T448" i="3"/>
  <c r="BN448" i="3"/>
  <c r="AZ448" i="3"/>
  <c r="AL448" i="3"/>
  <c r="X448" i="3"/>
  <c r="BR448" i="3"/>
  <c r="BD448" i="3"/>
  <c r="AP448" i="3"/>
  <c r="AB448" i="3"/>
  <c r="BH449" i="3"/>
  <c r="AT449" i="3"/>
  <c r="AF449" i="3"/>
  <c r="BL449" i="3"/>
  <c r="AX449" i="3"/>
  <c r="AJ449" i="3"/>
  <c r="BP449" i="3"/>
  <c r="BB449" i="3"/>
  <c r="AN449" i="3"/>
  <c r="BJ450" i="3"/>
  <c r="AV450" i="3"/>
  <c r="AH450" i="3"/>
  <c r="T450" i="3"/>
  <c r="BN450" i="3"/>
  <c r="AZ450" i="3"/>
  <c r="AL450" i="3"/>
  <c r="X450" i="3"/>
  <c r="BR450" i="3"/>
  <c r="BD450" i="3"/>
  <c r="AP450" i="3"/>
  <c r="AB450" i="3"/>
  <c r="BH451" i="3"/>
  <c r="AT451" i="3"/>
  <c r="AF451" i="3"/>
  <c r="R451" i="3"/>
  <c r="BL451" i="3"/>
  <c r="AX451" i="3"/>
  <c r="AJ451" i="3"/>
  <c r="V451" i="3"/>
  <c r="BP451" i="3"/>
  <c r="BB451" i="3"/>
  <c r="AN451" i="3"/>
  <c r="Z451" i="3"/>
  <c r="BJ452" i="3"/>
  <c r="AV452" i="3"/>
  <c r="AH452" i="3"/>
  <c r="T452" i="3"/>
  <c r="BN452" i="3"/>
  <c r="AZ452" i="3"/>
  <c r="AL452" i="3"/>
  <c r="X452" i="3"/>
  <c r="BR452" i="3"/>
  <c r="BD452" i="3"/>
  <c r="AP452" i="3"/>
  <c r="AB452" i="3"/>
  <c r="BH453" i="3"/>
  <c r="AT453" i="3"/>
  <c r="AF453" i="3"/>
  <c r="BL453" i="3"/>
  <c r="AX453" i="3"/>
  <c r="AJ453" i="3"/>
  <c r="BP453" i="3"/>
  <c r="BB453" i="3"/>
  <c r="AN453" i="3"/>
  <c r="BJ454" i="3"/>
  <c r="AV454" i="3"/>
  <c r="AH454" i="3"/>
  <c r="T454" i="3"/>
  <c r="BN454" i="3"/>
  <c r="AZ454" i="3"/>
  <c r="AL454" i="3"/>
  <c r="X454" i="3"/>
  <c r="BR454" i="3"/>
  <c r="BD454" i="3"/>
  <c r="AP454" i="3"/>
  <c r="AB454" i="3"/>
  <c r="BH455" i="3"/>
  <c r="AT455" i="3"/>
  <c r="AF455" i="3"/>
  <c r="R455" i="3"/>
  <c r="BL455" i="3"/>
  <c r="AX455" i="3"/>
  <c r="AJ455" i="3"/>
  <c r="V455" i="3"/>
  <c r="BP455" i="3"/>
  <c r="BB455" i="3"/>
  <c r="AN455" i="3"/>
  <c r="Z455" i="3"/>
  <c r="BJ456" i="3"/>
  <c r="AV456" i="3"/>
  <c r="AH456" i="3"/>
  <c r="T456" i="3"/>
  <c r="BN456" i="3"/>
  <c r="AZ456" i="3"/>
  <c r="AL456" i="3"/>
  <c r="X456" i="3"/>
  <c r="BR456" i="3"/>
  <c r="BD456" i="3"/>
  <c r="AP456" i="3"/>
  <c r="AB456" i="3"/>
  <c r="BH457" i="3"/>
  <c r="AT457" i="3"/>
  <c r="AF457" i="3"/>
  <c r="BL457" i="3"/>
  <c r="AX457" i="3"/>
  <c r="AJ457" i="3"/>
  <c r="BP457" i="3"/>
  <c r="BB457" i="3"/>
  <c r="AN457" i="3"/>
  <c r="BJ458" i="3"/>
  <c r="AV458" i="3"/>
  <c r="AH458" i="3"/>
  <c r="T458" i="3"/>
  <c r="BN458" i="3"/>
  <c r="AZ458" i="3"/>
  <c r="AL458" i="3"/>
  <c r="X458" i="3"/>
  <c r="BR458" i="3"/>
  <c r="BD458" i="3"/>
  <c r="AP458" i="3"/>
  <c r="AB458" i="3"/>
  <c r="BH459" i="3"/>
  <c r="AT459" i="3"/>
  <c r="AF459" i="3"/>
  <c r="R459" i="3"/>
  <c r="BL459" i="3"/>
  <c r="AX459" i="3"/>
  <c r="AJ459" i="3"/>
  <c r="V459" i="3"/>
  <c r="BP459" i="3"/>
  <c r="BB459" i="3"/>
  <c r="AN459" i="3"/>
  <c r="Z459" i="3"/>
  <c r="BJ460" i="3"/>
  <c r="AV460" i="3"/>
  <c r="AH460" i="3"/>
  <c r="T460" i="3"/>
  <c r="BN460" i="3"/>
  <c r="AZ460" i="3"/>
  <c r="AL460" i="3"/>
  <c r="X460" i="3"/>
  <c r="BR460" i="3"/>
  <c r="BD460" i="3"/>
  <c r="AP460" i="3"/>
  <c r="AB460" i="3"/>
  <c r="BH461" i="3"/>
  <c r="AT461" i="3"/>
  <c r="AF461" i="3"/>
  <c r="BL461" i="3"/>
  <c r="AX461" i="3"/>
  <c r="AJ461" i="3"/>
  <c r="BP461" i="3"/>
  <c r="BB461" i="3"/>
  <c r="AN461" i="3"/>
  <c r="BJ462" i="3"/>
  <c r="AV462" i="3"/>
  <c r="AH462" i="3"/>
  <c r="T462" i="3"/>
  <c r="BN462" i="3"/>
  <c r="AZ462" i="3"/>
  <c r="AL462" i="3"/>
  <c r="X462" i="3"/>
  <c r="BR462" i="3"/>
  <c r="BD462" i="3"/>
  <c r="AP462" i="3"/>
  <c r="AB462" i="3"/>
  <c r="BH463" i="3"/>
  <c r="AT463" i="3"/>
  <c r="AF463" i="3"/>
  <c r="R463" i="3"/>
  <c r="BL463" i="3"/>
  <c r="AX463" i="3"/>
  <c r="AJ463" i="3"/>
  <c r="V463" i="3"/>
  <c r="BP463" i="3"/>
  <c r="BB463" i="3"/>
  <c r="AN463" i="3"/>
  <c r="Z463" i="3"/>
  <c r="BJ464" i="3"/>
  <c r="AV464" i="3"/>
  <c r="AH464" i="3"/>
  <c r="T464" i="3"/>
  <c r="BN464" i="3"/>
  <c r="AZ464" i="3"/>
  <c r="AL464" i="3"/>
  <c r="X464" i="3"/>
  <c r="BR464" i="3"/>
  <c r="BD464" i="3"/>
  <c r="AP464" i="3"/>
  <c r="AB464" i="3"/>
  <c r="BH465" i="3"/>
  <c r="AT465" i="3"/>
  <c r="AF465" i="3"/>
  <c r="BL465" i="3"/>
  <c r="AX465" i="3"/>
  <c r="AJ465" i="3"/>
  <c r="BP465" i="3"/>
  <c r="BB465" i="3"/>
  <c r="AN465" i="3"/>
  <c r="BJ466" i="3"/>
  <c r="AV466" i="3"/>
  <c r="AH466" i="3"/>
  <c r="T466" i="3"/>
  <c r="BN466" i="3"/>
  <c r="AZ466" i="3"/>
  <c r="AL466" i="3"/>
  <c r="X466" i="3"/>
  <c r="BR466" i="3"/>
  <c r="BD466" i="3"/>
  <c r="AP466" i="3"/>
  <c r="AB466" i="3"/>
  <c r="BH467" i="3"/>
  <c r="AT467" i="3"/>
  <c r="AF467" i="3"/>
  <c r="R467" i="3"/>
  <c r="BL467" i="3"/>
  <c r="AX467" i="3"/>
  <c r="AJ467" i="3"/>
  <c r="V467" i="3"/>
  <c r="BP467" i="3"/>
  <c r="BB467" i="3"/>
  <c r="AN467" i="3"/>
  <c r="Z467" i="3"/>
  <c r="BJ468" i="3"/>
  <c r="AV468" i="3"/>
  <c r="AH468" i="3"/>
  <c r="T468" i="3"/>
  <c r="BN468" i="3"/>
  <c r="AZ468" i="3"/>
  <c r="AL468" i="3"/>
  <c r="X468" i="3"/>
  <c r="BR468" i="3"/>
  <c r="BD468" i="3"/>
  <c r="AP468" i="3"/>
  <c r="AB468" i="3"/>
  <c r="BH469" i="3"/>
  <c r="AT469" i="3"/>
  <c r="AF469" i="3"/>
  <c r="BL469" i="3"/>
  <c r="AX469" i="3"/>
  <c r="AJ469" i="3"/>
  <c r="BP469" i="3"/>
  <c r="BB469" i="3"/>
  <c r="AN469" i="3"/>
  <c r="BJ470" i="3"/>
  <c r="AV470" i="3"/>
  <c r="AH470" i="3"/>
  <c r="T470" i="3"/>
  <c r="BN470" i="3"/>
  <c r="AZ470" i="3"/>
  <c r="AL470" i="3"/>
  <c r="X470" i="3"/>
  <c r="BR470" i="3"/>
  <c r="BD470" i="3"/>
  <c r="AP470" i="3"/>
  <c r="AB470" i="3"/>
  <c r="BH471" i="3"/>
  <c r="AT471" i="3"/>
  <c r="AF471" i="3"/>
  <c r="R471" i="3"/>
  <c r="BL471" i="3"/>
  <c r="AX471" i="3"/>
  <c r="AJ471" i="3"/>
  <c r="V471" i="3"/>
  <c r="BP471" i="3"/>
  <c r="BB471" i="3"/>
  <c r="AN471" i="3"/>
  <c r="Z471" i="3"/>
  <c r="BJ472" i="3"/>
  <c r="AV472" i="3"/>
  <c r="AH472" i="3"/>
  <c r="T472" i="3"/>
  <c r="BN472" i="3"/>
  <c r="AZ472" i="3"/>
  <c r="AL472" i="3"/>
  <c r="X472" i="3"/>
  <c r="BR472" i="3"/>
  <c r="BD472" i="3"/>
  <c r="AP472" i="3"/>
  <c r="AB472" i="3"/>
  <c r="BH473" i="3"/>
  <c r="AT473" i="3"/>
  <c r="AF473" i="3"/>
  <c r="BL473" i="3"/>
  <c r="AX473" i="3"/>
  <c r="AJ473" i="3"/>
  <c r="BP473" i="3"/>
  <c r="BB473" i="3"/>
  <c r="AN473" i="3"/>
  <c r="BJ474" i="3"/>
  <c r="AV474" i="3"/>
  <c r="AH474" i="3"/>
  <c r="T474" i="3"/>
  <c r="BN474" i="3"/>
  <c r="AZ474" i="3"/>
  <c r="AL474" i="3"/>
  <c r="X474" i="3"/>
  <c r="BR474" i="3"/>
  <c r="BD474" i="3"/>
  <c r="AP474" i="3"/>
  <c r="AB474" i="3"/>
  <c r="BH475" i="3"/>
  <c r="AT475" i="3"/>
  <c r="AF475" i="3"/>
  <c r="R475" i="3"/>
  <c r="BL475" i="3"/>
  <c r="AX475" i="3"/>
  <c r="AJ475" i="3"/>
  <c r="V475" i="3"/>
  <c r="BP475" i="3"/>
  <c r="BB475" i="3"/>
  <c r="AN475" i="3"/>
  <c r="Z475" i="3"/>
  <c r="BJ476" i="3"/>
  <c r="AV476" i="3"/>
  <c r="AH476" i="3"/>
  <c r="T476" i="3"/>
  <c r="BN476" i="3"/>
  <c r="AZ476" i="3"/>
  <c r="AL476" i="3"/>
  <c r="X476" i="3"/>
  <c r="BR476" i="3"/>
  <c r="BD476" i="3"/>
  <c r="AP476" i="3"/>
  <c r="AB476" i="3"/>
  <c r="BH477" i="3"/>
  <c r="AT477" i="3"/>
  <c r="AF477" i="3"/>
  <c r="BL477" i="3"/>
  <c r="AX477" i="3"/>
  <c r="AJ477" i="3"/>
  <c r="BP477" i="3"/>
  <c r="BB477" i="3"/>
  <c r="AN477" i="3"/>
  <c r="BJ478" i="3"/>
  <c r="AV478" i="3"/>
  <c r="AH478" i="3"/>
  <c r="T478" i="3"/>
  <c r="BN478" i="3"/>
  <c r="AZ478" i="3"/>
  <c r="AL478" i="3"/>
  <c r="X478" i="3"/>
  <c r="BR478" i="3"/>
  <c r="BD478" i="3"/>
  <c r="AP478" i="3"/>
  <c r="AB478" i="3"/>
  <c r="BH479" i="3"/>
  <c r="AT479" i="3"/>
  <c r="AF479" i="3"/>
  <c r="R479" i="3"/>
  <c r="BL479" i="3"/>
  <c r="AX479" i="3"/>
  <c r="AJ479" i="3"/>
  <c r="V479" i="3"/>
  <c r="BP479" i="3"/>
  <c r="BB479" i="3"/>
  <c r="AN479" i="3"/>
  <c r="Z479" i="3"/>
  <c r="BJ480" i="3"/>
  <c r="AV480" i="3"/>
  <c r="AH480" i="3"/>
  <c r="T480" i="3"/>
  <c r="BN480" i="3"/>
  <c r="AZ480" i="3"/>
  <c r="AL480" i="3"/>
  <c r="X480" i="3"/>
  <c r="BR480" i="3"/>
  <c r="BD480" i="3"/>
  <c r="AP480" i="3"/>
  <c r="AB480" i="3"/>
  <c r="BH481" i="3"/>
  <c r="AT481" i="3"/>
  <c r="AF481" i="3"/>
  <c r="BL481" i="3"/>
  <c r="AX481" i="3"/>
  <c r="AJ481" i="3"/>
  <c r="BP481" i="3"/>
  <c r="BB481" i="3"/>
  <c r="AN481" i="3"/>
  <c r="BJ482" i="3"/>
  <c r="AV482" i="3"/>
  <c r="AH482" i="3"/>
  <c r="T482" i="3"/>
  <c r="BN482" i="3"/>
  <c r="AZ482" i="3"/>
  <c r="AL482" i="3"/>
  <c r="X482" i="3"/>
  <c r="BR482" i="3"/>
  <c r="BD482" i="3"/>
  <c r="AP482" i="3"/>
  <c r="AB482" i="3"/>
  <c r="BH483" i="3"/>
  <c r="AT483" i="3"/>
  <c r="AF483" i="3"/>
  <c r="R483" i="3"/>
  <c r="BL483" i="3"/>
  <c r="AX483" i="3"/>
  <c r="AJ483" i="3"/>
  <c r="V483" i="3"/>
  <c r="BP483" i="3"/>
  <c r="BB483" i="3"/>
  <c r="AN483" i="3"/>
  <c r="Z483" i="3"/>
  <c r="BJ484" i="3"/>
  <c r="AV484" i="3"/>
  <c r="AH484" i="3"/>
  <c r="T484" i="3"/>
  <c r="BN484" i="3"/>
  <c r="AZ484" i="3"/>
  <c r="AL484" i="3"/>
  <c r="X484" i="3"/>
  <c r="BR484" i="3"/>
  <c r="BD484" i="3"/>
  <c r="AP484" i="3"/>
  <c r="AB484" i="3"/>
  <c r="BH485" i="3"/>
  <c r="AT485" i="3"/>
  <c r="AF485" i="3"/>
  <c r="BL485" i="3"/>
  <c r="AX485" i="3"/>
  <c r="AJ485" i="3"/>
  <c r="BP485" i="3"/>
  <c r="BB485" i="3"/>
  <c r="AN485" i="3"/>
  <c r="BJ486" i="3"/>
  <c r="AV486" i="3"/>
  <c r="AH486" i="3"/>
  <c r="T486" i="3"/>
  <c r="BN486" i="3"/>
  <c r="AZ486" i="3"/>
  <c r="AL486" i="3"/>
  <c r="X486" i="3"/>
  <c r="BR486" i="3"/>
  <c r="BD486" i="3"/>
  <c r="AP486" i="3"/>
  <c r="AB486" i="3"/>
  <c r="BH487" i="3"/>
  <c r="AT487" i="3"/>
  <c r="AF487" i="3"/>
  <c r="R487" i="3"/>
  <c r="BL487" i="3"/>
  <c r="AX487" i="3"/>
  <c r="AJ487" i="3"/>
  <c r="V487" i="3"/>
  <c r="BP487" i="3"/>
  <c r="BB487" i="3"/>
  <c r="AN487" i="3"/>
  <c r="Z487" i="3"/>
  <c r="BJ488" i="3"/>
  <c r="AV488" i="3"/>
  <c r="AH488" i="3"/>
  <c r="T488" i="3"/>
  <c r="BN488" i="3"/>
  <c r="AZ488" i="3"/>
  <c r="AL488" i="3"/>
  <c r="X488" i="3"/>
  <c r="BR488" i="3"/>
  <c r="BD488" i="3"/>
  <c r="AP488" i="3"/>
  <c r="AB488" i="3"/>
  <c r="BH489" i="3"/>
  <c r="AT489" i="3"/>
  <c r="AF489" i="3"/>
  <c r="BL489" i="3"/>
  <c r="AX489" i="3"/>
  <c r="AJ489" i="3"/>
  <c r="BP489" i="3"/>
  <c r="BB489" i="3"/>
  <c r="AN489" i="3"/>
  <c r="BJ490" i="3"/>
  <c r="AV490" i="3"/>
  <c r="AH490" i="3"/>
  <c r="T490" i="3"/>
  <c r="BN490" i="3"/>
  <c r="AZ490" i="3"/>
  <c r="AL490" i="3"/>
  <c r="X490" i="3"/>
  <c r="BR490" i="3"/>
  <c r="BD490" i="3"/>
  <c r="AP490" i="3"/>
  <c r="AB490" i="3"/>
  <c r="BH491" i="3"/>
  <c r="AT491" i="3"/>
  <c r="AF491" i="3"/>
  <c r="R491" i="3"/>
  <c r="BL491" i="3"/>
  <c r="AX491" i="3"/>
  <c r="AJ491" i="3"/>
  <c r="V491" i="3"/>
  <c r="BP491" i="3"/>
  <c r="BB491" i="3"/>
  <c r="AN491" i="3"/>
  <c r="Z491" i="3"/>
  <c r="BJ492" i="3"/>
  <c r="AV492" i="3"/>
  <c r="AH492" i="3"/>
  <c r="T492" i="3"/>
  <c r="BN492" i="3"/>
  <c r="AZ492" i="3"/>
  <c r="AL492" i="3"/>
  <c r="X492" i="3"/>
  <c r="BR492" i="3"/>
  <c r="BD492" i="3"/>
  <c r="AP492" i="3"/>
  <c r="AB492" i="3"/>
  <c r="BH493" i="3"/>
  <c r="AT493" i="3"/>
  <c r="AF493" i="3"/>
  <c r="BL493" i="3"/>
  <c r="AX493" i="3"/>
  <c r="AJ493" i="3"/>
  <c r="BP493" i="3"/>
  <c r="BB493" i="3"/>
  <c r="AN493" i="3"/>
  <c r="BJ494" i="3"/>
  <c r="AV494" i="3"/>
  <c r="AH494" i="3"/>
  <c r="T494" i="3"/>
  <c r="BN494" i="3"/>
  <c r="AZ494" i="3"/>
  <c r="AL494" i="3"/>
  <c r="X494" i="3"/>
  <c r="BR494" i="3"/>
  <c r="BD494" i="3"/>
  <c r="AP494" i="3"/>
  <c r="AB494" i="3"/>
  <c r="BH495" i="3"/>
  <c r="AT495" i="3"/>
  <c r="AF495" i="3"/>
  <c r="R495" i="3"/>
  <c r="BL495" i="3"/>
  <c r="AX495" i="3"/>
  <c r="AJ495" i="3"/>
  <c r="V495" i="3"/>
  <c r="BP495" i="3"/>
  <c r="BB495" i="3"/>
  <c r="AN495" i="3"/>
  <c r="Z495" i="3"/>
  <c r="BJ496" i="3"/>
  <c r="AV496" i="3"/>
  <c r="AH496" i="3"/>
  <c r="T496" i="3"/>
  <c r="BN496" i="3"/>
  <c r="AZ496" i="3"/>
  <c r="AL496" i="3"/>
  <c r="X496" i="3"/>
  <c r="BR496" i="3"/>
  <c r="BD496" i="3"/>
  <c r="AP496" i="3"/>
  <c r="AB496" i="3"/>
  <c r="BH497" i="3"/>
  <c r="AT497" i="3"/>
  <c r="AF497" i="3"/>
  <c r="BL497" i="3"/>
  <c r="AX497" i="3"/>
  <c r="AJ497" i="3"/>
  <c r="BP497" i="3"/>
  <c r="BB497" i="3"/>
  <c r="AN497" i="3"/>
  <c r="BJ498" i="3"/>
  <c r="AV498" i="3"/>
  <c r="AH498" i="3"/>
  <c r="T498" i="3"/>
  <c r="BN498" i="3"/>
  <c r="AZ498" i="3"/>
  <c r="AL498" i="3"/>
  <c r="X498" i="3"/>
  <c r="BR498" i="3"/>
  <c r="BD498" i="3"/>
  <c r="AP498" i="3"/>
  <c r="AB498" i="3"/>
  <c r="BH499" i="3"/>
  <c r="AT499" i="3"/>
  <c r="AF499" i="3"/>
  <c r="R499" i="3"/>
  <c r="BL499" i="3"/>
  <c r="AX499" i="3"/>
  <c r="AJ499" i="3"/>
  <c r="V499" i="3"/>
  <c r="BP499" i="3"/>
  <c r="BB499" i="3"/>
  <c r="AN499" i="3"/>
  <c r="Z499" i="3"/>
  <c r="BJ500" i="3"/>
  <c r="AV500" i="3"/>
  <c r="AH500" i="3"/>
  <c r="T500" i="3"/>
  <c r="BN500" i="3"/>
  <c r="AZ500" i="3"/>
  <c r="AL500" i="3"/>
  <c r="X500" i="3"/>
  <c r="BR500" i="3"/>
  <c r="BD500" i="3"/>
  <c r="AP500" i="3"/>
  <c r="AB500" i="3"/>
  <c r="BH501" i="3"/>
  <c r="AT501" i="3"/>
  <c r="AF501" i="3"/>
  <c r="BL501" i="3"/>
  <c r="AX501" i="3"/>
  <c r="AJ501" i="3"/>
  <c r="BP501" i="3"/>
  <c r="BB501" i="3"/>
  <c r="AN501" i="3"/>
  <c r="BJ502" i="3"/>
  <c r="AV502" i="3"/>
  <c r="AH502" i="3"/>
  <c r="T502" i="3"/>
  <c r="BN502" i="3"/>
  <c r="AZ502" i="3"/>
  <c r="AL502" i="3"/>
  <c r="X502" i="3"/>
  <c r="BR502" i="3"/>
  <c r="BD502" i="3"/>
  <c r="AP502" i="3"/>
  <c r="AB502" i="3"/>
  <c r="BH503" i="3"/>
  <c r="AT503" i="3"/>
  <c r="AF503" i="3"/>
  <c r="R503" i="3"/>
  <c r="BL503" i="3"/>
  <c r="AX503" i="3"/>
  <c r="AJ503" i="3"/>
  <c r="V503" i="3"/>
  <c r="BP503" i="3"/>
  <c r="BB503" i="3"/>
  <c r="AN503" i="3"/>
  <c r="Z503" i="3"/>
  <c r="BJ504" i="3"/>
  <c r="AV504" i="3"/>
  <c r="AH504" i="3"/>
  <c r="T504" i="3"/>
  <c r="BN504" i="3"/>
  <c r="AZ504" i="3"/>
  <c r="AL504" i="3"/>
  <c r="X504" i="3"/>
  <c r="BR504" i="3"/>
  <c r="BD504" i="3"/>
  <c r="AP504" i="3"/>
  <c r="AB504" i="3"/>
  <c r="BH505" i="3"/>
  <c r="AT505" i="3"/>
  <c r="AF505" i="3"/>
  <c r="BL505" i="3"/>
  <c r="AX505" i="3"/>
  <c r="AJ505" i="3"/>
  <c r="BP505" i="3"/>
  <c r="BB505" i="3"/>
  <c r="AN505" i="3"/>
  <c r="BJ506" i="3"/>
  <c r="AV506" i="3"/>
  <c r="AH506" i="3"/>
  <c r="T506" i="3"/>
  <c r="BN506" i="3"/>
  <c r="AZ506" i="3"/>
  <c r="AL506" i="3"/>
  <c r="X506" i="3"/>
  <c r="BR506" i="3"/>
  <c r="BD506" i="3"/>
  <c r="AP506" i="3"/>
  <c r="AB506" i="3"/>
  <c r="BH507" i="3"/>
  <c r="AT507" i="3"/>
  <c r="AF507" i="3"/>
  <c r="R507" i="3"/>
  <c r="BL507" i="3"/>
  <c r="AX507" i="3"/>
  <c r="AJ507" i="3"/>
  <c r="V507" i="3"/>
  <c r="BP507" i="3"/>
  <c r="BB507" i="3"/>
  <c r="AN507" i="3"/>
  <c r="Z507" i="3"/>
  <c r="BJ508" i="3"/>
  <c r="AV508" i="3"/>
  <c r="AH508" i="3"/>
  <c r="T508" i="3"/>
  <c r="BN508" i="3"/>
  <c r="AZ508" i="3"/>
  <c r="AL508" i="3"/>
  <c r="X508" i="3"/>
  <c r="BR508" i="3"/>
  <c r="BD508" i="3"/>
  <c r="AP508" i="3"/>
  <c r="AB508" i="3"/>
  <c r="BH509" i="3"/>
  <c r="AT509" i="3"/>
  <c r="AF509" i="3"/>
  <c r="BL509" i="3"/>
  <c r="AX509" i="3"/>
  <c r="AJ509" i="3"/>
  <c r="BP509" i="3"/>
  <c r="BB509" i="3"/>
  <c r="AN509" i="3"/>
  <c r="BJ510" i="3"/>
  <c r="AV510" i="3"/>
  <c r="AH510" i="3"/>
  <c r="T510" i="3"/>
  <c r="BN510" i="3"/>
  <c r="AZ510" i="3"/>
  <c r="AL510" i="3"/>
  <c r="X510" i="3"/>
  <c r="BR510" i="3"/>
  <c r="BD510" i="3"/>
  <c r="AP510" i="3"/>
  <c r="AB510" i="3"/>
  <c r="BH511" i="3"/>
  <c r="AT511" i="3"/>
  <c r="AF511" i="3"/>
  <c r="R511" i="3"/>
  <c r="BL511" i="3"/>
  <c r="AX511" i="3"/>
  <c r="AJ511" i="3"/>
  <c r="V511" i="3"/>
  <c r="BP511" i="3"/>
  <c r="BB511" i="3"/>
  <c r="AN511" i="3"/>
  <c r="Z511" i="3"/>
  <c r="BJ512" i="3"/>
  <c r="AV512" i="3"/>
  <c r="AH512" i="3"/>
  <c r="T512" i="3"/>
  <c r="BN512" i="3"/>
  <c r="AZ512" i="3"/>
  <c r="AL512" i="3"/>
  <c r="X512" i="3"/>
  <c r="BR512" i="3"/>
  <c r="BD512" i="3"/>
  <c r="AP512" i="3"/>
  <c r="AB512" i="3"/>
  <c r="BH513" i="3"/>
  <c r="AT513" i="3"/>
  <c r="AF513" i="3"/>
  <c r="BL513" i="3"/>
  <c r="AX513" i="3"/>
  <c r="AJ513" i="3"/>
  <c r="BP513" i="3"/>
  <c r="BB513" i="3"/>
  <c r="AN513" i="3"/>
  <c r="BJ514" i="3"/>
  <c r="AV514" i="3"/>
  <c r="AH514" i="3"/>
  <c r="T514" i="3"/>
  <c r="BN514" i="3"/>
  <c r="AZ514" i="3"/>
  <c r="AL514" i="3"/>
  <c r="X514" i="3"/>
  <c r="BR514" i="3"/>
  <c r="BD514" i="3"/>
  <c r="AP514" i="3"/>
  <c r="AB514" i="3"/>
  <c r="BH515" i="3"/>
  <c r="AT515" i="3"/>
  <c r="AF515" i="3"/>
  <c r="R515" i="3"/>
  <c r="BL515" i="3"/>
  <c r="AX515" i="3"/>
  <c r="AJ515" i="3"/>
  <c r="V515" i="3"/>
  <c r="BP515" i="3"/>
  <c r="BB515" i="3"/>
  <c r="AN515" i="3"/>
  <c r="Z515" i="3"/>
  <c r="BJ516" i="3"/>
  <c r="AV516" i="3"/>
  <c r="AH516" i="3"/>
  <c r="T516" i="3"/>
  <c r="BN516" i="3"/>
  <c r="AZ516" i="3"/>
  <c r="AL516" i="3"/>
  <c r="X516" i="3"/>
  <c r="BR516" i="3"/>
  <c r="BD516" i="3"/>
  <c r="AP516" i="3"/>
  <c r="AB516" i="3"/>
  <c r="BH517" i="3"/>
  <c r="AT517" i="3"/>
  <c r="AF517" i="3"/>
  <c r="BL517" i="3"/>
  <c r="AX517" i="3"/>
  <c r="AJ517" i="3"/>
  <c r="BP517" i="3"/>
  <c r="BB517" i="3"/>
  <c r="AN517" i="3"/>
  <c r="BJ518" i="3"/>
  <c r="AV518" i="3"/>
  <c r="AH518" i="3"/>
  <c r="T518" i="3"/>
  <c r="BN518" i="3"/>
  <c r="AZ518" i="3"/>
  <c r="AL518" i="3"/>
  <c r="X518" i="3"/>
  <c r="BR518" i="3"/>
  <c r="BD518" i="3"/>
  <c r="AP518" i="3"/>
  <c r="AB518" i="3"/>
  <c r="BH519" i="3"/>
  <c r="AT519" i="3"/>
  <c r="AF519" i="3"/>
  <c r="R519" i="3"/>
  <c r="BL519" i="3"/>
  <c r="AX519" i="3"/>
  <c r="AJ519" i="3"/>
  <c r="V519" i="3"/>
  <c r="BP519" i="3"/>
  <c r="BB519" i="3"/>
  <c r="AN519" i="3"/>
  <c r="Z519" i="3"/>
  <c r="BJ520" i="3"/>
  <c r="AV520" i="3"/>
  <c r="AH520" i="3"/>
  <c r="T520" i="3"/>
  <c r="BN520" i="3"/>
  <c r="AZ520" i="3"/>
  <c r="AL520" i="3"/>
  <c r="X520" i="3"/>
  <c r="BR520" i="3"/>
  <c r="BD520" i="3"/>
  <c r="AP520" i="3"/>
  <c r="AB520" i="3"/>
  <c r="BH521" i="3"/>
  <c r="AT521" i="3"/>
  <c r="AF521" i="3"/>
  <c r="BL521" i="3"/>
  <c r="AX521" i="3"/>
  <c r="AJ521" i="3"/>
  <c r="BP521" i="3"/>
  <c r="BB521" i="3"/>
  <c r="AN521" i="3"/>
  <c r="BJ522" i="3"/>
  <c r="AV522" i="3"/>
  <c r="AH522" i="3"/>
  <c r="T522" i="3"/>
  <c r="BN522" i="3"/>
  <c r="AZ522" i="3"/>
  <c r="AL522" i="3"/>
  <c r="X522" i="3"/>
  <c r="BR522" i="3"/>
  <c r="BD522" i="3"/>
  <c r="AP522" i="3"/>
  <c r="AB522" i="3"/>
  <c r="BH523" i="3"/>
  <c r="AT523" i="3"/>
  <c r="AF523" i="3"/>
  <c r="R523" i="3"/>
  <c r="BL523" i="3"/>
  <c r="AX523" i="3"/>
  <c r="AJ523" i="3"/>
  <c r="V523" i="3"/>
  <c r="BP523" i="3"/>
  <c r="BB523" i="3"/>
  <c r="AN523" i="3"/>
  <c r="Z523" i="3"/>
  <c r="BJ524" i="3"/>
  <c r="AV524" i="3"/>
  <c r="AH524" i="3"/>
  <c r="T524" i="3"/>
  <c r="BN524" i="3"/>
  <c r="AZ524" i="3"/>
  <c r="AL524" i="3"/>
  <c r="X524" i="3"/>
  <c r="BR524" i="3"/>
  <c r="BD524" i="3"/>
  <c r="AP524" i="3"/>
  <c r="AB524" i="3"/>
  <c r="BH525" i="3"/>
  <c r="AT525" i="3"/>
  <c r="AF525" i="3"/>
  <c r="BL525" i="3"/>
  <c r="AX525" i="3"/>
  <c r="AJ525" i="3"/>
  <c r="BP525" i="3"/>
  <c r="BB525" i="3"/>
  <c r="AN525" i="3"/>
  <c r="BJ526" i="3"/>
  <c r="AV526" i="3"/>
  <c r="AH526" i="3"/>
  <c r="T526" i="3"/>
  <c r="BN526" i="3"/>
  <c r="AZ526" i="3"/>
  <c r="AL526" i="3"/>
  <c r="X526" i="3"/>
  <c r="BR526" i="3"/>
  <c r="BD526" i="3"/>
  <c r="AP526" i="3"/>
  <c r="AB526" i="3"/>
  <c r="BH527" i="3"/>
  <c r="AT527" i="3"/>
  <c r="AF527" i="3"/>
  <c r="R527" i="3"/>
  <c r="BL527" i="3"/>
  <c r="AX527" i="3"/>
  <c r="AJ527" i="3"/>
  <c r="V527" i="3"/>
  <c r="BP527" i="3"/>
  <c r="BB527" i="3"/>
  <c r="AN527" i="3"/>
  <c r="Z527" i="3"/>
  <c r="BJ528" i="3"/>
  <c r="AV528" i="3"/>
  <c r="AH528" i="3"/>
  <c r="T528" i="3"/>
  <c r="BN528" i="3"/>
  <c r="AZ528" i="3"/>
  <c r="AL528" i="3"/>
  <c r="X528" i="3"/>
  <c r="BR528" i="3"/>
  <c r="BD528" i="3"/>
  <c r="AP528" i="3"/>
  <c r="AB528" i="3"/>
  <c r="BH529" i="3"/>
  <c r="AT529" i="3"/>
  <c r="AF529" i="3"/>
  <c r="BL529" i="3"/>
  <c r="AX529" i="3"/>
  <c r="AJ529" i="3"/>
  <c r="BP529" i="3"/>
  <c r="BB529" i="3"/>
  <c r="AN529" i="3"/>
  <c r="BJ530" i="3"/>
  <c r="AV530" i="3"/>
  <c r="AH530" i="3"/>
  <c r="T530" i="3"/>
  <c r="BN530" i="3"/>
  <c r="AZ530" i="3"/>
  <c r="AL530" i="3"/>
  <c r="X530" i="3"/>
  <c r="BR530" i="3"/>
  <c r="BD530" i="3"/>
  <c r="AP530" i="3"/>
  <c r="AB530" i="3"/>
  <c r="BH531" i="3"/>
  <c r="AT531" i="3"/>
  <c r="AF531" i="3"/>
  <c r="R531" i="3"/>
  <c r="BL531" i="3"/>
  <c r="AX531" i="3"/>
  <c r="AJ531" i="3"/>
  <c r="V531" i="3"/>
  <c r="BP531" i="3"/>
  <c r="BB531" i="3"/>
  <c r="AN531" i="3"/>
  <c r="Z531" i="3"/>
  <c r="BJ532" i="3"/>
  <c r="AV532" i="3"/>
  <c r="AH532" i="3"/>
  <c r="T532" i="3"/>
  <c r="BN532" i="3"/>
  <c r="AZ532" i="3"/>
  <c r="AL532" i="3"/>
  <c r="X532" i="3"/>
  <c r="BR532" i="3"/>
  <c r="BD532" i="3"/>
  <c r="AP532" i="3"/>
  <c r="AB532" i="3"/>
  <c r="BH533" i="3"/>
  <c r="AT533" i="3"/>
  <c r="AF533" i="3"/>
  <c r="BL533" i="3"/>
  <c r="AX533" i="3"/>
  <c r="AJ533" i="3"/>
  <c r="BP533" i="3"/>
  <c r="BB533" i="3"/>
  <c r="AN533" i="3"/>
  <c r="BJ534" i="3"/>
  <c r="AV534" i="3"/>
  <c r="AH534" i="3"/>
  <c r="BN534" i="3"/>
  <c r="AZ534" i="3"/>
  <c r="AL534" i="3"/>
  <c r="BR534" i="3"/>
  <c r="BD534" i="3"/>
  <c r="AP534" i="3"/>
  <c r="BH535" i="3"/>
  <c r="AT535" i="3"/>
  <c r="AF535" i="3"/>
  <c r="BL535" i="3"/>
  <c r="AX535" i="3"/>
  <c r="AJ535" i="3"/>
  <c r="BP535" i="3"/>
  <c r="BB535" i="3"/>
  <c r="AN535" i="3"/>
  <c r="BJ536" i="3"/>
  <c r="AV536" i="3"/>
  <c r="AH536" i="3"/>
  <c r="BN536" i="3"/>
  <c r="AZ536" i="3"/>
  <c r="AL536" i="3"/>
  <c r="BR536" i="3"/>
  <c r="BD536" i="3"/>
  <c r="AP536" i="3"/>
  <c r="BH537" i="3"/>
  <c r="AT537" i="3"/>
  <c r="AF537" i="3"/>
  <c r="BL537" i="3"/>
  <c r="AX537" i="3"/>
  <c r="AJ537" i="3"/>
  <c r="BP537" i="3"/>
  <c r="BB537" i="3"/>
  <c r="AN537" i="3"/>
  <c r="BJ538" i="3"/>
  <c r="AV538" i="3"/>
  <c r="AH538" i="3"/>
  <c r="BN538" i="3"/>
  <c r="AZ538" i="3"/>
  <c r="AL538" i="3"/>
  <c r="BR538" i="3"/>
  <c r="BD538" i="3"/>
  <c r="AP538" i="3"/>
  <c r="BH539" i="3"/>
  <c r="AT539" i="3"/>
  <c r="AF539" i="3"/>
  <c r="BL539" i="3"/>
  <c r="AX539" i="3"/>
  <c r="AJ539" i="3"/>
  <c r="BP539" i="3"/>
  <c r="BB539" i="3"/>
  <c r="AN539" i="3"/>
  <c r="BJ540" i="3"/>
  <c r="AV540" i="3"/>
  <c r="AH540" i="3"/>
  <c r="BN540" i="3"/>
  <c r="AZ540" i="3"/>
  <c r="AL540" i="3"/>
  <c r="BR540" i="3"/>
  <c r="BD540" i="3"/>
  <c r="AP540" i="3"/>
  <c r="BH541" i="3"/>
  <c r="AT541" i="3"/>
  <c r="AF541" i="3"/>
  <c r="BL541" i="3"/>
  <c r="AX541" i="3"/>
  <c r="AJ541" i="3"/>
  <c r="BP541" i="3"/>
  <c r="BB541" i="3"/>
  <c r="AN541" i="3"/>
  <c r="BJ542" i="3"/>
  <c r="AV542" i="3"/>
  <c r="AH542" i="3"/>
  <c r="BN542" i="3"/>
  <c r="AZ542" i="3"/>
  <c r="AL542" i="3"/>
  <c r="BR542" i="3"/>
  <c r="BD542" i="3"/>
  <c r="AP542" i="3"/>
  <c r="BH543" i="3"/>
  <c r="AT543" i="3"/>
  <c r="AF543" i="3"/>
  <c r="BL543" i="3"/>
  <c r="AX543" i="3"/>
  <c r="AJ543" i="3"/>
  <c r="BP543" i="3"/>
  <c r="BB543" i="3"/>
  <c r="AN543" i="3"/>
  <c r="BJ544" i="3"/>
  <c r="AV544" i="3"/>
  <c r="AH544" i="3"/>
  <c r="BN544" i="3"/>
  <c r="AZ544" i="3"/>
  <c r="AL544" i="3"/>
  <c r="BR544" i="3"/>
  <c r="BD544" i="3"/>
  <c r="AP544" i="3"/>
  <c r="BH545" i="3"/>
  <c r="AT545" i="3"/>
  <c r="AF545" i="3"/>
  <c r="BL545" i="3"/>
  <c r="AX545" i="3"/>
  <c r="AJ545" i="3"/>
  <c r="BP545" i="3"/>
  <c r="BB545" i="3"/>
  <c r="AN545" i="3"/>
  <c r="BJ546" i="3"/>
  <c r="AV546" i="3"/>
  <c r="AH546" i="3"/>
  <c r="BN546" i="3"/>
  <c r="AZ546" i="3"/>
  <c r="AL546" i="3"/>
  <c r="BR546" i="3"/>
  <c r="BD546" i="3"/>
  <c r="AP546" i="3"/>
  <c r="BH547" i="3"/>
  <c r="AT547" i="3"/>
  <c r="AF547" i="3"/>
  <c r="BL547" i="3"/>
  <c r="AX547" i="3"/>
  <c r="AJ547" i="3"/>
  <c r="BP547" i="3"/>
  <c r="BB547" i="3"/>
  <c r="AN547" i="3"/>
  <c r="BJ548" i="3"/>
  <c r="AV548" i="3"/>
  <c r="AH548" i="3"/>
  <c r="BN548" i="3"/>
  <c r="AZ548" i="3"/>
  <c r="AL548" i="3"/>
  <c r="BR548" i="3"/>
  <c r="BD548" i="3"/>
  <c r="AP548" i="3"/>
  <c r="BH549" i="3"/>
  <c r="AT549" i="3"/>
  <c r="AF549" i="3"/>
  <c r="BL549" i="3"/>
  <c r="AX549" i="3"/>
  <c r="AJ549" i="3"/>
  <c r="BP549" i="3"/>
  <c r="BB549" i="3"/>
  <c r="AN549" i="3"/>
  <c r="BJ550" i="3"/>
  <c r="AV550" i="3"/>
  <c r="AH550" i="3"/>
  <c r="BN550" i="3"/>
  <c r="AZ550" i="3"/>
  <c r="AL550" i="3"/>
  <c r="BR550" i="3"/>
  <c r="BD550" i="3"/>
  <c r="AP550" i="3"/>
  <c r="BH551" i="3"/>
  <c r="AT551" i="3"/>
  <c r="AF551" i="3"/>
  <c r="BL551" i="3"/>
  <c r="AX551" i="3"/>
  <c r="AJ551" i="3"/>
  <c r="BP551" i="3"/>
  <c r="BB551" i="3"/>
  <c r="AN551" i="3"/>
  <c r="BJ552" i="3"/>
  <c r="AV552" i="3"/>
  <c r="AH552" i="3"/>
  <c r="BN552" i="3"/>
  <c r="AZ552" i="3"/>
  <c r="AL552" i="3"/>
  <c r="BR552" i="3"/>
  <c r="BD552" i="3"/>
  <c r="AP552" i="3"/>
  <c r="BH553" i="3"/>
  <c r="AT553" i="3"/>
  <c r="AF553" i="3"/>
  <c r="BL553" i="3"/>
  <c r="AX553" i="3"/>
  <c r="AJ553" i="3"/>
  <c r="BP553" i="3"/>
  <c r="BB553" i="3"/>
  <c r="AN553" i="3"/>
  <c r="BJ554" i="3"/>
  <c r="AV554" i="3"/>
  <c r="AH554" i="3"/>
  <c r="BN554" i="3"/>
  <c r="AZ554" i="3"/>
  <c r="AL554" i="3"/>
  <c r="BR554" i="3"/>
  <c r="BD554" i="3"/>
  <c r="AP554" i="3"/>
  <c r="BH555" i="3"/>
  <c r="AT555" i="3"/>
  <c r="AF555" i="3"/>
  <c r="BL555" i="3"/>
  <c r="AX555" i="3"/>
  <c r="AJ555" i="3"/>
  <c r="BP555" i="3"/>
  <c r="BB555" i="3"/>
  <c r="AN555" i="3"/>
  <c r="BJ556" i="3"/>
  <c r="AV556" i="3"/>
  <c r="AH556" i="3"/>
  <c r="BN556" i="3"/>
  <c r="AZ556" i="3"/>
  <c r="AL556" i="3"/>
  <c r="BR556" i="3"/>
  <c r="BD556" i="3"/>
  <c r="AP556" i="3"/>
  <c r="BH557" i="3"/>
  <c r="AT557" i="3"/>
  <c r="AF557" i="3"/>
  <c r="BL557" i="3"/>
  <c r="AX557" i="3"/>
  <c r="AJ557" i="3"/>
  <c r="BP557" i="3"/>
  <c r="BB557" i="3"/>
  <c r="AN557" i="3"/>
  <c r="BJ558" i="3"/>
  <c r="AV558" i="3"/>
  <c r="AH558" i="3"/>
  <c r="BN558" i="3"/>
  <c r="AZ558" i="3"/>
  <c r="AL558" i="3"/>
  <c r="BR558" i="3"/>
  <c r="BD558" i="3"/>
  <c r="AP558" i="3"/>
  <c r="BH559" i="3"/>
  <c r="AT559" i="3"/>
  <c r="AF559" i="3"/>
  <c r="BL559" i="3"/>
  <c r="AX559" i="3"/>
  <c r="AJ559" i="3"/>
  <c r="BP559" i="3"/>
  <c r="BB559" i="3"/>
  <c r="AN559" i="3"/>
  <c r="BJ560" i="3"/>
  <c r="AV560" i="3"/>
  <c r="AH560" i="3"/>
  <c r="BN560" i="3"/>
  <c r="AZ560" i="3"/>
  <c r="AL560" i="3"/>
  <c r="BR560" i="3"/>
  <c r="BD560" i="3"/>
  <c r="AP560" i="3"/>
  <c r="BH561" i="3"/>
  <c r="AT561" i="3"/>
  <c r="AF561" i="3"/>
  <c r="BL561" i="3"/>
  <c r="AX561" i="3"/>
  <c r="AJ561" i="3"/>
  <c r="BP561" i="3"/>
  <c r="BB561" i="3"/>
  <c r="AN561" i="3"/>
  <c r="BJ562" i="3"/>
  <c r="AV562" i="3"/>
  <c r="AH562" i="3"/>
  <c r="BN562" i="3"/>
  <c r="AZ562" i="3"/>
  <c r="AL562" i="3"/>
  <c r="BR562" i="3"/>
  <c r="BD562" i="3"/>
  <c r="AP562" i="3"/>
  <c r="BH563" i="3"/>
  <c r="AT563" i="3"/>
  <c r="AF563" i="3"/>
  <c r="BL563" i="3"/>
  <c r="AX563" i="3"/>
  <c r="AJ563" i="3"/>
  <c r="BP563" i="3"/>
  <c r="BB563" i="3"/>
  <c r="AN563" i="3"/>
  <c r="BJ564" i="3"/>
  <c r="AV564" i="3"/>
  <c r="AH564" i="3"/>
  <c r="BN564" i="3"/>
  <c r="AZ564" i="3"/>
  <c r="AL564" i="3"/>
  <c r="BR564" i="3"/>
  <c r="BD564" i="3"/>
  <c r="AP564" i="3"/>
  <c r="BH565" i="3"/>
  <c r="AT565" i="3"/>
  <c r="AF565" i="3"/>
  <c r="BL565" i="3"/>
  <c r="AX565" i="3"/>
  <c r="AJ565" i="3"/>
  <c r="BP565" i="3"/>
  <c r="BB565" i="3"/>
  <c r="AN565" i="3"/>
  <c r="BJ566" i="3"/>
  <c r="AV566" i="3"/>
  <c r="AH566" i="3"/>
  <c r="BN566" i="3"/>
  <c r="AZ566" i="3"/>
  <c r="AL566" i="3"/>
  <c r="BR566" i="3"/>
  <c r="BD566" i="3"/>
  <c r="AP566" i="3"/>
  <c r="BH567" i="3"/>
  <c r="AT567" i="3"/>
  <c r="AF567" i="3"/>
  <c r="BL567" i="3"/>
  <c r="AX567" i="3"/>
  <c r="AJ567" i="3"/>
  <c r="BP567" i="3"/>
  <c r="BB567" i="3"/>
  <c r="AN567" i="3"/>
  <c r="BJ568" i="3"/>
  <c r="AV568" i="3"/>
  <c r="AH568" i="3"/>
  <c r="BN568" i="3"/>
  <c r="AZ568" i="3"/>
  <c r="AL568" i="3"/>
  <c r="BR568" i="3"/>
  <c r="BD568" i="3"/>
  <c r="AP568" i="3"/>
  <c r="BH569" i="3"/>
  <c r="AT569" i="3"/>
  <c r="AF569" i="3"/>
  <c r="BL569" i="3"/>
  <c r="AX569" i="3"/>
  <c r="AJ569" i="3"/>
  <c r="BP569" i="3"/>
  <c r="BB569" i="3"/>
  <c r="AN569" i="3"/>
  <c r="BJ570" i="3"/>
  <c r="AV570" i="3"/>
  <c r="AH570" i="3"/>
  <c r="BN570" i="3"/>
  <c r="AZ570" i="3"/>
  <c r="AL570" i="3"/>
  <c r="BR570" i="3"/>
  <c r="BD570" i="3"/>
  <c r="AP570" i="3"/>
  <c r="BH571" i="3"/>
  <c r="AT571" i="3"/>
  <c r="AF571" i="3"/>
  <c r="BL571" i="3"/>
  <c r="AX571" i="3"/>
  <c r="AJ571" i="3"/>
  <c r="BP571" i="3"/>
  <c r="BB571" i="3"/>
  <c r="AN571" i="3"/>
  <c r="BJ572" i="3"/>
  <c r="AV572" i="3"/>
  <c r="AH572" i="3"/>
  <c r="BN572" i="3"/>
  <c r="AZ572" i="3"/>
  <c r="AL572" i="3"/>
  <c r="BR572" i="3"/>
  <c r="BD572" i="3"/>
  <c r="AP572" i="3"/>
  <c r="BH573" i="3"/>
  <c r="AT573" i="3"/>
  <c r="AF573" i="3"/>
  <c r="BL573" i="3"/>
  <c r="AX573" i="3"/>
  <c r="AJ573" i="3"/>
  <c r="BP573" i="3"/>
  <c r="BB573" i="3"/>
  <c r="AN573" i="3"/>
  <c r="BJ574" i="3"/>
  <c r="AV574" i="3"/>
  <c r="AH574" i="3"/>
  <c r="BN574" i="3"/>
  <c r="AZ574" i="3"/>
  <c r="AL574" i="3"/>
  <c r="BR574" i="3"/>
  <c r="BD574" i="3"/>
  <c r="AP574" i="3"/>
  <c r="BH575" i="3"/>
  <c r="AT575" i="3"/>
  <c r="AF575" i="3"/>
  <c r="BL575" i="3"/>
  <c r="AX575" i="3"/>
  <c r="AJ575" i="3"/>
  <c r="BP575" i="3"/>
  <c r="BB575" i="3"/>
  <c r="AN575" i="3"/>
  <c r="BJ576" i="3"/>
  <c r="AV576" i="3"/>
  <c r="AH576" i="3"/>
  <c r="BN576" i="3"/>
  <c r="AZ576" i="3"/>
  <c r="AL576" i="3"/>
  <c r="BR576" i="3"/>
  <c r="BD576" i="3"/>
  <c r="AP576" i="3"/>
  <c r="BH577" i="3"/>
  <c r="AT577" i="3"/>
  <c r="AF577" i="3"/>
  <c r="BL577" i="3"/>
  <c r="AX577" i="3"/>
  <c r="AJ577" i="3"/>
  <c r="BP577" i="3"/>
  <c r="BB577" i="3"/>
  <c r="AN577" i="3"/>
  <c r="BJ578" i="3"/>
  <c r="AV578" i="3"/>
  <c r="AH578" i="3"/>
  <c r="BN578" i="3"/>
  <c r="AZ578" i="3"/>
  <c r="AL578" i="3"/>
  <c r="BR578" i="3"/>
  <c r="BD578" i="3"/>
  <c r="AP578" i="3"/>
  <c r="BH579" i="3"/>
  <c r="AT579" i="3"/>
  <c r="AF579" i="3"/>
  <c r="BL579" i="3"/>
  <c r="AX579" i="3"/>
  <c r="AJ579" i="3"/>
  <c r="BP579" i="3"/>
  <c r="BB579" i="3"/>
  <c r="AN579" i="3"/>
  <c r="BJ580" i="3"/>
  <c r="AV580" i="3"/>
  <c r="AH580" i="3"/>
  <c r="BN580" i="3"/>
  <c r="AZ580" i="3"/>
  <c r="AL580" i="3"/>
  <c r="BR580" i="3"/>
  <c r="BD580" i="3"/>
  <c r="AP580" i="3"/>
  <c r="BH581" i="3"/>
  <c r="AT581" i="3"/>
  <c r="AF581" i="3"/>
  <c r="BL581" i="3"/>
  <c r="AX581" i="3"/>
  <c r="AJ581" i="3"/>
  <c r="BP581" i="3"/>
  <c r="BB581" i="3"/>
  <c r="AN581" i="3"/>
  <c r="BJ582" i="3"/>
  <c r="AV582" i="3"/>
  <c r="AH582" i="3"/>
  <c r="BN582" i="3"/>
  <c r="AZ582" i="3"/>
  <c r="AL582" i="3"/>
  <c r="BR582" i="3"/>
  <c r="BD582" i="3"/>
  <c r="AP582" i="3"/>
  <c r="BH583" i="3"/>
  <c r="AT583" i="3"/>
  <c r="AF583" i="3"/>
  <c r="BL583" i="3"/>
  <c r="AX583" i="3"/>
  <c r="AJ583" i="3"/>
  <c r="BP583" i="3"/>
  <c r="BB583" i="3"/>
  <c r="AN583" i="3"/>
  <c r="BJ584" i="3"/>
  <c r="AV584" i="3"/>
  <c r="AH584" i="3"/>
  <c r="BN584" i="3"/>
  <c r="AZ584" i="3"/>
  <c r="AL584" i="3"/>
  <c r="BR584" i="3"/>
  <c r="BD584" i="3"/>
  <c r="AP584" i="3"/>
  <c r="BH585" i="3"/>
  <c r="AT585" i="3"/>
  <c r="AF585" i="3"/>
  <c r="BL585" i="3"/>
  <c r="AX585" i="3"/>
  <c r="AJ585" i="3"/>
  <c r="BP585" i="3"/>
  <c r="BB585" i="3"/>
  <c r="AN585" i="3"/>
  <c r="BJ586" i="3"/>
  <c r="AV586" i="3"/>
  <c r="AH586" i="3"/>
  <c r="BN586" i="3"/>
  <c r="AZ586" i="3"/>
  <c r="AL586" i="3"/>
  <c r="BR586" i="3"/>
  <c r="BD586" i="3"/>
  <c r="AP586" i="3"/>
  <c r="BH587" i="3"/>
  <c r="AT587" i="3"/>
  <c r="AF587" i="3"/>
  <c r="BL587" i="3"/>
  <c r="AX587" i="3"/>
  <c r="AJ587" i="3"/>
  <c r="BP587" i="3"/>
  <c r="BB587" i="3"/>
  <c r="AN587" i="3"/>
  <c r="BJ588" i="3"/>
  <c r="AV588" i="3"/>
  <c r="AH588" i="3"/>
  <c r="BN588" i="3"/>
  <c r="AZ588" i="3"/>
  <c r="AL588" i="3"/>
  <c r="BR588" i="3"/>
  <c r="BD588" i="3"/>
  <c r="AP588" i="3"/>
  <c r="BH589" i="3"/>
  <c r="AT589" i="3"/>
  <c r="AF589" i="3"/>
  <c r="BL589" i="3"/>
  <c r="AX589" i="3"/>
  <c r="AJ589" i="3"/>
  <c r="BP589" i="3"/>
  <c r="BB589" i="3"/>
  <c r="AN589" i="3"/>
  <c r="BJ590" i="3"/>
  <c r="AV590" i="3"/>
  <c r="AH590" i="3"/>
  <c r="BN590" i="3"/>
  <c r="AZ590" i="3"/>
  <c r="AL590" i="3"/>
  <c r="BR590" i="3"/>
  <c r="BD590" i="3"/>
  <c r="AP590" i="3"/>
  <c r="BH591" i="3"/>
  <c r="AT591" i="3"/>
  <c r="AF591" i="3"/>
  <c r="BL591" i="3"/>
  <c r="AX591" i="3"/>
  <c r="AJ591" i="3"/>
  <c r="BP591" i="3"/>
  <c r="BB591" i="3"/>
  <c r="AN591" i="3"/>
  <c r="BJ592" i="3"/>
  <c r="AV592" i="3"/>
  <c r="AH592" i="3"/>
  <c r="BN592" i="3"/>
  <c r="AZ592" i="3"/>
  <c r="AL592" i="3"/>
  <c r="BR592" i="3"/>
  <c r="BD592" i="3"/>
  <c r="AP592" i="3"/>
  <c r="BH593" i="3"/>
  <c r="AT593" i="3"/>
  <c r="AF593" i="3"/>
  <c r="BL593" i="3"/>
  <c r="AX593" i="3"/>
  <c r="AJ593" i="3"/>
  <c r="BP593" i="3"/>
  <c r="BB593" i="3"/>
  <c r="AN593" i="3"/>
  <c r="BJ594" i="3"/>
  <c r="AV594" i="3"/>
  <c r="AH594" i="3"/>
  <c r="BN594" i="3"/>
  <c r="AZ594" i="3"/>
  <c r="AL594" i="3"/>
  <c r="BR594" i="3"/>
  <c r="BD594" i="3"/>
  <c r="AP594" i="3"/>
  <c r="BH595" i="3"/>
  <c r="AT595" i="3"/>
  <c r="AF595" i="3"/>
  <c r="BL595" i="3"/>
  <c r="AX595" i="3"/>
  <c r="AJ595" i="3"/>
  <c r="BP595" i="3"/>
  <c r="BB595" i="3"/>
  <c r="AN595" i="3"/>
  <c r="BJ596" i="3"/>
  <c r="AV596" i="3"/>
  <c r="AH596" i="3"/>
  <c r="BN596" i="3"/>
  <c r="AZ596" i="3"/>
  <c r="AL596" i="3"/>
  <c r="BR596" i="3"/>
  <c r="BD596" i="3"/>
  <c r="AP596" i="3"/>
  <c r="BH597" i="3"/>
  <c r="AT597" i="3"/>
  <c r="AF597" i="3"/>
  <c r="BL597" i="3"/>
  <c r="AX597" i="3"/>
  <c r="AJ597" i="3"/>
  <c r="BP597" i="3"/>
  <c r="BB597" i="3"/>
  <c r="AN597" i="3"/>
  <c r="BJ598" i="3"/>
  <c r="AV598" i="3"/>
  <c r="AH598" i="3"/>
  <c r="BN598" i="3"/>
  <c r="AZ598" i="3"/>
  <c r="AL598" i="3"/>
  <c r="BR598" i="3"/>
  <c r="BD598" i="3"/>
  <c r="AP598" i="3"/>
  <c r="BH599" i="3"/>
  <c r="AT599" i="3"/>
  <c r="AF599" i="3"/>
  <c r="BL599" i="3"/>
  <c r="AX599" i="3"/>
  <c r="AJ599" i="3"/>
  <c r="BP599" i="3"/>
  <c r="BB599" i="3"/>
  <c r="AN599" i="3"/>
  <c r="BJ600" i="3"/>
  <c r="AV600" i="3"/>
  <c r="AH600" i="3"/>
  <c r="BN600" i="3"/>
  <c r="AZ600" i="3"/>
  <c r="AL600" i="3"/>
  <c r="BR600" i="3"/>
  <c r="BD600" i="3"/>
  <c r="AP600" i="3"/>
  <c r="BH601" i="3"/>
  <c r="AT601" i="3"/>
  <c r="AF601" i="3"/>
  <c r="BL601" i="3"/>
  <c r="AX601" i="3"/>
  <c r="AJ601" i="3"/>
  <c r="BP601" i="3"/>
  <c r="BB601" i="3"/>
  <c r="AN601" i="3"/>
  <c r="BJ602" i="3"/>
  <c r="AV602" i="3"/>
  <c r="AH602" i="3"/>
  <c r="BN602" i="3"/>
  <c r="AZ602" i="3"/>
  <c r="AL602" i="3"/>
  <c r="BR602" i="3"/>
  <c r="BD602" i="3"/>
  <c r="AP602" i="3"/>
  <c r="BH603" i="3"/>
  <c r="AT603" i="3"/>
  <c r="AF603" i="3"/>
  <c r="BL603" i="3"/>
  <c r="AX603" i="3"/>
  <c r="AJ603" i="3"/>
  <c r="BP603" i="3"/>
  <c r="BB603" i="3"/>
  <c r="AN603" i="3"/>
  <c r="BJ604" i="3"/>
  <c r="AV604" i="3"/>
  <c r="AH604" i="3"/>
  <c r="BN604" i="3"/>
  <c r="AZ604" i="3"/>
  <c r="AL604" i="3"/>
  <c r="BR604" i="3"/>
  <c r="BD604" i="3"/>
  <c r="AP604" i="3"/>
  <c r="BH605" i="3"/>
  <c r="AT605" i="3"/>
  <c r="AF605" i="3"/>
  <c r="BL605" i="3"/>
  <c r="AX605" i="3"/>
  <c r="AJ605" i="3"/>
  <c r="BP605" i="3"/>
  <c r="BB605" i="3"/>
  <c r="AN605" i="3"/>
  <c r="BJ606" i="3"/>
  <c r="AV606" i="3"/>
  <c r="AH606" i="3"/>
  <c r="BN606" i="3"/>
  <c r="AZ606" i="3"/>
  <c r="AL606" i="3"/>
  <c r="BR606" i="3"/>
  <c r="BD606" i="3"/>
  <c r="AP606" i="3"/>
  <c r="BH607" i="3"/>
  <c r="AT607" i="3"/>
  <c r="AF607" i="3"/>
  <c r="BL607" i="3"/>
  <c r="AX607" i="3"/>
  <c r="AJ607" i="3"/>
  <c r="BP607" i="3"/>
  <c r="BB607" i="3"/>
  <c r="AN607" i="3"/>
  <c r="BJ608" i="3"/>
  <c r="AV608" i="3"/>
  <c r="AH608" i="3"/>
  <c r="BN608" i="3"/>
  <c r="AZ608" i="3"/>
  <c r="AL608" i="3"/>
  <c r="BR608" i="3"/>
  <c r="BD608" i="3"/>
  <c r="AP608" i="3"/>
  <c r="BH609" i="3"/>
  <c r="AT609" i="3"/>
  <c r="AF609" i="3"/>
  <c r="BL609" i="3"/>
  <c r="AX609" i="3"/>
  <c r="AJ609" i="3"/>
  <c r="BP609" i="3"/>
  <c r="BB609" i="3"/>
  <c r="AN609" i="3"/>
  <c r="BJ610" i="3"/>
  <c r="AV610" i="3"/>
  <c r="AH610" i="3"/>
  <c r="BN610" i="3"/>
  <c r="AZ610" i="3"/>
  <c r="AL610" i="3"/>
  <c r="BR610" i="3"/>
  <c r="BD610" i="3"/>
  <c r="AP610" i="3"/>
  <c r="BH611" i="3"/>
  <c r="AT611" i="3"/>
  <c r="AF611" i="3"/>
  <c r="BL611" i="3"/>
  <c r="AX611" i="3"/>
  <c r="AJ611" i="3"/>
  <c r="BP611" i="3"/>
  <c r="BB611" i="3"/>
  <c r="AN611" i="3"/>
  <c r="BJ612" i="3"/>
  <c r="AV612" i="3"/>
  <c r="AH612" i="3"/>
  <c r="BN612" i="3"/>
  <c r="AZ612" i="3"/>
  <c r="AL612" i="3"/>
  <c r="BR612" i="3"/>
  <c r="BD612" i="3"/>
  <c r="AP612" i="3"/>
  <c r="BH613" i="3"/>
  <c r="AT613" i="3"/>
  <c r="AF613" i="3"/>
  <c r="BL613" i="3"/>
  <c r="AX613" i="3"/>
  <c r="AJ613" i="3"/>
  <c r="BP613" i="3"/>
  <c r="BB613" i="3"/>
  <c r="AN613" i="3"/>
  <c r="BJ614" i="3"/>
  <c r="AV614" i="3"/>
  <c r="AH614" i="3"/>
  <c r="BN614" i="3"/>
  <c r="AZ614" i="3"/>
  <c r="AL614" i="3"/>
  <c r="BR614" i="3"/>
  <c r="BD614" i="3"/>
  <c r="AP614" i="3"/>
  <c r="BH615" i="3"/>
  <c r="AT615" i="3"/>
  <c r="AF615" i="3"/>
  <c r="BL615" i="3"/>
  <c r="AX615" i="3"/>
  <c r="AJ615" i="3"/>
  <c r="BP615" i="3"/>
  <c r="BB615" i="3"/>
  <c r="AN615" i="3"/>
  <c r="BJ616" i="3"/>
  <c r="AV616" i="3"/>
  <c r="AH616" i="3"/>
  <c r="BN616" i="3"/>
  <c r="AZ616" i="3"/>
  <c r="AL616" i="3"/>
  <c r="BR616" i="3"/>
  <c r="BD616" i="3"/>
  <c r="AP616" i="3"/>
  <c r="BH617" i="3"/>
  <c r="AT617" i="3"/>
  <c r="AF617" i="3"/>
  <c r="BL617" i="3"/>
  <c r="AX617" i="3"/>
  <c r="AJ617" i="3"/>
  <c r="BP617" i="3"/>
  <c r="BB617" i="3"/>
  <c r="AN617" i="3"/>
  <c r="BJ618" i="3"/>
  <c r="AV618" i="3"/>
  <c r="AH618" i="3"/>
  <c r="BN618" i="3"/>
  <c r="AZ618" i="3"/>
  <c r="AL618" i="3"/>
  <c r="BR618" i="3"/>
  <c r="BD618" i="3"/>
  <c r="AP618" i="3"/>
  <c r="BH619" i="3"/>
  <c r="AT619" i="3"/>
  <c r="AF619" i="3"/>
  <c r="BL619" i="3"/>
  <c r="AX619" i="3"/>
  <c r="AJ619" i="3"/>
  <c r="BP619" i="3"/>
  <c r="BB619" i="3"/>
  <c r="AN619" i="3"/>
  <c r="BJ620" i="3"/>
  <c r="AV620" i="3"/>
  <c r="AH620" i="3"/>
  <c r="BN620" i="3"/>
  <c r="AZ620" i="3"/>
  <c r="AL620" i="3"/>
  <c r="BR620" i="3"/>
  <c r="BD620" i="3"/>
  <c r="AP620" i="3"/>
  <c r="BH621" i="3"/>
  <c r="AT621" i="3"/>
  <c r="AF621" i="3"/>
  <c r="BL621" i="3"/>
  <c r="AX621" i="3"/>
  <c r="AJ621" i="3"/>
  <c r="BP621" i="3"/>
  <c r="BB621" i="3"/>
  <c r="AN621" i="3"/>
  <c r="BJ622" i="3"/>
  <c r="AV622" i="3"/>
  <c r="AH622" i="3"/>
  <c r="BN622" i="3"/>
  <c r="AZ622" i="3"/>
  <c r="AL622" i="3"/>
  <c r="BR622" i="3"/>
  <c r="BD622" i="3"/>
  <c r="AP622" i="3"/>
  <c r="BH623" i="3"/>
  <c r="AT623" i="3"/>
  <c r="AF623" i="3"/>
  <c r="BL623" i="3"/>
  <c r="AX623" i="3"/>
  <c r="AJ623" i="3"/>
  <c r="BP623" i="3"/>
  <c r="BB623" i="3"/>
  <c r="AN623" i="3"/>
  <c r="BJ624" i="3"/>
  <c r="AV624" i="3"/>
  <c r="AH624" i="3"/>
  <c r="BN624" i="3"/>
  <c r="AZ624" i="3"/>
  <c r="AL624" i="3"/>
  <c r="BR624" i="3"/>
  <c r="BD624" i="3"/>
  <c r="AP624" i="3"/>
  <c r="BH625" i="3"/>
  <c r="AT625" i="3"/>
  <c r="AF625" i="3"/>
  <c r="BL625" i="3"/>
  <c r="AX625" i="3"/>
  <c r="AJ625" i="3"/>
  <c r="BP625" i="3"/>
  <c r="BB625" i="3"/>
  <c r="AN625" i="3"/>
  <c r="BJ626" i="3"/>
  <c r="AV626" i="3"/>
  <c r="AH626" i="3"/>
  <c r="BN626" i="3"/>
  <c r="AZ626" i="3"/>
  <c r="AL626" i="3"/>
  <c r="BR626" i="3"/>
  <c r="BD626" i="3"/>
  <c r="AP626" i="3"/>
  <c r="BH627" i="3"/>
  <c r="AT627" i="3"/>
  <c r="AF627" i="3"/>
  <c r="BL627" i="3"/>
  <c r="AX627" i="3"/>
  <c r="AJ627" i="3"/>
  <c r="BP627" i="3"/>
  <c r="BB627" i="3"/>
  <c r="AN627" i="3"/>
  <c r="BJ628" i="3"/>
  <c r="AV628" i="3"/>
  <c r="AH628" i="3"/>
  <c r="BN628" i="3"/>
  <c r="AZ628" i="3"/>
  <c r="AL628" i="3"/>
  <c r="BR628" i="3"/>
  <c r="BD628" i="3"/>
  <c r="AP628" i="3"/>
  <c r="BH629" i="3"/>
  <c r="AT629" i="3"/>
  <c r="AF629" i="3"/>
  <c r="BL629" i="3"/>
  <c r="AX629" i="3"/>
  <c r="AJ629" i="3"/>
  <c r="BP629" i="3"/>
  <c r="BB629" i="3"/>
  <c r="AN629" i="3"/>
  <c r="BJ630" i="3"/>
  <c r="AV630" i="3"/>
  <c r="AH630" i="3"/>
  <c r="BN630" i="3"/>
  <c r="AZ630" i="3"/>
  <c r="AL630" i="3"/>
  <c r="BR630" i="3"/>
  <c r="BD630" i="3"/>
  <c r="AP630" i="3"/>
  <c r="BH631" i="3"/>
  <c r="AT631" i="3"/>
  <c r="AF631" i="3"/>
  <c r="BL631" i="3"/>
  <c r="AX631" i="3"/>
  <c r="AJ631" i="3"/>
  <c r="BP631" i="3"/>
  <c r="BB631" i="3"/>
  <c r="AN631" i="3"/>
  <c r="BJ632" i="3"/>
  <c r="AV632" i="3"/>
  <c r="AH632" i="3"/>
  <c r="BN632" i="3"/>
  <c r="AZ632" i="3"/>
  <c r="AL632" i="3"/>
  <c r="BR632" i="3"/>
  <c r="BD632" i="3"/>
  <c r="AP632" i="3"/>
  <c r="BH633" i="3"/>
  <c r="AT633" i="3"/>
  <c r="AF633" i="3"/>
  <c r="BL633" i="3"/>
  <c r="AX633" i="3"/>
  <c r="AJ633" i="3"/>
  <c r="BP633" i="3"/>
  <c r="BB633" i="3"/>
  <c r="AN633" i="3"/>
  <c r="BJ634" i="3"/>
  <c r="AV634" i="3"/>
  <c r="AH634" i="3"/>
  <c r="BN634" i="3"/>
  <c r="AZ634" i="3"/>
  <c r="AL634" i="3"/>
  <c r="BR634" i="3"/>
  <c r="BD634" i="3"/>
  <c r="AP634" i="3"/>
  <c r="BH635" i="3"/>
  <c r="AT635" i="3"/>
  <c r="AF635" i="3"/>
  <c r="BL635" i="3"/>
  <c r="AX635" i="3"/>
  <c r="AJ635" i="3"/>
  <c r="BP635" i="3"/>
  <c r="BB635" i="3"/>
  <c r="AN635" i="3"/>
  <c r="BJ636" i="3"/>
  <c r="AV636" i="3"/>
  <c r="AH636" i="3"/>
  <c r="BN636" i="3"/>
  <c r="AZ636" i="3"/>
  <c r="AL636" i="3"/>
  <c r="BR636" i="3"/>
  <c r="BD636" i="3"/>
  <c r="AP636" i="3"/>
  <c r="BH637" i="3"/>
  <c r="AT637" i="3"/>
  <c r="AF637" i="3"/>
  <c r="BL637" i="3"/>
  <c r="AX637" i="3"/>
  <c r="AJ637" i="3"/>
  <c r="BP637" i="3"/>
  <c r="BB637" i="3"/>
  <c r="AN637" i="3"/>
  <c r="BJ638" i="3"/>
  <c r="AV638" i="3"/>
  <c r="AH638" i="3"/>
  <c r="BN638" i="3"/>
  <c r="AZ638" i="3"/>
  <c r="AL638" i="3"/>
  <c r="BR638" i="3"/>
  <c r="BD638" i="3"/>
  <c r="AP638" i="3"/>
  <c r="BH639" i="3"/>
  <c r="AT639" i="3"/>
  <c r="AF639" i="3"/>
  <c r="BL639" i="3"/>
  <c r="AX639" i="3"/>
  <c r="AJ639" i="3"/>
  <c r="BP639" i="3"/>
  <c r="BB639" i="3"/>
  <c r="AN639" i="3"/>
  <c r="BJ640" i="3"/>
  <c r="AV640" i="3"/>
  <c r="AH640" i="3"/>
  <c r="BN640" i="3"/>
  <c r="AZ640" i="3"/>
  <c r="AL640" i="3"/>
  <c r="BR640" i="3"/>
  <c r="BD640" i="3"/>
  <c r="AP640" i="3"/>
  <c r="BH641" i="3"/>
  <c r="AT641" i="3"/>
  <c r="AF641" i="3"/>
  <c r="BL641" i="3"/>
  <c r="AX641" i="3"/>
  <c r="AJ641" i="3"/>
  <c r="BP641" i="3"/>
  <c r="BB641" i="3"/>
  <c r="AN641" i="3"/>
  <c r="BJ642" i="3"/>
  <c r="AV642" i="3"/>
  <c r="AH642" i="3"/>
  <c r="BN642" i="3"/>
  <c r="AZ642" i="3"/>
  <c r="AL642" i="3"/>
  <c r="BR642" i="3"/>
  <c r="BD642" i="3"/>
  <c r="AP642" i="3"/>
  <c r="BH643" i="3"/>
  <c r="AT643" i="3"/>
  <c r="AF643" i="3"/>
  <c r="BL643" i="3"/>
  <c r="AX643" i="3"/>
  <c r="AJ643" i="3"/>
  <c r="BP643" i="3"/>
  <c r="BB643" i="3"/>
  <c r="AN643" i="3"/>
  <c r="BJ644" i="3"/>
  <c r="AV644" i="3"/>
  <c r="AH644" i="3"/>
  <c r="BN644" i="3"/>
  <c r="AZ644" i="3"/>
  <c r="AL644" i="3"/>
  <c r="BR644" i="3"/>
  <c r="BD644" i="3"/>
  <c r="AP644" i="3"/>
  <c r="BH645" i="3"/>
  <c r="AT645" i="3"/>
  <c r="AF645" i="3"/>
  <c r="BL645" i="3"/>
  <c r="AX645" i="3"/>
  <c r="AJ645" i="3"/>
  <c r="BP645" i="3"/>
  <c r="BB645" i="3"/>
  <c r="AN645" i="3"/>
  <c r="BJ646" i="3"/>
  <c r="AV646" i="3"/>
  <c r="AH646" i="3"/>
  <c r="BN646" i="3"/>
  <c r="AZ646" i="3"/>
  <c r="AL646" i="3"/>
  <c r="BR646" i="3"/>
  <c r="BD646" i="3"/>
  <c r="AP646" i="3"/>
  <c r="BH647" i="3"/>
  <c r="AT647" i="3"/>
  <c r="AF647" i="3"/>
  <c r="BL647" i="3"/>
  <c r="AX647" i="3"/>
  <c r="AJ647" i="3"/>
  <c r="BP647" i="3"/>
  <c r="BB647" i="3"/>
  <c r="AN647" i="3"/>
  <c r="BJ648" i="3"/>
  <c r="AV648" i="3"/>
  <c r="AH648" i="3"/>
  <c r="BN648" i="3"/>
  <c r="AZ648" i="3"/>
  <c r="AL648" i="3"/>
  <c r="BR648" i="3"/>
  <c r="BD648" i="3"/>
  <c r="AP648" i="3"/>
  <c r="BH649" i="3"/>
  <c r="AT649" i="3"/>
  <c r="AF649" i="3"/>
  <c r="BL649" i="3"/>
  <c r="AX649" i="3"/>
  <c r="AJ649" i="3"/>
  <c r="BP649" i="3"/>
  <c r="BB649" i="3"/>
  <c r="AN649" i="3"/>
  <c r="BJ650" i="3"/>
  <c r="AV650" i="3"/>
  <c r="AH650" i="3"/>
  <c r="BN650" i="3"/>
  <c r="AZ650" i="3"/>
  <c r="AL650" i="3"/>
  <c r="BR650" i="3"/>
  <c r="BD650" i="3"/>
  <c r="AP650" i="3"/>
  <c r="BH651" i="3"/>
  <c r="AT651" i="3"/>
  <c r="AF651" i="3"/>
  <c r="BL651" i="3"/>
  <c r="AX651" i="3"/>
  <c r="AJ651" i="3"/>
  <c r="BP651" i="3"/>
  <c r="BB651" i="3"/>
  <c r="AN651" i="3"/>
  <c r="BJ652" i="3"/>
  <c r="AV652" i="3"/>
  <c r="AH652" i="3"/>
  <c r="BN652" i="3"/>
  <c r="AZ652" i="3"/>
  <c r="AL652" i="3"/>
  <c r="BR652" i="3"/>
  <c r="BD652" i="3"/>
  <c r="AP652" i="3"/>
  <c r="BH653" i="3"/>
  <c r="AT653" i="3"/>
  <c r="AF653" i="3"/>
  <c r="BL653" i="3"/>
  <c r="AX653" i="3"/>
  <c r="AJ653" i="3"/>
  <c r="BP653" i="3"/>
  <c r="BB653" i="3"/>
  <c r="AN653" i="3"/>
  <c r="BJ654" i="3"/>
  <c r="AV654" i="3"/>
  <c r="AH654" i="3"/>
  <c r="BN654" i="3"/>
  <c r="AZ654" i="3"/>
  <c r="AL654" i="3"/>
  <c r="BR654" i="3"/>
  <c r="BD654" i="3"/>
  <c r="AP654" i="3"/>
  <c r="BH655" i="3"/>
  <c r="AT655" i="3"/>
  <c r="AF655" i="3"/>
  <c r="BL655" i="3"/>
  <c r="AX655" i="3"/>
  <c r="AJ655" i="3"/>
  <c r="BP655" i="3"/>
  <c r="BB655" i="3"/>
  <c r="AN655" i="3"/>
  <c r="BJ656" i="3"/>
  <c r="AV656" i="3"/>
  <c r="AH656" i="3"/>
  <c r="BN656" i="3"/>
  <c r="AZ656" i="3"/>
  <c r="AL656" i="3"/>
  <c r="BR656" i="3"/>
  <c r="BD656" i="3"/>
  <c r="AP656" i="3"/>
  <c r="BH657" i="3"/>
  <c r="AT657" i="3"/>
  <c r="AF657" i="3"/>
  <c r="BL657" i="3"/>
  <c r="AX657" i="3"/>
  <c r="AJ657" i="3"/>
  <c r="BP657" i="3"/>
  <c r="BB657" i="3"/>
  <c r="AN657" i="3"/>
  <c r="BJ658" i="3"/>
  <c r="AV658" i="3"/>
  <c r="AH658" i="3"/>
  <c r="BN658" i="3"/>
  <c r="AZ658" i="3"/>
  <c r="AL658" i="3"/>
  <c r="BR658" i="3"/>
  <c r="BD658" i="3"/>
  <c r="AP658" i="3"/>
  <c r="BH659" i="3"/>
  <c r="AT659" i="3"/>
  <c r="AF659" i="3"/>
  <c r="BL659" i="3"/>
  <c r="AX659" i="3"/>
  <c r="AJ659" i="3"/>
  <c r="BP659" i="3"/>
  <c r="BB659" i="3"/>
  <c r="AN659" i="3"/>
  <c r="BJ660" i="3"/>
  <c r="AV660" i="3"/>
  <c r="AH660" i="3"/>
  <c r="BN660" i="3"/>
  <c r="AZ660" i="3"/>
  <c r="AL660" i="3"/>
  <c r="BR660" i="3"/>
  <c r="BD660" i="3"/>
  <c r="AP660" i="3"/>
  <c r="BH661" i="3"/>
  <c r="AT661" i="3"/>
  <c r="AF661" i="3"/>
  <c r="BL661" i="3"/>
  <c r="AX661" i="3"/>
  <c r="AJ661" i="3"/>
  <c r="BP661" i="3"/>
  <c r="BB661" i="3"/>
  <c r="AN661" i="3"/>
  <c r="BJ662" i="3"/>
  <c r="AV662" i="3"/>
  <c r="AH662" i="3"/>
  <c r="BN662" i="3"/>
  <c r="AZ662" i="3"/>
  <c r="AL662" i="3"/>
  <c r="BR662" i="3"/>
  <c r="BD662" i="3"/>
  <c r="AP662" i="3"/>
  <c r="BH663" i="3"/>
  <c r="AT663" i="3"/>
  <c r="AF663" i="3"/>
  <c r="BL663" i="3"/>
  <c r="AX663" i="3"/>
  <c r="AJ663" i="3"/>
  <c r="BP663" i="3"/>
  <c r="BB663" i="3"/>
  <c r="AN663" i="3"/>
  <c r="BJ664" i="3"/>
  <c r="AV664" i="3"/>
  <c r="AH664" i="3"/>
  <c r="BN664" i="3"/>
  <c r="AZ664" i="3"/>
  <c r="AL664" i="3"/>
  <c r="BR664" i="3"/>
  <c r="BD664" i="3"/>
  <c r="AP664" i="3"/>
  <c r="BH665" i="3"/>
  <c r="AT665" i="3"/>
  <c r="AF665" i="3"/>
  <c r="BL665" i="3"/>
  <c r="AX665" i="3"/>
  <c r="AJ665" i="3"/>
  <c r="BP665" i="3"/>
  <c r="BB665" i="3"/>
  <c r="AN665" i="3"/>
  <c r="BJ666" i="3"/>
  <c r="AV666" i="3"/>
  <c r="AH666" i="3"/>
  <c r="BN666" i="3"/>
  <c r="AZ666" i="3"/>
  <c r="AL666" i="3"/>
  <c r="BR666" i="3"/>
  <c r="BD666" i="3"/>
  <c r="AP666" i="3"/>
  <c r="BH667" i="3"/>
  <c r="AT667" i="3"/>
  <c r="AF667" i="3"/>
  <c r="BL667" i="3"/>
  <c r="AX667" i="3"/>
  <c r="AJ667" i="3"/>
  <c r="BP667" i="3"/>
  <c r="BB667" i="3"/>
  <c r="AN667" i="3"/>
  <c r="BJ668" i="3"/>
  <c r="AV668" i="3"/>
  <c r="AH668" i="3"/>
  <c r="BN668" i="3"/>
  <c r="AZ668" i="3"/>
  <c r="AL668" i="3"/>
  <c r="BR668" i="3"/>
  <c r="BD668" i="3"/>
  <c r="AP668" i="3"/>
  <c r="BH669" i="3"/>
  <c r="AT669" i="3"/>
  <c r="AF669" i="3"/>
  <c r="BL669" i="3"/>
  <c r="AX669" i="3"/>
  <c r="AJ669" i="3"/>
  <c r="BP669" i="3"/>
  <c r="BB669" i="3"/>
  <c r="AN669" i="3"/>
  <c r="BJ670" i="3"/>
  <c r="AV670" i="3"/>
  <c r="AH670" i="3"/>
  <c r="BN670" i="3"/>
  <c r="AZ670" i="3"/>
  <c r="AL670" i="3"/>
  <c r="BR670" i="3"/>
  <c r="BD670" i="3"/>
  <c r="AP670" i="3"/>
  <c r="BH671" i="3"/>
  <c r="AT671" i="3"/>
  <c r="AF671" i="3"/>
  <c r="BL671" i="3"/>
  <c r="AX671" i="3"/>
  <c r="AJ671" i="3"/>
  <c r="BP671" i="3"/>
  <c r="BB671" i="3"/>
  <c r="AN671" i="3"/>
  <c r="BJ672" i="3"/>
  <c r="AV672" i="3"/>
  <c r="AH672" i="3"/>
  <c r="BN672" i="3"/>
  <c r="AZ672" i="3"/>
  <c r="AL672" i="3"/>
  <c r="BR672" i="3"/>
  <c r="BD672" i="3"/>
  <c r="AP672" i="3"/>
  <c r="BH673" i="3"/>
  <c r="AT673" i="3"/>
  <c r="AF673" i="3"/>
  <c r="BL673" i="3"/>
  <c r="AX673" i="3"/>
  <c r="AJ673" i="3"/>
  <c r="BP673" i="3"/>
  <c r="BB673" i="3"/>
  <c r="AN673" i="3"/>
  <c r="BJ674" i="3"/>
  <c r="AV674" i="3"/>
  <c r="AH674" i="3"/>
  <c r="BN674" i="3"/>
  <c r="AZ674" i="3"/>
  <c r="AL674" i="3"/>
  <c r="BR674" i="3"/>
  <c r="BD674" i="3"/>
  <c r="AP674" i="3"/>
  <c r="BH675" i="3"/>
  <c r="AT675" i="3"/>
  <c r="AF675" i="3"/>
  <c r="BL675" i="3"/>
  <c r="AX675" i="3"/>
  <c r="AJ675" i="3"/>
  <c r="BP675" i="3"/>
  <c r="BB675" i="3"/>
  <c r="AN675" i="3"/>
  <c r="BJ676" i="3"/>
  <c r="AV676" i="3"/>
  <c r="AH676" i="3"/>
  <c r="BN676" i="3"/>
  <c r="AZ676" i="3"/>
  <c r="AL676" i="3"/>
  <c r="BR676" i="3"/>
  <c r="BD676" i="3"/>
  <c r="AP676" i="3"/>
  <c r="BH677" i="3"/>
  <c r="AT677" i="3"/>
  <c r="AF677" i="3"/>
  <c r="BL677" i="3"/>
  <c r="AX677" i="3"/>
  <c r="AJ677" i="3"/>
  <c r="BP677" i="3"/>
  <c r="BB677" i="3"/>
  <c r="AN677" i="3"/>
  <c r="BJ678" i="3"/>
  <c r="AV678" i="3"/>
  <c r="AH678" i="3"/>
  <c r="BN678" i="3"/>
  <c r="AZ678" i="3"/>
  <c r="AL678" i="3"/>
  <c r="BR678" i="3"/>
  <c r="BD678" i="3"/>
  <c r="AP678" i="3"/>
  <c r="BH679" i="3"/>
  <c r="AT679" i="3"/>
  <c r="AF679" i="3"/>
  <c r="BL679" i="3"/>
  <c r="AX679" i="3"/>
  <c r="AJ679" i="3"/>
  <c r="BP679" i="3"/>
  <c r="BB679" i="3"/>
  <c r="AN679" i="3"/>
  <c r="BJ680" i="3"/>
  <c r="AV680" i="3"/>
  <c r="AH680" i="3"/>
  <c r="BN680" i="3"/>
  <c r="AZ680" i="3"/>
  <c r="AL680" i="3"/>
  <c r="BR680" i="3"/>
  <c r="BD680" i="3"/>
  <c r="AP680" i="3"/>
  <c r="BH681" i="3"/>
  <c r="AT681" i="3"/>
  <c r="AF681" i="3"/>
  <c r="BL681" i="3"/>
  <c r="AX681" i="3"/>
  <c r="AJ681" i="3"/>
  <c r="BP681" i="3"/>
  <c r="BB681" i="3"/>
  <c r="AN681" i="3"/>
  <c r="BJ682" i="3"/>
  <c r="AV682" i="3"/>
  <c r="AH682" i="3"/>
  <c r="BN682" i="3"/>
  <c r="AZ682" i="3"/>
  <c r="AL682" i="3"/>
  <c r="BR682" i="3"/>
  <c r="BD682" i="3"/>
  <c r="AP682" i="3"/>
  <c r="BH683" i="3"/>
  <c r="AT683" i="3"/>
  <c r="AF683" i="3"/>
  <c r="BL683" i="3"/>
  <c r="AX683" i="3"/>
  <c r="AJ683" i="3"/>
  <c r="BP683" i="3"/>
  <c r="BB683" i="3"/>
  <c r="AN683" i="3"/>
  <c r="BJ684" i="3"/>
  <c r="AV684" i="3"/>
  <c r="AH684" i="3"/>
  <c r="BN684" i="3"/>
  <c r="AZ684" i="3"/>
  <c r="AL684" i="3"/>
  <c r="BR684" i="3"/>
  <c r="BD684" i="3"/>
  <c r="AP684" i="3"/>
  <c r="BH685" i="3"/>
  <c r="AT685" i="3"/>
  <c r="AF685" i="3"/>
  <c r="BL685" i="3"/>
  <c r="AX685" i="3"/>
  <c r="AJ685" i="3"/>
  <c r="BP685" i="3"/>
  <c r="BB685" i="3"/>
  <c r="AN685" i="3"/>
  <c r="BJ686" i="3"/>
  <c r="AV686" i="3"/>
  <c r="AH686" i="3"/>
  <c r="BN686" i="3"/>
  <c r="AZ686" i="3"/>
  <c r="AL686" i="3"/>
  <c r="BR686" i="3"/>
  <c r="BD686" i="3"/>
  <c r="AP686" i="3"/>
  <c r="BH687" i="3"/>
  <c r="AT687" i="3"/>
  <c r="AF687" i="3"/>
  <c r="BL687" i="3"/>
  <c r="AX687" i="3"/>
  <c r="AJ687" i="3"/>
  <c r="BP687" i="3"/>
  <c r="BB687" i="3"/>
  <c r="AN687" i="3"/>
  <c r="BJ688" i="3"/>
  <c r="AV688" i="3"/>
  <c r="AH688" i="3"/>
  <c r="BN688" i="3"/>
  <c r="AZ688" i="3"/>
  <c r="AL688" i="3"/>
  <c r="BR688" i="3"/>
  <c r="BD688" i="3"/>
  <c r="AP688" i="3"/>
  <c r="BH689" i="3"/>
  <c r="AT689" i="3"/>
  <c r="AF689" i="3"/>
  <c r="BL689" i="3"/>
  <c r="AX689" i="3"/>
  <c r="AJ689" i="3"/>
  <c r="BP689" i="3"/>
  <c r="BB689" i="3"/>
  <c r="AN689" i="3"/>
  <c r="BJ690" i="3"/>
  <c r="AV690" i="3"/>
  <c r="AH690" i="3"/>
  <c r="BN690" i="3"/>
  <c r="AZ690" i="3"/>
  <c r="AL690" i="3"/>
  <c r="BR690" i="3"/>
  <c r="BD690" i="3"/>
  <c r="AP690" i="3"/>
  <c r="BH691" i="3"/>
  <c r="AT691" i="3"/>
  <c r="AF691" i="3"/>
  <c r="BL691" i="3"/>
  <c r="AX691" i="3"/>
  <c r="AJ691" i="3"/>
  <c r="BP691" i="3"/>
  <c r="BB691" i="3"/>
  <c r="AN691" i="3"/>
  <c r="BJ692" i="3"/>
  <c r="AV692" i="3"/>
  <c r="AH692" i="3"/>
  <c r="BN692" i="3"/>
  <c r="AZ692" i="3"/>
  <c r="AL692" i="3"/>
  <c r="BR692" i="3"/>
  <c r="BD692" i="3"/>
  <c r="AP692" i="3"/>
  <c r="BH693" i="3"/>
  <c r="AT693" i="3"/>
  <c r="AF693" i="3"/>
  <c r="BL693" i="3"/>
  <c r="AX693" i="3"/>
  <c r="AJ693" i="3"/>
  <c r="BP693" i="3"/>
  <c r="BB693" i="3"/>
  <c r="AN693" i="3"/>
  <c r="BJ694" i="3"/>
  <c r="AV694" i="3"/>
  <c r="AH694" i="3"/>
  <c r="BN694" i="3"/>
  <c r="AZ694" i="3"/>
  <c r="AL694" i="3"/>
  <c r="BR694" i="3"/>
  <c r="BD694" i="3"/>
  <c r="AP694" i="3"/>
  <c r="BH695" i="3"/>
  <c r="AT695" i="3"/>
  <c r="AF695" i="3"/>
  <c r="BL695" i="3"/>
  <c r="AX695" i="3"/>
  <c r="AJ695" i="3"/>
  <c r="BP695" i="3"/>
  <c r="BB695" i="3"/>
  <c r="AN695" i="3"/>
  <c r="BJ696" i="3"/>
  <c r="AV696" i="3"/>
  <c r="AH696" i="3"/>
  <c r="BN696" i="3"/>
  <c r="AZ696" i="3"/>
  <c r="AL696" i="3"/>
  <c r="BR696" i="3"/>
  <c r="BD696" i="3"/>
  <c r="AP696" i="3"/>
  <c r="BH697" i="3"/>
  <c r="AT697" i="3"/>
  <c r="AF697" i="3"/>
  <c r="BL697" i="3"/>
  <c r="AX697" i="3"/>
  <c r="AJ697" i="3"/>
  <c r="BP697" i="3"/>
  <c r="BB697" i="3"/>
  <c r="AN697" i="3"/>
  <c r="BJ698" i="3"/>
  <c r="AV698" i="3"/>
  <c r="AH698" i="3"/>
  <c r="BN698" i="3"/>
  <c r="AZ698" i="3"/>
  <c r="AL698" i="3"/>
  <c r="BR698" i="3"/>
  <c r="BD698" i="3"/>
  <c r="AP698" i="3"/>
  <c r="BH699" i="3"/>
  <c r="AT699" i="3"/>
  <c r="AF699" i="3"/>
  <c r="BL699" i="3"/>
  <c r="AX699" i="3"/>
  <c r="AJ699" i="3"/>
  <c r="BP699" i="3"/>
  <c r="BB699" i="3"/>
  <c r="AN699" i="3"/>
  <c r="BJ700" i="3"/>
  <c r="AV700" i="3"/>
  <c r="AH700" i="3"/>
  <c r="BN700" i="3"/>
  <c r="AZ700" i="3"/>
  <c r="AL700" i="3"/>
  <c r="BR700" i="3"/>
  <c r="BD700" i="3"/>
  <c r="AP700" i="3"/>
  <c r="BH701" i="3"/>
  <c r="AT701" i="3"/>
  <c r="AF701" i="3"/>
  <c r="BL701" i="3"/>
  <c r="AX701" i="3"/>
  <c r="AJ701" i="3"/>
  <c r="BP701" i="3"/>
  <c r="BB701" i="3"/>
  <c r="AN701" i="3"/>
  <c r="BJ702" i="3"/>
  <c r="AV702" i="3"/>
  <c r="AH702" i="3"/>
  <c r="BN702" i="3"/>
  <c r="AZ702" i="3"/>
  <c r="AL702" i="3"/>
  <c r="BR702" i="3"/>
  <c r="BD702" i="3"/>
  <c r="AP702" i="3"/>
  <c r="BH703" i="3"/>
  <c r="AT703" i="3"/>
  <c r="AF703" i="3"/>
  <c r="BL703" i="3"/>
  <c r="AX703" i="3"/>
  <c r="AJ703" i="3"/>
  <c r="BP703" i="3"/>
  <c r="BB703" i="3"/>
  <c r="AN703" i="3"/>
  <c r="BJ704" i="3"/>
  <c r="AV704" i="3"/>
  <c r="AH704" i="3"/>
  <c r="BN704" i="3"/>
  <c r="AZ704" i="3"/>
  <c r="AL704" i="3"/>
  <c r="BR704" i="3"/>
  <c r="BD704" i="3"/>
  <c r="AP704" i="3"/>
  <c r="BH705" i="3"/>
  <c r="AT705" i="3"/>
  <c r="AF705" i="3"/>
  <c r="BL705" i="3"/>
  <c r="AX705" i="3"/>
  <c r="AJ705" i="3"/>
  <c r="BP705" i="3"/>
  <c r="BB705" i="3"/>
  <c r="AN705" i="3"/>
  <c r="BJ706" i="3"/>
  <c r="AV706" i="3"/>
  <c r="AH706" i="3"/>
  <c r="BN706" i="3"/>
  <c r="AZ706" i="3"/>
  <c r="AL706" i="3"/>
  <c r="BR706" i="3"/>
  <c r="BD706" i="3"/>
  <c r="AP706" i="3"/>
  <c r="BH707" i="3"/>
  <c r="AT707" i="3"/>
  <c r="AF707" i="3"/>
  <c r="BL707" i="3"/>
  <c r="AX707" i="3"/>
  <c r="AJ707" i="3"/>
  <c r="BP707" i="3"/>
  <c r="BB707" i="3"/>
  <c r="AN707" i="3"/>
  <c r="BJ708" i="3"/>
  <c r="AV708" i="3"/>
  <c r="AH708" i="3"/>
  <c r="BN708" i="3"/>
  <c r="AZ708" i="3"/>
  <c r="AL708" i="3"/>
  <c r="BR708" i="3"/>
  <c r="BD708" i="3"/>
  <c r="AP708" i="3"/>
  <c r="BH709" i="3"/>
  <c r="AT709" i="3"/>
  <c r="AF709" i="3"/>
  <c r="BL709" i="3"/>
  <c r="AX709" i="3"/>
  <c r="AJ709" i="3"/>
  <c r="BP709" i="3"/>
  <c r="BB709" i="3"/>
  <c r="AN709" i="3"/>
  <c r="BJ710" i="3"/>
  <c r="AV710" i="3"/>
  <c r="AH710" i="3"/>
  <c r="BN710" i="3"/>
  <c r="AZ710" i="3"/>
  <c r="AL710" i="3"/>
  <c r="BR710" i="3"/>
  <c r="BD710" i="3"/>
  <c r="AP710" i="3"/>
  <c r="BH711" i="3"/>
  <c r="AT711" i="3"/>
  <c r="AF711" i="3"/>
  <c r="BL711" i="3"/>
  <c r="AX711" i="3"/>
  <c r="AJ711" i="3"/>
  <c r="BP711" i="3"/>
  <c r="BB711" i="3"/>
  <c r="AN711" i="3"/>
  <c r="BJ712" i="3"/>
  <c r="AV712" i="3"/>
  <c r="AH712" i="3"/>
  <c r="BN712" i="3"/>
  <c r="AZ712" i="3"/>
  <c r="AL712" i="3"/>
  <c r="BR712" i="3"/>
  <c r="BD712" i="3"/>
  <c r="AP712" i="3"/>
  <c r="BH713" i="3"/>
  <c r="AT713" i="3"/>
  <c r="AF713" i="3"/>
  <c r="BL713" i="3"/>
  <c r="AX713" i="3"/>
  <c r="AJ713" i="3"/>
  <c r="BP713" i="3"/>
  <c r="BB713" i="3"/>
  <c r="AN713" i="3"/>
  <c r="BJ714" i="3"/>
  <c r="AV714" i="3"/>
  <c r="AH714" i="3"/>
  <c r="BN714" i="3"/>
  <c r="AZ714" i="3"/>
  <c r="AL714" i="3"/>
  <c r="BR714" i="3"/>
  <c r="BD714" i="3"/>
  <c r="AP714" i="3"/>
  <c r="BH715" i="3"/>
  <c r="AT715" i="3"/>
  <c r="AF715" i="3"/>
  <c r="BL715" i="3"/>
  <c r="AX715" i="3"/>
  <c r="AJ715" i="3"/>
  <c r="BP715" i="3"/>
  <c r="BB715" i="3"/>
  <c r="AN715" i="3"/>
  <c r="BJ716" i="3"/>
  <c r="AV716" i="3"/>
  <c r="AH716" i="3"/>
  <c r="BN716" i="3"/>
  <c r="AZ716" i="3"/>
  <c r="AL716" i="3"/>
  <c r="BR716" i="3"/>
  <c r="BD716" i="3"/>
  <c r="AP716" i="3"/>
  <c r="BH717" i="3"/>
  <c r="AT717" i="3"/>
  <c r="AF717" i="3"/>
  <c r="BL717" i="3"/>
  <c r="AX717" i="3"/>
  <c r="AJ717" i="3"/>
  <c r="BP717" i="3"/>
  <c r="BB717" i="3"/>
  <c r="AN717" i="3"/>
  <c r="BJ718" i="3"/>
  <c r="AV718" i="3"/>
  <c r="AH718" i="3"/>
  <c r="BN718" i="3"/>
  <c r="AZ718" i="3"/>
  <c r="AL718" i="3"/>
  <c r="BR718" i="3"/>
  <c r="BD718" i="3"/>
  <c r="AP718" i="3"/>
  <c r="BH719" i="3"/>
  <c r="AT719" i="3"/>
  <c r="AF719" i="3"/>
  <c r="BL719" i="3"/>
  <c r="AX719" i="3"/>
  <c r="AJ719" i="3"/>
  <c r="BP719" i="3"/>
  <c r="BB719" i="3"/>
  <c r="AN719" i="3"/>
  <c r="BJ720" i="3"/>
  <c r="AV720" i="3"/>
  <c r="AH720" i="3"/>
  <c r="BN720" i="3"/>
  <c r="AZ720" i="3"/>
  <c r="AL720" i="3"/>
  <c r="BR720" i="3"/>
  <c r="BD720" i="3"/>
  <c r="AP720" i="3"/>
  <c r="BH721" i="3"/>
  <c r="AT721" i="3"/>
  <c r="AF721" i="3"/>
  <c r="BL721" i="3"/>
  <c r="AX721" i="3"/>
  <c r="AJ721" i="3"/>
  <c r="BP721" i="3"/>
  <c r="BB721" i="3"/>
  <c r="AN721" i="3"/>
  <c r="BJ722" i="3"/>
  <c r="AV722" i="3"/>
  <c r="AH722" i="3"/>
  <c r="BN722" i="3"/>
  <c r="AZ722" i="3"/>
  <c r="AL722" i="3"/>
  <c r="BR722" i="3"/>
  <c r="BD722" i="3"/>
  <c r="AP722" i="3"/>
  <c r="BH723" i="3"/>
  <c r="AT723" i="3"/>
  <c r="AF723" i="3"/>
  <c r="BL723" i="3"/>
  <c r="AX723" i="3"/>
  <c r="AJ723" i="3"/>
  <c r="BP723" i="3"/>
  <c r="BB723" i="3"/>
  <c r="AN723" i="3"/>
  <c r="BJ724" i="3"/>
  <c r="AV724" i="3"/>
  <c r="AH724" i="3"/>
  <c r="BN724" i="3"/>
  <c r="AZ724" i="3"/>
  <c r="AL724" i="3"/>
  <c r="BR724" i="3"/>
  <c r="BD724" i="3"/>
  <c r="AP724" i="3"/>
  <c r="BH725" i="3"/>
  <c r="AT725" i="3"/>
  <c r="AF725" i="3"/>
  <c r="BL725" i="3"/>
  <c r="AX725" i="3"/>
  <c r="AJ725" i="3"/>
  <c r="BP725" i="3"/>
  <c r="BB725" i="3"/>
  <c r="AN725" i="3"/>
  <c r="BJ726" i="3"/>
  <c r="AV726" i="3"/>
  <c r="AH726" i="3"/>
  <c r="BN726" i="3"/>
  <c r="AZ726" i="3"/>
  <c r="AL726" i="3"/>
  <c r="BR726" i="3"/>
  <c r="BD726" i="3"/>
  <c r="AP726" i="3"/>
  <c r="BH727" i="3"/>
  <c r="AT727" i="3"/>
  <c r="AF727" i="3"/>
  <c r="BL727" i="3"/>
  <c r="AX727" i="3"/>
  <c r="AJ727" i="3"/>
  <c r="BP727" i="3"/>
  <c r="BB727" i="3"/>
  <c r="AN727" i="3"/>
  <c r="BJ728" i="3"/>
  <c r="AV728" i="3"/>
  <c r="AH728" i="3"/>
  <c r="BN728" i="3"/>
  <c r="AZ728" i="3"/>
  <c r="AL728" i="3"/>
  <c r="BR728" i="3"/>
  <c r="BD728" i="3"/>
  <c r="AP728" i="3"/>
  <c r="BH729" i="3"/>
  <c r="AT729" i="3"/>
  <c r="AF729" i="3"/>
  <c r="BL729" i="3"/>
  <c r="AX729" i="3"/>
  <c r="AJ729" i="3"/>
  <c r="BP729" i="3"/>
  <c r="BB729" i="3"/>
  <c r="AN729" i="3"/>
  <c r="BJ730" i="3"/>
  <c r="AV730" i="3"/>
  <c r="AH730" i="3"/>
  <c r="BN730" i="3"/>
  <c r="AZ730" i="3"/>
  <c r="AL730" i="3"/>
  <c r="BR730" i="3"/>
  <c r="BD730" i="3"/>
  <c r="AP730" i="3"/>
  <c r="BH731" i="3"/>
  <c r="AT731" i="3"/>
  <c r="AF731" i="3"/>
  <c r="BL731" i="3"/>
  <c r="AX731" i="3"/>
  <c r="AJ731" i="3"/>
  <c r="BP731" i="3"/>
  <c r="BB731" i="3"/>
  <c r="AN731" i="3"/>
  <c r="BJ732" i="3"/>
  <c r="AV732" i="3"/>
  <c r="AH732" i="3"/>
  <c r="BN732" i="3"/>
  <c r="AZ732" i="3"/>
  <c r="AL732" i="3"/>
  <c r="BR732" i="3"/>
  <c r="BD732" i="3"/>
  <c r="AP732" i="3"/>
  <c r="BH733" i="3"/>
  <c r="AT733" i="3"/>
  <c r="AF733" i="3"/>
  <c r="BL733" i="3"/>
  <c r="AX733" i="3"/>
  <c r="AJ733" i="3"/>
  <c r="BP733" i="3"/>
  <c r="BB733" i="3"/>
  <c r="AN733" i="3"/>
  <c r="BJ734" i="3"/>
  <c r="AV734" i="3"/>
  <c r="AH734" i="3"/>
  <c r="BN734" i="3"/>
  <c r="AZ734" i="3"/>
  <c r="AL734" i="3"/>
  <c r="BR734" i="3"/>
  <c r="BD734" i="3"/>
  <c r="AP734" i="3"/>
  <c r="BH735" i="3"/>
  <c r="AT735" i="3"/>
  <c r="AF735" i="3"/>
  <c r="BL735" i="3"/>
  <c r="AX735" i="3"/>
  <c r="AJ735" i="3"/>
  <c r="BP735" i="3"/>
  <c r="BB735" i="3"/>
  <c r="AN735" i="3"/>
  <c r="BJ736" i="3"/>
  <c r="AV736" i="3"/>
  <c r="AH736" i="3"/>
  <c r="BN736" i="3"/>
  <c r="AZ736" i="3"/>
  <c r="AL736" i="3"/>
  <c r="BR736" i="3"/>
  <c r="BD736" i="3"/>
  <c r="AP736" i="3"/>
  <c r="BH737" i="3"/>
  <c r="AT737" i="3"/>
  <c r="AF737" i="3"/>
  <c r="BL737" i="3"/>
  <c r="AX737" i="3"/>
  <c r="AJ737" i="3"/>
  <c r="BP737" i="3"/>
  <c r="BB737" i="3"/>
  <c r="AN737" i="3"/>
  <c r="BJ738" i="3"/>
  <c r="AV738" i="3"/>
  <c r="AH738" i="3"/>
  <c r="BN738" i="3"/>
  <c r="AZ738" i="3"/>
  <c r="AL738" i="3"/>
  <c r="BR738" i="3"/>
  <c r="BD738" i="3"/>
  <c r="AP738" i="3"/>
  <c r="BH739" i="3"/>
  <c r="AT739" i="3"/>
  <c r="AF739" i="3"/>
  <c r="BL739" i="3"/>
  <c r="AX739" i="3"/>
  <c r="AJ739" i="3"/>
  <c r="BP739" i="3"/>
  <c r="BB739" i="3"/>
  <c r="AN739" i="3"/>
  <c r="BJ740" i="3"/>
  <c r="AV740" i="3"/>
  <c r="AH740" i="3"/>
  <c r="BN740" i="3"/>
  <c r="AZ740" i="3"/>
  <c r="AL740" i="3"/>
  <c r="BR740" i="3"/>
  <c r="BD740" i="3"/>
  <c r="AP740" i="3"/>
  <c r="BH741" i="3"/>
  <c r="AT741" i="3"/>
  <c r="AF741" i="3"/>
  <c r="BL741" i="3"/>
  <c r="AX741" i="3"/>
  <c r="AJ741" i="3"/>
  <c r="BP741" i="3"/>
  <c r="BB741" i="3"/>
  <c r="AN741" i="3"/>
  <c r="BJ742" i="3"/>
  <c r="AV742" i="3"/>
  <c r="AH742" i="3"/>
  <c r="BN742" i="3"/>
  <c r="AZ742" i="3"/>
  <c r="AL742" i="3"/>
  <c r="BR742" i="3"/>
  <c r="BD742" i="3"/>
  <c r="AP742" i="3"/>
  <c r="BH743" i="3"/>
  <c r="AT743" i="3"/>
  <c r="AF743" i="3"/>
  <c r="BL743" i="3"/>
  <c r="AX743" i="3"/>
  <c r="AJ743" i="3"/>
  <c r="BP743" i="3"/>
  <c r="BB743" i="3"/>
  <c r="AN743" i="3"/>
  <c r="BJ744" i="3"/>
  <c r="AV744" i="3"/>
  <c r="AH744" i="3"/>
  <c r="BN744" i="3"/>
  <c r="AZ744" i="3"/>
  <c r="AL744" i="3"/>
  <c r="BR744" i="3"/>
  <c r="BD744" i="3"/>
  <c r="AP744" i="3"/>
  <c r="BH745" i="3"/>
  <c r="AT745" i="3"/>
  <c r="AF745" i="3"/>
  <c r="BL745" i="3"/>
  <c r="AX745" i="3"/>
  <c r="AJ745" i="3"/>
  <c r="BP745" i="3"/>
  <c r="BB745" i="3"/>
  <c r="AN745" i="3"/>
  <c r="BJ746" i="3"/>
  <c r="AV746" i="3"/>
  <c r="AH746" i="3"/>
  <c r="BN746" i="3"/>
  <c r="AZ746" i="3"/>
  <c r="AL746" i="3"/>
  <c r="BR746" i="3"/>
  <c r="BD746" i="3"/>
  <c r="AP746" i="3"/>
  <c r="BH747" i="3"/>
  <c r="AT747" i="3"/>
  <c r="AF747" i="3"/>
  <c r="BL747" i="3"/>
  <c r="AX747" i="3"/>
  <c r="AJ747" i="3"/>
  <c r="BP747" i="3"/>
  <c r="BB747" i="3"/>
  <c r="AN747" i="3"/>
  <c r="BJ748" i="3"/>
  <c r="AV748" i="3"/>
  <c r="AH748" i="3"/>
  <c r="BN748" i="3"/>
  <c r="AZ748" i="3"/>
  <c r="AL748" i="3"/>
  <c r="BR748" i="3"/>
  <c r="BD748" i="3"/>
  <c r="AP748" i="3"/>
  <c r="BH749" i="3"/>
  <c r="AT749" i="3"/>
  <c r="AF749" i="3"/>
  <c r="BL749" i="3"/>
  <c r="AX749" i="3"/>
  <c r="AJ749" i="3"/>
  <c r="BP749" i="3"/>
  <c r="BB749" i="3"/>
  <c r="AN749" i="3"/>
  <c r="BJ750" i="3"/>
  <c r="AV750" i="3"/>
  <c r="AH750" i="3"/>
  <c r="BN750" i="3"/>
  <c r="AZ750" i="3"/>
  <c r="AL750" i="3"/>
  <c r="BR750" i="3"/>
  <c r="BD750" i="3"/>
  <c r="AP750" i="3"/>
  <c r="BH751" i="3"/>
  <c r="AT751" i="3"/>
  <c r="AF751" i="3"/>
  <c r="BL751" i="3"/>
  <c r="AX751" i="3"/>
  <c r="AJ751" i="3"/>
  <c r="BP751" i="3"/>
  <c r="BB751" i="3"/>
  <c r="AN751" i="3"/>
  <c r="BJ752" i="3"/>
  <c r="AV752" i="3"/>
  <c r="AH752" i="3"/>
  <c r="BN752" i="3"/>
  <c r="AZ752" i="3"/>
  <c r="AL752" i="3"/>
  <c r="BR752" i="3"/>
  <c r="BD752" i="3"/>
  <c r="AP752" i="3"/>
  <c r="BH753" i="3"/>
  <c r="AT753" i="3"/>
  <c r="AF753" i="3"/>
  <c r="BL753" i="3"/>
  <c r="AX753" i="3"/>
  <c r="AJ753" i="3"/>
  <c r="BP753" i="3"/>
  <c r="BB753" i="3"/>
  <c r="AN753" i="3"/>
  <c r="BJ754" i="3"/>
  <c r="AV754" i="3"/>
  <c r="AH754" i="3"/>
  <c r="BN754" i="3"/>
  <c r="AZ754" i="3"/>
  <c r="AL754" i="3"/>
  <c r="BR754" i="3"/>
  <c r="BD754" i="3"/>
  <c r="AP754" i="3"/>
  <c r="BH755" i="3"/>
  <c r="AT755" i="3"/>
  <c r="AF755" i="3"/>
  <c r="BL755" i="3"/>
  <c r="AX755" i="3"/>
  <c r="AJ755" i="3"/>
  <c r="BP755" i="3"/>
  <c r="BB755" i="3"/>
  <c r="AN755" i="3"/>
  <c r="BJ756" i="3"/>
  <c r="AV756" i="3"/>
  <c r="AH756" i="3"/>
  <c r="BN756" i="3"/>
  <c r="AZ756" i="3"/>
  <c r="AL756" i="3"/>
  <c r="BR756" i="3"/>
  <c r="BD756" i="3"/>
  <c r="AP756" i="3"/>
  <c r="BH757" i="3"/>
  <c r="AT757" i="3"/>
  <c r="AF757" i="3"/>
  <c r="BL757" i="3"/>
  <c r="AX757" i="3"/>
  <c r="AJ757" i="3"/>
  <c r="BP757" i="3"/>
  <c r="BB757" i="3"/>
  <c r="AN757" i="3"/>
  <c r="BJ758" i="3"/>
  <c r="AV758" i="3"/>
  <c r="AH758" i="3"/>
  <c r="BN758" i="3"/>
  <c r="AZ758" i="3"/>
  <c r="AL758" i="3"/>
  <c r="BR758" i="3"/>
  <c r="BD758" i="3"/>
  <c r="AP758" i="3"/>
  <c r="BH759" i="3"/>
  <c r="AT759" i="3"/>
  <c r="AF759" i="3"/>
  <c r="BL759" i="3"/>
  <c r="AX759" i="3"/>
  <c r="AJ759" i="3"/>
  <c r="BP759" i="3"/>
  <c r="BB759" i="3"/>
  <c r="AN759" i="3"/>
  <c r="BJ760" i="3"/>
  <c r="AV760" i="3"/>
  <c r="AH760" i="3"/>
  <c r="BN760" i="3"/>
  <c r="AZ760" i="3"/>
  <c r="AL760" i="3"/>
  <c r="BR760" i="3"/>
  <c r="BD760" i="3"/>
  <c r="AP760" i="3"/>
  <c r="BH761" i="3"/>
  <c r="AT761" i="3"/>
  <c r="AF761" i="3"/>
  <c r="BL761" i="3"/>
  <c r="AX761" i="3"/>
  <c r="AJ761" i="3"/>
  <c r="BP761" i="3"/>
  <c r="BB761" i="3"/>
  <c r="AN761" i="3"/>
  <c r="BJ762" i="3"/>
  <c r="AV762" i="3"/>
  <c r="AH762" i="3"/>
  <c r="BN762" i="3"/>
  <c r="AZ762" i="3"/>
  <c r="AL762" i="3"/>
  <c r="BR762" i="3"/>
  <c r="BD762" i="3"/>
  <c r="AP762" i="3"/>
  <c r="BH763" i="3"/>
  <c r="AT763" i="3"/>
  <c r="AF763" i="3"/>
  <c r="BL763" i="3"/>
  <c r="AX763" i="3"/>
  <c r="AJ763" i="3"/>
  <c r="BP763" i="3"/>
  <c r="BB763" i="3"/>
  <c r="AN763" i="3"/>
  <c r="BJ764" i="3"/>
  <c r="AV764" i="3"/>
  <c r="AH764" i="3"/>
  <c r="BN764" i="3"/>
  <c r="AZ764" i="3"/>
  <c r="AL764" i="3"/>
  <c r="BR764" i="3"/>
  <c r="BD764" i="3"/>
  <c r="AP764" i="3"/>
  <c r="BH765" i="3"/>
  <c r="AT765" i="3"/>
  <c r="AF765" i="3"/>
  <c r="BL765" i="3"/>
  <c r="AX765" i="3"/>
  <c r="AJ765" i="3"/>
  <c r="BP765" i="3"/>
  <c r="BB765" i="3"/>
  <c r="AN765" i="3"/>
  <c r="BJ766" i="3"/>
  <c r="AV766" i="3"/>
  <c r="AH766" i="3"/>
  <c r="BN766" i="3"/>
  <c r="AZ766" i="3"/>
  <c r="AL766" i="3"/>
  <c r="BR766" i="3"/>
  <c r="BD766" i="3"/>
  <c r="AP766" i="3"/>
  <c r="BH767" i="3"/>
  <c r="AT767" i="3"/>
  <c r="AF767" i="3"/>
  <c r="BL767" i="3"/>
  <c r="AX767" i="3"/>
  <c r="AJ767" i="3"/>
  <c r="BP767" i="3"/>
  <c r="BB767" i="3"/>
  <c r="AN767" i="3"/>
  <c r="BJ768" i="3"/>
  <c r="AV768" i="3"/>
  <c r="AH768" i="3"/>
  <c r="BN768" i="3"/>
  <c r="AZ768" i="3"/>
  <c r="AL768" i="3"/>
  <c r="BR768" i="3"/>
  <c r="BD768" i="3"/>
  <c r="AP768" i="3"/>
  <c r="BH769" i="3"/>
  <c r="AT769" i="3"/>
  <c r="AF769" i="3"/>
  <c r="BL769" i="3"/>
  <c r="AX769" i="3"/>
  <c r="AJ769" i="3"/>
  <c r="BP769" i="3"/>
  <c r="BB769" i="3"/>
  <c r="AN769" i="3"/>
  <c r="BJ770" i="3"/>
  <c r="AV770" i="3"/>
  <c r="AH770" i="3"/>
  <c r="BN770" i="3"/>
  <c r="AZ770" i="3"/>
  <c r="AL770" i="3"/>
  <c r="BR770" i="3"/>
  <c r="BD770" i="3"/>
  <c r="AP770" i="3"/>
  <c r="BH771" i="3"/>
  <c r="AT771" i="3"/>
  <c r="AF771" i="3"/>
  <c r="BL771" i="3"/>
  <c r="AX771" i="3"/>
  <c r="AJ771" i="3"/>
  <c r="BP771" i="3"/>
  <c r="BB771" i="3"/>
  <c r="AN771" i="3"/>
  <c r="BJ772" i="3"/>
  <c r="AV772" i="3"/>
  <c r="AH772" i="3"/>
  <c r="BN772" i="3"/>
  <c r="AZ772" i="3"/>
  <c r="AL772" i="3"/>
  <c r="BR772" i="3"/>
  <c r="BD772" i="3"/>
  <c r="AP772" i="3"/>
  <c r="BH773" i="3"/>
  <c r="AT773" i="3"/>
  <c r="AF773" i="3"/>
  <c r="BL773" i="3"/>
  <c r="AX773" i="3"/>
  <c r="AJ773" i="3"/>
  <c r="BP773" i="3"/>
  <c r="BB773" i="3"/>
  <c r="AN773" i="3"/>
  <c r="BJ774" i="3"/>
  <c r="AV774" i="3"/>
  <c r="AH774" i="3"/>
  <c r="BN774" i="3"/>
  <c r="AZ774" i="3"/>
  <c r="AL774" i="3"/>
  <c r="BR774" i="3"/>
  <c r="BD774" i="3"/>
  <c r="AP774" i="3"/>
  <c r="BH775" i="3"/>
  <c r="AT775" i="3"/>
  <c r="AF775" i="3"/>
  <c r="BL775" i="3"/>
  <c r="AX775" i="3"/>
  <c r="AJ775" i="3"/>
  <c r="BP775" i="3"/>
  <c r="BB775" i="3"/>
  <c r="AN775" i="3"/>
  <c r="BJ776" i="3"/>
  <c r="AV776" i="3"/>
  <c r="AH776" i="3"/>
  <c r="BN776" i="3"/>
  <c r="AZ776" i="3"/>
  <c r="AL776" i="3"/>
  <c r="BR776" i="3"/>
  <c r="BD776" i="3"/>
  <c r="AP776" i="3"/>
  <c r="BH777" i="3"/>
  <c r="AT777" i="3"/>
  <c r="AF777" i="3"/>
  <c r="BL777" i="3"/>
  <c r="AX777" i="3"/>
  <c r="AJ777" i="3"/>
  <c r="BP777" i="3"/>
  <c r="BB777" i="3"/>
  <c r="AN777" i="3"/>
  <c r="BJ778" i="3"/>
  <c r="AV778" i="3"/>
  <c r="AH778" i="3"/>
  <c r="BN778" i="3"/>
  <c r="AZ778" i="3"/>
  <c r="AL778" i="3"/>
  <c r="BR778" i="3"/>
  <c r="BD778" i="3"/>
  <c r="AP778" i="3"/>
  <c r="BH779" i="3"/>
  <c r="AT779" i="3"/>
  <c r="AF779" i="3"/>
  <c r="BL779" i="3"/>
  <c r="AX779" i="3"/>
  <c r="AJ779" i="3"/>
  <c r="BP779" i="3"/>
  <c r="BB779" i="3"/>
  <c r="AN779" i="3"/>
  <c r="BJ780" i="3"/>
  <c r="AV780" i="3"/>
  <c r="AH780" i="3"/>
  <c r="BN780" i="3"/>
  <c r="AZ780" i="3"/>
  <c r="AL780" i="3"/>
  <c r="BR780" i="3"/>
  <c r="BD780" i="3"/>
  <c r="AP780" i="3"/>
  <c r="BH781" i="3"/>
  <c r="AT781" i="3"/>
  <c r="AF781" i="3"/>
  <c r="BL781" i="3"/>
  <c r="AX781" i="3"/>
  <c r="AJ781" i="3"/>
  <c r="BP781" i="3"/>
  <c r="BB781" i="3"/>
  <c r="AN781" i="3"/>
  <c r="BJ782" i="3"/>
  <c r="AV782" i="3"/>
  <c r="AH782" i="3"/>
  <c r="BN782" i="3"/>
  <c r="AZ782" i="3"/>
  <c r="AL782" i="3"/>
  <c r="BR782" i="3"/>
  <c r="BD782" i="3"/>
  <c r="AP782" i="3"/>
  <c r="BH783" i="3"/>
  <c r="AT783" i="3"/>
  <c r="AF783" i="3"/>
  <c r="BL783" i="3"/>
  <c r="AX783" i="3"/>
  <c r="AJ783" i="3"/>
  <c r="BP783" i="3"/>
  <c r="BB783" i="3"/>
  <c r="AN783" i="3"/>
  <c r="BJ784" i="3"/>
  <c r="AV784" i="3"/>
  <c r="AH784" i="3"/>
  <c r="BN784" i="3"/>
  <c r="AZ784" i="3"/>
  <c r="AL784" i="3"/>
  <c r="BR784" i="3"/>
  <c r="BD784" i="3"/>
  <c r="AP784" i="3"/>
  <c r="BH785" i="3"/>
  <c r="AT785" i="3"/>
  <c r="AF785" i="3"/>
  <c r="BL785" i="3"/>
  <c r="AX785" i="3"/>
  <c r="AJ785" i="3"/>
  <c r="BP785" i="3"/>
  <c r="BB785" i="3"/>
  <c r="AN785" i="3"/>
  <c r="BJ786" i="3"/>
  <c r="AV786" i="3"/>
  <c r="AH786" i="3"/>
  <c r="BN786" i="3"/>
  <c r="AZ786" i="3"/>
  <c r="AL786" i="3"/>
  <c r="BR786" i="3"/>
  <c r="BD786" i="3"/>
  <c r="AP786" i="3"/>
  <c r="BH787" i="3"/>
  <c r="AT787" i="3"/>
  <c r="AF787" i="3"/>
  <c r="BL787" i="3"/>
  <c r="AX787" i="3"/>
  <c r="AJ787" i="3"/>
  <c r="BP787" i="3"/>
  <c r="BB787" i="3"/>
  <c r="AN787" i="3"/>
  <c r="BJ788" i="3"/>
  <c r="AV788" i="3"/>
  <c r="AH788" i="3"/>
  <c r="BN788" i="3"/>
  <c r="AZ788" i="3"/>
  <c r="AL788" i="3"/>
  <c r="BR788" i="3"/>
  <c r="BD788" i="3"/>
  <c r="AP788" i="3"/>
  <c r="BH789" i="3"/>
  <c r="AT789" i="3"/>
  <c r="AF789" i="3"/>
  <c r="BL789" i="3"/>
  <c r="AX789" i="3"/>
  <c r="AJ789" i="3"/>
  <c r="BP789" i="3"/>
  <c r="BB789" i="3"/>
  <c r="AN789" i="3"/>
  <c r="BJ790" i="3"/>
  <c r="AV790" i="3"/>
  <c r="AH790" i="3"/>
  <c r="BN790" i="3"/>
  <c r="AZ790" i="3"/>
  <c r="AL790" i="3"/>
  <c r="BR790" i="3"/>
  <c r="BD790" i="3"/>
  <c r="AP790" i="3"/>
  <c r="BH791" i="3"/>
  <c r="AT791" i="3"/>
  <c r="AF791" i="3"/>
  <c r="BL791" i="3"/>
  <c r="AX791" i="3"/>
  <c r="AJ791" i="3"/>
  <c r="BP791" i="3"/>
  <c r="BB791" i="3"/>
  <c r="AN791" i="3"/>
  <c r="BJ792" i="3"/>
  <c r="AV792" i="3"/>
  <c r="AH792" i="3"/>
  <c r="BN792" i="3"/>
  <c r="AZ792" i="3"/>
  <c r="AL792" i="3"/>
  <c r="BR792" i="3"/>
  <c r="BD792" i="3"/>
  <c r="AP792" i="3"/>
  <c r="BH793" i="3"/>
  <c r="AT793" i="3"/>
  <c r="AF793" i="3"/>
  <c r="BL793" i="3"/>
  <c r="AX793" i="3"/>
  <c r="AJ793" i="3"/>
  <c r="BP793" i="3"/>
  <c r="BB793" i="3"/>
  <c r="AN793" i="3"/>
  <c r="BJ794" i="3"/>
  <c r="AV794" i="3"/>
  <c r="AH794" i="3"/>
  <c r="BN794" i="3"/>
  <c r="AZ794" i="3"/>
  <c r="AL794" i="3"/>
  <c r="BR794" i="3"/>
  <c r="BD794" i="3"/>
  <c r="AP794" i="3"/>
  <c r="BH795" i="3"/>
  <c r="AT795" i="3"/>
  <c r="AF795" i="3"/>
  <c r="BL795" i="3"/>
  <c r="AX795" i="3"/>
  <c r="AJ795" i="3"/>
  <c r="BP795" i="3"/>
  <c r="BB795" i="3"/>
  <c r="AN795" i="3"/>
  <c r="BJ796" i="3"/>
  <c r="AV796" i="3"/>
  <c r="AH796" i="3"/>
  <c r="BN796" i="3"/>
  <c r="AZ796" i="3"/>
  <c r="AL796" i="3"/>
  <c r="BR796" i="3"/>
  <c r="BD796" i="3"/>
  <c r="AP796" i="3"/>
  <c r="BH797" i="3"/>
  <c r="AT797" i="3"/>
  <c r="AF797" i="3"/>
  <c r="BL797" i="3"/>
  <c r="AX797" i="3"/>
  <c r="AJ797" i="3"/>
  <c r="BP797" i="3"/>
  <c r="BB797" i="3"/>
  <c r="AN797" i="3"/>
  <c r="BJ798" i="3"/>
  <c r="AV798" i="3"/>
  <c r="AH798" i="3"/>
  <c r="BN798" i="3"/>
  <c r="AZ798" i="3"/>
  <c r="AL798" i="3"/>
  <c r="BR798" i="3"/>
  <c r="BD798" i="3"/>
  <c r="AP798" i="3"/>
  <c r="BH799" i="3"/>
  <c r="AT799" i="3"/>
  <c r="AF799" i="3"/>
  <c r="BL799" i="3"/>
  <c r="AX799" i="3"/>
  <c r="AJ799" i="3"/>
  <c r="BP799" i="3"/>
  <c r="BB799" i="3"/>
  <c r="AN799" i="3"/>
  <c r="BJ800" i="3"/>
  <c r="AV800" i="3"/>
  <c r="AH800" i="3"/>
  <c r="BN800" i="3"/>
  <c r="AZ800" i="3"/>
  <c r="AL800" i="3"/>
  <c r="BR800" i="3"/>
  <c r="BD800" i="3"/>
  <c r="AP800" i="3"/>
  <c r="BH801" i="3"/>
  <c r="AT801" i="3"/>
  <c r="AF801" i="3"/>
  <c r="BL801" i="3"/>
  <c r="AX801" i="3"/>
  <c r="AJ801" i="3"/>
  <c r="BP801" i="3"/>
  <c r="BB801" i="3"/>
  <c r="AN801" i="3"/>
  <c r="BJ802" i="3"/>
  <c r="AV802" i="3"/>
  <c r="AH802" i="3"/>
  <c r="BN802" i="3"/>
  <c r="AZ802" i="3"/>
  <c r="AL802" i="3"/>
  <c r="BR802" i="3"/>
  <c r="BD802" i="3"/>
  <c r="AP802" i="3"/>
  <c r="BH803" i="3"/>
  <c r="AT803" i="3"/>
  <c r="AF803" i="3"/>
  <c r="BL803" i="3"/>
  <c r="AX803" i="3"/>
  <c r="AJ803" i="3"/>
  <c r="BP803" i="3"/>
  <c r="BB803" i="3"/>
  <c r="AN803" i="3"/>
  <c r="BJ804" i="3"/>
  <c r="AV804" i="3"/>
  <c r="AH804" i="3"/>
  <c r="BN804" i="3"/>
  <c r="AZ804" i="3"/>
  <c r="AL804" i="3"/>
  <c r="BR804" i="3"/>
  <c r="BD804" i="3"/>
  <c r="AP804" i="3"/>
  <c r="BH805" i="3"/>
  <c r="AT805" i="3"/>
  <c r="AF805" i="3"/>
  <c r="BL805" i="3"/>
  <c r="AX805" i="3"/>
  <c r="AJ805" i="3"/>
  <c r="BP805" i="3"/>
  <c r="BB805" i="3"/>
  <c r="AN805" i="3"/>
  <c r="BJ806" i="3"/>
  <c r="AV806" i="3"/>
  <c r="AH806" i="3"/>
  <c r="BN806" i="3"/>
  <c r="AZ806" i="3"/>
  <c r="AL806" i="3"/>
  <c r="BR806" i="3"/>
  <c r="BD806" i="3"/>
  <c r="AP806" i="3"/>
  <c r="BH807" i="3"/>
  <c r="AT807" i="3"/>
  <c r="AF807" i="3"/>
  <c r="BL807" i="3"/>
  <c r="AX807" i="3"/>
  <c r="AJ807" i="3"/>
  <c r="BP807" i="3"/>
  <c r="BB807" i="3"/>
  <c r="AN807" i="3"/>
  <c r="BJ808" i="3"/>
  <c r="AV808" i="3"/>
  <c r="AH808" i="3"/>
  <c r="BN808" i="3"/>
  <c r="AZ808" i="3"/>
  <c r="AL808" i="3"/>
  <c r="BR808" i="3"/>
  <c r="BD808" i="3"/>
  <c r="AP808" i="3"/>
  <c r="BH809" i="3"/>
  <c r="AT809" i="3"/>
  <c r="AF809" i="3"/>
  <c r="BL809" i="3"/>
  <c r="AX809" i="3"/>
  <c r="AJ809" i="3"/>
  <c r="BP809" i="3"/>
  <c r="BB809" i="3"/>
  <c r="AN809" i="3"/>
  <c r="BJ810" i="3"/>
  <c r="AV810" i="3"/>
  <c r="AH810" i="3"/>
  <c r="BN810" i="3"/>
  <c r="AZ810" i="3"/>
  <c r="AL810" i="3"/>
  <c r="BR810" i="3"/>
  <c r="BD810" i="3"/>
  <c r="AP810" i="3"/>
  <c r="BH811" i="3"/>
  <c r="AT811" i="3"/>
  <c r="AF811" i="3"/>
  <c r="BL811" i="3"/>
  <c r="AX811" i="3"/>
  <c r="AJ811" i="3"/>
  <c r="BP811" i="3"/>
  <c r="BB811" i="3"/>
  <c r="AN811" i="3"/>
  <c r="BJ812" i="3"/>
  <c r="AV812" i="3"/>
  <c r="AH812" i="3"/>
  <c r="BN812" i="3"/>
  <c r="AZ812" i="3"/>
  <c r="AL812" i="3"/>
  <c r="BR812" i="3"/>
  <c r="BD812" i="3"/>
  <c r="AP812" i="3"/>
  <c r="BH813" i="3"/>
  <c r="AT813" i="3"/>
  <c r="AF813" i="3"/>
  <c r="BL813" i="3"/>
  <c r="AX813" i="3"/>
  <c r="AJ813" i="3"/>
  <c r="BP813" i="3"/>
  <c r="BB813" i="3"/>
  <c r="AN813" i="3"/>
  <c r="BJ814" i="3"/>
  <c r="AV814" i="3"/>
  <c r="AH814" i="3"/>
  <c r="BN814" i="3"/>
  <c r="AZ814" i="3"/>
  <c r="AL814" i="3"/>
  <c r="BR814" i="3"/>
  <c r="BD814" i="3"/>
  <c r="AP814" i="3"/>
  <c r="BH815" i="3"/>
  <c r="AT815" i="3"/>
  <c r="AF815" i="3"/>
  <c r="BL815" i="3"/>
  <c r="AX815" i="3"/>
  <c r="AJ815" i="3"/>
  <c r="BP815" i="3"/>
  <c r="BB815" i="3"/>
  <c r="AN815" i="3"/>
  <c r="BJ816" i="3"/>
  <c r="AV816" i="3"/>
  <c r="AH816" i="3"/>
  <c r="BN816" i="3"/>
  <c r="AZ816" i="3"/>
  <c r="AL816" i="3"/>
  <c r="BR816" i="3"/>
  <c r="BD816" i="3"/>
  <c r="AP816" i="3"/>
  <c r="BH817" i="3"/>
  <c r="AT817" i="3"/>
  <c r="AF817" i="3"/>
  <c r="BL817" i="3"/>
  <c r="AX817" i="3"/>
  <c r="AJ817" i="3"/>
  <c r="BP817" i="3"/>
  <c r="BB817" i="3"/>
  <c r="AN817" i="3"/>
  <c r="BJ818" i="3"/>
  <c r="AV818" i="3"/>
  <c r="AH818" i="3"/>
  <c r="BN818" i="3"/>
  <c r="AZ818" i="3"/>
  <c r="AL818" i="3"/>
  <c r="BR818" i="3"/>
  <c r="BD818" i="3"/>
  <c r="AP818" i="3"/>
  <c r="BH819" i="3"/>
  <c r="AT819" i="3"/>
  <c r="AF819" i="3"/>
  <c r="BL819" i="3"/>
  <c r="AX819" i="3"/>
  <c r="AJ819" i="3"/>
  <c r="BP819" i="3"/>
  <c r="BB819" i="3"/>
  <c r="AN819" i="3"/>
  <c r="BJ820" i="3"/>
  <c r="AV820" i="3"/>
  <c r="AH820" i="3"/>
  <c r="BN820" i="3"/>
  <c r="AZ820" i="3"/>
  <c r="AL820" i="3"/>
  <c r="BR820" i="3"/>
  <c r="BD820" i="3"/>
  <c r="AP820" i="3"/>
  <c r="BH821" i="3"/>
  <c r="AT821" i="3"/>
  <c r="AF821" i="3"/>
  <c r="BL821" i="3"/>
  <c r="AX821" i="3"/>
  <c r="AJ821" i="3"/>
  <c r="BP821" i="3"/>
  <c r="BB821" i="3"/>
  <c r="AN821" i="3"/>
  <c r="BJ822" i="3"/>
  <c r="AV822" i="3"/>
  <c r="AH822" i="3"/>
  <c r="BN822" i="3"/>
  <c r="AZ822" i="3"/>
  <c r="AL822" i="3"/>
  <c r="BR822" i="3"/>
  <c r="BD822" i="3"/>
  <c r="AP822" i="3"/>
  <c r="BH823" i="3"/>
  <c r="AT823" i="3"/>
  <c r="AF823" i="3"/>
  <c r="BL823" i="3"/>
  <c r="AX823" i="3"/>
  <c r="AJ823" i="3"/>
  <c r="BP823" i="3"/>
  <c r="BB823" i="3"/>
  <c r="AN823" i="3"/>
  <c r="BJ824" i="3"/>
  <c r="AV824" i="3"/>
  <c r="AH824" i="3"/>
  <c r="BN824" i="3"/>
  <c r="AZ824" i="3"/>
  <c r="AL824" i="3"/>
  <c r="BR824" i="3"/>
  <c r="BD824" i="3"/>
  <c r="AP824" i="3"/>
  <c r="BH825" i="3"/>
  <c r="AT825" i="3"/>
  <c r="AF825" i="3"/>
  <c r="BL825" i="3"/>
  <c r="AX825" i="3"/>
  <c r="AJ825" i="3"/>
  <c r="BP825" i="3"/>
  <c r="BB825" i="3"/>
  <c r="AN825" i="3"/>
  <c r="BJ826" i="3"/>
  <c r="AV826" i="3"/>
  <c r="AH826" i="3"/>
  <c r="BN826" i="3"/>
  <c r="AZ826" i="3"/>
  <c r="AL826" i="3"/>
  <c r="BR826" i="3"/>
  <c r="BD826" i="3"/>
  <c r="AP826" i="3"/>
  <c r="BH827" i="3"/>
  <c r="AT827" i="3"/>
  <c r="AF827" i="3"/>
  <c r="BL827" i="3"/>
  <c r="AX827" i="3"/>
  <c r="AJ827" i="3"/>
  <c r="BP827" i="3"/>
  <c r="BB827" i="3"/>
  <c r="AN827" i="3"/>
  <c r="BJ828" i="3"/>
  <c r="AV828" i="3"/>
  <c r="AH828" i="3"/>
  <c r="BN828" i="3"/>
  <c r="AZ828" i="3"/>
  <c r="AL828" i="3"/>
  <c r="BR828" i="3"/>
  <c r="BD828" i="3"/>
  <c r="AP828" i="3"/>
  <c r="BH829" i="3"/>
  <c r="AT829" i="3"/>
  <c r="AF829" i="3"/>
  <c r="BL829" i="3"/>
  <c r="AX829" i="3"/>
  <c r="AJ829" i="3"/>
  <c r="BP829" i="3"/>
  <c r="BB829" i="3"/>
  <c r="AN829" i="3"/>
  <c r="BJ830" i="3"/>
  <c r="AV830" i="3"/>
  <c r="AH830" i="3"/>
  <c r="BN830" i="3"/>
  <c r="AZ830" i="3"/>
  <c r="AL830" i="3"/>
  <c r="BR830" i="3"/>
  <c r="BD830" i="3"/>
  <c r="AP830" i="3"/>
  <c r="BH831" i="3"/>
  <c r="AT831" i="3"/>
  <c r="AF831" i="3"/>
  <c r="BL831" i="3"/>
  <c r="AX831" i="3"/>
  <c r="AJ831" i="3"/>
  <c r="BP831" i="3"/>
  <c r="BB831" i="3"/>
  <c r="AN831" i="3"/>
  <c r="BJ832" i="3"/>
  <c r="AV832" i="3"/>
  <c r="AH832" i="3"/>
  <c r="BN832" i="3"/>
  <c r="AZ832" i="3"/>
  <c r="AL832" i="3"/>
  <c r="BR832" i="3"/>
  <c r="BD832" i="3"/>
  <c r="AP832" i="3"/>
  <c r="BH833" i="3"/>
  <c r="AT833" i="3"/>
  <c r="AF833" i="3"/>
  <c r="BL833" i="3"/>
  <c r="AX833" i="3"/>
  <c r="AJ833" i="3"/>
  <c r="BP833" i="3"/>
  <c r="BB833" i="3"/>
  <c r="AN833" i="3"/>
  <c r="BJ834" i="3"/>
  <c r="AV834" i="3"/>
  <c r="AH834" i="3"/>
  <c r="BN834" i="3"/>
  <c r="AZ834" i="3"/>
  <c r="AL834" i="3"/>
  <c r="BR834" i="3"/>
  <c r="BD834" i="3"/>
  <c r="AP834" i="3"/>
  <c r="BH835" i="3"/>
  <c r="AT835" i="3"/>
  <c r="AF835" i="3"/>
  <c r="BL835" i="3"/>
  <c r="AX835" i="3"/>
  <c r="AJ835" i="3"/>
  <c r="BP835" i="3"/>
  <c r="BB835" i="3"/>
  <c r="AN835" i="3"/>
  <c r="BJ836" i="3"/>
  <c r="AV836" i="3"/>
  <c r="AH836" i="3"/>
  <c r="BN836" i="3"/>
  <c r="AZ836" i="3"/>
  <c r="AL836" i="3"/>
  <c r="BR836" i="3"/>
  <c r="BD836" i="3"/>
  <c r="AP836" i="3"/>
  <c r="BH837" i="3"/>
  <c r="AT837" i="3"/>
  <c r="AF837" i="3"/>
  <c r="BL837" i="3"/>
  <c r="AX837" i="3"/>
  <c r="AJ837" i="3"/>
  <c r="BP837" i="3"/>
  <c r="BB837" i="3"/>
  <c r="AN837" i="3"/>
  <c r="BJ838" i="3"/>
  <c r="AV838" i="3"/>
  <c r="AH838" i="3"/>
  <c r="BN838" i="3"/>
  <c r="AZ838" i="3"/>
  <c r="AL838" i="3"/>
  <c r="BR838" i="3"/>
  <c r="BD838" i="3"/>
  <c r="AP838" i="3"/>
  <c r="BH839" i="3"/>
  <c r="AT839" i="3"/>
  <c r="AF839" i="3"/>
  <c r="BL839" i="3"/>
  <c r="AX839" i="3"/>
  <c r="AJ839" i="3"/>
  <c r="BP839" i="3"/>
  <c r="BB839" i="3"/>
  <c r="AN839" i="3"/>
  <c r="BJ840" i="3"/>
  <c r="AV840" i="3"/>
  <c r="AH840" i="3"/>
  <c r="BN840" i="3"/>
  <c r="AZ840" i="3"/>
  <c r="AL840" i="3"/>
  <c r="BR840" i="3"/>
  <c r="BD840" i="3"/>
  <c r="AP840" i="3"/>
  <c r="BH841" i="3"/>
  <c r="AT841" i="3"/>
  <c r="AF841" i="3"/>
  <c r="BL841" i="3"/>
  <c r="AX841" i="3"/>
  <c r="AJ841" i="3"/>
  <c r="BP841" i="3"/>
  <c r="BB841" i="3"/>
  <c r="AN841" i="3"/>
  <c r="BJ842" i="3"/>
  <c r="AV842" i="3"/>
  <c r="AH842" i="3"/>
  <c r="BN842" i="3"/>
  <c r="AZ842" i="3"/>
  <c r="AL842" i="3"/>
  <c r="BR842" i="3"/>
  <c r="BD842" i="3"/>
  <c r="AP842" i="3"/>
  <c r="BH843" i="3"/>
  <c r="AT843" i="3"/>
  <c r="AF843" i="3"/>
  <c r="BL843" i="3"/>
  <c r="AX843" i="3"/>
  <c r="AJ843" i="3"/>
  <c r="BP843" i="3"/>
  <c r="BB843" i="3"/>
  <c r="AN843" i="3"/>
  <c r="BJ844" i="3"/>
  <c r="AV844" i="3"/>
  <c r="AH844" i="3"/>
  <c r="BN844" i="3"/>
  <c r="AZ844" i="3"/>
  <c r="AL844" i="3"/>
  <c r="BR844" i="3"/>
  <c r="BD844" i="3"/>
  <c r="AP844" i="3"/>
  <c r="BH845" i="3"/>
  <c r="AT845" i="3"/>
  <c r="AF845" i="3"/>
  <c r="BL845" i="3"/>
  <c r="AX845" i="3"/>
  <c r="AJ845" i="3"/>
  <c r="BP845" i="3"/>
  <c r="BB845" i="3"/>
  <c r="AN845" i="3"/>
  <c r="BJ846" i="3"/>
  <c r="AV846" i="3"/>
  <c r="AH846" i="3"/>
  <c r="BN846" i="3"/>
  <c r="AZ846" i="3"/>
  <c r="AL846" i="3"/>
  <c r="BR846" i="3"/>
  <c r="BD846" i="3"/>
  <c r="AP846" i="3"/>
  <c r="BH847" i="3"/>
  <c r="AT847" i="3"/>
  <c r="AF847" i="3"/>
  <c r="BL847" i="3"/>
  <c r="AX847" i="3"/>
  <c r="AJ847" i="3"/>
  <c r="BP847" i="3"/>
  <c r="BB847" i="3"/>
  <c r="AN847" i="3"/>
  <c r="BJ848" i="3"/>
  <c r="AV848" i="3"/>
  <c r="AH848" i="3"/>
  <c r="BN848" i="3"/>
  <c r="AZ848" i="3"/>
  <c r="AL848" i="3"/>
  <c r="BR848" i="3"/>
  <c r="BD848" i="3"/>
  <c r="AP848" i="3"/>
  <c r="BH849" i="3"/>
  <c r="AT849" i="3"/>
  <c r="AF849" i="3"/>
  <c r="BL849" i="3"/>
  <c r="AX849" i="3"/>
  <c r="AJ849" i="3"/>
  <c r="BP849" i="3"/>
  <c r="BB849" i="3"/>
  <c r="AN849" i="3"/>
  <c r="BJ850" i="3"/>
  <c r="AV850" i="3"/>
  <c r="AH850" i="3"/>
  <c r="BN850" i="3"/>
  <c r="AZ850" i="3"/>
  <c r="AL850" i="3"/>
  <c r="BR850" i="3"/>
  <c r="BD850" i="3"/>
  <c r="AP850" i="3"/>
  <c r="BH851" i="3"/>
  <c r="AT851" i="3"/>
  <c r="AF851" i="3"/>
  <c r="BL851" i="3"/>
  <c r="AX851" i="3"/>
  <c r="AJ851" i="3"/>
  <c r="BP851" i="3"/>
  <c r="BB851" i="3"/>
  <c r="AN851" i="3"/>
  <c r="BJ852" i="3"/>
  <c r="AV852" i="3"/>
  <c r="AH852" i="3"/>
  <c r="BN852" i="3"/>
  <c r="AZ852" i="3"/>
  <c r="AL852" i="3"/>
  <c r="BR852" i="3"/>
  <c r="BD852" i="3"/>
  <c r="AP852" i="3"/>
  <c r="BH853" i="3"/>
  <c r="AT853" i="3"/>
  <c r="AF853" i="3"/>
  <c r="BL853" i="3"/>
  <c r="AX853" i="3"/>
  <c r="AJ853" i="3"/>
  <c r="BP853" i="3"/>
  <c r="BB853" i="3"/>
  <c r="AN853" i="3"/>
  <c r="BJ854" i="3"/>
  <c r="AV854" i="3"/>
  <c r="AH854" i="3"/>
  <c r="BN854" i="3"/>
  <c r="AZ854" i="3"/>
  <c r="AL854" i="3"/>
  <c r="BR854" i="3"/>
  <c r="BD854" i="3"/>
  <c r="AP854" i="3"/>
  <c r="BH855" i="3"/>
  <c r="AT855" i="3"/>
  <c r="AF855" i="3"/>
  <c r="BL855" i="3"/>
  <c r="AX855" i="3"/>
  <c r="AJ855" i="3"/>
  <c r="BP855" i="3"/>
  <c r="BB855" i="3"/>
  <c r="AN855" i="3"/>
  <c r="BJ856" i="3"/>
  <c r="AV856" i="3"/>
  <c r="AH856" i="3"/>
  <c r="BN856" i="3"/>
  <c r="AZ856" i="3"/>
  <c r="AL856" i="3"/>
  <c r="BR856" i="3"/>
  <c r="BD856" i="3"/>
  <c r="AP856" i="3"/>
  <c r="BH857" i="3"/>
  <c r="AT857" i="3"/>
  <c r="AF857" i="3"/>
  <c r="BL857" i="3"/>
  <c r="AX857" i="3"/>
  <c r="AJ857" i="3"/>
  <c r="BP857" i="3"/>
  <c r="BB857" i="3"/>
  <c r="AN857" i="3"/>
  <c r="BJ858" i="3"/>
  <c r="AV858" i="3"/>
  <c r="AH858" i="3"/>
  <c r="BN858" i="3"/>
  <c r="AZ858" i="3"/>
  <c r="AL858" i="3"/>
  <c r="BR858" i="3"/>
  <c r="BD858" i="3"/>
  <c r="AP858" i="3"/>
  <c r="BH859" i="3"/>
  <c r="AT859" i="3"/>
  <c r="AF859" i="3"/>
  <c r="BL859" i="3"/>
  <c r="AX859" i="3"/>
  <c r="AJ859" i="3"/>
  <c r="BP859" i="3"/>
  <c r="BB859" i="3"/>
  <c r="AN859" i="3"/>
  <c r="BJ860" i="3"/>
  <c r="AV860" i="3"/>
  <c r="AH860" i="3"/>
  <c r="BN860" i="3"/>
  <c r="AZ860" i="3"/>
  <c r="AL860" i="3"/>
  <c r="BR860" i="3"/>
  <c r="BD860" i="3"/>
  <c r="AP860" i="3"/>
  <c r="BH861" i="3"/>
  <c r="AT861" i="3"/>
  <c r="AF861" i="3"/>
  <c r="BL861" i="3"/>
  <c r="AX861" i="3"/>
  <c r="AJ861" i="3"/>
  <c r="BP861" i="3"/>
  <c r="BB861" i="3"/>
  <c r="AN861" i="3"/>
  <c r="BJ862" i="3"/>
  <c r="AV862" i="3"/>
  <c r="AH862" i="3"/>
  <c r="BN862" i="3"/>
  <c r="AZ862" i="3"/>
  <c r="AL862" i="3"/>
  <c r="BR862" i="3"/>
  <c r="BD862" i="3"/>
  <c r="AP862" i="3"/>
  <c r="BH863" i="3"/>
  <c r="AT863" i="3"/>
  <c r="AF863" i="3"/>
  <c r="BL863" i="3"/>
  <c r="AX863" i="3"/>
  <c r="AJ863" i="3"/>
  <c r="BP863" i="3"/>
  <c r="BB863" i="3"/>
  <c r="AN863" i="3"/>
  <c r="BJ864" i="3"/>
  <c r="AV864" i="3"/>
  <c r="AH864" i="3"/>
  <c r="BN864" i="3"/>
  <c r="AZ864" i="3"/>
  <c r="AL864" i="3"/>
  <c r="BR864" i="3"/>
  <c r="BD864" i="3"/>
  <c r="AP864" i="3"/>
  <c r="BH865" i="3"/>
  <c r="AT865" i="3"/>
  <c r="AF865" i="3"/>
  <c r="BL865" i="3"/>
  <c r="AX865" i="3"/>
  <c r="AJ865" i="3"/>
  <c r="BP865" i="3"/>
  <c r="BB865" i="3"/>
  <c r="AN865" i="3"/>
  <c r="BJ866" i="3"/>
  <c r="AV866" i="3"/>
  <c r="AH866" i="3"/>
  <c r="BN866" i="3"/>
  <c r="AZ866" i="3"/>
  <c r="AL866" i="3"/>
  <c r="BR866" i="3"/>
  <c r="BD866" i="3"/>
  <c r="AP866" i="3"/>
  <c r="BH867" i="3"/>
  <c r="AT867" i="3"/>
  <c r="AF867" i="3"/>
  <c r="BL867" i="3"/>
  <c r="AX867" i="3"/>
  <c r="AJ867" i="3"/>
  <c r="BP867" i="3"/>
  <c r="BB867" i="3"/>
  <c r="AN867" i="3"/>
  <c r="BJ868" i="3"/>
  <c r="AV868" i="3"/>
  <c r="AH868" i="3"/>
  <c r="BN868" i="3"/>
  <c r="AZ868" i="3"/>
  <c r="AL868" i="3"/>
  <c r="BR868" i="3"/>
  <c r="BD868" i="3"/>
  <c r="AP868" i="3"/>
  <c r="BH869" i="3"/>
  <c r="AT869" i="3"/>
  <c r="AF869" i="3"/>
  <c r="BL869" i="3"/>
  <c r="AX869" i="3"/>
  <c r="AJ869" i="3"/>
  <c r="BP869" i="3"/>
  <c r="BB869" i="3"/>
  <c r="AN869" i="3"/>
  <c r="BJ870" i="3"/>
  <c r="AV870" i="3"/>
  <c r="AH870" i="3"/>
  <c r="BN870" i="3"/>
  <c r="AZ870" i="3"/>
  <c r="AL870" i="3"/>
  <c r="BR870" i="3"/>
  <c r="BD870" i="3"/>
  <c r="AP870" i="3"/>
  <c r="BH871" i="3"/>
  <c r="AT871" i="3"/>
  <c r="AF871" i="3"/>
  <c r="BL871" i="3"/>
  <c r="AX871" i="3"/>
  <c r="AJ871" i="3"/>
  <c r="BP871" i="3"/>
  <c r="BB871" i="3"/>
  <c r="AN871" i="3"/>
  <c r="BJ872" i="3"/>
  <c r="AV872" i="3"/>
  <c r="AH872" i="3"/>
  <c r="BN872" i="3"/>
  <c r="AZ872" i="3"/>
  <c r="AL872" i="3"/>
  <c r="BR872" i="3"/>
  <c r="BD872" i="3"/>
  <c r="AP872" i="3"/>
  <c r="BH873" i="3"/>
  <c r="AT873" i="3"/>
  <c r="AF873" i="3"/>
  <c r="BL873" i="3"/>
  <c r="AX873" i="3"/>
  <c r="AJ873" i="3"/>
  <c r="BP873" i="3"/>
  <c r="BB873" i="3"/>
  <c r="AN873" i="3"/>
  <c r="BJ874" i="3"/>
  <c r="AV874" i="3"/>
  <c r="AH874" i="3"/>
  <c r="BN874" i="3"/>
  <c r="AZ874" i="3"/>
  <c r="AL874" i="3"/>
  <c r="BR874" i="3"/>
  <c r="BD874" i="3"/>
  <c r="AP874" i="3"/>
  <c r="BH875" i="3"/>
  <c r="AT875" i="3"/>
  <c r="AF875" i="3"/>
  <c r="BL875" i="3"/>
  <c r="AX875" i="3"/>
  <c r="AJ875" i="3"/>
  <c r="BP875" i="3"/>
  <c r="BB875" i="3"/>
  <c r="AN875" i="3"/>
  <c r="BJ876" i="3"/>
  <c r="AV876" i="3"/>
  <c r="AH876" i="3"/>
  <c r="BN876" i="3"/>
  <c r="AZ876" i="3"/>
  <c r="AL876" i="3"/>
  <c r="BR876" i="3"/>
  <c r="BD876" i="3"/>
  <c r="AP876" i="3"/>
  <c r="BH877" i="3"/>
  <c r="AT877" i="3"/>
  <c r="AF877" i="3"/>
  <c r="BL877" i="3"/>
  <c r="AX877" i="3"/>
  <c r="AJ877" i="3"/>
  <c r="BP877" i="3"/>
  <c r="BB877" i="3"/>
  <c r="AN877" i="3"/>
  <c r="BJ878" i="3"/>
  <c r="AV878" i="3"/>
  <c r="AH878" i="3"/>
  <c r="BN878" i="3"/>
  <c r="AZ878" i="3"/>
  <c r="AL878" i="3"/>
  <c r="BR878" i="3"/>
  <c r="BD878" i="3"/>
  <c r="AP878" i="3"/>
  <c r="BH879" i="3"/>
  <c r="AT879" i="3"/>
  <c r="AF879" i="3"/>
  <c r="BL879" i="3"/>
  <c r="AX879" i="3"/>
  <c r="AJ879" i="3"/>
  <c r="BP879" i="3"/>
  <c r="BB879" i="3"/>
  <c r="AN879" i="3"/>
  <c r="BJ880" i="3"/>
  <c r="AV880" i="3"/>
  <c r="AH880" i="3"/>
  <c r="BN880" i="3"/>
  <c r="AZ880" i="3"/>
  <c r="AL880" i="3"/>
  <c r="BR880" i="3"/>
  <c r="BD880" i="3"/>
  <c r="AP880" i="3"/>
  <c r="BH881" i="3"/>
  <c r="AT881" i="3"/>
  <c r="AF881" i="3"/>
  <c r="BL881" i="3"/>
  <c r="AX881" i="3"/>
  <c r="AJ881" i="3"/>
  <c r="BP881" i="3"/>
  <c r="BB881" i="3"/>
  <c r="AN881" i="3"/>
  <c r="BJ882" i="3"/>
  <c r="AV882" i="3"/>
  <c r="AH882" i="3"/>
  <c r="BN882" i="3"/>
  <c r="AZ882" i="3"/>
  <c r="AL882" i="3"/>
  <c r="BR882" i="3"/>
  <c r="BD882" i="3"/>
  <c r="AP882" i="3"/>
  <c r="BH883" i="3"/>
  <c r="AT883" i="3"/>
  <c r="AF883" i="3"/>
  <c r="BL883" i="3"/>
  <c r="AX883" i="3"/>
  <c r="AJ883" i="3"/>
  <c r="BP883" i="3"/>
  <c r="BB883" i="3"/>
  <c r="AN883" i="3"/>
  <c r="BJ884" i="3"/>
  <c r="AV884" i="3"/>
  <c r="AH884" i="3"/>
  <c r="BN884" i="3"/>
  <c r="AZ884" i="3"/>
  <c r="AL884" i="3"/>
  <c r="BR884" i="3"/>
  <c r="BD884" i="3"/>
  <c r="AP884" i="3"/>
  <c r="BH885" i="3"/>
  <c r="AT885" i="3"/>
  <c r="AF885" i="3"/>
  <c r="BL885" i="3"/>
  <c r="AX885" i="3"/>
  <c r="AJ885" i="3"/>
  <c r="BP885" i="3"/>
  <c r="BB885" i="3"/>
  <c r="AN885" i="3"/>
  <c r="BJ886" i="3"/>
  <c r="AV886" i="3"/>
  <c r="AH886" i="3"/>
  <c r="BN886" i="3"/>
  <c r="AZ886" i="3"/>
  <c r="AL886" i="3"/>
  <c r="BR886" i="3"/>
  <c r="BD886" i="3"/>
  <c r="AP886" i="3"/>
  <c r="BH887" i="3"/>
  <c r="AT887" i="3"/>
  <c r="AF887" i="3"/>
  <c r="BL887" i="3"/>
  <c r="AX887" i="3"/>
  <c r="AJ887" i="3"/>
  <c r="BP887" i="3"/>
  <c r="BB887" i="3"/>
  <c r="AN887" i="3"/>
  <c r="BJ888" i="3"/>
  <c r="AV888" i="3"/>
  <c r="AH888" i="3"/>
  <c r="BN888" i="3"/>
  <c r="AZ888" i="3"/>
  <c r="AL888" i="3"/>
  <c r="BR888" i="3"/>
  <c r="BD888" i="3"/>
  <c r="AP888" i="3"/>
  <c r="BH889" i="3"/>
  <c r="AT889" i="3"/>
  <c r="AF889" i="3"/>
  <c r="BL889" i="3"/>
  <c r="AX889" i="3"/>
  <c r="AJ889" i="3"/>
  <c r="BP889" i="3"/>
  <c r="BB889" i="3"/>
  <c r="AN889" i="3"/>
  <c r="BJ890" i="3"/>
  <c r="AV890" i="3"/>
  <c r="AH890" i="3"/>
  <c r="BN890" i="3"/>
  <c r="AZ890" i="3"/>
  <c r="AL890" i="3"/>
  <c r="BR890" i="3"/>
  <c r="BD890" i="3"/>
  <c r="AP890" i="3"/>
  <c r="BH891" i="3"/>
  <c r="AT891" i="3"/>
  <c r="AF891" i="3"/>
  <c r="BL891" i="3"/>
  <c r="AX891" i="3"/>
  <c r="AJ891" i="3"/>
  <c r="BP891" i="3"/>
  <c r="BB891" i="3"/>
  <c r="AN891" i="3"/>
  <c r="BJ892" i="3"/>
  <c r="AV892" i="3"/>
  <c r="AH892" i="3"/>
  <c r="BN892" i="3"/>
  <c r="AZ892" i="3"/>
  <c r="AL892" i="3"/>
  <c r="BR892" i="3"/>
  <c r="BD892" i="3"/>
  <c r="AP892" i="3"/>
  <c r="BH893" i="3"/>
  <c r="AT893" i="3"/>
  <c r="AF893" i="3"/>
  <c r="BL893" i="3"/>
  <c r="AX893" i="3"/>
  <c r="AJ893" i="3"/>
  <c r="BP893" i="3"/>
  <c r="BB893" i="3"/>
  <c r="AN893" i="3"/>
  <c r="BJ894" i="3"/>
  <c r="AV894" i="3"/>
  <c r="AH894" i="3"/>
  <c r="BN894" i="3"/>
  <c r="AZ894" i="3"/>
  <c r="AL894" i="3"/>
  <c r="BR894" i="3"/>
  <c r="BD894" i="3"/>
  <c r="AP894" i="3"/>
  <c r="BH895" i="3"/>
  <c r="AT895" i="3"/>
  <c r="AF895" i="3"/>
  <c r="BL895" i="3"/>
  <c r="AX895" i="3"/>
  <c r="AJ895" i="3"/>
  <c r="BP895" i="3"/>
  <c r="BB895" i="3"/>
  <c r="AN895" i="3"/>
  <c r="BJ896" i="3"/>
  <c r="AV896" i="3"/>
  <c r="AH896" i="3"/>
  <c r="BN896" i="3"/>
  <c r="AZ896" i="3"/>
  <c r="AL896" i="3"/>
  <c r="BR896" i="3"/>
  <c r="BD896" i="3"/>
  <c r="AP896" i="3"/>
  <c r="BH897" i="3"/>
  <c r="AT897" i="3"/>
  <c r="AF897" i="3"/>
  <c r="BL897" i="3"/>
  <c r="AX897" i="3"/>
  <c r="AJ897" i="3"/>
  <c r="BP897" i="3"/>
  <c r="BB897" i="3"/>
  <c r="AN897" i="3"/>
  <c r="BJ898" i="3"/>
  <c r="AV898" i="3"/>
  <c r="AH898" i="3"/>
  <c r="BN898" i="3"/>
  <c r="AZ898" i="3"/>
  <c r="AL898" i="3"/>
  <c r="BR898" i="3"/>
  <c r="BD898" i="3"/>
  <c r="AP898" i="3"/>
  <c r="BH899" i="3"/>
  <c r="AT899" i="3"/>
  <c r="AF899" i="3"/>
  <c r="BL899" i="3"/>
  <c r="AX899" i="3"/>
  <c r="AJ899" i="3"/>
  <c r="BP899" i="3"/>
  <c r="BB899" i="3"/>
  <c r="AN899" i="3"/>
  <c r="BJ900" i="3"/>
  <c r="AV900" i="3"/>
  <c r="AH900" i="3"/>
  <c r="BN900" i="3"/>
  <c r="AZ900" i="3"/>
  <c r="AL900" i="3"/>
  <c r="BR900" i="3"/>
  <c r="BD900" i="3"/>
  <c r="AP900" i="3"/>
  <c r="BH901" i="3"/>
  <c r="AT901" i="3"/>
  <c r="AF901" i="3"/>
  <c r="BL901" i="3"/>
  <c r="AX901" i="3"/>
  <c r="AJ901" i="3"/>
  <c r="BP901" i="3"/>
  <c r="BB901" i="3"/>
  <c r="AN901" i="3"/>
  <c r="BJ902" i="3"/>
  <c r="AV902" i="3"/>
  <c r="AH902" i="3"/>
  <c r="BN902" i="3"/>
  <c r="AZ902" i="3"/>
  <c r="AL902" i="3"/>
  <c r="BR902" i="3"/>
  <c r="BD902" i="3"/>
  <c r="AP902" i="3"/>
  <c r="BH903" i="3"/>
  <c r="AT903" i="3"/>
  <c r="AF903" i="3"/>
  <c r="BL903" i="3"/>
  <c r="AX903" i="3"/>
  <c r="AJ903" i="3"/>
  <c r="BP903" i="3"/>
  <c r="BB903" i="3"/>
  <c r="AN903" i="3"/>
  <c r="BJ904" i="3"/>
  <c r="AV904" i="3"/>
  <c r="AH904" i="3"/>
  <c r="BN904" i="3"/>
  <c r="AZ904" i="3"/>
  <c r="AL904" i="3"/>
  <c r="BR904" i="3"/>
  <c r="BD904" i="3"/>
  <c r="AP904" i="3"/>
  <c r="BH905" i="3"/>
  <c r="AT905" i="3"/>
  <c r="AF905" i="3"/>
  <c r="BL905" i="3"/>
  <c r="AX905" i="3"/>
  <c r="AJ905" i="3"/>
  <c r="BP905" i="3"/>
  <c r="BB905" i="3"/>
  <c r="AN905" i="3"/>
  <c r="BJ906" i="3"/>
  <c r="AV906" i="3"/>
  <c r="AH906" i="3"/>
  <c r="BN906" i="3"/>
  <c r="AZ906" i="3"/>
  <c r="AL906" i="3"/>
  <c r="BR906" i="3"/>
  <c r="BD906" i="3"/>
  <c r="AP906" i="3"/>
  <c r="BH907" i="3"/>
  <c r="AT907" i="3"/>
  <c r="AF907" i="3"/>
  <c r="BL907" i="3"/>
  <c r="AX907" i="3"/>
  <c r="AJ907" i="3"/>
  <c r="BP907" i="3"/>
  <c r="BB907" i="3"/>
  <c r="AN907" i="3"/>
  <c r="BJ908" i="3"/>
  <c r="AV908" i="3"/>
  <c r="AH908" i="3"/>
  <c r="BN908" i="3"/>
  <c r="AZ908" i="3"/>
  <c r="AL908" i="3"/>
  <c r="BR908" i="3"/>
  <c r="BD908" i="3"/>
  <c r="AP908" i="3"/>
  <c r="BH909" i="3"/>
  <c r="AT909" i="3"/>
  <c r="AF909" i="3"/>
  <c r="BL909" i="3"/>
  <c r="AX909" i="3"/>
  <c r="AJ909" i="3"/>
  <c r="BP909" i="3"/>
  <c r="BB909" i="3"/>
  <c r="AN909" i="3"/>
  <c r="BJ910" i="3"/>
  <c r="AV910" i="3"/>
  <c r="AH910" i="3"/>
  <c r="BN910" i="3"/>
  <c r="AZ910" i="3"/>
  <c r="AL910" i="3"/>
  <c r="BR910" i="3"/>
  <c r="BD910" i="3"/>
  <c r="AP910" i="3"/>
  <c r="BH911" i="3"/>
  <c r="AT911" i="3"/>
  <c r="AF911" i="3"/>
  <c r="BL911" i="3"/>
  <c r="AX911" i="3"/>
  <c r="AJ911" i="3"/>
  <c r="BP911" i="3"/>
  <c r="BB911" i="3"/>
  <c r="AN911" i="3"/>
  <c r="BJ912" i="3"/>
  <c r="AV912" i="3"/>
  <c r="AH912" i="3"/>
  <c r="BN912" i="3"/>
  <c r="AZ912" i="3"/>
  <c r="AL912" i="3"/>
  <c r="BR912" i="3"/>
  <c r="BD912" i="3"/>
  <c r="AP912" i="3"/>
  <c r="BH913" i="3"/>
  <c r="AT913" i="3"/>
  <c r="AF913" i="3"/>
  <c r="BL913" i="3"/>
  <c r="AX913" i="3"/>
  <c r="AJ913" i="3"/>
  <c r="BP913" i="3"/>
  <c r="BB913" i="3"/>
  <c r="AN913" i="3"/>
  <c r="BJ914" i="3"/>
  <c r="AV914" i="3"/>
  <c r="AH914" i="3"/>
  <c r="BN914" i="3"/>
  <c r="AZ914" i="3"/>
  <c r="AL914" i="3"/>
  <c r="BR914" i="3"/>
  <c r="BD914" i="3"/>
  <c r="AP914" i="3"/>
  <c r="BH915" i="3"/>
  <c r="AT915" i="3"/>
  <c r="AF915" i="3"/>
  <c r="BL915" i="3"/>
  <c r="AX915" i="3"/>
  <c r="AJ915" i="3"/>
  <c r="BP915" i="3"/>
  <c r="BB915" i="3"/>
  <c r="AN915" i="3"/>
  <c r="BJ916" i="3"/>
  <c r="AV916" i="3"/>
  <c r="AH916" i="3"/>
  <c r="BN916" i="3"/>
  <c r="AZ916" i="3"/>
  <c r="AL916" i="3"/>
  <c r="BR916" i="3"/>
  <c r="BD916" i="3"/>
  <c r="AP916" i="3"/>
  <c r="BH917" i="3"/>
  <c r="AT917" i="3"/>
  <c r="AF917" i="3"/>
  <c r="BL917" i="3"/>
  <c r="AX917" i="3"/>
  <c r="AJ917" i="3"/>
  <c r="BP917" i="3"/>
  <c r="BB917" i="3"/>
  <c r="AN917" i="3"/>
  <c r="BJ918" i="3"/>
  <c r="AV918" i="3"/>
  <c r="AH918" i="3"/>
  <c r="BN918" i="3"/>
  <c r="AZ918" i="3"/>
  <c r="AL918" i="3"/>
  <c r="BR918" i="3"/>
  <c r="BD918" i="3"/>
  <c r="AP918" i="3"/>
  <c r="BH919" i="3"/>
  <c r="AT919" i="3"/>
  <c r="AF919" i="3"/>
  <c r="BL919" i="3"/>
  <c r="AX919" i="3"/>
  <c r="AJ919" i="3"/>
  <c r="BP919" i="3"/>
  <c r="BB919" i="3"/>
  <c r="AN919" i="3"/>
  <c r="BJ920" i="3"/>
  <c r="AV920" i="3"/>
  <c r="AH920" i="3"/>
  <c r="BN920" i="3"/>
  <c r="AZ920" i="3"/>
  <c r="AL920" i="3"/>
  <c r="BR920" i="3"/>
  <c r="BD920" i="3"/>
  <c r="AP920" i="3"/>
  <c r="BH921" i="3"/>
  <c r="AT921" i="3"/>
  <c r="AF921" i="3"/>
  <c r="BL921" i="3"/>
  <c r="AX921" i="3"/>
  <c r="AJ921" i="3"/>
  <c r="BP921" i="3"/>
  <c r="BB921" i="3"/>
  <c r="AN921" i="3"/>
  <c r="BJ922" i="3"/>
  <c r="AV922" i="3"/>
  <c r="AH922" i="3"/>
  <c r="BN922" i="3"/>
  <c r="AZ922" i="3"/>
  <c r="AL922" i="3"/>
  <c r="BR922" i="3"/>
  <c r="BD922" i="3"/>
  <c r="AP922" i="3"/>
  <c r="BH923" i="3"/>
  <c r="AT923" i="3"/>
  <c r="AF923" i="3"/>
  <c r="BL923" i="3"/>
  <c r="AX923" i="3"/>
  <c r="AJ923" i="3"/>
  <c r="BP923" i="3"/>
  <c r="BB923" i="3"/>
  <c r="AN923" i="3"/>
  <c r="BJ924" i="3"/>
  <c r="AV924" i="3"/>
  <c r="AH924" i="3"/>
  <c r="BN924" i="3"/>
  <c r="AZ924" i="3"/>
  <c r="AL924" i="3"/>
  <c r="BR924" i="3"/>
  <c r="BD924" i="3"/>
  <c r="AP924" i="3"/>
  <c r="BH925" i="3"/>
  <c r="AT925" i="3"/>
  <c r="AF925" i="3"/>
  <c r="BL925" i="3"/>
  <c r="AX925" i="3"/>
  <c r="AJ925" i="3"/>
  <c r="BP925" i="3"/>
  <c r="BB925" i="3"/>
  <c r="AN925" i="3"/>
  <c r="BJ926" i="3"/>
  <c r="AV926" i="3"/>
  <c r="AH926" i="3"/>
  <c r="BN926" i="3"/>
  <c r="AZ926" i="3"/>
  <c r="AL926" i="3"/>
  <c r="BR926" i="3"/>
  <c r="BD926" i="3"/>
  <c r="AP926" i="3"/>
  <c r="BH927" i="3"/>
  <c r="AT927" i="3"/>
  <c r="AF927" i="3"/>
  <c r="BL927" i="3"/>
  <c r="AX927" i="3"/>
  <c r="AJ927" i="3"/>
  <c r="BP927" i="3"/>
  <c r="BB927" i="3"/>
  <c r="AN927" i="3"/>
  <c r="BJ928" i="3"/>
  <c r="AV928" i="3"/>
  <c r="AH928" i="3"/>
  <c r="BN928" i="3"/>
  <c r="AZ928" i="3"/>
  <c r="AL928" i="3"/>
  <c r="BR928" i="3"/>
  <c r="BD928" i="3"/>
  <c r="AP928" i="3"/>
  <c r="BH929" i="3"/>
  <c r="AT929" i="3"/>
  <c r="AF929" i="3"/>
  <c r="BL929" i="3"/>
  <c r="AX929" i="3"/>
  <c r="AJ929" i="3"/>
  <c r="BP929" i="3"/>
  <c r="BB929" i="3"/>
  <c r="AN929" i="3"/>
  <c r="BJ930" i="3"/>
  <c r="AV930" i="3"/>
  <c r="AH930" i="3"/>
  <c r="BN930" i="3"/>
  <c r="AZ930" i="3"/>
  <c r="AL930" i="3"/>
  <c r="BR930" i="3"/>
  <c r="BD930" i="3"/>
  <c r="AP930" i="3"/>
  <c r="BH931" i="3"/>
  <c r="AT931" i="3"/>
  <c r="AF931" i="3"/>
  <c r="BL931" i="3"/>
  <c r="AX931" i="3"/>
  <c r="AJ931" i="3"/>
  <c r="BP931" i="3"/>
  <c r="BB931" i="3"/>
  <c r="AN931" i="3"/>
  <c r="BJ932" i="3"/>
  <c r="AV932" i="3"/>
  <c r="AH932" i="3"/>
  <c r="CF7" i="3" s="1" a="1"/>
  <c r="CF7" i="3" s="1"/>
  <c r="BN932" i="3"/>
  <c r="AZ932" i="3"/>
  <c r="AL932" i="3"/>
  <c r="BR932" i="3"/>
  <c r="BD932" i="3"/>
  <c r="AP932" i="3"/>
  <c r="BH933" i="3"/>
  <c r="AT933" i="3"/>
  <c r="AF933" i="3"/>
  <c r="BL933" i="3"/>
  <c r="AX933" i="3"/>
  <c r="AJ933" i="3"/>
  <c r="BP933" i="3"/>
  <c r="BB933" i="3"/>
  <c r="AN933" i="3"/>
  <c r="BJ934" i="3"/>
  <c r="AV934" i="3"/>
  <c r="AH934" i="3"/>
  <c r="CF9" i="3" s="1" a="1"/>
  <c r="CF9" i="3" s="1"/>
  <c r="BN934" i="3"/>
  <c r="AZ934" i="3"/>
  <c r="AL934" i="3"/>
  <c r="BR934" i="3"/>
  <c r="BD934" i="3"/>
  <c r="AP934" i="3"/>
  <c r="BH935" i="3"/>
  <c r="AT935" i="3"/>
  <c r="AF935" i="3"/>
  <c r="BL935" i="3"/>
  <c r="AX935" i="3"/>
  <c r="AJ935" i="3"/>
  <c r="BP935" i="3"/>
  <c r="BB935" i="3"/>
  <c r="AN935" i="3"/>
  <c r="BJ936" i="3"/>
  <c r="AV936" i="3"/>
  <c r="AH936" i="3"/>
  <c r="CF11" i="3" s="1" a="1"/>
  <c r="CF11" i="3" s="1"/>
  <c r="BN936" i="3"/>
  <c r="AZ936" i="3"/>
  <c r="AL936" i="3"/>
  <c r="BR936" i="3"/>
  <c r="BD936" i="3"/>
  <c r="AP936" i="3"/>
  <c r="BH937" i="3"/>
  <c r="AT937" i="3"/>
  <c r="AF937" i="3"/>
  <c r="BL937" i="3"/>
  <c r="AX937" i="3"/>
  <c r="AJ937" i="3"/>
  <c r="BP937" i="3"/>
  <c r="BB937" i="3"/>
  <c r="AN937" i="3"/>
  <c r="BJ938" i="3"/>
  <c r="AV938" i="3"/>
  <c r="AH938" i="3"/>
  <c r="CF13" i="3" s="1" a="1"/>
  <c r="CF13" i="3" s="1"/>
  <c r="BN938" i="3"/>
  <c r="AZ938" i="3"/>
  <c r="AL938" i="3"/>
  <c r="BR938" i="3"/>
  <c r="BD938" i="3"/>
  <c r="AP938" i="3"/>
  <c r="BH939" i="3"/>
  <c r="AT939" i="3"/>
  <c r="AF939" i="3"/>
  <c r="BL939" i="3"/>
  <c r="AX939" i="3"/>
  <c r="AJ939" i="3"/>
  <c r="BP939" i="3"/>
  <c r="BB939" i="3"/>
  <c r="AN939" i="3"/>
  <c r="BJ940" i="3"/>
  <c r="AV940" i="3"/>
  <c r="AH940" i="3"/>
  <c r="CF15" i="3" s="1" a="1"/>
  <c r="CF15" i="3" s="1"/>
  <c r="BN940" i="3"/>
  <c r="AZ940" i="3"/>
  <c r="AL940" i="3"/>
  <c r="BR940" i="3"/>
  <c r="BD940" i="3"/>
  <c r="AP940" i="3"/>
  <c r="BH941" i="3"/>
  <c r="AT941" i="3"/>
  <c r="AF941" i="3"/>
  <c r="BL941" i="3"/>
  <c r="AX941" i="3"/>
  <c r="AJ941" i="3"/>
  <c r="BP941" i="3"/>
  <c r="BB941" i="3"/>
  <c r="AN941" i="3"/>
  <c r="BJ942" i="3"/>
  <c r="AV942" i="3"/>
  <c r="AH942" i="3"/>
  <c r="CF17" i="3" s="1" a="1"/>
  <c r="CF17" i="3" s="1"/>
  <c r="BN942" i="3"/>
  <c r="AZ942" i="3"/>
  <c r="AL942" i="3"/>
  <c r="BR942" i="3"/>
  <c r="BD942" i="3"/>
  <c r="AP942" i="3"/>
  <c r="BH943" i="3"/>
  <c r="AT943" i="3"/>
  <c r="AF943" i="3"/>
  <c r="AF955" i="3"/>
  <c r="BL943" i="3"/>
  <c r="AX943" i="3"/>
  <c r="AJ943" i="3"/>
  <c r="AJ955" i="3"/>
  <c r="BP943" i="3"/>
  <c r="BB943" i="3"/>
  <c r="AN943" i="3"/>
  <c r="AN955" i="3"/>
  <c r="BJ944" i="3"/>
  <c r="AV944" i="3"/>
  <c r="AH944" i="3"/>
  <c r="CF19" i="3" s="1" a="1"/>
  <c r="CF19" i="3" s="1"/>
  <c r="AH956" i="3"/>
  <c r="BN944" i="3"/>
  <c r="AZ944" i="3"/>
  <c r="AL944" i="3"/>
  <c r="AL956" i="3"/>
  <c r="BR944" i="3"/>
  <c r="BD944" i="3"/>
  <c r="AP944" i="3"/>
  <c r="AP956" i="3"/>
  <c r="BH945" i="3"/>
  <c r="AT945" i="3"/>
  <c r="AF945" i="3"/>
  <c r="AF957" i="3"/>
  <c r="BL945" i="3"/>
  <c r="AX945" i="3"/>
  <c r="AJ945" i="3"/>
  <c r="AJ957" i="3"/>
  <c r="BP945" i="3"/>
  <c r="BB945" i="3"/>
  <c r="AN945" i="3"/>
  <c r="AN957" i="3"/>
  <c r="BJ946" i="3"/>
  <c r="AV946" i="3"/>
  <c r="AH946" i="3"/>
  <c r="CF21" i="3" s="1" a="1"/>
  <c r="CF21" i="3" s="1"/>
  <c r="AH958" i="3"/>
  <c r="BN946" i="3"/>
  <c r="AZ946" i="3"/>
  <c r="AL946" i="3"/>
  <c r="AL958" i="3"/>
  <c r="BR946" i="3"/>
  <c r="BD946" i="3"/>
  <c r="AP946" i="3"/>
  <c r="AP958" i="3"/>
  <c r="BH947" i="3"/>
  <c r="AT947" i="3"/>
  <c r="AF947" i="3"/>
  <c r="AF959" i="3"/>
  <c r="BL947" i="3"/>
  <c r="AX947" i="3"/>
  <c r="AJ947" i="3"/>
  <c r="AJ959" i="3"/>
  <c r="BP947" i="3"/>
  <c r="BB947" i="3"/>
  <c r="AN947" i="3"/>
  <c r="AN959" i="3"/>
  <c r="BJ948" i="3"/>
  <c r="AV948" i="3"/>
  <c r="AH948" i="3"/>
  <c r="CF23" i="3" s="1" a="1"/>
  <c r="CF23" i="3" s="1"/>
  <c r="AH960" i="3"/>
  <c r="BN948" i="3"/>
  <c r="AZ948" i="3"/>
  <c r="AL948" i="3"/>
  <c r="AL960" i="3"/>
  <c r="BR948" i="3"/>
  <c r="BD948" i="3"/>
  <c r="AP948" i="3"/>
  <c r="AP960" i="3"/>
  <c r="BH949" i="3"/>
  <c r="BH955" i="3"/>
  <c r="AT949" i="3"/>
  <c r="AF949" i="3"/>
  <c r="BL949" i="3"/>
  <c r="BL955" i="3"/>
  <c r="AX949" i="3"/>
  <c r="AJ949" i="3"/>
  <c r="BP949" i="3"/>
  <c r="BP955" i="3"/>
  <c r="BB949" i="3"/>
  <c r="AN949" i="3"/>
  <c r="BJ950" i="3"/>
  <c r="BJ956" i="3"/>
  <c r="AV950" i="3"/>
  <c r="AH950" i="3"/>
  <c r="CF25" i="3" s="1" a="1"/>
  <c r="CF25" i="3" s="1"/>
  <c r="BN950" i="3"/>
  <c r="BN956" i="3"/>
  <c r="AZ950" i="3"/>
  <c r="AL950" i="3"/>
  <c r="BR950" i="3"/>
  <c r="BR956" i="3"/>
  <c r="BD950" i="3"/>
  <c r="AP950" i="3"/>
  <c r="BH957" i="3"/>
  <c r="BH951" i="3"/>
  <c r="AT951" i="3"/>
  <c r="AF951" i="3"/>
  <c r="BL957" i="3"/>
  <c r="BL951" i="3"/>
  <c r="AX951" i="3"/>
  <c r="AJ951" i="3"/>
  <c r="BP957" i="3"/>
  <c r="BP951" i="3"/>
  <c r="BB951" i="3"/>
  <c r="AN951" i="3"/>
  <c r="BJ958" i="3"/>
  <c r="BJ952" i="3"/>
  <c r="AV955" i="3"/>
  <c r="AV952" i="3"/>
  <c r="AH952" i="3"/>
  <c r="CF27" i="3" s="1" a="1"/>
  <c r="CF27" i="3" s="1"/>
  <c r="BN958" i="3"/>
  <c r="BN952" i="3"/>
  <c r="AZ955" i="3"/>
  <c r="AZ952" i="3"/>
  <c r="AL952" i="3"/>
  <c r="BR958" i="3"/>
  <c r="BR952" i="3"/>
  <c r="BD955" i="3"/>
  <c r="BD952" i="3"/>
  <c r="AP952" i="3"/>
  <c r="BH953" i="3"/>
  <c r="BH959" i="3"/>
  <c r="AT956" i="3"/>
  <c r="AT953" i="3"/>
  <c r="AF953" i="3"/>
  <c r="BL953" i="3"/>
  <c r="BL959" i="3"/>
  <c r="AX956" i="3"/>
  <c r="AX953" i="3"/>
  <c r="AJ953" i="3"/>
  <c r="BP953" i="3"/>
  <c r="BP959" i="3"/>
  <c r="BB956" i="3"/>
  <c r="BB953" i="3"/>
  <c r="AN953" i="3"/>
  <c r="BJ954" i="3"/>
  <c r="F7" i="4" s="1" a="1"/>
  <c r="F7" i="4" s="1"/>
  <c r="M7" i="4" s="1"/>
  <c r="BJ960" i="3"/>
  <c r="AV957" i="3"/>
  <c r="AV954" i="3"/>
  <c r="E7" i="4" s="1" a="1"/>
  <c r="E7" i="4" s="1"/>
  <c r="L7" i="4" s="1"/>
  <c r="AH954" i="3"/>
  <c r="D7" i="4" s="1" a="1"/>
  <c r="D7" i="4" s="1"/>
  <c r="B23" i="4" s="1"/>
  <c r="BN954" i="3"/>
  <c r="F11" i="4" s="1" a="1"/>
  <c r="F11" i="4" s="1"/>
  <c r="M8" i="4" s="1"/>
  <c r="BN960" i="3"/>
  <c r="AZ957" i="3"/>
  <c r="AZ954" i="3"/>
  <c r="E11" i="4" s="1" a="1"/>
  <c r="E11" i="4" s="1"/>
  <c r="L8" i="4" s="1"/>
  <c r="AL954" i="3"/>
  <c r="D11" i="4" s="1" a="1"/>
  <c r="D11" i="4" s="1"/>
  <c r="N8" i="4" s="1"/>
  <c r="BR954" i="3"/>
  <c r="BR960" i="3"/>
  <c r="BD957" i="3"/>
  <c r="BD954" i="3"/>
  <c r="AP954" i="3"/>
  <c r="AC955" i="3"/>
  <c r="Y955" i="3"/>
  <c r="U955" i="3"/>
  <c r="Q955" i="3"/>
  <c r="AA953" i="3"/>
  <c r="W953" i="3"/>
  <c r="G10" i="4" s="1" a="1"/>
  <c r="G10" i="4" s="1"/>
  <c r="S953" i="3"/>
  <c r="G13" i="4" s="1" a="1"/>
  <c r="G13" i="4" s="1"/>
  <c r="AB952" i="3"/>
  <c r="X952" i="3"/>
  <c r="T952" i="3"/>
  <c r="CD27" i="3" s="1" a="1"/>
  <c r="CD27" i="3" s="1"/>
  <c r="AC951" i="3"/>
  <c r="Y951" i="3"/>
  <c r="U951" i="3"/>
  <c r="Q951" i="3"/>
  <c r="CC26" i="3" s="1" a="1"/>
  <c r="CC26" i="3" s="1"/>
  <c r="AA949" i="3"/>
  <c r="W949" i="3"/>
  <c r="S949" i="3"/>
  <c r="AB948" i="3"/>
  <c r="X948" i="3"/>
  <c r="T948" i="3"/>
  <c r="CD23" i="3" s="1" a="1"/>
  <c r="CD23" i="3" s="1"/>
  <c r="AC947" i="3"/>
  <c r="Y947" i="3"/>
  <c r="U947" i="3"/>
  <c r="Q947" i="3"/>
  <c r="CC22" i="3" s="1" a="1"/>
  <c r="CC22" i="3" s="1"/>
  <c r="AA945" i="3"/>
  <c r="W945" i="3"/>
  <c r="S945" i="3"/>
  <c r="AB944" i="3"/>
  <c r="X944" i="3"/>
  <c r="T944" i="3"/>
  <c r="CD19" i="3" s="1" a="1"/>
  <c r="CD19" i="3" s="1"/>
  <c r="AC943" i="3"/>
  <c r="Y943" i="3"/>
  <c r="U943" i="3"/>
  <c r="Q943" i="3"/>
  <c r="CC18" i="3" s="1" a="1"/>
  <c r="CC18" i="3" s="1"/>
  <c r="AA941" i="3"/>
  <c r="W941" i="3"/>
  <c r="S941" i="3"/>
  <c r="AB940" i="3"/>
  <c r="X940" i="3"/>
  <c r="T940" i="3"/>
  <c r="CD15" i="3" s="1" a="1"/>
  <c r="CD15" i="3" s="1"/>
  <c r="AC939" i="3"/>
  <c r="Y939" i="3"/>
  <c r="U939" i="3"/>
  <c r="Q939" i="3"/>
  <c r="CC14" i="3" s="1" a="1"/>
  <c r="CC14" i="3" s="1"/>
  <c r="AA937" i="3"/>
  <c r="W937" i="3"/>
  <c r="S937" i="3"/>
  <c r="AB936" i="3"/>
  <c r="X936" i="3"/>
  <c r="T936" i="3"/>
  <c r="CD11" i="3" s="1" a="1"/>
  <c r="CD11" i="3" s="1"/>
  <c r="AC935" i="3"/>
  <c r="Y935" i="3"/>
  <c r="U935" i="3"/>
  <c r="Q935" i="3"/>
  <c r="CC10" i="3" s="1" a="1"/>
  <c r="CC10" i="3" s="1"/>
  <c r="AA933" i="3"/>
  <c r="W933" i="3"/>
  <c r="S933" i="3"/>
  <c r="AB932" i="3"/>
  <c r="X932" i="3"/>
  <c r="T932" i="3"/>
  <c r="CD7" i="3" s="1" a="1"/>
  <c r="CD7" i="3" s="1"/>
  <c r="AC931" i="3"/>
  <c r="Y931" i="3"/>
  <c r="U931" i="3"/>
  <c r="Q931" i="3"/>
  <c r="CC6" i="3" s="1" a="1"/>
  <c r="CC6" i="3" s="1"/>
  <c r="AA929" i="3"/>
  <c r="W929" i="3"/>
  <c r="S929" i="3"/>
  <c r="AB928" i="3"/>
  <c r="X928" i="3"/>
  <c r="T928" i="3"/>
  <c r="AC927" i="3"/>
  <c r="Y927" i="3"/>
  <c r="U927" i="3"/>
  <c r="Q927" i="3"/>
  <c r="AA925" i="3"/>
  <c r="W925" i="3"/>
  <c r="S925" i="3"/>
  <c r="AB924" i="3"/>
  <c r="X924" i="3"/>
  <c r="T924" i="3"/>
  <c r="AC923" i="3"/>
  <c r="Y923" i="3"/>
  <c r="U923" i="3"/>
  <c r="Q923" i="3"/>
  <c r="AA921" i="3"/>
  <c r="W921" i="3"/>
  <c r="S921" i="3"/>
  <c r="AB920" i="3"/>
  <c r="X920" i="3"/>
  <c r="T920" i="3"/>
  <c r="AC919" i="3"/>
  <c r="Y919" i="3"/>
  <c r="U919" i="3"/>
  <c r="Q919" i="3"/>
  <c r="AA917" i="3"/>
  <c r="W917" i="3"/>
  <c r="S917" i="3"/>
  <c r="AB916" i="3"/>
  <c r="X916" i="3"/>
  <c r="T916" i="3"/>
  <c r="AC915" i="3"/>
  <c r="Y915" i="3"/>
  <c r="U915" i="3"/>
  <c r="Q915" i="3"/>
  <c r="AA913" i="3"/>
  <c r="W913" i="3"/>
  <c r="S913" i="3"/>
  <c r="AB912" i="3"/>
  <c r="X912" i="3"/>
  <c r="T912" i="3"/>
  <c r="AC911" i="3"/>
  <c r="Y911" i="3"/>
  <c r="U911" i="3"/>
  <c r="Q911" i="3"/>
  <c r="AA909" i="3"/>
  <c r="W909" i="3"/>
  <c r="S909" i="3"/>
  <c r="AB908" i="3"/>
  <c r="X908" i="3"/>
  <c r="T908" i="3"/>
  <c r="AC907" i="3"/>
  <c r="Y907" i="3"/>
  <c r="U907" i="3"/>
  <c r="Q907" i="3"/>
  <c r="AA905" i="3"/>
  <c r="W905" i="3"/>
  <c r="S905" i="3"/>
  <c r="AB904" i="3"/>
  <c r="X904" i="3"/>
  <c r="T904" i="3"/>
  <c r="AC903" i="3"/>
  <c r="Y903" i="3"/>
  <c r="U903" i="3"/>
  <c r="Q903" i="3"/>
  <c r="AA901" i="3"/>
  <c r="W901" i="3"/>
  <c r="S901" i="3"/>
  <c r="AB900" i="3"/>
  <c r="X900" i="3"/>
  <c r="T900" i="3"/>
  <c r="AC899" i="3"/>
  <c r="Y899" i="3"/>
  <c r="U899" i="3"/>
  <c r="Q899" i="3"/>
  <c r="AA897" i="3"/>
  <c r="W897" i="3"/>
  <c r="S897" i="3"/>
  <c r="AB896" i="3"/>
  <c r="X896" i="3"/>
  <c r="T896" i="3"/>
  <c r="AC895" i="3"/>
  <c r="Y895" i="3"/>
  <c r="U895" i="3"/>
  <c r="Q895" i="3"/>
  <c r="AA893" i="3"/>
  <c r="W893" i="3"/>
  <c r="S893" i="3"/>
  <c r="AB892" i="3"/>
  <c r="X892" i="3"/>
  <c r="T892" i="3"/>
  <c r="AC891" i="3"/>
  <c r="Y891" i="3"/>
  <c r="U891" i="3"/>
  <c r="Q891" i="3"/>
  <c r="AA889" i="3"/>
  <c r="W889" i="3"/>
  <c r="S889" i="3"/>
  <c r="AB888" i="3"/>
  <c r="X888" i="3"/>
  <c r="T888" i="3"/>
  <c r="AC887" i="3"/>
  <c r="Y887" i="3"/>
  <c r="U887" i="3"/>
  <c r="Q887" i="3"/>
  <c r="AA885" i="3"/>
  <c r="W885" i="3"/>
  <c r="S885" i="3"/>
  <c r="AB884" i="3"/>
  <c r="X884" i="3"/>
  <c r="T884" i="3"/>
  <c r="AC883" i="3"/>
  <c r="Y883" i="3"/>
  <c r="U883" i="3"/>
  <c r="Q883" i="3"/>
  <c r="AA881" i="3"/>
  <c r="W881" i="3"/>
  <c r="S881" i="3"/>
  <c r="AB880" i="3"/>
  <c r="X880" i="3"/>
  <c r="T880" i="3"/>
  <c r="AC879" i="3"/>
  <c r="Y879" i="3"/>
  <c r="U879" i="3"/>
  <c r="Q879" i="3"/>
  <c r="AA877" i="3"/>
  <c r="W877" i="3"/>
  <c r="S877" i="3"/>
  <c r="AB876" i="3"/>
  <c r="X876" i="3"/>
  <c r="T876" i="3"/>
  <c r="AC875" i="3"/>
  <c r="Y875" i="3"/>
  <c r="U875" i="3"/>
  <c r="Q875" i="3"/>
  <c r="AA873" i="3"/>
  <c r="W873" i="3"/>
  <c r="S873" i="3"/>
  <c r="AB872" i="3"/>
  <c r="X872" i="3"/>
  <c r="T872" i="3"/>
  <c r="AC871" i="3"/>
  <c r="Y871" i="3"/>
  <c r="U871" i="3"/>
  <c r="Q871" i="3"/>
  <c r="AA869" i="3"/>
  <c r="W869" i="3"/>
  <c r="S869" i="3"/>
  <c r="AB868" i="3"/>
  <c r="X868" i="3"/>
  <c r="T868" i="3"/>
  <c r="AC867" i="3"/>
  <c r="Y867" i="3"/>
  <c r="U867" i="3"/>
  <c r="Q867" i="3"/>
  <c r="AA865" i="3"/>
  <c r="W865" i="3"/>
  <c r="S865" i="3"/>
  <c r="AB864" i="3"/>
  <c r="X864" i="3"/>
  <c r="T864" i="3"/>
  <c r="AC863" i="3"/>
  <c r="Y863" i="3"/>
  <c r="U863" i="3"/>
  <c r="Q863" i="3"/>
  <c r="AA861" i="3"/>
  <c r="W861" i="3"/>
  <c r="S861" i="3"/>
  <c r="AB860" i="3"/>
  <c r="X860" i="3"/>
  <c r="T860" i="3"/>
  <c r="AC859" i="3"/>
  <c r="Y859" i="3"/>
  <c r="U859" i="3"/>
  <c r="Q859" i="3"/>
  <c r="AA857" i="3"/>
  <c r="W857" i="3"/>
  <c r="S857" i="3"/>
  <c r="AB856" i="3"/>
  <c r="X856" i="3"/>
  <c r="T856" i="3"/>
  <c r="AC855" i="3"/>
  <c r="Y855" i="3"/>
  <c r="U855" i="3"/>
  <c r="Q855" i="3"/>
  <c r="AA853" i="3"/>
  <c r="W853" i="3"/>
  <c r="S853" i="3"/>
  <c r="AB852" i="3"/>
  <c r="X852" i="3"/>
  <c r="T852" i="3"/>
  <c r="AC851" i="3"/>
  <c r="Y851" i="3"/>
  <c r="U851" i="3"/>
  <c r="Q851" i="3"/>
  <c r="AA849" i="3"/>
  <c r="W849" i="3"/>
  <c r="S849" i="3"/>
  <c r="AB848" i="3"/>
  <c r="X848" i="3"/>
  <c r="T848" i="3"/>
  <c r="AC847" i="3"/>
  <c r="Y847" i="3"/>
  <c r="U847" i="3"/>
  <c r="Q847" i="3"/>
  <c r="AA845" i="3"/>
  <c r="W845" i="3"/>
  <c r="S845" i="3"/>
  <c r="AB844" i="3"/>
  <c r="X844" i="3"/>
  <c r="T844" i="3"/>
  <c r="AC843" i="3"/>
  <c r="Y843" i="3"/>
  <c r="U843" i="3"/>
  <c r="Q843" i="3"/>
  <c r="AA841" i="3"/>
  <c r="W841" i="3"/>
  <c r="S841" i="3"/>
  <c r="AB840" i="3"/>
  <c r="X840" i="3"/>
  <c r="T840" i="3"/>
  <c r="AC839" i="3"/>
  <c r="Y839" i="3"/>
  <c r="U839" i="3"/>
  <c r="Q839" i="3"/>
  <c r="AA837" i="3"/>
  <c r="W837" i="3"/>
  <c r="S837" i="3"/>
  <c r="AB836" i="3"/>
  <c r="X836" i="3"/>
  <c r="T836" i="3"/>
  <c r="AC835" i="3"/>
  <c r="Y835" i="3"/>
  <c r="U835" i="3"/>
  <c r="Q835" i="3"/>
  <c r="AA833" i="3"/>
  <c r="W833" i="3"/>
  <c r="S833" i="3"/>
  <c r="AB832" i="3"/>
  <c r="X832" i="3"/>
  <c r="T832" i="3"/>
  <c r="AC831" i="3"/>
  <c r="Y831" i="3"/>
  <c r="U831" i="3"/>
  <c r="Q831" i="3"/>
  <c r="AA829" i="3"/>
  <c r="W829" i="3"/>
  <c r="S829" i="3"/>
  <c r="AB828" i="3"/>
  <c r="X828" i="3"/>
  <c r="T828" i="3"/>
  <c r="AC827" i="3"/>
  <c r="Y827" i="3"/>
  <c r="U827" i="3"/>
  <c r="Q827" i="3"/>
  <c r="AA825" i="3"/>
  <c r="W825" i="3"/>
  <c r="S825" i="3"/>
  <c r="AB824" i="3"/>
  <c r="X824" i="3"/>
  <c r="T824" i="3"/>
  <c r="AC823" i="3"/>
  <c r="Y823" i="3"/>
  <c r="U823" i="3"/>
  <c r="Q823" i="3"/>
  <c r="AA821" i="3"/>
  <c r="W821" i="3"/>
  <c r="S821" i="3"/>
  <c r="AB820" i="3"/>
  <c r="X820" i="3"/>
  <c r="T820" i="3"/>
  <c r="AC819" i="3"/>
  <c r="Y819" i="3"/>
  <c r="U819" i="3"/>
  <c r="Q819" i="3"/>
  <c r="AA817" i="3"/>
  <c r="W817" i="3"/>
  <c r="S817" i="3"/>
  <c r="AB816" i="3"/>
  <c r="X816" i="3"/>
  <c r="T816" i="3"/>
  <c r="AC815" i="3"/>
  <c r="Y815" i="3"/>
  <c r="U815" i="3"/>
  <c r="Q815" i="3"/>
  <c r="AA813" i="3"/>
  <c r="W813" i="3"/>
  <c r="S813" i="3"/>
  <c r="AB812" i="3"/>
  <c r="X812" i="3"/>
  <c r="T812" i="3"/>
  <c r="AC811" i="3"/>
  <c r="Y811" i="3"/>
  <c r="U811" i="3"/>
  <c r="Q811" i="3"/>
  <c r="AA809" i="3"/>
  <c r="W809" i="3"/>
  <c r="S809" i="3"/>
  <c r="AB808" i="3"/>
  <c r="X808" i="3"/>
  <c r="T808" i="3"/>
  <c r="AC807" i="3"/>
  <c r="Y807" i="3"/>
  <c r="U807" i="3"/>
  <c r="Q807" i="3"/>
  <c r="AA805" i="3"/>
  <c r="W805" i="3"/>
  <c r="S805" i="3"/>
  <c r="AB804" i="3"/>
  <c r="X804" i="3"/>
  <c r="T804" i="3"/>
  <c r="AC803" i="3"/>
  <c r="Y803" i="3"/>
  <c r="U803" i="3"/>
  <c r="Q803" i="3"/>
  <c r="AA801" i="3"/>
  <c r="W801" i="3"/>
  <c r="S801" i="3"/>
  <c r="AB800" i="3"/>
  <c r="X800" i="3"/>
  <c r="T800" i="3"/>
  <c r="AC799" i="3"/>
  <c r="Y799" i="3"/>
  <c r="U799" i="3"/>
  <c r="Q799" i="3"/>
  <c r="AA797" i="3"/>
  <c r="W797" i="3"/>
  <c r="S797" i="3"/>
  <c r="AB796" i="3"/>
  <c r="X796" i="3"/>
  <c r="T796" i="3"/>
  <c r="AC795" i="3"/>
  <c r="Y795" i="3"/>
  <c r="U795" i="3"/>
  <c r="Q795" i="3"/>
  <c r="AA793" i="3"/>
  <c r="W793" i="3"/>
  <c r="S793" i="3"/>
  <c r="AB792" i="3"/>
  <c r="X792" i="3"/>
  <c r="T792" i="3"/>
  <c r="AC791" i="3"/>
  <c r="Y791" i="3"/>
  <c r="U791" i="3"/>
  <c r="Q791" i="3"/>
  <c r="AA789" i="3"/>
  <c r="W789" i="3"/>
  <c r="S789" i="3"/>
  <c r="AB788" i="3"/>
  <c r="X788" i="3"/>
  <c r="T788" i="3"/>
  <c r="AC787" i="3"/>
  <c r="Y787" i="3"/>
  <c r="U787" i="3"/>
  <c r="Q787" i="3"/>
  <c r="AA785" i="3"/>
  <c r="W785" i="3"/>
  <c r="S785" i="3"/>
  <c r="AB784" i="3"/>
  <c r="X784" i="3"/>
  <c r="T784" i="3"/>
  <c r="AC783" i="3"/>
  <c r="Y783" i="3"/>
  <c r="U783" i="3"/>
  <c r="Q783" i="3"/>
  <c r="AA781" i="3"/>
  <c r="W781" i="3"/>
  <c r="S781" i="3"/>
  <c r="AB780" i="3"/>
  <c r="X780" i="3"/>
  <c r="T780" i="3"/>
  <c r="AC779" i="3"/>
  <c r="Y779" i="3"/>
  <c r="U779" i="3"/>
  <c r="Q779" i="3"/>
  <c r="AA777" i="3"/>
  <c r="W777" i="3"/>
  <c r="S777" i="3"/>
  <c r="AB776" i="3"/>
  <c r="X776" i="3"/>
  <c r="T776" i="3"/>
  <c r="AC775" i="3"/>
  <c r="Y775" i="3"/>
  <c r="U775" i="3"/>
  <c r="Q775" i="3"/>
  <c r="AA773" i="3"/>
  <c r="W773" i="3"/>
  <c r="S773" i="3"/>
  <c r="AB772" i="3"/>
  <c r="X772" i="3"/>
  <c r="T772" i="3"/>
  <c r="AC771" i="3"/>
  <c r="Y771" i="3"/>
  <c r="U771" i="3"/>
  <c r="Q771" i="3"/>
  <c r="AA769" i="3"/>
  <c r="W769" i="3"/>
  <c r="S769" i="3"/>
  <c r="AB768" i="3"/>
  <c r="X768" i="3"/>
  <c r="T768" i="3"/>
  <c r="AC767" i="3"/>
  <c r="Y767" i="3"/>
  <c r="U767" i="3"/>
  <c r="Q767" i="3"/>
  <c r="AA765" i="3"/>
  <c r="W765" i="3"/>
  <c r="S765" i="3"/>
  <c r="AB764" i="3"/>
  <c r="X764" i="3"/>
  <c r="T764" i="3"/>
  <c r="AC763" i="3"/>
  <c r="Y763" i="3"/>
  <c r="U763" i="3"/>
  <c r="Q763" i="3"/>
  <c r="AA761" i="3"/>
  <c r="W761" i="3"/>
  <c r="S761" i="3"/>
  <c r="AB760" i="3"/>
  <c r="X760" i="3"/>
  <c r="T760" i="3"/>
  <c r="AC759" i="3"/>
  <c r="Y759" i="3"/>
  <c r="U759" i="3"/>
  <c r="Q759" i="3"/>
  <c r="AA757" i="3"/>
  <c r="W757" i="3"/>
  <c r="S757" i="3"/>
  <c r="AB756" i="3"/>
  <c r="X756" i="3"/>
  <c r="T756" i="3"/>
  <c r="AC755" i="3"/>
  <c r="Y755" i="3"/>
  <c r="U755" i="3"/>
  <c r="Q755" i="3"/>
  <c r="AA753" i="3"/>
  <c r="W753" i="3"/>
  <c r="S753" i="3"/>
  <c r="AB752" i="3"/>
  <c r="X752" i="3"/>
  <c r="T752" i="3"/>
  <c r="AC751" i="3"/>
  <c r="Y751" i="3"/>
  <c r="U751" i="3"/>
  <c r="Q751" i="3"/>
  <c r="AA749" i="3"/>
  <c r="W749" i="3"/>
  <c r="S749" i="3"/>
  <c r="AB748" i="3"/>
  <c r="X748" i="3"/>
  <c r="T748" i="3"/>
  <c r="AC747" i="3"/>
  <c r="Y747" i="3"/>
  <c r="U747" i="3"/>
  <c r="Q747" i="3"/>
  <c r="AA745" i="3"/>
  <c r="W745" i="3"/>
  <c r="S745" i="3"/>
  <c r="AB744" i="3"/>
  <c r="X744" i="3"/>
  <c r="T744" i="3"/>
  <c r="AC743" i="3"/>
  <c r="Y743" i="3"/>
  <c r="U743" i="3"/>
  <c r="Q743" i="3"/>
  <c r="AA741" i="3"/>
  <c r="W741" i="3"/>
  <c r="S741" i="3"/>
  <c r="AB740" i="3"/>
  <c r="X740" i="3"/>
  <c r="T740" i="3"/>
  <c r="AC739" i="3"/>
  <c r="Y739" i="3"/>
  <c r="U739" i="3"/>
  <c r="Q739" i="3"/>
  <c r="AA737" i="3"/>
  <c r="W737" i="3"/>
  <c r="S737" i="3"/>
  <c r="AB736" i="3"/>
  <c r="X736" i="3"/>
  <c r="T736" i="3"/>
  <c r="AC735" i="3"/>
  <c r="Y735" i="3"/>
  <c r="U735" i="3"/>
  <c r="Q735" i="3"/>
  <c r="AA733" i="3"/>
  <c r="W733" i="3"/>
  <c r="S733" i="3"/>
  <c r="AB732" i="3"/>
  <c r="X732" i="3"/>
  <c r="T732" i="3"/>
  <c r="AC731" i="3"/>
  <c r="Y731" i="3"/>
  <c r="U731" i="3"/>
  <c r="Q731" i="3"/>
  <c r="AA729" i="3"/>
  <c r="W729" i="3"/>
  <c r="S729" i="3"/>
  <c r="AB728" i="3"/>
  <c r="X728" i="3"/>
  <c r="T728" i="3"/>
  <c r="AC727" i="3"/>
  <c r="Y727" i="3"/>
  <c r="U727" i="3"/>
  <c r="Q727" i="3"/>
  <c r="AA725" i="3"/>
  <c r="W725" i="3"/>
  <c r="S725" i="3"/>
  <c r="AB724" i="3"/>
  <c r="X724" i="3"/>
  <c r="T724" i="3"/>
  <c r="AC723" i="3"/>
  <c r="Y723" i="3"/>
  <c r="U723" i="3"/>
  <c r="Q723" i="3"/>
  <c r="AA721" i="3"/>
  <c r="W721" i="3"/>
  <c r="S721" i="3"/>
  <c r="AB720" i="3"/>
  <c r="X720" i="3"/>
  <c r="T720" i="3"/>
  <c r="AC719" i="3"/>
  <c r="Y719" i="3"/>
  <c r="U719" i="3"/>
  <c r="Q719" i="3"/>
  <c r="AA717" i="3"/>
  <c r="W717" i="3"/>
  <c r="S717" i="3"/>
  <c r="AB716" i="3"/>
  <c r="X716" i="3"/>
  <c r="T716" i="3"/>
  <c r="AC715" i="3"/>
  <c r="Y715" i="3"/>
  <c r="U715" i="3"/>
  <c r="Q715" i="3"/>
  <c r="AA713" i="3"/>
  <c r="W713" i="3"/>
  <c r="S713" i="3"/>
  <c r="AB712" i="3"/>
  <c r="X712" i="3"/>
  <c r="T712" i="3"/>
  <c r="AC711" i="3"/>
  <c r="Y711" i="3"/>
  <c r="U711" i="3"/>
  <c r="Q711" i="3"/>
  <c r="AA709" i="3"/>
  <c r="W709" i="3"/>
  <c r="S709" i="3"/>
  <c r="AB708" i="3"/>
  <c r="X708" i="3"/>
  <c r="T708" i="3"/>
  <c r="AC707" i="3"/>
  <c r="Y707" i="3"/>
  <c r="U707" i="3"/>
  <c r="Q707" i="3"/>
  <c r="AA705" i="3"/>
  <c r="W705" i="3"/>
  <c r="S705" i="3"/>
  <c r="AB704" i="3"/>
  <c r="X704" i="3"/>
  <c r="T704" i="3"/>
  <c r="AC703" i="3"/>
  <c r="Y703" i="3"/>
  <c r="U703" i="3"/>
  <c r="Q703" i="3"/>
  <c r="AA701" i="3"/>
  <c r="W701" i="3"/>
  <c r="S701" i="3"/>
  <c r="AB700" i="3"/>
  <c r="X700" i="3"/>
  <c r="T700" i="3"/>
  <c r="AC699" i="3"/>
  <c r="Y699" i="3"/>
  <c r="U699" i="3"/>
  <c r="Q699" i="3"/>
  <c r="AA697" i="3"/>
  <c r="W697" i="3"/>
  <c r="S697" i="3"/>
  <c r="AB696" i="3"/>
  <c r="X696" i="3"/>
  <c r="T696" i="3"/>
  <c r="AC695" i="3"/>
  <c r="Y695" i="3"/>
  <c r="U695" i="3"/>
  <c r="Q695" i="3"/>
  <c r="AA693" i="3"/>
  <c r="W693" i="3"/>
  <c r="S693" i="3"/>
  <c r="AB692" i="3"/>
  <c r="X692" i="3"/>
  <c r="T692" i="3"/>
  <c r="AC691" i="3"/>
  <c r="Y691" i="3"/>
  <c r="U691" i="3"/>
  <c r="Q691" i="3"/>
  <c r="AA689" i="3"/>
  <c r="W689" i="3"/>
  <c r="S689" i="3"/>
  <c r="AB688" i="3"/>
  <c r="X688" i="3"/>
  <c r="T688" i="3"/>
  <c r="AC687" i="3"/>
  <c r="Y687" i="3"/>
  <c r="U687" i="3"/>
  <c r="Q687" i="3"/>
  <c r="AA685" i="3"/>
  <c r="W685" i="3"/>
  <c r="S685" i="3"/>
  <c r="AB684" i="3"/>
  <c r="X684" i="3"/>
  <c r="T684" i="3"/>
  <c r="AC683" i="3"/>
  <c r="Y683" i="3"/>
  <c r="U683" i="3"/>
  <c r="Q683" i="3"/>
  <c r="AA681" i="3"/>
  <c r="W681" i="3"/>
  <c r="S681" i="3"/>
  <c r="AB680" i="3"/>
  <c r="X680" i="3"/>
  <c r="T680" i="3"/>
  <c r="AC679" i="3"/>
  <c r="Y679" i="3"/>
  <c r="U679" i="3"/>
  <c r="Q679" i="3"/>
  <c r="AA677" i="3"/>
  <c r="W677" i="3"/>
  <c r="S677" i="3"/>
  <c r="AB676" i="3"/>
  <c r="X676" i="3"/>
  <c r="T676" i="3"/>
  <c r="AC675" i="3"/>
  <c r="Y675" i="3"/>
  <c r="U675" i="3"/>
  <c r="Q675" i="3"/>
  <c r="AA673" i="3"/>
  <c r="W673" i="3"/>
  <c r="S673" i="3"/>
  <c r="AB672" i="3"/>
  <c r="X672" i="3"/>
  <c r="T672" i="3"/>
  <c r="AC671" i="3"/>
  <c r="Y671" i="3"/>
  <c r="U671" i="3"/>
  <c r="Q671" i="3"/>
  <c r="AA669" i="3"/>
  <c r="W669" i="3"/>
  <c r="S669" i="3"/>
  <c r="AB668" i="3"/>
  <c r="X668" i="3"/>
  <c r="T668" i="3"/>
  <c r="AC667" i="3"/>
  <c r="Y667" i="3"/>
  <c r="U667" i="3"/>
  <c r="Q667" i="3"/>
  <c r="AA665" i="3"/>
  <c r="W665" i="3"/>
  <c r="S665" i="3"/>
  <c r="AB664" i="3"/>
  <c r="X664" i="3"/>
  <c r="T664" i="3"/>
  <c r="AC663" i="3"/>
  <c r="Y663" i="3"/>
  <c r="U663" i="3"/>
  <c r="Q663" i="3"/>
  <c r="AA661" i="3"/>
  <c r="W661" i="3"/>
  <c r="S661" i="3"/>
  <c r="AB660" i="3"/>
  <c r="X660" i="3"/>
  <c r="T660" i="3"/>
  <c r="AC659" i="3"/>
  <c r="Y659" i="3"/>
  <c r="U659" i="3"/>
  <c r="Q659" i="3"/>
  <c r="AA657" i="3"/>
  <c r="W657" i="3"/>
  <c r="S657" i="3"/>
  <c r="AB656" i="3"/>
  <c r="X656" i="3"/>
  <c r="T656" i="3"/>
  <c r="AC655" i="3"/>
  <c r="Y655" i="3"/>
  <c r="U655" i="3"/>
  <c r="Q655" i="3"/>
  <c r="AA653" i="3"/>
  <c r="W653" i="3"/>
  <c r="S653" i="3"/>
  <c r="AB652" i="3"/>
  <c r="X652" i="3"/>
  <c r="T652" i="3"/>
  <c r="AC651" i="3"/>
  <c r="Y651" i="3"/>
  <c r="U651" i="3"/>
  <c r="Q651" i="3"/>
  <c r="AA649" i="3"/>
  <c r="W649" i="3"/>
  <c r="S649" i="3"/>
  <c r="AB648" i="3"/>
  <c r="X648" i="3"/>
  <c r="T648" i="3"/>
  <c r="AC647" i="3"/>
  <c r="Y647" i="3"/>
  <c r="U647" i="3"/>
  <c r="Q647" i="3"/>
  <c r="AA645" i="3"/>
  <c r="W645" i="3"/>
  <c r="S645" i="3"/>
  <c r="AB644" i="3"/>
  <c r="X644" i="3"/>
  <c r="T644" i="3"/>
  <c r="AC643" i="3"/>
  <c r="Y643" i="3"/>
  <c r="U643" i="3"/>
  <c r="Q643" i="3"/>
  <c r="AA641" i="3"/>
  <c r="W641" i="3"/>
  <c r="S641" i="3"/>
  <c r="AB640" i="3"/>
  <c r="X640" i="3"/>
  <c r="T640" i="3"/>
  <c r="AC639" i="3"/>
  <c r="Y639" i="3"/>
  <c r="U639" i="3"/>
  <c r="Q639" i="3"/>
  <c r="AA637" i="3"/>
  <c r="W637" i="3"/>
  <c r="S637" i="3"/>
  <c r="AB636" i="3"/>
  <c r="X636" i="3"/>
  <c r="T636" i="3"/>
  <c r="AC635" i="3"/>
  <c r="Y635" i="3"/>
  <c r="U635" i="3"/>
  <c r="Q635" i="3"/>
  <c r="AA633" i="3"/>
  <c r="W633" i="3"/>
  <c r="S633" i="3"/>
  <c r="AB632" i="3"/>
  <c r="X632" i="3"/>
  <c r="T632" i="3"/>
  <c r="AC631" i="3"/>
  <c r="Y631" i="3"/>
  <c r="U631" i="3"/>
  <c r="Q631" i="3"/>
  <c r="AA629" i="3"/>
  <c r="W629" i="3"/>
  <c r="S629" i="3"/>
  <c r="AB628" i="3"/>
  <c r="X628" i="3"/>
  <c r="T628" i="3"/>
  <c r="AC627" i="3"/>
  <c r="Y627" i="3"/>
  <c r="U627" i="3"/>
  <c r="Q627" i="3"/>
  <c r="AA625" i="3"/>
  <c r="W625" i="3"/>
  <c r="S625" i="3"/>
  <c r="AB624" i="3"/>
  <c r="X624" i="3"/>
  <c r="T624" i="3"/>
  <c r="AC623" i="3"/>
  <c r="Y623" i="3"/>
  <c r="U623" i="3"/>
  <c r="Q623" i="3"/>
  <c r="AA621" i="3"/>
  <c r="W621" i="3"/>
  <c r="S621" i="3"/>
  <c r="AB620" i="3"/>
  <c r="X620" i="3"/>
  <c r="T620" i="3"/>
  <c r="AC619" i="3"/>
  <c r="Y619" i="3"/>
  <c r="U619" i="3"/>
  <c r="Q619" i="3"/>
  <c r="AA617" i="3"/>
  <c r="W617" i="3"/>
  <c r="S617" i="3"/>
  <c r="AB616" i="3"/>
  <c r="X616" i="3"/>
  <c r="T616" i="3"/>
  <c r="AC615" i="3"/>
  <c r="Y615" i="3"/>
  <c r="U615" i="3"/>
  <c r="Q615" i="3"/>
  <c r="AA613" i="3"/>
  <c r="W613" i="3"/>
  <c r="S613" i="3"/>
  <c r="AB612" i="3"/>
  <c r="X612" i="3"/>
  <c r="T612" i="3"/>
  <c r="AC611" i="3"/>
  <c r="Y611" i="3"/>
  <c r="U611" i="3"/>
  <c r="Q611" i="3"/>
  <c r="AA609" i="3"/>
  <c r="W609" i="3"/>
  <c r="S609" i="3"/>
  <c r="AB608" i="3"/>
  <c r="X608" i="3"/>
  <c r="T608" i="3"/>
  <c r="AC607" i="3"/>
  <c r="Y607" i="3"/>
  <c r="U607" i="3"/>
  <c r="Q607" i="3"/>
  <c r="AA605" i="3"/>
  <c r="W605" i="3"/>
  <c r="S605" i="3"/>
  <c r="AB604" i="3"/>
  <c r="X604" i="3"/>
  <c r="T604" i="3"/>
  <c r="AC603" i="3"/>
  <c r="Y603" i="3"/>
  <c r="U603" i="3"/>
  <c r="Q603" i="3"/>
  <c r="AA601" i="3"/>
  <c r="W601" i="3"/>
  <c r="S601" i="3"/>
  <c r="AB600" i="3"/>
  <c r="X600" i="3"/>
  <c r="T600" i="3"/>
  <c r="AC599" i="3"/>
  <c r="Y599" i="3"/>
  <c r="U599" i="3"/>
  <c r="Q599" i="3"/>
  <c r="AA597" i="3"/>
  <c r="W597" i="3"/>
  <c r="S597" i="3"/>
  <c r="AB596" i="3"/>
  <c r="X596" i="3"/>
  <c r="T596" i="3"/>
  <c r="AC595" i="3"/>
  <c r="Y595" i="3"/>
  <c r="U595" i="3"/>
  <c r="Q595" i="3"/>
  <c r="AA593" i="3"/>
  <c r="W593" i="3"/>
  <c r="S593" i="3"/>
  <c r="AB592" i="3"/>
  <c r="X592" i="3"/>
  <c r="T592" i="3"/>
  <c r="AC591" i="3"/>
  <c r="Y591" i="3"/>
  <c r="U591" i="3"/>
  <c r="Q591" i="3"/>
  <c r="AA589" i="3"/>
  <c r="W589" i="3"/>
  <c r="S589" i="3"/>
  <c r="AB588" i="3"/>
  <c r="X588" i="3"/>
  <c r="T588" i="3"/>
  <c r="AC587" i="3"/>
  <c r="Y587" i="3"/>
  <c r="U587" i="3"/>
  <c r="Q587" i="3"/>
  <c r="AA585" i="3"/>
  <c r="W585" i="3"/>
  <c r="S585" i="3"/>
  <c r="AB584" i="3"/>
  <c r="X584" i="3"/>
  <c r="T584" i="3"/>
  <c r="AC583" i="3"/>
  <c r="Y583" i="3"/>
  <c r="U583" i="3"/>
  <c r="Q583" i="3"/>
  <c r="AA581" i="3"/>
  <c r="W581" i="3"/>
  <c r="S581" i="3"/>
  <c r="AB580" i="3"/>
  <c r="X580" i="3"/>
  <c r="T580" i="3"/>
  <c r="AC579" i="3"/>
  <c r="Y579" i="3"/>
  <c r="U579" i="3"/>
  <c r="Q579" i="3"/>
  <c r="AA577" i="3"/>
  <c r="W577" i="3"/>
  <c r="S577" i="3"/>
  <c r="AB576" i="3"/>
  <c r="X576" i="3"/>
  <c r="T576" i="3"/>
  <c r="AC575" i="3"/>
  <c r="Y575" i="3"/>
  <c r="U575" i="3"/>
  <c r="Q575" i="3"/>
  <c r="AA573" i="3"/>
  <c r="W573" i="3"/>
  <c r="S573" i="3"/>
  <c r="AB572" i="3"/>
  <c r="X572" i="3"/>
  <c r="T572" i="3"/>
  <c r="AC571" i="3"/>
  <c r="Y571" i="3"/>
  <c r="U571" i="3"/>
  <c r="Q571" i="3"/>
  <c r="AA569" i="3"/>
  <c r="W569" i="3"/>
  <c r="S569" i="3"/>
  <c r="AB568" i="3"/>
  <c r="X568" i="3"/>
  <c r="T568" i="3"/>
  <c r="AC567" i="3"/>
  <c r="Y567" i="3"/>
  <c r="U567" i="3"/>
  <c r="Q567" i="3"/>
  <c r="AA565" i="3"/>
  <c r="W565" i="3"/>
  <c r="S565" i="3"/>
  <c r="AB564" i="3"/>
  <c r="X564" i="3"/>
  <c r="T564" i="3"/>
  <c r="AC563" i="3"/>
  <c r="Y563" i="3"/>
  <c r="U563" i="3"/>
  <c r="Q563" i="3"/>
  <c r="AA561" i="3"/>
  <c r="W561" i="3"/>
  <c r="S561" i="3"/>
  <c r="AB560" i="3"/>
  <c r="X560" i="3"/>
  <c r="T560" i="3"/>
  <c r="AC559" i="3"/>
  <c r="Y559" i="3"/>
  <c r="U559" i="3"/>
  <c r="Q559" i="3"/>
  <c r="AA557" i="3"/>
  <c r="W557" i="3"/>
  <c r="S557" i="3"/>
  <c r="AB556" i="3"/>
  <c r="X556" i="3"/>
  <c r="T556" i="3"/>
  <c r="AC555" i="3"/>
  <c r="Y555" i="3"/>
  <c r="U555" i="3"/>
  <c r="Q555" i="3"/>
  <c r="AA553" i="3"/>
  <c r="W553" i="3"/>
  <c r="S553" i="3"/>
  <c r="AB552" i="3"/>
  <c r="X552" i="3"/>
  <c r="T552" i="3"/>
  <c r="AC551" i="3"/>
  <c r="Y551" i="3"/>
  <c r="U551" i="3"/>
  <c r="Q551" i="3"/>
  <c r="AA549" i="3"/>
  <c r="W549" i="3"/>
  <c r="S549" i="3"/>
  <c r="AB548" i="3"/>
  <c r="X548" i="3"/>
  <c r="T548" i="3"/>
  <c r="AC547" i="3"/>
  <c r="Y547" i="3"/>
  <c r="U547" i="3"/>
  <c r="Q547" i="3"/>
  <c r="AA545" i="3"/>
  <c r="W545" i="3"/>
  <c r="S545" i="3"/>
  <c r="AB544" i="3"/>
  <c r="X544" i="3"/>
  <c r="T544" i="3"/>
  <c r="AC543" i="3"/>
  <c r="Y543" i="3"/>
  <c r="U543" i="3"/>
  <c r="Q543" i="3"/>
  <c r="AA541" i="3"/>
  <c r="W541" i="3"/>
  <c r="S541" i="3"/>
  <c r="AB540" i="3"/>
  <c r="X540" i="3"/>
  <c r="T540" i="3"/>
  <c r="AC539" i="3"/>
  <c r="Y539" i="3"/>
  <c r="U539" i="3"/>
  <c r="Q539" i="3"/>
  <c r="AA537" i="3"/>
  <c r="W537" i="3"/>
  <c r="S537" i="3"/>
  <c r="AB536" i="3"/>
  <c r="X536" i="3"/>
  <c r="T536" i="3"/>
  <c r="AC535" i="3"/>
  <c r="Y535" i="3"/>
  <c r="U535" i="3"/>
  <c r="Q535" i="3"/>
  <c r="AA533" i="3"/>
  <c r="V533" i="3"/>
  <c r="AC532" i="3"/>
  <c r="Y530" i="3"/>
  <c r="V529" i="3"/>
  <c r="S528" i="3"/>
  <c r="AC526" i="3"/>
  <c r="Z525" i="3"/>
  <c r="W524" i="3"/>
  <c r="Q522" i="3"/>
  <c r="AA520" i="3"/>
  <c r="U518" i="3"/>
  <c r="R517" i="3"/>
  <c r="Y514" i="3"/>
  <c r="V513" i="3"/>
  <c r="S512" i="3"/>
  <c r="AC510" i="3"/>
  <c r="Z509" i="3"/>
  <c r="W508" i="3"/>
  <c r="Q506" i="3"/>
  <c r="AA504" i="3"/>
  <c r="U502" i="3"/>
  <c r="R501" i="3"/>
  <c r="Y498" i="3"/>
  <c r="V497" i="3"/>
  <c r="S496" i="3"/>
  <c r="AC494" i="3"/>
  <c r="Z493" i="3"/>
  <c r="W492" i="3"/>
  <c r="Q490" i="3"/>
  <c r="AA488" i="3"/>
  <c r="U486" i="3"/>
  <c r="R485" i="3"/>
  <c r="Y482" i="3"/>
  <c r="V481" i="3"/>
  <c r="S480" i="3"/>
  <c r="AC478" i="3"/>
  <c r="Z477" i="3"/>
  <c r="W476" i="3"/>
  <c r="Q474" i="3"/>
  <c r="AA472" i="3"/>
  <c r="U470" i="3"/>
  <c r="R469" i="3"/>
  <c r="Y466" i="3"/>
  <c r="V465" i="3"/>
  <c r="S464" i="3"/>
  <c r="AC462" i="3"/>
  <c r="Z461" i="3"/>
  <c r="W460" i="3"/>
  <c r="Q458" i="3"/>
  <c r="AA456" i="3"/>
  <c r="U454" i="3"/>
  <c r="R453" i="3"/>
  <c r="Y450" i="3"/>
  <c r="V449" i="3"/>
  <c r="S448" i="3"/>
  <c r="AC446" i="3"/>
  <c r="Z445" i="3"/>
  <c r="W444" i="3"/>
  <c r="Q442" i="3"/>
  <c r="AA440" i="3"/>
  <c r="U438" i="3"/>
  <c r="R437" i="3"/>
  <c r="Y434" i="3"/>
  <c r="V433" i="3"/>
  <c r="S432" i="3"/>
  <c r="AC430" i="3"/>
  <c r="Z429" i="3"/>
  <c r="W428" i="3"/>
  <c r="Q426" i="3"/>
  <c r="AA424" i="3"/>
  <c r="U422" i="3"/>
  <c r="R421" i="3"/>
  <c r="Y418" i="3"/>
  <c r="V417" i="3"/>
  <c r="S416" i="3"/>
  <c r="AC414" i="3"/>
  <c r="Z413" i="3"/>
  <c r="W412" i="3"/>
  <c r="Q410" i="3"/>
  <c r="AA408" i="3"/>
  <c r="U406" i="3"/>
  <c r="R405" i="3"/>
  <c r="Y402" i="3"/>
  <c r="V401" i="3"/>
  <c r="S400" i="3"/>
  <c r="AC398" i="3"/>
  <c r="Z397" i="3"/>
  <c r="W396" i="3"/>
  <c r="Q394" i="3"/>
  <c r="AA392" i="3"/>
  <c r="U390" i="3"/>
  <c r="R389" i="3"/>
  <c r="Y386" i="3"/>
  <c r="V385" i="3"/>
  <c r="S384" i="3"/>
  <c r="AC382" i="3"/>
  <c r="Z381" i="3"/>
  <c r="W380" i="3"/>
  <c r="Q378" i="3"/>
  <c r="AA376" i="3"/>
  <c r="U374" i="3"/>
  <c r="R373" i="3"/>
  <c r="Y370" i="3"/>
  <c r="V369" i="3"/>
  <c r="S368" i="3"/>
  <c r="AC366" i="3"/>
  <c r="Z365" i="3"/>
  <c r="W364" i="3"/>
  <c r="Q362" i="3"/>
  <c r="AA360" i="3"/>
  <c r="U358" i="3"/>
  <c r="R357" i="3"/>
  <c r="Y354" i="3"/>
  <c r="V353" i="3"/>
  <c r="S352" i="3"/>
  <c r="AC350" i="3"/>
  <c r="Z349" i="3"/>
  <c r="W348" i="3"/>
  <c r="Q346" i="3"/>
  <c r="AA344" i="3"/>
  <c r="U342" i="3"/>
  <c r="R341" i="3"/>
  <c r="Y338" i="3"/>
  <c r="V337" i="3"/>
  <c r="S336" i="3"/>
  <c r="AC334" i="3"/>
  <c r="Z333" i="3"/>
  <c r="W332" i="3"/>
  <c r="Q330" i="3"/>
  <c r="AA328" i="3"/>
  <c r="U326" i="3"/>
  <c r="R325" i="3"/>
  <c r="Y322" i="3"/>
  <c r="V321" i="3"/>
  <c r="S320" i="3"/>
  <c r="AC318" i="3"/>
  <c r="Z317" i="3"/>
  <c r="W316" i="3"/>
  <c r="Q314" i="3"/>
  <c r="AA312" i="3"/>
  <c r="U310" i="3"/>
  <c r="R309" i="3"/>
  <c r="Y306" i="3"/>
  <c r="V305" i="3"/>
  <c r="S304" i="3"/>
  <c r="AC302" i="3"/>
  <c r="Z301" i="3"/>
  <c r="W300" i="3"/>
  <c r="Q298" i="3"/>
  <c r="AA296" i="3"/>
  <c r="U294" i="3"/>
  <c r="R293" i="3"/>
  <c r="Y290" i="3"/>
  <c r="V289" i="3"/>
  <c r="S288" i="3"/>
  <c r="AC286" i="3"/>
  <c r="Z285" i="3"/>
  <c r="W284" i="3"/>
  <c r="Q282" i="3"/>
  <c r="AA280" i="3"/>
  <c r="U278" i="3"/>
  <c r="R277" i="3"/>
  <c r="Y274" i="3"/>
  <c r="V273" i="3"/>
  <c r="S272" i="3"/>
  <c r="AC270" i="3"/>
  <c r="Z269" i="3"/>
  <c r="W268" i="3"/>
  <c r="Q266" i="3"/>
  <c r="AA264" i="3"/>
  <c r="U262" i="3"/>
  <c r="R261" i="3"/>
  <c r="Y258" i="3"/>
  <c r="V257" i="3"/>
  <c r="S256" i="3"/>
  <c r="AC254" i="3"/>
  <c r="Z253" i="3"/>
  <c r="W252" i="3"/>
  <c r="Q250" i="3"/>
  <c r="AA248" i="3"/>
  <c r="U246" i="3"/>
  <c r="R245" i="3"/>
  <c r="Y242" i="3"/>
  <c r="V241" i="3"/>
  <c r="S240" i="3"/>
  <c r="AC238" i="3"/>
  <c r="Z237" i="3"/>
  <c r="W236" i="3"/>
  <c r="Q234" i="3"/>
  <c r="AA232" i="3"/>
  <c r="U230" i="3"/>
  <c r="R229" i="3"/>
  <c r="Y226" i="3"/>
  <c r="V225" i="3"/>
  <c r="S224" i="3"/>
  <c r="AC222" i="3"/>
  <c r="Z221" i="3"/>
  <c r="W220" i="3"/>
  <c r="Q218" i="3"/>
  <c r="AA216" i="3"/>
  <c r="U214" i="3"/>
  <c r="R213" i="3"/>
  <c r="Y210" i="3"/>
  <c r="V209" i="3"/>
  <c r="S208" i="3"/>
  <c r="AC206" i="3"/>
  <c r="Z205" i="3"/>
  <c r="CE29" i="3" a="1"/>
  <c r="CE29" i="3" s="1"/>
  <c r="CH29" i="3" a="1"/>
  <c r="CH29" i="3" s="1"/>
  <c r="A122" i="4" l="1"/>
  <c r="A123" i="4"/>
  <c r="A124" i="4"/>
  <c r="A125" i="4"/>
  <c r="A126" i="4"/>
  <c r="D113" i="4"/>
  <c r="D117" i="4"/>
  <c r="D112" i="4"/>
  <c r="D116" i="4"/>
  <c r="D120" i="4"/>
  <c r="D111" i="4"/>
  <c r="D115" i="4"/>
  <c r="D119" i="4"/>
  <c r="D122" i="4"/>
  <c r="D123" i="4"/>
  <c r="D124" i="4"/>
  <c r="D125" i="4"/>
  <c r="D126" i="4"/>
  <c r="D114" i="4"/>
  <c r="D118" i="4"/>
  <c r="DG6" i="3"/>
  <c r="G9" i="5"/>
  <c r="K9" i="5"/>
  <c r="K10" i="4"/>
  <c r="C79" i="4"/>
  <c r="D79" i="4" s="1"/>
  <c r="C83" i="4"/>
  <c r="D84" i="4"/>
  <c r="K9" i="4"/>
  <c r="C78" i="4"/>
  <c r="D78" i="4" s="1"/>
  <c r="G6" i="5"/>
  <c r="G11" i="5" s="1"/>
  <c r="K6" i="5"/>
  <c r="H9" i="4"/>
  <c r="D32" i="4" a="1"/>
  <c r="D32" i="4" s="1"/>
  <c r="E32" i="4" s="1"/>
  <c r="H8" i="4"/>
  <c r="O9" i="4"/>
  <c r="N6" i="4"/>
  <c r="H14" i="4"/>
  <c r="CF29" i="3" a="1"/>
  <c r="CF29" i="3" s="1"/>
  <c r="C29" i="4" a="1"/>
  <c r="C29" i="4" s="1"/>
  <c r="H12" i="4"/>
  <c r="C32" i="4" a="1"/>
  <c r="C32" i="4" s="1"/>
  <c r="O6" i="4"/>
  <c r="H10" i="4"/>
  <c r="H6" i="4"/>
  <c r="D29" i="4" a="1"/>
  <c r="D29" i="4" s="1"/>
  <c r="C33" i="4" a="1"/>
  <c r="C33" i="4" s="1"/>
  <c r="CG29" i="3" a="1"/>
  <c r="CG29" i="3" s="1"/>
  <c r="O10" i="4"/>
  <c r="D33" i="4" a="1"/>
  <c r="D33" i="4" s="1"/>
  <c r="E33" i="4" s="1"/>
  <c r="H13" i="4"/>
  <c r="O8" i="4"/>
  <c r="N7" i="4"/>
  <c r="O7" i="4"/>
  <c r="H7" i="4"/>
  <c r="H11" i="4"/>
  <c r="B20" i="4"/>
  <c r="K6" i="4"/>
  <c r="K7" i="4"/>
  <c r="B22" i="4"/>
  <c r="C14" i="4" a="1"/>
  <c r="C14" i="4" s="1"/>
  <c r="C80" i="4" s="1"/>
  <c r="D80" i="4" s="1"/>
  <c r="B32" i="4" a="1"/>
  <c r="B32" i="4" s="1"/>
  <c r="B31" i="4" a="1"/>
  <c r="B31" i="4" s="1"/>
  <c r="G7" i="4" a="1"/>
  <c r="G7" i="4" s="1"/>
  <c r="CC29" i="3" a="1"/>
  <c r="CC29" i="3" s="1"/>
  <c r="CD29" i="3" a="1"/>
  <c r="CD29" i="3" s="1"/>
  <c r="B111" i="4" l="1"/>
  <c r="C112" i="4"/>
  <c r="B115" i="4"/>
  <c r="C116" i="4"/>
  <c r="B119" i="4"/>
  <c r="C120" i="4"/>
  <c r="B122" i="4"/>
  <c r="B123" i="4"/>
  <c r="B124" i="4"/>
  <c r="B125" i="4"/>
  <c r="B126" i="4"/>
  <c r="C111" i="4"/>
  <c r="B114" i="4"/>
  <c r="C115" i="4"/>
  <c r="B118" i="4"/>
  <c r="C119" i="4"/>
  <c r="C122" i="4"/>
  <c r="C123" i="4"/>
  <c r="C124" i="4"/>
  <c r="C125" i="4"/>
  <c r="C126" i="4"/>
  <c r="B113" i="4"/>
  <c r="C114" i="4"/>
  <c r="B117" i="4"/>
  <c r="C118" i="4"/>
  <c r="B112" i="4"/>
  <c r="C113" i="4"/>
  <c r="B116" i="4"/>
  <c r="C117" i="4"/>
  <c r="B120" i="4"/>
  <c r="D83" i="4"/>
  <c r="E83" i="4" s="1"/>
  <c r="E79" i="4" l="1"/>
  <c r="E78" i="4"/>
  <c r="E8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<sst xmlns="http://schemas.openxmlformats.org/spreadsheetml/2006/main" count="541" uniqueCount="420">
  <si>
    <t>BLS, PPI, Commodity Data, Final Demand, 423, Final Demand Trade Services</t>
  </si>
  <si>
    <t>BLS, PPI, Commodity Data, Final Demand, 422, Final Demand Transportation &amp; Warehousing Services</t>
  </si>
  <si>
    <t>PPI CALC ENGINE — live links to Macrobond Imports (row N here = row N+? mirrored)</t>
  </si>
  <si>
    <t>Raw indices pulled from Macrobond. Transformations (M/M, Y/Y, 3m/6m ann.) reference these columns. Series labels in row 4, BLS code in row 3.</t>
  </si>
  <si>
    <t>Date</t>
  </si>
  <si>
    <t>Headline FD</t>
  </si>
  <si>
    <t>FD Goods</t>
  </si>
  <si>
    <t>FD Services</t>
  </si>
  <si>
    <t>Core (ex F&amp;E)</t>
  </si>
  <si>
    <t>FD ex Food</t>
  </si>
  <si>
    <t>FD ex Energy</t>
  </si>
  <si>
    <t>FD ex Trade Svcs</t>
  </si>
  <si>
    <t>FD ex F,E,Trade</t>
  </si>
  <si>
    <t>FD Trade Svcs</t>
  </si>
  <si>
    <t>Interm Processed</t>
  </si>
  <si>
    <t>Interm Unprocessed</t>
  </si>
  <si>
    <t>Proc Energy Gds</t>
  </si>
  <si>
    <t>Proc ex F&amp;E</t>
  </si>
  <si>
    <t>Macrobond col →</t>
  </si>
  <si>
    <t>B</t>
  </si>
  <si>
    <t>C</t>
  </si>
  <si>
    <t>Z</t>
  </si>
  <si>
    <t>BH</t>
  </si>
  <si>
    <t>BJ</t>
  </si>
  <si>
    <t>BK</t>
  </si>
  <si>
    <t>BL</t>
  </si>
  <si>
    <t>BS</t>
  </si>
  <si>
    <t>AA</t>
  </si>
  <si>
    <t>DF</t>
  </si>
  <si>
    <t>EA</t>
  </si>
  <si>
    <t>FA</t>
  </si>
  <si>
    <t>FC</t>
  </si>
  <si>
    <t>M/M % CHANGE (SA)</t>
  </si>
  <si>
    <t>Y/Y % CHANGE (NSA-on-SA index)</t>
  </si>
  <si>
    <t>3-MONTH ANNUALIZED %</t>
  </si>
  <si>
    <t>6-MONTH ANNUALIZED %</t>
  </si>
  <si>
    <t>US PPI — MORNING DASHBOARD</t>
  </si>
  <si>
    <t>Final Demand – Intermediate Demand (FD-ID) system | Source: BLS via Macrobond | Auto-refresh on import</t>
  </si>
  <si>
    <t>Latest data:</t>
  </si>
  <si>
    <t>HEADLINE READ — latest month</t>
  </si>
  <si>
    <t>Series</t>
  </si>
  <si>
    <t>Index</t>
  </si>
  <si>
    <t>M/M</t>
  </si>
  <si>
    <t>Y/Y</t>
  </si>
  <si>
    <t>3m ann.</t>
  </si>
  <si>
    <t>6m ann.</t>
  </si>
  <si>
    <t>Prior M/M</t>
  </si>
  <si>
    <t>Momentum</t>
  </si>
  <si>
    <t>Headline Final Demand</t>
  </si>
  <si>
    <t>Core FD (ex Food &amp; Energy)</t>
  </si>
  <si>
    <t>FD ex Trade Services</t>
  </si>
  <si>
    <t>FD ex Food, Energy &amp; Trade</t>
  </si>
  <si>
    <t>FD Trade Services</t>
  </si>
  <si>
    <t>SURPRISE MATRIX vs STREET CONSENSUS</t>
  </si>
  <si>
    <t>Enter consensus (blue) from Bloomberg/survey. Surprise = Actual − Consensus, shown in bp.</t>
  </si>
  <si>
    <t>Metric</t>
  </si>
  <si>
    <t>Actual</t>
  </si>
  <si>
    <t>Consensus</t>
  </si>
  <si>
    <t>Surprise (bp)</t>
  </si>
  <si>
    <t>Signal</t>
  </si>
  <si>
    <t>Headline M/M</t>
  </si>
  <si>
    <t>Headline Y/Y</t>
  </si>
  <si>
    <t>Core M/M</t>
  </si>
  <si>
    <t>Core Y/Y</t>
  </si>
  <si>
    <t>MOMENTUM &amp; BASE EFFECTS</t>
  </si>
  <si>
    <t>3m vs 6m</t>
  </si>
  <si>
    <t>MARGIN &amp; PIPELINE TRACKER</t>
  </si>
  <si>
    <t>Trade services = wholesale/retail margins. Spread = Intermediate (input) − Final (output) inflation. Positive &amp; widening spread → margin squeeze.</t>
  </si>
  <si>
    <t>Final Demand Trade Services</t>
  </si>
  <si>
    <t>Intermediate Processed Goods</t>
  </si>
  <si>
    <t>Intermediate Unprocessed Goods</t>
  </si>
  <si>
    <t>SPREAD: Processed Interm − FD Goods</t>
  </si>
  <si>
    <t>SPREAD: Unprocessed − Processed</t>
  </si>
  <si>
    <t>ChartDate</t>
  </si>
  <si>
    <t>Headline 3m ann</t>
  </si>
  <si>
    <t>Headline 6m ann</t>
  </si>
  <si>
    <t>PPI → CORE PCE BRIDGE (stub — wire index cells to Macrobond)</t>
  </si>
  <si>
    <t>These PPI components feed the BEA core PCE deflator. Add the series to Macrobond, then replace the blue index inputs (cols C,D) with live links. Est. bp contribution = approx. core PCE weight × component M/M.</t>
  </si>
  <si>
    <t>Weights are APPROXIMATE (PCE category shares). Verify against current BEA NIPA Table 2.4.5U before trading.</t>
  </si>
  <si>
    <t>PCE Bridge Component (PPI source)</t>
  </si>
  <si>
    <t>Macrobond col</t>
  </si>
  <si>
    <t>Index (curr)</t>
  </si>
  <si>
    <t>Index (prior)</t>
  </si>
  <si>
    <t>M/M %</t>
  </si>
  <si>
    <t>Approx. Core PCE wt</t>
  </si>
  <si>
    <t>Est. bp contrib (M/M)</t>
  </si>
  <si>
    <t>Notes</t>
  </si>
  <si>
    <t>Volatile; jet fuel + capacity</t>
  </si>
  <si>
    <t>TOTAL est. core PCE bp contribution (M/M)</t>
  </si>
  <si>
    <t>United States</t>
  </si>
  <si>
    <t>Producer Price Index, FD-ID, Final Demand, Overall, SA, Index</t>
  </si>
  <si>
    <t>Producer Price Index, FD-ID, Final Demand, Goods, SA, Index</t>
  </si>
  <si>
    <t>BLS, PPI, Commodity Data, Final Demand, 411, Final Demand Foods, SA</t>
  </si>
  <si>
    <t>BLS, PPI, Commodity Data, Final Demand, 4111, Finished Consumer Foods, SA</t>
  </si>
  <si>
    <t>BLS, PPI, Commodity Data, Final Demand, 41113, Finished Consumer Foods, Crude, SA</t>
  </si>
  <si>
    <t>BLS, PPI, Commodity Data, Final Demand, 41112, Finished Consumer Foods, Processed, SA</t>
  </si>
  <si>
    <t>BLS, PPI, Commodity Data, Final Demand, 4112, Government Purchased Foods, SA</t>
  </si>
  <si>
    <t>BLS, PPI, Commodity Data, Final Demand, 4113, Foods for Export, SA</t>
  </si>
  <si>
    <t>BLS, PPI, Commodity Data, Final Demand, 412, Final Demand Energy, SA</t>
  </si>
  <si>
    <t>BLS, PPI, Commodity Data, Final Demand, 4121, Finished Consumer Energy Goods, SA</t>
  </si>
  <si>
    <t>BLS, PPI, Commodity Data, Final Demand, 4122, Government Purchased Energy, SA</t>
  </si>
  <si>
    <t>BLS, PPI, Commodity Data, Final Demand, 4123, Energy for Export, SA</t>
  </si>
  <si>
    <t>BLS, PPI, Commodity Data, Final Demand, 413, Final Demand Goods Less Foods &amp; Energy, SA</t>
  </si>
  <si>
    <t>BLS, PPI, Commodity Data, Final Demand, 4131, Finished Goods Less Foods &amp; Energy, SA</t>
  </si>
  <si>
    <t>BLS, PPI, Commodity Data, Final Demand, 41311, Finished Consumer Goods Less Foods &amp; Energy, SA</t>
  </si>
  <si>
    <t>BLS, PPI, Commodity Data, Final Demand, 413111, Nondurable Consumer Goods Less Foods &amp; Energy, SA</t>
  </si>
  <si>
    <t>BLS, PPI, Commodity Data, Final Demand, 413112, Durable Consumer Goods, SA</t>
  </si>
  <si>
    <t>BLS, PPI, Commodity Data, Final Demand, 41312, Private Capital Equipment, SA</t>
  </si>
  <si>
    <t>BLS, PPI, Commodity Data, Final Demand, 413121, Private Capital Equipment for Manufacturing Industries, SA</t>
  </si>
  <si>
    <t>BLS, PPI, Commodity Data, Final Demand, 413122, Private Capital Equipment for Nonmanufacturing Industries, SA</t>
  </si>
  <si>
    <t>BLS, PPI, Commodity Data, Final Demand, 4132, Government Purchased Goods, Excluding Foods &amp; Energy, SA</t>
  </si>
  <si>
    <t>BLS, PPI, Commodity Data, Final Demand, 41321, Government Purchased Goods Excluding Foods, Energy &amp; Capital Equipment, SA</t>
  </si>
  <si>
    <t>BLS, PPI, Commodity Data, Final Demand, 41322, Government Purchased Capital Equipment, SA</t>
  </si>
  <si>
    <t>BLS, PPI, Commodity Data, Final Demand, 4133, Goods for Export, Excluding Foods &amp; Energy, SA</t>
  </si>
  <si>
    <t>Producer Price Index, FD-ID, Final Demand, Services, SA, Index</t>
  </si>
  <si>
    <t>BLS, PPI, Commodity Data, Final Demand, 423, Final Demand Trade Services, SA</t>
  </si>
  <si>
    <t>BLS, PPI, Commodity Data, Final Demand, 4231, Trade of Finished Goods, SA</t>
  </si>
  <si>
    <t>BLS, PPI, Commodity Data, Final Demand, 42311, Trade of Personal Consumption Goods, SA</t>
  </si>
  <si>
    <t>BLS, PPI, Commodity Data, Final Demand, 42312, Trade of Private Capital Equipment, SA</t>
  </si>
  <si>
    <t>BLS, PPI, Commodity Data, Final Demand, 4232, Trade of Government Purchased Goods, SA</t>
  </si>
  <si>
    <t>BLS, PPI, Commodity Data, Final Demand, 42321, Trade of Government Purchased Goods, Excluding Capital Equipment, SA</t>
  </si>
  <si>
    <t>BLS, PPI, Commodity Data, Final Demand, 42322, Trade of Government Purchased Capital Equipment, SA</t>
  </si>
  <si>
    <t>BLS, PPI, Commodity Data, Final Demand, 4233, Trade of Exports, SA</t>
  </si>
  <si>
    <t>BLS, PPI, Commodity Data, Final Demand, 422, Final Demand Transportation &amp; Warehousing Services, SA</t>
  </si>
  <si>
    <t>BLS, PPI, Commodity Data, Final Demand, 4221, Transportation of Passengers for Final Demand, SA</t>
  </si>
  <si>
    <t>BLS, PPI, Commodity Data, Final Demand, 42211, Transportation of Private Passengers, SA</t>
  </si>
  <si>
    <t>BLS, PPI, Commodity Data, Final Demand, 42212, Transportation of Government Passengers, SA</t>
  </si>
  <si>
    <t>BLS, PPI, Commodity Data, Final Demand, 42213, Transportation of Passengers for Export, SA</t>
  </si>
  <si>
    <t>BLS, PPI, Commodity Data, Final Demand, 4222, Transportation &amp; Warehousing of Goods for Final Demand, SA</t>
  </si>
  <si>
    <t>BLS, PPI, Commodity Data, Final Demand, 42221, Transportation &amp; Warehousing of Finished Goods, SA</t>
  </si>
  <si>
    <t>BLS, PPI, Commodity Data, Final Demand, 422211, Transportation &amp; Warehousing of Personal Consumption Goods, SA</t>
  </si>
  <si>
    <t>BLS, PPI, Commodity Data, Final Demand, 422212, Transportation &amp; Warehousing of Private Capital Equipment, SA</t>
  </si>
  <si>
    <t>BLS, PPI, Commodity Data, Final Demand, 42222, Transportation &amp; Warehousing of Government Purchased Goods, SA</t>
  </si>
  <si>
    <t>BLS, PPI, Commodity Data, Final Demand, 42223, Transportation &amp; Warehousing of Exports, SA</t>
  </si>
  <si>
    <t>BLS, PPI, Commodity Data, Final Demand, 421, Final Demand Services Less Trade, Transportation &amp; Warehousing, SA</t>
  </si>
  <si>
    <t>BLS, PPI, Commodity Data, Final Demand, 4211, Finished Services Less Trade, Transportation &amp; Warehousing, SA</t>
  </si>
  <si>
    <t>BLS, PPI, Commodity Data, Final Demand, 42111, Finished Consumer Services Less Trade, Transportation &amp; Warehousing, SA</t>
  </si>
  <si>
    <t>BLS, PPI, Commodity Data, Final Demand, 42112, Private Capital Investment Services Less Trade, Transportation &amp; Warehousing, SA</t>
  </si>
  <si>
    <t>BLS, PPI, Commodity Data, Final Demand, 4212, Government Purchased Services Less Trade, Transportation &amp; Warehousing, SA</t>
  </si>
  <si>
    <t>BLS, PPI, Commodity Data, Final Demand, 42121, Gov. Purchased Services Less Trade, Transportation &amp; Warehousing, Excluding Capital Investment, SA</t>
  </si>
  <si>
    <t>BLS, PPI, Commodity Data, Final Demand, 42122, Government Purchased Capital Investment Services Less Trade, Transportation &amp; Warehousing, SA</t>
  </si>
  <si>
    <t>BLS, PPI, Commodity Data, Final Demand, 4213, Services for Export Less Trade, Transportation &amp; Warehousing, SA</t>
  </si>
  <si>
    <t>Producer Price Index, FD-ID, Final Demand, Construction, SA, Index</t>
  </si>
  <si>
    <t>BLS, PPI, Commodity Data, Final Demand, 431, Construction for Private Capital Investment, SA</t>
  </si>
  <si>
    <t>BLS, PPI, Commodity Data, Final Demand, 432, Construction for Government, SA</t>
  </si>
  <si>
    <t>BLS, PPI, Commodity Data, Final Demand, 49101, Final Demand Less Exports, SA</t>
  </si>
  <si>
    <t>BLS, PPI, Commodity Data, Final Demand, 49102, Final Demand Less Government, SA</t>
  </si>
  <si>
    <t>BLS, PPI, Commodity Data, Final Demand, 49103, Final Demand Less Foods, Food &amp; Nonalcoholic Beverages for Immediate Consumption &amp; Energy, SA</t>
  </si>
  <si>
    <t>Producer Price Index, FD-ID, Final Demand, Overall Less Foods &amp; Energy, SA, Index</t>
  </si>
  <si>
    <t>BLS, PPI, Commodity Data, Final Demand, 49105, Final Demand Less Foods &amp; Food &amp; Nonalcoholic Beverages for Immediate Consumption, SA</t>
  </si>
  <si>
    <t>BLS, PPI, Commodity Data, Final Demand, 49106, Final Demand Less Foods, SA</t>
  </si>
  <si>
    <t>BLS, PPI, Commodity Data, Final Demand, 49107, Final Demand Less Energy, SA</t>
  </si>
  <si>
    <t>BLS, PPI, Commodity Data, Final Demand, 49108, Final Demand Less Trade Services, SA</t>
  </si>
  <si>
    <t>BLS, PPI, Commodity Data, Final Demand, 49109, Final Demand Less Distributive Services, SA</t>
  </si>
  <si>
    <t>BLS, PPI, Commodity Data, Final Demand, 49111, Final Demand Goods Less Energy, SA</t>
  </si>
  <si>
    <t>BLS, PPI, Commodity Data, Final Demand, 49112, Final Demand Goods Less Foods, SA</t>
  </si>
  <si>
    <t>BLS, PPI, Commodity Data, Final Demand, 49113, Final Demand Services Less Trade Services, SA</t>
  </si>
  <si>
    <t>BLS, PPI, Commodity Data, Final Demand, 49114, Final Demand Distributive Services, SA</t>
  </si>
  <si>
    <t>BLS, PPI, Commodity Data, Final Demand, 49115, Final Demand Goods Plus Final Demand Distributive Services, SA</t>
  </si>
  <si>
    <t>BLS, PPI, Commodity Data, Final Demand, 49116, Final Demand Less Foods, Energy &amp; Trade Services, SA</t>
  </si>
  <si>
    <t>BLS, PPI, Commodity Data, Final Demand, 49117, Private &amp; Government Purchased Capital Equipment, SA</t>
  </si>
  <si>
    <t>BLS, PPI, Commodity Data, Final Demand, 49118, Private &amp; Government Purchased Capital Investment Services, SA</t>
  </si>
  <si>
    <t>BLS, PPI, Commodity Data, Final Demand, 49119, Total Private &amp; Government Purchased Capital Investment, SA</t>
  </si>
  <si>
    <t>Producer Price Index, FD-ID, Final Demand, Total Finished, SA, Index</t>
  </si>
  <si>
    <t>BLS, PPI, Commodity Data, Final Demand, 49202, Total Finished Less Foods, Food &amp; Nonalcoholic Beverages for Immediate Consumption &amp; Energy, SA</t>
  </si>
  <si>
    <t>Producer Price Index, FD-ID, Final Demand, Total Finished Less Foods &amp; Energy, SA, Index</t>
  </si>
  <si>
    <t>BLS, PPI, Commodity Data, Final Demand, 49204, Total Finished Less Foods &amp; Food &amp; Nonalcoholic Beverages for Immediate Consumption, SA</t>
  </si>
  <si>
    <t>BLS, PPI, Commodity Data, Final Demand, 49205, Total Finished Less Foods, SA</t>
  </si>
  <si>
    <t>BLS, PPI, Commodity Data, Final Demand, 49206, Total Finished Less Energy, SA</t>
  </si>
  <si>
    <t>Producer Price Index, FD-ID, Final Demand, Finished Goods, SA, Index</t>
  </si>
  <si>
    <t>BLS, PPI, Commodity Data, Final Demand, 49208, Finished Goods Less Energy, SA</t>
  </si>
  <si>
    <t>BLS, PPI, Commodity Data, Final Demand, 49209, Finished Goods, Excluding Foods, SA</t>
  </si>
  <si>
    <t>Producer Price Index, FD-ID, Final Demand, Finished Services, SA, Index</t>
  </si>
  <si>
    <t>BLS, PPI, Commodity Data, Final Demand, 49211, Private Capital Investment Services, SA</t>
  </si>
  <si>
    <t>BLS, PPI, Commodity Data, Final Demand, 49212, Finished Distributive Services, SA</t>
  </si>
  <si>
    <t>BLS, PPI, Commodity Data, Final Demand, 49213, Finished Services Less Trade Services, SA</t>
  </si>
  <si>
    <t>BLS, PPI, Commodity Data, Final Demand, 49214, Finished Services Less Distributive Services, SA</t>
  </si>
  <si>
    <t>BLS, PPI, Commodity Data, Final Demand, 49215, Total Private Capital Investment (Goods, Services &amp; Construction), SA</t>
  </si>
  <si>
    <t>BLS, PPI, Commodity Data, Final Demand, 49216, Finished Goods Plus Finished Distributive Services, SA</t>
  </si>
  <si>
    <t>Producer Price Index, FD-ID, Final Demand, Total Exports, SA, Index</t>
  </si>
  <si>
    <t>BLS, PPI, Commodity Data, Final Demand, 49302, Goods for Export, SA</t>
  </si>
  <si>
    <t>BLS, PPI, Commodity Data, Final Demand, 49303, Services for Export, SA</t>
  </si>
  <si>
    <t>Producer Price Index, FD-ID, Final Demand, Total Government Purchases, SA, Index</t>
  </si>
  <si>
    <t>BLS, PPI, Commodity Data, Final Demand, 49402, Government Purchased Goods, SA</t>
  </si>
  <si>
    <t>BLS, PPI, Commodity Data, Final Demand, 49403, Government Purchased Services, SA</t>
  </si>
  <si>
    <t>BLS, PPI, Commodity Data, Final Demand, 49404, Total Government Purchased Capital Investment (Goods, Services &amp; Construction), SA</t>
  </si>
  <si>
    <t>Producer Price Index, FD-ID, Final Demand, Personal Consumption, SA, Index</t>
  </si>
  <si>
    <t>BLS, PPI, Commodity Data, Final Demand, 49502, Personal Consumption Goods (Finished Consumer Goods), SA</t>
  </si>
  <si>
    <t>BLS, PPI, Commodity Data, Final Demand, 49503, Personal Consumption Goods Less Energy, SA</t>
  </si>
  <si>
    <t>BLS, PPI, Commodity Data, Final Demand, 49504, Personal Consumption Goods Less Foods, SA</t>
  </si>
  <si>
    <t>BLS, PPI, Commodity Data, Final Demand, 49508, Personal Consumption Nondurable Goods Less Foods, SA</t>
  </si>
  <si>
    <t>BLS, PPI, Commodity Data, Final Demand, 49505, Personal Consumption Services, SA</t>
  </si>
  <si>
    <t>BLS, PPI, Commodity Data, Final Demand, 49506, Personal Consumption Less Trade Services, SA</t>
  </si>
  <si>
    <t>BLS, PPI, Commodity Data, Final Demand, 49507, Personal Consumption Less Distributive Services, SA</t>
  </si>
  <si>
    <t>BLS, PPI, Commodity Data, Final Demand, 49510, Personal Consumption Less Foods &amp; Energy, SA</t>
  </si>
  <si>
    <t>BLS, PPI, Commodity Data, Final Demand, 49511, Personal Consumption Less Foods, Energy &amp; Trade Services, SA</t>
  </si>
  <si>
    <t>BLS, PPI, Commodity Data, Final Demand, 49512, Personal Consumption Less Foods, Energy &amp; Distributive Services, SA</t>
  </si>
  <si>
    <t>BLS, PPI, Commodity Data, Final Demand, 49509, Personal Consumption Goods Plus Personal Consumption Distributive Services, SA</t>
  </si>
  <si>
    <t>Producer Price Index, FD-ID, Intermediate Demand by Commodity Type, Processed Goods, SA, Index</t>
  </si>
  <si>
    <t>BLS, PPI, Commodity Data, Intermediate Demand by Commodity Type, 11, Materials &amp; Components for Manufacturing, SA</t>
  </si>
  <si>
    <t>BLS, PPI, Commodity Data, Intermediate Demand by Commodity Type, 111, Materials for Manufacturing, SA</t>
  </si>
  <si>
    <t>BLS, PPI, Commodity Data, Intermediate Demand by Commodity Type, 1111, Materials for Food Manufacturing, SA</t>
  </si>
  <si>
    <t>BLS, PPI, Commodity Data, Intermediate Demand by Commodity Type, 1112, Materials for Nondurable Manufacturing, SA</t>
  </si>
  <si>
    <t>BLS, PPI, Commodity Data, Intermediate Demand by Commodity Type, 1113, Materials for Durable Manufacturing, SA</t>
  </si>
  <si>
    <t>BLS, PPI, Commodity Data, Intermediate Demand by Commodity Type, 112, Components for Manufacturing, SA</t>
  </si>
  <si>
    <t>BLS, PPI, Commodity Data, Intermediate Demand by Commodity Type, 1121, Components for Nondurable Manufacturing, SA</t>
  </si>
  <si>
    <t>BLS, PPI, Commodity Data, Intermediate Demand by Commodity Type, 1122, Components for Durable Manufacturing, SA</t>
  </si>
  <si>
    <t>BLS, PPI, Commodity Data, Intermediate Demand by Commodity Type, 12, Materials &amp; Components for Construction, SA</t>
  </si>
  <si>
    <t>BLS, PPI, Commodity Data, Intermediate Demand by Commodity Type, 121, Materials for Construction, SA</t>
  </si>
  <si>
    <t>BLS, PPI, Commodity Data, Intermediate Demand by Commodity Type, 122, Components for Construction, SA</t>
  </si>
  <si>
    <t>BLS, PPI, Commodity Data, Intermediate Demand by Commodity Type, 13, Processed Fuels &amp; Lubricants for Intermediate Demand, SA</t>
  </si>
  <si>
    <t>BLS, PPI, Commodity Data, Intermediate Demand by Commodity Type, 131, Processed Fuels &amp; Lubricants to Manufacturing Industries, SA</t>
  </si>
  <si>
    <t>BLS, PPI, Commodity Data, Intermediate Demand by Commodity Type, 132, Processed Fuels &amp; Lubricants to Nonmanufacturing Industries, SA</t>
  </si>
  <si>
    <t>BLS, PPI, Commodity Data, Intermediate Demand by Commodity Type, 14, Containers for Intermediate Demand, SA</t>
  </si>
  <si>
    <t>BLS, PPI, Commodity Data, Intermediate Demand by Commodity Type, 15, Supplies for Intermediate Demand, SA</t>
  </si>
  <si>
    <t>BLS, PPI, Commodity Data, Intermediate Demand by Commodity Type, 151, Supplies to Manufacturing Industries, SA</t>
  </si>
  <si>
    <t>BLS, PPI, Commodity Data, Intermediate Demand by Commodity Type, 152, Supplies to Nonmanufacturing Industries, SA</t>
  </si>
  <si>
    <t>BLS, PPI, Commodity Data, Intermediate Demand by Commodity Type, 1521, Supplies to Nonmanufacturing Industries, Feeds, SA</t>
  </si>
  <si>
    <t>BLS, PPI, Commodity Data, Intermediate Demand by Commodity Type, 1522, Supplies to Nonmanufacturing Industries, Other than Feeds, SA</t>
  </si>
  <si>
    <t>Producer Price Index, FD-ID, Intermediate Demand by Commodity Type, Unprocessed Goods, SA, Index</t>
  </si>
  <si>
    <t>BLS, PPI, Commodity Data, Intermediate Demand by Commodity Type, 21, Unprocessed Foodstuffs &amp; Feedstuffs, SA</t>
  </si>
  <si>
    <t>BLS, PPI, Commodity Data, Intermediate Demand by Commodity Type, 22, Unprocessed Nonfood Materials, SA</t>
  </si>
  <si>
    <t>BLS, PPI, Commodity Data, Intermediate Demand by Commodity Type, 221, Unprocessed Nonfood Materials Except Fuel, SA</t>
  </si>
  <si>
    <t>BLS, PPI, Commodity Data, Intermediate Demand by Commodity Type, 2211, Unprocessed Nonfood Materials Except Fuel to Manufacturing Industries, SA</t>
  </si>
  <si>
    <t>BLS, PPI, Commodity Data, Intermediate Demand by Commodity Type, 2212, Unprocessed Nonfood Materials Except Fuel to Nonmanufacturing Industries, SA</t>
  </si>
  <si>
    <t>BLS, PPI, Commodity Data, Intermediate Demand by Commodity Type, 222, Unprocessed Fuel, SA</t>
  </si>
  <si>
    <t>BLS, PPI, Commodity Data, Intermediate Demand by Commodity Type, 2221, Unprocessed Fuel to Manufacturing Industries, SA</t>
  </si>
  <si>
    <t>BLS, PPI, Commodity Data, Intermediate Demand by Commodity Type, 2222, Unprocessed Fuel to Nonmanufacturing Industries, SA</t>
  </si>
  <si>
    <t>Producer Price Index, FD-ID, Intermediate Demand by Commodity Type, Services, SA, Index</t>
  </si>
  <si>
    <t>BLS, PPI, Commodity Data, Intermediate Demand by Commodity Type, 33, Trade Services for Intermediate Demand, SA</t>
  </si>
  <si>
    <t>BLS, PPI, Commodity Data, Intermediate Demand by Commodity Type, 331, Trade Services for Manufacturing Industries, SA</t>
  </si>
  <si>
    <t>BLS, PPI, Commodity Data, Intermediate Demand by Commodity Type, 332, Trade Services for Nonmanufacturing Industries, SA</t>
  </si>
  <si>
    <t>BLS, PPI, Commodity Data, Intermediate Demand by Commodity Type, 32, Transportation &amp; Warehousing Services for Intermediate Demand, SA</t>
  </si>
  <si>
    <t>BLS, PPI, Commodity Data, Intermediate Demand by Commodity Type, 321, Transportation of Passengers for Intermediate Demand, SA</t>
  </si>
  <si>
    <t>BLS, PPI, Commodity Data, Intermediate Demand by Commodity Type, 3211, Transportation of Passengers for Manufacturing Industries, SA</t>
  </si>
  <si>
    <t>BLS, PPI, Commodity Data, Intermediate Demand by Commodity Type, 3212, Transportation of Passengers for Nonmanufacturing Industries, SA</t>
  </si>
  <si>
    <t>BLS, PPI, Commodity Data, Intermediate Demand by Commodity Type, 322, Transportation &amp; Warehousing of Goods for Intermediate Demand, SA</t>
  </si>
  <si>
    <t>BLS, PPI, Commodity Data, Intermediate Demand by Commodity Type, 3221, Transportation of Goods for Manufacturing Industries, SA</t>
  </si>
  <si>
    <t>BLS, PPI, Commodity Data, Intermediate Demand by Commodity Type, 3222, Transportation of Goods for Nonmanufacturing Industries, SA</t>
  </si>
  <si>
    <t>BLS, PPI, Commodity Data, Intermediate Demand by Commodity Type, 31, Services Less Trade, Transportation &amp; Warehousing for Intermediate Demand, SA</t>
  </si>
  <si>
    <t>BLS, PPI, Commodity Data, Intermediate Demand by Commodity Type, 311, Services Less Trade, Transportation &amp; Warehousing for Manufacturing Industries, SA</t>
  </si>
  <si>
    <t>BLS, PPI, Commodity Data, Intermediate Demand by Commodity Type, 312, Services Less Trade, Transportation &amp; Warehousing for Nonmanufacturing Industries, SA</t>
  </si>
  <si>
    <t>Producer Price Index, FD-ID, Intermediate Demand by Commodity Type, Construction, SA, Index</t>
  </si>
  <si>
    <t>BLS, PPI, Commodity Data, Intermediate Demand by Commodity Type, 9111, Processed Materials Less Foods &amp; Feeds, SA</t>
  </si>
  <si>
    <t>BLS, PPI, Commodity Data, Intermediate Demand by Commodity Type, 9112, Processed Foods &amp; Feeds, SA</t>
  </si>
  <si>
    <t>BLS, PPI, Commodity Data, Intermediate Demand by Commodity Type, 9113, Processed Energy Goods, SA</t>
  </si>
  <si>
    <t>BLS, PPI, Commodity Data, Intermediate Demand by Commodity Type, 9118, Processed Materials Less Energy, SA</t>
  </si>
  <si>
    <t>BLS, PPI, Commodity Data, Intermediate Demand by Commodity Type, 9115, Processed Materials Less Foods &amp; Energy, SA</t>
  </si>
  <si>
    <t>BLS, PPI, Commodity Data, Intermediate Demand by Commodity Type, 9116, Intermediate Distributive Services, SA</t>
  </si>
  <si>
    <t>BLS, PPI, Commodity Data, Intermediate Demand by Commodity Type, 9117, Processed Goods Plus Intermediate Distributive Services, SA</t>
  </si>
  <si>
    <t>BLS, PPI, Commodity Data, Intermediate Demand by Commodity Type, 9211, Unprocessed Materials Less Agricultural Products, SA</t>
  </si>
  <si>
    <t>BLS, PPI, Commodity Data, Intermediate Demand by Commodity Type, 9212, Unprocessed Energy Materials, SA</t>
  </si>
  <si>
    <t>BLS, PPI, Commodity Data, Intermediate Demand by Commodity Type, 9213, Unprocessed Materials Less Energy, SA</t>
  </si>
  <si>
    <t>BLS, PPI, Commodity Data, Intermediate Demand by Commodity Type, 9215, Nonfood Materials Ex. Fuel for Mfg, Ex. Selected Items, SA</t>
  </si>
  <si>
    <t>BLS, PPI, Commodity Data, Intermediate Demand by Commodity Type, 9216, Unprocessed Nonfood Materials Less Energy, SA</t>
  </si>
  <si>
    <t>BLS, PPI, Commodity Data, Investment Services, 2, Portfolio Management</t>
  </si>
  <si>
    <t>BLS, PPI, Commodity Data, Health Care Services, 1104, Hospital Outpatient Care, SA</t>
  </si>
  <si>
    <t>BLS, PPI, Industry Data, Industry: Scheduled Passenger Air Transportation, 4811111, Domestic</t>
  </si>
  <si>
    <t>BLS, PPI, Industry Data, Industry: Scheduled Passenger Air Transportation, 4811112, International</t>
  </si>
  <si>
    <t>Portfolio management (PPI Investment Svcs)</t>
  </si>
  <si>
    <t>FK</t>
  </si>
  <si>
    <t>Equity-mkt sensitive; largest single PCE swing factor</t>
  </si>
  <si>
    <t>Hospital outpatient care (PPI, SA)</t>
  </si>
  <si>
    <t>FL</t>
  </si>
  <si>
    <t>Medicare-fee sensitive; sticky</t>
  </si>
  <si>
    <t>Airfares — domestic (PPI Industry)</t>
  </si>
  <si>
    <t>FM</t>
  </si>
  <si>
    <t>Airfares — international (PPI Industry)</t>
  </si>
  <si>
    <t>FN</t>
  </si>
  <si>
    <t>Volatile; capacity-driven</t>
  </si>
  <si>
    <t>CONTRIBUTION DECOMPOSITION — bp to Headline FD M/M</t>
  </si>
  <si>
    <t>Contribution = FD relative-importance weight × component M/M. M/M pulled live from Calc Engine where available (green). Weights = BLS FD-ID relative importance (Dec-2025 reweight); adjust in blue cells if BLS updates.</t>
  </si>
  <si>
    <t>Component</t>
  </si>
  <si>
    <t>FD weight</t>
  </si>
  <si>
    <t>Contrib (bp)</t>
  </si>
  <si>
    <t>% of headline</t>
  </si>
  <si>
    <t>Final Demand Goods</t>
  </si>
  <si>
    <t xml:space="preserve">  Final Demand Services — of which:</t>
  </si>
  <si>
    <t xml:space="preserve">      Trade services (margins)</t>
  </si>
  <si>
    <t xml:space="preserve">      Transportation &amp; warehousing</t>
  </si>
  <si>
    <t xml:space="preserve">      Services less trade &amp; transport</t>
  </si>
  <si>
    <t>TOTAL (Goods + Services + resid.)</t>
  </si>
  <si>
    <t>Headline FD M/M (actual, for tie-out)</t>
  </si>
  <si>
    <t>bp</t>
  </si>
  <si>
    <t>Note: Trade/Transport/Other are sub-rows of Services (not added to total). Weighted contributions are approximate — BLS does not publish exact bp contributions; small residual vs actual headline is expected.</t>
  </si>
  <si>
    <t>TOP MOVERS — April 2026 commodity detail</t>
  </si>
  <si>
    <t>From BLS release tables 2–9. M/M % are published values (blue inputs) — replace each release. Sorted largest gain → largest decline.</t>
  </si>
  <si>
    <t>Commodity / Service detail</t>
  </si>
  <si>
    <t>Category</t>
  </si>
  <si>
    <t>Direction</t>
  </si>
  <si>
    <t>Chicken eggs</t>
  </si>
  <si>
    <t>Goods – Foods</t>
  </si>
  <si>
    <t>Gasoline</t>
  </si>
  <si>
    <t>Goods – Energy</t>
  </si>
  <si>
    <t>Truck transportation of freight</t>
  </si>
  <si>
    <t>Services – Transport</t>
  </si>
  <si>
    <t>Machinery &amp; equipment wholesaling</t>
  </si>
  <si>
    <t>Services – Trade</t>
  </si>
  <si>
    <t>Jet fuel</t>
  </si>
  <si>
    <t>Diesel fuel</t>
  </si>
  <si>
    <t>Fresh &amp; dry vegetables</t>
  </si>
  <si>
    <t>Industrial chemicals</t>
  </si>
  <si>
    <t>Goods – Core</t>
  </si>
  <si>
    <t>Fuels &amp; lubricants retailing</t>
  </si>
  <si>
    <t>Health, beauty &amp; optical retailing</t>
  </si>
  <si>
    <t>Chemicals &amp; allied products wholesaling</t>
  </si>
  <si>
    <t>Legal services</t>
  </si>
  <si>
    <t>Services – Other</t>
  </si>
  <si>
    <t>Portfolio management</t>
  </si>
  <si>
    <t>Food retailing (margins)</t>
  </si>
  <si>
    <t>Metals, minerals &amp; ores wholesaling</t>
  </si>
  <si>
    <t>Residential natural gas</t>
  </si>
  <si>
    <t>Nonferrous scrap</t>
  </si>
  <si>
    <t>Unproc Energy (FG)</t>
  </si>
  <si>
    <t>FD Transport&amp;Whse (AI)</t>
  </si>
  <si>
    <t>FG</t>
  </si>
  <si>
    <t>AI</t>
  </si>
  <si>
    <t>Unproc Energy Y/Y</t>
  </si>
  <si>
    <t>Transport&amp;Whse Y/Y</t>
  </si>
  <si>
    <t>Portfolio mgmt</t>
  </si>
  <si>
    <t>Hosp. outpatient</t>
  </si>
  <si>
    <t>Airfares — dom.</t>
  </si>
  <si>
    <t>Airfares — intl.</t>
  </si>
  <si>
    <t>BLS, PPI, Commodity Data, Wholesale Trade Services, 1102, Parts &amp; Supplies for Machinery &amp; Equipment Wholesaling</t>
  </si>
  <si>
    <t>BLS, PPI, Commodity Data, Wholesale Trade Services, 1103, Machinery &amp; Vehicle Wholesaling</t>
  </si>
  <si>
    <t>BLS, PPI, Commodity Data, Wholesale Trade Services, 1104, Professional &amp; Commercial Equipment Wholesaling</t>
  </si>
  <si>
    <t>BLS, PPI, Commodity Data, Wholesale Trade Services, 2, Furnishings Wholesaling</t>
  </si>
  <si>
    <t>BLS, PPI, Commodity Data, Wholesale Trade Services, 5, Chemicals &amp; Allied Products Wholesaling</t>
  </si>
  <si>
    <t>BLS, PPI, Commodity Data, Wholesale Trade Services, 6, Paper &amp; Plastics Products Wholesaling</t>
  </si>
  <si>
    <t>BLS, PPI, Commodity Data, Wholesale Trade Services, 7, Apparel Wholesaling</t>
  </si>
  <si>
    <t>BLS, PPI, Commodity Data, Wholesale Trade Services, 8, Food &amp; Alcohol Wholesaling</t>
  </si>
  <si>
    <t>BLS, PPI, Commodity Data, Retail Trade Services, 1, Food &amp; Alcohol Retailing</t>
  </si>
  <si>
    <t>BLS, PPI, Commodity Data, Retail Trade Services, 2, Health &amp; Beauty Care Retailing, Including Optical Goods</t>
  </si>
  <si>
    <t>BLS, PPI, Commodity Data, Retail Trade Services, 3, Apparel, Jewelry, Footwear &amp; Accessories Retailing</t>
  </si>
  <si>
    <t>BLS, PPI, Commodity Data, Retail Trade Services, 4, Computer Hardware, Software &amp; Supplies Retailing</t>
  </si>
  <si>
    <t>BLS, PPI, Commodity Data, Retail Trade Services, 5, TV, Video &amp; Photographic Equipment &amp; Supplies Retailing</t>
  </si>
  <si>
    <t>BLS, PPI, Commodity Data, Retail Trade Services, 6, Automobiles &amp; Automobile Parts Retailing</t>
  </si>
  <si>
    <t>BLS, PPI, Commodity Data, Retail Trade Services, 6101, Automobile Retailing (Partial)</t>
  </si>
  <si>
    <t>BLS, PPI, Commodity Data, Retail Trade Services, 6102, Automotive Parts, Including Tires, Retailing</t>
  </si>
  <si>
    <t>BLS, PPI, Commodity Data, Retail Trade Services, 7, Manufactured (Mobile) Homes Retailing</t>
  </si>
  <si>
    <t>BLS, PPI, Commodity Data, Retail Trade Services, 8, Rvs, Trailers &amp; Campers Retailing</t>
  </si>
  <si>
    <t>BLS, PPI, Commodity Data, Retail Trade Services, 9, Sporting Goods, Including Boats, Retailing</t>
  </si>
  <si>
    <t>BLS, PPI, Commodity Data, Retail Trade Services, A, Lawn, Garden &amp; Farm Equipment &amp; Supplies Retailing</t>
  </si>
  <si>
    <t>BLS, PPI, Commodity Data, Retail Trade Services, B, Furniture Retailing</t>
  </si>
  <si>
    <t>BLS, PPI, Commodity Data, Retail Trade Services, C, Flooring &amp; Floor Coverings Retailing</t>
  </si>
  <si>
    <t>BLS, PPI, Commodity Data, Retail Trade Services, D, Hardware &amp; Building Materials &amp; Supplies Retailing</t>
  </si>
  <si>
    <t>BLS, PPI, Commodity Data, Retail Trade Services, E, Major Household Appliance Retailing</t>
  </si>
  <si>
    <t>BLS, PPI, Commodity Data, Retail Trade Services, F, Fuels &amp; Lubricants Retailing</t>
  </si>
  <si>
    <t>BLS, PPI, Commodity Data, Retail Trade Services, G, Cleaning Supplies &amp; Paper Products Retailing</t>
  </si>
  <si>
    <t>BLS, PPI, Commodity Data, Retail Trade Services, H, Book Retailing</t>
  </si>
  <si>
    <t>BLS, PPI, Commodity Data, Transportation Services, 11, Rail Transportation of Freight &amp; Mail</t>
  </si>
  <si>
    <t>BLS, PPI, Commodity Data, Transportation Services, 12, Truck Transportation of Freight</t>
  </si>
  <si>
    <t>BLS, PPI, Commodity Data, Transportation Services, 14, Air Transportation of Freight</t>
  </si>
  <si>
    <t>BLS, PPI, Commodity Data, Transportation Services, 16, Courier, Messenger &amp; U.S. Postal Services</t>
  </si>
  <si>
    <t>BLS, PPI, Commodity Data, Transportation Services, 21, Rail Transportation of Passengers</t>
  </si>
  <si>
    <t>BLS, PPI, Commodity Data, Transportation Services, 22, Airline Passenger Services</t>
  </si>
  <si>
    <t>Subcomponent</t>
  </si>
  <si>
    <t>MBcol</t>
  </si>
  <si>
    <t>Prior</t>
  </si>
  <si>
    <t>Type</t>
  </si>
  <si>
    <t>Machinery &amp; Vehicle Wholesaling</t>
  </si>
  <si>
    <t>FQ</t>
  </si>
  <si>
    <t>WH</t>
  </si>
  <si>
    <t>Parts &amp; Supplies Machinery Wholesaling</t>
  </si>
  <si>
    <t>FP</t>
  </si>
  <si>
    <t>Professional &amp; Commercial Equip Wholesaling</t>
  </si>
  <si>
    <t>FR</t>
  </si>
  <si>
    <t>Furnishings Wholesaling</t>
  </si>
  <si>
    <t>FS</t>
  </si>
  <si>
    <t>Chemicals &amp; Allied Products Wholesaling</t>
  </si>
  <si>
    <t>FT</t>
  </si>
  <si>
    <t>Paper &amp; Plastics Wholesaling</t>
  </si>
  <si>
    <t>FU</t>
  </si>
  <si>
    <t>Apparel Wholesaling</t>
  </si>
  <si>
    <t>FV</t>
  </si>
  <si>
    <t>Food &amp; Alcohol Wholesaling</t>
  </si>
  <si>
    <t>FW</t>
  </si>
  <si>
    <t>Food &amp; Alcohol Retailing</t>
  </si>
  <si>
    <t>FX</t>
  </si>
  <si>
    <t>RT</t>
  </si>
  <si>
    <t>Health &amp; Beauty Retailing</t>
  </si>
  <si>
    <t>FY</t>
  </si>
  <si>
    <t>Apparel/Jewelry/Footwear Retailing</t>
  </si>
  <si>
    <t>FZ</t>
  </si>
  <si>
    <t>Computer HW &amp; Software Retailing</t>
  </si>
  <si>
    <t>GA</t>
  </si>
  <si>
    <t>TV/Video/Photo Retailing</t>
  </si>
  <si>
    <t>GB</t>
  </si>
  <si>
    <t>Autos &amp; Auto Parts Retailing</t>
  </si>
  <si>
    <t>GC</t>
  </si>
  <si>
    <t>Automobile Retailing (partial)</t>
  </si>
  <si>
    <t>GD</t>
  </si>
  <si>
    <t>Automotive Parts Retailing</t>
  </si>
  <si>
    <t>GE</t>
  </si>
  <si>
    <t>Mobile Homes Retailing</t>
  </si>
  <si>
    <t>GF</t>
  </si>
  <si>
    <t>RVs/Trailers/Campers Retailing</t>
  </si>
  <si>
    <t>GG</t>
  </si>
  <si>
    <t>Sporting Goods Retailing</t>
  </si>
  <si>
    <t>GH</t>
  </si>
  <si>
    <t>Lawn/Garden/Farm Equip Retailing</t>
  </si>
  <si>
    <t>GI</t>
  </si>
  <si>
    <t>Furniture Retailing</t>
  </si>
  <si>
    <t>GJ</t>
  </si>
  <si>
    <t>Flooring Retailing</t>
  </si>
  <si>
    <t>GK</t>
  </si>
  <si>
    <t>Hardware &amp; Building Materials Retailing</t>
  </si>
  <si>
    <t>GL</t>
  </si>
  <si>
    <t>Major Appliance Retailing</t>
  </si>
  <si>
    <t>GM</t>
  </si>
  <si>
    <t>Fuels &amp; Lubricants Retailing</t>
  </si>
  <si>
    <t>GN</t>
  </si>
  <si>
    <t>Cleaning Supplies &amp; Paper Retailing</t>
  </si>
  <si>
    <t>GO</t>
  </si>
  <si>
    <t>Book Retailing</t>
  </si>
  <si>
    <t>GP</t>
  </si>
  <si>
    <t>TRADE MARGIN SPIKE TABLE — auto-ranked subcomponents (M/M)</t>
  </si>
  <si>
    <t>Live from Macrobond FP–GP via Calc Engine. Auto-sorts largest margin gain → largest decline each release. WH = wholesaling, RT = retailing.</t>
  </si>
  <si>
    <t>Rank</t>
  </si>
  <si>
    <t>— largest declines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</si>
</sst>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m\-yyyy"/>
    <numFmt numFmtId="165" formatCode="0.0%;\(0.0%\);&quot;&quot;"/>
    <numFmt numFmtId="166" formatCode="0.0"/>
    <numFmt numFmtId="167" formatCode="0.0%"/>
    <numFmt numFmtId="168" formatCode="\+0;\(0\);0"/>
    <numFmt numFmtId="169" formatCode="\+0.0%;\(0.0%\);0.0%"/>
    <numFmt numFmtId="170" formatCode="0.000"/>
    <numFmt numFmtId="171" formatCode="0.00%;\(0.00%\);&quot;&quot;"/>
    <numFmt numFmtId="173" formatCode="\+0.0;\(0.0\);&quot;&quot;"/>
    <numFmt numFmtId="174" formatCode="\+0.0;\(0.0\);0.0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i/>
      <sz val="8"/>
      <color rgb="FF80808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9"/>
      <color rgb="FFFFFFFF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2"/>
      <color rgb="FFC55A1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9"/>
      <color rgb="FFC00000"/>
      <name val="Aptos Narrow"/>
      <family val="2"/>
      <scheme val="minor"/>
    </font>
    <font>
      <sz val="11"/>
      <color rgb="FF595959"/>
      <name val="Aptos Narrow"/>
      <family val="2"/>
      <scheme val="minor"/>
    </font>
    <font>
      <sz val="9"/>
      <color rgb="FF595959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595959"/>
      <name val="Aptos Narrow"/>
      <family val="2"/>
      <scheme val="minor"/>
    </font>
    <font>
      <i/>
      <sz val="8"/>
      <color rgb="FFC00000"/>
      <name val="Aptos Narrow"/>
      <family val="2"/>
      <scheme val="minor"/>
    </font>
    <font>
      <i/>
      <sz val="9"/>
      <color rgb="FF80808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7" fillId="9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8" fillId="2" borderId="0" xfId="0" applyFont="1" applyFill="1"/>
    <xf numFmtId="0" fontId="9" fillId="5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164" fontId="10" fillId="2" borderId="0" xfId="0" applyNumberFormat="1" applyFont="1" applyFill="1" applyAlignment="1">
      <alignment horizontal="left"/>
    </xf>
    <xf numFmtId="0" fontId="11" fillId="0" borderId="0" xfId="0" applyFont="1"/>
    <xf numFmtId="0" fontId="6" fillId="2" borderId="0" xfId="0" applyFont="1" applyFill="1" applyAlignment="1">
      <alignment horizontal="center"/>
    </xf>
    <xf numFmtId="0" fontId="1" fillId="0" borderId="1" xfId="0" applyFont="1" applyBorder="1"/>
    <xf numFmtId="166" fontId="1" fillId="0" borderId="1" xfId="0" applyNumberFormat="1" applyFont="1" applyBorder="1"/>
    <xf numFmtId="165" fontId="1" fillId="0" borderId="1" xfId="0" applyNumberFormat="1" applyFont="1" applyBorder="1"/>
    <xf numFmtId="0" fontId="1" fillId="0" borderId="2" xfId="0" applyFont="1" applyBorder="1"/>
    <xf numFmtId="166" fontId="1" fillId="0" borderId="2" xfId="0" applyNumberFormat="1" applyFont="1" applyBorder="1"/>
    <xf numFmtId="165" fontId="1" fillId="0" borderId="2" xfId="0" applyNumberFormat="1" applyFont="1" applyBorder="1"/>
    <xf numFmtId="0" fontId="0" fillId="0" borderId="2" xfId="0" applyBorder="1"/>
    <xf numFmtId="166" fontId="0" fillId="0" borderId="2" xfId="0" applyNumberFormat="1" applyBorder="1"/>
    <xf numFmtId="165" fontId="0" fillId="0" borderId="2" xfId="0" applyNumberFormat="1" applyBorder="1"/>
    <xf numFmtId="0" fontId="0" fillId="0" borderId="3" xfId="0" applyBorder="1"/>
    <xf numFmtId="166" fontId="0" fillId="0" borderId="3" xfId="0" applyNumberFormat="1" applyBorder="1"/>
    <xf numFmtId="165" fontId="0" fillId="0" borderId="3" xfId="0" applyNumberFormat="1" applyBorder="1"/>
    <xf numFmtId="167" fontId="0" fillId="0" borderId="0" xfId="0" applyNumberFormat="1"/>
    <xf numFmtId="167" fontId="12" fillId="10" borderId="0" xfId="0" applyNumberFormat="1" applyFont="1" applyFill="1"/>
    <xf numFmtId="168" fontId="1" fillId="0" borderId="0" xfId="0" applyNumberFormat="1" applyFont="1"/>
    <xf numFmtId="0" fontId="0" fillId="0" borderId="0" xfId="0" applyAlignment="1">
      <alignment horizontal="center"/>
    </xf>
    <xf numFmtId="0" fontId="6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/>
    <xf numFmtId="0" fontId="6" fillId="8" borderId="0" xfId="0" applyFont="1" applyFill="1" applyAlignment="1">
      <alignment horizontal="center"/>
    </xf>
    <xf numFmtId="0" fontId="1" fillId="10" borderId="0" xfId="0" applyFont="1" applyFill="1"/>
    <xf numFmtId="169" fontId="1" fillId="10" borderId="0" xfId="0" applyNumberFormat="1" applyFont="1" applyFill="1"/>
    <xf numFmtId="0" fontId="14" fillId="0" borderId="0" xfId="0" applyFont="1"/>
    <xf numFmtId="17" fontId="0" fillId="0" borderId="0" xfId="0" applyNumberFormat="1"/>
    <xf numFmtId="0" fontId="15" fillId="2" borderId="0" xfId="0" applyFont="1" applyFill="1"/>
    <xf numFmtId="0" fontId="16" fillId="0" borderId="0" xfId="0" applyFont="1"/>
    <xf numFmtId="171" fontId="0" fillId="0" borderId="0" xfId="0" applyNumberFormat="1"/>
    <xf numFmtId="0" fontId="1" fillId="3" borderId="3" xfId="0" applyFont="1" applyFill="1" applyBorder="1"/>
    <xf numFmtId="0" fontId="5" fillId="0" borderId="0" xfId="0" applyFont="1" applyAlignment="1">
      <alignment horizontal="center"/>
    </xf>
    <xf numFmtId="170" fontId="5" fillId="0" borderId="0" xfId="0" applyNumberFormat="1" applyFont="1"/>
    <xf numFmtId="173" fontId="0" fillId="0" borderId="0" xfId="0" applyNumberFormat="1"/>
    <xf numFmtId="167" fontId="1" fillId="3" borderId="3" xfId="0" applyNumberFormat="1" applyFont="1" applyFill="1" applyBorder="1"/>
    <xf numFmtId="173" fontId="1" fillId="3" borderId="3" xfId="0" applyNumberFormat="1" applyFont="1" applyFill="1" applyBorder="1"/>
    <xf numFmtId="167" fontId="19" fillId="10" borderId="0" xfId="0" applyNumberFormat="1" applyFont="1" applyFill="1"/>
    <xf numFmtId="167" fontId="20" fillId="0" borderId="0" xfId="0" applyNumberFormat="1" applyFont="1"/>
    <xf numFmtId="174" fontId="1" fillId="0" borderId="0" xfId="0" applyNumberFormat="1" applyFont="1"/>
    <xf numFmtId="9" fontId="1" fillId="0" borderId="0" xfId="0" applyNumberFormat="1" applyFont="1"/>
    <xf numFmtId="174" fontId="14" fillId="0" borderId="0" xfId="0" applyNumberFormat="1" applyFont="1"/>
    <xf numFmtId="9" fontId="14" fillId="0" borderId="0" xfId="0" applyNumberFormat="1" applyFont="1"/>
    <xf numFmtId="0" fontId="22" fillId="0" borderId="0" xfId="0" applyFont="1"/>
    <xf numFmtId="0" fontId="17" fillId="11" borderId="0" xfId="0" applyFont="1" applyFill="1"/>
    <xf numFmtId="167" fontId="12" fillId="11" borderId="0" xfId="0" applyNumberFormat="1" applyFont="1" applyFill="1"/>
    <xf numFmtId="167" fontId="5" fillId="11" borderId="0" xfId="0" applyNumberFormat="1" applyFont="1" applyFill="1"/>
    <xf numFmtId="174" fontId="0" fillId="11" borderId="0" xfId="0" applyNumberFormat="1" applyFill="1"/>
    <xf numFmtId="9" fontId="0" fillId="11" borderId="0" xfId="0" applyNumberFormat="1" applyFill="1"/>
    <xf numFmtId="0" fontId="21" fillId="3" borderId="3" xfId="0" applyFont="1" applyFill="1" applyBorder="1"/>
    <xf numFmtId="167" fontId="20" fillId="3" borderId="3" xfId="0" applyNumberFormat="1" applyFont="1" applyFill="1" applyBorder="1"/>
    <xf numFmtId="174" fontId="1" fillId="3" borderId="3" xfId="0" applyNumberFormat="1" applyFont="1" applyFill="1" applyBorder="1"/>
    <xf numFmtId="9" fontId="1" fillId="3" borderId="3" xfId="0" applyNumberFormat="1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0" fillId="0" borderId="4" xfId="0" applyBorder="1"/>
    <xf numFmtId="0" fontId="18" fillId="0" borderId="4" xfId="0" applyFont="1" applyBorder="1"/>
    <xf numFmtId="165" fontId="12" fillId="10" borderId="4" xfId="0" applyNumberFormat="1" applyFont="1" applyFill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18" fillId="0" borderId="5" xfId="0" applyFont="1" applyBorder="1"/>
    <xf numFmtId="165" fontId="12" fillId="10" borderId="5" xfId="0" applyNumberFormat="1" applyFont="1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18" fillId="0" borderId="6" xfId="0" applyFont="1" applyBorder="1"/>
    <xf numFmtId="165" fontId="12" fillId="10" borderId="6" xfId="0" applyNumberFormat="1" applyFont="1" applyFill="1" applyBorder="1"/>
    <xf numFmtId="0" fontId="0" fillId="0" borderId="6" xfId="0" applyBorder="1" applyAlignment="1">
      <alignment horizontal="center"/>
    </xf>
    <xf numFmtId="10" fontId="0" fillId="0" borderId="0" xfId="0" applyNumberFormat="1"/>
    <xf numFmtId="165" fontId="0" fillId="0" borderId="4" xfId="0" applyNumberFormat="1" applyBorder="1"/>
    <xf numFmtId="165" fontId="0" fillId="0" borderId="5" xfId="0" applyNumberFormat="1" applyBorder="1"/>
    <xf numFmtId="0" fontId="23" fillId="0" borderId="5" xfId="0" applyFont="1" applyBorder="1" applyAlignment="1">
      <alignment horizontal="center"/>
    </xf>
    <xf numFmtId="0" fontId="23" fillId="0" borderId="5" xfId="0" applyFont="1" applyBorder="1"/>
    <xf numFmtId="165" fontId="0" fillId="0" borderId="6" xfId="0" applyNumberFormat="1" applyBorder="1"/>
  </cellXfs>
  <cellStyles count="1">
    <cellStyle name="Normal" xfId="0" builtinId="0"/>
  </cellStyles>
  <dxfs count="9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Final Demand PPI — M/M % (trailing 24m)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 Engine'!$CC$5</c:f>
              <c:strCache>
                <c:ptCount val="1"/>
                <c:pt idx="0">
                  <c:v>Headline M/M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'Calc Engine'!$CB$6:$CB$29</c:f>
            </c:numRef>
          </c:cat>
          <c:val>
            <c:numRef>
              <c:f>'Calc Engine'!$CC$6:$CC$29</c:f>
              <c:numCache>
                <c:formatCode>0.0%</c:formatCode>
                <c:ptCount val="24"/>
                <c:pt idx="0">
                  <c:v>1.8724384002433148E-4</c:v>
                </c:pt>
                <c:pt idx="1">
                  <c:v>4.472209895717949E-3</c:v>
                </c:pt>
                <c:pt idx="2">
                  <c:v>3.6584776591253032E-4</c:v>
                </c:pt>
                <c:pt idx="3">
                  <c:v>3.3604283683636993E-3</c:v>
                </c:pt>
                <c:pt idx="4">
                  <c:v>2.7095984430125508E-3</c:v>
                </c:pt>
                <c:pt idx="5">
                  <c:v>3.3675575948368675E-3</c:v>
                </c:pt>
                <c:pt idx="6">
                  <c:v>1.0458392005139316E-3</c:v>
                </c:pt>
                <c:pt idx="7">
                  <c:v>4.1311873920257813E-3</c:v>
                </c:pt>
                <c:pt idx="8">
                  <c:v>6.2766912384735196E-3</c:v>
                </c:pt>
                <c:pt idx="9">
                  <c:v>1.7435377597567747E-3</c:v>
                </c:pt>
                <c:pt idx="10">
                  <c:v>-1.2008122347925143E-3</c:v>
                </c:pt>
                <c:pt idx="11">
                  <c:v>-2.7016986930532561E-3</c:v>
                </c:pt>
                <c:pt idx="12">
                  <c:v>3.3727269648842206E-3</c:v>
                </c:pt>
                <c:pt idx="13">
                  <c:v>1.6199469467375049E-3</c:v>
                </c:pt>
                <c:pt idx="14">
                  <c:v>8.113590263691739E-3</c:v>
                </c:pt>
                <c:pt idx="15">
                  <c:v>-1.804849027721267E-3</c:v>
                </c:pt>
                <c:pt idx="16">
                  <c:v>6.1475821519216822E-3</c:v>
                </c:pt>
                <c:pt idx="17">
                  <c:v>1.2912243335883034E-3</c:v>
                </c:pt>
                <c:pt idx="18">
                  <c:v>4.0880356822368125E-3</c:v>
                </c:pt>
                <c:pt idx="19">
                  <c:v>3.5616402081375398E-3</c:v>
                </c:pt>
                <c:pt idx="20">
                  <c:v>5.5609794712121463E-3</c:v>
                </c:pt>
                <c:pt idx="21">
                  <c:v>5.6745498081149925E-3</c:v>
                </c:pt>
                <c:pt idx="22">
                  <c:v>6.9928245270711731E-3</c:v>
                </c:pt>
                <c:pt idx="23">
                  <c:v>1.3758971834270328E-2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C-4F83-9005-C0F9C097B3FD}"/>
            </c:ext>
          </c:extLst>
        </c:ser>
        <c:ser>
          <c:idx val="1"/>
          <c:order val="1"/>
          <c:tx>
            <c:strRef>
              <c:f>'Calc Engine'!$CD$5</c:f>
              <c:strCache>
                <c:ptCount val="1"/>
                <c:pt idx="0">
                  <c:v>Core M/M</c:v>
                </c:pt>
              </c:strCache>
            </c:strRef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'Calc Engine'!$CB$6:$CB$29</c:f>
            </c:numRef>
          </c:cat>
          <c:val>
            <c:numRef>
              <c:f>'Calc Engine'!$CD$6:$CD$29</c:f>
              <c:numCache>
                <c:formatCode>0.0%</c:formatCode>
                <c:ptCount val="24"/>
                <c:pt idx="0">
                  <c:v>2.6260578155141712E-3</c:v>
                </c:pt>
                <c:pt idx="1">
                  <c:v>5.9826839218881656E-3</c:v>
                </c:pt>
                <c:pt idx="2">
                  <c:v>-5.3747303909590372E-4</c:v>
                </c:pt>
                <c:pt idx="3">
                  <c:v>4.3579679577612218E-3</c:v>
                </c:pt>
                <c:pt idx="4">
                  <c:v>4.394687434809752E-3</c:v>
                </c:pt>
                <c:pt idx="5">
                  <c:v>3.2608244139515907E-3</c:v>
                </c:pt>
                <c:pt idx="6">
                  <c:v>-3.4503460697221655E-5</c:v>
                </c:pt>
                <c:pt idx="7">
                  <c:v>3.1813288431281617E-3</c:v>
                </c:pt>
                <c:pt idx="8">
                  <c:v>5.5720270484078682E-3</c:v>
                </c:pt>
                <c:pt idx="9">
                  <c:v>1.710231975865284E-3</c:v>
                </c:pt>
                <c:pt idx="10">
                  <c:v>1.7892630558153932E-3</c:v>
                </c:pt>
                <c:pt idx="11">
                  <c:v>-2.0860175470888143E-3</c:v>
                </c:pt>
                <c:pt idx="12">
                  <c:v>3.8391911739592555E-3</c:v>
                </c:pt>
                <c:pt idx="13">
                  <c:v>1.1432693420077022E-3</c:v>
                </c:pt>
                <c:pt idx="14">
                  <c:v>7.925772354960392E-3</c:v>
                </c:pt>
                <c:pt idx="15">
                  <c:v>-1.8883066610017041E-3</c:v>
                </c:pt>
                <c:pt idx="16">
                  <c:v>5.1756407051302133E-3</c:v>
                </c:pt>
                <c:pt idx="17">
                  <c:v>3.0383082269589412E-3</c:v>
                </c:pt>
                <c:pt idx="18">
                  <c:v>2.5130847948318102E-3</c:v>
                </c:pt>
                <c:pt idx="19">
                  <c:v>5.0536786234742781E-3</c:v>
                </c:pt>
                <c:pt idx="20">
                  <c:v>8.1609577652144161E-3</c:v>
                </c:pt>
                <c:pt idx="21">
                  <c:v>3.6812972944444411E-3</c:v>
                </c:pt>
                <c:pt idx="22">
                  <c:v>2.274295855654529E-3</c:v>
                </c:pt>
                <c:pt idx="23">
                  <c:v>1.0329155763669107E-2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C-4F83-9005-C0F9C097B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486399"/>
        <c:axId val="326487391"/>
      </c:lineChart>
      <c:catAx>
        <c:axId val="3264863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6487391"/>
        <c:crosses val="autoZero"/>
        <c:auto val="1"/>
        <c:lblAlgn val="ctr"/>
        <c:lblOffset val="100"/>
        <c:noMultiLvlLbl val="1"/>
      </c:catAx>
      <c:valAx>
        <c:axId val="3264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648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Final Demand PPI — Y/Y % (trailing 24m)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Headline Y/Y</c:v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'Calc Engine'!$CB$6:$CB$29</c:f>
            </c:numRef>
          </c:cat>
          <c:val>
            <c:numRef>
              <c:f>'Calc Engine'!$CE$6:$CE$29</c:f>
              <c:numCache>
                <c:formatCode>0.0%</c:formatCode>
                <c:ptCount val="24"/>
                <c:pt idx="0">
                  <c:v>2.5673119319555626E-2</c:v>
                </c:pt>
                <c:pt idx="1">
                  <c:v>2.9645055366813944E-2</c:v>
                </c:pt>
                <c:pt idx="2">
                  <c:v>2.4292327808601577E-2</c:v>
                </c:pt>
                <c:pt idx="3">
                  <c:v>2.106608430646939E-2</c:v>
                </c:pt>
                <c:pt idx="4">
                  <c:v>2.1429972538250297E-2</c:v>
                </c:pt>
                <c:pt idx="5">
                  <c:v>2.843605227453283E-2</c:v>
                </c:pt>
                <c:pt idx="6">
                  <c:v>2.8896820155409175E-2</c:v>
                </c:pt>
                <c:pt idx="7">
                  <c:v>3.437554953750932E-2</c:v>
                </c:pt>
                <c:pt idx="8">
                  <c:v>3.7867523285826543E-2</c:v>
                </c:pt>
                <c:pt idx="9">
                  <c:v>3.4020201456513854E-2</c:v>
                </c:pt>
                <c:pt idx="10">
                  <c:v>3.1591195713519316E-2</c:v>
                </c:pt>
                <c:pt idx="11">
                  <c:v>2.3981081437200569E-2</c:v>
                </c:pt>
                <c:pt idx="12">
                  <c:v>2.7242345240736654E-2</c:v>
                </c:pt>
                <c:pt idx="13">
                  <c:v>2.4325425039173343E-2</c:v>
                </c:pt>
                <c:pt idx="14">
                  <c:v>3.2258732283573233E-2</c:v>
                </c:pt>
                <c:pt idx="15">
                  <c:v>2.6944687055134198E-2</c:v>
                </c:pt>
                <c:pt idx="16">
                  <c:v>3.046576545064239E-2</c:v>
                </c:pt>
                <c:pt idx="17">
                  <c:v>2.8333356118501074E-2</c:v>
                </c:pt>
                <c:pt idx="18">
                  <c:v>3.1458479859607813E-2</c:v>
                </c:pt>
                <c:pt idx="19">
                  <c:v>3.0873432527269484E-2</c:v>
                </c:pt>
                <c:pt idx="20">
                  <c:v>3.0140226389592906E-2</c:v>
                </c:pt>
                <c:pt idx="21">
                  <c:v>3.4182671874683823E-2</c:v>
                </c:pt>
                <c:pt idx="22">
                  <c:v>4.2666576610043583E-2</c:v>
                </c:pt>
                <c:pt idx="23">
                  <c:v>5.9876062442856703E-2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A-4E35-8EB4-E9E04767C342}"/>
            </c:ext>
          </c:extLst>
        </c:ser>
        <c:ser>
          <c:idx val="1"/>
          <c:order val="1"/>
          <c:tx>
            <c:v>Core Y/Y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'Calc Engine'!$CF$6:$CF$29</c:f>
              <c:numCache>
                <c:formatCode>0.0%</c:formatCode>
                <c:ptCount val="24"/>
                <c:pt idx="0">
                  <c:v>2.6970311023934324E-2</c:v>
                </c:pt>
                <c:pt idx="1">
                  <c:v>3.2883447967585244E-2</c:v>
                </c:pt>
                <c:pt idx="2">
                  <c:v>2.596695375532021E-2</c:v>
                </c:pt>
                <c:pt idx="3">
                  <c:v>2.8396942197813191E-2</c:v>
                </c:pt>
                <c:pt idx="4">
                  <c:v>3.3064175827319797E-2</c:v>
                </c:pt>
                <c:pt idx="5">
                  <c:v>3.5951216722427404E-2</c:v>
                </c:pt>
                <c:pt idx="6">
                  <c:v>3.3713315546931799E-2</c:v>
                </c:pt>
                <c:pt idx="7">
                  <c:v>3.7327491472691099E-2</c:v>
                </c:pt>
                <c:pt idx="8">
                  <c:v>3.9096098209398633E-2</c:v>
                </c:pt>
                <c:pt idx="9">
                  <c:v>3.7186833735895597E-2</c:v>
                </c:pt>
                <c:pt idx="10">
                  <c:v>3.7807664824863529E-2</c:v>
                </c:pt>
                <c:pt idx="11">
                  <c:v>3.0604486123431585E-2</c:v>
                </c:pt>
                <c:pt idx="12">
                  <c:v>3.1851472147516713E-2</c:v>
                </c:pt>
                <c:pt idx="13">
                  <c:v>2.688761229347425E-2</c:v>
                </c:pt>
                <c:pt idx="14">
                  <c:v>3.5583087732040886E-2</c:v>
                </c:pt>
                <c:pt idx="15">
                  <c:v>2.9142618733050574E-2</c:v>
                </c:pt>
                <c:pt idx="16">
                  <c:v>2.9942814416859198E-2</c:v>
                </c:pt>
                <c:pt idx="17">
                  <c:v>2.971438035234919E-2</c:v>
                </c:pt>
                <c:pt idx="18">
                  <c:v>3.2337759129930754E-2</c:v>
                </c:pt>
                <c:pt idx="19">
                  <c:v>3.4264526824838715E-2</c:v>
                </c:pt>
                <c:pt idx="20">
                  <c:v>3.6927328822881522E-2</c:v>
                </c:pt>
                <c:pt idx="21">
                  <c:v>3.8967690826270607E-2</c:v>
                </c:pt>
                <c:pt idx="22">
                  <c:v>3.947072417530717E-2</c:v>
                </c:pt>
                <c:pt idx="23">
                  <c:v>5.2402910134235148E-2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A-4E35-8EB4-E9E04767C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59407"/>
        <c:axId val="128270815"/>
      </c:lineChart>
      <c:catAx>
        <c:axId val="1282594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270815"/>
        <c:crosses val="autoZero"/>
        <c:auto val="1"/>
        <c:lblAlgn val="ctr"/>
        <c:lblOffset val="100"/>
        <c:noMultiLvlLbl val="1"/>
      </c:catAx>
      <c:valAx>
        <c:axId val="1282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25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Headline PPI — 3m vs 6m annualized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Headline 3m ann</c:v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'Calc Engine'!$CB$6:$CB$29</c:f>
            </c:numRef>
          </c:cat>
          <c:val>
            <c:numRef>
              <c:f>'Calc Engine'!$CG$6:$CG$29</c:f>
              <c:numCache>
                <c:formatCode>0.0%</c:formatCode>
                <c:ptCount val="24"/>
                <c:pt idx="0">
                  <c:v>2.4440282743734221E-2</c:v>
                </c:pt>
                <c:pt idx="1">
                  <c:v>3.8102034797830697E-2</c:v>
                </c:pt>
                <c:pt idx="2">
                  <c:v>2.0263559731657832E-2</c:v>
                </c:pt>
                <c:pt idx="3">
                  <c:v>3.3272819722764968E-2</c:v>
                </c:pt>
                <c:pt idx="4">
                  <c:v>2.6039288418358009E-2</c:v>
                </c:pt>
                <c:pt idx="5">
                  <c:v>3.8409811571919805E-2</c:v>
                </c:pt>
                <c:pt idx="6">
                  <c:v>2.8861146429360662E-2</c:v>
                </c:pt>
                <c:pt idx="7">
                  <c:v>3.4708227229621968E-2</c:v>
                </c:pt>
                <c:pt idx="8">
                  <c:v>4.6760524213020682E-2</c:v>
                </c:pt>
                <c:pt idx="9">
                  <c:v>4.9681817746554113E-2</c:v>
                </c:pt>
                <c:pt idx="10">
                  <c:v>2.7563270387414018E-2</c:v>
                </c:pt>
                <c:pt idx="11">
                  <c:v>-8.62209109649692E-3</c:v>
                </c:pt>
                <c:pt idx="12">
                  <c:v>-2.1570165993028967E-3</c:v>
                </c:pt>
                <c:pt idx="13">
                  <c:v>9.1630599665624146E-3</c:v>
                </c:pt>
                <c:pt idx="14">
                  <c:v>5.3656147915135843E-2</c:v>
                </c:pt>
                <c:pt idx="15">
                  <c:v>3.2075717756690825E-2</c:v>
                </c:pt>
                <c:pt idx="16">
                  <c:v>5.0863850542824718E-2</c:v>
                </c:pt>
                <c:pt idx="17">
                  <c:v>2.2704611736599656E-2</c:v>
                </c:pt>
                <c:pt idx="18">
                  <c:v>4.7069622262745359E-2</c:v>
                </c:pt>
                <c:pt idx="19">
                  <c:v>3.634658096569221E-2</c:v>
                </c:pt>
                <c:pt idx="20">
                  <c:v>5.4136930813437179E-2</c:v>
                </c:pt>
                <c:pt idx="21">
                  <c:v>6.0815114325659003E-2</c:v>
                </c:pt>
                <c:pt idx="22">
                  <c:v>7.5397424546381098E-2</c:v>
                </c:pt>
                <c:pt idx="23">
                  <c:v>0.11089800246628378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2-49F2-8465-D2FEE815FA52}"/>
            </c:ext>
          </c:extLst>
        </c:ser>
        <c:ser>
          <c:idx val="1"/>
          <c:order val="1"/>
          <c:tx>
            <c:v>Headline 6m ann</c:v>
          </c:tx>
          <c:spPr>
            <a:ln w="12700" cap="rnd">
              <a:solidFill>
                <a:srgbClr val="9DC3E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'Calc Engine'!$CH$6:$CH$29</c:f>
              <c:numCache>
                <c:formatCode>0.0%</c:formatCode>
                <c:ptCount val="24"/>
                <c:pt idx="0">
                  <c:v>2.6733574576439656E-2</c:v>
                </c:pt>
                <c:pt idx="1">
                  <c:v>3.8402071485508449E-2</c:v>
                </c:pt>
                <c:pt idx="2">
                  <c:v>3.3179511142815254E-2</c:v>
                </c:pt>
                <c:pt idx="3">
                  <c:v>2.8847072984224065E-2</c:v>
                </c:pt>
                <c:pt idx="4">
                  <c:v>3.2053037924706818E-2</c:v>
                </c:pt>
                <c:pt idx="5">
                  <c:v>2.9296697174651776E-2</c:v>
                </c:pt>
                <c:pt idx="6">
                  <c:v>3.1064623519914347E-2</c:v>
                </c:pt>
                <c:pt idx="7">
                  <c:v>3.0364640885595318E-2</c:v>
                </c:pt>
                <c:pt idx="8">
                  <c:v>4.2576807102942649E-2</c:v>
                </c:pt>
                <c:pt idx="9">
                  <c:v>3.9219340848106965E-2</c:v>
                </c:pt>
                <c:pt idx="10">
                  <c:v>3.1129560176039961E-2</c:v>
                </c:pt>
                <c:pt idx="11">
                  <c:v>1.8692917231213357E-2</c:v>
                </c:pt>
                <c:pt idx="12">
                  <c:v>2.3434236598369962E-2</c:v>
                </c:pt>
                <c:pt idx="13">
                  <c:v>1.832160649443737E-2</c:v>
                </c:pt>
                <c:pt idx="14">
                  <c:v>2.2042772404084143E-2</c:v>
                </c:pt>
                <c:pt idx="15">
                  <c:v>1.4815014326134301E-2</c:v>
                </c:pt>
                <c:pt idx="16">
                  <c:v>2.9802398046363532E-2</c:v>
                </c:pt>
                <c:pt idx="17">
                  <c:v>3.8065027663214401E-2</c:v>
                </c:pt>
                <c:pt idx="18">
                  <c:v>3.9545637256032107E-2</c:v>
                </c:pt>
                <c:pt idx="19">
                  <c:v>4.3579972292731695E-2</c:v>
                </c:pt>
                <c:pt idx="20">
                  <c:v>3.8301834990561501E-2</c:v>
                </c:pt>
                <c:pt idx="21">
                  <c:v>5.3919959507162663E-2</c:v>
                </c:pt>
                <c:pt idx="22">
                  <c:v>5.569145308084833E-2</c:v>
                </c:pt>
                <c:pt idx="23">
                  <c:v>8.2145374137221561E-2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2-49F2-8465-D2FEE815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358559"/>
        <c:axId val="511344671"/>
      </c:lineChart>
      <c:catAx>
        <c:axId val="5113585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1344671"/>
        <c:crosses val="autoZero"/>
        <c:auto val="1"/>
        <c:lblAlgn val="ctr"/>
        <c:lblOffset val="100"/>
        <c:noMultiLvlLbl val="1"/>
      </c:catAx>
      <c:valAx>
        <c:axId val="5113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135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Crude→Freight Lag: Unprocessed Energy vs Transport &amp; Warehousing (Y/Y)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Unprocessed Energy Y/Y (LHS)</c:v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'Calc Engine'!$CK$6:$CK$29</c:f>
              <c:numCache>
                <c:formatCode>mmm\-yy</c:formatCode>
                <c:ptCount val="2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  <c:pt idx="15">
                  <c:v>45870</c:v>
                </c:pt>
                <c:pt idx="16">
                  <c:v>45901</c:v>
                </c:pt>
                <c:pt idx="17">
                  <c:v>45931</c:v>
                </c:pt>
                <c:pt idx="18">
                  <c:v>45962</c:v>
                </c:pt>
                <c:pt idx="19">
                  <c:v>45992</c:v>
                </c:pt>
                <c:pt idx="20">
                  <c:v>46023</c:v>
                </c:pt>
                <c:pt idx="21">
                  <c:v>46054</c:v>
                </c:pt>
                <c:pt idx="22">
                  <c:v>46082</c:v>
                </c:pt>
                <c:pt idx="23">
                  <c:v>46113</c:v>
                </c:pt>
              </c:numCache>
            </c:numRef>
          </c:cat>
          <c:val>
            <c:numRef>
              <c:f>'Calc Engine'!$CL$6:$CL$29</c:f>
              <c:numCache>
                <c:formatCode>0.0%</c:formatCode>
                <c:ptCount val="24"/>
                <c:pt idx="0">
                  <c:v>5.1073980420998311E-2</c:v>
                </c:pt>
                <c:pt idx="1">
                  <c:v>0.1138623115748687</c:v>
                </c:pt>
                <c:pt idx="2">
                  <c:v>4.4292007163294178E-2</c:v>
                </c:pt>
                <c:pt idx="3">
                  <c:v>-8.1049978878060869E-2</c:v>
                </c:pt>
                <c:pt idx="4">
                  <c:v>-0.22155364533588029</c:v>
                </c:pt>
                <c:pt idx="5">
                  <c:v>-0.14423617663052313</c:v>
                </c:pt>
                <c:pt idx="6">
                  <c:v>-0.12329210836277971</c:v>
                </c:pt>
                <c:pt idx="7">
                  <c:v>2.4996944463633763E-2</c:v>
                </c:pt>
                <c:pt idx="8">
                  <c:v>8.111441196295277E-2</c:v>
                </c:pt>
                <c:pt idx="9">
                  <c:v>4.699402793693741E-2</c:v>
                </c:pt>
                <c:pt idx="10">
                  <c:v>5.1587703898958948E-2</c:v>
                </c:pt>
                <c:pt idx="11">
                  <c:v>-7.768158858219143E-2</c:v>
                </c:pt>
                <c:pt idx="12">
                  <c:v>-8.8520483039121189E-2</c:v>
                </c:pt>
                <c:pt idx="13">
                  <c:v>-7.0849162636233642E-2</c:v>
                </c:pt>
                <c:pt idx="14">
                  <c:v>-8.2762121115058873E-2</c:v>
                </c:pt>
                <c:pt idx="15">
                  <c:v>-5.8878233071781416E-2</c:v>
                </c:pt>
                <c:pt idx="16">
                  <c:v>1.1620909457398687E-2</c:v>
                </c:pt>
                <c:pt idx="17">
                  <c:v>-9.8214819119412211E-2</c:v>
                </c:pt>
                <c:pt idx="18">
                  <c:v>-3.4029713722724231E-2</c:v>
                </c:pt>
                <c:pt idx="19">
                  <c:v>-4.340365084220299E-2</c:v>
                </c:pt>
                <c:pt idx="20">
                  <c:v>-4.2040169767839308E-2</c:v>
                </c:pt>
                <c:pt idx="21">
                  <c:v>0.15644316724365703</c:v>
                </c:pt>
                <c:pt idx="22">
                  <c:v>0.26688045789209291</c:v>
                </c:pt>
                <c:pt idx="23">
                  <c:v>0.48862085157964863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E-4CA2-8D4B-6925BB40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229567"/>
        <c:axId val="1344231007"/>
      </c:lineChart>
      <c:lineChart>
        <c:grouping val="standard"/>
        <c:varyColors val="0"/>
        <c:ser>
          <c:idx val="1"/>
          <c:order val="1"/>
          <c:tx>
            <c:v>FD Transport &amp; Warehousing Y/Y (RHS)</c:v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'Calc Engine'!$CM$6:$CM$29</c:f>
              <c:numCache>
                <c:formatCode>0.0%</c:formatCode>
                <c:ptCount val="24"/>
                <c:pt idx="0">
                  <c:v>2.2079795980001204E-3</c:v>
                </c:pt>
                <c:pt idx="1">
                  <c:v>4.3137044104604172E-3</c:v>
                </c:pt>
                <c:pt idx="2">
                  <c:v>1.416774557090239E-2</c:v>
                </c:pt>
                <c:pt idx="3">
                  <c:v>5.8462281101665514E-3</c:v>
                </c:pt>
                <c:pt idx="4">
                  <c:v>2.0138628699886141E-3</c:v>
                </c:pt>
                <c:pt idx="5">
                  <c:v>8.9952025586348405E-4</c:v>
                </c:pt>
                <c:pt idx="6">
                  <c:v>-1.273341822278784E-3</c:v>
                </c:pt>
                <c:pt idx="7">
                  <c:v>2.955959227223004E-2</c:v>
                </c:pt>
                <c:pt idx="8">
                  <c:v>3.6323724876817565E-2</c:v>
                </c:pt>
                <c:pt idx="9">
                  <c:v>2.5362030025242621E-2</c:v>
                </c:pt>
                <c:pt idx="10">
                  <c:v>4.8533403959478694E-3</c:v>
                </c:pt>
                <c:pt idx="11">
                  <c:v>1.0710056809866586E-2</c:v>
                </c:pt>
                <c:pt idx="12">
                  <c:v>1.7698581702760174E-2</c:v>
                </c:pt>
                <c:pt idx="13">
                  <c:v>1.0938649896300223E-2</c:v>
                </c:pt>
                <c:pt idx="14">
                  <c:v>1.3262073116686368E-2</c:v>
                </c:pt>
                <c:pt idx="15">
                  <c:v>2.7694830298344408E-2</c:v>
                </c:pt>
                <c:pt idx="16">
                  <c:v>3.6363636363636598E-2</c:v>
                </c:pt>
                <c:pt idx="17">
                  <c:v>3.3691708551076838E-2</c:v>
                </c:pt>
                <c:pt idx="18">
                  <c:v>4.4757289330342953E-2</c:v>
                </c:pt>
                <c:pt idx="19">
                  <c:v>2.181507697521945E-2</c:v>
                </c:pt>
                <c:pt idx="20">
                  <c:v>2.5198054114278667E-2</c:v>
                </c:pt>
                <c:pt idx="21">
                  <c:v>3.3305691962839612E-2</c:v>
                </c:pt>
                <c:pt idx="22">
                  <c:v>6.9773264893287612E-2</c:v>
                </c:pt>
                <c:pt idx="23">
                  <c:v>0.12251211036225773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E-4CA2-8D4B-6925BB40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433903"/>
        <c:axId val="1381425263"/>
      </c:lineChart>
      <c:dateAx>
        <c:axId val="134422956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4231007"/>
        <c:crosses val="autoZero"/>
        <c:auto val="1"/>
        <c:lblOffset val="100"/>
        <c:baseTimeUnit val="months"/>
      </c:dateAx>
      <c:valAx>
        <c:axId val="13442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4229567"/>
        <c:crosses val="autoZero"/>
        <c:crossBetween val="between"/>
      </c:valAx>
      <c:valAx>
        <c:axId val="138142526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433903"/>
        <c:crosses val="max"/>
        <c:crossBetween val="between"/>
      </c:valAx>
      <c:catAx>
        <c:axId val="1381433903"/>
        <c:scaling>
          <c:orientation val="minMax"/>
        </c:scaling>
        <c:delete val="1"/>
        <c:axPos val="b"/>
        <c:majorTickMark val="out"/>
        <c:minorTickMark val="none"/>
        <c:tickLblPos val="nextTo"/>
        <c:crossAx val="13814252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PCE Bridge Components — M/M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'PCE Bridge'!$J$6:$J$9</c:f>
              <c:strCache>
                <c:ptCount val="4"/>
                <c:pt idx="0">
                  <c:v>Portfolio mgmt</c:v>
                </c:pt>
                <c:pt idx="1">
                  <c:v>Hosp. outpatient</c:v>
                </c:pt>
                <c:pt idx="2">
                  <c:v>Airfares — dom.</c:v>
                </c:pt>
                <c:pt idx="3">
                  <c:v>Airfares — intl.</c:v>
                </c:pt>
              </c:strCache>
            </c:strRef>
          </c:cat>
          <c:val>
            <c:numRef>
              <c:f>'PCE Bridge'!$K$6:$K$9</c:f>
              <c:numCache>
                <c:formatCode>0.00%</c:formatCode>
                <c:ptCount val="4"/>
                <c:pt idx="0">
                  <c:v>-2.3515346900396361E-2</c:v>
                </c:pt>
                <c:pt idx="1">
                  <c:v>1.319655395647823E-3</c:v>
                </c:pt>
                <c:pt idx="2">
                  <c:v>2.9767741076776266E-2</c:v>
                </c:pt>
                <c:pt idx="3">
                  <c:v>3.1163595359829488E-2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1-47CB-BA3B-3B60F9C7F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12943"/>
        <c:axId val="131511023"/>
      </c:barChart>
      <c:catAx>
        <c:axId val="1315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11023"/>
        <c:crosses val="autoZero"/>
        <c:auto val="1"/>
        <c:lblAlgn val="ctr"/>
        <c:lblOffset val="100"/>
        <c:noMultiLvlLbl val="0"/>
      </c:catAx>
      <c:valAx>
        <c:axId val="1315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6E6E6"/>
              </a:solidFill>
              <a:prstDash val="solid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1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6</xdr:col>
      <xdr:colOff>0</xdr:colOff>
      <xdr:row>53</xdr:row>
      <xdr:rowOff>0</xdr:rowOff>
    </xdr:to>
    <xdr:graphicFrame macro="">
      <xdr:nvGraphicFramePr>
        <xdr:cNvPr id="3" name="chtMM">
          <a:extLst>
            <a:ext uri="{FF2B5EF4-FFF2-40B4-BE49-F238E27FC236}">
              <a16:creationId xmlns:a16="http://schemas.microsoft.com/office/drawing/2014/main" id="{D116DA02-ECF2-B5B8-E577-86198F1FA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4" name="chtYY">
          <a:extLst>
            <a:ext uri="{FF2B5EF4-FFF2-40B4-BE49-F238E27FC236}">
              <a16:creationId xmlns:a16="http://schemas.microsoft.com/office/drawing/2014/main" id="{99E40561-E14D-5698-44EB-B2FDC7BF9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5" name="chtMom">
          <a:extLst>
            <a:ext uri="{FF2B5EF4-FFF2-40B4-BE49-F238E27FC236}">
              <a16:creationId xmlns:a16="http://schemas.microsoft.com/office/drawing/2014/main" id="{18B86476-CF9B-D0C0-C9B7-A52E3644E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54</xdr:row>
      <xdr:rowOff>0</xdr:rowOff>
    </xdr:from>
    <xdr:to>
      <xdr:col>12</xdr:col>
      <xdr:colOff>0</xdr:colOff>
      <xdr:row>72</xdr:row>
      <xdr:rowOff>0</xdr:rowOff>
    </xdr:to>
    <xdr:graphicFrame macro="">
      <xdr:nvGraphicFramePr>
        <xdr:cNvPr id="2" name="chtFreightLag">
          <a:extLst>
            <a:ext uri="{FF2B5EF4-FFF2-40B4-BE49-F238E27FC236}">
              <a16:creationId xmlns:a16="http://schemas.microsoft.com/office/drawing/2014/main" id="{DA5FD4A4-E9F4-FD44-45E0-0E6730E82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3" name="chtPCEbridge">
          <a:extLst>
            <a:ext uri="{FF2B5EF4-FFF2-40B4-BE49-F238E27FC236}">
              <a16:creationId xmlns:a16="http://schemas.microsoft.com/office/drawing/2014/main" id="{C87E7234-24B5-17E9-8CB0-7FAE468F3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47625</xdr:rowOff>
        </xdr:from>
        <xdr:to>
          <xdr:col>1</xdr:col>
          <xdr:colOff>247650</xdr:colOff>
          <xdr:row>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9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234167-9248-41CE-A7DE-34CC21A93DC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d3749a2-133d-43f2-8f8a-05321ece6bb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B75F-9992-4403-AF4A-39D559A4E809}">
  <dimension ref="A1:O126"/>
  <sheetViews>
    <sheetView tabSelected="1" workbookViewId="0">
      <selection activeCell="B93" sqref="B93"/>
    </sheetView>
  </sheetViews>
  <sheetFormatPr defaultRowHeight="15" x14ac:dyDescent="0.25"/>
  <cols>
    <col min="1" max="1" width="49.140625" bestFit="1" customWidth="1"/>
    <col min="2" max="2" width="43.85546875" customWidth="1"/>
    <col min="5" max="5" width="11.42578125" customWidth="1"/>
    <col min="10" max="10" width="28.5703125" customWidth="1"/>
  </cols>
  <sheetData>
    <row r="1" spans="1:15" ht="24" x14ac:dyDescent="0.4">
      <c r="A1" s="18" t="s">
        <v>36</v>
      </c>
      <c r="J1" s="21" t="s">
        <v>38</v>
      </c>
      <c r="L1" s="22" cm="1">
        <f t="array" ref="L1">INDEX('Calc Engine'!A6:A960,PPI_N)</f>
        <v>46113</v>
      </c>
    </row>
    <row r="2" spans="1:15" x14ac:dyDescent="0.25">
      <c r="A2" s="19" t="s">
        <v>37</v>
      </c>
    </row>
    <row r="4" spans="1:15" ht="15.75" x14ac:dyDescent="0.25">
      <c r="A4" s="23" t="s">
        <v>39</v>
      </c>
      <c r="J4" s="23" t="s">
        <v>64</v>
      </c>
    </row>
    <row r="5" spans="1:15" x14ac:dyDescent="0.25">
      <c r="A5" s="20" t="s">
        <v>40</v>
      </c>
      <c r="B5" s="24" t="s">
        <v>41</v>
      </c>
      <c r="C5" s="24" t="s">
        <v>42</v>
      </c>
      <c r="D5" s="24" t="s">
        <v>43</v>
      </c>
      <c r="E5" s="24" t="s">
        <v>44</v>
      </c>
      <c r="F5" s="24" t="s">
        <v>45</v>
      </c>
      <c r="G5" s="24" t="s">
        <v>46</v>
      </c>
      <c r="H5" s="24" t="s">
        <v>47</v>
      </c>
      <c r="J5" s="41" t="s">
        <v>40</v>
      </c>
      <c r="K5" s="41" t="s">
        <v>42</v>
      </c>
      <c r="L5" s="41" t="s">
        <v>44</v>
      </c>
      <c r="M5" s="41" t="s">
        <v>45</v>
      </c>
      <c r="N5" s="41" t="s">
        <v>43</v>
      </c>
      <c r="O5" s="41" t="s">
        <v>65</v>
      </c>
    </row>
    <row r="6" spans="1:15" x14ac:dyDescent="0.25">
      <c r="A6" s="25" t="s">
        <v>48</v>
      </c>
      <c r="B6" s="26" cm="1">
        <f t="array" ref="B6">INDEX('Calc Engine'!B:B,PPI_N+5)</f>
        <v>156.49600000000001</v>
      </c>
      <c r="C6" s="27" cm="1">
        <f t="array" ref="C6">INDEX('Calc Engine'!Q:Q,PPI_N+5)</f>
        <v>1.3758971834270328E-2</v>
      </c>
      <c r="D6" s="27" cm="1">
        <f t="array" aca="1" ref="D6" ca="1">INDEX('Calc Engine'!AE:AE,PPI_N+5)</f>
        <v>5.9876062442856703E-2</v>
      </c>
      <c r="E6" s="27" cm="1">
        <f t="array" aca="1" ref="E6" ca="1">INDEX('Calc Engine'!AS:AS,PPI_N+5)</f>
        <v>0.11089800246628378</v>
      </c>
      <c r="F6" s="27" cm="1">
        <f t="array" aca="1" ref="F6" ca="1">INDEX('Calc Engine'!BG:BG,PPI_N+5)</f>
        <v>8.2145374137221561E-2</v>
      </c>
      <c r="G6" s="27" cm="1">
        <f t="array" ref="G6">INDEX('Calc Engine'!Q:Q,PPI_N+4)</f>
        <v>6.9928245270711731E-3</v>
      </c>
      <c r="H6" s="25" t="str">
        <f t="shared" ref="H6:H14" ca="1" si="0">IF(OR(E6="",F6=""),"",IF(E6&gt;F6,"▲ ACCEL","▼ decel"))</f>
        <v>▲ ACCEL</v>
      </c>
      <c r="J6" s="4" t="s">
        <v>5</v>
      </c>
      <c r="K6" s="37">
        <f>C6</f>
        <v>1.3758971834270328E-2</v>
      </c>
      <c r="L6" s="37">
        <f ca="1">E6</f>
        <v>0.11089800246628378</v>
      </c>
      <c r="M6" s="37">
        <f ca="1">F6</f>
        <v>8.2145374137221561E-2</v>
      </c>
      <c r="N6" s="37">
        <f ca="1">D6</f>
        <v>5.9876062442856703E-2</v>
      </c>
      <c r="O6" s="42" t="str">
        <f ca="1">IF(OR(L6="",M6=""),"",IF(L6&gt;M6,"▲ ACCEL","▼ decel"))</f>
        <v>▲ ACCEL</v>
      </c>
    </row>
    <row r="7" spans="1:15" x14ac:dyDescent="0.25">
      <c r="A7" s="28" t="s">
        <v>49</v>
      </c>
      <c r="B7" s="29" cm="1">
        <f t="array" ref="B7">INDEX('Calc Engine'!E:E,PPI_N+5)</f>
        <v>154.05600000000001</v>
      </c>
      <c r="C7" s="30" cm="1">
        <f t="array" ref="C7">INDEX('Calc Engine'!T:T,PPI_N+5)</f>
        <v>1.0329155763669107E-2</v>
      </c>
      <c r="D7" s="30" cm="1">
        <f t="array" aca="1" ref="D7" ca="1">INDEX('Calc Engine'!AH:AH,PPI_N+5)</f>
        <v>5.2402910134235148E-2</v>
      </c>
      <c r="E7" s="30" cm="1">
        <f t="array" aca="1" ref="E7" ca="1">INDEX('Calc Engine'!AV:AV,PPI_N+5)</f>
        <v>6.7041327583480026E-2</v>
      </c>
      <c r="F7" s="30" cm="1">
        <f t="array" aca="1" ref="F7" ca="1">INDEX('Calc Engine'!BJ:BJ,PPI_N+5)</f>
        <v>6.5881647096864837E-2</v>
      </c>
      <c r="G7" s="30" cm="1">
        <f t="array" ref="G7">INDEX('Calc Engine'!T:T,PPI_N+4)</f>
        <v>2.274295855654529E-3</v>
      </c>
      <c r="H7" s="28" t="str">
        <f t="shared" ca="1" si="0"/>
        <v>▲ ACCEL</v>
      </c>
      <c r="J7" s="4" t="s">
        <v>8</v>
      </c>
      <c r="K7" s="37">
        <f>C7</f>
        <v>1.0329155763669107E-2</v>
      </c>
      <c r="L7" s="37">
        <f ca="1">E7</f>
        <v>6.7041327583480026E-2</v>
      </c>
      <c r="M7" s="37">
        <f ca="1">F7</f>
        <v>6.5881647096864837E-2</v>
      </c>
      <c r="N7" s="37">
        <f ca="1">D7</f>
        <v>5.2402910134235148E-2</v>
      </c>
      <c r="O7" s="42" t="str">
        <f ca="1">IF(OR(L7="",M7=""),"",IF(L7&gt;M7,"▲ ACCEL","▼ decel"))</f>
        <v>▲ ACCEL</v>
      </c>
    </row>
    <row r="8" spans="1:15" x14ac:dyDescent="0.25">
      <c r="A8" s="31" t="s">
        <v>9</v>
      </c>
      <c r="B8" s="32" cm="1">
        <f t="array" ref="B8">INDEX('Calc Engine'!F:F,PPI_N+5)</f>
        <v>153.99199999999999</v>
      </c>
      <c r="C8" s="33" cm="1">
        <f t="array" ref="C8">INDEX('Calc Engine'!U:U,PPI_N+5)</f>
        <v>1.4413322442096366E-2</v>
      </c>
      <c r="D8" s="33" cm="1">
        <f t="array" aca="1" ref="D8" ca="1">INDEX('Calc Engine'!AI:AI,PPI_N+5)</f>
        <v>6.1984496979393677E-2</v>
      </c>
      <c r="E8" s="33" cm="1">
        <f t="array" aca="1" ref="E8" ca="1">INDEX('Calc Engine'!AW:AW,PPI_N+5)</f>
        <v>0.11276565934936045</v>
      </c>
      <c r="F8" s="33" cm="1">
        <f t="array" aca="1" ref="F8" ca="1">INDEX('Calc Engine'!BK:BK,PPI_N+5)</f>
        <v>8.6558325404264114E-2</v>
      </c>
      <c r="G8" s="33" cm="1">
        <f t="array" ref="G8">INDEX('Calc Engine'!U:U,PPI_N+4)</f>
        <v>7.7537905945457286E-3</v>
      </c>
      <c r="H8" s="31" t="str">
        <f t="shared" ca="1" si="0"/>
        <v>▲ ACCEL</v>
      </c>
      <c r="J8" t="s">
        <v>51</v>
      </c>
      <c r="K8" s="37">
        <f>C11</f>
        <v>5.6604982662498138E-3</v>
      </c>
      <c r="L8" s="37">
        <f t="shared" ref="L8:M10" ca="1" si="1">E11</f>
        <v>5.2884395119426886E-2</v>
      </c>
      <c r="M8" s="37">
        <f t="shared" ca="1" si="1"/>
        <v>4.4492548667646403E-2</v>
      </c>
      <c r="N8" s="37">
        <f ca="1">D11</f>
        <v>4.4357194087679241E-2</v>
      </c>
      <c r="O8" s="42" t="str">
        <f ca="1">IF(OR(L8="",M8=""),"",IF(L8&gt;M8,"▲ ACCEL","▼ decel"))</f>
        <v>▲ ACCEL</v>
      </c>
    </row>
    <row r="9" spans="1:15" x14ac:dyDescent="0.25">
      <c r="A9" s="31" t="s">
        <v>10</v>
      </c>
      <c r="B9" s="32" cm="1">
        <f t="array" ref="B9">INDEX('Calc Engine'!G:G,PPI_N+5)</f>
        <v>154.102</v>
      </c>
      <c r="C9" s="33" cm="1">
        <f t="array" ref="C9">INDEX('Calc Engine'!V:V,PPI_N+5)</f>
        <v>9.8691970955988584E-3</v>
      </c>
      <c r="D9" s="33" cm="1">
        <f t="array" aca="1" ref="D9" ca="1">INDEX('Calc Engine'!AJ:AJ,PPI_N+5)</f>
        <v>5.0736051165613194E-2</v>
      </c>
      <c r="E9" s="33" cm="1">
        <f t="array" aca="1" ref="E9" ca="1">INDEX('Calc Engine'!AX:AX,PPI_N+5)</f>
        <v>6.7696341622785594E-2</v>
      </c>
      <c r="F9" s="33" cm="1">
        <f t="array" aca="1" ref="F9" ca="1">INDEX('Calc Engine'!BL:BL,PPI_N+5)</f>
        <v>6.2455931799701547E-2</v>
      </c>
      <c r="G9" s="33" cm="1">
        <f t="array" ref="G9">INDEX('Calc Engine'!V:V,PPI_N+4)</f>
        <v>1.7922441128390698E-3</v>
      </c>
      <c r="H9" s="31" t="str">
        <f t="shared" ca="1" si="0"/>
        <v>▲ ACCEL</v>
      </c>
      <c r="J9" t="s">
        <v>6</v>
      </c>
      <c r="K9" s="37">
        <f>C12</f>
        <v>1.9600915930650942E-2</v>
      </c>
      <c r="L9" s="37">
        <f t="shared" ca="1" si="1"/>
        <v>0.21435262268965505</v>
      </c>
      <c r="M9" s="37">
        <f t="shared" ca="1" si="1"/>
        <v>0.11456859532572072</v>
      </c>
      <c r="N9" s="37">
        <f ca="1">D12</f>
        <v>7.3903845756299935E-2</v>
      </c>
      <c r="O9" s="42" t="str">
        <f ca="1">IF(OR(L9="",M9=""),"",IF(L9&gt;M9,"▲ ACCEL","▼ decel"))</f>
        <v>▲ ACCEL</v>
      </c>
    </row>
    <row r="10" spans="1:15" x14ac:dyDescent="0.25">
      <c r="A10" s="31" t="s">
        <v>50</v>
      </c>
      <c r="B10" s="32" cm="1">
        <f t="array" ref="B10">INDEX('Calc Engine'!H:H,PPI_N+5)</f>
        <v>151.52099999999999</v>
      </c>
      <c r="C10" s="33" cm="1">
        <f t="array" ref="C10">INDEX('Calc Engine'!W:W,PPI_N+5)</f>
        <v>1.057791709740874E-2</v>
      </c>
      <c r="D10" s="33" cm="1">
        <f t="array" aca="1" ref="D10" ca="1">INDEX('Calc Engine'!AK:AK,PPI_N+5)</f>
        <v>5.4734160297372991E-2</v>
      </c>
      <c r="E10" s="33" cm="1">
        <f t="array" aca="1" ref="E10" ca="1">INDEX('Calc Engine'!AY:AY,PPI_N+5)</f>
        <v>0.10915643525865493</v>
      </c>
      <c r="F10" s="33" cm="1">
        <f t="array" aca="1" ref="F10" ca="1">INDEX('Calc Engine'!BM:BM,PPI_N+5)</f>
        <v>6.7358835850492405E-2</v>
      </c>
      <c r="G10" s="33" cm="1">
        <f t="array" ref="G10">INDEX('Calc Engine'!W:W,PPI_N+4)</f>
        <v>8.0341535565415789E-3</v>
      </c>
      <c r="H10" s="31" t="str">
        <f t="shared" ca="1" si="0"/>
        <v>▲ ACCEL</v>
      </c>
      <c r="J10" t="s">
        <v>7</v>
      </c>
      <c r="K10" s="37">
        <f>C13</f>
        <v>1.1797935199013176E-2</v>
      </c>
      <c r="L10" s="37">
        <f t="shared" ca="1" si="1"/>
        <v>7.3285996915426255E-2</v>
      </c>
      <c r="M10" s="37">
        <f t="shared" ca="1" si="1"/>
        <v>7.0819385155381775E-2</v>
      </c>
      <c r="N10" s="37">
        <f ca="1">D13</f>
        <v>5.4866573699245746E-2</v>
      </c>
      <c r="O10" s="42" t="str">
        <f ca="1">IF(OR(L10="",M10=""),"",IF(L10&gt;M10,"▲ ACCEL","▼ decel"))</f>
        <v>▲ ACCEL</v>
      </c>
    </row>
    <row r="11" spans="1:15" x14ac:dyDescent="0.25">
      <c r="A11" s="31" t="s">
        <v>51</v>
      </c>
      <c r="B11" s="32" cm="1">
        <f t="array" ref="B11">INDEX('Calc Engine'!I:I,PPI_N+5)</f>
        <v>141.24199999999999</v>
      </c>
      <c r="C11" s="33" cm="1">
        <f t="array" ref="C11">INDEX('Calc Engine'!X:X,PPI_N+5)</f>
        <v>5.6604982662498138E-3</v>
      </c>
      <c r="D11" s="33" cm="1">
        <f t="array" aca="1" ref="D11" ca="1">INDEX('Calc Engine'!AL:AL,PPI_N+5)</f>
        <v>4.4357194087679241E-2</v>
      </c>
      <c r="E11" s="33" cm="1">
        <f t="array" aca="1" ref="E11" ca="1">INDEX('Calc Engine'!AZ:AZ,PPI_N+5)</f>
        <v>5.2884395119426886E-2</v>
      </c>
      <c r="F11" s="33" cm="1">
        <f t="array" aca="1" ref="F11" ca="1">INDEX('Calc Engine'!BN:BN,PPI_N+5)</f>
        <v>4.4492548667646403E-2</v>
      </c>
      <c r="G11" s="33" cm="1">
        <f t="array" ref="G11">INDEX('Calc Engine'!X:X,PPI_N+4)</f>
        <v>2.1334589148613858E-3</v>
      </c>
      <c r="H11" s="31" t="str">
        <f t="shared" ca="1" si="0"/>
        <v>▲ ACCEL</v>
      </c>
    </row>
    <row r="12" spans="1:15" x14ac:dyDescent="0.25">
      <c r="A12" s="31" t="s">
        <v>6</v>
      </c>
      <c r="B12" s="32" cm="1">
        <f t="array" ref="B12">INDEX('Calc Engine'!C:C,PPI_N+5)</f>
        <v>155.846</v>
      </c>
      <c r="C12" s="33" cm="1">
        <f t="array" ref="C12">INDEX('Calc Engine'!R:R,PPI_N+5)</f>
        <v>1.9600915930650942E-2</v>
      </c>
      <c r="D12" s="33" cm="1">
        <f t="array" aca="1" ref="D12" ca="1">INDEX('Calc Engine'!AF:AF,PPI_N+5)</f>
        <v>7.3903845756299935E-2</v>
      </c>
      <c r="E12" s="33" cm="1">
        <f t="array" aca="1" ref="E12" ca="1">INDEX('Calc Engine'!AT:AT,PPI_N+5)</f>
        <v>0.21435262268965505</v>
      </c>
      <c r="F12" s="33" cm="1">
        <f t="array" aca="1" ref="F12" ca="1">INDEX('Calc Engine'!BH:BH,PPI_N+5)</f>
        <v>0.11456859532572072</v>
      </c>
      <c r="G12" s="33" cm="1">
        <f t="array" ref="G12">INDEX('Calc Engine'!R:R,PPI_N+4)</f>
        <v>1.9027174057974827E-2</v>
      </c>
      <c r="H12" s="31" t="str">
        <f t="shared" ca="1" si="0"/>
        <v>▲ ACCEL</v>
      </c>
    </row>
    <row r="13" spans="1:15" x14ac:dyDescent="0.25">
      <c r="A13" s="31" t="s">
        <v>7</v>
      </c>
      <c r="B13" s="32" cm="1">
        <f t="array" ref="B13">INDEX('Calc Engine'!D:D,PPI_N+5)</f>
        <v>155.827</v>
      </c>
      <c r="C13" s="33" cm="1">
        <f t="array" ref="C13">INDEX('Calc Engine'!S:S,PPI_N+5)</f>
        <v>1.1797935199013176E-2</v>
      </c>
      <c r="D13" s="33" cm="1">
        <f t="array" aca="1" ref="D13" ca="1">INDEX('Calc Engine'!AG:AG,PPI_N+5)</f>
        <v>5.4866573699245746E-2</v>
      </c>
      <c r="E13" s="33" cm="1">
        <f t="array" aca="1" ref="E13" ca="1">INDEX('Calc Engine'!AU:AU,PPI_N+5)</f>
        <v>7.3285996915426255E-2</v>
      </c>
      <c r="F13" s="33" cm="1">
        <f t="array" aca="1" ref="F13" ca="1">INDEX('Calc Engine'!BI:BI,PPI_N+5)</f>
        <v>7.0819385155381775E-2</v>
      </c>
      <c r="G13" s="33" cm="1">
        <f t="array" ref="G13">INDEX('Calc Engine'!S:S,PPI_N+4)</f>
        <v>2.0886335391603339E-3</v>
      </c>
      <c r="H13" s="31" t="str">
        <f t="shared" ca="1" si="0"/>
        <v>▲ ACCEL</v>
      </c>
    </row>
    <row r="14" spans="1:15" x14ac:dyDescent="0.25">
      <c r="A14" s="34" t="s">
        <v>52</v>
      </c>
      <c r="B14" s="35" cm="1">
        <f t="array" ref="B14">INDEX('Calc Engine'!J:J,PPI_N+5)</f>
        <v>170.285</v>
      </c>
      <c r="C14" s="36" cm="1">
        <f t="array" ref="C14">INDEX('Calc Engine'!Y:Y,PPI_N+5)</f>
        <v>2.6771985890439831E-2</v>
      </c>
      <c r="D14" s="36" cm="1">
        <f t="array" aca="1" ref="D14" ca="1">INDEX('Calc Engine'!AM:AM,PPI_N+5)</f>
        <v>8.1181467818843389E-2</v>
      </c>
      <c r="E14" s="36" cm="1">
        <f t="array" aca="1" ref="E14" ca="1">INDEX('Calc Engine'!BA:BA,PPI_N+5)</f>
        <v>0.11781474909491374</v>
      </c>
      <c r="F14" s="36" cm="1">
        <f t="array" aca="1" ref="F14" ca="1">INDEX('Calc Engine'!BO:BO,PPI_N+5)</f>
        <v>0.14522898128451911</v>
      </c>
      <c r="G14" s="36" cm="1">
        <f t="array" ref="G14">INDEX('Calc Engine'!Y:Y,PPI_N+4)</f>
        <v>2.7753256019251715E-3</v>
      </c>
      <c r="H14" s="34" t="str">
        <f t="shared" ca="1" si="0"/>
        <v>▼ decel</v>
      </c>
    </row>
    <row r="17" spans="1:5" ht="15.75" x14ac:dyDescent="0.25">
      <c r="A17" s="23" t="s">
        <v>53</v>
      </c>
    </row>
    <row r="18" spans="1:5" x14ac:dyDescent="0.25">
      <c r="A18" s="3" t="s">
        <v>54</v>
      </c>
    </row>
    <row r="19" spans="1:5" x14ac:dyDescent="0.25">
      <c r="A19" s="20" t="s">
        <v>55</v>
      </c>
      <c r="B19" s="24" t="s">
        <v>56</v>
      </c>
      <c r="C19" s="24" t="s">
        <v>57</v>
      </c>
      <c r="D19" s="24" t="s">
        <v>58</v>
      </c>
      <c r="E19" s="24" t="s">
        <v>59</v>
      </c>
    </row>
    <row r="20" spans="1:5" x14ac:dyDescent="0.25">
      <c r="A20" t="s">
        <v>60</v>
      </c>
      <c r="B20" s="37">
        <f>C6</f>
        <v>1.3758971834270328E-2</v>
      </c>
      <c r="C20" s="38"/>
      <c r="D20" s="39" t="str">
        <f>IF(C20="","",(B20-C20)*10000)</f>
        <v/>
      </c>
      <c r="E20" s="40" t="str">
        <f>IF(C20="","set cons.",IF(D20&gt;0,"HOT ▲",IF(D20&lt;0,"COOL ▼","in line")))</f>
        <v>set cons.</v>
      </c>
    </row>
    <row r="21" spans="1:5" x14ac:dyDescent="0.25">
      <c r="A21" t="s">
        <v>61</v>
      </c>
      <c r="B21" s="37">
        <f ca="1">D6</f>
        <v>5.9876062442856703E-2</v>
      </c>
      <c r="C21" s="38"/>
      <c r="D21" s="39" t="str">
        <f>IF(C21="","",(B21-C21)*10000)</f>
        <v/>
      </c>
      <c r="E21" s="40" t="str">
        <f>IF(C21="","set cons.",IF(D21&gt;0,"HOT ▲",IF(D21&lt;0,"COOL ▼","in line")))</f>
        <v>set cons.</v>
      </c>
    </row>
    <row r="22" spans="1:5" x14ac:dyDescent="0.25">
      <c r="A22" t="s">
        <v>62</v>
      </c>
      <c r="B22" s="37">
        <f>C7</f>
        <v>1.0329155763669107E-2</v>
      </c>
      <c r="C22" s="38"/>
      <c r="D22" s="39" t="str">
        <f>IF(C22="","",(B22-C22)*10000)</f>
        <v/>
      </c>
      <c r="E22" s="40" t="str">
        <f>IF(C22="","set cons.",IF(D22&gt;0,"HOT ▲",IF(D22&lt;0,"COOL ▼","in line")))</f>
        <v>set cons.</v>
      </c>
    </row>
    <row r="23" spans="1:5" x14ac:dyDescent="0.25">
      <c r="A23" t="s">
        <v>63</v>
      </c>
      <c r="B23" s="37">
        <f ca="1">D7</f>
        <v>5.2402910134235148E-2</v>
      </c>
      <c r="C23" s="38"/>
      <c r="D23" s="39" t="str">
        <f>IF(C23="","",(B23-C23)*10000)</f>
        <v/>
      </c>
      <c r="E23" s="40" t="str">
        <f>IF(C23="","set cons.",IF(D23&gt;0,"HOT ▲",IF(D23&lt;0,"COOL ▼","in line")))</f>
        <v>set cons.</v>
      </c>
    </row>
    <row r="26" spans="1:5" ht="15.75" x14ac:dyDescent="0.25">
      <c r="A26" s="43" t="s">
        <v>66</v>
      </c>
    </row>
    <row r="27" spans="1:5" x14ac:dyDescent="0.25">
      <c r="A27" s="3" t="s">
        <v>67</v>
      </c>
    </row>
    <row r="28" spans="1:5" x14ac:dyDescent="0.25">
      <c r="A28" s="14" t="s">
        <v>40</v>
      </c>
      <c r="B28" s="44" t="s">
        <v>42</v>
      </c>
      <c r="C28" s="44" t="s">
        <v>44</v>
      </c>
      <c r="D28" s="44" t="s">
        <v>43</v>
      </c>
    </row>
    <row r="29" spans="1:5" x14ac:dyDescent="0.25">
      <c r="A29" t="s">
        <v>68</v>
      </c>
      <c r="B29" s="17" cm="1">
        <f t="array" ref="B29">INDEX('Calc Engine'!Y:Y,PPI_N+5)</f>
        <v>2.6771985890439831E-2</v>
      </c>
      <c r="C29" s="17" cm="1">
        <f t="array" aca="1" ref="C29" ca="1">INDEX('Calc Engine'!BA:BA,PPI_N+5)</f>
        <v>0.11781474909491374</v>
      </c>
      <c r="D29" s="17" cm="1">
        <f t="array" aca="1" ref="D29" ca="1">INDEX('Calc Engine'!AM:AM,PPI_N+5)</f>
        <v>8.1181467818843389E-2</v>
      </c>
    </row>
    <row r="30" spans="1:5" x14ac:dyDescent="0.25">
      <c r="A30" t="s">
        <v>69</v>
      </c>
      <c r="B30" s="17" cm="1">
        <f t="array" ref="B30">INDEX('Calc Engine'!Z:Z,PPI_N+5)</f>
        <v>2.6788339449641096E-2</v>
      </c>
      <c r="C30" s="17" cm="1">
        <f t="array" aca="1" ref="C30" ca="1">INDEX('Calc Engine'!BB:BB,PPI_N+5)</f>
        <v>0.31886500378758664</v>
      </c>
      <c r="D30" s="17" cm="1">
        <f t="array" aca="1" ref="D30" ca="1">INDEX('Calc Engine'!AN:AN,PPI_N+5)</f>
        <v>9.3267012185931142E-2</v>
      </c>
    </row>
    <row r="31" spans="1:5" x14ac:dyDescent="0.25">
      <c r="A31" t="s">
        <v>70</v>
      </c>
      <c r="B31" s="17" cm="1">
        <f t="array" ref="B31">INDEX('Calc Engine'!AA:AA,PPI_N+5)</f>
        <v>4.0827942360551761E-2</v>
      </c>
      <c r="C31" s="17" cm="1">
        <f t="array" aca="1" ref="C31" ca="1">INDEX('Calc Engine'!BC:BC,PPI_N+5)</f>
        <v>0.66774080215746667</v>
      </c>
      <c r="D31" s="17" cm="1">
        <f t="array" aca="1" ref="D31" ca="1">INDEX('Calc Engine'!AO:AO,PPI_N+5)</f>
        <v>0.21226575258298697</v>
      </c>
    </row>
    <row r="32" spans="1:5" x14ac:dyDescent="0.25">
      <c r="A32" s="45" t="s">
        <v>71</v>
      </c>
      <c r="B32" s="46" cm="1">
        <f t="array" ref="B32">INDEX('Calc Engine'!Z:Z,PPI_N+5)-INDEX('Calc Engine'!R:R,PPI_N+5)</f>
        <v>7.1874235189901547E-3</v>
      </c>
      <c r="C32" s="46" cm="1">
        <f t="array" aca="1" ref="C32" ca="1">INDEX('Calc Engine'!BB:BB,PPI_N+5)-INDEX('Calc Engine'!AT:AT,PPI_N+5)</f>
        <v>0.10451238109793159</v>
      </c>
      <c r="D32" s="46" cm="1">
        <f t="array" aca="1" ref="D32" ca="1">INDEX('Calc Engine'!AN:AN,PPI_N+5)-INDEX('Calc Engine'!AF:AF,PPI_N+5)</f>
        <v>1.9363166429631207E-2</v>
      </c>
      <c r="E32" s="47" t="str">
        <f ca="1">IF(D32="","",IF(D32&gt;0,"⚠ Input&gt;Output: margin squeeze","Output&gt;Input: margin relief"))</f>
        <v>⚠ Input&gt;Output: margin squeeze</v>
      </c>
    </row>
    <row r="33" spans="1:5" x14ac:dyDescent="0.25">
      <c r="A33" s="45" t="s">
        <v>72</v>
      </c>
      <c r="B33" s="46" cm="1">
        <f t="array" ref="B33">INDEX('Calc Engine'!AA:AA,PPI_N+5)-INDEX('Calc Engine'!Z:Z,PPI_N+5)</f>
        <v>1.4039602910910665E-2</v>
      </c>
      <c r="C33" s="46" cm="1">
        <f t="array" aca="1" ref="C33" ca="1">INDEX('Calc Engine'!BC:BC,PPI_N+5)-INDEX('Calc Engine'!BB:BB,PPI_N+5)</f>
        <v>0.34887579836988003</v>
      </c>
      <c r="D33" s="46" cm="1">
        <f t="array" aca="1" ref="D33" ca="1">INDEX('Calc Engine'!AO:AO,PPI_N+5)-INDEX('Calc Engine'!AN:AN,PPI_N+5)</f>
        <v>0.11899874039705582</v>
      </c>
      <c r="E33" s="47" t="str">
        <f ca="1">IF(D33="","",IF(D33&gt;0,"⚠ Early-stage pressure building","Early-stage easing"))</f>
        <v>⚠ Early-stage pressure building</v>
      </c>
    </row>
    <row r="75" spans="1:5" ht="15.75" x14ac:dyDescent="0.25">
      <c r="A75" s="23" t="s">
        <v>270</v>
      </c>
    </row>
    <row r="76" spans="1:5" x14ac:dyDescent="0.25">
      <c r="A76" s="3" t="s">
        <v>271</v>
      </c>
    </row>
    <row r="77" spans="1:5" x14ac:dyDescent="0.25">
      <c r="A77" s="74" t="s">
        <v>272</v>
      </c>
      <c r="B77" s="75" t="s">
        <v>273</v>
      </c>
      <c r="C77" s="75" t="s">
        <v>83</v>
      </c>
      <c r="D77" s="75" t="s">
        <v>274</v>
      </c>
      <c r="E77" s="75" t="s">
        <v>275</v>
      </c>
    </row>
    <row r="78" spans="1:5" x14ac:dyDescent="0.25">
      <c r="A78" s="4" t="s">
        <v>276</v>
      </c>
      <c r="B78" s="58">
        <v>0.33300000000000002</v>
      </c>
      <c r="C78" s="59">
        <f>C12</f>
        <v>1.9600915930650942E-2</v>
      </c>
      <c r="D78" s="60">
        <f>IF(OR(B78="",C78=""),"",B78*C78*10000)</f>
        <v>65.27105004906764</v>
      </c>
      <c r="E78" s="61">
        <f>IF(D78="","",D78/$D$83)</f>
        <v>0.46598892736758751</v>
      </c>
    </row>
    <row r="79" spans="1:5" x14ac:dyDescent="0.25">
      <c r="A79" s="4" t="s">
        <v>277</v>
      </c>
      <c r="B79" s="58">
        <v>0.63400000000000001</v>
      </c>
      <c r="C79" s="59">
        <f>C13</f>
        <v>1.1797935199013176E-2</v>
      </c>
      <c r="D79" s="60">
        <f>IF(OR(B79="",C79=""),"",B79*C79*10000)</f>
        <v>74.798909161743538</v>
      </c>
      <c r="E79" s="61">
        <f>IF(D79="","",D79/$D$83)</f>
        <v>0.53401107263241243</v>
      </c>
    </row>
    <row r="80" spans="1:5" x14ac:dyDescent="0.25">
      <c r="A80" s="65" t="s">
        <v>278</v>
      </c>
      <c r="B80" s="66">
        <v>0.19500000000000001</v>
      </c>
      <c r="C80" s="67">
        <f>C14</f>
        <v>2.6771985890439831E-2</v>
      </c>
      <c r="D80" s="68">
        <f>IF(OR(B80="",C80=""),"",B80*C80*10000)</f>
        <v>52.205372486357675</v>
      </c>
      <c r="E80" s="69">
        <f>IF(D80="","",D80/$D$83)</f>
        <v>0.37270927171319002</v>
      </c>
    </row>
    <row r="81" spans="1:5" x14ac:dyDescent="0.25">
      <c r="A81" s="65" t="s">
        <v>279</v>
      </c>
      <c r="B81" s="66">
        <v>0.05</v>
      </c>
      <c r="C81" s="66"/>
      <c r="D81" s="68" t="str">
        <f>IF(OR(B81="",C81=""),"",B81*C81*10000)</f>
        <v/>
      </c>
      <c r="E81" s="69" t="str">
        <f>IF(D81="","",D81/$D$83)</f>
        <v/>
      </c>
    </row>
    <row r="82" spans="1:5" x14ac:dyDescent="0.25">
      <c r="A82" s="65" t="s">
        <v>280</v>
      </c>
      <c r="B82" s="66">
        <v>0.38900000000000001</v>
      </c>
      <c r="C82" s="66"/>
      <c r="D82" s="68" t="str">
        <f>IF(OR(B82="",C82=""),"",B82*C82*10000)</f>
        <v/>
      </c>
      <c r="E82" s="69" t="str">
        <f>IF(D82="","",D82/$D$83)</f>
        <v/>
      </c>
    </row>
    <row r="83" spans="1:5" x14ac:dyDescent="0.25">
      <c r="A83" s="70" t="s">
        <v>281</v>
      </c>
      <c r="B83" s="56">
        <f>B78+B79</f>
        <v>0.96700000000000008</v>
      </c>
      <c r="C83" s="71">
        <f>C6</f>
        <v>1.3758971834270328E-2</v>
      </c>
      <c r="D83" s="72">
        <f>D78+D79</f>
        <v>140.06995921081119</v>
      </c>
      <c r="E83" s="73">
        <f>IF(D83="","",D83/D83)</f>
        <v>1</v>
      </c>
    </row>
    <row r="84" spans="1:5" x14ac:dyDescent="0.25">
      <c r="A84" s="3" t="s">
        <v>282</v>
      </c>
      <c r="D84" s="62">
        <f>C6*10000</f>
        <v>137.58971834270329</v>
      </c>
      <c r="E84" s="63" t="s">
        <v>283</v>
      </c>
    </row>
    <row r="85" spans="1:5" x14ac:dyDescent="0.25">
      <c r="A85" s="64" t="s">
        <v>284</v>
      </c>
    </row>
    <row r="87" spans="1:5" ht="15.75" x14ac:dyDescent="0.25">
      <c r="A87" s="23" t="s">
        <v>285</v>
      </c>
    </row>
    <row r="88" spans="1:5" x14ac:dyDescent="0.25">
      <c r="A88" s="3" t="s">
        <v>286</v>
      </c>
    </row>
    <row r="89" spans="1:5" x14ac:dyDescent="0.25">
      <c r="A89" s="76" t="s">
        <v>287</v>
      </c>
      <c r="B89" s="77" t="s">
        <v>288</v>
      </c>
      <c r="C89" s="77" t="s">
        <v>83</v>
      </c>
      <c r="D89" s="77" t="s">
        <v>289</v>
      </c>
    </row>
    <row r="90" spans="1:5" x14ac:dyDescent="0.25">
      <c r="A90" s="78" t="s">
        <v>290</v>
      </c>
      <c r="B90" s="79" t="s">
        <v>291</v>
      </c>
      <c r="C90" s="80">
        <v>-0.497</v>
      </c>
      <c r="D90" s="81" t="str">
        <f>IF(C90="","",IF(C90&gt;0,"▲ up",IF(C90&lt;0,"▼ down","flat")))</f>
        <v>▼ down</v>
      </c>
    </row>
    <row r="91" spans="1:5" x14ac:dyDescent="0.25">
      <c r="A91" s="82" t="s">
        <v>292</v>
      </c>
      <c r="B91" s="83" t="s">
        <v>293</v>
      </c>
      <c r="C91" s="84">
        <v>0.156</v>
      </c>
      <c r="D91" s="85" t="str">
        <f>IF(C91="","",IF(C91&gt;0,"▲ up",IF(C91&lt;0,"▼ down","flat")))</f>
        <v>▲ up</v>
      </c>
    </row>
    <row r="92" spans="1:5" x14ac:dyDescent="0.25">
      <c r="A92" s="82" t="s">
        <v>294</v>
      </c>
      <c r="B92" s="83" t="s">
        <v>295</v>
      </c>
      <c r="C92" s="84"/>
      <c r="D92" s="85" t="str">
        <f>IF(C92="","",IF(C92&gt;0,"▲ up",IF(C92&lt;0,"▼ down","flat")))</f>
        <v/>
      </c>
    </row>
    <row r="93" spans="1:5" x14ac:dyDescent="0.25">
      <c r="A93" s="82" t="s">
        <v>296</v>
      </c>
      <c r="B93" s="83" t="s">
        <v>297</v>
      </c>
      <c r="C93" s="84">
        <v>3.5000000000000003E-2</v>
      </c>
      <c r="D93" s="85" t="str">
        <f>IF(C93="","",IF(C93&gt;0,"▲ up",IF(C93&lt;0,"▼ down","flat")))</f>
        <v>▲ up</v>
      </c>
    </row>
    <row r="94" spans="1:5" x14ac:dyDescent="0.25">
      <c r="A94" s="82" t="s">
        <v>298</v>
      </c>
      <c r="B94" s="83" t="s">
        <v>293</v>
      </c>
      <c r="C94" s="84"/>
      <c r="D94" s="85" t="str">
        <f>IF(C94="","",IF(C94&gt;0,"▲ up",IF(C94&lt;0,"▼ down","flat")))</f>
        <v/>
      </c>
    </row>
    <row r="95" spans="1:5" x14ac:dyDescent="0.25">
      <c r="A95" s="82" t="s">
        <v>299</v>
      </c>
      <c r="B95" s="83" t="s">
        <v>293</v>
      </c>
      <c r="C95" s="84"/>
      <c r="D95" s="85" t="str">
        <f>IF(C95="","",IF(C95&gt;0,"▲ up",IF(C95&lt;0,"▼ down","flat")))</f>
        <v/>
      </c>
    </row>
    <row r="96" spans="1:5" x14ac:dyDescent="0.25">
      <c r="A96" s="82" t="s">
        <v>300</v>
      </c>
      <c r="B96" s="83" t="s">
        <v>291</v>
      </c>
      <c r="C96" s="84"/>
      <c r="D96" s="85" t="str">
        <f>IF(C96="","",IF(C96&gt;0,"▲ up",IF(C96&lt;0,"▼ down","flat")))</f>
        <v/>
      </c>
    </row>
    <row r="97" spans="1:4" x14ac:dyDescent="0.25">
      <c r="A97" s="82" t="s">
        <v>301</v>
      </c>
      <c r="B97" s="83" t="s">
        <v>302</v>
      </c>
      <c r="C97" s="84"/>
      <c r="D97" s="85" t="str">
        <f>IF(C97="","",IF(C97&gt;0,"▲ up",IF(C97&lt;0,"▼ down","flat")))</f>
        <v/>
      </c>
    </row>
    <row r="98" spans="1:4" x14ac:dyDescent="0.25">
      <c r="A98" s="82" t="s">
        <v>303</v>
      </c>
      <c r="B98" s="83" t="s">
        <v>297</v>
      </c>
      <c r="C98" s="84"/>
      <c r="D98" s="85" t="str">
        <f>IF(C98="","",IF(C98&gt;0,"▲ up",IF(C98&lt;0,"▼ down","flat")))</f>
        <v/>
      </c>
    </row>
    <row r="99" spans="1:4" x14ac:dyDescent="0.25">
      <c r="A99" s="82" t="s">
        <v>304</v>
      </c>
      <c r="B99" s="83" t="s">
        <v>297</v>
      </c>
      <c r="C99" s="84"/>
      <c r="D99" s="85" t="str">
        <f>IF(C99="","",IF(C99&gt;0,"▲ up",IF(C99&lt;0,"▼ down","flat")))</f>
        <v/>
      </c>
    </row>
    <row r="100" spans="1:4" x14ac:dyDescent="0.25">
      <c r="A100" s="82" t="s">
        <v>305</v>
      </c>
      <c r="B100" s="83" t="s">
        <v>297</v>
      </c>
      <c r="C100" s="84"/>
      <c r="D100" s="85" t="str">
        <f>IF(C100="","",IF(C100&gt;0,"▲ up",IF(C100&lt;0,"▼ down","flat")))</f>
        <v/>
      </c>
    </row>
    <row r="101" spans="1:4" x14ac:dyDescent="0.25">
      <c r="A101" s="82" t="s">
        <v>306</v>
      </c>
      <c r="B101" s="83" t="s">
        <v>307</v>
      </c>
      <c r="C101" s="84"/>
      <c r="D101" s="85" t="str">
        <f>IF(C101="","",IF(C101&gt;0,"▲ up",IF(C101&lt;0,"▼ down","flat")))</f>
        <v/>
      </c>
    </row>
    <row r="102" spans="1:4" x14ac:dyDescent="0.25">
      <c r="A102" s="82" t="s">
        <v>308</v>
      </c>
      <c r="B102" s="83" t="s">
        <v>307</v>
      </c>
      <c r="C102" s="84">
        <v>-2.4E-2</v>
      </c>
      <c r="D102" s="85" t="str">
        <f>IF(C102="","",IF(C102&gt;0,"▲ up",IF(C102&lt;0,"▼ down","flat")))</f>
        <v>▼ down</v>
      </c>
    </row>
    <row r="103" spans="1:4" x14ac:dyDescent="0.25">
      <c r="A103" s="82" t="s">
        <v>309</v>
      </c>
      <c r="B103" s="83" t="s">
        <v>297</v>
      </c>
      <c r="C103" s="84"/>
      <c r="D103" s="85" t="str">
        <f>IF(C103="","",IF(C103&gt;0,"▲ up",IF(C103&lt;0,"▼ down","flat")))</f>
        <v/>
      </c>
    </row>
    <row r="104" spans="1:4" x14ac:dyDescent="0.25">
      <c r="A104" s="82" t="s">
        <v>310</v>
      </c>
      <c r="B104" s="83" t="s">
        <v>297</v>
      </c>
      <c r="C104" s="84"/>
      <c r="D104" s="85" t="str">
        <f>IF(C104="","",IF(C104&gt;0,"▲ up",IF(C104&lt;0,"▼ down","flat")))</f>
        <v/>
      </c>
    </row>
    <row r="105" spans="1:4" x14ac:dyDescent="0.25">
      <c r="A105" s="82" t="s">
        <v>311</v>
      </c>
      <c r="B105" s="83" t="s">
        <v>293</v>
      </c>
      <c r="C105" s="84"/>
      <c r="D105" s="85" t="str">
        <f>IF(C105="","",IF(C105&gt;0,"▲ up",IF(C105&lt;0,"▼ down","flat")))</f>
        <v/>
      </c>
    </row>
    <row r="106" spans="1:4" x14ac:dyDescent="0.25">
      <c r="A106" s="86" t="s">
        <v>312</v>
      </c>
      <c r="B106" s="87" t="s">
        <v>302</v>
      </c>
      <c r="C106" s="88"/>
      <c r="D106" s="89" t="str">
        <f>IF(C106="","",IF(C106&gt;0,"▲ up",IF(C106&lt;0,"▼ down","flat")))</f>
        <v/>
      </c>
    </row>
    <row r="108" spans="1:4" ht="15.75" x14ac:dyDescent="0.25">
      <c r="A108" s="23" t="s">
        <v>416</v>
      </c>
    </row>
    <row r="109" spans="1:4" x14ac:dyDescent="0.25">
      <c r="A109" s="3" t="s">
        <v>417</v>
      </c>
    </row>
    <row r="110" spans="1:4" x14ac:dyDescent="0.25">
      <c r="A110" s="77" t="s">
        <v>418</v>
      </c>
      <c r="B110" s="76" t="s">
        <v>356</v>
      </c>
      <c r="C110" s="77" t="s">
        <v>359</v>
      </c>
      <c r="D110" s="77" t="s">
        <v>83</v>
      </c>
    </row>
    <row r="111" spans="1:4" x14ac:dyDescent="0.25">
      <c r="A111" s="81">
        <v>1</v>
      </c>
      <c r="B111" s="78" t="str">
        <f>INDEX('Calc Engine'!$DA$6:$DA$31,MATCH(LARGE('Calc Engine'!$DG$6:$DG$31,1),'Calc Engine'!$DG$6:$DG$31,0))</f>
        <v>Fuels &amp; Lubricants Retailing</v>
      </c>
      <c r="C111" s="81" t="str">
        <f>INDEX('Calc Engine'!$DF$6:$DF$31,MATCH(LARGE('Calc Engine'!$DG$6:$DG$31,1),'Calc Engine'!$DG$6:$DG$31,0))</f>
        <v>RT</v>
      </c>
      <c r="D111" s="91">
        <f>LARGE('Calc Engine'!$DE$6:$DE$31,1)</f>
        <v>0.26533704060171814</v>
      </c>
    </row>
    <row r="112" spans="1:4" x14ac:dyDescent="0.25">
      <c r="A112" s="85">
        <v>2</v>
      </c>
      <c r="B112" s="82" t="str">
        <f>INDEX('Calc Engine'!$DA$6:$DA$31,MATCH(LARGE('Calc Engine'!$DG$6:$DG$31,2),'Calc Engine'!$DG$6:$DG$31,0))</f>
        <v>Chemicals &amp; Allied Products Wholesaling</v>
      </c>
      <c r="C112" s="85" t="str">
        <f>INDEX('Calc Engine'!$DF$6:$DF$31,MATCH(LARGE('Calc Engine'!$DG$6:$DG$31,2),'Calc Engine'!$DG$6:$DG$31,0))</f>
        <v>WH</v>
      </c>
      <c r="D112" s="92">
        <f>LARGE('Calc Engine'!$DE$6:$DE$31,2)</f>
        <v>7.3410400360006678E-2</v>
      </c>
    </row>
    <row r="113" spans="1:4" x14ac:dyDescent="0.25">
      <c r="A113" s="85">
        <v>3</v>
      </c>
      <c r="B113" s="82" t="str">
        <f>INDEX('Calc Engine'!$DA$6:$DA$31,MATCH(LARGE('Calc Engine'!$DG$6:$DG$31,3),'Calc Engine'!$DG$6:$DG$31,0))</f>
        <v>Health &amp; Beauty Retailing</v>
      </c>
      <c r="C113" s="85" t="str">
        <f>INDEX('Calc Engine'!$DF$6:$DF$31,MATCH(LARGE('Calc Engine'!$DG$6:$DG$31,3),'Calc Engine'!$DG$6:$DG$31,0))</f>
        <v>RT</v>
      </c>
      <c r="D113" s="92">
        <f>LARGE('Calc Engine'!$DE$6:$DE$31,3)</f>
        <v>6.9186907915413265E-2</v>
      </c>
    </row>
    <row r="114" spans="1:4" x14ac:dyDescent="0.25">
      <c r="A114" s="85">
        <v>4</v>
      </c>
      <c r="B114" s="82" t="str">
        <f>INDEX('Calc Engine'!$DA$6:$DA$31,MATCH(LARGE('Calc Engine'!$DG$6:$DG$31,4),'Calc Engine'!$DG$6:$DG$31,0))</f>
        <v>Machinery &amp; Vehicle Wholesaling</v>
      </c>
      <c r="C114" s="85" t="str">
        <f>INDEX('Calc Engine'!$DF$6:$DF$31,MATCH(LARGE('Calc Engine'!$DG$6:$DG$31,4),'Calc Engine'!$DG$6:$DG$31,0))</f>
        <v>WH</v>
      </c>
      <c r="D114" s="92">
        <f>LARGE('Calc Engine'!$DE$6:$DE$31,4)</f>
        <v>5.3658060740066071E-2</v>
      </c>
    </row>
    <row r="115" spans="1:4" x14ac:dyDescent="0.25">
      <c r="A115" s="85">
        <v>5</v>
      </c>
      <c r="B115" s="82" t="str">
        <f>INDEX('Calc Engine'!$DA$6:$DA$31,MATCH(LARGE('Calc Engine'!$DG$6:$DG$31,5),'Calc Engine'!$DG$6:$DG$31,0))</f>
        <v>Professional &amp; Commercial Equip Wholesaling</v>
      </c>
      <c r="C115" s="85" t="str">
        <f>INDEX('Calc Engine'!$DF$6:$DF$31,MATCH(LARGE('Calc Engine'!$DG$6:$DG$31,5),'Calc Engine'!$DG$6:$DG$31,0))</f>
        <v>WH</v>
      </c>
      <c r="D115" s="92">
        <f>LARGE('Calc Engine'!$DE$6:$DE$31,5)</f>
        <v>3.5503067767679974E-2</v>
      </c>
    </row>
    <row r="116" spans="1:4" x14ac:dyDescent="0.25">
      <c r="A116" s="85">
        <v>6</v>
      </c>
      <c r="B116" s="82" t="str">
        <f>INDEX('Calc Engine'!$DA$6:$DA$31,MATCH(LARGE('Calc Engine'!$DG$6:$DG$31,6),'Calc Engine'!$DG$6:$DG$31,0))</f>
        <v>Automobile Retailing (partial)</v>
      </c>
      <c r="C116" s="85" t="str">
        <f>INDEX('Calc Engine'!$DF$6:$DF$31,MATCH(LARGE('Calc Engine'!$DG$6:$DG$31,6),'Calc Engine'!$DG$6:$DG$31,0))</f>
        <v>RT</v>
      </c>
      <c r="D116" s="92">
        <f>LARGE('Calc Engine'!$DE$6:$DE$31,6)</f>
        <v>2.9153141926860915E-2</v>
      </c>
    </row>
    <row r="117" spans="1:4" x14ac:dyDescent="0.25">
      <c r="A117" s="85">
        <v>7</v>
      </c>
      <c r="B117" s="82" t="str">
        <f>INDEX('Calc Engine'!$DA$6:$DA$31,MATCH(LARGE('Calc Engine'!$DG$6:$DG$31,7),'Calc Engine'!$DG$6:$DG$31,0))</f>
        <v>Autos &amp; Auto Parts Retailing</v>
      </c>
      <c r="C117" s="85" t="str">
        <f>INDEX('Calc Engine'!$DF$6:$DF$31,MATCH(LARGE('Calc Engine'!$DG$6:$DG$31,7),'Calc Engine'!$DG$6:$DG$31,0))</f>
        <v>RT</v>
      </c>
      <c r="D117" s="92">
        <f>LARGE('Calc Engine'!$DE$6:$DE$31,7)</f>
        <v>2.3777678704116401E-2</v>
      </c>
    </row>
    <row r="118" spans="1:4" x14ac:dyDescent="0.25">
      <c r="A118" s="85">
        <v>8</v>
      </c>
      <c r="B118" s="82" t="str">
        <f>INDEX('Calc Engine'!$DA$6:$DA$31,MATCH(LARGE('Calc Engine'!$DG$6:$DG$31,8),'Calc Engine'!$DG$6:$DG$31,0))</f>
        <v>Sporting Goods Retailing</v>
      </c>
      <c r="C118" s="85" t="str">
        <f>INDEX('Calc Engine'!$DF$6:$DF$31,MATCH(LARGE('Calc Engine'!$DG$6:$DG$31,8),'Calc Engine'!$DG$6:$DG$31,0))</f>
        <v>RT</v>
      </c>
      <c r="D118" s="92">
        <f>LARGE('Calc Engine'!$DE$6:$DE$31,8)</f>
        <v>2.2476264289866155E-2</v>
      </c>
    </row>
    <row r="119" spans="1:4" x14ac:dyDescent="0.25">
      <c r="A119" s="85">
        <v>9</v>
      </c>
      <c r="B119" s="82" t="str">
        <f>INDEX('Calc Engine'!$DA$6:$DA$31,MATCH(LARGE('Calc Engine'!$DG$6:$DG$31,9),'Calc Engine'!$DG$6:$DG$31,0))</f>
        <v>Automotive Parts Retailing</v>
      </c>
      <c r="C119" s="85" t="str">
        <f>INDEX('Calc Engine'!$DF$6:$DF$31,MATCH(LARGE('Calc Engine'!$DG$6:$DG$31,9),'Calc Engine'!$DG$6:$DG$31,0))</f>
        <v>RT</v>
      </c>
      <c r="D119" s="92">
        <f>LARGE('Calc Engine'!$DE$6:$DE$31,9)</f>
        <v>1.6791926374293942E-2</v>
      </c>
    </row>
    <row r="120" spans="1:4" x14ac:dyDescent="0.25">
      <c r="A120" s="85">
        <v>10</v>
      </c>
      <c r="B120" s="82" t="str">
        <f>INDEX('Calc Engine'!$DA$6:$DA$31,MATCH(LARGE('Calc Engine'!$DG$6:$DG$31,10),'Calc Engine'!$DG$6:$DG$31,0))</f>
        <v>Apparel/Jewelry/Footwear Retailing</v>
      </c>
      <c r="C120" s="85" t="str">
        <f>INDEX('Calc Engine'!$DF$6:$DF$31,MATCH(LARGE('Calc Engine'!$DG$6:$DG$31,10),'Calc Engine'!$DG$6:$DG$31,0))</f>
        <v>RT</v>
      </c>
      <c r="D120" s="92">
        <f>LARGE('Calc Engine'!$DE$6:$DE$31,10)</f>
        <v>1.2477459738429175E-2</v>
      </c>
    </row>
    <row r="121" spans="1:4" x14ac:dyDescent="0.25">
      <c r="A121" s="93" t="s">
        <v>419</v>
      </c>
      <c r="B121" s="94"/>
      <c r="C121" s="93"/>
      <c r="D121" s="94"/>
    </row>
    <row r="122" spans="1:4" x14ac:dyDescent="0.25">
      <c r="A122" s="85">
        <f>COUNT('Calc Engine'!$DE$6:$DE$31)-1+1</f>
        <v>25</v>
      </c>
      <c r="B122" s="82" t="str">
        <f>INDEX('Calc Engine'!$DA$6:$DA$31,MATCH(SMALL('Calc Engine'!$DG$6:$DG$31,1),'Calc Engine'!$DG$6:$DG$31,0))</f>
        <v>Paper &amp; Plastics Wholesaling</v>
      </c>
      <c r="C122" s="85" t="str">
        <f>INDEX('Calc Engine'!$DF$6:$DF$31,MATCH(SMALL('Calc Engine'!$DG$6:$DG$31,1),'Calc Engine'!$DG$6:$DG$31,0))</f>
        <v>WH</v>
      </c>
      <c r="D122" s="92">
        <f>SMALL('Calc Engine'!$DE$6:$DE$31,1)</f>
        <v>-2.7073735380691133E-2</v>
      </c>
    </row>
    <row r="123" spans="1:4" x14ac:dyDescent="0.25">
      <c r="A123" s="85">
        <f>COUNT('Calc Engine'!$DE$6:$DE$31)-2+1</f>
        <v>24</v>
      </c>
      <c r="B123" s="82" t="str">
        <f>INDEX('Calc Engine'!$DA$6:$DA$31,MATCH(SMALL('Calc Engine'!$DG$6:$DG$31,2),'Calc Engine'!$DG$6:$DG$31,0))</f>
        <v>RVs/Trailers/Campers Retailing</v>
      </c>
      <c r="C123" s="85" t="str">
        <f>INDEX('Calc Engine'!$DF$6:$DF$31,MATCH(SMALL('Calc Engine'!$DG$6:$DG$31,2),'Calc Engine'!$DG$6:$DG$31,0))</f>
        <v>RT</v>
      </c>
      <c r="D123" s="92">
        <f>SMALL('Calc Engine'!$DE$6:$DE$31,2)</f>
        <v>-2.6460299241929608E-2</v>
      </c>
    </row>
    <row r="124" spans="1:4" x14ac:dyDescent="0.25">
      <c r="A124" s="85">
        <f>COUNT('Calc Engine'!$DE$6:$DE$31)-3+1</f>
        <v>23</v>
      </c>
      <c r="B124" s="82" t="str">
        <f>INDEX('Calc Engine'!$DA$6:$DA$31,MATCH(SMALL('Calc Engine'!$DG$6:$DG$31,3),'Calc Engine'!$DG$6:$DG$31,0))</f>
        <v>TV/Video/Photo Retailing</v>
      </c>
      <c r="C124" s="85" t="str">
        <f>INDEX('Calc Engine'!$DF$6:$DF$31,MATCH(SMALL('Calc Engine'!$DG$6:$DG$31,3),'Calc Engine'!$DG$6:$DG$31,0))</f>
        <v>RT</v>
      </c>
      <c r="D124" s="92">
        <f>SMALL('Calc Engine'!$DE$6:$DE$31,3)</f>
        <v>-1.9297661338069871E-2</v>
      </c>
    </row>
    <row r="125" spans="1:4" x14ac:dyDescent="0.25">
      <c r="A125" s="85">
        <f>COUNT('Calc Engine'!$DE$6:$DE$31)-4+1</f>
        <v>22</v>
      </c>
      <c r="B125" s="82" t="str">
        <f>INDEX('Calc Engine'!$DA$6:$DA$31,MATCH(SMALL('Calc Engine'!$DG$6:$DG$31,4),'Calc Engine'!$DG$6:$DG$31,0))</f>
        <v>Apparel Wholesaling</v>
      </c>
      <c r="C125" s="85" t="str">
        <f>INDEX('Calc Engine'!$DF$6:$DF$31,MATCH(SMALL('Calc Engine'!$DG$6:$DG$31,4),'Calc Engine'!$DG$6:$DG$31,0))</f>
        <v>WH</v>
      </c>
      <c r="D125" s="92">
        <f>SMALL('Calc Engine'!$DE$6:$DE$31,4)</f>
        <v>-1.2730328222364196E-2</v>
      </c>
    </row>
    <row r="126" spans="1:4" x14ac:dyDescent="0.25">
      <c r="A126" s="89">
        <f>COUNT('Calc Engine'!$DE$6:$DE$31)-5+1</f>
        <v>21</v>
      </c>
      <c r="B126" s="86" t="str">
        <f>INDEX('Calc Engine'!$DA$6:$DA$31,MATCH(SMALL('Calc Engine'!$DG$6:$DG$31,5),'Calc Engine'!$DG$6:$DG$31,0))</f>
        <v>Food &amp; Alcohol Retailing</v>
      </c>
      <c r="C126" s="89" t="str">
        <f>INDEX('Calc Engine'!$DF$6:$DF$31,MATCH(SMALL('Calc Engine'!$DG$6:$DG$31,5),'Calc Engine'!$DG$6:$DG$31,0))</f>
        <v>RT</v>
      </c>
      <c r="D126" s="95">
        <f>SMALL('Calc Engine'!$DE$6:$DE$31,5)</f>
        <v>-1.1009155830420725E-2</v>
      </c>
    </row>
  </sheetData>
  <conditionalFormatting sqref="D20:D23">
    <cfRule type="cellIs" dxfId="8" priority="1" operator="greaterThan">
      <formula>0</formula>
    </cfRule>
    <cfRule type="cellIs" dxfId="7" priority="2" operator="lessThan">
      <formula>0</formula>
    </cfRule>
  </conditionalFormatting>
  <conditionalFormatting sqref="L6:L10">
    <cfRule type="expression" dxfId="6" priority="3">
      <formula>$L6&gt;$M6</formula>
    </cfRule>
    <cfRule type="expression" dxfId="5" priority="4">
      <formula>$L6&lt;$M6</formula>
    </cfRule>
  </conditionalFormatting>
  <conditionalFormatting sqref="O6:O10">
    <cfRule type="containsText" dxfId="4" priority="5" operator="containsText" text="ACCEL">
      <formula>NOT(ISERROR(SEARCH("ACCEL",O6)))</formula>
    </cfRule>
  </conditionalFormatting>
  <conditionalFormatting sqref="C90:C106">
    <cfRule type="cellIs" dxfId="3" priority="6" operator="greaterThan">
      <formula>0</formula>
    </cfRule>
  </conditionalFormatting>
  <conditionalFormatting sqref="C90:C106">
    <cfRule type="cellIs" dxfId="2" priority="7" operator="lessThan">
      <formula>0</formula>
    </cfRule>
  </conditionalFormatting>
  <conditionalFormatting sqref="D111:D126">
    <cfRule type="cellIs" dxfId="1" priority="8" operator="greaterThan">
      <formula>0</formula>
    </cfRule>
  </conditionalFormatting>
  <conditionalFormatting sqref="D111:D126">
    <cfRule type="cellIs" dxfId="0" priority="9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0CC4-FE05-43D7-BA64-3DC374BEBFE8}">
  <dimension ref="A1:DG960"/>
  <sheetViews>
    <sheetView workbookViewId="0"/>
  </sheetViews>
  <sheetFormatPr defaultRowHeight="15" x14ac:dyDescent="0.25"/>
  <sheetData>
    <row r="1" spans="1:111" ht="15.75" x14ac:dyDescent="0.25">
      <c r="A1" s="2" t="s">
        <v>2</v>
      </c>
    </row>
    <row r="2" spans="1:111" x14ac:dyDescent="0.25">
      <c r="A2" s="3" t="s">
        <v>3</v>
      </c>
      <c r="Q2" s="11" t="s">
        <v>32</v>
      </c>
      <c r="AE2" s="12" t="s">
        <v>33</v>
      </c>
      <c r="AS2" s="13" t="s">
        <v>34</v>
      </c>
      <c r="BG2" s="14" t="s">
        <v>35</v>
      </c>
    </row>
    <row r="3" spans="1:111" x14ac:dyDescent="0.25">
      <c r="A3" s="7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BX3" t="s">
        <v>315</v>
      </c>
      <c r="BY3" t="s">
        <v>316</v>
      </c>
    </row>
    <row r="4" spans="1:11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P4" s="5" t="s">
        <v>4</v>
      </c>
      <c r="Q4" s="15" t="s">
        <v>5</v>
      </c>
      <c r="R4" s="15" t="s">
        <v>6</v>
      </c>
      <c r="S4" s="15" t="s">
        <v>7</v>
      </c>
      <c r="T4" s="15" t="s">
        <v>8</v>
      </c>
      <c r="U4" s="15" t="s">
        <v>9</v>
      </c>
      <c r="V4" s="15" t="s">
        <v>10</v>
      </c>
      <c r="W4" s="15" t="s">
        <v>11</v>
      </c>
      <c r="X4" s="15" t="s">
        <v>12</v>
      </c>
      <c r="Y4" s="15" t="s">
        <v>13</v>
      </c>
      <c r="Z4" s="15" t="s">
        <v>14</v>
      </c>
      <c r="AA4" s="15" t="s">
        <v>15</v>
      </c>
      <c r="AB4" s="15" t="s">
        <v>16</v>
      </c>
      <c r="AC4" s="15" t="s">
        <v>17</v>
      </c>
      <c r="AE4" s="15" t="s">
        <v>5</v>
      </c>
      <c r="AF4" s="15" t="s">
        <v>6</v>
      </c>
      <c r="AG4" s="15" t="s">
        <v>7</v>
      </c>
      <c r="AH4" s="15" t="s">
        <v>8</v>
      </c>
      <c r="AI4" s="15" t="s">
        <v>9</v>
      </c>
      <c r="AJ4" s="15" t="s">
        <v>10</v>
      </c>
      <c r="AK4" s="15" t="s">
        <v>11</v>
      </c>
      <c r="AL4" s="15" t="s">
        <v>12</v>
      </c>
      <c r="AM4" s="15" t="s">
        <v>13</v>
      </c>
      <c r="AN4" s="15" t="s">
        <v>14</v>
      </c>
      <c r="AO4" s="15" t="s">
        <v>15</v>
      </c>
      <c r="AP4" s="15" t="s">
        <v>16</v>
      </c>
      <c r="AQ4" s="15" t="s">
        <v>17</v>
      </c>
      <c r="AS4" s="15" t="s">
        <v>5</v>
      </c>
      <c r="AT4" s="15" t="s">
        <v>6</v>
      </c>
      <c r="AU4" s="15" t="s">
        <v>7</v>
      </c>
      <c r="AV4" s="15" t="s">
        <v>8</v>
      </c>
      <c r="AW4" s="15" t="s">
        <v>9</v>
      </c>
      <c r="AX4" s="15" t="s">
        <v>10</v>
      </c>
      <c r="AY4" s="15" t="s">
        <v>11</v>
      </c>
      <c r="AZ4" s="15" t="s">
        <v>12</v>
      </c>
      <c r="BA4" s="15" t="s">
        <v>13</v>
      </c>
      <c r="BB4" s="15" t="s">
        <v>14</v>
      </c>
      <c r="BC4" s="15" t="s">
        <v>15</v>
      </c>
      <c r="BD4" s="15" t="s">
        <v>16</v>
      </c>
      <c r="BE4" s="15" t="s">
        <v>17</v>
      </c>
      <c r="BG4" s="15" t="s">
        <v>5</v>
      </c>
      <c r="BH4" s="15" t="s">
        <v>6</v>
      </c>
      <c r="BI4" s="15" t="s">
        <v>7</v>
      </c>
      <c r="BJ4" s="15" t="s">
        <v>8</v>
      </c>
      <c r="BK4" s="15" t="s">
        <v>9</v>
      </c>
      <c r="BL4" s="15" t="s">
        <v>10</v>
      </c>
      <c r="BM4" s="15" t="s">
        <v>11</v>
      </c>
      <c r="BN4" s="15" t="s">
        <v>12</v>
      </c>
      <c r="BO4" s="15" t="s">
        <v>13</v>
      </c>
      <c r="BP4" s="15" t="s">
        <v>14</v>
      </c>
      <c r="BQ4" s="15" t="s">
        <v>15</v>
      </c>
      <c r="BR4" s="15" t="s">
        <v>16</v>
      </c>
      <c r="BS4" s="15" t="s">
        <v>17</v>
      </c>
      <c r="BX4" t="s">
        <v>313</v>
      </c>
      <c r="BY4" t="s">
        <v>314</v>
      </c>
      <c r="CA4" t="s">
        <v>317</v>
      </c>
      <c r="CB4" t="s">
        <v>318</v>
      </c>
    </row>
    <row r="5" spans="1:111" x14ac:dyDescent="0.25">
      <c r="CB5" t="s">
        <v>73</v>
      </c>
      <c r="CC5" t="s">
        <v>60</v>
      </c>
      <c r="CD5" t="s">
        <v>62</v>
      </c>
      <c r="CE5" t="s">
        <v>61</v>
      </c>
      <c r="CF5" t="s">
        <v>63</v>
      </c>
      <c r="CG5" t="s">
        <v>74</v>
      </c>
      <c r="CH5" t="s">
        <v>75</v>
      </c>
      <c r="CK5" t="s">
        <v>4</v>
      </c>
      <c r="CL5" t="s">
        <v>317</v>
      </c>
      <c r="CM5" t="s">
        <v>318</v>
      </c>
      <c r="DA5" t="s">
        <v>356</v>
      </c>
      <c r="DB5" t="s">
        <v>357</v>
      </c>
      <c r="DC5" t="s">
        <v>41</v>
      </c>
      <c r="DD5" t="s">
        <v>358</v>
      </c>
      <c r="DE5" t="s">
        <v>42</v>
      </c>
      <c r="DF5" t="s">
        <v>359</v>
      </c>
    </row>
    <row r="6" spans="1:111" x14ac:dyDescent="0.25">
      <c r="A6" s="10">
        <f>IF('Macrobond Imports'!A5="","",'Macrobond Imports'!A5)</f>
        <v>17258</v>
      </c>
      <c r="B6" s="9" t="str">
        <f>IF('Macrobond Imports'!B5="","",'Macrobond Imports'!B5)</f>
        <v/>
      </c>
      <c r="C6" s="9" t="str">
        <f>IF('Macrobond Imports'!C5="","",'Macrobond Imports'!C5)</f>
        <v/>
      </c>
      <c r="D6" s="9" t="str">
        <f>IF('Macrobond Imports'!Z5="","",'Macrobond Imports'!Z5)</f>
        <v/>
      </c>
      <c r="E6" s="9" t="str">
        <f>IF('Macrobond Imports'!BH5="","",'Macrobond Imports'!BH5)</f>
        <v/>
      </c>
      <c r="F6" s="9" t="str">
        <f>IF('Macrobond Imports'!BJ5="","",'Macrobond Imports'!BJ5)</f>
        <v/>
      </c>
      <c r="G6" s="9" t="str">
        <f>IF('Macrobond Imports'!BK5="","",'Macrobond Imports'!BK5)</f>
        <v/>
      </c>
      <c r="H6" s="9" t="str">
        <f>IF('Macrobond Imports'!BL5="","",'Macrobond Imports'!BL5)</f>
        <v/>
      </c>
      <c r="I6" s="9" t="str">
        <f>IF('Macrobond Imports'!BS5="","",'Macrobond Imports'!BS5)</f>
        <v/>
      </c>
      <c r="J6" s="9" t="str">
        <f>IF('Macrobond Imports'!AA5="","",'Macrobond Imports'!AA5)</f>
        <v/>
      </c>
      <c r="K6" s="9">
        <f>IF('Macrobond Imports'!DF5="","",'Macrobond Imports'!DF5)</f>
        <v>23.1</v>
      </c>
      <c r="L6" s="9">
        <f>IF('Macrobond Imports'!EA5="","",'Macrobond Imports'!EA5)</f>
        <v>30.7</v>
      </c>
      <c r="M6" s="9" t="str">
        <f>IF('Macrobond Imports'!FA5="","",'Macrobond Imports'!FA5)</f>
        <v/>
      </c>
      <c r="N6" s="9" t="str">
        <f>IF('Macrobond Imports'!FC5="","",'Macrobond Imports'!FC5)</f>
        <v/>
      </c>
      <c r="P6" s="16">
        <f>A6</f>
        <v>17258</v>
      </c>
      <c r="Q6" s="17" t="str">
        <f t="shared" ref="Q6:AC6" si="0">IF(OR(B6="",N(B5)=0),"",B6/B5-1)</f>
        <v/>
      </c>
      <c r="R6" s="17" t="str">
        <f t="shared" si="0"/>
        <v/>
      </c>
      <c r="S6" s="17" t="str">
        <f t="shared" si="0"/>
        <v/>
      </c>
      <c r="T6" s="17" t="str">
        <f t="shared" si="0"/>
        <v/>
      </c>
      <c r="U6" s="17" t="str">
        <f t="shared" si="0"/>
        <v/>
      </c>
      <c r="V6" s="17" t="str">
        <f t="shared" si="0"/>
        <v/>
      </c>
      <c r="W6" s="17" t="str">
        <f t="shared" si="0"/>
        <v/>
      </c>
      <c r="X6" s="17" t="str">
        <f t="shared" si="0"/>
        <v/>
      </c>
      <c r="Y6" s="17" t="str">
        <f t="shared" si="0"/>
        <v/>
      </c>
      <c r="Z6" s="17" t="str">
        <f t="shared" si="0"/>
        <v/>
      </c>
      <c r="AA6" s="17" t="str">
        <f t="shared" si="0"/>
        <v/>
      </c>
      <c r="AB6" s="17" t="str">
        <f t="shared" si="0"/>
        <v/>
      </c>
      <c r="AC6" s="17" t="str">
        <f t="shared" si="0"/>
        <v/>
      </c>
      <c r="AE6" s="17" t="str">
        <f t="shared" ref="AE6:AQ6" ca="1" si="1">IFERROR(IF(OR(B6="",OFFSET(B6,-12,0)=""),"",B6/OFFSET(B6,-12,0)-1),"")</f>
        <v/>
      </c>
      <c r="AF6" s="17" t="str">
        <f t="shared" ca="1" si="1"/>
        <v/>
      </c>
      <c r="AG6" s="17" t="str">
        <f t="shared" ca="1" si="1"/>
        <v/>
      </c>
      <c r="AH6" s="17" t="str">
        <f t="shared" ca="1" si="1"/>
        <v/>
      </c>
      <c r="AI6" s="17" t="str">
        <f t="shared" ca="1" si="1"/>
        <v/>
      </c>
      <c r="AJ6" s="17" t="str">
        <f t="shared" ca="1" si="1"/>
        <v/>
      </c>
      <c r="AK6" s="17" t="str">
        <f t="shared" ca="1" si="1"/>
        <v/>
      </c>
      <c r="AL6" s="17" t="str">
        <f t="shared" ca="1" si="1"/>
        <v/>
      </c>
      <c r="AM6" s="17" t="str">
        <f t="shared" ca="1" si="1"/>
        <v/>
      </c>
      <c r="AN6" s="17" t="str">
        <f t="shared" ca="1" si="1"/>
        <v/>
      </c>
      <c r="AO6" s="17" t="str">
        <f t="shared" ca="1" si="1"/>
        <v/>
      </c>
      <c r="AP6" s="17" t="str">
        <f t="shared" ca="1" si="1"/>
        <v/>
      </c>
      <c r="AQ6" s="17" t="str">
        <f t="shared" ca="1" si="1"/>
        <v/>
      </c>
      <c r="AS6" s="17" t="str">
        <f t="shared" ref="AS6:BE6" ca="1" si="2">IFERROR(IF(OR(B6="",OFFSET(B6,-3,0)=""),"",(B6/OFFSET(B6,-3,0))^4-1),"")</f>
        <v/>
      </c>
      <c r="AT6" s="17" t="str">
        <f t="shared" ca="1" si="2"/>
        <v/>
      </c>
      <c r="AU6" s="17" t="str">
        <f t="shared" ca="1" si="2"/>
        <v/>
      </c>
      <c r="AV6" s="17" t="str">
        <f t="shared" ca="1" si="2"/>
        <v/>
      </c>
      <c r="AW6" s="17" t="str">
        <f t="shared" ca="1" si="2"/>
        <v/>
      </c>
      <c r="AX6" s="17" t="str">
        <f t="shared" ca="1" si="2"/>
        <v/>
      </c>
      <c r="AY6" s="17" t="str">
        <f t="shared" ca="1" si="2"/>
        <v/>
      </c>
      <c r="AZ6" s="17" t="str">
        <f t="shared" ca="1" si="2"/>
        <v/>
      </c>
      <c r="BA6" s="17" t="str">
        <f t="shared" ca="1" si="2"/>
        <v/>
      </c>
      <c r="BB6" s="17" t="str">
        <f t="shared" ca="1" si="2"/>
        <v/>
      </c>
      <c r="BC6" s="17" t="str">
        <f t="shared" ca="1" si="2"/>
        <v/>
      </c>
      <c r="BD6" s="17" t="str">
        <f t="shared" ca="1" si="2"/>
        <v/>
      </c>
      <c r="BE6" s="17" t="str">
        <f t="shared" ca="1" si="2"/>
        <v/>
      </c>
      <c r="BG6" s="17" t="str">
        <f t="shared" ref="BG6:BS6" ca="1" si="3">IFERROR(IF(OR(B6="",OFFSET(B6,-6,0)=""),"",(B6/OFFSET(B6,-6,0))^2-1),"")</f>
        <v/>
      </c>
      <c r="BH6" s="17" t="str">
        <f t="shared" ca="1" si="3"/>
        <v/>
      </c>
      <c r="BI6" s="17" t="str">
        <f t="shared" ca="1" si="3"/>
        <v/>
      </c>
      <c r="BJ6" s="17" t="str">
        <f t="shared" ca="1" si="3"/>
        <v/>
      </c>
      <c r="BK6" s="17" t="str">
        <f t="shared" ca="1" si="3"/>
        <v/>
      </c>
      <c r="BL6" s="17" t="str">
        <f t="shared" ca="1" si="3"/>
        <v/>
      </c>
      <c r="BM6" s="17" t="str">
        <f t="shared" ca="1" si="3"/>
        <v/>
      </c>
      <c r="BN6" s="17" t="str">
        <f t="shared" ca="1" si="3"/>
        <v/>
      </c>
      <c r="BO6" s="17" t="str">
        <f t="shared" ca="1" si="3"/>
        <v/>
      </c>
      <c r="BP6" s="17" t="str">
        <f t="shared" ca="1" si="3"/>
        <v/>
      </c>
      <c r="BQ6" s="17" t="str">
        <f t="shared" ca="1" si="3"/>
        <v/>
      </c>
      <c r="BR6" s="17" t="str">
        <f t="shared" ca="1" si="3"/>
        <v/>
      </c>
      <c r="BS6" s="17" t="str">
        <f t="shared" ca="1" si="3"/>
        <v/>
      </c>
      <c r="BX6" t="str">
        <f>IF('Macrobond Imports'!FG5="","",'Macrobond Imports'!FG5)</f>
        <v/>
      </c>
      <c r="BY6" t="str">
        <f>IF('Macrobond Imports'!AI5="","",'Macrobond Imports'!AI5)</f>
        <v/>
      </c>
      <c r="CA6" s="37" t="str">
        <f ca="1">IFERROR(IF(OR(BX6="",OFFSET(BX6,-12,0)=""),"",BX6/OFFSET(BX6,-12,0)-1),"")</f>
        <v/>
      </c>
      <c r="CB6" s="37" t="str">
        <f ca="1">IFERROR(IF(OR(BY6="",OFFSET(BY6,-12,0)=""),"",BY6/OFFSET(BY6,-12,0)-1),"")</f>
        <v/>
      </c>
      <c r="CC6" s="37" cm="1">
        <f t="array" aca="1" ref="CC6" ca="1">INDEX(MM_Headline,ROW()-5)</f>
        <v>1.8724384002433148E-4</v>
      </c>
      <c r="CD6" s="37" cm="1">
        <f t="array" aca="1" ref="CD6" ca="1">INDEX(MM_Core,ROW()-5)</f>
        <v>2.6260578155141712E-3</v>
      </c>
      <c r="CE6" s="37" cm="1">
        <f t="array" aca="1" ref="CE6" ca="1">INDEX(YY_Headline,ROW()-5)</f>
        <v>2.5673119319555626E-2</v>
      </c>
      <c r="CF6" s="37" cm="1">
        <f t="array" aca="1" ref="CF6" ca="1">INDEX(YY_Core,ROW()-5)</f>
        <v>2.6970311023934324E-2</v>
      </c>
      <c r="CG6" s="37" cm="1">
        <f t="array" aca="1" ref="CG6" ca="1">INDEX(Ann3_Headline,ROW()-5)</f>
        <v>2.4440282743734221E-2</v>
      </c>
      <c r="CH6" s="37" cm="1">
        <f t="array" aca="1" ref="CH6" ca="1">INDEX(Ann6_Headline,ROW()-5)</f>
        <v>2.6733574576439656E-2</v>
      </c>
      <c r="CK6" s="48" cm="1">
        <f t="array" aca="1" ref="CK6" ca="1">INDEX(ChartDates,ROW()-5)</f>
        <v>45413</v>
      </c>
      <c r="CL6" s="37" cm="1">
        <f t="array" aca="1" ref="CL6" ca="1">INDEX(UnprocEnergy_YY,ROW()-5)</f>
        <v>5.1073980420998311E-2</v>
      </c>
      <c r="CM6" s="37" cm="1">
        <f t="array" aca="1" ref="CM6" ca="1">INDEX(Transport_YY,ROW()-5)</f>
        <v>2.2079795980001204E-3</v>
      </c>
      <c r="DA6" t="s">
        <v>360</v>
      </c>
      <c r="DB6" t="s">
        <v>361</v>
      </c>
      <c r="DC6">
        <f>INDEX('Macrobond Imports'!FQ:FQ,MATCH(MAX('Macrobond Imports'!$A:$A),'Macrobond Imports'!$A:$A,0))</f>
        <v>162.02099999999999</v>
      </c>
      <c r="DD6" cm="1">
        <f t="array" ref="DD6">INDEX('Macrobond Imports'!FQ:FQ,MATCH(MAX('Macrobond Imports'!$A:$A),'Macrobond Imports'!$A:$A,0)-1)</f>
        <v>153.77000000000001</v>
      </c>
      <c r="DE6" s="37">
        <f>IFERROR(IF(OR(DC6="",DD6="",DC6=0,DD6=0),"",DC6/DD6-1),"")</f>
        <v>5.3658060740066071E-2</v>
      </c>
      <c r="DF6" t="s">
        <v>362</v>
      </c>
      <c r="DG6">
        <f>IF(DE6="","",DE6+ROW()*0.000000001)</f>
        <v>5.3658066740066068E-2</v>
      </c>
    </row>
    <row r="7" spans="1:111" x14ac:dyDescent="0.25">
      <c r="A7" s="10">
        <f>IF('Macrobond Imports'!A6="","",'Macrobond Imports'!A6)</f>
        <v>17288</v>
      </c>
      <c r="B7" s="9" t="str">
        <f>IF('Macrobond Imports'!B6="","",'Macrobond Imports'!B6)</f>
        <v/>
      </c>
      <c r="C7" s="9" t="str">
        <f>IF('Macrobond Imports'!C6="","",'Macrobond Imports'!C6)</f>
        <v/>
      </c>
      <c r="D7" s="9" t="str">
        <f>IF('Macrobond Imports'!Z6="","",'Macrobond Imports'!Z6)</f>
        <v/>
      </c>
      <c r="E7" s="9" t="str">
        <f>IF('Macrobond Imports'!BH6="","",'Macrobond Imports'!BH6)</f>
        <v/>
      </c>
      <c r="F7" s="9" t="str">
        <f>IF('Macrobond Imports'!BJ6="","",'Macrobond Imports'!BJ6)</f>
        <v/>
      </c>
      <c r="G7" s="9" t="str">
        <f>IF('Macrobond Imports'!BK6="","",'Macrobond Imports'!BK6)</f>
        <v/>
      </c>
      <c r="H7" s="9" t="str">
        <f>IF('Macrobond Imports'!BL6="","",'Macrobond Imports'!BL6)</f>
        <v/>
      </c>
      <c r="I7" s="9" t="str">
        <f>IF('Macrobond Imports'!BS6="","",'Macrobond Imports'!BS6)</f>
        <v/>
      </c>
      <c r="J7" s="9" t="str">
        <f>IF('Macrobond Imports'!AA6="","",'Macrobond Imports'!AA6)</f>
        <v/>
      </c>
      <c r="K7" s="9">
        <f>IF('Macrobond Imports'!DF6="","",'Macrobond Imports'!DF6)</f>
        <v>23</v>
      </c>
      <c r="L7" s="9">
        <f>IF('Macrobond Imports'!EA6="","",'Macrobond Imports'!EA6)</f>
        <v>30.4</v>
      </c>
      <c r="M7" s="9" t="str">
        <f>IF('Macrobond Imports'!FA6="","",'Macrobond Imports'!FA6)</f>
        <v/>
      </c>
      <c r="N7" s="9" t="str">
        <f>IF('Macrobond Imports'!FC6="","",'Macrobond Imports'!FC6)</f>
        <v/>
      </c>
      <c r="P7" s="16">
        <f t="shared" ref="P7:P70" si="4">A7</f>
        <v>17288</v>
      </c>
      <c r="Q7" s="17" t="str">
        <f t="shared" ref="Q7:Q70" si="5">IF(OR(B7="",N(B6)=0),"",B7/B6-1)</f>
        <v/>
      </c>
      <c r="R7" s="17" t="str">
        <f t="shared" ref="R7:R70" si="6">IF(OR(C7="",N(C6)=0),"",C7/C6-1)</f>
        <v/>
      </c>
      <c r="S7" s="17" t="str">
        <f t="shared" ref="S7:S70" si="7">IF(OR(D7="",N(D6)=0),"",D7/D6-1)</f>
        <v/>
      </c>
      <c r="T7" s="17" t="str">
        <f t="shared" ref="T7:T70" si="8">IF(OR(E7="",N(E6)=0),"",E7/E6-1)</f>
        <v/>
      </c>
      <c r="U7" s="17" t="str">
        <f t="shared" ref="U7:U70" si="9">IF(OR(F7="",N(F6)=0),"",F7/F6-1)</f>
        <v/>
      </c>
      <c r="V7" s="17" t="str">
        <f t="shared" ref="V7:V70" si="10">IF(OR(G7="",N(G6)=0),"",G7/G6-1)</f>
        <v/>
      </c>
      <c r="W7" s="17" t="str">
        <f t="shared" ref="W7:W70" si="11">IF(OR(H7="",N(H6)=0),"",H7/H6-1)</f>
        <v/>
      </c>
      <c r="X7" s="17" t="str">
        <f t="shared" ref="X7:X70" si="12">IF(OR(I7="",N(I6)=0),"",I7/I6-1)</f>
        <v/>
      </c>
      <c r="Y7" s="17" t="str">
        <f t="shared" ref="Y7:Y70" si="13">IF(OR(J7="",N(J6)=0),"",J7/J6-1)</f>
        <v/>
      </c>
      <c r="Z7" s="17">
        <f t="shared" ref="Z7:Z70" si="14">IF(OR(K7="",N(K6)=0),"",K7/K6-1)</f>
        <v>-4.3290043290044045E-3</v>
      </c>
      <c r="AA7" s="17">
        <f t="shared" ref="AA7:AA70" si="15">IF(OR(L7="",N(L6)=0),"",L7/L6-1)</f>
        <v>-9.7719869706840434E-3</v>
      </c>
      <c r="AB7" s="17" t="str">
        <f t="shared" ref="AB7:AB70" si="16">IF(OR(M7="",N(M6)=0),"",M7/M6-1)</f>
        <v/>
      </c>
      <c r="AC7" s="17" t="str">
        <f t="shared" ref="AC7:AC70" si="17">IF(OR(N7="",N(N6)=0),"",N7/N6-1)</f>
        <v/>
      </c>
      <c r="AE7" s="17" t="str">
        <f t="shared" ref="AE7:AE70" ca="1" si="18">IFERROR(IF(OR(B7="",OFFSET(B7,-12,0)=""),"",B7/OFFSET(B7,-12,0)-1),"")</f>
        <v/>
      </c>
      <c r="AF7" s="17" t="str">
        <f t="shared" ref="AF7:AF70" ca="1" si="19">IFERROR(IF(OR(C7="",OFFSET(C7,-12,0)=""),"",C7/OFFSET(C7,-12,0)-1),"")</f>
        <v/>
      </c>
      <c r="AG7" s="17" t="str">
        <f t="shared" ref="AG7:AG70" ca="1" si="20">IFERROR(IF(OR(D7="",OFFSET(D7,-12,0)=""),"",D7/OFFSET(D7,-12,0)-1),"")</f>
        <v/>
      </c>
      <c r="AH7" s="17" t="str">
        <f t="shared" ref="AH7:AH70" ca="1" si="21">IFERROR(IF(OR(E7="",OFFSET(E7,-12,0)=""),"",E7/OFFSET(E7,-12,0)-1),"")</f>
        <v/>
      </c>
      <c r="AI7" s="17" t="str">
        <f t="shared" ref="AI7:AI70" ca="1" si="22">IFERROR(IF(OR(F7="",OFFSET(F7,-12,0)=""),"",F7/OFFSET(F7,-12,0)-1),"")</f>
        <v/>
      </c>
      <c r="AJ7" s="17" t="str">
        <f t="shared" ref="AJ7:AJ70" ca="1" si="23">IFERROR(IF(OR(G7="",OFFSET(G7,-12,0)=""),"",G7/OFFSET(G7,-12,0)-1),"")</f>
        <v/>
      </c>
      <c r="AK7" s="17" t="str">
        <f t="shared" ref="AK7:AK70" ca="1" si="24">IFERROR(IF(OR(H7="",OFFSET(H7,-12,0)=""),"",H7/OFFSET(H7,-12,0)-1),"")</f>
        <v/>
      </c>
      <c r="AL7" s="17" t="str">
        <f t="shared" ref="AL7:AL70" ca="1" si="25">IFERROR(IF(OR(I7="",OFFSET(I7,-12,0)=""),"",I7/OFFSET(I7,-12,0)-1),"")</f>
        <v/>
      </c>
      <c r="AM7" s="17" t="str">
        <f t="shared" ref="AM7:AM70" ca="1" si="26">IFERROR(IF(OR(J7="",OFFSET(J7,-12,0)=""),"",J7/OFFSET(J7,-12,0)-1),"")</f>
        <v/>
      </c>
      <c r="AN7" s="17" t="str">
        <f t="shared" ref="AN7:AN70" ca="1" si="27">IFERROR(IF(OR(K7="",OFFSET(K7,-12,0)=""),"",K7/OFFSET(K7,-12,0)-1),"")</f>
        <v/>
      </c>
      <c r="AO7" s="17" t="str">
        <f t="shared" ref="AO7:AO70" ca="1" si="28">IFERROR(IF(OR(L7="",OFFSET(L7,-12,0)=""),"",L7/OFFSET(L7,-12,0)-1),"")</f>
        <v/>
      </c>
      <c r="AP7" s="17" t="str">
        <f t="shared" ref="AP7:AP70" ca="1" si="29">IFERROR(IF(OR(M7="",OFFSET(M7,-12,0)=""),"",M7/OFFSET(M7,-12,0)-1),"")</f>
        <v/>
      </c>
      <c r="AQ7" s="17" t="str">
        <f t="shared" ref="AQ7:AQ70" ca="1" si="30">IFERROR(IF(OR(N7="",OFFSET(N7,-12,0)=""),"",N7/OFFSET(N7,-12,0)-1),"")</f>
        <v/>
      </c>
      <c r="AS7" s="17" t="str">
        <f t="shared" ref="AS7:AS70" ca="1" si="31">IFERROR(IF(OR(B7="",OFFSET(B7,-3,0)=""),"",(B7/OFFSET(B7,-3,0))^4-1),"")</f>
        <v/>
      </c>
      <c r="AT7" s="17" t="str">
        <f t="shared" ref="AT7:AT70" ca="1" si="32">IFERROR(IF(OR(C7="",OFFSET(C7,-3,0)=""),"",(C7/OFFSET(C7,-3,0))^4-1),"")</f>
        <v/>
      </c>
      <c r="AU7" s="17" t="str">
        <f t="shared" ref="AU7:AU70" ca="1" si="33">IFERROR(IF(OR(D7="",OFFSET(D7,-3,0)=""),"",(D7/OFFSET(D7,-3,0))^4-1),"")</f>
        <v/>
      </c>
      <c r="AV7" s="17" t="str">
        <f t="shared" ref="AV7:AV70" ca="1" si="34">IFERROR(IF(OR(E7="",OFFSET(E7,-3,0)=""),"",(E7/OFFSET(E7,-3,0))^4-1),"")</f>
        <v/>
      </c>
      <c r="AW7" s="17" t="str">
        <f t="shared" ref="AW7:AW70" ca="1" si="35">IFERROR(IF(OR(F7="",OFFSET(F7,-3,0)=""),"",(F7/OFFSET(F7,-3,0))^4-1),"")</f>
        <v/>
      </c>
      <c r="AX7" s="17" t="str">
        <f t="shared" ref="AX7:AX70" ca="1" si="36">IFERROR(IF(OR(G7="",OFFSET(G7,-3,0)=""),"",(G7/OFFSET(G7,-3,0))^4-1),"")</f>
        <v/>
      </c>
      <c r="AY7" s="17" t="str">
        <f t="shared" ref="AY7:AY70" ca="1" si="37">IFERROR(IF(OR(H7="",OFFSET(H7,-3,0)=""),"",(H7/OFFSET(H7,-3,0))^4-1),"")</f>
        <v/>
      </c>
      <c r="AZ7" s="17" t="str">
        <f t="shared" ref="AZ7:AZ70" ca="1" si="38">IFERROR(IF(OR(I7="",OFFSET(I7,-3,0)=""),"",(I7/OFFSET(I7,-3,0))^4-1),"")</f>
        <v/>
      </c>
      <c r="BA7" s="17" t="str">
        <f t="shared" ref="BA7:BA70" ca="1" si="39">IFERROR(IF(OR(J7="",OFFSET(J7,-3,0)=""),"",(J7/OFFSET(J7,-3,0))^4-1),"")</f>
        <v/>
      </c>
      <c r="BB7" s="17" t="str">
        <f t="shared" ref="BB7:BB70" ca="1" si="40">IFERROR(IF(OR(K7="",OFFSET(K7,-3,0)=""),"",(K7/OFFSET(K7,-3,0))^4-1),"")</f>
        <v/>
      </c>
      <c r="BC7" s="17" t="str">
        <f t="shared" ref="BC7:BC70" ca="1" si="41">IFERROR(IF(OR(L7="",OFFSET(L7,-3,0)=""),"",(L7/OFFSET(L7,-3,0))^4-1),"")</f>
        <v/>
      </c>
      <c r="BD7" s="17" t="str">
        <f t="shared" ref="BD7:BD70" ca="1" si="42">IFERROR(IF(OR(M7="",OFFSET(M7,-3,0)=""),"",(M7/OFFSET(M7,-3,0))^4-1),"")</f>
        <v/>
      </c>
      <c r="BE7" s="17" t="str">
        <f t="shared" ref="BE7:BE70" ca="1" si="43">IFERROR(IF(OR(N7="",OFFSET(N7,-3,0)=""),"",(N7/OFFSET(N7,-3,0))^4-1),"")</f>
        <v/>
      </c>
      <c r="BG7" s="17" t="str">
        <f t="shared" ref="BG7:BG70" ca="1" si="44">IFERROR(IF(OR(B7="",OFFSET(B7,-6,0)=""),"",(B7/OFFSET(B7,-6,0))^2-1),"")</f>
        <v/>
      </c>
      <c r="BH7" s="17" t="str">
        <f t="shared" ref="BH7:BH70" ca="1" si="45">IFERROR(IF(OR(C7="",OFFSET(C7,-6,0)=""),"",(C7/OFFSET(C7,-6,0))^2-1),"")</f>
        <v/>
      </c>
      <c r="BI7" s="17" t="str">
        <f t="shared" ref="BI7:BI70" ca="1" si="46">IFERROR(IF(OR(D7="",OFFSET(D7,-6,0)=""),"",(D7/OFFSET(D7,-6,0))^2-1),"")</f>
        <v/>
      </c>
      <c r="BJ7" s="17" t="str">
        <f t="shared" ref="BJ7:BJ70" ca="1" si="47">IFERROR(IF(OR(E7="",OFFSET(E7,-6,0)=""),"",(E7/OFFSET(E7,-6,0))^2-1),"")</f>
        <v/>
      </c>
      <c r="BK7" s="17" t="str">
        <f t="shared" ref="BK7:BK70" ca="1" si="48">IFERROR(IF(OR(F7="",OFFSET(F7,-6,0)=""),"",(F7/OFFSET(F7,-6,0))^2-1),"")</f>
        <v/>
      </c>
      <c r="BL7" s="17" t="str">
        <f t="shared" ref="BL7:BL70" ca="1" si="49">IFERROR(IF(OR(G7="",OFFSET(G7,-6,0)=""),"",(G7/OFFSET(G7,-6,0))^2-1),"")</f>
        <v/>
      </c>
      <c r="BM7" s="17" t="str">
        <f t="shared" ref="BM7:BM70" ca="1" si="50">IFERROR(IF(OR(H7="",OFFSET(H7,-6,0)=""),"",(H7/OFFSET(H7,-6,0))^2-1),"")</f>
        <v/>
      </c>
      <c r="BN7" s="17" t="str">
        <f t="shared" ref="BN7:BN70" ca="1" si="51">IFERROR(IF(OR(I7="",OFFSET(I7,-6,0)=""),"",(I7/OFFSET(I7,-6,0))^2-1),"")</f>
        <v/>
      </c>
      <c r="BO7" s="17" t="str">
        <f t="shared" ref="BO7:BO70" ca="1" si="52">IFERROR(IF(OR(J7="",OFFSET(J7,-6,0)=""),"",(J7/OFFSET(J7,-6,0))^2-1),"")</f>
        <v/>
      </c>
      <c r="BP7" s="17" t="str">
        <f t="shared" ref="BP7:BP70" ca="1" si="53">IFERROR(IF(OR(K7="",OFFSET(K7,-6,0)=""),"",(K7/OFFSET(K7,-6,0))^2-1),"")</f>
        <v/>
      </c>
      <c r="BQ7" s="17" t="str">
        <f t="shared" ref="BQ7:BQ70" ca="1" si="54">IFERROR(IF(OR(L7="",OFFSET(L7,-6,0)=""),"",(L7/OFFSET(L7,-6,0))^2-1),"")</f>
        <v/>
      </c>
      <c r="BR7" s="17" t="str">
        <f t="shared" ref="BR7:BR70" ca="1" si="55">IFERROR(IF(OR(M7="",OFFSET(M7,-6,0)=""),"",(M7/OFFSET(M7,-6,0))^2-1),"")</f>
        <v/>
      </c>
      <c r="BS7" s="17" t="str">
        <f t="shared" ref="BS7:BS70" ca="1" si="56">IFERROR(IF(OR(N7="",OFFSET(N7,-6,0)=""),"",(N7/OFFSET(N7,-6,0))^2-1),"")</f>
        <v/>
      </c>
      <c r="BX7" t="str">
        <f>IF('Macrobond Imports'!FG6="","",'Macrobond Imports'!FG6)</f>
        <v/>
      </c>
      <c r="BY7" t="str">
        <f>IF('Macrobond Imports'!AI6="","",'Macrobond Imports'!AI6)</f>
        <v/>
      </c>
      <c r="CA7" s="37" t="str">
        <f t="shared" ref="CA7:CA70" ca="1" si="57">IFERROR(IF(OR(BX7="",OFFSET(BX7,-12,0)=""),"",BX7/OFFSET(BX7,-12,0)-1),"")</f>
        <v/>
      </c>
      <c r="CB7" s="37" t="str">
        <f t="shared" ref="CB7:CB70" ca="1" si="58">IFERROR(IF(OR(BY7="",OFFSET(BY7,-12,0)=""),"",BY7/OFFSET(BY7,-12,0)-1),"")</f>
        <v/>
      </c>
      <c r="CC7" s="37" cm="1">
        <f t="array" aca="1" ref="CC7" ca="1">INDEX(MM_Headline,ROW()-5)</f>
        <v>4.472209895717949E-3</v>
      </c>
      <c r="CD7" s="37" cm="1">
        <f t="array" aca="1" ref="CD7" ca="1">INDEX(MM_Core,ROW()-5)</f>
        <v>5.9826839218881656E-3</v>
      </c>
      <c r="CE7" s="37" cm="1">
        <f t="array" aca="1" ref="CE7" ca="1">INDEX(YY_Headline,ROW()-5)</f>
        <v>2.9645055366813944E-2</v>
      </c>
      <c r="CF7" s="37" cm="1">
        <f t="array" aca="1" ref="CF7" ca="1">INDEX(YY_Core,ROW()-5)</f>
        <v>3.2883447967585244E-2</v>
      </c>
      <c r="CG7" s="37" cm="1">
        <f t="array" aca="1" ref="CG7" ca="1">INDEX(Ann3_Headline,ROW()-5)</f>
        <v>3.8102034797830697E-2</v>
      </c>
      <c r="CH7" s="37" cm="1">
        <f t="array" aca="1" ref="CH7" ca="1">INDEX(Ann6_Headline,ROW()-5)</f>
        <v>3.8402071485508449E-2</v>
      </c>
      <c r="CK7" s="48" cm="1">
        <f t="array" aca="1" ref="CK7" ca="1">INDEX(ChartDates,ROW()-5)</f>
        <v>45444</v>
      </c>
      <c r="CL7" s="37" cm="1">
        <f t="array" aca="1" ref="CL7" ca="1">INDEX(UnprocEnergy_YY,ROW()-5)</f>
        <v>0.1138623115748687</v>
      </c>
      <c r="CM7" s="37" cm="1">
        <f t="array" aca="1" ref="CM7" ca="1">INDEX(Transport_YY,ROW()-5)</f>
        <v>4.3137044104604172E-3</v>
      </c>
      <c r="DA7" t="s">
        <v>363</v>
      </c>
      <c r="DB7" t="s">
        <v>364</v>
      </c>
      <c r="DC7">
        <f>INDEX('Macrobond Imports'!FP:FP,MATCH(MAX('Macrobond Imports'!$A:$A),'Macrobond Imports'!$A:$A,0))</f>
        <v>235.79</v>
      </c>
      <c r="DD7" cm="1">
        <f t="array" ref="DD7">INDEX('Macrobond Imports'!FP:FP,MATCH(MAX('Macrobond Imports'!$A:$A),'Macrobond Imports'!$A:$A,0)-1)</f>
        <v>233.95</v>
      </c>
      <c r="DE7" s="37">
        <f t="shared" ref="DE7:DE31" si="59">IFERROR(IF(OR(DC7="",DD7="",DC7=0,DD7=0),"",DC7/DD7-1),"")</f>
        <v>7.864928403505056E-3</v>
      </c>
      <c r="DF7" t="s">
        <v>362</v>
      </c>
      <c r="DG7">
        <f t="shared" ref="DG7:DG31" si="60">IF(DE7="","",DE7+ROW()*0.000000001)</f>
        <v>7.8649354035050557E-3</v>
      </c>
    </row>
    <row r="8" spans="1:111" x14ac:dyDescent="0.25">
      <c r="A8" s="10">
        <f>IF('Macrobond Imports'!A7="","",'Macrobond Imports'!A7)</f>
        <v>17319</v>
      </c>
      <c r="B8" s="9" t="str">
        <f>IF('Macrobond Imports'!B7="","",'Macrobond Imports'!B7)</f>
        <v/>
      </c>
      <c r="C8" s="9" t="str">
        <f>IF('Macrobond Imports'!C7="","",'Macrobond Imports'!C7)</f>
        <v/>
      </c>
      <c r="D8" s="9" t="str">
        <f>IF('Macrobond Imports'!Z7="","",'Macrobond Imports'!Z7)</f>
        <v/>
      </c>
      <c r="E8" s="9" t="str">
        <f>IF('Macrobond Imports'!BH7="","",'Macrobond Imports'!BH7)</f>
        <v/>
      </c>
      <c r="F8" s="9" t="str">
        <f>IF('Macrobond Imports'!BJ7="","",'Macrobond Imports'!BJ7)</f>
        <v/>
      </c>
      <c r="G8" s="9" t="str">
        <f>IF('Macrobond Imports'!BK7="","",'Macrobond Imports'!BK7)</f>
        <v/>
      </c>
      <c r="H8" s="9" t="str">
        <f>IF('Macrobond Imports'!BL7="","",'Macrobond Imports'!BL7)</f>
        <v/>
      </c>
      <c r="I8" s="9" t="str">
        <f>IF('Macrobond Imports'!BS7="","",'Macrobond Imports'!BS7)</f>
        <v/>
      </c>
      <c r="J8" s="9" t="str">
        <f>IF('Macrobond Imports'!AA7="","",'Macrobond Imports'!AA7)</f>
        <v/>
      </c>
      <c r="K8" s="9">
        <f>IF('Macrobond Imports'!DF7="","",'Macrobond Imports'!DF7)</f>
        <v>23.2</v>
      </c>
      <c r="L8" s="9">
        <f>IF('Macrobond Imports'!EA7="","",'Macrobond Imports'!EA7)</f>
        <v>30.6</v>
      </c>
      <c r="M8" s="9" t="str">
        <f>IF('Macrobond Imports'!FA7="","",'Macrobond Imports'!FA7)</f>
        <v/>
      </c>
      <c r="N8" s="9" t="str">
        <f>IF('Macrobond Imports'!FC7="","",'Macrobond Imports'!FC7)</f>
        <v/>
      </c>
      <c r="P8" s="16">
        <f t="shared" si="4"/>
        <v>17319</v>
      </c>
      <c r="Q8" s="17" t="str">
        <f t="shared" si="5"/>
        <v/>
      </c>
      <c r="R8" s="17" t="str">
        <f t="shared" si="6"/>
        <v/>
      </c>
      <c r="S8" s="17" t="str">
        <f t="shared" si="7"/>
        <v/>
      </c>
      <c r="T8" s="17" t="str">
        <f t="shared" si="8"/>
        <v/>
      </c>
      <c r="U8" s="17" t="str">
        <f t="shared" si="9"/>
        <v/>
      </c>
      <c r="V8" s="17" t="str">
        <f t="shared" si="10"/>
        <v/>
      </c>
      <c r="W8" s="17" t="str">
        <f t="shared" si="11"/>
        <v/>
      </c>
      <c r="X8" s="17" t="str">
        <f t="shared" si="12"/>
        <v/>
      </c>
      <c r="Y8" s="17" t="str">
        <f t="shared" si="13"/>
        <v/>
      </c>
      <c r="Z8" s="17">
        <f t="shared" si="14"/>
        <v>8.6956521739129933E-3</v>
      </c>
      <c r="AA8" s="17">
        <f t="shared" si="15"/>
        <v>6.5789473684212396E-3</v>
      </c>
      <c r="AB8" s="17" t="str">
        <f t="shared" si="16"/>
        <v/>
      </c>
      <c r="AC8" s="17" t="str">
        <f t="shared" si="17"/>
        <v/>
      </c>
      <c r="AE8" s="17" t="str">
        <f t="shared" ca="1" si="18"/>
        <v/>
      </c>
      <c r="AF8" s="17" t="str">
        <f t="shared" ca="1" si="19"/>
        <v/>
      </c>
      <c r="AG8" s="17" t="str">
        <f t="shared" ca="1" si="20"/>
        <v/>
      </c>
      <c r="AH8" s="17" t="str">
        <f t="shared" ca="1" si="21"/>
        <v/>
      </c>
      <c r="AI8" s="17" t="str">
        <f t="shared" ca="1" si="22"/>
        <v/>
      </c>
      <c r="AJ8" s="17" t="str">
        <f t="shared" ca="1" si="23"/>
        <v/>
      </c>
      <c r="AK8" s="17" t="str">
        <f t="shared" ca="1" si="24"/>
        <v/>
      </c>
      <c r="AL8" s="17" t="str">
        <f t="shared" ca="1" si="25"/>
        <v/>
      </c>
      <c r="AM8" s="17" t="str">
        <f t="shared" ca="1" si="26"/>
        <v/>
      </c>
      <c r="AN8" s="17" t="str">
        <f t="shared" ca="1" si="27"/>
        <v/>
      </c>
      <c r="AO8" s="17" t="str">
        <f t="shared" ca="1" si="28"/>
        <v/>
      </c>
      <c r="AP8" s="17" t="str">
        <f t="shared" ca="1" si="29"/>
        <v/>
      </c>
      <c r="AQ8" s="17" t="str">
        <f t="shared" ca="1" si="30"/>
        <v/>
      </c>
      <c r="AS8" s="17" t="str">
        <f t="shared" ca="1" si="31"/>
        <v/>
      </c>
      <c r="AT8" s="17" t="str">
        <f t="shared" ca="1" si="32"/>
        <v/>
      </c>
      <c r="AU8" s="17" t="str">
        <f t="shared" ca="1" si="33"/>
        <v/>
      </c>
      <c r="AV8" s="17" t="str">
        <f t="shared" ca="1" si="34"/>
        <v/>
      </c>
      <c r="AW8" s="17" t="str">
        <f t="shared" ca="1" si="35"/>
        <v/>
      </c>
      <c r="AX8" s="17" t="str">
        <f t="shared" ca="1" si="36"/>
        <v/>
      </c>
      <c r="AY8" s="17" t="str">
        <f t="shared" ca="1" si="37"/>
        <v/>
      </c>
      <c r="AZ8" s="17" t="str">
        <f t="shared" ca="1" si="38"/>
        <v/>
      </c>
      <c r="BA8" s="17" t="str">
        <f t="shared" ca="1" si="39"/>
        <v/>
      </c>
      <c r="BB8" s="17" t="str">
        <f t="shared" ca="1" si="40"/>
        <v/>
      </c>
      <c r="BC8" s="17" t="str">
        <f t="shared" ca="1" si="41"/>
        <v/>
      </c>
      <c r="BD8" s="17" t="str">
        <f t="shared" ca="1" si="42"/>
        <v/>
      </c>
      <c r="BE8" s="17" t="str">
        <f t="shared" ca="1" si="43"/>
        <v/>
      </c>
      <c r="BG8" s="17" t="str">
        <f t="shared" ca="1" si="44"/>
        <v/>
      </c>
      <c r="BH8" s="17" t="str">
        <f t="shared" ca="1" si="45"/>
        <v/>
      </c>
      <c r="BI8" s="17" t="str">
        <f t="shared" ca="1" si="46"/>
        <v/>
      </c>
      <c r="BJ8" s="17" t="str">
        <f t="shared" ca="1" si="47"/>
        <v/>
      </c>
      <c r="BK8" s="17" t="str">
        <f t="shared" ca="1" si="48"/>
        <v/>
      </c>
      <c r="BL8" s="17" t="str">
        <f t="shared" ca="1" si="49"/>
        <v/>
      </c>
      <c r="BM8" s="17" t="str">
        <f t="shared" ca="1" si="50"/>
        <v/>
      </c>
      <c r="BN8" s="17" t="str">
        <f t="shared" ca="1" si="51"/>
        <v/>
      </c>
      <c r="BO8" s="17" t="str">
        <f t="shared" ca="1" si="52"/>
        <v/>
      </c>
      <c r="BP8" s="17" t="str">
        <f t="shared" ca="1" si="53"/>
        <v/>
      </c>
      <c r="BQ8" s="17" t="str">
        <f t="shared" ca="1" si="54"/>
        <v/>
      </c>
      <c r="BR8" s="17" t="str">
        <f t="shared" ca="1" si="55"/>
        <v/>
      </c>
      <c r="BS8" s="17" t="str">
        <f t="shared" ca="1" si="56"/>
        <v/>
      </c>
      <c r="BX8" t="str">
        <f>IF('Macrobond Imports'!FG7="","",'Macrobond Imports'!FG7)</f>
        <v/>
      </c>
      <c r="BY8" t="str">
        <f>IF('Macrobond Imports'!AI7="","",'Macrobond Imports'!AI7)</f>
        <v/>
      </c>
      <c r="CA8" s="37" t="str">
        <f t="shared" ca="1" si="57"/>
        <v/>
      </c>
      <c r="CB8" s="37" t="str">
        <f t="shared" ca="1" si="58"/>
        <v/>
      </c>
      <c r="CC8" s="37" cm="1">
        <f t="array" aca="1" ref="CC8" ca="1">INDEX(MM_Headline,ROW()-5)</f>
        <v>3.6584776591253032E-4</v>
      </c>
      <c r="CD8" s="37" cm="1">
        <f t="array" aca="1" ref="CD8" ca="1">INDEX(MM_Core,ROW()-5)</f>
        <v>-5.3747303909590372E-4</v>
      </c>
      <c r="CE8" s="37" cm="1">
        <f t="array" aca="1" ref="CE8" ca="1">INDEX(YY_Headline,ROW()-5)</f>
        <v>2.4292327808601577E-2</v>
      </c>
      <c r="CF8" s="37" cm="1">
        <f t="array" aca="1" ref="CF8" ca="1">INDEX(YY_Core,ROW()-5)</f>
        <v>2.596695375532021E-2</v>
      </c>
      <c r="CG8" s="37" cm="1">
        <f t="array" aca="1" ref="CG8" ca="1">INDEX(Ann3_Headline,ROW()-5)</f>
        <v>2.0263559731657832E-2</v>
      </c>
      <c r="CH8" s="37" cm="1">
        <f t="array" aca="1" ref="CH8" ca="1">INDEX(Ann6_Headline,ROW()-5)</f>
        <v>3.3179511142815254E-2</v>
      </c>
      <c r="CK8" s="48" cm="1">
        <f t="array" aca="1" ref="CK8" ca="1">INDEX(ChartDates,ROW()-5)</f>
        <v>45474</v>
      </c>
      <c r="CL8" s="37" cm="1">
        <f t="array" aca="1" ref="CL8" ca="1">INDEX(UnprocEnergy_YY,ROW()-5)</f>
        <v>4.4292007163294178E-2</v>
      </c>
      <c r="CM8" s="37" cm="1">
        <f t="array" aca="1" ref="CM8" ca="1">INDEX(Transport_YY,ROW()-5)</f>
        <v>1.416774557090239E-2</v>
      </c>
      <c r="DA8" t="s">
        <v>365</v>
      </c>
      <c r="DB8" t="s">
        <v>366</v>
      </c>
      <c r="DC8">
        <f>INDEX('Macrobond Imports'!FR:FR,MATCH(MAX('Macrobond Imports'!$A:$A),'Macrobond Imports'!$A:$A,0))</f>
        <v>112.233</v>
      </c>
      <c r="DD8" cm="1">
        <f t="array" ref="DD8">INDEX('Macrobond Imports'!FR:FR,MATCH(MAX('Macrobond Imports'!$A:$A),'Macrobond Imports'!$A:$A,0)-1)</f>
        <v>108.38500000000001</v>
      </c>
      <c r="DE8" s="37">
        <f t="shared" si="59"/>
        <v>3.5503067767679974E-2</v>
      </c>
      <c r="DF8" t="s">
        <v>362</v>
      </c>
      <c r="DG8">
        <f t="shared" si="60"/>
        <v>3.5503075767679977E-2</v>
      </c>
    </row>
    <row r="9" spans="1:111" x14ac:dyDescent="0.25">
      <c r="A9" s="10">
        <f>IF('Macrobond Imports'!A8="","",'Macrobond Imports'!A8)</f>
        <v>17349</v>
      </c>
      <c r="B9" s="9" t="str">
        <f>IF('Macrobond Imports'!B8="","",'Macrobond Imports'!B8)</f>
        <v/>
      </c>
      <c r="C9" s="9" t="str">
        <f>IF('Macrobond Imports'!C8="","",'Macrobond Imports'!C8)</f>
        <v/>
      </c>
      <c r="D9" s="9" t="str">
        <f>IF('Macrobond Imports'!Z8="","",'Macrobond Imports'!Z8)</f>
        <v/>
      </c>
      <c r="E9" s="9" t="str">
        <f>IF('Macrobond Imports'!BH8="","",'Macrobond Imports'!BH8)</f>
        <v/>
      </c>
      <c r="F9" s="9" t="str">
        <f>IF('Macrobond Imports'!BJ8="","",'Macrobond Imports'!BJ8)</f>
        <v/>
      </c>
      <c r="G9" s="9" t="str">
        <f>IF('Macrobond Imports'!BK8="","",'Macrobond Imports'!BK8)</f>
        <v/>
      </c>
      <c r="H9" s="9" t="str">
        <f>IF('Macrobond Imports'!BL8="","",'Macrobond Imports'!BL8)</f>
        <v/>
      </c>
      <c r="I9" s="9" t="str">
        <f>IF('Macrobond Imports'!BS8="","",'Macrobond Imports'!BS8)</f>
        <v/>
      </c>
      <c r="J9" s="9" t="str">
        <f>IF('Macrobond Imports'!AA8="","",'Macrobond Imports'!AA8)</f>
        <v/>
      </c>
      <c r="K9" s="9">
        <f>IF('Macrobond Imports'!DF8="","",'Macrobond Imports'!DF8)</f>
        <v>23.2</v>
      </c>
      <c r="L9" s="9">
        <f>IF('Macrobond Imports'!EA8="","",'Macrobond Imports'!EA8)</f>
        <v>31</v>
      </c>
      <c r="M9" s="9" t="str">
        <f>IF('Macrobond Imports'!FA8="","",'Macrobond Imports'!FA8)</f>
        <v/>
      </c>
      <c r="N9" s="9" t="str">
        <f>IF('Macrobond Imports'!FC8="","",'Macrobond Imports'!FC8)</f>
        <v/>
      </c>
      <c r="P9" s="16">
        <f t="shared" si="4"/>
        <v>17349</v>
      </c>
      <c r="Q9" s="17" t="str">
        <f t="shared" si="5"/>
        <v/>
      </c>
      <c r="R9" s="17" t="str">
        <f t="shared" si="6"/>
        <v/>
      </c>
      <c r="S9" s="17" t="str">
        <f t="shared" si="7"/>
        <v/>
      </c>
      <c r="T9" s="17" t="str">
        <f t="shared" si="8"/>
        <v/>
      </c>
      <c r="U9" s="17" t="str">
        <f t="shared" si="9"/>
        <v/>
      </c>
      <c r="V9" s="17" t="str">
        <f t="shared" si="10"/>
        <v/>
      </c>
      <c r="W9" s="17" t="str">
        <f t="shared" si="11"/>
        <v/>
      </c>
      <c r="X9" s="17" t="str">
        <f t="shared" si="12"/>
        <v/>
      </c>
      <c r="Y9" s="17" t="str">
        <f t="shared" si="13"/>
        <v/>
      </c>
      <c r="Z9" s="17">
        <f t="shared" si="14"/>
        <v>0</v>
      </c>
      <c r="AA9" s="17">
        <f t="shared" si="15"/>
        <v>1.3071895424836555E-2</v>
      </c>
      <c r="AB9" s="17" t="str">
        <f t="shared" si="16"/>
        <v/>
      </c>
      <c r="AC9" s="17" t="str">
        <f t="shared" si="17"/>
        <v/>
      </c>
      <c r="AE9" s="17" t="str">
        <f t="shared" ca="1" si="18"/>
        <v/>
      </c>
      <c r="AF9" s="17" t="str">
        <f t="shared" ca="1" si="19"/>
        <v/>
      </c>
      <c r="AG9" s="17" t="str">
        <f t="shared" ca="1" si="20"/>
        <v/>
      </c>
      <c r="AH9" s="17" t="str">
        <f t="shared" ca="1" si="21"/>
        <v/>
      </c>
      <c r="AI9" s="17" t="str">
        <f t="shared" ca="1" si="22"/>
        <v/>
      </c>
      <c r="AJ9" s="17" t="str">
        <f t="shared" ca="1" si="23"/>
        <v/>
      </c>
      <c r="AK9" s="17" t="str">
        <f t="shared" ca="1" si="24"/>
        <v/>
      </c>
      <c r="AL9" s="17" t="str">
        <f t="shared" ca="1" si="25"/>
        <v/>
      </c>
      <c r="AM9" s="17" t="str">
        <f t="shared" ca="1" si="26"/>
        <v/>
      </c>
      <c r="AN9" s="17" t="str">
        <f t="shared" ca="1" si="27"/>
        <v/>
      </c>
      <c r="AO9" s="17" t="str">
        <f t="shared" ca="1" si="28"/>
        <v/>
      </c>
      <c r="AP9" s="17" t="str">
        <f t="shared" ca="1" si="29"/>
        <v/>
      </c>
      <c r="AQ9" s="17" t="str">
        <f t="shared" ca="1" si="30"/>
        <v/>
      </c>
      <c r="AS9" s="17" t="str">
        <f t="shared" ca="1" si="31"/>
        <v/>
      </c>
      <c r="AT9" s="17" t="str">
        <f t="shared" ca="1" si="32"/>
        <v/>
      </c>
      <c r="AU9" s="17" t="str">
        <f t="shared" ca="1" si="33"/>
        <v/>
      </c>
      <c r="AV9" s="17" t="str">
        <f t="shared" ca="1" si="34"/>
        <v/>
      </c>
      <c r="AW9" s="17" t="str">
        <f t="shared" ca="1" si="35"/>
        <v/>
      </c>
      <c r="AX9" s="17" t="str">
        <f t="shared" ca="1" si="36"/>
        <v/>
      </c>
      <c r="AY9" s="17" t="str">
        <f t="shared" ca="1" si="37"/>
        <v/>
      </c>
      <c r="AZ9" s="17" t="str">
        <f t="shared" ca="1" si="38"/>
        <v/>
      </c>
      <c r="BA9" s="17" t="str">
        <f t="shared" ca="1" si="39"/>
        <v/>
      </c>
      <c r="BB9" s="17">
        <f t="shared" ca="1" si="40"/>
        <v>1.7428783845085283E-2</v>
      </c>
      <c r="BC9" s="17">
        <f t="shared" ca="1" si="41"/>
        <v>3.9664639953278069E-2</v>
      </c>
      <c r="BD9" s="17" t="str">
        <f t="shared" ca="1" si="42"/>
        <v/>
      </c>
      <c r="BE9" s="17" t="str">
        <f t="shared" ca="1" si="43"/>
        <v/>
      </c>
      <c r="BG9" s="17" t="str">
        <f t="shared" ca="1" si="44"/>
        <v/>
      </c>
      <c r="BH9" s="17" t="str">
        <f t="shared" ca="1" si="45"/>
        <v/>
      </c>
      <c r="BI9" s="17" t="str">
        <f t="shared" ca="1" si="46"/>
        <v/>
      </c>
      <c r="BJ9" s="17" t="str">
        <f t="shared" ca="1" si="47"/>
        <v/>
      </c>
      <c r="BK9" s="17" t="str">
        <f t="shared" ca="1" si="48"/>
        <v/>
      </c>
      <c r="BL9" s="17" t="str">
        <f t="shared" ca="1" si="49"/>
        <v/>
      </c>
      <c r="BM9" s="17" t="str">
        <f t="shared" ca="1" si="50"/>
        <v/>
      </c>
      <c r="BN9" s="17" t="str">
        <f t="shared" ca="1" si="51"/>
        <v/>
      </c>
      <c r="BO9" s="17" t="str">
        <f t="shared" ca="1" si="52"/>
        <v/>
      </c>
      <c r="BP9" s="17" t="str">
        <f t="shared" ca="1" si="53"/>
        <v/>
      </c>
      <c r="BQ9" s="17" t="str">
        <f t="shared" ca="1" si="54"/>
        <v/>
      </c>
      <c r="BR9" s="17" t="str">
        <f t="shared" ca="1" si="55"/>
        <v/>
      </c>
      <c r="BS9" s="17" t="str">
        <f t="shared" ca="1" si="56"/>
        <v/>
      </c>
      <c r="BX9" t="str">
        <f>IF('Macrobond Imports'!FG8="","",'Macrobond Imports'!FG8)</f>
        <v/>
      </c>
      <c r="BY9" t="str">
        <f>IF('Macrobond Imports'!AI8="","",'Macrobond Imports'!AI8)</f>
        <v/>
      </c>
      <c r="CA9" s="37" t="str">
        <f t="shared" ca="1" si="57"/>
        <v/>
      </c>
      <c r="CB9" s="37" t="str">
        <f t="shared" ca="1" si="58"/>
        <v/>
      </c>
      <c r="CC9" s="37" cm="1">
        <f t="array" aca="1" ref="CC9" ca="1">INDEX(MM_Headline,ROW()-5)</f>
        <v>3.3604283683636993E-3</v>
      </c>
      <c r="CD9" s="37" cm="1">
        <f t="array" aca="1" ref="CD9" ca="1">INDEX(MM_Core,ROW()-5)</f>
        <v>4.3579679577612218E-3</v>
      </c>
      <c r="CE9" s="37" cm="1">
        <f t="array" aca="1" ref="CE9" ca="1">INDEX(YY_Headline,ROW()-5)</f>
        <v>2.106608430646939E-2</v>
      </c>
      <c r="CF9" s="37" cm="1">
        <f t="array" aca="1" ref="CF9" ca="1">INDEX(YY_Core,ROW()-5)</f>
        <v>2.8396942197813191E-2</v>
      </c>
      <c r="CG9" s="37" cm="1">
        <f t="array" aca="1" ref="CG9" ca="1">INDEX(Ann3_Headline,ROW()-5)</f>
        <v>3.3272819722764968E-2</v>
      </c>
      <c r="CH9" s="37" cm="1">
        <f t="array" aca="1" ref="CH9" ca="1">INDEX(Ann6_Headline,ROW()-5)</f>
        <v>2.8847072984224065E-2</v>
      </c>
      <c r="CK9" s="48" cm="1">
        <f t="array" aca="1" ref="CK9" ca="1">INDEX(ChartDates,ROW()-5)</f>
        <v>45505</v>
      </c>
      <c r="CL9" s="37" cm="1">
        <f t="array" aca="1" ref="CL9" ca="1">INDEX(UnprocEnergy_YY,ROW()-5)</f>
        <v>-8.1049978878060869E-2</v>
      </c>
      <c r="CM9" s="37" cm="1">
        <f t="array" aca="1" ref="CM9" ca="1">INDEX(Transport_YY,ROW()-5)</f>
        <v>5.8462281101665514E-3</v>
      </c>
      <c r="DA9" t="s">
        <v>367</v>
      </c>
      <c r="DB9" t="s">
        <v>368</v>
      </c>
      <c r="DC9">
        <f>INDEX('Macrobond Imports'!FS:FS,MATCH(MAX('Macrobond Imports'!$A:$A),'Macrobond Imports'!$A:$A,0))</f>
        <v>147.64599999999999</v>
      </c>
      <c r="DD9" cm="1">
        <f t="array" ref="DD9">INDEX('Macrobond Imports'!FS:FS,MATCH(MAX('Macrobond Imports'!$A:$A),'Macrobond Imports'!$A:$A,0)-1)</f>
        <v>147.47900000000001</v>
      </c>
      <c r="DE9" s="37">
        <f t="shared" si="59"/>
        <v>1.1323646078422733E-3</v>
      </c>
      <c r="DF9" t="s">
        <v>362</v>
      </c>
      <c r="DG9">
        <f t="shared" si="60"/>
        <v>1.1323736078422734E-3</v>
      </c>
    </row>
    <row r="10" spans="1:111" x14ac:dyDescent="0.25">
      <c r="A10" s="10">
        <f>IF('Macrobond Imports'!A9="","",'Macrobond Imports'!A9)</f>
        <v>17380</v>
      </c>
      <c r="B10" s="9" t="str">
        <f>IF('Macrobond Imports'!B9="","",'Macrobond Imports'!B9)</f>
        <v/>
      </c>
      <c r="C10" s="9" t="str">
        <f>IF('Macrobond Imports'!C9="","",'Macrobond Imports'!C9)</f>
        <v/>
      </c>
      <c r="D10" s="9" t="str">
        <f>IF('Macrobond Imports'!Z9="","",'Macrobond Imports'!Z9)</f>
        <v/>
      </c>
      <c r="E10" s="9" t="str">
        <f>IF('Macrobond Imports'!BH9="","",'Macrobond Imports'!BH9)</f>
        <v/>
      </c>
      <c r="F10" s="9" t="str">
        <f>IF('Macrobond Imports'!BJ9="","",'Macrobond Imports'!BJ9)</f>
        <v/>
      </c>
      <c r="G10" s="9" t="str">
        <f>IF('Macrobond Imports'!BK9="","",'Macrobond Imports'!BK9)</f>
        <v/>
      </c>
      <c r="H10" s="9" t="str">
        <f>IF('Macrobond Imports'!BL9="","",'Macrobond Imports'!BL9)</f>
        <v/>
      </c>
      <c r="I10" s="9" t="str">
        <f>IF('Macrobond Imports'!BS9="","",'Macrobond Imports'!BS9)</f>
        <v/>
      </c>
      <c r="J10" s="9" t="str">
        <f>IF('Macrobond Imports'!AA9="","",'Macrobond Imports'!AA9)</f>
        <v/>
      </c>
      <c r="K10" s="9">
        <f>IF('Macrobond Imports'!DF9="","",'Macrobond Imports'!DF9)</f>
        <v>23.3</v>
      </c>
      <c r="L10" s="9">
        <f>IF('Macrobond Imports'!EA9="","",'Macrobond Imports'!EA9)</f>
        <v>31.6</v>
      </c>
      <c r="M10" s="9" t="str">
        <f>IF('Macrobond Imports'!FA9="","",'Macrobond Imports'!FA9)</f>
        <v/>
      </c>
      <c r="N10" s="9" t="str">
        <f>IF('Macrobond Imports'!FC9="","",'Macrobond Imports'!FC9)</f>
        <v/>
      </c>
      <c r="P10" s="16">
        <f t="shared" si="4"/>
        <v>17380</v>
      </c>
      <c r="Q10" s="17" t="str">
        <f t="shared" si="5"/>
        <v/>
      </c>
      <c r="R10" s="17" t="str">
        <f t="shared" si="6"/>
        <v/>
      </c>
      <c r="S10" s="17" t="str">
        <f t="shared" si="7"/>
        <v/>
      </c>
      <c r="T10" s="17" t="str">
        <f t="shared" si="8"/>
        <v/>
      </c>
      <c r="U10" s="17" t="str">
        <f t="shared" si="9"/>
        <v/>
      </c>
      <c r="V10" s="17" t="str">
        <f t="shared" si="10"/>
        <v/>
      </c>
      <c r="W10" s="17" t="str">
        <f t="shared" si="11"/>
        <v/>
      </c>
      <c r="X10" s="17" t="str">
        <f t="shared" si="12"/>
        <v/>
      </c>
      <c r="Y10" s="17" t="str">
        <f t="shared" si="13"/>
        <v/>
      </c>
      <c r="Z10" s="17">
        <f t="shared" si="14"/>
        <v>4.3103448275862988E-3</v>
      </c>
      <c r="AA10" s="17">
        <f t="shared" si="15"/>
        <v>1.9354838709677358E-2</v>
      </c>
      <c r="AB10" s="17" t="str">
        <f t="shared" si="16"/>
        <v/>
      </c>
      <c r="AC10" s="17" t="str">
        <f t="shared" si="17"/>
        <v/>
      </c>
      <c r="AE10" s="17" t="str">
        <f t="shared" ca="1" si="18"/>
        <v/>
      </c>
      <c r="AF10" s="17" t="str">
        <f t="shared" ca="1" si="19"/>
        <v/>
      </c>
      <c r="AG10" s="17" t="str">
        <f t="shared" ca="1" si="20"/>
        <v/>
      </c>
      <c r="AH10" s="17" t="str">
        <f t="shared" ca="1" si="21"/>
        <v/>
      </c>
      <c r="AI10" s="17" t="str">
        <f t="shared" ca="1" si="22"/>
        <v/>
      </c>
      <c r="AJ10" s="17" t="str">
        <f t="shared" ca="1" si="23"/>
        <v/>
      </c>
      <c r="AK10" s="17" t="str">
        <f t="shared" ca="1" si="24"/>
        <v/>
      </c>
      <c r="AL10" s="17" t="str">
        <f t="shared" ca="1" si="25"/>
        <v/>
      </c>
      <c r="AM10" s="17" t="str">
        <f t="shared" ca="1" si="26"/>
        <v/>
      </c>
      <c r="AN10" s="17" t="str">
        <f t="shared" ca="1" si="27"/>
        <v/>
      </c>
      <c r="AO10" s="17" t="str">
        <f t="shared" ca="1" si="28"/>
        <v/>
      </c>
      <c r="AP10" s="17" t="str">
        <f t="shared" ca="1" si="29"/>
        <v/>
      </c>
      <c r="AQ10" s="17" t="str">
        <f t="shared" ca="1" si="30"/>
        <v/>
      </c>
      <c r="AS10" s="17" t="str">
        <f t="shared" ca="1" si="31"/>
        <v/>
      </c>
      <c r="AT10" s="17" t="str">
        <f t="shared" ca="1" si="32"/>
        <v/>
      </c>
      <c r="AU10" s="17" t="str">
        <f t="shared" ca="1" si="33"/>
        <v/>
      </c>
      <c r="AV10" s="17" t="str">
        <f t="shared" ca="1" si="34"/>
        <v/>
      </c>
      <c r="AW10" s="17" t="str">
        <f t="shared" ca="1" si="35"/>
        <v/>
      </c>
      <c r="AX10" s="17" t="str">
        <f t="shared" ca="1" si="36"/>
        <v/>
      </c>
      <c r="AY10" s="17" t="str">
        <f t="shared" ca="1" si="37"/>
        <v/>
      </c>
      <c r="AZ10" s="17" t="str">
        <f t="shared" ca="1" si="38"/>
        <v/>
      </c>
      <c r="BA10" s="17" t="str">
        <f t="shared" ca="1" si="39"/>
        <v/>
      </c>
      <c r="BB10" s="17">
        <f t="shared" ca="1" si="40"/>
        <v>5.3203612408474488E-2</v>
      </c>
      <c r="BC10" s="17">
        <f t="shared" ca="1" si="41"/>
        <v>0.16749222232986227</v>
      </c>
      <c r="BD10" s="17" t="str">
        <f t="shared" ca="1" si="42"/>
        <v/>
      </c>
      <c r="BE10" s="17" t="str">
        <f t="shared" ca="1" si="43"/>
        <v/>
      </c>
      <c r="BG10" s="17" t="str">
        <f t="shared" ca="1" si="44"/>
        <v/>
      </c>
      <c r="BH10" s="17" t="str">
        <f t="shared" ca="1" si="45"/>
        <v/>
      </c>
      <c r="BI10" s="17" t="str">
        <f t="shared" ca="1" si="46"/>
        <v/>
      </c>
      <c r="BJ10" s="17" t="str">
        <f t="shared" ca="1" si="47"/>
        <v/>
      </c>
      <c r="BK10" s="17" t="str">
        <f t="shared" ca="1" si="48"/>
        <v/>
      </c>
      <c r="BL10" s="17" t="str">
        <f t="shared" ca="1" si="49"/>
        <v/>
      </c>
      <c r="BM10" s="17" t="str">
        <f t="shared" ca="1" si="50"/>
        <v/>
      </c>
      <c r="BN10" s="17" t="str">
        <f t="shared" ca="1" si="51"/>
        <v/>
      </c>
      <c r="BO10" s="17" t="str">
        <f t="shared" ca="1" si="52"/>
        <v/>
      </c>
      <c r="BP10" s="17" t="str">
        <f t="shared" ca="1" si="53"/>
        <v/>
      </c>
      <c r="BQ10" s="17" t="str">
        <f t="shared" ca="1" si="54"/>
        <v/>
      </c>
      <c r="BR10" s="17" t="str">
        <f t="shared" ca="1" si="55"/>
        <v/>
      </c>
      <c r="BS10" s="17" t="str">
        <f t="shared" ca="1" si="56"/>
        <v/>
      </c>
      <c r="BX10" t="str">
        <f>IF('Macrobond Imports'!FG9="","",'Macrobond Imports'!FG9)</f>
        <v/>
      </c>
      <c r="BY10" t="str">
        <f>IF('Macrobond Imports'!AI9="","",'Macrobond Imports'!AI9)</f>
        <v/>
      </c>
      <c r="CA10" s="37" t="str">
        <f t="shared" ca="1" si="57"/>
        <v/>
      </c>
      <c r="CB10" s="37" t="str">
        <f t="shared" ca="1" si="58"/>
        <v/>
      </c>
      <c r="CC10" s="37" cm="1">
        <f t="array" aca="1" ref="CC10" ca="1">INDEX(MM_Headline,ROW()-5)</f>
        <v>2.7095984430125508E-3</v>
      </c>
      <c r="CD10" s="37" cm="1">
        <f t="array" aca="1" ref="CD10" ca="1">INDEX(MM_Core,ROW()-5)</f>
        <v>4.394687434809752E-3</v>
      </c>
      <c r="CE10" s="37" cm="1">
        <f t="array" aca="1" ref="CE10" ca="1">INDEX(YY_Headline,ROW()-5)</f>
        <v>2.1429972538250297E-2</v>
      </c>
      <c r="CF10" s="37" cm="1">
        <f t="array" aca="1" ref="CF10" ca="1">INDEX(YY_Core,ROW()-5)</f>
        <v>3.3064175827319797E-2</v>
      </c>
      <c r="CG10" s="37" cm="1">
        <f t="array" aca="1" ref="CG10" ca="1">INDEX(Ann3_Headline,ROW()-5)</f>
        <v>2.6039288418358009E-2</v>
      </c>
      <c r="CH10" s="37" cm="1">
        <f t="array" aca="1" ref="CH10" ca="1">INDEX(Ann6_Headline,ROW()-5)</f>
        <v>3.2053037924706818E-2</v>
      </c>
      <c r="CK10" s="48" cm="1">
        <f t="array" aca="1" ref="CK10" ca="1">INDEX(ChartDates,ROW()-5)</f>
        <v>45536</v>
      </c>
      <c r="CL10" s="37" cm="1">
        <f t="array" aca="1" ref="CL10" ca="1">INDEX(UnprocEnergy_YY,ROW()-5)</f>
        <v>-0.22155364533588029</v>
      </c>
      <c r="CM10" s="37" cm="1">
        <f t="array" aca="1" ref="CM10" ca="1">INDEX(Transport_YY,ROW()-5)</f>
        <v>2.0138628699886141E-3</v>
      </c>
      <c r="DA10" t="s">
        <v>369</v>
      </c>
      <c r="DB10" t="s">
        <v>370</v>
      </c>
      <c r="DC10">
        <f>INDEX('Macrobond Imports'!FT:FT,MATCH(MAX('Macrobond Imports'!$A:$A),'Macrobond Imports'!$A:$A,0))</f>
        <v>145.50399999999999</v>
      </c>
      <c r="DD10" cm="1">
        <f t="array" ref="DD10">INDEX('Macrobond Imports'!FT:FT,MATCH(MAX('Macrobond Imports'!$A:$A),'Macrobond Imports'!$A:$A,0)-1)</f>
        <v>135.553</v>
      </c>
      <c r="DE10" s="37">
        <f t="shared" si="59"/>
        <v>7.3410400360006678E-2</v>
      </c>
      <c r="DF10" t="s">
        <v>362</v>
      </c>
      <c r="DG10">
        <f t="shared" si="60"/>
        <v>7.3410410360006673E-2</v>
      </c>
    </row>
    <row r="11" spans="1:111" x14ac:dyDescent="0.25">
      <c r="A11" s="10">
        <f>IF('Macrobond Imports'!A10="","",'Macrobond Imports'!A10)</f>
        <v>17411</v>
      </c>
      <c r="B11" s="9" t="str">
        <f>IF('Macrobond Imports'!B10="","",'Macrobond Imports'!B10)</f>
        <v/>
      </c>
      <c r="C11" s="9" t="str">
        <f>IF('Macrobond Imports'!C10="","",'Macrobond Imports'!C10)</f>
        <v/>
      </c>
      <c r="D11" s="9" t="str">
        <f>IF('Macrobond Imports'!Z10="","",'Macrobond Imports'!Z10)</f>
        <v/>
      </c>
      <c r="E11" s="9" t="str">
        <f>IF('Macrobond Imports'!BH10="","",'Macrobond Imports'!BH10)</f>
        <v/>
      </c>
      <c r="F11" s="9" t="str">
        <f>IF('Macrobond Imports'!BJ10="","",'Macrobond Imports'!BJ10)</f>
        <v/>
      </c>
      <c r="G11" s="9" t="str">
        <f>IF('Macrobond Imports'!BK10="","",'Macrobond Imports'!BK10)</f>
        <v/>
      </c>
      <c r="H11" s="9" t="str">
        <f>IF('Macrobond Imports'!BL10="","",'Macrobond Imports'!BL10)</f>
        <v/>
      </c>
      <c r="I11" s="9" t="str">
        <f>IF('Macrobond Imports'!BS10="","",'Macrobond Imports'!BS10)</f>
        <v/>
      </c>
      <c r="J11" s="9" t="str">
        <f>IF('Macrobond Imports'!AA10="","",'Macrobond Imports'!AA10)</f>
        <v/>
      </c>
      <c r="K11" s="9">
        <f>IF('Macrobond Imports'!DF10="","",'Macrobond Imports'!DF10)</f>
        <v>23.7</v>
      </c>
      <c r="L11" s="9">
        <f>IF('Macrobond Imports'!EA10="","",'Macrobond Imports'!EA10)</f>
        <v>32.4</v>
      </c>
      <c r="M11" s="9" t="str">
        <f>IF('Macrobond Imports'!FA10="","",'Macrobond Imports'!FA10)</f>
        <v/>
      </c>
      <c r="N11" s="9" t="str">
        <f>IF('Macrobond Imports'!FC10="","",'Macrobond Imports'!FC10)</f>
        <v/>
      </c>
      <c r="P11" s="16">
        <f t="shared" si="4"/>
        <v>17411</v>
      </c>
      <c r="Q11" s="17" t="str">
        <f t="shared" si="5"/>
        <v/>
      </c>
      <c r="R11" s="17" t="str">
        <f t="shared" si="6"/>
        <v/>
      </c>
      <c r="S11" s="17" t="str">
        <f t="shared" si="7"/>
        <v/>
      </c>
      <c r="T11" s="17" t="str">
        <f t="shared" si="8"/>
        <v/>
      </c>
      <c r="U11" s="17" t="str">
        <f t="shared" si="9"/>
        <v/>
      </c>
      <c r="V11" s="17" t="str">
        <f t="shared" si="10"/>
        <v/>
      </c>
      <c r="W11" s="17" t="str">
        <f t="shared" si="11"/>
        <v/>
      </c>
      <c r="X11" s="17" t="str">
        <f t="shared" si="12"/>
        <v/>
      </c>
      <c r="Y11" s="17" t="str">
        <f t="shared" si="13"/>
        <v/>
      </c>
      <c r="Z11" s="17">
        <f t="shared" si="14"/>
        <v>1.716738197424883E-2</v>
      </c>
      <c r="AA11" s="17">
        <f t="shared" si="15"/>
        <v>2.5316455696202445E-2</v>
      </c>
      <c r="AB11" s="17" t="str">
        <f t="shared" si="16"/>
        <v/>
      </c>
      <c r="AC11" s="17" t="str">
        <f t="shared" si="17"/>
        <v/>
      </c>
      <c r="AE11" s="17" t="str">
        <f t="shared" ca="1" si="18"/>
        <v/>
      </c>
      <c r="AF11" s="17" t="str">
        <f t="shared" ca="1" si="19"/>
        <v/>
      </c>
      <c r="AG11" s="17" t="str">
        <f t="shared" ca="1" si="20"/>
        <v/>
      </c>
      <c r="AH11" s="17" t="str">
        <f t="shared" ca="1" si="21"/>
        <v/>
      </c>
      <c r="AI11" s="17" t="str">
        <f t="shared" ca="1" si="22"/>
        <v/>
      </c>
      <c r="AJ11" s="17" t="str">
        <f t="shared" ca="1" si="23"/>
        <v/>
      </c>
      <c r="AK11" s="17" t="str">
        <f t="shared" ca="1" si="24"/>
        <v/>
      </c>
      <c r="AL11" s="17" t="str">
        <f t="shared" ca="1" si="25"/>
        <v/>
      </c>
      <c r="AM11" s="17" t="str">
        <f t="shared" ca="1" si="26"/>
        <v/>
      </c>
      <c r="AN11" s="17" t="str">
        <f t="shared" ca="1" si="27"/>
        <v/>
      </c>
      <c r="AO11" s="17" t="str">
        <f t="shared" ca="1" si="28"/>
        <v/>
      </c>
      <c r="AP11" s="17" t="str">
        <f t="shared" ca="1" si="29"/>
        <v/>
      </c>
      <c r="AQ11" s="17" t="str">
        <f t="shared" ca="1" si="30"/>
        <v/>
      </c>
      <c r="AS11" s="17" t="str">
        <f t="shared" ca="1" si="31"/>
        <v/>
      </c>
      <c r="AT11" s="17" t="str">
        <f t="shared" ca="1" si="32"/>
        <v/>
      </c>
      <c r="AU11" s="17" t="str">
        <f t="shared" ca="1" si="33"/>
        <v/>
      </c>
      <c r="AV11" s="17" t="str">
        <f t="shared" ca="1" si="34"/>
        <v/>
      </c>
      <c r="AW11" s="17" t="str">
        <f t="shared" ca="1" si="35"/>
        <v/>
      </c>
      <c r="AX11" s="17" t="str">
        <f t="shared" ca="1" si="36"/>
        <v/>
      </c>
      <c r="AY11" s="17" t="str">
        <f t="shared" ca="1" si="37"/>
        <v/>
      </c>
      <c r="AZ11" s="17" t="str">
        <f t="shared" ca="1" si="38"/>
        <v/>
      </c>
      <c r="BA11" s="17" t="str">
        <f t="shared" ca="1" si="39"/>
        <v/>
      </c>
      <c r="BB11" s="17">
        <f t="shared" ca="1" si="40"/>
        <v>8.9034014274935513E-2</v>
      </c>
      <c r="BC11" s="17">
        <f t="shared" ca="1" si="41"/>
        <v>0.25688150285556954</v>
      </c>
      <c r="BD11" s="17" t="str">
        <f t="shared" ca="1" si="42"/>
        <v/>
      </c>
      <c r="BE11" s="17" t="str">
        <f t="shared" ca="1" si="43"/>
        <v/>
      </c>
      <c r="BG11" s="17" t="str">
        <f t="shared" ca="1" si="44"/>
        <v/>
      </c>
      <c r="BH11" s="17" t="str">
        <f t="shared" ca="1" si="45"/>
        <v/>
      </c>
      <c r="BI11" s="17" t="str">
        <f t="shared" ca="1" si="46"/>
        <v/>
      </c>
      <c r="BJ11" s="17" t="str">
        <f t="shared" ca="1" si="47"/>
        <v/>
      </c>
      <c r="BK11" s="17" t="str">
        <f t="shared" ca="1" si="48"/>
        <v/>
      </c>
      <c r="BL11" s="17" t="str">
        <f t="shared" ca="1" si="49"/>
        <v/>
      </c>
      <c r="BM11" s="17" t="str">
        <f t="shared" ca="1" si="50"/>
        <v/>
      </c>
      <c r="BN11" s="17" t="str">
        <f t="shared" ca="1" si="51"/>
        <v/>
      </c>
      <c r="BO11" s="17" t="str">
        <f t="shared" ca="1" si="52"/>
        <v/>
      </c>
      <c r="BP11" s="17" t="str">
        <f t="shared" ca="1" si="53"/>
        <v/>
      </c>
      <c r="BQ11" s="17" t="str">
        <f t="shared" ca="1" si="54"/>
        <v/>
      </c>
      <c r="BR11" s="17" t="str">
        <f t="shared" ca="1" si="55"/>
        <v/>
      </c>
      <c r="BS11" s="17" t="str">
        <f t="shared" ca="1" si="56"/>
        <v/>
      </c>
      <c r="BX11" t="str">
        <f>IF('Macrobond Imports'!FG10="","",'Macrobond Imports'!FG10)</f>
        <v/>
      </c>
      <c r="BY11" t="str">
        <f>IF('Macrobond Imports'!AI10="","",'Macrobond Imports'!AI10)</f>
        <v/>
      </c>
      <c r="CA11" s="37" t="str">
        <f t="shared" ca="1" si="57"/>
        <v/>
      </c>
      <c r="CB11" s="37" t="str">
        <f t="shared" ca="1" si="58"/>
        <v/>
      </c>
      <c r="CC11" s="37" cm="1">
        <f t="array" aca="1" ref="CC11" ca="1">INDEX(MM_Headline,ROW()-5)</f>
        <v>3.3675575948368675E-3</v>
      </c>
      <c r="CD11" s="37" cm="1">
        <f t="array" aca="1" ref="CD11" ca="1">INDEX(MM_Core,ROW()-5)</f>
        <v>3.2608244139515907E-3</v>
      </c>
      <c r="CE11" s="37" cm="1">
        <f t="array" aca="1" ref="CE11" ca="1">INDEX(YY_Headline,ROW()-5)</f>
        <v>2.843605227453283E-2</v>
      </c>
      <c r="CF11" s="37" cm="1">
        <f t="array" aca="1" ref="CF11" ca="1">INDEX(YY_Core,ROW()-5)</f>
        <v>3.5951216722427404E-2</v>
      </c>
      <c r="CG11" s="37" cm="1">
        <f t="array" aca="1" ref="CG11" ca="1">INDEX(Ann3_Headline,ROW()-5)</f>
        <v>3.8409811571919805E-2</v>
      </c>
      <c r="CH11" s="37" cm="1">
        <f t="array" aca="1" ref="CH11" ca="1">INDEX(Ann6_Headline,ROW()-5)</f>
        <v>2.9296697174651776E-2</v>
      </c>
      <c r="CK11" s="48" cm="1">
        <f t="array" aca="1" ref="CK11" ca="1">INDEX(ChartDates,ROW()-5)</f>
        <v>45566</v>
      </c>
      <c r="CL11" s="37" cm="1">
        <f t="array" aca="1" ref="CL11" ca="1">INDEX(UnprocEnergy_YY,ROW()-5)</f>
        <v>-0.14423617663052313</v>
      </c>
      <c r="CM11" s="37" cm="1">
        <f t="array" aca="1" ref="CM11" ca="1">INDEX(Transport_YY,ROW()-5)</f>
        <v>8.9952025586348405E-4</v>
      </c>
      <c r="DA11" t="s">
        <v>371</v>
      </c>
      <c r="DB11" t="s">
        <v>372</v>
      </c>
      <c r="DC11">
        <f>INDEX('Macrobond Imports'!FU:FU,MATCH(MAX('Macrobond Imports'!$A:$A),'Macrobond Imports'!$A:$A,0))</f>
        <v>210.55</v>
      </c>
      <c r="DD11" cm="1">
        <f t="array" ref="DD11">INDEX('Macrobond Imports'!FU:FU,MATCH(MAX('Macrobond Imports'!$A:$A),'Macrobond Imports'!$A:$A,0)-1)</f>
        <v>216.40899999999999</v>
      </c>
      <c r="DE11" s="37">
        <f t="shared" si="59"/>
        <v>-2.7073735380691133E-2</v>
      </c>
      <c r="DF11" t="s">
        <v>362</v>
      </c>
      <c r="DG11">
        <f t="shared" si="60"/>
        <v>-2.7073724380691132E-2</v>
      </c>
    </row>
    <row r="12" spans="1:111" x14ac:dyDescent="0.25">
      <c r="A12" s="10">
        <f>IF('Macrobond Imports'!A11="","",'Macrobond Imports'!A11)</f>
        <v>17441</v>
      </c>
      <c r="B12" s="9" t="str">
        <f>IF('Macrobond Imports'!B11="","",'Macrobond Imports'!B11)</f>
        <v/>
      </c>
      <c r="C12" s="9" t="str">
        <f>IF('Macrobond Imports'!C11="","",'Macrobond Imports'!C11)</f>
        <v/>
      </c>
      <c r="D12" s="9" t="str">
        <f>IF('Macrobond Imports'!Z11="","",'Macrobond Imports'!Z11)</f>
        <v/>
      </c>
      <c r="E12" s="9" t="str">
        <f>IF('Macrobond Imports'!BH11="","",'Macrobond Imports'!BH11)</f>
        <v/>
      </c>
      <c r="F12" s="9" t="str">
        <f>IF('Macrobond Imports'!BJ11="","",'Macrobond Imports'!BJ11)</f>
        <v/>
      </c>
      <c r="G12" s="9" t="str">
        <f>IF('Macrobond Imports'!BK11="","",'Macrobond Imports'!BK11)</f>
        <v/>
      </c>
      <c r="H12" s="9" t="str">
        <f>IF('Macrobond Imports'!BL11="","",'Macrobond Imports'!BL11)</f>
        <v/>
      </c>
      <c r="I12" s="9" t="str">
        <f>IF('Macrobond Imports'!BS11="","",'Macrobond Imports'!BS11)</f>
        <v/>
      </c>
      <c r="J12" s="9" t="str">
        <f>IF('Macrobond Imports'!AA11="","",'Macrobond Imports'!AA11)</f>
        <v/>
      </c>
      <c r="K12" s="9">
        <f>IF('Macrobond Imports'!DF11="","",'Macrobond Imports'!DF11)</f>
        <v>24</v>
      </c>
      <c r="L12" s="9">
        <f>IF('Macrobond Imports'!EA11="","",'Macrobond Imports'!EA11)</f>
        <v>33.700000000000003</v>
      </c>
      <c r="M12" s="9" t="str">
        <f>IF('Macrobond Imports'!FA11="","",'Macrobond Imports'!FA11)</f>
        <v/>
      </c>
      <c r="N12" s="9" t="str">
        <f>IF('Macrobond Imports'!FC11="","",'Macrobond Imports'!FC11)</f>
        <v/>
      </c>
      <c r="P12" s="16">
        <f t="shared" si="4"/>
        <v>17441</v>
      </c>
      <c r="Q12" s="17" t="str">
        <f t="shared" si="5"/>
        <v/>
      </c>
      <c r="R12" s="17" t="str">
        <f t="shared" si="6"/>
        <v/>
      </c>
      <c r="S12" s="17" t="str">
        <f t="shared" si="7"/>
        <v/>
      </c>
      <c r="T12" s="17" t="str">
        <f t="shared" si="8"/>
        <v/>
      </c>
      <c r="U12" s="17" t="str">
        <f t="shared" si="9"/>
        <v/>
      </c>
      <c r="V12" s="17" t="str">
        <f t="shared" si="10"/>
        <v/>
      </c>
      <c r="W12" s="17" t="str">
        <f t="shared" si="11"/>
        <v/>
      </c>
      <c r="X12" s="17" t="str">
        <f t="shared" si="12"/>
        <v/>
      </c>
      <c r="Y12" s="17" t="str">
        <f t="shared" si="13"/>
        <v/>
      </c>
      <c r="Z12" s="17">
        <f t="shared" si="14"/>
        <v>1.2658227848101333E-2</v>
      </c>
      <c r="AA12" s="17">
        <f t="shared" si="15"/>
        <v>4.0123456790123635E-2</v>
      </c>
      <c r="AB12" s="17" t="str">
        <f t="shared" si="16"/>
        <v/>
      </c>
      <c r="AC12" s="17" t="str">
        <f t="shared" si="17"/>
        <v/>
      </c>
      <c r="AE12" s="17" t="str">
        <f t="shared" ca="1" si="18"/>
        <v/>
      </c>
      <c r="AF12" s="17" t="str">
        <f t="shared" ca="1" si="19"/>
        <v/>
      </c>
      <c r="AG12" s="17" t="str">
        <f t="shared" ca="1" si="20"/>
        <v/>
      </c>
      <c r="AH12" s="17" t="str">
        <f t="shared" ca="1" si="21"/>
        <v/>
      </c>
      <c r="AI12" s="17" t="str">
        <f t="shared" ca="1" si="22"/>
        <v/>
      </c>
      <c r="AJ12" s="17" t="str">
        <f t="shared" ca="1" si="23"/>
        <v/>
      </c>
      <c r="AK12" s="17" t="str">
        <f t="shared" ca="1" si="24"/>
        <v/>
      </c>
      <c r="AL12" s="17" t="str">
        <f t="shared" ca="1" si="25"/>
        <v/>
      </c>
      <c r="AM12" s="17" t="str">
        <f t="shared" ca="1" si="26"/>
        <v/>
      </c>
      <c r="AN12" s="17" t="str">
        <f t="shared" ca="1" si="27"/>
        <v/>
      </c>
      <c r="AO12" s="17" t="str">
        <f t="shared" ca="1" si="28"/>
        <v/>
      </c>
      <c r="AP12" s="17" t="str">
        <f t="shared" ca="1" si="29"/>
        <v/>
      </c>
      <c r="AQ12" s="17" t="str">
        <f t="shared" ca="1" si="30"/>
        <v/>
      </c>
      <c r="AS12" s="17" t="str">
        <f t="shared" ca="1" si="31"/>
        <v/>
      </c>
      <c r="AT12" s="17" t="str">
        <f t="shared" ca="1" si="32"/>
        <v/>
      </c>
      <c r="AU12" s="17" t="str">
        <f t="shared" ca="1" si="33"/>
        <v/>
      </c>
      <c r="AV12" s="17" t="str">
        <f t="shared" ca="1" si="34"/>
        <v/>
      </c>
      <c r="AW12" s="17" t="str">
        <f t="shared" ca="1" si="35"/>
        <v/>
      </c>
      <c r="AX12" s="17" t="str">
        <f t="shared" ca="1" si="36"/>
        <v/>
      </c>
      <c r="AY12" s="17" t="str">
        <f t="shared" ca="1" si="37"/>
        <v/>
      </c>
      <c r="AZ12" s="17" t="str">
        <f t="shared" ca="1" si="38"/>
        <v/>
      </c>
      <c r="BA12" s="17" t="str">
        <f t="shared" ca="1" si="39"/>
        <v/>
      </c>
      <c r="BB12" s="17">
        <f t="shared" ca="1" si="40"/>
        <v>0.14523082056495262</v>
      </c>
      <c r="BC12" s="17">
        <f t="shared" ca="1" si="41"/>
        <v>0.39660254190213373</v>
      </c>
      <c r="BD12" s="17" t="str">
        <f t="shared" ca="1" si="42"/>
        <v/>
      </c>
      <c r="BE12" s="17" t="str">
        <f t="shared" ca="1" si="43"/>
        <v/>
      </c>
      <c r="BG12" s="17" t="str">
        <f t="shared" ca="1" si="44"/>
        <v/>
      </c>
      <c r="BH12" s="17" t="str">
        <f t="shared" ca="1" si="45"/>
        <v/>
      </c>
      <c r="BI12" s="17" t="str">
        <f t="shared" ca="1" si="46"/>
        <v/>
      </c>
      <c r="BJ12" s="17" t="str">
        <f t="shared" ca="1" si="47"/>
        <v/>
      </c>
      <c r="BK12" s="17" t="str">
        <f t="shared" ca="1" si="48"/>
        <v/>
      </c>
      <c r="BL12" s="17" t="str">
        <f t="shared" ca="1" si="49"/>
        <v/>
      </c>
      <c r="BM12" s="17" t="str">
        <f t="shared" ca="1" si="50"/>
        <v/>
      </c>
      <c r="BN12" s="17" t="str">
        <f t="shared" ca="1" si="51"/>
        <v/>
      </c>
      <c r="BO12" s="17" t="str">
        <f t="shared" ca="1" si="52"/>
        <v/>
      </c>
      <c r="BP12" s="17">
        <f t="shared" ca="1" si="53"/>
        <v>7.9440040479001217E-2</v>
      </c>
      <c r="BQ12" s="17">
        <f t="shared" ca="1" si="54"/>
        <v>0.2049889123492028</v>
      </c>
      <c r="BR12" s="17" t="str">
        <f t="shared" ca="1" si="55"/>
        <v/>
      </c>
      <c r="BS12" s="17" t="str">
        <f t="shared" ca="1" si="56"/>
        <v/>
      </c>
      <c r="BX12" t="str">
        <f>IF('Macrobond Imports'!FG11="","",'Macrobond Imports'!FG11)</f>
        <v/>
      </c>
      <c r="BY12" t="str">
        <f>IF('Macrobond Imports'!AI11="","",'Macrobond Imports'!AI11)</f>
        <v/>
      </c>
      <c r="CA12" s="37" t="str">
        <f t="shared" ca="1" si="57"/>
        <v/>
      </c>
      <c r="CB12" s="37" t="str">
        <f t="shared" ca="1" si="58"/>
        <v/>
      </c>
      <c r="CC12" s="37" cm="1">
        <f t="array" aca="1" ref="CC12" ca="1">INDEX(MM_Headline,ROW()-5)</f>
        <v>1.0458392005139316E-3</v>
      </c>
      <c r="CD12" s="37" cm="1">
        <f t="array" aca="1" ref="CD12" ca="1">INDEX(MM_Core,ROW()-5)</f>
        <v>-3.4503460697221655E-5</v>
      </c>
      <c r="CE12" s="37" cm="1">
        <f t="array" aca="1" ref="CE12" ca="1">INDEX(YY_Headline,ROW()-5)</f>
        <v>2.8896820155409175E-2</v>
      </c>
      <c r="CF12" s="37" cm="1">
        <f t="array" aca="1" ref="CF12" ca="1">INDEX(YY_Core,ROW()-5)</f>
        <v>3.3713315546931799E-2</v>
      </c>
      <c r="CG12" s="37" cm="1">
        <f t="array" aca="1" ref="CG12" ca="1">INDEX(Ann3_Headline,ROW()-5)</f>
        <v>2.8861146429360662E-2</v>
      </c>
      <c r="CH12" s="37" cm="1">
        <f t="array" aca="1" ref="CH12" ca="1">INDEX(Ann6_Headline,ROW()-5)</f>
        <v>3.1064623519914347E-2</v>
      </c>
      <c r="CK12" s="48" cm="1">
        <f t="array" aca="1" ref="CK12" ca="1">INDEX(ChartDates,ROW()-5)</f>
        <v>45597</v>
      </c>
      <c r="CL12" s="37" cm="1">
        <f t="array" aca="1" ref="CL12" ca="1">INDEX(UnprocEnergy_YY,ROW()-5)</f>
        <v>-0.12329210836277971</v>
      </c>
      <c r="CM12" s="37" cm="1">
        <f t="array" aca="1" ref="CM12" ca="1">INDEX(Transport_YY,ROW()-5)</f>
        <v>-1.273341822278784E-3</v>
      </c>
      <c r="DA12" t="s">
        <v>373</v>
      </c>
      <c r="DB12" t="s">
        <v>374</v>
      </c>
      <c r="DC12">
        <f>INDEX('Macrobond Imports'!FV:FV,MATCH(MAX('Macrobond Imports'!$A:$A),'Macrobond Imports'!$A:$A,0))</f>
        <v>132.77000000000001</v>
      </c>
      <c r="DD12" cm="1">
        <f t="array" ref="DD12">INDEX('Macrobond Imports'!FV:FV,MATCH(MAX('Macrobond Imports'!$A:$A),'Macrobond Imports'!$A:$A,0)-1)</f>
        <v>134.482</v>
      </c>
      <c r="DE12" s="37">
        <f t="shared" si="59"/>
        <v>-1.2730328222364196E-2</v>
      </c>
      <c r="DF12" t="s">
        <v>362</v>
      </c>
      <c r="DG12">
        <f t="shared" si="60"/>
        <v>-1.2730316222364195E-2</v>
      </c>
    </row>
    <row r="13" spans="1:111" x14ac:dyDescent="0.25">
      <c r="A13" s="10">
        <f>IF('Macrobond Imports'!A12="","",'Macrobond Imports'!A12)</f>
        <v>17472</v>
      </c>
      <c r="B13" s="9" t="str">
        <f>IF('Macrobond Imports'!B12="","",'Macrobond Imports'!B12)</f>
        <v/>
      </c>
      <c r="C13" s="9" t="str">
        <f>IF('Macrobond Imports'!C12="","",'Macrobond Imports'!C12)</f>
        <v/>
      </c>
      <c r="D13" s="9" t="str">
        <f>IF('Macrobond Imports'!Z12="","",'Macrobond Imports'!Z12)</f>
        <v/>
      </c>
      <c r="E13" s="9" t="str">
        <f>IF('Macrobond Imports'!BH12="","",'Macrobond Imports'!BH12)</f>
        <v/>
      </c>
      <c r="F13" s="9" t="str">
        <f>IF('Macrobond Imports'!BJ12="","",'Macrobond Imports'!BJ12)</f>
        <v/>
      </c>
      <c r="G13" s="9" t="str">
        <f>IF('Macrobond Imports'!BK12="","",'Macrobond Imports'!BK12)</f>
        <v/>
      </c>
      <c r="H13" s="9" t="str">
        <f>IF('Macrobond Imports'!BL12="","",'Macrobond Imports'!BL12)</f>
        <v/>
      </c>
      <c r="I13" s="9" t="str">
        <f>IF('Macrobond Imports'!BS12="","",'Macrobond Imports'!BS12)</f>
        <v/>
      </c>
      <c r="J13" s="9" t="str">
        <f>IF('Macrobond Imports'!AA12="","",'Macrobond Imports'!AA12)</f>
        <v/>
      </c>
      <c r="K13" s="9">
        <f>IF('Macrobond Imports'!DF12="","",'Macrobond Imports'!DF12)</f>
        <v>24.3</v>
      </c>
      <c r="L13" s="9">
        <f>IF('Macrobond Imports'!EA12="","",'Macrobond Imports'!EA12)</f>
        <v>33.9</v>
      </c>
      <c r="M13" s="9" t="str">
        <f>IF('Macrobond Imports'!FA12="","",'Macrobond Imports'!FA12)</f>
        <v/>
      </c>
      <c r="N13" s="9" t="str">
        <f>IF('Macrobond Imports'!FC12="","",'Macrobond Imports'!FC12)</f>
        <v/>
      </c>
      <c r="P13" s="16">
        <f t="shared" si="4"/>
        <v>17472</v>
      </c>
      <c r="Q13" s="17" t="str">
        <f t="shared" si="5"/>
        <v/>
      </c>
      <c r="R13" s="17" t="str">
        <f t="shared" si="6"/>
        <v/>
      </c>
      <c r="S13" s="17" t="str">
        <f t="shared" si="7"/>
        <v/>
      </c>
      <c r="T13" s="17" t="str">
        <f t="shared" si="8"/>
        <v/>
      </c>
      <c r="U13" s="17" t="str">
        <f t="shared" si="9"/>
        <v/>
      </c>
      <c r="V13" s="17" t="str">
        <f t="shared" si="10"/>
        <v/>
      </c>
      <c r="W13" s="17" t="str">
        <f t="shared" si="11"/>
        <v/>
      </c>
      <c r="X13" s="17" t="str">
        <f t="shared" si="12"/>
        <v/>
      </c>
      <c r="Y13" s="17" t="str">
        <f t="shared" si="13"/>
        <v/>
      </c>
      <c r="Z13" s="17">
        <f t="shared" si="14"/>
        <v>1.2499999999999956E-2</v>
      </c>
      <c r="AA13" s="17">
        <f t="shared" si="15"/>
        <v>5.9347181008901906E-3</v>
      </c>
      <c r="AB13" s="17" t="str">
        <f t="shared" si="16"/>
        <v/>
      </c>
      <c r="AC13" s="17" t="str">
        <f t="shared" si="17"/>
        <v/>
      </c>
      <c r="AE13" s="17" t="str">
        <f t="shared" ca="1" si="18"/>
        <v/>
      </c>
      <c r="AF13" s="17" t="str">
        <f t="shared" ca="1" si="19"/>
        <v/>
      </c>
      <c r="AG13" s="17" t="str">
        <f t="shared" ca="1" si="20"/>
        <v/>
      </c>
      <c r="AH13" s="17" t="str">
        <f t="shared" ca="1" si="21"/>
        <v/>
      </c>
      <c r="AI13" s="17" t="str">
        <f t="shared" ca="1" si="22"/>
        <v/>
      </c>
      <c r="AJ13" s="17" t="str">
        <f t="shared" ca="1" si="23"/>
        <v/>
      </c>
      <c r="AK13" s="17" t="str">
        <f t="shared" ca="1" si="24"/>
        <v/>
      </c>
      <c r="AL13" s="17" t="str">
        <f t="shared" ca="1" si="25"/>
        <v/>
      </c>
      <c r="AM13" s="17" t="str">
        <f t="shared" ca="1" si="26"/>
        <v/>
      </c>
      <c r="AN13" s="17" t="str">
        <f t="shared" ca="1" si="27"/>
        <v/>
      </c>
      <c r="AO13" s="17" t="str">
        <f t="shared" ca="1" si="28"/>
        <v/>
      </c>
      <c r="AP13" s="17" t="str">
        <f t="shared" ca="1" si="29"/>
        <v/>
      </c>
      <c r="AQ13" s="17" t="str">
        <f t="shared" ca="1" si="30"/>
        <v/>
      </c>
      <c r="AS13" s="17" t="str">
        <f t="shared" ca="1" si="31"/>
        <v/>
      </c>
      <c r="AT13" s="17" t="str">
        <f t="shared" ca="1" si="32"/>
        <v/>
      </c>
      <c r="AU13" s="17" t="str">
        <f t="shared" ca="1" si="33"/>
        <v/>
      </c>
      <c r="AV13" s="17" t="str">
        <f t="shared" ca="1" si="34"/>
        <v/>
      </c>
      <c r="AW13" s="17" t="str">
        <f t="shared" ca="1" si="35"/>
        <v/>
      </c>
      <c r="AX13" s="17" t="str">
        <f t="shared" ca="1" si="36"/>
        <v/>
      </c>
      <c r="AY13" s="17" t="str">
        <f t="shared" ca="1" si="37"/>
        <v/>
      </c>
      <c r="AZ13" s="17" t="str">
        <f t="shared" ca="1" si="38"/>
        <v/>
      </c>
      <c r="BA13" s="17" t="str">
        <f t="shared" ca="1" si="39"/>
        <v/>
      </c>
      <c r="BB13" s="17">
        <f t="shared" ca="1" si="40"/>
        <v>0.1830453974350541</v>
      </c>
      <c r="BC13" s="17">
        <f t="shared" ca="1" si="41"/>
        <v>0.32449542444869994</v>
      </c>
      <c r="BD13" s="17" t="str">
        <f t="shared" ca="1" si="42"/>
        <v/>
      </c>
      <c r="BE13" s="17" t="str">
        <f t="shared" ca="1" si="43"/>
        <v/>
      </c>
      <c r="BG13" s="17" t="str">
        <f t="shared" ca="1" si="44"/>
        <v/>
      </c>
      <c r="BH13" s="17" t="str">
        <f t="shared" ca="1" si="45"/>
        <v/>
      </c>
      <c r="BI13" s="17" t="str">
        <f t="shared" ca="1" si="46"/>
        <v/>
      </c>
      <c r="BJ13" s="17" t="str">
        <f t="shared" ca="1" si="47"/>
        <v/>
      </c>
      <c r="BK13" s="17" t="str">
        <f t="shared" ca="1" si="48"/>
        <v/>
      </c>
      <c r="BL13" s="17" t="str">
        <f t="shared" ca="1" si="49"/>
        <v/>
      </c>
      <c r="BM13" s="17" t="str">
        <f t="shared" ca="1" si="50"/>
        <v/>
      </c>
      <c r="BN13" s="17" t="str">
        <f t="shared" ca="1" si="51"/>
        <v/>
      </c>
      <c r="BO13" s="17" t="str">
        <f t="shared" ca="1" si="52"/>
        <v/>
      </c>
      <c r="BP13" s="17">
        <f t="shared" ca="1" si="53"/>
        <v>0.1162381852551988</v>
      </c>
      <c r="BQ13" s="17">
        <f t="shared" ca="1" si="54"/>
        <v>0.24351843836565079</v>
      </c>
      <c r="BR13" s="17" t="str">
        <f t="shared" ca="1" si="55"/>
        <v/>
      </c>
      <c r="BS13" s="17" t="str">
        <f t="shared" ca="1" si="56"/>
        <v/>
      </c>
      <c r="BX13" t="str">
        <f>IF('Macrobond Imports'!FG12="","",'Macrobond Imports'!FG12)</f>
        <v/>
      </c>
      <c r="BY13" t="str">
        <f>IF('Macrobond Imports'!AI12="","",'Macrobond Imports'!AI12)</f>
        <v/>
      </c>
      <c r="CA13" s="37" t="str">
        <f t="shared" ca="1" si="57"/>
        <v/>
      </c>
      <c r="CB13" s="37" t="str">
        <f t="shared" ca="1" si="58"/>
        <v/>
      </c>
      <c r="CC13" s="37" cm="1">
        <f t="array" aca="1" ref="CC13" ca="1">INDEX(MM_Headline,ROW()-5)</f>
        <v>4.1311873920257813E-3</v>
      </c>
      <c r="CD13" s="37" cm="1">
        <f t="array" aca="1" ref="CD13" ca="1">INDEX(MM_Core,ROW()-5)</f>
        <v>3.1813288431281617E-3</v>
      </c>
      <c r="CE13" s="37" cm="1">
        <f t="array" aca="1" ref="CE13" ca="1">INDEX(YY_Headline,ROW()-5)</f>
        <v>3.437554953750932E-2</v>
      </c>
      <c r="CF13" s="37" cm="1">
        <f t="array" aca="1" ref="CF13" ca="1">INDEX(YY_Core,ROW()-5)</f>
        <v>3.7327491472691099E-2</v>
      </c>
      <c r="CG13" s="37" cm="1">
        <f t="array" aca="1" ref="CG13" ca="1">INDEX(Ann3_Headline,ROW()-5)</f>
        <v>3.4708227229621968E-2</v>
      </c>
      <c r="CH13" s="37" cm="1">
        <f t="array" aca="1" ref="CH13" ca="1">INDEX(Ann6_Headline,ROW()-5)</f>
        <v>3.0364640885595318E-2</v>
      </c>
      <c r="CK13" s="48" cm="1">
        <f t="array" aca="1" ref="CK13" ca="1">INDEX(ChartDates,ROW()-5)</f>
        <v>45627</v>
      </c>
      <c r="CL13" s="37" cm="1">
        <f t="array" aca="1" ref="CL13" ca="1">INDEX(UnprocEnergy_YY,ROW()-5)</f>
        <v>2.4996944463633763E-2</v>
      </c>
      <c r="CM13" s="37" cm="1">
        <f t="array" aca="1" ref="CM13" ca="1">INDEX(Transport_YY,ROW()-5)</f>
        <v>2.955959227223004E-2</v>
      </c>
      <c r="DA13" t="s">
        <v>375</v>
      </c>
      <c r="DB13" t="s">
        <v>376</v>
      </c>
      <c r="DC13">
        <f>INDEX('Macrobond Imports'!FW:FW,MATCH(MAX('Macrobond Imports'!$A:$A),'Macrobond Imports'!$A:$A,0))</f>
        <v>160.52099999999999</v>
      </c>
      <c r="DD13" cm="1">
        <f t="array" ref="DD13">INDEX('Macrobond Imports'!FW:FW,MATCH(MAX('Macrobond Imports'!$A:$A),'Macrobond Imports'!$A:$A,0)-1)</f>
        <v>160.745</v>
      </c>
      <c r="DE13" s="37">
        <f t="shared" si="59"/>
        <v>-1.3935114622539713E-3</v>
      </c>
      <c r="DF13" t="s">
        <v>362</v>
      </c>
      <c r="DG13">
        <f t="shared" si="60"/>
        <v>-1.3934984622539712E-3</v>
      </c>
    </row>
    <row r="14" spans="1:111" x14ac:dyDescent="0.25">
      <c r="A14" s="10">
        <f>IF('Macrobond Imports'!A13="","",'Macrobond Imports'!A13)</f>
        <v>17502</v>
      </c>
      <c r="B14" s="9" t="str">
        <f>IF('Macrobond Imports'!B13="","",'Macrobond Imports'!B13)</f>
        <v/>
      </c>
      <c r="C14" s="9" t="str">
        <f>IF('Macrobond Imports'!C13="","",'Macrobond Imports'!C13)</f>
        <v/>
      </c>
      <c r="D14" s="9" t="str">
        <f>IF('Macrobond Imports'!Z13="","",'Macrobond Imports'!Z13)</f>
        <v/>
      </c>
      <c r="E14" s="9" t="str">
        <f>IF('Macrobond Imports'!BH13="","",'Macrobond Imports'!BH13)</f>
        <v/>
      </c>
      <c r="F14" s="9" t="str">
        <f>IF('Macrobond Imports'!BJ13="","",'Macrobond Imports'!BJ13)</f>
        <v/>
      </c>
      <c r="G14" s="9" t="str">
        <f>IF('Macrobond Imports'!BK13="","",'Macrobond Imports'!BK13)</f>
        <v/>
      </c>
      <c r="H14" s="9" t="str">
        <f>IF('Macrobond Imports'!BL13="","",'Macrobond Imports'!BL13)</f>
        <v/>
      </c>
      <c r="I14" s="9" t="str">
        <f>IF('Macrobond Imports'!BS13="","",'Macrobond Imports'!BS13)</f>
        <v/>
      </c>
      <c r="J14" s="9" t="str">
        <f>IF('Macrobond Imports'!AA13="","",'Macrobond Imports'!AA13)</f>
        <v/>
      </c>
      <c r="K14" s="9">
        <f>IF('Macrobond Imports'!DF13="","",'Macrobond Imports'!DF13)</f>
        <v>24.5</v>
      </c>
      <c r="L14" s="9">
        <f>IF('Macrobond Imports'!EA13="","",'Macrobond Imports'!EA13)</f>
        <v>35.299999999999997</v>
      </c>
      <c r="M14" s="9" t="str">
        <f>IF('Macrobond Imports'!FA13="","",'Macrobond Imports'!FA13)</f>
        <v/>
      </c>
      <c r="N14" s="9" t="str">
        <f>IF('Macrobond Imports'!FC13="","",'Macrobond Imports'!FC13)</f>
        <v/>
      </c>
      <c r="P14" s="16">
        <f t="shared" si="4"/>
        <v>17502</v>
      </c>
      <c r="Q14" s="17" t="str">
        <f t="shared" si="5"/>
        <v/>
      </c>
      <c r="R14" s="17" t="str">
        <f t="shared" si="6"/>
        <v/>
      </c>
      <c r="S14" s="17" t="str">
        <f t="shared" si="7"/>
        <v/>
      </c>
      <c r="T14" s="17" t="str">
        <f t="shared" si="8"/>
        <v/>
      </c>
      <c r="U14" s="17" t="str">
        <f t="shared" si="9"/>
        <v/>
      </c>
      <c r="V14" s="17" t="str">
        <f t="shared" si="10"/>
        <v/>
      </c>
      <c r="W14" s="17" t="str">
        <f t="shared" si="11"/>
        <v/>
      </c>
      <c r="X14" s="17" t="str">
        <f t="shared" si="12"/>
        <v/>
      </c>
      <c r="Y14" s="17" t="str">
        <f t="shared" si="13"/>
        <v/>
      </c>
      <c r="Z14" s="17">
        <f t="shared" si="14"/>
        <v>8.2304526748970819E-3</v>
      </c>
      <c r="AA14" s="17">
        <f t="shared" si="15"/>
        <v>4.1297935103244754E-2</v>
      </c>
      <c r="AB14" s="17" t="str">
        <f t="shared" si="16"/>
        <v/>
      </c>
      <c r="AC14" s="17" t="str">
        <f t="shared" si="17"/>
        <v/>
      </c>
      <c r="AE14" s="17" t="str">
        <f t="shared" ca="1" si="18"/>
        <v/>
      </c>
      <c r="AF14" s="17" t="str">
        <f t="shared" ca="1" si="19"/>
        <v/>
      </c>
      <c r="AG14" s="17" t="str">
        <f t="shared" ca="1" si="20"/>
        <v/>
      </c>
      <c r="AH14" s="17" t="str">
        <f t="shared" ca="1" si="21"/>
        <v/>
      </c>
      <c r="AI14" s="17" t="str">
        <f t="shared" ca="1" si="22"/>
        <v/>
      </c>
      <c r="AJ14" s="17" t="str">
        <f t="shared" ca="1" si="23"/>
        <v/>
      </c>
      <c r="AK14" s="17" t="str">
        <f t="shared" ca="1" si="24"/>
        <v/>
      </c>
      <c r="AL14" s="17" t="str">
        <f t="shared" ca="1" si="25"/>
        <v/>
      </c>
      <c r="AM14" s="17" t="str">
        <f t="shared" ca="1" si="26"/>
        <v/>
      </c>
      <c r="AN14" s="17" t="str">
        <f t="shared" ca="1" si="27"/>
        <v/>
      </c>
      <c r="AO14" s="17" t="str">
        <f t="shared" ca="1" si="28"/>
        <v/>
      </c>
      <c r="AP14" s="17" t="str">
        <f t="shared" ca="1" si="29"/>
        <v/>
      </c>
      <c r="AQ14" s="17" t="str">
        <f t="shared" ca="1" si="30"/>
        <v/>
      </c>
      <c r="AS14" s="17" t="str">
        <f t="shared" ca="1" si="31"/>
        <v/>
      </c>
      <c r="AT14" s="17" t="str">
        <f t="shared" ca="1" si="32"/>
        <v/>
      </c>
      <c r="AU14" s="17" t="str">
        <f t="shared" ca="1" si="33"/>
        <v/>
      </c>
      <c r="AV14" s="17" t="str">
        <f t="shared" ca="1" si="34"/>
        <v/>
      </c>
      <c r="AW14" s="17" t="str">
        <f t="shared" ca="1" si="35"/>
        <v/>
      </c>
      <c r="AX14" s="17" t="str">
        <f t="shared" ca="1" si="36"/>
        <v/>
      </c>
      <c r="AY14" s="17" t="str">
        <f t="shared" ca="1" si="37"/>
        <v/>
      </c>
      <c r="AZ14" s="17" t="str">
        <f t="shared" ca="1" si="38"/>
        <v/>
      </c>
      <c r="BA14" s="17" t="str">
        <f t="shared" ca="1" si="39"/>
        <v/>
      </c>
      <c r="BB14" s="17">
        <f t="shared" ca="1" si="40"/>
        <v>0.14201275210521058</v>
      </c>
      <c r="BC14" s="17">
        <f t="shared" ca="1" si="41"/>
        <v>0.4090252659176119</v>
      </c>
      <c r="BD14" s="17" t="str">
        <f t="shared" ca="1" si="42"/>
        <v/>
      </c>
      <c r="BE14" s="17" t="str">
        <f t="shared" ca="1" si="43"/>
        <v/>
      </c>
      <c r="BG14" s="17" t="str">
        <f t="shared" ca="1" si="44"/>
        <v/>
      </c>
      <c r="BH14" s="17" t="str">
        <f t="shared" ca="1" si="45"/>
        <v/>
      </c>
      <c r="BI14" s="17" t="str">
        <f t="shared" ca="1" si="46"/>
        <v/>
      </c>
      <c r="BJ14" s="17" t="str">
        <f t="shared" ca="1" si="47"/>
        <v/>
      </c>
      <c r="BK14" s="17" t="str">
        <f t="shared" ca="1" si="48"/>
        <v/>
      </c>
      <c r="BL14" s="17" t="str">
        <f t="shared" ca="1" si="49"/>
        <v/>
      </c>
      <c r="BM14" s="17" t="str">
        <f t="shared" ca="1" si="50"/>
        <v/>
      </c>
      <c r="BN14" s="17" t="str">
        <f t="shared" ca="1" si="51"/>
        <v/>
      </c>
      <c r="BO14" s="17" t="str">
        <f t="shared" ca="1" si="52"/>
        <v/>
      </c>
      <c r="BP14" s="17">
        <f t="shared" ca="1" si="53"/>
        <v>0.11520882877526772</v>
      </c>
      <c r="BQ14" s="17">
        <f t="shared" ca="1" si="54"/>
        <v>0.33078089623648999</v>
      </c>
      <c r="BR14" s="17" t="str">
        <f t="shared" ca="1" si="55"/>
        <v/>
      </c>
      <c r="BS14" s="17" t="str">
        <f t="shared" ca="1" si="56"/>
        <v/>
      </c>
      <c r="BX14" t="str">
        <f>IF('Macrobond Imports'!FG13="","",'Macrobond Imports'!FG13)</f>
        <v/>
      </c>
      <c r="BY14" t="str">
        <f>IF('Macrobond Imports'!AI13="","",'Macrobond Imports'!AI13)</f>
        <v/>
      </c>
      <c r="CA14" s="37" t="str">
        <f t="shared" ca="1" si="57"/>
        <v/>
      </c>
      <c r="CB14" s="37" t="str">
        <f t="shared" ca="1" si="58"/>
        <v/>
      </c>
      <c r="CC14" s="37" cm="1">
        <f t="array" aca="1" ref="CC14" ca="1">INDEX(MM_Headline,ROW()-5)</f>
        <v>6.2766912384735196E-3</v>
      </c>
      <c r="CD14" s="37" cm="1">
        <f t="array" aca="1" ref="CD14" ca="1">INDEX(MM_Core,ROW()-5)</f>
        <v>5.5720270484078682E-3</v>
      </c>
      <c r="CE14" s="37" cm="1">
        <f t="array" aca="1" ref="CE14" ca="1">INDEX(YY_Headline,ROW()-5)</f>
        <v>3.7867523285826543E-2</v>
      </c>
      <c r="CF14" s="37" cm="1">
        <f t="array" aca="1" ref="CF14" ca="1">INDEX(YY_Core,ROW()-5)</f>
        <v>3.9096098209398633E-2</v>
      </c>
      <c r="CG14" s="37" cm="1">
        <f t="array" aca="1" ref="CG14" ca="1">INDEX(Ann3_Headline,ROW()-5)</f>
        <v>4.6760524213020682E-2</v>
      </c>
      <c r="CH14" s="37" cm="1">
        <f t="array" aca="1" ref="CH14" ca="1">INDEX(Ann6_Headline,ROW()-5)</f>
        <v>4.2576807102942649E-2</v>
      </c>
      <c r="CK14" s="48" cm="1">
        <f t="array" aca="1" ref="CK14" ca="1">INDEX(ChartDates,ROW()-5)</f>
        <v>45658</v>
      </c>
      <c r="CL14" s="37" cm="1">
        <f t="array" aca="1" ref="CL14" ca="1">INDEX(UnprocEnergy_YY,ROW()-5)</f>
        <v>8.111441196295277E-2</v>
      </c>
      <c r="CM14" s="37" cm="1">
        <f t="array" aca="1" ref="CM14" ca="1">INDEX(Transport_YY,ROW()-5)</f>
        <v>3.6323724876817565E-2</v>
      </c>
      <c r="DA14" t="s">
        <v>377</v>
      </c>
      <c r="DB14" t="s">
        <v>378</v>
      </c>
      <c r="DC14">
        <f>INDEX('Macrobond Imports'!FX:FX,MATCH(MAX('Macrobond Imports'!$A:$A),'Macrobond Imports'!$A:$A,0))</f>
        <v>196.376</v>
      </c>
      <c r="DD14" cm="1">
        <f t="array" ref="DD14">INDEX('Macrobond Imports'!FX:FX,MATCH(MAX('Macrobond Imports'!$A:$A),'Macrobond Imports'!$A:$A,0)-1)</f>
        <v>198.56200000000001</v>
      </c>
      <c r="DE14" s="37">
        <f t="shared" si="59"/>
        <v>-1.1009155830420725E-2</v>
      </c>
      <c r="DF14" t="s">
        <v>379</v>
      </c>
      <c r="DG14">
        <f t="shared" si="60"/>
        <v>-1.1009141830420725E-2</v>
      </c>
    </row>
    <row r="15" spans="1:111" x14ac:dyDescent="0.25">
      <c r="A15" s="10">
        <f>IF('Macrobond Imports'!A14="","",'Macrobond Imports'!A14)</f>
        <v>17533</v>
      </c>
      <c r="B15" s="9" t="str">
        <f>IF('Macrobond Imports'!B14="","",'Macrobond Imports'!B14)</f>
        <v/>
      </c>
      <c r="C15" s="9" t="str">
        <f>IF('Macrobond Imports'!C14="","",'Macrobond Imports'!C14)</f>
        <v/>
      </c>
      <c r="D15" s="9" t="str">
        <f>IF('Macrobond Imports'!Z14="","",'Macrobond Imports'!Z14)</f>
        <v/>
      </c>
      <c r="E15" s="9" t="str">
        <f>IF('Macrobond Imports'!BH14="","",'Macrobond Imports'!BH14)</f>
        <v/>
      </c>
      <c r="F15" s="9" t="str">
        <f>IF('Macrobond Imports'!BJ14="","",'Macrobond Imports'!BJ14)</f>
        <v/>
      </c>
      <c r="G15" s="9" t="str">
        <f>IF('Macrobond Imports'!BK14="","",'Macrobond Imports'!BK14)</f>
        <v/>
      </c>
      <c r="H15" s="9" t="str">
        <f>IF('Macrobond Imports'!BL14="","",'Macrobond Imports'!BL14)</f>
        <v/>
      </c>
      <c r="I15" s="9" t="str">
        <f>IF('Macrobond Imports'!BS14="","",'Macrobond Imports'!BS14)</f>
        <v/>
      </c>
      <c r="J15" s="9" t="str">
        <f>IF('Macrobond Imports'!AA14="","",'Macrobond Imports'!AA14)</f>
        <v/>
      </c>
      <c r="K15" s="9">
        <f>IF('Macrobond Imports'!DF14="","",'Macrobond Imports'!DF14)</f>
        <v>25</v>
      </c>
      <c r="L15" s="9">
        <f>IF('Macrobond Imports'!EA14="","",'Macrobond Imports'!EA14)</f>
        <v>36.200000000000003</v>
      </c>
      <c r="M15" s="9" t="str">
        <f>IF('Macrobond Imports'!FA14="","",'Macrobond Imports'!FA14)</f>
        <v/>
      </c>
      <c r="N15" s="9" t="str">
        <f>IF('Macrobond Imports'!FC14="","",'Macrobond Imports'!FC14)</f>
        <v/>
      </c>
      <c r="P15" s="16">
        <f t="shared" si="4"/>
        <v>17533</v>
      </c>
      <c r="Q15" s="17" t="str">
        <f t="shared" si="5"/>
        <v/>
      </c>
      <c r="R15" s="17" t="str">
        <f t="shared" si="6"/>
        <v/>
      </c>
      <c r="S15" s="17" t="str">
        <f t="shared" si="7"/>
        <v/>
      </c>
      <c r="T15" s="17" t="str">
        <f t="shared" si="8"/>
        <v/>
      </c>
      <c r="U15" s="17" t="str">
        <f t="shared" si="9"/>
        <v/>
      </c>
      <c r="V15" s="17" t="str">
        <f t="shared" si="10"/>
        <v/>
      </c>
      <c r="W15" s="17" t="str">
        <f t="shared" si="11"/>
        <v/>
      </c>
      <c r="X15" s="17" t="str">
        <f t="shared" si="12"/>
        <v/>
      </c>
      <c r="Y15" s="17" t="str">
        <f t="shared" si="13"/>
        <v/>
      </c>
      <c r="Z15" s="17">
        <f t="shared" si="14"/>
        <v>2.0408163265306145E-2</v>
      </c>
      <c r="AA15" s="17">
        <f t="shared" si="15"/>
        <v>2.5495750708215414E-2</v>
      </c>
      <c r="AB15" s="17" t="str">
        <f t="shared" si="16"/>
        <v/>
      </c>
      <c r="AC15" s="17" t="str">
        <f t="shared" si="17"/>
        <v/>
      </c>
      <c r="AE15" s="17" t="str">
        <f t="shared" ca="1" si="18"/>
        <v/>
      </c>
      <c r="AF15" s="17" t="str">
        <f t="shared" ca="1" si="19"/>
        <v/>
      </c>
      <c r="AG15" s="17" t="str">
        <f t="shared" ca="1" si="20"/>
        <v/>
      </c>
      <c r="AH15" s="17" t="str">
        <f t="shared" ca="1" si="21"/>
        <v/>
      </c>
      <c r="AI15" s="17" t="str">
        <f t="shared" ca="1" si="22"/>
        <v/>
      </c>
      <c r="AJ15" s="17" t="str">
        <f t="shared" ca="1" si="23"/>
        <v/>
      </c>
      <c r="AK15" s="17" t="str">
        <f t="shared" ca="1" si="24"/>
        <v/>
      </c>
      <c r="AL15" s="17" t="str">
        <f t="shared" ca="1" si="25"/>
        <v/>
      </c>
      <c r="AM15" s="17" t="str">
        <f t="shared" ca="1" si="26"/>
        <v/>
      </c>
      <c r="AN15" s="17" t="str">
        <f t="shared" ca="1" si="27"/>
        <v/>
      </c>
      <c r="AO15" s="17" t="str">
        <f t="shared" ca="1" si="28"/>
        <v/>
      </c>
      <c r="AP15" s="17" t="str">
        <f t="shared" ca="1" si="29"/>
        <v/>
      </c>
      <c r="AQ15" s="17" t="str">
        <f t="shared" ca="1" si="30"/>
        <v/>
      </c>
      <c r="AS15" s="17" t="str">
        <f t="shared" ca="1" si="31"/>
        <v/>
      </c>
      <c r="AT15" s="17" t="str">
        <f t="shared" ca="1" si="32"/>
        <v/>
      </c>
      <c r="AU15" s="17" t="str">
        <f t="shared" ca="1" si="33"/>
        <v/>
      </c>
      <c r="AV15" s="17" t="str">
        <f t="shared" ca="1" si="34"/>
        <v/>
      </c>
      <c r="AW15" s="17" t="str">
        <f t="shared" ca="1" si="35"/>
        <v/>
      </c>
      <c r="AX15" s="17" t="str">
        <f t="shared" ca="1" si="36"/>
        <v/>
      </c>
      <c r="AY15" s="17" t="str">
        <f t="shared" ca="1" si="37"/>
        <v/>
      </c>
      <c r="AZ15" s="17" t="str">
        <f t="shared" ca="1" si="38"/>
        <v/>
      </c>
      <c r="BA15" s="17" t="str">
        <f t="shared" ca="1" si="39"/>
        <v/>
      </c>
      <c r="BB15" s="17">
        <f t="shared" ca="1" si="40"/>
        <v>0.17737569926697572</v>
      </c>
      <c r="BC15" s="17">
        <f t="shared" ca="1" si="41"/>
        <v>0.33141878047364615</v>
      </c>
      <c r="BD15" s="17" t="str">
        <f t="shared" ca="1" si="42"/>
        <v/>
      </c>
      <c r="BE15" s="17" t="str">
        <f t="shared" ca="1" si="43"/>
        <v/>
      </c>
      <c r="BG15" s="17" t="str">
        <f t="shared" ca="1" si="44"/>
        <v/>
      </c>
      <c r="BH15" s="17" t="str">
        <f t="shared" ca="1" si="45"/>
        <v/>
      </c>
      <c r="BI15" s="17" t="str">
        <f t="shared" ca="1" si="46"/>
        <v/>
      </c>
      <c r="BJ15" s="17" t="str">
        <f t="shared" ca="1" si="47"/>
        <v/>
      </c>
      <c r="BK15" s="17" t="str">
        <f t="shared" ca="1" si="48"/>
        <v/>
      </c>
      <c r="BL15" s="17" t="str">
        <f t="shared" ca="1" si="49"/>
        <v/>
      </c>
      <c r="BM15" s="17" t="str">
        <f t="shared" ca="1" si="50"/>
        <v/>
      </c>
      <c r="BN15" s="17" t="str">
        <f t="shared" ca="1" si="51"/>
        <v/>
      </c>
      <c r="BO15" s="17" t="str">
        <f t="shared" ca="1" si="52"/>
        <v/>
      </c>
      <c r="BP15" s="17">
        <f t="shared" ca="1" si="53"/>
        <v>0.16119203329369824</v>
      </c>
      <c r="BQ15" s="17">
        <f t="shared" ca="1" si="54"/>
        <v>0.36362122788761697</v>
      </c>
      <c r="BR15" s="17" t="str">
        <f t="shared" ca="1" si="55"/>
        <v/>
      </c>
      <c r="BS15" s="17" t="str">
        <f t="shared" ca="1" si="56"/>
        <v/>
      </c>
      <c r="BX15" t="str">
        <f>IF('Macrobond Imports'!FG14="","",'Macrobond Imports'!FG14)</f>
        <v/>
      </c>
      <c r="BY15" t="str">
        <f>IF('Macrobond Imports'!AI14="","",'Macrobond Imports'!AI14)</f>
        <v/>
      </c>
      <c r="CA15" s="37" t="str">
        <f t="shared" ca="1" si="57"/>
        <v/>
      </c>
      <c r="CB15" s="37" t="str">
        <f t="shared" ca="1" si="58"/>
        <v/>
      </c>
      <c r="CC15" s="37" cm="1">
        <f t="array" aca="1" ref="CC15" ca="1">INDEX(MM_Headline,ROW()-5)</f>
        <v>1.7435377597567747E-3</v>
      </c>
      <c r="CD15" s="37" cm="1">
        <f t="array" aca="1" ref="CD15" ca="1">INDEX(MM_Core,ROW()-5)</f>
        <v>1.710231975865284E-3</v>
      </c>
      <c r="CE15" s="37" cm="1">
        <f t="array" aca="1" ref="CE15" ca="1">INDEX(YY_Headline,ROW()-5)</f>
        <v>3.4020201456513854E-2</v>
      </c>
      <c r="CF15" s="37" cm="1">
        <f t="array" aca="1" ref="CF15" ca="1">INDEX(YY_Core,ROW()-5)</f>
        <v>3.7186833735895597E-2</v>
      </c>
      <c r="CG15" s="37" cm="1">
        <f t="array" aca="1" ref="CG15" ca="1">INDEX(Ann3_Headline,ROW()-5)</f>
        <v>4.9681817746554113E-2</v>
      </c>
      <c r="CH15" s="37" cm="1">
        <f t="array" aca="1" ref="CH15" ca="1">INDEX(Ann6_Headline,ROW()-5)</f>
        <v>3.9219340848106965E-2</v>
      </c>
      <c r="CK15" s="48" cm="1">
        <f t="array" aca="1" ref="CK15" ca="1">INDEX(ChartDates,ROW()-5)</f>
        <v>45689</v>
      </c>
      <c r="CL15" s="37" cm="1">
        <f t="array" aca="1" ref="CL15" ca="1">INDEX(UnprocEnergy_YY,ROW()-5)</f>
        <v>4.699402793693741E-2</v>
      </c>
      <c r="CM15" s="37" cm="1">
        <f t="array" aca="1" ref="CM15" ca="1">INDEX(Transport_YY,ROW()-5)</f>
        <v>2.5362030025242621E-2</v>
      </c>
      <c r="DA15" t="s">
        <v>380</v>
      </c>
      <c r="DB15" t="s">
        <v>381</v>
      </c>
      <c r="DC15">
        <f>INDEX('Macrobond Imports'!FY:FY,MATCH(MAX('Macrobond Imports'!$A:$A),'Macrobond Imports'!$A:$A,0))</f>
        <v>166.69800000000001</v>
      </c>
      <c r="DD15" cm="1">
        <f t="array" ref="DD15">INDEX('Macrobond Imports'!FY:FY,MATCH(MAX('Macrobond Imports'!$A:$A),'Macrobond Imports'!$A:$A,0)-1)</f>
        <v>155.911</v>
      </c>
      <c r="DE15" s="37">
        <f t="shared" si="59"/>
        <v>6.9186907915413265E-2</v>
      </c>
      <c r="DF15" t="s">
        <v>379</v>
      </c>
      <c r="DG15">
        <f t="shared" si="60"/>
        <v>6.9186922915413271E-2</v>
      </c>
    </row>
    <row r="16" spans="1:111" x14ac:dyDescent="0.25">
      <c r="A16" s="10">
        <f>IF('Macrobond Imports'!A15="","",'Macrobond Imports'!A15)</f>
        <v>17564</v>
      </c>
      <c r="B16" s="9" t="str">
        <f>IF('Macrobond Imports'!B15="","",'Macrobond Imports'!B15)</f>
        <v/>
      </c>
      <c r="C16" s="9" t="str">
        <f>IF('Macrobond Imports'!C15="","",'Macrobond Imports'!C15)</f>
        <v/>
      </c>
      <c r="D16" s="9" t="str">
        <f>IF('Macrobond Imports'!Z15="","",'Macrobond Imports'!Z15)</f>
        <v/>
      </c>
      <c r="E16" s="9" t="str">
        <f>IF('Macrobond Imports'!BH15="","",'Macrobond Imports'!BH15)</f>
        <v/>
      </c>
      <c r="F16" s="9" t="str">
        <f>IF('Macrobond Imports'!BJ15="","",'Macrobond Imports'!BJ15)</f>
        <v/>
      </c>
      <c r="G16" s="9" t="str">
        <f>IF('Macrobond Imports'!BK15="","",'Macrobond Imports'!BK15)</f>
        <v/>
      </c>
      <c r="H16" s="9" t="str">
        <f>IF('Macrobond Imports'!BL15="","",'Macrobond Imports'!BL15)</f>
        <v/>
      </c>
      <c r="I16" s="9" t="str">
        <f>IF('Macrobond Imports'!BS15="","",'Macrobond Imports'!BS15)</f>
        <v/>
      </c>
      <c r="J16" s="9" t="str">
        <f>IF('Macrobond Imports'!AA15="","",'Macrobond Imports'!AA15)</f>
        <v/>
      </c>
      <c r="K16" s="9">
        <f>IF('Macrobond Imports'!DF15="","",'Macrobond Imports'!DF15)</f>
        <v>24.7</v>
      </c>
      <c r="L16" s="9">
        <f>IF('Macrobond Imports'!EA15="","",'Macrobond Imports'!EA15)</f>
        <v>34.4</v>
      </c>
      <c r="M16" s="9" t="str">
        <f>IF('Macrobond Imports'!FA15="","",'Macrobond Imports'!FA15)</f>
        <v/>
      </c>
      <c r="N16" s="9" t="str">
        <f>IF('Macrobond Imports'!FC15="","",'Macrobond Imports'!FC15)</f>
        <v/>
      </c>
      <c r="P16" s="16">
        <f t="shared" si="4"/>
        <v>17564</v>
      </c>
      <c r="Q16" s="17" t="str">
        <f t="shared" si="5"/>
        <v/>
      </c>
      <c r="R16" s="17" t="str">
        <f t="shared" si="6"/>
        <v/>
      </c>
      <c r="S16" s="17" t="str">
        <f t="shared" si="7"/>
        <v/>
      </c>
      <c r="T16" s="17" t="str">
        <f t="shared" si="8"/>
        <v/>
      </c>
      <c r="U16" s="17" t="str">
        <f t="shared" si="9"/>
        <v/>
      </c>
      <c r="V16" s="17" t="str">
        <f t="shared" si="10"/>
        <v/>
      </c>
      <c r="W16" s="17" t="str">
        <f t="shared" si="11"/>
        <v/>
      </c>
      <c r="X16" s="17" t="str">
        <f t="shared" si="12"/>
        <v/>
      </c>
      <c r="Y16" s="17" t="str">
        <f t="shared" si="13"/>
        <v/>
      </c>
      <c r="Z16" s="17">
        <f t="shared" si="14"/>
        <v>-1.2000000000000011E-2</v>
      </c>
      <c r="AA16" s="17">
        <f t="shared" si="15"/>
        <v>-4.9723756906077443E-2</v>
      </c>
      <c r="AB16" s="17" t="str">
        <f t="shared" si="16"/>
        <v/>
      </c>
      <c r="AC16" s="17" t="str">
        <f t="shared" si="17"/>
        <v/>
      </c>
      <c r="AE16" s="17" t="str">
        <f t="shared" ca="1" si="18"/>
        <v/>
      </c>
      <c r="AF16" s="17" t="str">
        <f t="shared" ca="1" si="19"/>
        <v/>
      </c>
      <c r="AG16" s="17" t="str">
        <f t="shared" ca="1" si="20"/>
        <v/>
      </c>
      <c r="AH16" s="17" t="str">
        <f t="shared" ca="1" si="21"/>
        <v/>
      </c>
      <c r="AI16" s="17" t="str">
        <f t="shared" ca="1" si="22"/>
        <v/>
      </c>
      <c r="AJ16" s="17" t="str">
        <f t="shared" ca="1" si="23"/>
        <v/>
      </c>
      <c r="AK16" s="17" t="str">
        <f t="shared" ca="1" si="24"/>
        <v/>
      </c>
      <c r="AL16" s="17" t="str">
        <f t="shared" ca="1" si="25"/>
        <v/>
      </c>
      <c r="AM16" s="17" t="str">
        <f t="shared" ca="1" si="26"/>
        <v/>
      </c>
      <c r="AN16" s="17" t="str">
        <f t="shared" ca="1" si="27"/>
        <v/>
      </c>
      <c r="AO16" s="17" t="str">
        <f t="shared" ca="1" si="28"/>
        <v/>
      </c>
      <c r="AP16" s="17" t="str">
        <f t="shared" ca="1" si="29"/>
        <v/>
      </c>
      <c r="AQ16" s="17" t="str">
        <f t="shared" ca="1" si="30"/>
        <v/>
      </c>
      <c r="AS16" s="17" t="str">
        <f t="shared" ca="1" si="31"/>
        <v/>
      </c>
      <c r="AT16" s="17" t="str">
        <f t="shared" ca="1" si="32"/>
        <v/>
      </c>
      <c r="AU16" s="17" t="str">
        <f t="shared" ca="1" si="33"/>
        <v/>
      </c>
      <c r="AV16" s="17" t="str">
        <f t="shared" ca="1" si="34"/>
        <v/>
      </c>
      <c r="AW16" s="17" t="str">
        <f t="shared" ca="1" si="35"/>
        <v/>
      </c>
      <c r="AX16" s="17" t="str">
        <f t="shared" ca="1" si="36"/>
        <v/>
      </c>
      <c r="AY16" s="17" t="str">
        <f t="shared" ca="1" si="37"/>
        <v/>
      </c>
      <c r="AZ16" s="17" t="str">
        <f t="shared" ca="1" si="38"/>
        <v/>
      </c>
      <c r="BA16" s="17" t="str">
        <f t="shared" ca="1" si="39"/>
        <v/>
      </c>
      <c r="BB16" s="17">
        <f t="shared" ca="1" si="40"/>
        <v>6.7487304329029385E-2</v>
      </c>
      <c r="BC16" s="17">
        <f t="shared" ca="1" si="41"/>
        <v>6.0315176206023224E-2</v>
      </c>
      <c r="BD16" s="17" t="str">
        <f t="shared" ca="1" si="42"/>
        <v/>
      </c>
      <c r="BE16" s="17" t="str">
        <f t="shared" ca="1" si="43"/>
        <v/>
      </c>
      <c r="BG16" s="17" t="str">
        <f t="shared" ca="1" si="44"/>
        <v/>
      </c>
      <c r="BH16" s="17" t="str">
        <f t="shared" ca="1" si="45"/>
        <v/>
      </c>
      <c r="BI16" s="17" t="str">
        <f t="shared" ca="1" si="46"/>
        <v/>
      </c>
      <c r="BJ16" s="17" t="str">
        <f t="shared" ca="1" si="47"/>
        <v/>
      </c>
      <c r="BK16" s="17" t="str">
        <f t="shared" ca="1" si="48"/>
        <v/>
      </c>
      <c r="BL16" s="17" t="str">
        <f t="shared" ca="1" si="49"/>
        <v/>
      </c>
      <c r="BM16" s="17" t="str">
        <f t="shared" ca="1" si="50"/>
        <v/>
      </c>
      <c r="BN16" s="17" t="str">
        <f t="shared" ca="1" si="51"/>
        <v/>
      </c>
      <c r="BO16" s="17" t="str">
        <f t="shared" ca="1" si="52"/>
        <v/>
      </c>
      <c r="BP16" s="17">
        <f t="shared" ca="1" si="53"/>
        <v>0.1237819816169019</v>
      </c>
      <c r="BQ16" s="17">
        <f t="shared" ca="1" si="54"/>
        <v>0.18506649575388523</v>
      </c>
      <c r="BR16" s="17" t="str">
        <f t="shared" ca="1" si="55"/>
        <v/>
      </c>
      <c r="BS16" s="17" t="str">
        <f t="shared" ca="1" si="56"/>
        <v/>
      </c>
      <c r="BX16" t="str">
        <f>IF('Macrobond Imports'!FG15="","",'Macrobond Imports'!FG15)</f>
        <v/>
      </c>
      <c r="BY16" t="str">
        <f>IF('Macrobond Imports'!AI15="","",'Macrobond Imports'!AI15)</f>
        <v/>
      </c>
      <c r="CA16" s="37" t="str">
        <f t="shared" ca="1" si="57"/>
        <v/>
      </c>
      <c r="CB16" s="37" t="str">
        <f t="shared" ca="1" si="58"/>
        <v/>
      </c>
      <c r="CC16" s="37" cm="1">
        <f t="array" aca="1" ref="CC16" ca="1">INDEX(MM_Headline,ROW()-5)</f>
        <v>-1.2008122347925143E-3</v>
      </c>
      <c r="CD16" s="37" cm="1">
        <f t="array" aca="1" ref="CD16" ca="1">INDEX(MM_Core,ROW()-5)</f>
        <v>1.7892630558153932E-3</v>
      </c>
      <c r="CE16" s="37" cm="1">
        <f t="array" aca="1" ref="CE16" ca="1">INDEX(YY_Headline,ROW()-5)</f>
        <v>3.1591195713519316E-2</v>
      </c>
      <c r="CF16" s="37" cm="1">
        <f t="array" aca="1" ref="CF16" ca="1">INDEX(YY_Core,ROW()-5)</f>
        <v>3.7807664824863529E-2</v>
      </c>
      <c r="CG16" s="37" cm="1">
        <f t="array" aca="1" ref="CG16" ca="1">INDEX(Ann3_Headline,ROW()-5)</f>
        <v>2.7563270387414018E-2</v>
      </c>
      <c r="CH16" s="37" cm="1">
        <f t="array" aca="1" ref="CH16" ca="1">INDEX(Ann6_Headline,ROW()-5)</f>
        <v>3.1129560176039961E-2</v>
      </c>
      <c r="CK16" s="48" cm="1">
        <f t="array" aca="1" ref="CK16" ca="1">INDEX(ChartDates,ROW()-5)</f>
        <v>45717</v>
      </c>
      <c r="CL16" s="37" cm="1">
        <f t="array" aca="1" ref="CL16" ca="1">INDEX(UnprocEnergy_YY,ROW()-5)</f>
        <v>5.1587703898958948E-2</v>
      </c>
      <c r="CM16" s="37" cm="1">
        <f t="array" aca="1" ref="CM16" ca="1">INDEX(Transport_YY,ROW()-5)</f>
        <v>4.8533403959478694E-3</v>
      </c>
      <c r="DA16" t="s">
        <v>382</v>
      </c>
      <c r="DB16" t="s">
        <v>383</v>
      </c>
      <c r="DC16">
        <f>INDEX('Macrobond Imports'!FZ:FZ,MATCH(MAX('Macrobond Imports'!$A:$A),'Macrobond Imports'!$A:$A,0))</f>
        <v>146.547</v>
      </c>
      <c r="DD16" cm="1">
        <f t="array" ref="DD16">INDEX('Macrobond Imports'!FZ:FZ,MATCH(MAX('Macrobond Imports'!$A:$A),'Macrobond Imports'!$A:$A,0)-1)</f>
        <v>144.74100000000001</v>
      </c>
      <c r="DE16" s="37">
        <f t="shared" si="59"/>
        <v>1.2477459738429175E-2</v>
      </c>
      <c r="DF16" t="s">
        <v>379</v>
      </c>
      <c r="DG16">
        <f t="shared" si="60"/>
        <v>1.2477475738429175E-2</v>
      </c>
    </row>
    <row r="17" spans="1:111" x14ac:dyDescent="0.25">
      <c r="A17" s="10">
        <f>IF('Macrobond Imports'!A16="","",'Macrobond Imports'!A16)</f>
        <v>17593</v>
      </c>
      <c r="B17" s="9" t="str">
        <f>IF('Macrobond Imports'!B16="","",'Macrobond Imports'!B16)</f>
        <v/>
      </c>
      <c r="C17" s="9" t="str">
        <f>IF('Macrobond Imports'!C16="","",'Macrobond Imports'!C16)</f>
        <v/>
      </c>
      <c r="D17" s="9" t="str">
        <f>IF('Macrobond Imports'!Z16="","",'Macrobond Imports'!Z16)</f>
        <v/>
      </c>
      <c r="E17" s="9" t="str">
        <f>IF('Macrobond Imports'!BH16="","",'Macrobond Imports'!BH16)</f>
        <v/>
      </c>
      <c r="F17" s="9" t="str">
        <f>IF('Macrobond Imports'!BJ16="","",'Macrobond Imports'!BJ16)</f>
        <v/>
      </c>
      <c r="G17" s="9" t="str">
        <f>IF('Macrobond Imports'!BK16="","",'Macrobond Imports'!BK16)</f>
        <v/>
      </c>
      <c r="H17" s="9" t="str">
        <f>IF('Macrobond Imports'!BL16="","",'Macrobond Imports'!BL16)</f>
        <v/>
      </c>
      <c r="I17" s="9" t="str">
        <f>IF('Macrobond Imports'!BS16="","",'Macrobond Imports'!BS16)</f>
        <v/>
      </c>
      <c r="J17" s="9" t="str">
        <f>IF('Macrobond Imports'!AA16="","",'Macrobond Imports'!AA16)</f>
        <v/>
      </c>
      <c r="K17" s="9">
        <f>IF('Macrobond Imports'!DF16="","",'Macrobond Imports'!DF16)</f>
        <v>24.8</v>
      </c>
      <c r="L17" s="9">
        <f>IF('Macrobond Imports'!EA16="","",'Macrobond Imports'!EA16)</f>
        <v>33.5</v>
      </c>
      <c r="M17" s="9" t="str">
        <f>IF('Macrobond Imports'!FA16="","",'Macrobond Imports'!FA16)</f>
        <v/>
      </c>
      <c r="N17" s="9" t="str">
        <f>IF('Macrobond Imports'!FC16="","",'Macrobond Imports'!FC16)</f>
        <v/>
      </c>
      <c r="P17" s="16">
        <f t="shared" si="4"/>
        <v>17593</v>
      </c>
      <c r="Q17" s="17" t="str">
        <f t="shared" si="5"/>
        <v/>
      </c>
      <c r="R17" s="17" t="str">
        <f t="shared" si="6"/>
        <v/>
      </c>
      <c r="S17" s="17" t="str">
        <f t="shared" si="7"/>
        <v/>
      </c>
      <c r="T17" s="17" t="str">
        <f t="shared" si="8"/>
        <v/>
      </c>
      <c r="U17" s="17" t="str">
        <f t="shared" si="9"/>
        <v/>
      </c>
      <c r="V17" s="17" t="str">
        <f t="shared" si="10"/>
        <v/>
      </c>
      <c r="W17" s="17" t="str">
        <f t="shared" si="11"/>
        <v/>
      </c>
      <c r="X17" s="17" t="str">
        <f t="shared" si="12"/>
        <v/>
      </c>
      <c r="Y17" s="17" t="str">
        <f t="shared" si="13"/>
        <v/>
      </c>
      <c r="Z17" s="17">
        <f t="shared" si="14"/>
        <v>4.0485829959515662E-3</v>
      </c>
      <c r="AA17" s="17">
        <f t="shared" si="15"/>
        <v>-2.6162790697674354E-2</v>
      </c>
      <c r="AB17" s="17" t="str">
        <f t="shared" si="16"/>
        <v/>
      </c>
      <c r="AC17" s="17" t="str">
        <f t="shared" si="17"/>
        <v/>
      </c>
      <c r="AE17" s="17" t="str">
        <f t="shared" ca="1" si="18"/>
        <v/>
      </c>
      <c r="AF17" s="17" t="str">
        <f t="shared" ca="1" si="19"/>
        <v/>
      </c>
      <c r="AG17" s="17" t="str">
        <f t="shared" ca="1" si="20"/>
        <v/>
      </c>
      <c r="AH17" s="17" t="str">
        <f t="shared" ca="1" si="21"/>
        <v/>
      </c>
      <c r="AI17" s="17" t="str">
        <f t="shared" ca="1" si="22"/>
        <v/>
      </c>
      <c r="AJ17" s="17" t="str">
        <f t="shared" ca="1" si="23"/>
        <v/>
      </c>
      <c r="AK17" s="17" t="str">
        <f t="shared" ca="1" si="24"/>
        <v/>
      </c>
      <c r="AL17" s="17" t="str">
        <f t="shared" ca="1" si="25"/>
        <v/>
      </c>
      <c r="AM17" s="17" t="str">
        <f t="shared" ca="1" si="26"/>
        <v/>
      </c>
      <c r="AN17" s="17" t="str">
        <f t="shared" ca="1" si="27"/>
        <v/>
      </c>
      <c r="AO17" s="17" t="str">
        <f t="shared" ca="1" si="28"/>
        <v/>
      </c>
      <c r="AP17" s="17" t="str">
        <f t="shared" ca="1" si="29"/>
        <v/>
      </c>
      <c r="AQ17" s="17" t="str">
        <f t="shared" ca="1" si="30"/>
        <v/>
      </c>
      <c r="AS17" s="17" t="str">
        <f t="shared" ca="1" si="31"/>
        <v/>
      </c>
      <c r="AT17" s="17" t="str">
        <f t="shared" ca="1" si="32"/>
        <v/>
      </c>
      <c r="AU17" s="17" t="str">
        <f t="shared" ca="1" si="33"/>
        <v/>
      </c>
      <c r="AV17" s="17" t="str">
        <f t="shared" ca="1" si="34"/>
        <v/>
      </c>
      <c r="AW17" s="17" t="str">
        <f t="shared" ca="1" si="35"/>
        <v/>
      </c>
      <c r="AX17" s="17" t="str">
        <f t="shared" ca="1" si="36"/>
        <v/>
      </c>
      <c r="AY17" s="17" t="str">
        <f t="shared" ca="1" si="37"/>
        <v/>
      </c>
      <c r="AZ17" s="17" t="str">
        <f t="shared" ca="1" si="38"/>
        <v/>
      </c>
      <c r="BA17" s="17" t="str">
        <f t="shared" ca="1" si="39"/>
        <v/>
      </c>
      <c r="BB17" s="17">
        <f t="shared" ca="1" si="40"/>
        <v>4.9886583353006886E-2</v>
      </c>
      <c r="BC17" s="17">
        <f t="shared" ca="1" si="41"/>
        <v>-0.18888878445917578</v>
      </c>
      <c r="BD17" s="17" t="str">
        <f t="shared" ca="1" si="42"/>
        <v/>
      </c>
      <c r="BE17" s="17" t="str">
        <f t="shared" ca="1" si="43"/>
        <v/>
      </c>
      <c r="BG17" s="17" t="str">
        <f t="shared" ca="1" si="44"/>
        <v/>
      </c>
      <c r="BH17" s="17" t="str">
        <f t="shared" ca="1" si="45"/>
        <v/>
      </c>
      <c r="BI17" s="17" t="str">
        <f t="shared" ca="1" si="46"/>
        <v/>
      </c>
      <c r="BJ17" s="17" t="str">
        <f t="shared" ca="1" si="47"/>
        <v/>
      </c>
      <c r="BK17" s="17" t="str">
        <f t="shared" ca="1" si="48"/>
        <v/>
      </c>
      <c r="BL17" s="17" t="str">
        <f t="shared" ca="1" si="49"/>
        <v/>
      </c>
      <c r="BM17" s="17" t="str">
        <f t="shared" ca="1" si="50"/>
        <v/>
      </c>
      <c r="BN17" s="17" t="str">
        <f t="shared" ca="1" si="51"/>
        <v/>
      </c>
      <c r="BO17" s="17" t="str">
        <f t="shared" ca="1" si="52"/>
        <v/>
      </c>
      <c r="BP17" s="17">
        <f t="shared" ca="1" si="53"/>
        <v>9.4981217397497097E-2</v>
      </c>
      <c r="BQ17" s="17">
        <f t="shared" ca="1" si="54"/>
        <v>6.9053878981862882E-2</v>
      </c>
      <c r="BR17" s="17" t="str">
        <f t="shared" ca="1" si="55"/>
        <v/>
      </c>
      <c r="BS17" s="17" t="str">
        <f t="shared" ca="1" si="56"/>
        <v/>
      </c>
      <c r="BX17" t="str">
        <f>IF('Macrobond Imports'!FG16="","",'Macrobond Imports'!FG16)</f>
        <v/>
      </c>
      <c r="BY17" t="str">
        <f>IF('Macrobond Imports'!AI16="","",'Macrobond Imports'!AI16)</f>
        <v/>
      </c>
      <c r="CA17" s="37" t="str">
        <f t="shared" ca="1" si="57"/>
        <v/>
      </c>
      <c r="CB17" s="37" t="str">
        <f t="shared" ca="1" si="58"/>
        <v/>
      </c>
      <c r="CC17" s="37" cm="1">
        <f t="array" aca="1" ref="CC17" ca="1">INDEX(MM_Headline,ROW()-5)</f>
        <v>-2.7016986930532561E-3</v>
      </c>
      <c r="CD17" s="37" cm="1">
        <f t="array" aca="1" ref="CD17" ca="1">INDEX(MM_Core,ROW()-5)</f>
        <v>-2.0860175470888143E-3</v>
      </c>
      <c r="CE17" s="37" cm="1">
        <f t="array" aca="1" ref="CE17" ca="1">INDEX(YY_Headline,ROW()-5)</f>
        <v>2.3981081437200569E-2</v>
      </c>
      <c r="CF17" s="37" cm="1">
        <f t="array" aca="1" ref="CF17" ca="1">INDEX(YY_Core,ROW()-5)</f>
        <v>3.0604486123431585E-2</v>
      </c>
      <c r="CG17" s="37" cm="1">
        <f t="array" aca="1" ref="CG17" ca="1">INDEX(Ann3_Headline,ROW()-5)</f>
        <v>-8.62209109649692E-3</v>
      </c>
      <c r="CH17" s="37" cm="1">
        <f t="array" aca="1" ref="CH17" ca="1">INDEX(Ann6_Headline,ROW()-5)</f>
        <v>1.8692917231213357E-2</v>
      </c>
      <c r="CK17" s="48" cm="1">
        <f t="array" aca="1" ref="CK17" ca="1">INDEX(ChartDates,ROW()-5)</f>
        <v>45748</v>
      </c>
      <c r="CL17" s="37" cm="1">
        <f t="array" aca="1" ref="CL17" ca="1">INDEX(UnprocEnergy_YY,ROW()-5)</f>
        <v>-7.768158858219143E-2</v>
      </c>
      <c r="CM17" s="37" cm="1">
        <f t="array" aca="1" ref="CM17" ca="1">INDEX(Transport_YY,ROW()-5)</f>
        <v>1.0710056809866586E-2</v>
      </c>
      <c r="DA17" t="s">
        <v>384</v>
      </c>
      <c r="DB17" t="s">
        <v>385</v>
      </c>
      <c r="DC17">
        <f>INDEX('Macrobond Imports'!GA:GA,MATCH(MAX('Macrobond Imports'!$A:$A),'Macrobond Imports'!$A:$A,0))</f>
        <v>123.70099999999999</v>
      </c>
      <c r="DD17" cm="1">
        <f t="array" ref="DD17">INDEX('Macrobond Imports'!GA:GA,MATCH(MAX('Macrobond Imports'!$A:$A),'Macrobond Imports'!$A:$A,0)-1)</f>
        <v>123.598</v>
      </c>
      <c r="DE17" s="37">
        <f t="shared" si="59"/>
        <v>8.3334681790958598E-4</v>
      </c>
      <c r="DF17" t="s">
        <v>379</v>
      </c>
      <c r="DG17">
        <f t="shared" si="60"/>
        <v>8.3336381790958603E-4</v>
      </c>
    </row>
    <row r="18" spans="1:111" x14ac:dyDescent="0.25">
      <c r="A18" s="10">
        <f>IF('Macrobond Imports'!A17="","",'Macrobond Imports'!A17)</f>
        <v>17624</v>
      </c>
      <c r="B18" s="9" t="str">
        <f>IF('Macrobond Imports'!B17="","",'Macrobond Imports'!B17)</f>
        <v/>
      </c>
      <c r="C18" s="9" t="str">
        <f>IF('Macrobond Imports'!C17="","",'Macrobond Imports'!C17)</f>
        <v/>
      </c>
      <c r="D18" s="9" t="str">
        <f>IF('Macrobond Imports'!Z17="","",'Macrobond Imports'!Z17)</f>
        <v/>
      </c>
      <c r="E18" s="9" t="str">
        <f>IF('Macrobond Imports'!BH17="","",'Macrobond Imports'!BH17)</f>
        <v/>
      </c>
      <c r="F18" s="9" t="str">
        <f>IF('Macrobond Imports'!BJ17="","",'Macrobond Imports'!BJ17)</f>
        <v/>
      </c>
      <c r="G18" s="9" t="str">
        <f>IF('Macrobond Imports'!BK17="","",'Macrobond Imports'!BK17)</f>
        <v/>
      </c>
      <c r="H18" s="9" t="str">
        <f>IF('Macrobond Imports'!BL17="","",'Macrobond Imports'!BL17)</f>
        <v/>
      </c>
      <c r="I18" s="9" t="str">
        <f>IF('Macrobond Imports'!BS17="","",'Macrobond Imports'!BS17)</f>
        <v/>
      </c>
      <c r="J18" s="9" t="str">
        <f>IF('Macrobond Imports'!AA17="","",'Macrobond Imports'!AA17)</f>
        <v/>
      </c>
      <c r="K18" s="9">
        <f>IF('Macrobond Imports'!DF17="","",'Macrobond Imports'!DF17)</f>
        <v>25.1</v>
      </c>
      <c r="L18" s="9">
        <f>IF('Macrobond Imports'!EA17="","",'Macrobond Imports'!EA17)</f>
        <v>34.200000000000003</v>
      </c>
      <c r="M18" s="9" t="str">
        <f>IF('Macrobond Imports'!FA17="","",'Macrobond Imports'!FA17)</f>
        <v/>
      </c>
      <c r="N18" s="9" t="str">
        <f>IF('Macrobond Imports'!FC17="","",'Macrobond Imports'!FC17)</f>
        <v/>
      </c>
      <c r="P18" s="16">
        <f t="shared" si="4"/>
        <v>17624</v>
      </c>
      <c r="Q18" s="17" t="str">
        <f t="shared" si="5"/>
        <v/>
      </c>
      <c r="R18" s="17" t="str">
        <f t="shared" si="6"/>
        <v/>
      </c>
      <c r="S18" s="17" t="str">
        <f t="shared" si="7"/>
        <v/>
      </c>
      <c r="T18" s="17" t="str">
        <f t="shared" si="8"/>
        <v/>
      </c>
      <c r="U18" s="17" t="str">
        <f t="shared" si="9"/>
        <v/>
      </c>
      <c r="V18" s="17" t="str">
        <f t="shared" si="10"/>
        <v/>
      </c>
      <c r="W18" s="17" t="str">
        <f t="shared" si="11"/>
        <v/>
      </c>
      <c r="X18" s="17" t="str">
        <f t="shared" si="12"/>
        <v/>
      </c>
      <c r="Y18" s="17" t="str">
        <f t="shared" si="13"/>
        <v/>
      </c>
      <c r="Z18" s="17">
        <f t="shared" si="14"/>
        <v>1.2096774193548487E-2</v>
      </c>
      <c r="AA18" s="17">
        <f t="shared" si="15"/>
        <v>2.0895522388059806E-2</v>
      </c>
      <c r="AB18" s="17" t="str">
        <f t="shared" si="16"/>
        <v/>
      </c>
      <c r="AC18" s="17" t="str">
        <f t="shared" si="17"/>
        <v/>
      </c>
      <c r="AE18" s="17" t="str">
        <f t="shared" ca="1" si="18"/>
        <v/>
      </c>
      <c r="AF18" s="17" t="str">
        <f t="shared" ca="1" si="19"/>
        <v/>
      </c>
      <c r="AG18" s="17" t="str">
        <f t="shared" ca="1" si="20"/>
        <v/>
      </c>
      <c r="AH18" s="17" t="str">
        <f t="shared" ca="1" si="21"/>
        <v/>
      </c>
      <c r="AI18" s="17" t="str">
        <f t="shared" ca="1" si="22"/>
        <v/>
      </c>
      <c r="AJ18" s="17" t="str">
        <f t="shared" ca="1" si="23"/>
        <v/>
      </c>
      <c r="AK18" s="17" t="str">
        <f t="shared" ca="1" si="24"/>
        <v/>
      </c>
      <c r="AL18" s="17" t="str">
        <f t="shared" ca="1" si="25"/>
        <v/>
      </c>
      <c r="AM18" s="17" t="str">
        <f t="shared" ca="1" si="26"/>
        <v/>
      </c>
      <c r="AN18" s="17">
        <f t="shared" ca="1" si="27"/>
        <v>8.6580086580086535E-2</v>
      </c>
      <c r="AO18" s="17">
        <f t="shared" ca="1" si="28"/>
        <v>0.11400651465798051</v>
      </c>
      <c r="AP18" s="17" t="str">
        <f t="shared" ca="1" si="29"/>
        <v/>
      </c>
      <c r="AQ18" s="17" t="str">
        <f t="shared" ca="1" si="30"/>
        <v/>
      </c>
      <c r="AS18" s="17" t="str">
        <f t="shared" ca="1" si="31"/>
        <v/>
      </c>
      <c r="AT18" s="17" t="str">
        <f t="shared" ca="1" si="32"/>
        <v/>
      </c>
      <c r="AU18" s="17" t="str">
        <f t="shared" ca="1" si="33"/>
        <v/>
      </c>
      <c r="AV18" s="17" t="str">
        <f t="shared" ca="1" si="34"/>
        <v/>
      </c>
      <c r="AW18" s="17" t="str">
        <f t="shared" ca="1" si="35"/>
        <v/>
      </c>
      <c r="AX18" s="17" t="str">
        <f t="shared" ca="1" si="36"/>
        <v/>
      </c>
      <c r="AY18" s="17" t="str">
        <f t="shared" ca="1" si="37"/>
        <v/>
      </c>
      <c r="AZ18" s="17" t="str">
        <f t="shared" ca="1" si="38"/>
        <v/>
      </c>
      <c r="BA18" s="17" t="str">
        <f t="shared" ca="1" si="39"/>
        <v/>
      </c>
      <c r="BB18" s="17">
        <f t="shared" ca="1" si="40"/>
        <v>1.6096256256000085E-2</v>
      </c>
      <c r="BC18" s="17">
        <f t="shared" ca="1" si="41"/>
        <v>-0.20334526438527667</v>
      </c>
      <c r="BD18" s="17" t="str">
        <f t="shared" ca="1" si="42"/>
        <v/>
      </c>
      <c r="BE18" s="17" t="str">
        <f t="shared" ca="1" si="43"/>
        <v/>
      </c>
      <c r="BG18" s="17" t="str">
        <f t="shared" ca="1" si="44"/>
        <v/>
      </c>
      <c r="BH18" s="17" t="str">
        <f t="shared" ca="1" si="45"/>
        <v/>
      </c>
      <c r="BI18" s="17" t="str">
        <f t="shared" ca="1" si="46"/>
        <v/>
      </c>
      <c r="BJ18" s="17" t="str">
        <f t="shared" ca="1" si="47"/>
        <v/>
      </c>
      <c r="BK18" s="17" t="str">
        <f t="shared" ca="1" si="48"/>
        <v/>
      </c>
      <c r="BL18" s="17" t="str">
        <f t="shared" ca="1" si="49"/>
        <v/>
      </c>
      <c r="BM18" s="17" t="str">
        <f t="shared" ca="1" si="50"/>
        <v/>
      </c>
      <c r="BN18" s="17" t="str">
        <f t="shared" ca="1" si="51"/>
        <v/>
      </c>
      <c r="BO18" s="17" t="str">
        <f t="shared" ca="1" si="52"/>
        <v/>
      </c>
      <c r="BP18" s="17">
        <f t="shared" ca="1" si="53"/>
        <v>9.3767361111111169E-2</v>
      </c>
      <c r="BQ18" s="17">
        <f t="shared" ca="1" si="54"/>
        <v>2.9893720997807405E-2</v>
      </c>
      <c r="BR18" s="17" t="str">
        <f t="shared" ca="1" si="55"/>
        <v/>
      </c>
      <c r="BS18" s="17" t="str">
        <f t="shared" ca="1" si="56"/>
        <v/>
      </c>
      <c r="BX18" t="str">
        <f>IF('Macrobond Imports'!FG17="","",'Macrobond Imports'!FG17)</f>
        <v/>
      </c>
      <c r="BY18" t="str">
        <f>IF('Macrobond Imports'!AI17="","",'Macrobond Imports'!AI17)</f>
        <v/>
      </c>
      <c r="CA18" s="37" t="str">
        <f t="shared" ca="1" si="57"/>
        <v/>
      </c>
      <c r="CB18" s="37" t="str">
        <f t="shared" ca="1" si="58"/>
        <v/>
      </c>
      <c r="CC18" s="37" cm="1">
        <f t="array" aca="1" ref="CC18" ca="1">INDEX(MM_Headline,ROW()-5)</f>
        <v>3.3727269648842206E-3</v>
      </c>
      <c r="CD18" s="37" cm="1">
        <f t="array" aca="1" ref="CD18" ca="1">INDEX(MM_Core,ROW()-5)</f>
        <v>3.8391911739592555E-3</v>
      </c>
      <c r="CE18" s="37" cm="1">
        <f t="array" aca="1" ref="CE18" ca="1">INDEX(YY_Headline,ROW()-5)</f>
        <v>2.7242345240736654E-2</v>
      </c>
      <c r="CF18" s="37" cm="1">
        <f t="array" aca="1" ref="CF18" ca="1">INDEX(YY_Core,ROW()-5)</f>
        <v>3.1851472147516713E-2</v>
      </c>
      <c r="CG18" s="37" cm="1">
        <f t="array" aca="1" ref="CG18" ca="1">INDEX(Ann3_Headline,ROW()-5)</f>
        <v>-2.1570165993028967E-3</v>
      </c>
      <c r="CH18" s="37" cm="1">
        <f t="array" aca="1" ref="CH18" ca="1">INDEX(Ann6_Headline,ROW()-5)</f>
        <v>2.3434236598369962E-2</v>
      </c>
      <c r="CK18" s="48" cm="1">
        <f t="array" aca="1" ref="CK18" ca="1">INDEX(ChartDates,ROW()-5)</f>
        <v>45778</v>
      </c>
      <c r="CL18" s="37" cm="1">
        <f t="array" aca="1" ref="CL18" ca="1">INDEX(UnprocEnergy_YY,ROW()-5)</f>
        <v>-8.8520483039121189E-2</v>
      </c>
      <c r="CM18" s="37" cm="1">
        <f t="array" aca="1" ref="CM18" ca="1">INDEX(Transport_YY,ROW()-5)</f>
        <v>1.7698581702760174E-2</v>
      </c>
      <c r="DA18" t="s">
        <v>386</v>
      </c>
      <c r="DB18" t="s">
        <v>387</v>
      </c>
      <c r="DC18">
        <f>INDEX('Macrobond Imports'!GB:GB,MATCH(MAX('Macrobond Imports'!$A:$A),'Macrobond Imports'!$A:$A,0))</f>
        <v>53.005000000000003</v>
      </c>
      <c r="DD18" cm="1">
        <f t="array" ref="DD18">INDEX('Macrobond Imports'!GB:GB,MATCH(MAX('Macrobond Imports'!$A:$A),'Macrobond Imports'!$A:$A,0)-1)</f>
        <v>54.048000000000002</v>
      </c>
      <c r="DE18" s="37">
        <f t="shared" si="59"/>
        <v>-1.9297661338069871E-2</v>
      </c>
      <c r="DF18" t="s">
        <v>379</v>
      </c>
      <c r="DG18">
        <f t="shared" si="60"/>
        <v>-1.929764333806987E-2</v>
      </c>
    </row>
    <row r="19" spans="1:111" x14ac:dyDescent="0.25">
      <c r="A19" s="10">
        <f>IF('Macrobond Imports'!A18="","",'Macrobond Imports'!A18)</f>
        <v>17654</v>
      </c>
      <c r="B19" s="9" t="str">
        <f>IF('Macrobond Imports'!B18="","",'Macrobond Imports'!B18)</f>
        <v/>
      </c>
      <c r="C19" s="9" t="str">
        <f>IF('Macrobond Imports'!C18="","",'Macrobond Imports'!C18)</f>
        <v/>
      </c>
      <c r="D19" s="9" t="str">
        <f>IF('Macrobond Imports'!Z18="","",'Macrobond Imports'!Z18)</f>
        <v/>
      </c>
      <c r="E19" s="9" t="str">
        <f>IF('Macrobond Imports'!BH18="","",'Macrobond Imports'!BH18)</f>
        <v/>
      </c>
      <c r="F19" s="9" t="str">
        <f>IF('Macrobond Imports'!BJ18="","",'Macrobond Imports'!BJ18)</f>
        <v/>
      </c>
      <c r="G19" s="9" t="str">
        <f>IF('Macrobond Imports'!BK18="","",'Macrobond Imports'!BK18)</f>
        <v/>
      </c>
      <c r="H19" s="9" t="str">
        <f>IF('Macrobond Imports'!BL18="","",'Macrobond Imports'!BL18)</f>
        <v/>
      </c>
      <c r="I19" s="9" t="str">
        <f>IF('Macrobond Imports'!BS18="","",'Macrobond Imports'!BS18)</f>
        <v/>
      </c>
      <c r="J19" s="9" t="str">
        <f>IF('Macrobond Imports'!AA18="","",'Macrobond Imports'!AA18)</f>
        <v/>
      </c>
      <c r="K19" s="9">
        <f>IF('Macrobond Imports'!DF18="","",'Macrobond Imports'!DF18)</f>
        <v>25.1</v>
      </c>
      <c r="L19" s="9">
        <f>IF('Macrobond Imports'!EA18="","",'Macrobond Imports'!EA18)</f>
        <v>35.299999999999997</v>
      </c>
      <c r="M19" s="9" t="str">
        <f>IF('Macrobond Imports'!FA18="","",'Macrobond Imports'!FA18)</f>
        <v/>
      </c>
      <c r="N19" s="9" t="str">
        <f>IF('Macrobond Imports'!FC18="","",'Macrobond Imports'!FC18)</f>
        <v/>
      </c>
      <c r="P19" s="16">
        <f t="shared" si="4"/>
        <v>17654</v>
      </c>
      <c r="Q19" s="17" t="str">
        <f t="shared" si="5"/>
        <v/>
      </c>
      <c r="R19" s="17" t="str">
        <f t="shared" si="6"/>
        <v/>
      </c>
      <c r="S19" s="17" t="str">
        <f t="shared" si="7"/>
        <v/>
      </c>
      <c r="T19" s="17" t="str">
        <f t="shared" si="8"/>
        <v/>
      </c>
      <c r="U19" s="17" t="str">
        <f t="shared" si="9"/>
        <v/>
      </c>
      <c r="V19" s="17" t="str">
        <f t="shared" si="10"/>
        <v/>
      </c>
      <c r="W19" s="17" t="str">
        <f t="shared" si="11"/>
        <v/>
      </c>
      <c r="X19" s="17" t="str">
        <f t="shared" si="12"/>
        <v/>
      </c>
      <c r="Y19" s="17" t="str">
        <f t="shared" si="13"/>
        <v/>
      </c>
      <c r="Z19" s="17">
        <f t="shared" si="14"/>
        <v>0</v>
      </c>
      <c r="AA19" s="17">
        <f t="shared" si="15"/>
        <v>3.2163742690058283E-2</v>
      </c>
      <c r="AB19" s="17" t="str">
        <f t="shared" si="16"/>
        <v/>
      </c>
      <c r="AC19" s="17" t="str">
        <f t="shared" si="17"/>
        <v/>
      </c>
      <c r="AE19" s="17" t="str">
        <f t="shared" ca="1" si="18"/>
        <v/>
      </c>
      <c r="AF19" s="17" t="str">
        <f t="shared" ca="1" si="19"/>
        <v/>
      </c>
      <c r="AG19" s="17" t="str">
        <f t="shared" ca="1" si="20"/>
        <v/>
      </c>
      <c r="AH19" s="17" t="str">
        <f t="shared" ca="1" si="21"/>
        <v/>
      </c>
      <c r="AI19" s="17" t="str">
        <f t="shared" ca="1" si="22"/>
        <v/>
      </c>
      <c r="AJ19" s="17" t="str">
        <f t="shared" ca="1" si="23"/>
        <v/>
      </c>
      <c r="AK19" s="17" t="str">
        <f t="shared" ca="1" si="24"/>
        <v/>
      </c>
      <c r="AL19" s="17" t="str">
        <f t="shared" ca="1" si="25"/>
        <v/>
      </c>
      <c r="AM19" s="17" t="str">
        <f t="shared" ca="1" si="26"/>
        <v/>
      </c>
      <c r="AN19" s="17">
        <f t="shared" ca="1" si="27"/>
        <v>9.1304347826087096E-2</v>
      </c>
      <c r="AO19" s="17">
        <f t="shared" ca="1" si="28"/>
        <v>0.16118421052631571</v>
      </c>
      <c r="AP19" s="17" t="str">
        <f t="shared" ca="1" si="29"/>
        <v/>
      </c>
      <c r="AQ19" s="17" t="str">
        <f t="shared" ca="1" si="30"/>
        <v/>
      </c>
      <c r="AS19" s="17" t="str">
        <f t="shared" ca="1" si="31"/>
        <v/>
      </c>
      <c r="AT19" s="17" t="str">
        <f t="shared" ca="1" si="32"/>
        <v/>
      </c>
      <c r="AU19" s="17" t="str">
        <f t="shared" ca="1" si="33"/>
        <v/>
      </c>
      <c r="AV19" s="17" t="str">
        <f t="shared" ca="1" si="34"/>
        <v/>
      </c>
      <c r="AW19" s="17" t="str">
        <f t="shared" ca="1" si="35"/>
        <v/>
      </c>
      <c r="AX19" s="17" t="str">
        <f t="shared" ca="1" si="36"/>
        <v/>
      </c>
      <c r="AY19" s="17" t="str">
        <f t="shared" ca="1" si="37"/>
        <v/>
      </c>
      <c r="AZ19" s="17" t="str">
        <f t="shared" ca="1" si="38"/>
        <v/>
      </c>
      <c r="BA19" s="17" t="str">
        <f t="shared" ca="1" si="39"/>
        <v/>
      </c>
      <c r="BB19" s="17">
        <f t="shared" ca="1" si="40"/>
        <v>6.6367923312121713E-2</v>
      </c>
      <c r="BC19" s="17">
        <f t="shared" ca="1" si="41"/>
        <v>0.1088302138656625</v>
      </c>
      <c r="BD19" s="17" t="str">
        <f t="shared" ca="1" si="42"/>
        <v/>
      </c>
      <c r="BE19" s="17" t="str">
        <f t="shared" ca="1" si="43"/>
        <v/>
      </c>
      <c r="BG19" s="17" t="str">
        <f t="shared" ca="1" si="44"/>
        <v/>
      </c>
      <c r="BH19" s="17" t="str">
        <f t="shared" ca="1" si="45"/>
        <v/>
      </c>
      <c r="BI19" s="17" t="str">
        <f t="shared" ca="1" si="46"/>
        <v/>
      </c>
      <c r="BJ19" s="17" t="str">
        <f t="shared" ca="1" si="47"/>
        <v/>
      </c>
      <c r="BK19" s="17" t="str">
        <f t="shared" ca="1" si="48"/>
        <v/>
      </c>
      <c r="BL19" s="17" t="str">
        <f t="shared" ca="1" si="49"/>
        <v/>
      </c>
      <c r="BM19" s="17" t="str">
        <f t="shared" ca="1" si="50"/>
        <v/>
      </c>
      <c r="BN19" s="17" t="str">
        <f t="shared" ca="1" si="51"/>
        <v/>
      </c>
      <c r="BO19" s="17" t="str">
        <f t="shared" ca="1" si="52"/>
        <v/>
      </c>
      <c r="BP19" s="17">
        <f t="shared" ca="1" si="53"/>
        <v>6.6927467018916609E-2</v>
      </c>
      <c r="BQ19" s="17">
        <f t="shared" ca="1" si="54"/>
        <v>8.4301389650281333E-2</v>
      </c>
      <c r="BR19" s="17" t="str">
        <f t="shared" ca="1" si="55"/>
        <v/>
      </c>
      <c r="BS19" s="17" t="str">
        <f t="shared" ca="1" si="56"/>
        <v/>
      </c>
      <c r="BX19" t="str">
        <f>IF('Macrobond Imports'!FG18="","",'Macrobond Imports'!FG18)</f>
        <v/>
      </c>
      <c r="BY19" t="str">
        <f>IF('Macrobond Imports'!AI18="","",'Macrobond Imports'!AI18)</f>
        <v/>
      </c>
      <c r="CA19" s="37" t="str">
        <f t="shared" ca="1" si="57"/>
        <v/>
      </c>
      <c r="CB19" s="37" t="str">
        <f t="shared" ca="1" si="58"/>
        <v/>
      </c>
      <c r="CC19" s="37" cm="1">
        <f t="array" aca="1" ref="CC19" ca="1">INDEX(MM_Headline,ROW()-5)</f>
        <v>1.6199469467375049E-3</v>
      </c>
      <c r="CD19" s="37" cm="1">
        <f t="array" aca="1" ref="CD19" ca="1">INDEX(MM_Core,ROW()-5)</f>
        <v>1.1432693420077022E-3</v>
      </c>
      <c r="CE19" s="37" cm="1">
        <f t="array" aca="1" ref="CE19" ca="1">INDEX(YY_Headline,ROW()-5)</f>
        <v>2.4325425039173343E-2</v>
      </c>
      <c r="CF19" s="37" cm="1">
        <f t="array" aca="1" ref="CF19" ca="1">INDEX(YY_Core,ROW()-5)</f>
        <v>2.688761229347425E-2</v>
      </c>
      <c r="CG19" s="37" cm="1">
        <f t="array" aca="1" ref="CG19" ca="1">INDEX(Ann3_Headline,ROW()-5)</f>
        <v>9.1630599665624146E-3</v>
      </c>
      <c r="CH19" s="37" cm="1">
        <f t="array" aca="1" ref="CH19" ca="1">INDEX(Ann6_Headline,ROW()-5)</f>
        <v>1.832160649443737E-2</v>
      </c>
      <c r="CK19" s="48" cm="1">
        <f t="array" aca="1" ref="CK19" ca="1">INDEX(ChartDates,ROW()-5)</f>
        <v>45809</v>
      </c>
      <c r="CL19" s="37" cm="1">
        <f t="array" aca="1" ref="CL19" ca="1">INDEX(UnprocEnergy_YY,ROW()-5)</f>
        <v>-7.0849162636233642E-2</v>
      </c>
      <c r="CM19" s="37" cm="1">
        <f t="array" aca="1" ref="CM19" ca="1">INDEX(Transport_YY,ROW()-5)</f>
        <v>1.0938649896300223E-2</v>
      </c>
      <c r="DA19" t="s">
        <v>388</v>
      </c>
      <c r="DB19" t="s">
        <v>389</v>
      </c>
      <c r="DC19">
        <f>INDEX('Macrobond Imports'!GC:GC,MATCH(MAX('Macrobond Imports'!$A:$A),'Macrobond Imports'!$A:$A,0))</f>
        <v>124.002</v>
      </c>
      <c r="DD19" cm="1">
        <f t="array" ref="DD19">INDEX('Macrobond Imports'!GC:GC,MATCH(MAX('Macrobond Imports'!$A:$A),'Macrobond Imports'!$A:$A,0)-1)</f>
        <v>121.122</v>
      </c>
      <c r="DE19" s="37">
        <f t="shared" si="59"/>
        <v>2.3777678704116401E-2</v>
      </c>
      <c r="DF19" t="s">
        <v>379</v>
      </c>
      <c r="DG19">
        <f t="shared" si="60"/>
        <v>2.3777697704116401E-2</v>
      </c>
    </row>
    <row r="20" spans="1:111" x14ac:dyDescent="0.25">
      <c r="A20" s="10">
        <f>IF('Macrobond Imports'!A19="","",'Macrobond Imports'!A19)</f>
        <v>17685</v>
      </c>
      <c r="B20" s="9" t="str">
        <f>IF('Macrobond Imports'!B19="","",'Macrobond Imports'!B19)</f>
        <v/>
      </c>
      <c r="C20" s="9" t="str">
        <f>IF('Macrobond Imports'!C19="","",'Macrobond Imports'!C19)</f>
        <v/>
      </c>
      <c r="D20" s="9" t="str">
        <f>IF('Macrobond Imports'!Z19="","",'Macrobond Imports'!Z19)</f>
        <v/>
      </c>
      <c r="E20" s="9" t="str">
        <f>IF('Macrobond Imports'!BH19="","",'Macrobond Imports'!BH19)</f>
        <v/>
      </c>
      <c r="F20" s="9" t="str">
        <f>IF('Macrobond Imports'!BJ19="","",'Macrobond Imports'!BJ19)</f>
        <v/>
      </c>
      <c r="G20" s="9" t="str">
        <f>IF('Macrobond Imports'!BK19="","",'Macrobond Imports'!BK19)</f>
        <v/>
      </c>
      <c r="H20" s="9" t="str">
        <f>IF('Macrobond Imports'!BL19="","",'Macrobond Imports'!BL19)</f>
        <v/>
      </c>
      <c r="I20" s="9" t="str">
        <f>IF('Macrobond Imports'!BS19="","",'Macrobond Imports'!BS19)</f>
        <v/>
      </c>
      <c r="J20" s="9" t="str">
        <f>IF('Macrobond Imports'!AA19="","",'Macrobond Imports'!AA19)</f>
        <v/>
      </c>
      <c r="K20" s="9">
        <f>IF('Macrobond Imports'!DF19="","",'Macrobond Imports'!DF19)</f>
        <v>25.4</v>
      </c>
      <c r="L20" s="9">
        <f>IF('Macrobond Imports'!EA19="","",'Macrobond Imports'!EA19)</f>
        <v>36.200000000000003</v>
      </c>
      <c r="M20" s="9" t="str">
        <f>IF('Macrobond Imports'!FA19="","",'Macrobond Imports'!FA19)</f>
        <v/>
      </c>
      <c r="N20" s="9" t="str">
        <f>IF('Macrobond Imports'!FC19="","",'Macrobond Imports'!FC19)</f>
        <v/>
      </c>
      <c r="P20" s="16">
        <f t="shared" si="4"/>
        <v>17685</v>
      </c>
      <c r="Q20" s="17" t="str">
        <f t="shared" si="5"/>
        <v/>
      </c>
      <c r="R20" s="17" t="str">
        <f t="shared" si="6"/>
        <v/>
      </c>
      <c r="S20" s="17" t="str">
        <f t="shared" si="7"/>
        <v/>
      </c>
      <c r="T20" s="17" t="str">
        <f t="shared" si="8"/>
        <v/>
      </c>
      <c r="U20" s="17" t="str">
        <f t="shared" si="9"/>
        <v/>
      </c>
      <c r="V20" s="17" t="str">
        <f t="shared" si="10"/>
        <v/>
      </c>
      <c r="W20" s="17" t="str">
        <f t="shared" si="11"/>
        <v/>
      </c>
      <c r="X20" s="17" t="str">
        <f t="shared" si="12"/>
        <v/>
      </c>
      <c r="Y20" s="17" t="str">
        <f t="shared" si="13"/>
        <v/>
      </c>
      <c r="Z20" s="17">
        <f t="shared" si="14"/>
        <v>1.195219123505975E-2</v>
      </c>
      <c r="AA20" s="17">
        <f t="shared" si="15"/>
        <v>2.5495750708215414E-2</v>
      </c>
      <c r="AB20" s="17" t="str">
        <f t="shared" si="16"/>
        <v/>
      </c>
      <c r="AC20" s="17" t="str">
        <f t="shared" si="17"/>
        <v/>
      </c>
      <c r="AE20" s="17" t="str">
        <f t="shared" ca="1" si="18"/>
        <v/>
      </c>
      <c r="AF20" s="17" t="str">
        <f t="shared" ca="1" si="19"/>
        <v/>
      </c>
      <c r="AG20" s="17" t="str">
        <f t="shared" ca="1" si="20"/>
        <v/>
      </c>
      <c r="AH20" s="17" t="str">
        <f t="shared" ca="1" si="21"/>
        <v/>
      </c>
      <c r="AI20" s="17" t="str">
        <f t="shared" ca="1" si="22"/>
        <v/>
      </c>
      <c r="AJ20" s="17" t="str">
        <f t="shared" ca="1" si="23"/>
        <v/>
      </c>
      <c r="AK20" s="17" t="str">
        <f t="shared" ca="1" si="24"/>
        <v/>
      </c>
      <c r="AL20" s="17" t="str">
        <f t="shared" ca="1" si="25"/>
        <v/>
      </c>
      <c r="AM20" s="17" t="str">
        <f t="shared" ca="1" si="26"/>
        <v/>
      </c>
      <c r="AN20" s="17">
        <f t="shared" ca="1" si="27"/>
        <v>9.4827586206896575E-2</v>
      </c>
      <c r="AO20" s="17">
        <f t="shared" ca="1" si="28"/>
        <v>0.18300653594771243</v>
      </c>
      <c r="AP20" s="17" t="str">
        <f t="shared" ca="1" si="29"/>
        <v/>
      </c>
      <c r="AQ20" s="17" t="str">
        <f t="shared" ca="1" si="30"/>
        <v/>
      </c>
      <c r="AS20" s="17" t="str">
        <f t="shared" ca="1" si="31"/>
        <v/>
      </c>
      <c r="AT20" s="17" t="str">
        <f t="shared" ca="1" si="32"/>
        <v/>
      </c>
      <c r="AU20" s="17" t="str">
        <f t="shared" ca="1" si="33"/>
        <v/>
      </c>
      <c r="AV20" s="17" t="str">
        <f t="shared" ca="1" si="34"/>
        <v/>
      </c>
      <c r="AW20" s="17" t="str">
        <f t="shared" ca="1" si="35"/>
        <v/>
      </c>
      <c r="AX20" s="17" t="str">
        <f t="shared" ca="1" si="36"/>
        <v/>
      </c>
      <c r="AY20" s="17" t="str">
        <f t="shared" ca="1" si="37"/>
        <v/>
      </c>
      <c r="AZ20" s="17" t="str">
        <f t="shared" ca="1" si="38"/>
        <v/>
      </c>
      <c r="BA20" s="17" t="str">
        <f t="shared" ca="1" si="39"/>
        <v/>
      </c>
      <c r="BB20" s="17">
        <f t="shared" ca="1" si="40"/>
        <v>0.10034314748256934</v>
      </c>
      <c r="BC20" s="17">
        <f t="shared" ca="1" si="41"/>
        <v>0.36349972279954068</v>
      </c>
      <c r="BD20" s="17" t="str">
        <f t="shared" ca="1" si="42"/>
        <v/>
      </c>
      <c r="BE20" s="17" t="str">
        <f t="shared" ca="1" si="43"/>
        <v/>
      </c>
      <c r="BG20" s="17" t="str">
        <f t="shared" ca="1" si="44"/>
        <v/>
      </c>
      <c r="BH20" s="17" t="str">
        <f t="shared" ca="1" si="45"/>
        <v/>
      </c>
      <c r="BI20" s="17" t="str">
        <f t="shared" ca="1" si="46"/>
        <v/>
      </c>
      <c r="BJ20" s="17" t="str">
        <f t="shared" ca="1" si="47"/>
        <v/>
      </c>
      <c r="BK20" s="17" t="str">
        <f t="shared" ca="1" si="48"/>
        <v/>
      </c>
      <c r="BL20" s="17" t="str">
        <f t="shared" ca="1" si="49"/>
        <v/>
      </c>
      <c r="BM20" s="17" t="str">
        <f t="shared" ca="1" si="50"/>
        <v/>
      </c>
      <c r="BN20" s="17" t="str">
        <f t="shared" ca="1" si="51"/>
        <v/>
      </c>
      <c r="BO20" s="17" t="str">
        <f t="shared" ca="1" si="52"/>
        <v/>
      </c>
      <c r="BP20" s="17">
        <f t="shared" ca="1" si="53"/>
        <v>7.4818825489379348E-2</v>
      </c>
      <c r="BQ20" s="17">
        <f t="shared" ca="1" si="54"/>
        <v>5.1641534720606286E-2</v>
      </c>
      <c r="BR20" s="17" t="str">
        <f t="shared" ca="1" si="55"/>
        <v/>
      </c>
      <c r="BS20" s="17" t="str">
        <f t="shared" ca="1" si="56"/>
        <v/>
      </c>
      <c r="BX20" t="str">
        <f>IF('Macrobond Imports'!FG19="","",'Macrobond Imports'!FG19)</f>
        <v/>
      </c>
      <c r="BY20" t="str">
        <f>IF('Macrobond Imports'!AI19="","",'Macrobond Imports'!AI19)</f>
        <v/>
      </c>
      <c r="CA20" s="37" t="str">
        <f t="shared" ca="1" si="57"/>
        <v/>
      </c>
      <c r="CB20" s="37" t="str">
        <f t="shared" ca="1" si="58"/>
        <v/>
      </c>
      <c r="CC20" s="37" cm="1">
        <f t="array" aca="1" ref="CC20" ca="1">INDEX(MM_Headline,ROW()-5)</f>
        <v>8.113590263691739E-3</v>
      </c>
      <c r="CD20" s="37" cm="1">
        <f t="array" aca="1" ref="CD20" ca="1">INDEX(MM_Core,ROW()-5)</f>
        <v>7.925772354960392E-3</v>
      </c>
      <c r="CE20" s="37" cm="1">
        <f t="array" aca="1" ref="CE20" ca="1">INDEX(YY_Headline,ROW()-5)</f>
        <v>3.2258732283573233E-2</v>
      </c>
      <c r="CF20" s="37" cm="1">
        <f t="array" aca="1" ref="CF20" ca="1">INDEX(YY_Core,ROW()-5)</f>
        <v>3.5583087732040886E-2</v>
      </c>
      <c r="CG20" s="37" cm="1">
        <f t="array" aca="1" ref="CG20" ca="1">INDEX(Ann3_Headline,ROW()-5)</f>
        <v>5.3656147915135843E-2</v>
      </c>
      <c r="CH20" s="37" cm="1">
        <f t="array" aca="1" ref="CH20" ca="1">INDEX(Ann6_Headline,ROW()-5)</f>
        <v>2.2042772404084143E-2</v>
      </c>
      <c r="CK20" s="48" cm="1">
        <f t="array" aca="1" ref="CK20" ca="1">INDEX(ChartDates,ROW()-5)</f>
        <v>45839</v>
      </c>
      <c r="CL20" s="37" cm="1">
        <f t="array" aca="1" ref="CL20" ca="1">INDEX(UnprocEnergy_YY,ROW()-5)</f>
        <v>-8.2762121115058873E-2</v>
      </c>
      <c r="CM20" s="37" cm="1">
        <f t="array" aca="1" ref="CM20" ca="1">INDEX(Transport_YY,ROW()-5)</f>
        <v>1.3262073116686368E-2</v>
      </c>
      <c r="DA20" t="s">
        <v>390</v>
      </c>
      <c r="DB20" t="s">
        <v>391</v>
      </c>
      <c r="DC20">
        <f>INDEX('Macrobond Imports'!GD:GD,MATCH(MAX('Macrobond Imports'!$A:$A),'Macrobond Imports'!$A:$A,0))</f>
        <v>102.41</v>
      </c>
      <c r="DD20" cm="1">
        <f t="array" ref="DD20">INDEX('Macrobond Imports'!GD:GD,MATCH(MAX('Macrobond Imports'!$A:$A),'Macrobond Imports'!$A:$A,0)-1)</f>
        <v>99.509</v>
      </c>
      <c r="DE20" s="37">
        <f t="shared" si="59"/>
        <v>2.9153141926860915E-2</v>
      </c>
      <c r="DF20" t="s">
        <v>379</v>
      </c>
      <c r="DG20">
        <f t="shared" si="60"/>
        <v>2.9153161926860915E-2</v>
      </c>
    </row>
    <row r="21" spans="1:111" x14ac:dyDescent="0.25">
      <c r="A21" s="10">
        <f>IF('Macrobond Imports'!A20="","",'Macrobond Imports'!A20)</f>
        <v>17715</v>
      </c>
      <c r="B21" s="9" t="str">
        <f>IF('Macrobond Imports'!B20="","",'Macrobond Imports'!B20)</f>
        <v/>
      </c>
      <c r="C21" s="9" t="str">
        <f>IF('Macrobond Imports'!C20="","",'Macrobond Imports'!C20)</f>
        <v/>
      </c>
      <c r="D21" s="9" t="str">
        <f>IF('Macrobond Imports'!Z20="","",'Macrobond Imports'!Z20)</f>
        <v/>
      </c>
      <c r="E21" s="9" t="str">
        <f>IF('Macrobond Imports'!BH20="","",'Macrobond Imports'!BH20)</f>
        <v/>
      </c>
      <c r="F21" s="9" t="str">
        <f>IF('Macrobond Imports'!BJ20="","",'Macrobond Imports'!BJ20)</f>
        <v/>
      </c>
      <c r="G21" s="9" t="str">
        <f>IF('Macrobond Imports'!BK20="","",'Macrobond Imports'!BK20)</f>
        <v/>
      </c>
      <c r="H21" s="9" t="str">
        <f>IF('Macrobond Imports'!BL20="","",'Macrobond Imports'!BL20)</f>
        <v/>
      </c>
      <c r="I21" s="9" t="str">
        <f>IF('Macrobond Imports'!BS20="","",'Macrobond Imports'!BS20)</f>
        <v/>
      </c>
      <c r="J21" s="9" t="str">
        <f>IF('Macrobond Imports'!AA20="","",'Macrobond Imports'!AA20)</f>
        <v/>
      </c>
      <c r="K21" s="9">
        <f>IF('Macrobond Imports'!DF20="","",'Macrobond Imports'!DF20)</f>
        <v>25.4</v>
      </c>
      <c r="L21" s="9">
        <f>IF('Macrobond Imports'!EA20="","",'Macrobond Imports'!EA20)</f>
        <v>36.1</v>
      </c>
      <c r="M21" s="9" t="str">
        <f>IF('Macrobond Imports'!FA20="","",'Macrobond Imports'!FA20)</f>
        <v/>
      </c>
      <c r="N21" s="9" t="str">
        <f>IF('Macrobond Imports'!FC20="","",'Macrobond Imports'!FC20)</f>
        <v/>
      </c>
      <c r="P21" s="16">
        <f t="shared" si="4"/>
        <v>17715</v>
      </c>
      <c r="Q21" s="17" t="str">
        <f t="shared" si="5"/>
        <v/>
      </c>
      <c r="R21" s="17" t="str">
        <f t="shared" si="6"/>
        <v/>
      </c>
      <c r="S21" s="17" t="str">
        <f t="shared" si="7"/>
        <v/>
      </c>
      <c r="T21" s="17" t="str">
        <f t="shared" si="8"/>
        <v/>
      </c>
      <c r="U21" s="17" t="str">
        <f t="shared" si="9"/>
        <v/>
      </c>
      <c r="V21" s="17" t="str">
        <f t="shared" si="10"/>
        <v/>
      </c>
      <c r="W21" s="17" t="str">
        <f t="shared" si="11"/>
        <v/>
      </c>
      <c r="X21" s="17" t="str">
        <f t="shared" si="12"/>
        <v/>
      </c>
      <c r="Y21" s="17" t="str">
        <f t="shared" si="13"/>
        <v/>
      </c>
      <c r="Z21" s="17">
        <f t="shared" si="14"/>
        <v>0</v>
      </c>
      <c r="AA21" s="17">
        <f t="shared" si="15"/>
        <v>-2.7624309392265678E-3</v>
      </c>
      <c r="AB21" s="17" t="str">
        <f t="shared" si="16"/>
        <v/>
      </c>
      <c r="AC21" s="17" t="str">
        <f t="shared" si="17"/>
        <v/>
      </c>
      <c r="AE21" s="17" t="str">
        <f t="shared" ca="1" si="18"/>
        <v/>
      </c>
      <c r="AF21" s="17" t="str">
        <f t="shared" ca="1" si="19"/>
        <v/>
      </c>
      <c r="AG21" s="17" t="str">
        <f t="shared" ca="1" si="20"/>
        <v/>
      </c>
      <c r="AH21" s="17" t="str">
        <f t="shared" ca="1" si="21"/>
        <v/>
      </c>
      <c r="AI21" s="17" t="str">
        <f t="shared" ca="1" si="22"/>
        <v/>
      </c>
      <c r="AJ21" s="17" t="str">
        <f t="shared" ca="1" si="23"/>
        <v/>
      </c>
      <c r="AK21" s="17" t="str">
        <f t="shared" ca="1" si="24"/>
        <v/>
      </c>
      <c r="AL21" s="17" t="str">
        <f t="shared" ca="1" si="25"/>
        <v/>
      </c>
      <c r="AM21" s="17" t="str">
        <f t="shared" ca="1" si="26"/>
        <v/>
      </c>
      <c r="AN21" s="17">
        <f t="shared" ca="1" si="27"/>
        <v>9.4827586206896575E-2</v>
      </c>
      <c r="AO21" s="17">
        <f t="shared" ca="1" si="28"/>
        <v>0.1645161290322581</v>
      </c>
      <c r="AP21" s="17" t="str">
        <f t="shared" ca="1" si="29"/>
        <v/>
      </c>
      <c r="AQ21" s="17" t="str">
        <f t="shared" ca="1" si="30"/>
        <v/>
      </c>
      <c r="AS21" s="17" t="str">
        <f t="shared" ca="1" si="31"/>
        <v/>
      </c>
      <c r="AT21" s="17" t="str">
        <f t="shared" ca="1" si="32"/>
        <v/>
      </c>
      <c r="AU21" s="17" t="str">
        <f t="shared" ca="1" si="33"/>
        <v/>
      </c>
      <c r="AV21" s="17" t="str">
        <f t="shared" ca="1" si="34"/>
        <v/>
      </c>
      <c r="AW21" s="17" t="str">
        <f t="shared" ca="1" si="35"/>
        <v/>
      </c>
      <c r="AX21" s="17" t="str">
        <f t="shared" ca="1" si="36"/>
        <v/>
      </c>
      <c r="AY21" s="17" t="str">
        <f t="shared" ca="1" si="37"/>
        <v/>
      </c>
      <c r="AZ21" s="17" t="str">
        <f t="shared" ca="1" si="38"/>
        <v/>
      </c>
      <c r="BA21" s="17" t="str">
        <f t="shared" ca="1" si="39"/>
        <v/>
      </c>
      <c r="BB21" s="17">
        <f t="shared" ca="1" si="40"/>
        <v>4.8672744314825822E-2</v>
      </c>
      <c r="BC21" s="17">
        <f t="shared" ca="1" si="41"/>
        <v>0.24143613778387452</v>
      </c>
      <c r="BD21" s="17" t="str">
        <f t="shared" ca="1" si="42"/>
        <v/>
      </c>
      <c r="BE21" s="17" t="str">
        <f t="shared" ca="1" si="43"/>
        <v/>
      </c>
      <c r="BG21" s="17" t="str">
        <f t="shared" ca="1" si="44"/>
        <v/>
      </c>
      <c r="BH21" s="17" t="str">
        <f t="shared" ca="1" si="45"/>
        <v/>
      </c>
      <c r="BI21" s="17" t="str">
        <f t="shared" ca="1" si="46"/>
        <v/>
      </c>
      <c r="BJ21" s="17" t="str">
        <f t="shared" ca="1" si="47"/>
        <v/>
      </c>
      <c r="BK21" s="17" t="str">
        <f t="shared" ca="1" si="48"/>
        <v/>
      </c>
      <c r="BL21" s="17" t="str">
        <f t="shared" ca="1" si="49"/>
        <v/>
      </c>
      <c r="BM21" s="17" t="str">
        <f t="shared" ca="1" si="50"/>
        <v/>
      </c>
      <c r="BN21" s="17" t="str">
        <f t="shared" ca="1" si="51"/>
        <v/>
      </c>
      <c r="BO21" s="17" t="str">
        <f t="shared" ca="1" si="52"/>
        <v/>
      </c>
      <c r="BP21" s="17">
        <f t="shared" ca="1" si="53"/>
        <v>3.2256000000000062E-2</v>
      </c>
      <c r="BQ21" s="17">
        <f t="shared" ca="1" si="54"/>
        <v>-5.517230853759103E-3</v>
      </c>
      <c r="BR21" s="17" t="str">
        <f t="shared" ca="1" si="55"/>
        <v/>
      </c>
      <c r="BS21" s="17" t="str">
        <f t="shared" ca="1" si="56"/>
        <v/>
      </c>
      <c r="BX21" t="str">
        <f>IF('Macrobond Imports'!FG20="","",'Macrobond Imports'!FG20)</f>
        <v/>
      </c>
      <c r="BY21" t="str">
        <f>IF('Macrobond Imports'!AI20="","",'Macrobond Imports'!AI20)</f>
        <v/>
      </c>
      <c r="CA21" s="37" t="str">
        <f t="shared" ca="1" si="57"/>
        <v/>
      </c>
      <c r="CB21" s="37" t="str">
        <f t="shared" ca="1" si="58"/>
        <v/>
      </c>
      <c r="CC21" s="37" cm="1">
        <f t="array" aca="1" ref="CC21" ca="1">INDEX(MM_Headline,ROW()-5)</f>
        <v>-1.804849027721267E-3</v>
      </c>
      <c r="CD21" s="37" cm="1">
        <f t="array" aca="1" ref="CD21" ca="1">INDEX(MM_Core,ROW()-5)</f>
        <v>-1.8883066610017041E-3</v>
      </c>
      <c r="CE21" s="37" cm="1">
        <f t="array" aca="1" ref="CE21" ca="1">INDEX(YY_Headline,ROW()-5)</f>
        <v>2.6944687055134198E-2</v>
      </c>
      <c r="CF21" s="37" cm="1">
        <f t="array" aca="1" ref="CF21" ca="1">INDEX(YY_Core,ROW()-5)</f>
        <v>2.9142618733050574E-2</v>
      </c>
      <c r="CG21" s="37" cm="1">
        <f t="array" aca="1" ref="CG21" ca="1">INDEX(Ann3_Headline,ROW()-5)</f>
        <v>3.2075717756690825E-2</v>
      </c>
      <c r="CH21" s="37" cm="1">
        <f t="array" aca="1" ref="CH21" ca="1">INDEX(Ann6_Headline,ROW()-5)</f>
        <v>1.4815014326134301E-2</v>
      </c>
      <c r="CK21" s="48" cm="1">
        <f t="array" aca="1" ref="CK21" ca="1">INDEX(ChartDates,ROW()-5)</f>
        <v>45870</v>
      </c>
      <c r="CL21" s="37" cm="1">
        <f t="array" aca="1" ref="CL21" ca="1">INDEX(UnprocEnergy_YY,ROW()-5)</f>
        <v>-5.8878233071781416E-2</v>
      </c>
      <c r="CM21" s="37" cm="1">
        <f t="array" aca="1" ref="CM21" ca="1">INDEX(Transport_YY,ROW()-5)</f>
        <v>2.7694830298344408E-2</v>
      </c>
      <c r="DA21" t="s">
        <v>392</v>
      </c>
      <c r="DB21" t="s">
        <v>393</v>
      </c>
      <c r="DC21">
        <f>INDEX('Macrobond Imports'!GE:GE,MATCH(MAX('Macrobond Imports'!$A:$A),'Macrobond Imports'!$A:$A,0))</f>
        <v>180.749</v>
      </c>
      <c r="DD21" cm="1">
        <f t="array" ref="DD21">INDEX('Macrobond Imports'!GE:GE,MATCH(MAX('Macrobond Imports'!$A:$A),'Macrobond Imports'!$A:$A,0)-1)</f>
        <v>177.76400000000001</v>
      </c>
      <c r="DE21" s="37">
        <f t="shared" si="59"/>
        <v>1.6791926374293942E-2</v>
      </c>
      <c r="DF21" t="s">
        <v>379</v>
      </c>
      <c r="DG21">
        <f t="shared" si="60"/>
        <v>1.6791947374293941E-2</v>
      </c>
    </row>
    <row r="22" spans="1:111" x14ac:dyDescent="0.25">
      <c r="A22" s="10">
        <f>IF('Macrobond Imports'!A21="","",'Macrobond Imports'!A21)</f>
        <v>17746</v>
      </c>
      <c r="B22" s="9" t="str">
        <f>IF('Macrobond Imports'!B21="","",'Macrobond Imports'!B21)</f>
        <v/>
      </c>
      <c r="C22" s="9" t="str">
        <f>IF('Macrobond Imports'!C21="","",'Macrobond Imports'!C21)</f>
        <v/>
      </c>
      <c r="D22" s="9" t="str">
        <f>IF('Macrobond Imports'!Z21="","",'Macrobond Imports'!Z21)</f>
        <v/>
      </c>
      <c r="E22" s="9" t="str">
        <f>IF('Macrobond Imports'!BH21="","",'Macrobond Imports'!BH21)</f>
        <v/>
      </c>
      <c r="F22" s="9" t="str">
        <f>IF('Macrobond Imports'!BJ21="","",'Macrobond Imports'!BJ21)</f>
        <v/>
      </c>
      <c r="G22" s="9" t="str">
        <f>IF('Macrobond Imports'!BK21="","",'Macrobond Imports'!BK21)</f>
        <v/>
      </c>
      <c r="H22" s="9" t="str">
        <f>IF('Macrobond Imports'!BL21="","",'Macrobond Imports'!BL21)</f>
        <v/>
      </c>
      <c r="I22" s="9" t="str">
        <f>IF('Macrobond Imports'!BS21="","",'Macrobond Imports'!BS21)</f>
        <v/>
      </c>
      <c r="J22" s="9" t="str">
        <f>IF('Macrobond Imports'!AA21="","",'Macrobond Imports'!AA21)</f>
        <v/>
      </c>
      <c r="K22" s="9">
        <f>IF('Macrobond Imports'!DF21="","",'Macrobond Imports'!DF21)</f>
        <v>25.5</v>
      </c>
      <c r="L22" s="9">
        <f>IF('Macrobond Imports'!EA21="","",'Macrobond Imports'!EA21)</f>
        <v>35.5</v>
      </c>
      <c r="M22" s="9" t="str">
        <f>IF('Macrobond Imports'!FA21="","",'Macrobond Imports'!FA21)</f>
        <v/>
      </c>
      <c r="N22" s="9" t="str">
        <f>IF('Macrobond Imports'!FC21="","",'Macrobond Imports'!FC21)</f>
        <v/>
      </c>
      <c r="P22" s="16">
        <f t="shared" si="4"/>
        <v>17746</v>
      </c>
      <c r="Q22" s="17" t="str">
        <f t="shared" si="5"/>
        <v/>
      </c>
      <c r="R22" s="17" t="str">
        <f t="shared" si="6"/>
        <v/>
      </c>
      <c r="S22" s="17" t="str">
        <f t="shared" si="7"/>
        <v/>
      </c>
      <c r="T22" s="17" t="str">
        <f t="shared" si="8"/>
        <v/>
      </c>
      <c r="U22" s="17" t="str">
        <f t="shared" si="9"/>
        <v/>
      </c>
      <c r="V22" s="17" t="str">
        <f t="shared" si="10"/>
        <v/>
      </c>
      <c r="W22" s="17" t="str">
        <f t="shared" si="11"/>
        <v/>
      </c>
      <c r="X22" s="17" t="str">
        <f t="shared" si="12"/>
        <v/>
      </c>
      <c r="Y22" s="17" t="str">
        <f t="shared" si="13"/>
        <v/>
      </c>
      <c r="Z22" s="17">
        <f t="shared" si="14"/>
        <v>3.937007874015741E-3</v>
      </c>
      <c r="AA22" s="17">
        <f t="shared" si="15"/>
        <v>-1.6620498614958512E-2</v>
      </c>
      <c r="AB22" s="17" t="str">
        <f t="shared" si="16"/>
        <v/>
      </c>
      <c r="AC22" s="17" t="str">
        <f t="shared" si="17"/>
        <v/>
      </c>
      <c r="AE22" s="17" t="str">
        <f t="shared" ca="1" si="18"/>
        <v/>
      </c>
      <c r="AF22" s="17" t="str">
        <f t="shared" ca="1" si="19"/>
        <v/>
      </c>
      <c r="AG22" s="17" t="str">
        <f t="shared" ca="1" si="20"/>
        <v/>
      </c>
      <c r="AH22" s="17" t="str">
        <f t="shared" ca="1" si="21"/>
        <v/>
      </c>
      <c r="AI22" s="17" t="str">
        <f t="shared" ca="1" si="22"/>
        <v/>
      </c>
      <c r="AJ22" s="17" t="str">
        <f t="shared" ca="1" si="23"/>
        <v/>
      </c>
      <c r="AK22" s="17" t="str">
        <f t="shared" ca="1" si="24"/>
        <v/>
      </c>
      <c r="AL22" s="17" t="str">
        <f t="shared" ca="1" si="25"/>
        <v/>
      </c>
      <c r="AM22" s="17" t="str">
        <f t="shared" ca="1" si="26"/>
        <v/>
      </c>
      <c r="AN22" s="17">
        <f t="shared" ca="1" si="27"/>
        <v>9.4420600858369008E-2</v>
      </c>
      <c r="AO22" s="17">
        <f t="shared" ca="1" si="28"/>
        <v>0.12341772151898733</v>
      </c>
      <c r="AP22" s="17" t="str">
        <f t="shared" ca="1" si="29"/>
        <v/>
      </c>
      <c r="AQ22" s="17" t="str">
        <f t="shared" ca="1" si="30"/>
        <v/>
      </c>
      <c r="AS22" s="17" t="str">
        <f t="shared" ca="1" si="31"/>
        <v/>
      </c>
      <c r="AT22" s="17" t="str">
        <f t="shared" ca="1" si="32"/>
        <v/>
      </c>
      <c r="AU22" s="17" t="str">
        <f t="shared" ca="1" si="33"/>
        <v/>
      </c>
      <c r="AV22" s="17" t="str">
        <f t="shared" ca="1" si="34"/>
        <v/>
      </c>
      <c r="AW22" s="17" t="str">
        <f t="shared" ca="1" si="35"/>
        <v/>
      </c>
      <c r="AX22" s="17" t="str">
        <f t="shared" ca="1" si="36"/>
        <v/>
      </c>
      <c r="AY22" s="17" t="str">
        <f t="shared" ca="1" si="37"/>
        <v/>
      </c>
      <c r="AZ22" s="17" t="str">
        <f t="shared" ca="1" si="38"/>
        <v/>
      </c>
      <c r="BA22" s="17" t="str">
        <f t="shared" ca="1" si="39"/>
        <v/>
      </c>
      <c r="BB22" s="17">
        <f t="shared" ca="1" si="40"/>
        <v>6.5285058709326549E-2</v>
      </c>
      <c r="BC22" s="17">
        <f t="shared" ca="1" si="41"/>
        <v>2.2856220497393887E-2</v>
      </c>
      <c r="BD22" s="17" t="str">
        <f t="shared" ca="1" si="42"/>
        <v/>
      </c>
      <c r="BE22" s="17" t="str">
        <f t="shared" ca="1" si="43"/>
        <v/>
      </c>
      <c r="BG22" s="17" t="str">
        <f t="shared" ca="1" si="44"/>
        <v/>
      </c>
      <c r="BH22" s="17" t="str">
        <f t="shared" ca="1" si="45"/>
        <v/>
      </c>
      <c r="BI22" s="17" t="str">
        <f t="shared" ca="1" si="46"/>
        <v/>
      </c>
      <c r="BJ22" s="17" t="str">
        <f t="shared" ca="1" si="47"/>
        <v/>
      </c>
      <c r="BK22" s="17" t="str">
        <f t="shared" ca="1" si="48"/>
        <v/>
      </c>
      <c r="BL22" s="17" t="str">
        <f t="shared" ca="1" si="49"/>
        <v/>
      </c>
      <c r="BM22" s="17" t="str">
        <f t="shared" ca="1" si="50"/>
        <v/>
      </c>
      <c r="BN22" s="17" t="str">
        <f t="shared" ca="1" si="51"/>
        <v/>
      </c>
      <c r="BO22" s="17" t="str">
        <f t="shared" ca="1" si="52"/>
        <v/>
      </c>
      <c r="BP22" s="17">
        <f t="shared" ca="1" si="53"/>
        <v>6.5826353488829703E-2</v>
      </c>
      <c r="BQ22" s="17">
        <f t="shared" ca="1" si="54"/>
        <v>6.4976000540833079E-2</v>
      </c>
      <c r="BR22" s="17" t="str">
        <f t="shared" ca="1" si="55"/>
        <v/>
      </c>
      <c r="BS22" s="17" t="str">
        <f t="shared" ca="1" si="56"/>
        <v/>
      </c>
      <c r="BX22" t="str">
        <f>IF('Macrobond Imports'!FG21="","",'Macrobond Imports'!FG21)</f>
        <v/>
      </c>
      <c r="BY22" t="str">
        <f>IF('Macrobond Imports'!AI21="","",'Macrobond Imports'!AI21)</f>
        <v/>
      </c>
      <c r="CA22" s="37" t="str">
        <f t="shared" ca="1" si="57"/>
        <v/>
      </c>
      <c r="CB22" s="37" t="str">
        <f t="shared" ca="1" si="58"/>
        <v/>
      </c>
      <c r="CC22" s="37" cm="1">
        <f t="array" aca="1" ref="CC22" ca="1">INDEX(MM_Headline,ROW()-5)</f>
        <v>6.1475821519216822E-3</v>
      </c>
      <c r="CD22" s="37" cm="1">
        <f t="array" aca="1" ref="CD22" ca="1">INDEX(MM_Core,ROW()-5)</f>
        <v>5.1756407051302133E-3</v>
      </c>
      <c r="CE22" s="37" cm="1">
        <f t="array" aca="1" ref="CE22" ca="1">INDEX(YY_Headline,ROW()-5)</f>
        <v>3.046576545064239E-2</v>
      </c>
      <c r="CF22" s="37" cm="1">
        <f t="array" aca="1" ref="CF22" ca="1">INDEX(YY_Core,ROW()-5)</f>
        <v>2.9942814416859198E-2</v>
      </c>
      <c r="CG22" s="37" cm="1">
        <f t="array" aca="1" ref="CG22" ca="1">INDEX(Ann3_Headline,ROW()-5)</f>
        <v>5.0863850542824718E-2</v>
      </c>
      <c r="CH22" s="37" cm="1">
        <f t="array" aca="1" ref="CH22" ca="1">INDEX(Ann6_Headline,ROW()-5)</f>
        <v>2.9802398046363532E-2</v>
      </c>
      <c r="CK22" s="48" cm="1">
        <f t="array" aca="1" ref="CK22" ca="1">INDEX(ChartDates,ROW()-5)</f>
        <v>45901</v>
      </c>
      <c r="CL22" s="37" cm="1">
        <f t="array" aca="1" ref="CL22" ca="1">INDEX(UnprocEnergy_YY,ROW()-5)</f>
        <v>1.1620909457398687E-2</v>
      </c>
      <c r="CM22" s="37" cm="1">
        <f t="array" aca="1" ref="CM22" ca="1">INDEX(Transport_YY,ROW()-5)</f>
        <v>3.6363636363636598E-2</v>
      </c>
      <c r="DA22" t="s">
        <v>394</v>
      </c>
      <c r="DB22" t="s">
        <v>395</v>
      </c>
      <c r="DC22">
        <f>INDEX('Macrobond Imports'!GF:GF,MATCH(MAX('Macrobond Imports'!$A:$A),'Macrobond Imports'!$A:$A,0))</f>
        <v>0</v>
      </c>
      <c r="DD22" cm="1">
        <f t="array" ref="DD22">INDEX('Macrobond Imports'!GF:GF,MATCH(MAX('Macrobond Imports'!$A:$A),'Macrobond Imports'!$A:$A,0)-1)</f>
        <v>0</v>
      </c>
      <c r="DE22" s="37" t="str">
        <f t="shared" si="59"/>
        <v/>
      </c>
      <c r="DF22" t="s">
        <v>379</v>
      </c>
      <c r="DG22" t="str">
        <f t="shared" si="60"/>
        <v/>
      </c>
    </row>
    <row r="23" spans="1:111" x14ac:dyDescent="0.25">
      <c r="A23" s="10">
        <f>IF('Macrobond Imports'!A22="","",'Macrobond Imports'!A22)</f>
        <v>17777</v>
      </c>
      <c r="B23" s="9" t="str">
        <f>IF('Macrobond Imports'!B22="","",'Macrobond Imports'!B22)</f>
        <v/>
      </c>
      <c r="C23" s="9" t="str">
        <f>IF('Macrobond Imports'!C22="","",'Macrobond Imports'!C22)</f>
        <v/>
      </c>
      <c r="D23" s="9" t="str">
        <f>IF('Macrobond Imports'!Z22="","",'Macrobond Imports'!Z22)</f>
        <v/>
      </c>
      <c r="E23" s="9" t="str">
        <f>IF('Macrobond Imports'!BH22="","",'Macrobond Imports'!BH22)</f>
        <v/>
      </c>
      <c r="F23" s="9" t="str">
        <f>IF('Macrobond Imports'!BJ22="","",'Macrobond Imports'!BJ22)</f>
        <v/>
      </c>
      <c r="G23" s="9" t="str">
        <f>IF('Macrobond Imports'!BK22="","",'Macrobond Imports'!BK22)</f>
        <v/>
      </c>
      <c r="H23" s="9" t="str">
        <f>IF('Macrobond Imports'!BL22="","",'Macrobond Imports'!BL22)</f>
        <v/>
      </c>
      <c r="I23" s="9" t="str">
        <f>IF('Macrobond Imports'!BS22="","",'Macrobond Imports'!BS22)</f>
        <v/>
      </c>
      <c r="J23" s="9" t="str">
        <f>IF('Macrobond Imports'!AA22="","",'Macrobond Imports'!AA22)</f>
        <v/>
      </c>
      <c r="K23" s="9">
        <f>IF('Macrobond Imports'!DF22="","",'Macrobond Imports'!DF22)</f>
        <v>25.5</v>
      </c>
      <c r="L23" s="9">
        <f>IF('Macrobond Imports'!EA22="","",'Macrobond Imports'!EA22)</f>
        <v>34.9</v>
      </c>
      <c r="M23" s="9" t="str">
        <f>IF('Macrobond Imports'!FA22="","",'Macrobond Imports'!FA22)</f>
        <v/>
      </c>
      <c r="N23" s="9" t="str">
        <f>IF('Macrobond Imports'!FC22="","",'Macrobond Imports'!FC22)</f>
        <v/>
      </c>
      <c r="P23" s="16">
        <f t="shared" si="4"/>
        <v>17777</v>
      </c>
      <c r="Q23" s="17" t="str">
        <f t="shared" si="5"/>
        <v/>
      </c>
      <c r="R23" s="17" t="str">
        <f t="shared" si="6"/>
        <v/>
      </c>
      <c r="S23" s="17" t="str">
        <f t="shared" si="7"/>
        <v/>
      </c>
      <c r="T23" s="17" t="str">
        <f t="shared" si="8"/>
        <v/>
      </c>
      <c r="U23" s="17" t="str">
        <f t="shared" si="9"/>
        <v/>
      </c>
      <c r="V23" s="17" t="str">
        <f t="shared" si="10"/>
        <v/>
      </c>
      <c r="W23" s="17" t="str">
        <f t="shared" si="11"/>
        <v/>
      </c>
      <c r="X23" s="17" t="str">
        <f t="shared" si="12"/>
        <v/>
      </c>
      <c r="Y23" s="17" t="str">
        <f t="shared" si="13"/>
        <v/>
      </c>
      <c r="Z23" s="17">
        <f t="shared" si="14"/>
        <v>0</v>
      </c>
      <c r="AA23" s="17">
        <f t="shared" si="15"/>
        <v>-1.6901408450704314E-2</v>
      </c>
      <c r="AB23" s="17" t="str">
        <f t="shared" si="16"/>
        <v/>
      </c>
      <c r="AC23" s="17" t="str">
        <f t="shared" si="17"/>
        <v/>
      </c>
      <c r="AE23" s="17" t="str">
        <f t="shared" ca="1" si="18"/>
        <v/>
      </c>
      <c r="AF23" s="17" t="str">
        <f t="shared" ca="1" si="19"/>
        <v/>
      </c>
      <c r="AG23" s="17" t="str">
        <f t="shared" ca="1" si="20"/>
        <v/>
      </c>
      <c r="AH23" s="17" t="str">
        <f t="shared" ca="1" si="21"/>
        <v/>
      </c>
      <c r="AI23" s="17" t="str">
        <f t="shared" ca="1" si="22"/>
        <v/>
      </c>
      <c r="AJ23" s="17" t="str">
        <f t="shared" ca="1" si="23"/>
        <v/>
      </c>
      <c r="AK23" s="17" t="str">
        <f t="shared" ca="1" si="24"/>
        <v/>
      </c>
      <c r="AL23" s="17" t="str">
        <f t="shared" ca="1" si="25"/>
        <v/>
      </c>
      <c r="AM23" s="17" t="str">
        <f t="shared" ca="1" si="26"/>
        <v/>
      </c>
      <c r="AN23" s="17">
        <f t="shared" ca="1" si="27"/>
        <v>7.5949367088607556E-2</v>
      </c>
      <c r="AO23" s="17">
        <f t="shared" ca="1" si="28"/>
        <v>7.7160493827160392E-2</v>
      </c>
      <c r="AP23" s="17" t="str">
        <f t="shared" ca="1" si="29"/>
        <v/>
      </c>
      <c r="AQ23" s="17" t="str">
        <f t="shared" ca="1" si="30"/>
        <v/>
      </c>
      <c r="AS23" s="17" t="str">
        <f t="shared" ca="1" si="31"/>
        <v/>
      </c>
      <c r="AT23" s="17" t="str">
        <f t="shared" ca="1" si="32"/>
        <v/>
      </c>
      <c r="AU23" s="17" t="str">
        <f t="shared" ca="1" si="33"/>
        <v/>
      </c>
      <c r="AV23" s="17" t="str">
        <f t="shared" ca="1" si="34"/>
        <v/>
      </c>
      <c r="AW23" s="17" t="str">
        <f t="shared" ca="1" si="35"/>
        <v/>
      </c>
      <c r="AX23" s="17" t="str">
        <f t="shared" ca="1" si="36"/>
        <v/>
      </c>
      <c r="AY23" s="17" t="str">
        <f t="shared" ca="1" si="37"/>
        <v/>
      </c>
      <c r="AZ23" s="17" t="str">
        <f t="shared" ca="1" si="38"/>
        <v/>
      </c>
      <c r="BA23" s="17" t="str">
        <f t="shared" ca="1" si="39"/>
        <v/>
      </c>
      <c r="BB23" s="17">
        <f t="shared" ca="1" si="40"/>
        <v>1.5841276017290573E-2</v>
      </c>
      <c r="BC23" s="17">
        <f t="shared" ca="1" si="41"/>
        <v>-0.13609213923108021</v>
      </c>
      <c r="BD23" s="17" t="str">
        <f t="shared" ca="1" si="42"/>
        <v/>
      </c>
      <c r="BE23" s="17" t="str">
        <f t="shared" ca="1" si="43"/>
        <v/>
      </c>
      <c r="BG23" s="17" t="str">
        <f t="shared" ca="1" si="44"/>
        <v/>
      </c>
      <c r="BH23" s="17" t="str">
        <f t="shared" ca="1" si="45"/>
        <v/>
      </c>
      <c r="BI23" s="17" t="str">
        <f t="shared" ca="1" si="46"/>
        <v/>
      </c>
      <c r="BJ23" s="17" t="str">
        <f t="shared" ca="1" si="47"/>
        <v/>
      </c>
      <c r="BK23" s="17" t="str">
        <f t="shared" ca="1" si="48"/>
        <v/>
      </c>
      <c r="BL23" s="17" t="str">
        <f t="shared" ca="1" si="49"/>
        <v/>
      </c>
      <c r="BM23" s="17" t="str">
        <f t="shared" ca="1" si="50"/>
        <v/>
      </c>
      <c r="BN23" s="17" t="str">
        <f t="shared" ca="1" si="51"/>
        <v/>
      </c>
      <c r="BO23" s="17" t="str">
        <f t="shared" ca="1" si="52"/>
        <v/>
      </c>
      <c r="BP23" s="17">
        <f t="shared" ca="1" si="53"/>
        <v>5.7248309053069546E-2</v>
      </c>
      <c r="BQ23" s="17">
        <f t="shared" ca="1" si="54"/>
        <v>8.5328580975718493E-2</v>
      </c>
      <c r="BR23" s="17" t="str">
        <f t="shared" ca="1" si="55"/>
        <v/>
      </c>
      <c r="BS23" s="17" t="str">
        <f t="shared" ca="1" si="56"/>
        <v/>
      </c>
      <c r="BX23" t="str">
        <f>IF('Macrobond Imports'!FG22="","",'Macrobond Imports'!FG22)</f>
        <v/>
      </c>
      <c r="BY23" t="str">
        <f>IF('Macrobond Imports'!AI22="","",'Macrobond Imports'!AI22)</f>
        <v/>
      </c>
      <c r="CA23" s="37" t="str">
        <f t="shared" ca="1" si="57"/>
        <v/>
      </c>
      <c r="CB23" s="37" t="str">
        <f t="shared" ca="1" si="58"/>
        <v/>
      </c>
      <c r="CC23" s="37" cm="1">
        <f t="array" aca="1" ref="CC23" ca="1">INDEX(MM_Headline,ROW()-5)</f>
        <v>1.2912243335883034E-3</v>
      </c>
      <c r="CD23" s="37" cm="1">
        <f t="array" aca="1" ref="CD23" ca="1">INDEX(MM_Core,ROW()-5)</f>
        <v>3.0383082269589412E-3</v>
      </c>
      <c r="CE23" s="37" cm="1">
        <f t="array" aca="1" ref="CE23" ca="1">INDEX(YY_Headline,ROW()-5)</f>
        <v>2.8333356118501074E-2</v>
      </c>
      <c r="CF23" s="37" cm="1">
        <f t="array" aca="1" ref="CF23" ca="1">INDEX(YY_Core,ROW()-5)</f>
        <v>2.971438035234919E-2</v>
      </c>
      <c r="CG23" s="37" cm="1">
        <f t="array" aca="1" ref="CG23" ca="1">INDEX(Ann3_Headline,ROW()-5)</f>
        <v>2.2704611736599656E-2</v>
      </c>
      <c r="CH23" s="37" cm="1">
        <f t="array" aca="1" ref="CH23" ca="1">INDEX(Ann6_Headline,ROW()-5)</f>
        <v>3.8065027663214401E-2</v>
      </c>
      <c r="CK23" s="48" cm="1">
        <f t="array" aca="1" ref="CK23" ca="1">INDEX(ChartDates,ROW()-5)</f>
        <v>45931</v>
      </c>
      <c r="CL23" s="37" cm="1">
        <f t="array" aca="1" ref="CL23" ca="1">INDEX(UnprocEnergy_YY,ROW()-5)</f>
        <v>-9.8214819119412211E-2</v>
      </c>
      <c r="CM23" s="37" cm="1">
        <f t="array" aca="1" ref="CM23" ca="1">INDEX(Transport_YY,ROW()-5)</f>
        <v>3.3691708551076838E-2</v>
      </c>
      <c r="DA23" t="s">
        <v>396</v>
      </c>
      <c r="DB23" t="s">
        <v>397</v>
      </c>
      <c r="DC23">
        <f>INDEX('Macrobond Imports'!GG:GG,MATCH(MAX('Macrobond Imports'!$A:$A),'Macrobond Imports'!$A:$A,0))</f>
        <v>141.65100000000001</v>
      </c>
      <c r="DD23" cm="1">
        <f t="array" ref="DD23">INDEX('Macrobond Imports'!GG:GG,MATCH(MAX('Macrobond Imports'!$A:$A),'Macrobond Imports'!$A:$A,0)-1)</f>
        <v>145.501</v>
      </c>
      <c r="DE23" s="37">
        <f t="shared" si="59"/>
        <v>-2.6460299241929608E-2</v>
      </c>
      <c r="DF23" t="s">
        <v>379</v>
      </c>
      <c r="DG23">
        <f t="shared" si="60"/>
        <v>-2.646027624192961E-2</v>
      </c>
    </row>
    <row r="24" spans="1:111" x14ac:dyDescent="0.25">
      <c r="A24" s="10">
        <f>IF('Macrobond Imports'!A23="","",'Macrobond Imports'!A23)</f>
        <v>17807</v>
      </c>
      <c r="B24" s="9" t="str">
        <f>IF('Macrobond Imports'!B23="","",'Macrobond Imports'!B23)</f>
        <v/>
      </c>
      <c r="C24" s="9" t="str">
        <f>IF('Macrobond Imports'!C23="","",'Macrobond Imports'!C23)</f>
        <v/>
      </c>
      <c r="D24" s="9" t="str">
        <f>IF('Macrobond Imports'!Z23="","",'Macrobond Imports'!Z23)</f>
        <v/>
      </c>
      <c r="E24" s="9" t="str">
        <f>IF('Macrobond Imports'!BH23="","",'Macrobond Imports'!BH23)</f>
        <v/>
      </c>
      <c r="F24" s="9" t="str">
        <f>IF('Macrobond Imports'!BJ23="","",'Macrobond Imports'!BJ23)</f>
        <v/>
      </c>
      <c r="G24" s="9" t="str">
        <f>IF('Macrobond Imports'!BK23="","",'Macrobond Imports'!BK23)</f>
        <v/>
      </c>
      <c r="H24" s="9" t="str">
        <f>IF('Macrobond Imports'!BL23="","",'Macrobond Imports'!BL23)</f>
        <v/>
      </c>
      <c r="I24" s="9" t="str">
        <f>IF('Macrobond Imports'!BS23="","",'Macrobond Imports'!BS23)</f>
        <v/>
      </c>
      <c r="J24" s="9" t="str">
        <f>IF('Macrobond Imports'!AA23="","",'Macrobond Imports'!AA23)</f>
        <v/>
      </c>
      <c r="K24" s="9">
        <f>IF('Macrobond Imports'!DF23="","",'Macrobond Imports'!DF23)</f>
        <v>25.5</v>
      </c>
      <c r="L24" s="9">
        <f>IF('Macrobond Imports'!EA23="","",'Macrobond Imports'!EA23)</f>
        <v>33.799999999999997</v>
      </c>
      <c r="M24" s="9" t="str">
        <f>IF('Macrobond Imports'!FA23="","",'Macrobond Imports'!FA23)</f>
        <v/>
      </c>
      <c r="N24" s="9" t="str">
        <f>IF('Macrobond Imports'!FC23="","",'Macrobond Imports'!FC23)</f>
        <v/>
      </c>
      <c r="P24" s="16">
        <f t="shared" si="4"/>
        <v>17807</v>
      </c>
      <c r="Q24" s="17" t="str">
        <f t="shared" si="5"/>
        <v/>
      </c>
      <c r="R24" s="17" t="str">
        <f t="shared" si="6"/>
        <v/>
      </c>
      <c r="S24" s="17" t="str">
        <f t="shared" si="7"/>
        <v/>
      </c>
      <c r="T24" s="17" t="str">
        <f t="shared" si="8"/>
        <v/>
      </c>
      <c r="U24" s="17" t="str">
        <f t="shared" si="9"/>
        <v/>
      </c>
      <c r="V24" s="17" t="str">
        <f t="shared" si="10"/>
        <v/>
      </c>
      <c r="W24" s="17" t="str">
        <f t="shared" si="11"/>
        <v/>
      </c>
      <c r="X24" s="17" t="str">
        <f t="shared" si="12"/>
        <v/>
      </c>
      <c r="Y24" s="17" t="str">
        <f t="shared" si="13"/>
        <v/>
      </c>
      <c r="Z24" s="17">
        <f t="shared" si="14"/>
        <v>0</v>
      </c>
      <c r="AA24" s="17">
        <f t="shared" si="15"/>
        <v>-3.1518624641833859E-2</v>
      </c>
      <c r="AB24" s="17" t="str">
        <f t="shared" si="16"/>
        <v/>
      </c>
      <c r="AC24" s="17" t="str">
        <f t="shared" si="17"/>
        <v/>
      </c>
      <c r="AE24" s="17" t="str">
        <f t="shared" ca="1" si="18"/>
        <v/>
      </c>
      <c r="AF24" s="17" t="str">
        <f t="shared" ca="1" si="19"/>
        <v/>
      </c>
      <c r="AG24" s="17" t="str">
        <f t="shared" ca="1" si="20"/>
        <v/>
      </c>
      <c r="AH24" s="17" t="str">
        <f t="shared" ca="1" si="21"/>
        <v/>
      </c>
      <c r="AI24" s="17" t="str">
        <f t="shared" ca="1" si="22"/>
        <v/>
      </c>
      <c r="AJ24" s="17" t="str">
        <f t="shared" ca="1" si="23"/>
        <v/>
      </c>
      <c r="AK24" s="17" t="str">
        <f t="shared" ca="1" si="24"/>
        <v/>
      </c>
      <c r="AL24" s="17" t="str">
        <f t="shared" ca="1" si="25"/>
        <v/>
      </c>
      <c r="AM24" s="17" t="str">
        <f t="shared" ca="1" si="26"/>
        <v/>
      </c>
      <c r="AN24" s="17">
        <f t="shared" ca="1" si="27"/>
        <v>6.25E-2</v>
      </c>
      <c r="AO24" s="17">
        <f t="shared" ca="1" si="28"/>
        <v>2.9673590504448732E-3</v>
      </c>
      <c r="AP24" s="17" t="str">
        <f t="shared" ca="1" si="29"/>
        <v/>
      </c>
      <c r="AQ24" s="17" t="str">
        <f t="shared" ca="1" si="30"/>
        <v/>
      </c>
      <c r="AS24" s="17" t="str">
        <f t="shared" ca="1" si="31"/>
        <v/>
      </c>
      <c r="AT24" s="17" t="str">
        <f t="shared" ca="1" si="32"/>
        <v/>
      </c>
      <c r="AU24" s="17" t="str">
        <f t="shared" ca="1" si="33"/>
        <v/>
      </c>
      <c r="AV24" s="17" t="str">
        <f t="shared" ca="1" si="34"/>
        <v/>
      </c>
      <c r="AW24" s="17" t="str">
        <f t="shared" ca="1" si="35"/>
        <v/>
      </c>
      <c r="AX24" s="17" t="str">
        <f t="shared" ca="1" si="36"/>
        <v/>
      </c>
      <c r="AY24" s="17" t="str">
        <f t="shared" ca="1" si="37"/>
        <v/>
      </c>
      <c r="AZ24" s="17" t="str">
        <f t="shared" ca="1" si="38"/>
        <v/>
      </c>
      <c r="BA24" s="17" t="str">
        <f t="shared" ca="1" si="39"/>
        <v/>
      </c>
      <c r="BB24" s="17">
        <f t="shared" ca="1" si="40"/>
        <v>1.5841276017290573E-2</v>
      </c>
      <c r="BC24" s="17">
        <f t="shared" ca="1" si="41"/>
        <v>-0.23151040188140048</v>
      </c>
      <c r="BD24" s="17" t="str">
        <f t="shared" ca="1" si="42"/>
        <v/>
      </c>
      <c r="BE24" s="17" t="str">
        <f t="shared" ca="1" si="43"/>
        <v/>
      </c>
      <c r="BG24" s="17" t="str">
        <f t="shared" ca="1" si="44"/>
        <v/>
      </c>
      <c r="BH24" s="17" t="str">
        <f t="shared" ca="1" si="45"/>
        <v/>
      </c>
      <c r="BI24" s="17" t="str">
        <f t="shared" ca="1" si="46"/>
        <v/>
      </c>
      <c r="BJ24" s="17" t="str">
        <f t="shared" ca="1" si="47"/>
        <v/>
      </c>
      <c r="BK24" s="17" t="str">
        <f t="shared" ca="1" si="48"/>
        <v/>
      </c>
      <c r="BL24" s="17" t="str">
        <f t="shared" ca="1" si="49"/>
        <v/>
      </c>
      <c r="BM24" s="17" t="str">
        <f t="shared" ca="1" si="50"/>
        <v/>
      </c>
      <c r="BN24" s="17" t="str">
        <f t="shared" ca="1" si="51"/>
        <v/>
      </c>
      <c r="BO24" s="17" t="str">
        <f t="shared" ca="1" si="52"/>
        <v/>
      </c>
      <c r="BP24" s="17">
        <f t="shared" ca="1" si="53"/>
        <v>3.2126474182949449E-2</v>
      </c>
      <c r="BQ24" s="17">
        <f t="shared" ca="1" si="54"/>
        <v>-2.3255018638213665E-2</v>
      </c>
      <c r="BR24" s="17" t="str">
        <f t="shared" ca="1" si="55"/>
        <v/>
      </c>
      <c r="BS24" s="17" t="str">
        <f t="shared" ca="1" si="56"/>
        <v/>
      </c>
      <c r="BX24" t="str">
        <f>IF('Macrobond Imports'!FG23="","",'Macrobond Imports'!FG23)</f>
        <v/>
      </c>
      <c r="BY24" t="str">
        <f>IF('Macrobond Imports'!AI23="","",'Macrobond Imports'!AI23)</f>
        <v/>
      </c>
      <c r="CA24" s="37" t="str">
        <f t="shared" ca="1" si="57"/>
        <v/>
      </c>
      <c r="CB24" s="37" t="str">
        <f t="shared" ca="1" si="58"/>
        <v/>
      </c>
      <c r="CC24" s="37" cm="1">
        <f t="array" aca="1" ref="CC24" ca="1">INDEX(MM_Headline,ROW()-5)</f>
        <v>4.0880356822368125E-3</v>
      </c>
      <c r="CD24" s="37" cm="1">
        <f t="array" aca="1" ref="CD24" ca="1">INDEX(MM_Core,ROW()-5)</f>
        <v>2.5130847948318102E-3</v>
      </c>
      <c r="CE24" s="37" cm="1">
        <f t="array" aca="1" ref="CE24" ca="1">INDEX(YY_Headline,ROW()-5)</f>
        <v>3.1458479859607813E-2</v>
      </c>
      <c r="CF24" s="37" cm="1">
        <f t="array" aca="1" ref="CF24" ca="1">INDEX(YY_Core,ROW()-5)</f>
        <v>3.2337759129930754E-2</v>
      </c>
      <c r="CG24" s="37" cm="1">
        <f t="array" aca="1" ref="CG24" ca="1">INDEX(Ann3_Headline,ROW()-5)</f>
        <v>4.7069622262745359E-2</v>
      </c>
      <c r="CH24" s="37" cm="1">
        <f t="array" aca="1" ref="CH24" ca="1">INDEX(Ann6_Headline,ROW()-5)</f>
        <v>3.9545637256032107E-2</v>
      </c>
      <c r="CK24" s="48" cm="1">
        <f t="array" aca="1" ref="CK24" ca="1">INDEX(ChartDates,ROW()-5)</f>
        <v>45962</v>
      </c>
      <c r="CL24" s="37" cm="1">
        <f t="array" aca="1" ref="CL24" ca="1">INDEX(UnprocEnergy_YY,ROW()-5)</f>
        <v>-3.4029713722724231E-2</v>
      </c>
      <c r="CM24" s="37" cm="1">
        <f t="array" aca="1" ref="CM24" ca="1">INDEX(Transport_YY,ROW()-5)</f>
        <v>4.4757289330342953E-2</v>
      </c>
      <c r="DA24" t="s">
        <v>398</v>
      </c>
      <c r="DB24" t="s">
        <v>399</v>
      </c>
      <c r="DC24">
        <f>INDEX('Macrobond Imports'!GH:GH,MATCH(MAX('Macrobond Imports'!$A:$A),'Macrobond Imports'!$A:$A,0))</f>
        <v>116.09399999999999</v>
      </c>
      <c r="DD24" cm="1">
        <f t="array" ref="DD24">INDEX('Macrobond Imports'!GH:GH,MATCH(MAX('Macrobond Imports'!$A:$A),'Macrobond Imports'!$A:$A,0)-1)</f>
        <v>113.542</v>
      </c>
      <c r="DE24" s="37">
        <f t="shared" si="59"/>
        <v>2.2476264289866155E-2</v>
      </c>
      <c r="DF24" t="s">
        <v>379</v>
      </c>
      <c r="DG24">
        <f t="shared" si="60"/>
        <v>2.2476288289866156E-2</v>
      </c>
    </row>
    <row r="25" spans="1:111" x14ac:dyDescent="0.25">
      <c r="A25" s="10">
        <f>IF('Macrobond Imports'!A24="","",'Macrobond Imports'!A24)</f>
        <v>17838</v>
      </c>
      <c r="B25" s="9" t="str">
        <f>IF('Macrobond Imports'!B24="","",'Macrobond Imports'!B24)</f>
        <v/>
      </c>
      <c r="C25" s="9" t="str">
        <f>IF('Macrobond Imports'!C24="","",'Macrobond Imports'!C24)</f>
        <v/>
      </c>
      <c r="D25" s="9" t="str">
        <f>IF('Macrobond Imports'!Z24="","",'Macrobond Imports'!Z24)</f>
        <v/>
      </c>
      <c r="E25" s="9" t="str">
        <f>IF('Macrobond Imports'!BH24="","",'Macrobond Imports'!BH24)</f>
        <v/>
      </c>
      <c r="F25" s="9" t="str">
        <f>IF('Macrobond Imports'!BJ24="","",'Macrobond Imports'!BJ24)</f>
        <v/>
      </c>
      <c r="G25" s="9" t="str">
        <f>IF('Macrobond Imports'!BK24="","",'Macrobond Imports'!BK24)</f>
        <v/>
      </c>
      <c r="H25" s="9" t="str">
        <f>IF('Macrobond Imports'!BL24="","",'Macrobond Imports'!BL24)</f>
        <v/>
      </c>
      <c r="I25" s="9" t="str">
        <f>IF('Macrobond Imports'!BS24="","",'Macrobond Imports'!BS24)</f>
        <v/>
      </c>
      <c r="J25" s="9" t="str">
        <f>IF('Macrobond Imports'!AA24="","",'Macrobond Imports'!AA24)</f>
        <v/>
      </c>
      <c r="K25" s="9">
        <f>IF('Macrobond Imports'!DF24="","",'Macrobond Imports'!DF24)</f>
        <v>25.4</v>
      </c>
      <c r="L25" s="9">
        <f>IF('Macrobond Imports'!EA24="","",'Macrobond Imports'!EA24)</f>
        <v>33.5</v>
      </c>
      <c r="M25" s="9" t="str">
        <f>IF('Macrobond Imports'!FA24="","",'Macrobond Imports'!FA24)</f>
        <v/>
      </c>
      <c r="N25" s="9" t="str">
        <f>IF('Macrobond Imports'!FC24="","",'Macrobond Imports'!FC24)</f>
        <v/>
      </c>
      <c r="P25" s="16">
        <f t="shared" si="4"/>
        <v>17838</v>
      </c>
      <c r="Q25" s="17" t="str">
        <f t="shared" si="5"/>
        <v/>
      </c>
      <c r="R25" s="17" t="str">
        <f t="shared" si="6"/>
        <v/>
      </c>
      <c r="S25" s="17" t="str">
        <f t="shared" si="7"/>
        <v/>
      </c>
      <c r="T25" s="17" t="str">
        <f t="shared" si="8"/>
        <v/>
      </c>
      <c r="U25" s="17" t="str">
        <f t="shared" si="9"/>
        <v/>
      </c>
      <c r="V25" s="17" t="str">
        <f t="shared" si="10"/>
        <v/>
      </c>
      <c r="W25" s="17" t="str">
        <f t="shared" si="11"/>
        <v/>
      </c>
      <c r="X25" s="17" t="str">
        <f t="shared" si="12"/>
        <v/>
      </c>
      <c r="Y25" s="17" t="str">
        <f t="shared" si="13"/>
        <v/>
      </c>
      <c r="Z25" s="17">
        <f t="shared" si="14"/>
        <v>-3.9215686274510775E-3</v>
      </c>
      <c r="AA25" s="17">
        <f t="shared" si="15"/>
        <v>-8.8757396449703485E-3</v>
      </c>
      <c r="AB25" s="17" t="str">
        <f t="shared" si="16"/>
        <v/>
      </c>
      <c r="AC25" s="17" t="str">
        <f t="shared" si="17"/>
        <v/>
      </c>
      <c r="AE25" s="17" t="str">
        <f t="shared" ca="1" si="18"/>
        <v/>
      </c>
      <c r="AF25" s="17" t="str">
        <f t="shared" ca="1" si="19"/>
        <v/>
      </c>
      <c r="AG25" s="17" t="str">
        <f t="shared" ca="1" si="20"/>
        <v/>
      </c>
      <c r="AH25" s="17" t="str">
        <f t="shared" ca="1" si="21"/>
        <v/>
      </c>
      <c r="AI25" s="17" t="str">
        <f t="shared" ca="1" si="22"/>
        <v/>
      </c>
      <c r="AJ25" s="17" t="str">
        <f t="shared" ca="1" si="23"/>
        <v/>
      </c>
      <c r="AK25" s="17" t="str">
        <f t="shared" ca="1" si="24"/>
        <v/>
      </c>
      <c r="AL25" s="17" t="str">
        <f t="shared" ca="1" si="25"/>
        <v/>
      </c>
      <c r="AM25" s="17" t="str">
        <f t="shared" ca="1" si="26"/>
        <v/>
      </c>
      <c r="AN25" s="17">
        <f t="shared" ca="1" si="27"/>
        <v>4.5267489711934061E-2</v>
      </c>
      <c r="AO25" s="17">
        <f t="shared" ca="1" si="28"/>
        <v>-1.1799410029498469E-2</v>
      </c>
      <c r="AP25" s="17" t="str">
        <f t="shared" ca="1" si="29"/>
        <v/>
      </c>
      <c r="AQ25" s="17" t="str">
        <f t="shared" ca="1" si="30"/>
        <v/>
      </c>
      <c r="AS25" s="17" t="str">
        <f t="shared" ca="1" si="31"/>
        <v/>
      </c>
      <c r="AT25" s="17" t="str">
        <f t="shared" ca="1" si="32"/>
        <v/>
      </c>
      <c r="AU25" s="17" t="str">
        <f t="shared" ca="1" si="33"/>
        <v/>
      </c>
      <c r="AV25" s="17" t="str">
        <f t="shared" ca="1" si="34"/>
        <v/>
      </c>
      <c r="AW25" s="17" t="str">
        <f t="shared" ca="1" si="35"/>
        <v/>
      </c>
      <c r="AX25" s="17" t="str">
        <f t="shared" ca="1" si="36"/>
        <v/>
      </c>
      <c r="AY25" s="17" t="str">
        <f t="shared" ca="1" si="37"/>
        <v/>
      </c>
      <c r="AZ25" s="17" t="str">
        <f t="shared" ca="1" si="38"/>
        <v/>
      </c>
      <c r="BA25" s="17" t="str">
        <f t="shared" ca="1" si="39"/>
        <v/>
      </c>
      <c r="BB25" s="17">
        <f t="shared" ca="1" si="40"/>
        <v>-1.5594243304818622E-2</v>
      </c>
      <c r="BC25" s="17">
        <f t="shared" ca="1" si="41"/>
        <v>-0.20701345967628049</v>
      </c>
      <c r="BD25" s="17" t="str">
        <f t="shared" ca="1" si="42"/>
        <v/>
      </c>
      <c r="BE25" s="17" t="str">
        <f t="shared" ca="1" si="43"/>
        <v/>
      </c>
      <c r="BG25" s="17" t="str">
        <f t="shared" ca="1" si="44"/>
        <v/>
      </c>
      <c r="BH25" s="17" t="str">
        <f t="shared" ca="1" si="45"/>
        <v/>
      </c>
      <c r="BI25" s="17" t="str">
        <f t="shared" ca="1" si="46"/>
        <v/>
      </c>
      <c r="BJ25" s="17" t="str">
        <f t="shared" ca="1" si="47"/>
        <v/>
      </c>
      <c r="BK25" s="17" t="str">
        <f t="shared" ca="1" si="48"/>
        <v/>
      </c>
      <c r="BL25" s="17" t="str">
        <f t="shared" ca="1" si="49"/>
        <v/>
      </c>
      <c r="BM25" s="17" t="str">
        <f t="shared" ca="1" si="50"/>
        <v/>
      </c>
      <c r="BN25" s="17" t="str">
        <f t="shared" ca="1" si="51"/>
        <v/>
      </c>
      <c r="BO25" s="17" t="str">
        <f t="shared" ca="1" si="52"/>
        <v/>
      </c>
      <c r="BP25" s="17">
        <f t="shared" ca="1" si="53"/>
        <v>2.404723734543901E-2</v>
      </c>
      <c r="BQ25" s="17">
        <f t="shared" ca="1" si="54"/>
        <v>-9.9382869616159164E-2</v>
      </c>
      <c r="BR25" s="17" t="str">
        <f t="shared" ca="1" si="55"/>
        <v/>
      </c>
      <c r="BS25" s="17" t="str">
        <f t="shared" ca="1" si="56"/>
        <v/>
      </c>
      <c r="BX25" t="str">
        <f>IF('Macrobond Imports'!FG24="","",'Macrobond Imports'!FG24)</f>
        <v/>
      </c>
      <c r="BY25" t="str">
        <f>IF('Macrobond Imports'!AI24="","",'Macrobond Imports'!AI24)</f>
        <v/>
      </c>
      <c r="CA25" s="37" t="str">
        <f t="shared" ca="1" si="57"/>
        <v/>
      </c>
      <c r="CB25" s="37" t="str">
        <f t="shared" ca="1" si="58"/>
        <v/>
      </c>
      <c r="CC25" s="37" cm="1">
        <f t="array" aca="1" ref="CC25" ca="1">INDEX(MM_Headline,ROW()-5)</f>
        <v>3.5616402081375398E-3</v>
      </c>
      <c r="CD25" s="37" cm="1">
        <f t="array" aca="1" ref="CD25" ca="1">INDEX(MM_Core,ROW()-5)</f>
        <v>5.0536786234742781E-3</v>
      </c>
      <c r="CE25" s="37" cm="1">
        <f t="array" aca="1" ref="CE25" ca="1">INDEX(YY_Headline,ROW()-5)</f>
        <v>3.0873432527269484E-2</v>
      </c>
      <c r="CF25" s="37" cm="1">
        <f t="array" aca="1" ref="CF25" ca="1">INDEX(YY_Core,ROW()-5)</f>
        <v>3.4264526824838715E-2</v>
      </c>
      <c r="CG25" s="37" cm="1">
        <f t="array" aca="1" ref="CG25" ca="1">INDEX(Ann3_Headline,ROW()-5)</f>
        <v>3.634658096569221E-2</v>
      </c>
      <c r="CH25" s="37" cm="1">
        <f t="array" aca="1" ref="CH25" ca="1">INDEX(Ann6_Headline,ROW()-5)</f>
        <v>4.3579972292731695E-2</v>
      </c>
      <c r="CK25" s="48" cm="1">
        <f t="array" aca="1" ref="CK25" ca="1">INDEX(ChartDates,ROW()-5)</f>
        <v>45992</v>
      </c>
      <c r="CL25" s="37" cm="1">
        <f t="array" aca="1" ref="CL25" ca="1">INDEX(UnprocEnergy_YY,ROW()-5)</f>
        <v>-4.340365084220299E-2</v>
      </c>
      <c r="CM25" s="37" cm="1">
        <f t="array" aca="1" ref="CM25" ca="1">INDEX(Transport_YY,ROW()-5)</f>
        <v>2.181507697521945E-2</v>
      </c>
      <c r="DA25" t="s">
        <v>400</v>
      </c>
      <c r="DB25" t="s">
        <v>401</v>
      </c>
      <c r="DC25">
        <f>INDEX('Macrobond Imports'!GI:GI,MATCH(MAX('Macrobond Imports'!$A:$A),'Macrobond Imports'!$A:$A,0))</f>
        <v>184.81800000000001</v>
      </c>
      <c r="DD25" cm="1">
        <f t="array" ref="DD25">INDEX('Macrobond Imports'!GI:GI,MATCH(MAX('Macrobond Imports'!$A:$A),'Macrobond Imports'!$A:$A,0)-1)</f>
        <v>184.553</v>
      </c>
      <c r="DE25" s="37">
        <f t="shared" si="59"/>
        <v>1.4359018818443925E-3</v>
      </c>
      <c r="DF25" t="s">
        <v>379</v>
      </c>
      <c r="DG25">
        <f t="shared" si="60"/>
        <v>1.4359268818443926E-3</v>
      </c>
    </row>
    <row r="26" spans="1:111" x14ac:dyDescent="0.25">
      <c r="A26" s="10">
        <f>IF('Macrobond Imports'!A25="","",'Macrobond Imports'!A25)</f>
        <v>17868</v>
      </c>
      <c r="B26" s="9" t="str">
        <f>IF('Macrobond Imports'!B25="","",'Macrobond Imports'!B25)</f>
        <v/>
      </c>
      <c r="C26" s="9" t="str">
        <f>IF('Macrobond Imports'!C25="","",'Macrobond Imports'!C25)</f>
        <v/>
      </c>
      <c r="D26" s="9" t="str">
        <f>IF('Macrobond Imports'!Z25="","",'Macrobond Imports'!Z25)</f>
        <v/>
      </c>
      <c r="E26" s="9" t="str">
        <f>IF('Macrobond Imports'!BH25="","",'Macrobond Imports'!BH25)</f>
        <v/>
      </c>
      <c r="F26" s="9" t="str">
        <f>IF('Macrobond Imports'!BJ25="","",'Macrobond Imports'!BJ25)</f>
        <v/>
      </c>
      <c r="G26" s="9" t="str">
        <f>IF('Macrobond Imports'!BK25="","",'Macrobond Imports'!BK25)</f>
        <v/>
      </c>
      <c r="H26" s="9" t="str">
        <f>IF('Macrobond Imports'!BL25="","",'Macrobond Imports'!BL25)</f>
        <v/>
      </c>
      <c r="I26" s="9" t="str">
        <f>IF('Macrobond Imports'!BS25="","",'Macrobond Imports'!BS25)</f>
        <v/>
      </c>
      <c r="J26" s="9" t="str">
        <f>IF('Macrobond Imports'!AA25="","",'Macrobond Imports'!AA25)</f>
        <v/>
      </c>
      <c r="K26" s="9">
        <f>IF('Macrobond Imports'!DF25="","",'Macrobond Imports'!DF25)</f>
        <v>25.2</v>
      </c>
      <c r="L26" s="9">
        <f>IF('Macrobond Imports'!EA25="","",'Macrobond Imports'!EA25)</f>
        <v>33</v>
      </c>
      <c r="M26" s="9" t="str">
        <f>IF('Macrobond Imports'!FA25="","",'Macrobond Imports'!FA25)</f>
        <v/>
      </c>
      <c r="N26" s="9" t="str">
        <f>IF('Macrobond Imports'!FC25="","",'Macrobond Imports'!FC25)</f>
        <v/>
      </c>
      <c r="P26" s="16">
        <f t="shared" si="4"/>
        <v>17868</v>
      </c>
      <c r="Q26" s="17" t="str">
        <f t="shared" si="5"/>
        <v/>
      </c>
      <c r="R26" s="17" t="str">
        <f t="shared" si="6"/>
        <v/>
      </c>
      <c r="S26" s="17" t="str">
        <f t="shared" si="7"/>
        <v/>
      </c>
      <c r="T26" s="17" t="str">
        <f t="shared" si="8"/>
        <v/>
      </c>
      <c r="U26" s="17" t="str">
        <f t="shared" si="9"/>
        <v/>
      </c>
      <c r="V26" s="17" t="str">
        <f t="shared" si="10"/>
        <v/>
      </c>
      <c r="W26" s="17" t="str">
        <f t="shared" si="11"/>
        <v/>
      </c>
      <c r="X26" s="17" t="str">
        <f t="shared" si="12"/>
        <v/>
      </c>
      <c r="Y26" s="17" t="str">
        <f t="shared" si="13"/>
        <v/>
      </c>
      <c r="Z26" s="17">
        <f t="shared" si="14"/>
        <v>-7.8740157480314821E-3</v>
      </c>
      <c r="AA26" s="17">
        <f t="shared" si="15"/>
        <v>-1.4925373134328401E-2</v>
      </c>
      <c r="AB26" s="17" t="str">
        <f t="shared" si="16"/>
        <v/>
      </c>
      <c r="AC26" s="17" t="str">
        <f t="shared" si="17"/>
        <v/>
      </c>
      <c r="AE26" s="17" t="str">
        <f t="shared" ca="1" si="18"/>
        <v/>
      </c>
      <c r="AF26" s="17" t="str">
        <f t="shared" ca="1" si="19"/>
        <v/>
      </c>
      <c r="AG26" s="17" t="str">
        <f t="shared" ca="1" si="20"/>
        <v/>
      </c>
      <c r="AH26" s="17" t="str">
        <f t="shared" ca="1" si="21"/>
        <v/>
      </c>
      <c r="AI26" s="17" t="str">
        <f t="shared" ca="1" si="22"/>
        <v/>
      </c>
      <c r="AJ26" s="17" t="str">
        <f t="shared" ca="1" si="23"/>
        <v/>
      </c>
      <c r="AK26" s="17" t="str">
        <f t="shared" ca="1" si="24"/>
        <v/>
      </c>
      <c r="AL26" s="17" t="str">
        <f t="shared" ca="1" si="25"/>
        <v/>
      </c>
      <c r="AM26" s="17" t="str">
        <f t="shared" ca="1" si="26"/>
        <v/>
      </c>
      <c r="AN26" s="17">
        <f t="shared" ca="1" si="27"/>
        <v>2.857142857142847E-2</v>
      </c>
      <c r="AO26" s="17">
        <f t="shared" ca="1" si="28"/>
        <v>-6.5155807365439022E-2</v>
      </c>
      <c r="AP26" s="17" t="str">
        <f t="shared" ca="1" si="29"/>
        <v/>
      </c>
      <c r="AQ26" s="17" t="str">
        <f t="shared" ca="1" si="30"/>
        <v/>
      </c>
      <c r="AS26" s="17" t="str">
        <f t="shared" ca="1" si="31"/>
        <v/>
      </c>
      <c r="AT26" s="17" t="str">
        <f t="shared" ca="1" si="32"/>
        <v/>
      </c>
      <c r="AU26" s="17" t="str">
        <f t="shared" ca="1" si="33"/>
        <v/>
      </c>
      <c r="AV26" s="17" t="str">
        <f t="shared" ca="1" si="34"/>
        <v/>
      </c>
      <c r="AW26" s="17" t="str">
        <f t="shared" ca="1" si="35"/>
        <v/>
      </c>
      <c r="AX26" s="17" t="str">
        <f t="shared" ca="1" si="36"/>
        <v/>
      </c>
      <c r="AY26" s="17" t="str">
        <f t="shared" ca="1" si="37"/>
        <v/>
      </c>
      <c r="AZ26" s="17" t="str">
        <f t="shared" ca="1" si="38"/>
        <v/>
      </c>
      <c r="BA26" s="17" t="str">
        <f t="shared" ca="1" si="39"/>
        <v/>
      </c>
      <c r="BB26" s="17">
        <f t="shared" ca="1" si="40"/>
        <v>-4.6234867877540053E-2</v>
      </c>
      <c r="BC26" s="17">
        <f t="shared" ca="1" si="41"/>
        <v>-0.20061857645135217</v>
      </c>
      <c r="BD26" s="17" t="str">
        <f t="shared" ca="1" si="42"/>
        <v/>
      </c>
      <c r="BE26" s="17" t="str">
        <f t="shared" ca="1" si="43"/>
        <v/>
      </c>
      <c r="BG26" s="17" t="str">
        <f t="shared" ca="1" si="44"/>
        <v/>
      </c>
      <c r="BH26" s="17" t="str">
        <f t="shared" ca="1" si="45"/>
        <v/>
      </c>
      <c r="BI26" s="17" t="str">
        <f t="shared" ca="1" si="46"/>
        <v/>
      </c>
      <c r="BJ26" s="17" t="str">
        <f t="shared" ca="1" si="47"/>
        <v/>
      </c>
      <c r="BK26" s="17" t="str">
        <f t="shared" ca="1" si="48"/>
        <v/>
      </c>
      <c r="BL26" s="17" t="str">
        <f t="shared" ca="1" si="49"/>
        <v/>
      </c>
      <c r="BM26" s="17" t="str">
        <f t="shared" ca="1" si="50"/>
        <v/>
      </c>
      <c r="BN26" s="17" t="str">
        <f t="shared" ca="1" si="51"/>
        <v/>
      </c>
      <c r="BO26" s="17" t="str">
        <f t="shared" ca="1" si="52"/>
        <v/>
      </c>
      <c r="BP26" s="17">
        <f t="shared" ca="1" si="53"/>
        <v>-1.5686031372062703E-2</v>
      </c>
      <c r="BQ26" s="17">
        <f t="shared" ca="1" si="54"/>
        <v>-0.16898141082384566</v>
      </c>
      <c r="BR26" s="17" t="str">
        <f t="shared" ca="1" si="55"/>
        <v/>
      </c>
      <c r="BS26" s="17" t="str">
        <f t="shared" ca="1" si="56"/>
        <v/>
      </c>
      <c r="BX26" t="str">
        <f>IF('Macrobond Imports'!FG25="","",'Macrobond Imports'!FG25)</f>
        <v/>
      </c>
      <c r="BY26" t="str">
        <f>IF('Macrobond Imports'!AI25="","",'Macrobond Imports'!AI25)</f>
        <v/>
      </c>
      <c r="CA26" s="37" t="str">
        <f t="shared" ca="1" si="57"/>
        <v/>
      </c>
      <c r="CB26" s="37" t="str">
        <f t="shared" ca="1" si="58"/>
        <v/>
      </c>
      <c r="CC26" s="37" cm="1">
        <f t="array" aca="1" ref="CC26" ca="1">INDEX(MM_Headline,ROW()-5)</f>
        <v>5.5609794712121463E-3</v>
      </c>
      <c r="CD26" s="37" cm="1">
        <f t="array" aca="1" ref="CD26" ca="1">INDEX(MM_Core,ROW()-5)</f>
        <v>8.1609577652144161E-3</v>
      </c>
      <c r="CE26" s="37" cm="1">
        <f t="array" aca="1" ref="CE26" ca="1">INDEX(YY_Headline,ROW()-5)</f>
        <v>3.0140226389592906E-2</v>
      </c>
      <c r="CF26" s="37" cm="1">
        <f t="array" aca="1" ref="CF26" ca="1">INDEX(YY_Core,ROW()-5)</f>
        <v>3.6927328822881522E-2</v>
      </c>
      <c r="CG26" s="37" cm="1">
        <f t="array" aca="1" ref="CG26" ca="1">INDEX(Ann3_Headline,ROW()-5)</f>
        <v>5.4136930813437179E-2</v>
      </c>
      <c r="CH26" s="37" cm="1">
        <f t="array" aca="1" ref="CH26" ca="1">INDEX(Ann6_Headline,ROW()-5)</f>
        <v>3.8301834990561501E-2</v>
      </c>
      <c r="CK26" s="48" cm="1">
        <f t="array" aca="1" ref="CK26" ca="1">INDEX(ChartDates,ROW()-5)</f>
        <v>46023</v>
      </c>
      <c r="CL26" s="37" cm="1">
        <f t="array" aca="1" ref="CL26" ca="1">INDEX(UnprocEnergy_YY,ROW()-5)</f>
        <v>-4.2040169767839308E-2</v>
      </c>
      <c r="CM26" s="37" cm="1">
        <f t="array" aca="1" ref="CM26" ca="1">INDEX(Transport_YY,ROW()-5)</f>
        <v>2.5198054114278667E-2</v>
      </c>
      <c r="DA26" t="s">
        <v>402</v>
      </c>
      <c r="DB26" t="s">
        <v>403</v>
      </c>
      <c r="DC26">
        <f>INDEX('Macrobond Imports'!GJ:GJ,MATCH(MAX('Macrobond Imports'!$A:$A),'Macrobond Imports'!$A:$A,0))</f>
        <v>132.37200000000001</v>
      </c>
      <c r="DD26" cm="1">
        <f t="array" ref="DD26">INDEX('Macrobond Imports'!GJ:GJ,MATCH(MAX('Macrobond Imports'!$A:$A),'Macrobond Imports'!$A:$A,0)-1)</f>
        <v>132.72399999999999</v>
      </c>
      <c r="DE26" s="37">
        <f t="shared" si="59"/>
        <v>-2.6521201892647506E-3</v>
      </c>
      <c r="DF26" t="s">
        <v>379</v>
      </c>
      <c r="DG26">
        <f t="shared" si="60"/>
        <v>-2.6520941892647504E-3</v>
      </c>
    </row>
    <row r="27" spans="1:111" x14ac:dyDescent="0.25">
      <c r="A27" s="10">
        <f>IF('Macrobond Imports'!A26="","",'Macrobond Imports'!A26)</f>
        <v>17899</v>
      </c>
      <c r="B27" s="9" t="str">
        <f>IF('Macrobond Imports'!B26="","",'Macrobond Imports'!B26)</f>
        <v/>
      </c>
      <c r="C27" s="9" t="str">
        <f>IF('Macrobond Imports'!C26="","",'Macrobond Imports'!C26)</f>
        <v/>
      </c>
      <c r="D27" s="9" t="str">
        <f>IF('Macrobond Imports'!Z26="","",'Macrobond Imports'!Z26)</f>
        <v/>
      </c>
      <c r="E27" s="9" t="str">
        <f>IF('Macrobond Imports'!BH26="","",'Macrobond Imports'!BH26)</f>
        <v/>
      </c>
      <c r="F27" s="9" t="str">
        <f>IF('Macrobond Imports'!BJ26="","",'Macrobond Imports'!BJ26)</f>
        <v/>
      </c>
      <c r="G27" s="9" t="str">
        <f>IF('Macrobond Imports'!BK26="","",'Macrobond Imports'!BK26)</f>
        <v/>
      </c>
      <c r="H27" s="9" t="str">
        <f>IF('Macrobond Imports'!BL26="","",'Macrobond Imports'!BL26)</f>
        <v/>
      </c>
      <c r="I27" s="9" t="str">
        <f>IF('Macrobond Imports'!BS26="","",'Macrobond Imports'!BS26)</f>
        <v/>
      </c>
      <c r="J27" s="9" t="str">
        <f>IF('Macrobond Imports'!AA26="","",'Macrobond Imports'!AA26)</f>
        <v/>
      </c>
      <c r="K27" s="9">
        <f>IF('Macrobond Imports'!DF26="","",'Macrobond Imports'!DF26)</f>
        <v>25.2</v>
      </c>
      <c r="L27" s="9">
        <f>IF('Macrobond Imports'!EA26="","",'Macrobond Imports'!EA26)</f>
        <v>32</v>
      </c>
      <c r="M27" s="9" t="str">
        <f>IF('Macrobond Imports'!FA26="","",'Macrobond Imports'!FA26)</f>
        <v/>
      </c>
      <c r="N27" s="9" t="str">
        <f>IF('Macrobond Imports'!FC26="","",'Macrobond Imports'!FC26)</f>
        <v/>
      </c>
      <c r="P27" s="16">
        <f t="shared" si="4"/>
        <v>17899</v>
      </c>
      <c r="Q27" s="17" t="str">
        <f t="shared" si="5"/>
        <v/>
      </c>
      <c r="R27" s="17" t="str">
        <f t="shared" si="6"/>
        <v/>
      </c>
      <c r="S27" s="17" t="str">
        <f t="shared" si="7"/>
        <v/>
      </c>
      <c r="T27" s="17" t="str">
        <f t="shared" si="8"/>
        <v/>
      </c>
      <c r="U27" s="17" t="str">
        <f t="shared" si="9"/>
        <v/>
      </c>
      <c r="V27" s="17" t="str">
        <f t="shared" si="10"/>
        <v/>
      </c>
      <c r="W27" s="17" t="str">
        <f t="shared" si="11"/>
        <v/>
      </c>
      <c r="X27" s="17" t="str">
        <f t="shared" si="12"/>
        <v/>
      </c>
      <c r="Y27" s="17" t="str">
        <f t="shared" si="13"/>
        <v/>
      </c>
      <c r="Z27" s="17">
        <f t="shared" si="14"/>
        <v>0</v>
      </c>
      <c r="AA27" s="17">
        <f t="shared" si="15"/>
        <v>-3.0303030303030276E-2</v>
      </c>
      <c r="AB27" s="17" t="str">
        <f t="shared" si="16"/>
        <v/>
      </c>
      <c r="AC27" s="17" t="str">
        <f t="shared" si="17"/>
        <v/>
      </c>
      <c r="AE27" s="17" t="str">
        <f t="shared" ca="1" si="18"/>
        <v/>
      </c>
      <c r="AF27" s="17" t="str">
        <f t="shared" ca="1" si="19"/>
        <v/>
      </c>
      <c r="AG27" s="17" t="str">
        <f t="shared" ca="1" si="20"/>
        <v/>
      </c>
      <c r="AH27" s="17" t="str">
        <f t="shared" ca="1" si="21"/>
        <v/>
      </c>
      <c r="AI27" s="17" t="str">
        <f t="shared" ca="1" si="22"/>
        <v/>
      </c>
      <c r="AJ27" s="17" t="str">
        <f t="shared" ca="1" si="23"/>
        <v/>
      </c>
      <c r="AK27" s="17" t="str">
        <f t="shared" ca="1" si="24"/>
        <v/>
      </c>
      <c r="AL27" s="17" t="str">
        <f t="shared" ca="1" si="25"/>
        <v/>
      </c>
      <c r="AM27" s="17" t="str">
        <f t="shared" ca="1" si="26"/>
        <v/>
      </c>
      <c r="AN27" s="17">
        <f t="shared" ca="1" si="27"/>
        <v>8.0000000000000071E-3</v>
      </c>
      <c r="AO27" s="17">
        <f t="shared" ca="1" si="28"/>
        <v>-0.11602209944751385</v>
      </c>
      <c r="AP27" s="17" t="str">
        <f t="shared" ca="1" si="29"/>
        <v/>
      </c>
      <c r="AQ27" s="17" t="str">
        <f t="shared" ca="1" si="30"/>
        <v/>
      </c>
      <c r="AS27" s="17" t="str">
        <f t="shared" ca="1" si="31"/>
        <v/>
      </c>
      <c r="AT27" s="17" t="str">
        <f t="shared" ca="1" si="32"/>
        <v/>
      </c>
      <c r="AU27" s="17" t="str">
        <f t="shared" ca="1" si="33"/>
        <v/>
      </c>
      <c r="AV27" s="17" t="str">
        <f t="shared" ca="1" si="34"/>
        <v/>
      </c>
      <c r="AW27" s="17" t="str">
        <f t="shared" ca="1" si="35"/>
        <v/>
      </c>
      <c r="AX27" s="17" t="str">
        <f t="shared" ca="1" si="36"/>
        <v/>
      </c>
      <c r="AY27" s="17" t="str">
        <f t="shared" ca="1" si="37"/>
        <v/>
      </c>
      <c r="AZ27" s="17" t="str">
        <f t="shared" ca="1" si="38"/>
        <v/>
      </c>
      <c r="BA27" s="17" t="str">
        <f t="shared" ca="1" si="39"/>
        <v/>
      </c>
      <c r="BB27" s="17">
        <f t="shared" ca="1" si="40"/>
        <v>-4.6234867877540053E-2</v>
      </c>
      <c r="BC27" s="17">
        <f t="shared" ca="1" si="41"/>
        <v>-0.19659762329828911</v>
      </c>
      <c r="BD27" s="17" t="str">
        <f t="shared" ca="1" si="42"/>
        <v/>
      </c>
      <c r="BE27" s="17" t="str">
        <f t="shared" ca="1" si="43"/>
        <v/>
      </c>
      <c r="BG27" s="17" t="str">
        <f t="shared" ca="1" si="44"/>
        <v/>
      </c>
      <c r="BH27" s="17" t="str">
        <f t="shared" ca="1" si="45"/>
        <v/>
      </c>
      <c r="BI27" s="17" t="str">
        <f t="shared" ca="1" si="46"/>
        <v/>
      </c>
      <c r="BJ27" s="17" t="str">
        <f t="shared" ca="1" si="47"/>
        <v/>
      </c>
      <c r="BK27" s="17" t="str">
        <f t="shared" ca="1" si="48"/>
        <v/>
      </c>
      <c r="BL27" s="17" t="str">
        <f t="shared" ca="1" si="49"/>
        <v/>
      </c>
      <c r="BM27" s="17" t="str">
        <f t="shared" ca="1" si="50"/>
        <v/>
      </c>
      <c r="BN27" s="17" t="str">
        <f t="shared" ca="1" si="51"/>
        <v/>
      </c>
      <c r="BO27" s="17" t="str">
        <f t="shared" ca="1" si="52"/>
        <v/>
      </c>
      <c r="BP27" s="17">
        <f t="shared" ca="1" si="53"/>
        <v>-1.5686031372062703E-2</v>
      </c>
      <c r="BQ27" s="17">
        <f t="shared" ca="1" si="54"/>
        <v>-0.21424789558091184</v>
      </c>
      <c r="BR27" s="17" t="str">
        <f t="shared" ca="1" si="55"/>
        <v/>
      </c>
      <c r="BS27" s="17" t="str">
        <f t="shared" ca="1" si="56"/>
        <v/>
      </c>
      <c r="BX27" t="str">
        <f>IF('Macrobond Imports'!FG26="","",'Macrobond Imports'!FG26)</f>
        <v/>
      </c>
      <c r="BY27" t="str">
        <f>IF('Macrobond Imports'!AI26="","",'Macrobond Imports'!AI26)</f>
        <v/>
      </c>
      <c r="CA27" s="37" t="str">
        <f t="shared" ca="1" si="57"/>
        <v/>
      </c>
      <c r="CB27" s="37" t="str">
        <f t="shared" ca="1" si="58"/>
        <v/>
      </c>
      <c r="CC27" s="37" cm="1">
        <f t="array" aca="1" ref="CC27" ca="1">INDEX(MM_Headline,ROW()-5)</f>
        <v>5.6745498081149925E-3</v>
      </c>
      <c r="CD27" s="37" cm="1">
        <f t="array" aca="1" ref="CD27" ca="1">INDEX(MM_Core,ROW()-5)</f>
        <v>3.6812972944444411E-3</v>
      </c>
      <c r="CE27" s="37" cm="1">
        <f t="array" aca="1" ref="CE27" ca="1">INDEX(YY_Headline,ROW()-5)</f>
        <v>3.4182671874683823E-2</v>
      </c>
      <c r="CF27" s="37" cm="1">
        <f t="array" aca="1" ref="CF27" ca="1">INDEX(YY_Core,ROW()-5)</f>
        <v>3.8967690826270607E-2</v>
      </c>
      <c r="CG27" s="37" cm="1">
        <f t="array" aca="1" ref="CG27" ca="1">INDEX(Ann3_Headline,ROW()-5)</f>
        <v>6.0815114325659003E-2</v>
      </c>
      <c r="CH27" s="37" cm="1">
        <f t="array" aca="1" ref="CH27" ca="1">INDEX(Ann6_Headline,ROW()-5)</f>
        <v>5.3919959507162663E-2</v>
      </c>
      <c r="CK27" s="48" cm="1">
        <f t="array" aca="1" ref="CK27" ca="1">INDEX(ChartDates,ROW()-5)</f>
        <v>46054</v>
      </c>
      <c r="CL27" s="37" cm="1">
        <f t="array" aca="1" ref="CL27" ca="1">INDEX(UnprocEnergy_YY,ROW()-5)</f>
        <v>0.15644316724365703</v>
      </c>
      <c r="CM27" s="37" cm="1">
        <f t="array" aca="1" ref="CM27" ca="1">INDEX(Transport_YY,ROW()-5)</f>
        <v>3.3305691962839612E-2</v>
      </c>
      <c r="DA27" t="s">
        <v>404</v>
      </c>
      <c r="DB27" t="s">
        <v>405</v>
      </c>
      <c r="DC27">
        <f>INDEX('Macrobond Imports'!GK:GK,MATCH(MAX('Macrobond Imports'!$A:$A),'Macrobond Imports'!$A:$A,0))</f>
        <v>153.994</v>
      </c>
      <c r="DD27" cm="1">
        <f t="array" ref="DD27">INDEX('Macrobond Imports'!GK:GK,MATCH(MAX('Macrobond Imports'!$A:$A),'Macrobond Imports'!$A:$A,0)-1)</f>
        <v>153.994</v>
      </c>
      <c r="DE27" s="37">
        <f t="shared" si="59"/>
        <v>0</v>
      </c>
      <c r="DF27" t="s">
        <v>379</v>
      </c>
      <c r="DG27">
        <f t="shared" si="60"/>
        <v>2.7E-8</v>
      </c>
    </row>
    <row r="28" spans="1:111" x14ac:dyDescent="0.25">
      <c r="A28" s="10">
        <f>IF('Macrobond Imports'!A27="","",'Macrobond Imports'!A27)</f>
        <v>17930</v>
      </c>
      <c r="B28" s="9" t="str">
        <f>IF('Macrobond Imports'!B27="","",'Macrobond Imports'!B27)</f>
        <v/>
      </c>
      <c r="C28" s="9" t="str">
        <f>IF('Macrobond Imports'!C27="","",'Macrobond Imports'!C27)</f>
        <v/>
      </c>
      <c r="D28" s="9" t="str">
        <f>IF('Macrobond Imports'!Z27="","",'Macrobond Imports'!Z27)</f>
        <v/>
      </c>
      <c r="E28" s="9" t="str">
        <f>IF('Macrobond Imports'!BH27="","",'Macrobond Imports'!BH27)</f>
        <v/>
      </c>
      <c r="F28" s="9" t="str">
        <f>IF('Macrobond Imports'!BJ27="","",'Macrobond Imports'!BJ27)</f>
        <v/>
      </c>
      <c r="G28" s="9" t="str">
        <f>IF('Macrobond Imports'!BK27="","",'Macrobond Imports'!BK27)</f>
        <v/>
      </c>
      <c r="H28" s="9" t="str">
        <f>IF('Macrobond Imports'!BL27="","",'Macrobond Imports'!BL27)</f>
        <v/>
      </c>
      <c r="I28" s="9" t="str">
        <f>IF('Macrobond Imports'!BS27="","",'Macrobond Imports'!BS27)</f>
        <v/>
      </c>
      <c r="J28" s="9" t="str">
        <f>IF('Macrobond Imports'!AA27="","",'Macrobond Imports'!AA27)</f>
        <v/>
      </c>
      <c r="K28" s="9">
        <f>IF('Macrobond Imports'!DF27="","",'Macrobond Imports'!DF27)</f>
        <v>24.8</v>
      </c>
      <c r="L28" s="9">
        <f>IF('Macrobond Imports'!EA27="","",'Macrobond Imports'!EA27)</f>
        <v>30.9</v>
      </c>
      <c r="M28" s="9" t="str">
        <f>IF('Macrobond Imports'!FA27="","",'Macrobond Imports'!FA27)</f>
        <v/>
      </c>
      <c r="N28" s="9" t="str">
        <f>IF('Macrobond Imports'!FC27="","",'Macrobond Imports'!FC27)</f>
        <v/>
      </c>
      <c r="P28" s="16">
        <f t="shared" si="4"/>
        <v>17930</v>
      </c>
      <c r="Q28" s="17" t="str">
        <f t="shared" si="5"/>
        <v/>
      </c>
      <c r="R28" s="17" t="str">
        <f t="shared" si="6"/>
        <v/>
      </c>
      <c r="S28" s="17" t="str">
        <f t="shared" si="7"/>
        <v/>
      </c>
      <c r="T28" s="17" t="str">
        <f t="shared" si="8"/>
        <v/>
      </c>
      <c r="U28" s="17" t="str">
        <f t="shared" si="9"/>
        <v/>
      </c>
      <c r="V28" s="17" t="str">
        <f t="shared" si="10"/>
        <v/>
      </c>
      <c r="W28" s="17" t="str">
        <f t="shared" si="11"/>
        <v/>
      </c>
      <c r="X28" s="17" t="str">
        <f t="shared" si="12"/>
        <v/>
      </c>
      <c r="Y28" s="17" t="str">
        <f t="shared" si="13"/>
        <v/>
      </c>
      <c r="Z28" s="17">
        <f t="shared" si="14"/>
        <v>-1.5873015873015817E-2</v>
      </c>
      <c r="AA28" s="17">
        <f t="shared" si="15"/>
        <v>-3.4375000000000044E-2</v>
      </c>
      <c r="AB28" s="17" t="str">
        <f t="shared" si="16"/>
        <v/>
      </c>
      <c r="AC28" s="17" t="str">
        <f t="shared" si="17"/>
        <v/>
      </c>
      <c r="AE28" s="17" t="str">
        <f t="shared" ca="1" si="18"/>
        <v/>
      </c>
      <c r="AF28" s="17" t="str">
        <f t="shared" ca="1" si="19"/>
        <v/>
      </c>
      <c r="AG28" s="17" t="str">
        <f t="shared" ca="1" si="20"/>
        <v/>
      </c>
      <c r="AH28" s="17" t="str">
        <f t="shared" ca="1" si="21"/>
        <v/>
      </c>
      <c r="AI28" s="17" t="str">
        <f t="shared" ca="1" si="22"/>
        <v/>
      </c>
      <c r="AJ28" s="17" t="str">
        <f t="shared" ca="1" si="23"/>
        <v/>
      </c>
      <c r="AK28" s="17" t="str">
        <f t="shared" ca="1" si="24"/>
        <v/>
      </c>
      <c r="AL28" s="17" t="str">
        <f t="shared" ca="1" si="25"/>
        <v/>
      </c>
      <c r="AM28" s="17" t="str">
        <f t="shared" ca="1" si="26"/>
        <v/>
      </c>
      <c r="AN28" s="17">
        <f t="shared" ca="1" si="27"/>
        <v>4.0485829959515662E-3</v>
      </c>
      <c r="AO28" s="17">
        <f t="shared" ca="1" si="28"/>
        <v>-0.10174418604651159</v>
      </c>
      <c r="AP28" s="17" t="str">
        <f t="shared" ca="1" si="29"/>
        <v/>
      </c>
      <c r="AQ28" s="17" t="str">
        <f t="shared" ca="1" si="30"/>
        <v/>
      </c>
      <c r="AS28" s="17" t="str">
        <f t="shared" ca="1" si="31"/>
        <v/>
      </c>
      <c r="AT28" s="17" t="str">
        <f t="shared" ca="1" si="32"/>
        <v/>
      </c>
      <c r="AU28" s="17" t="str">
        <f t="shared" ca="1" si="33"/>
        <v/>
      </c>
      <c r="AV28" s="17" t="str">
        <f t="shared" ca="1" si="34"/>
        <v/>
      </c>
      <c r="AW28" s="17" t="str">
        <f t="shared" ca="1" si="35"/>
        <v/>
      </c>
      <c r="AX28" s="17" t="str">
        <f t="shared" ca="1" si="36"/>
        <v/>
      </c>
      <c r="AY28" s="17" t="str">
        <f t="shared" ca="1" si="37"/>
        <v/>
      </c>
      <c r="AZ28" s="17" t="str">
        <f t="shared" ca="1" si="38"/>
        <v/>
      </c>
      <c r="BA28" s="17" t="str">
        <f t="shared" ca="1" si="39"/>
        <v/>
      </c>
      <c r="BB28" s="17">
        <f t="shared" ca="1" si="40"/>
        <v>-9.1192595430016787E-2</v>
      </c>
      <c r="BC28" s="17">
        <f t="shared" ca="1" si="41"/>
        <v>-0.27613981487183781</v>
      </c>
      <c r="BD28" s="17" t="str">
        <f t="shared" ca="1" si="42"/>
        <v/>
      </c>
      <c r="BE28" s="17" t="str">
        <f t="shared" ca="1" si="43"/>
        <v/>
      </c>
      <c r="BG28" s="17" t="str">
        <f t="shared" ca="1" si="44"/>
        <v/>
      </c>
      <c r="BH28" s="17" t="str">
        <f t="shared" ca="1" si="45"/>
        <v/>
      </c>
      <c r="BI28" s="17" t="str">
        <f t="shared" ca="1" si="46"/>
        <v/>
      </c>
      <c r="BJ28" s="17" t="str">
        <f t="shared" ca="1" si="47"/>
        <v/>
      </c>
      <c r="BK28" s="17" t="str">
        <f t="shared" ca="1" si="48"/>
        <v/>
      </c>
      <c r="BL28" s="17" t="str">
        <f t="shared" ca="1" si="49"/>
        <v/>
      </c>
      <c r="BM28" s="17" t="str">
        <f t="shared" ca="1" si="50"/>
        <v/>
      </c>
      <c r="BN28" s="17" t="str">
        <f t="shared" ca="1" si="51"/>
        <v/>
      </c>
      <c r="BO28" s="17" t="str">
        <f t="shared" ca="1" si="52"/>
        <v/>
      </c>
      <c r="BP28" s="17">
        <f t="shared" ca="1" si="53"/>
        <v>-5.4148404459823163E-2</v>
      </c>
      <c r="BQ28" s="17">
        <f t="shared" ca="1" si="54"/>
        <v>-0.24236461019638966</v>
      </c>
      <c r="BR28" s="17" t="str">
        <f t="shared" ca="1" si="55"/>
        <v/>
      </c>
      <c r="BS28" s="17" t="str">
        <f t="shared" ca="1" si="56"/>
        <v/>
      </c>
      <c r="BX28" t="str">
        <f>IF('Macrobond Imports'!FG27="","",'Macrobond Imports'!FG27)</f>
        <v/>
      </c>
      <c r="BY28" t="str">
        <f>IF('Macrobond Imports'!AI27="","",'Macrobond Imports'!AI27)</f>
        <v/>
      </c>
      <c r="CA28" s="37" t="str">
        <f t="shared" ca="1" si="57"/>
        <v/>
      </c>
      <c r="CB28" s="37" t="str">
        <f t="shared" ca="1" si="58"/>
        <v/>
      </c>
      <c r="CC28" s="37" cm="1">
        <f t="array" aca="1" ref="CC28" ca="1">INDEX(MM_Headline,ROW()-5)</f>
        <v>6.9928245270711731E-3</v>
      </c>
      <c r="CD28" s="37" cm="1">
        <f t="array" aca="1" ref="CD28" ca="1">INDEX(MM_Core,ROW()-5)</f>
        <v>2.274295855654529E-3</v>
      </c>
      <c r="CE28" s="37" cm="1">
        <f t="array" aca="1" ref="CE28" ca="1">INDEX(YY_Headline,ROW()-5)</f>
        <v>4.2666576610043583E-2</v>
      </c>
      <c r="CF28" s="37" cm="1">
        <f t="array" aca="1" ref="CF28" ca="1">INDEX(YY_Core,ROW()-5)</f>
        <v>3.947072417530717E-2</v>
      </c>
      <c r="CG28" s="37" cm="1">
        <f t="array" aca="1" ref="CG28" ca="1">INDEX(Ann3_Headline,ROW()-5)</f>
        <v>7.5397424546381098E-2</v>
      </c>
      <c r="CH28" s="37" cm="1">
        <f t="array" aca="1" ref="CH28" ca="1">INDEX(Ann6_Headline,ROW()-5)</f>
        <v>5.569145308084833E-2</v>
      </c>
      <c r="CK28" s="48" cm="1">
        <f t="array" aca="1" ref="CK28" ca="1">INDEX(ChartDates,ROW()-5)</f>
        <v>46082</v>
      </c>
      <c r="CL28" s="37" cm="1">
        <f t="array" aca="1" ref="CL28" ca="1">INDEX(UnprocEnergy_YY,ROW()-5)</f>
        <v>0.26688045789209291</v>
      </c>
      <c r="CM28" s="37" cm="1">
        <f t="array" aca="1" ref="CM28" ca="1">INDEX(Transport_YY,ROW()-5)</f>
        <v>6.9773264893287612E-2</v>
      </c>
      <c r="DA28" t="s">
        <v>406</v>
      </c>
      <c r="DB28" t="s">
        <v>407</v>
      </c>
      <c r="DC28">
        <f>INDEX('Macrobond Imports'!GL:GL,MATCH(MAX('Macrobond Imports'!$A:$A),'Macrobond Imports'!$A:$A,0))</f>
        <v>194.602</v>
      </c>
      <c r="DD28" cm="1">
        <f t="array" ref="DD28">INDEX('Macrobond Imports'!GL:GL,MATCH(MAX('Macrobond Imports'!$A:$A),'Macrobond Imports'!$A:$A,0)-1)</f>
        <v>193.39</v>
      </c>
      <c r="DE28" s="37">
        <f t="shared" si="59"/>
        <v>6.2671286002380366E-3</v>
      </c>
      <c r="DF28" t="s">
        <v>379</v>
      </c>
      <c r="DG28">
        <f t="shared" si="60"/>
        <v>6.2671566002380366E-3</v>
      </c>
    </row>
    <row r="29" spans="1:111" x14ac:dyDescent="0.25">
      <c r="A29" s="10">
        <f>IF('Macrobond Imports'!A28="","",'Macrobond Imports'!A28)</f>
        <v>17958</v>
      </c>
      <c r="B29" s="9" t="str">
        <f>IF('Macrobond Imports'!B28="","",'Macrobond Imports'!B28)</f>
        <v/>
      </c>
      <c r="C29" s="9" t="str">
        <f>IF('Macrobond Imports'!C28="","",'Macrobond Imports'!C28)</f>
        <v/>
      </c>
      <c r="D29" s="9" t="str">
        <f>IF('Macrobond Imports'!Z28="","",'Macrobond Imports'!Z28)</f>
        <v/>
      </c>
      <c r="E29" s="9" t="str">
        <f>IF('Macrobond Imports'!BH28="","",'Macrobond Imports'!BH28)</f>
        <v/>
      </c>
      <c r="F29" s="9" t="str">
        <f>IF('Macrobond Imports'!BJ28="","",'Macrobond Imports'!BJ28)</f>
        <v/>
      </c>
      <c r="G29" s="9" t="str">
        <f>IF('Macrobond Imports'!BK28="","",'Macrobond Imports'!BK28)</f>
        <v/>
      </c>
      <c r="H29" s="9" t="str">
        <f>IF('Macrobond Imports'!BL28="","",'Macrobond Imports'!BL28)</f>
        <v/>
      </c>
      <c r="I29" s="9" t="str">
        <f>IF('Macrobond Imports'!BS28="","",'Macrobond Imports'!BS28)</f>
        <v/>
      </c>
      <c r="J29" s="9" t="str">
        <f>IF('Macrobond Imports'!AA28="","",'Macrobond Imports'!AA28)</f>
        <v/>
      </c>
      <c r="K29" s="9">
        <f>IF('Macrobond Imports'!DF28="","",'Macrobond Imports'!DF28)</f>
        <v>24.7</v>
      </c>
      <c r="L29" s="9">
        <f>IF('Macrobond Imports'!EA28="","",'Macrobond Imports'!EA28)</f>
        <v>30.8</v>
      </c>
      <c r="M29" s="9" t="str">
        <f>IF('Macrobond Imports'!FA28="","",'Macrobond Imports'!FA28)</f>
        <v/>
      </c>
      <c r="N29" s="9" t="str">
        <f>IF('Macrobond Imports'!FC28="","",'Macrobond Imports'!FC28)</f>
        <v/>
      </c>
      <c r="P29" s="16">
        <f t="shared" si="4"/>
        <v>17958</v>
      </c>
      <c r="Q29" s="17" t="str">
        <f t="shared" si="5"/>
        <v/>
      </c>
      <c r="R29" s="17" t="str">
        <f t="shared" si="6"/>
        <v/>
      </c>
      <c r="S29" s="17" t="str">
        <f t="shared" si="7"/>
        <v/>
      </c>
      <c r="T29" s="17" t="str">
        <f t="shared" si="8"/>
        <v/>
      </c>
      <c r="U29" s="17" t="str">
        <f t="shared" si="9"/>
        <v/>
      </c>
      <c r="V29" s="17" t="str">
        <f t="shared" si="10"/>
        <v/>
      </c>
      <c r="W29" s="17" t="str">
        <f t="shared" si="11"/>
        <v/>
      </c>
      <c r="X29" s="17" t="str">
        <f t="shared" si="12"/>
        <v/>
      </c>
      <c r="Y29" s="17" t="str">
        <f t="shared" si="13"/>
        <v/>
      </c>
      <c r="Z29" s="17">
        <f t="shared" si="14"/>
        <v>-4.0322580645162365E-3</v>
      </c>
      <c r="AA29" s="17">
        <f t="shared" si="15"/>
        <v>-3.2362459546925182E-3</v>
      </c>
      <c r="AB29" s="17" t="str">
        <f t="shared" si="16"/>
        <v/>
      </c>
      <c r="AC29" s="17" t="str">
        <f t="shared" si="17"/>
        <v/>
      </c>
      <c r="AE29" s="17" t="str">
        <f t="shared" ca="1" si="18"/>
        <v/>
      </c>
      <c r="AF29" s="17" t="str">
        <f t="shared" ca="1" si="19"/>
        <v/>
      </c>
      <c r="AG29" s="17" t="str">
        <f t="shared" ca="1" si="20"/>
        <v/>
      </c>
      <c r="AH29" s="17" t="str">
        <f t="shared" ca="1" si="21"/>
        <v/>
      </c>
      <c r="AI29" s="17" t="str">
        <f t="shared" ca="1" si="22"/>
        <v/>
      </c>
      <c r="AJ29" s="17" t="str">
        <f t="shared" ca="1" si="23"/>
        <v/>
      </c>
      <c r="AK29" s="17" t="str">
        <f t="shared" ca="1" si="24"/>
        <v/>
      </c>
      <c r="AL29" s="17" t="str">
        <f t="shared" ca="1" si="25"/>
        <v/>
      </c>
      <c r="AM29" s="17" t="str">
        <f t="shared" ca="1" si="26"/>
        <v/>
      </c>
      <c r="AN29" s="17">
        <f t="shared" ca="1" si="27"/>
        <v>-4.0322580645162365E-3</v>
      </c>
      <c r="AO29" s="17">
        <f t="shared" ca="1" si="28"/>
        <v>-8.0597014925373078E-2</v>
      </c>
      <c r="AP29" s="17" t="str">
        <f t="shared" ca="1" si="29"/>
        <v/>
      </c>
      <c r="AQ29" s="17" t="str">
        <f t="shared" ca="1" si="30"/>
        <v/>
      </c>
      <c r="AS29" s="17" t="str">
        <f t="shared" ca="1" si="31"/>
        <v/>
      </c>
      <c r="AT29" s="17" t="str">
        <f t="shared" ca="1" si="32"/>
        <v/>
      </c>
      <c r="AU29" s="17" t="str">
        <f t="shared" ca="1" si="33"/>
        <v/>
      </c>
      <c r="AV29" s="17" t="str">
        <f t="shared" ca="1" si="34"/>
        <v/>
      </c>
      <c r="AW29" s="17" t="str">
        <f t="shared" ca="1" si="35"/>
        <v/>
      </c>
      <c r="AX29" s="17" t="str">
        <f t="shared" ca="1" si="36"/>
        <v/>
      </c>
      <c r="AY29" s="17" t="str">
        <f t="shared" ca="1" si="37"/>
        <v/>
      </c>
      <c r="AZ29" s="17" t="str">
        <f t="shared" ca="1" si="38"/>
        <v/>
      </c>
      <c r="BA29" s="17" t="str">
        <f t="shared" ca="1" si="39"/>
        <v/>
      </c>
      <c r="BB29" s="17">
        <f t="shared" ca="1" si="40"/>
        <v>-7.703411257691517E-2</v>
      </c>
      <c r="BC29" s="17">
        <f t="shared" ca="1" si="41"/>
        <v>-0.24116543209876529</v>
      </c>
      <c r="BD29" s="17" t="str">
        <f t="shared" ca="1" si="42"/>
        <v/>
      </c>
      <c r="BE29" s="17" t="str">
        <f t="shared" ca="1" si="43"/>
        <v/>
      </c>
      <c r="BG29" s="17" t="str">
        <f t="shared" ca="1" si="44"/>
        <v/>
      </c>
      <c r="BH29" s="17" t="str">
        <f t="shared" ca="1" si="45"/>
        <v/>
      </c>
      <c r="BI29" s="17" t="str">
        <f t="shared" ca="1" si="46"/>
        <v/>
      </c>
      <c r="BJ29" s="17" t="str">
        <f t="shared" ca="1" si="47"/>
        <v/>
      </c>
      <c r="BK29" s="17" t="str">
        <f t="shared" ca="1" si="48"/>
        <v/>
      </c>
      <c r="BL29" s="17" t="str">
        <f t="shared" ca="1" si="49"/>
        <v/>
      </c>
      <c r="BM29" s="17" t="str">
        <f t="shared" ca="1" si="50"/>
        <v/>
      </c>
      <c r="BN29" s="17" t="str">
        <f t="shared" ca="1" si="51"/>
        <v/>
      </c>
      <c r="BO29" s="17" t="str">
        <f t="shared" ca="1" si="52"/>
        <v/>
      </c>
      <c r="BP29" s="17">
        <f t="shared" ca="1" si="53"/>
        <v>-6.1760861207228013E-2</v>
      </c>
      <c r="BQ29" s="17">
        <f t="shared" ca="1" si="54"/>
        <v>-0.2211558197387542</v>
      </c>
      <c r="BR29" s="17" t="str">
        <f t="shared" ca="1" si="55"/>
        <v/>
      </c>
      <c r="BS29" s="17" t="str">
        <f t="shared" ca="1" si="56"/>
        <v/>
      </c>
      <c r="BX29" t="str">
        <f>IF('Macrobond Imports'!FG28="","",'Macrobond Imports'!FG28)</f>
        <v/>
      </c>
      <c r="BY29" t="str">
        <f>IF('Macrobond Imports'!AI28="","",'Macrobond Imports'!AI28)</f>
        <v/>
      </c>
      <c r="CA29" s="37" t="str">
        <f t="shared" ca="1" si="57"/>
        <v/>
      </c>
      <c r="CB29" s="37" t="str">
        <f t="shared" ca="1" si="58"/>
        <v/>
      </c>
      <c r="CC29" s="37" cm="1">
        <f t="array" aca="1" ref="CC29" ca="1">INDEX(MM_Headline,ROW()-5)</f>
        <v>1.3758971834270328E-2</v>
      </c>
      <c r="CD29" s="37" cm="1">
        <f t="array" aca="1" ref="CD29" ca="1">INDEX(MM_Core,ROW()-5)</f>
        <v>1.0329155763669107E-2</v>
      </c>
      <c r="CE29" s="37" cm="1">
        <f t="array" aca="1" ref="CE29" ca="1">INDEX(YY_Headline,ROW()-5)</f>
        <v>5.9876062442856703E-2</v>
      </c>
      <c r="CF29" s="37" cm="1">
        <f t="array" aca="1" ref="CF29" ca="1">INDEX(YY_Core,ROW()-5)</f>
        <v>5.2402910134235148E-2</v>
      </c>
      <c r="CG29" s="37" cm="1">
        <f t="array" aca="1" ref="CG29" ca="1">INDEX(Ann3_Headline,ROW()-5)</f>
        <v>0.11089800246628378</v>
      </c>
      <c r="CH29" s="37" cm="1">
        <f t="array" aca="1" ref="CH29" ca="1">INDEX(Ann6_Headline,ROW()-5)</f>
        <v>8.2145374137221561E-2</v>
      </c>
      <c r="CK29" s="48" cm="1">
        <f t="array" aca="1" ref="CK29" ca="1">INDEX(ChartDates,ROW()-5)</f>
        <v>46113</v>
      </c>
      <c r="CL29" s="37" cm="1">
        <f t="array" aca="1" ref="CL29" ca="1">INDEX(UnprocEnergy_YY,ROW()-5)</f>
        <v>0.48862085157964863</v>
      </c>
      <c r="CM29" s="37" cm="1">
        <f t="array" aca="1" ref="CM29" ca="1">INDEX(Transport_YY,ROW()-5)</f>
        <v>0.12251211036225773</v>
      </c>
      <c r="DA29" t="s">
        <v>408</v>
      </c>
      <c r="DB29" t="s">
        <v>409</v>
      </c>
      <c r="DC29">
        <f>INDEX('Macrobond Imports'!GM:GM,MATCH(MAX('Macrobond Imports'!$A:$A),'Macrobond Imports'!$A:$A,0))</f>
        <v>138.79900000000001</v>
      </c>
      <c r="DD29" cm="1">
        <f t="array" ref="DD29">INDEX('Macrobond Imports'!GM:GM,MATCH(MAX('Macrobond Imports'!$A:$A),'Macrobond Imports'!$A:$A,0)-1)</f>
        <v>138.79900000000001</v>
      </c>
      <c r="DE29" s="37">
        <f t="shared" si="59"/>
        <v>0</v>
      </c>
      <c r="DF29" t="s">
        <v>379</v>
      </c>
      <c r="DG29">
        <f t="shared" si="60"/>
        <v>2.9000000000000002E-8</v>
      </c>
    </row>
    <row r="30" spans="1:111" x14ac:dyDescent="0.25">
      <c r="A30" s="10">
        <f>IF('Macrobond Imports'!A29="","",'Macrobond Imports'!A29)</f>
        <v>17989</v>
      </c>
      <c r="B30" s="9" t="str">
        <f>IF('Macrobond Imports'!B29="","",'Macrobond Imports'!B29)</f>
        <v/>
      </c>
      <c r="C30" s="9" t="str">
        <f>IF('Macrobond Imports'!C29="","",'Macrobond Imports'!C29)</f>
        <v/>
      </c>
      <c r="D30" s="9" t="str">
        <f>IF('Macrobond Imports'!Z29="","",'Macrobond Imports'!Z29)</f>
        <v/>
      </c>
      <c r="E30" s="9" t="str">
        <f>IF('Macrobond Imports'!BH29="","",'Macrobond Imports'!BH29)</f>
        <v/>
      </c>
      <c r="F30" s="9" t="str">
        <f>IF('Macrobond Imports'!BJ29="","",'Macrobond Imports'!BJ29)</f>
        <v/>
      </c>
      <c r="G30" s="9" t="str">
        <f>IF('Macrobond Imports'!BK29="","",'Macrobond Imports'!BK29)</f>
        <v/>
      </c>
      <c r="H30" s="9" t="str">
        <f>IF('Macrobond Imports'!BL29="","",'Macrobond Imports'!BL29)</f>
        <v/>
      </c>
      <c r="I30" s="9" t="str">
        <f>IF('Macrobond Imports'!BS29="","",'Macrobond Imports'!BS29)</f>
        <v/>
      </c>
      <c r="J30" s="9" t="str">
        <f>IF('Macrobond Imports'!AA29="","",'Macrobond Imports'!AA29)</f>
        <v/>
      </c>
      <c r="K30" s="9">
        <f>IF('Macrobond Imports'!DF29="","",'Macrobond Imports'!DF29)</f>
        <v>24.5</v>
      </c>
      <c r="L30" s="9">
        <f>IF('Macrobond Imports'!EA29="","",'Macrobond Imports'!EA29)</f>
        <v>30.2</v>
      </c>
      <c r="M30" s="9" t="str">
        <f>IF('Macrobond Imports'!FA29="","",'Macrobond Imports'!FA29)</f>
        <v/>
      </c>
      <c r="N30" s="9" t="str">
        <f>IF('Macrobond Imports'!FC29="","",'Macrobond Imports'!FC29)</f>
        <v/>
      </c>
      <c r="P30" s="16">
        <f t="shared" si="4"/>
        <v>17989</v>
      </c>
      <c r="Q30" s="17" t="str">
        <f t="shared" si="5"/>
        <v/>
      </c>
      <c r="R30" s="17" t="str">
        <f t="shared" si="6"/>
        <v/>
      </c>
      <c r="S30" s="17" t="str">
        <f t="shared" si="7"/>
        <v/>
      </c>
      <c r="T30" s="17" t="str">
        <f t="shared" si="8"/>
        <v/>
      </c>
      <c r="U30" s="17" t="str">
        <f t="shared" si="9"/>
        <v/>
      </c>
      <c r="V30" s="17" t="str">
        <f t="shared" si="10"/>
        <v/>
      </c>
      <c r="W30" s="17" t="str">
        <f t="shared" si="11"/>
        <v/>
      </c>
      <c r="X30" s="17" t="str">
        <f t="shared" si="12"/>
        <v/>
      </c>
      <c r="Y30" s="17" t="str">
        <f t="shared" si="13"/>
        <v/>
      </c>
      <c r="Z30" s="17">
        <f t="shared" si="14"/>
        <v>-8.0971659919027994E-3</v>
      </c>
      <c r="AA30" s="17">
        <f t="shared" si="15"/>
        <v>-1.9480519480519543E-2</v>
      </c>
      <c r="AB30" s="17" t="str">
        <f t="shared" si="16"/>
        <v/>
      </c>
      <c r="AC30" s="17" t="str">
        <f t="shared" si="17"/>
        <v/>
      </c>
      <c r="AE30" s="17" t="str">
        <f t="shared" ca="1" si="18"/>
        <v/>
      </c>
      <c r="AF30" s="17" t="str">
        <f t="shared" ca="1" si="19"/>
        <v/>
      </c>
      <c r="AG30" s="17" t="str">
        <f t="shared" ca="1" si="20"/>
        <v/>
      </c>
      <c r="AH30" s="17" t="str">
        <f t="shared" ca="1" si="21"/>
        <v/>
      </c>
      <c r="AI30" s="17" t="str">
        <f t="shared" ca="1" si="22"/>
        <v/>
      </c>
      <c r="AJ30" s="17" t="str">
        <f t="shared" ca="1" si="23"/>
        <v/>
      </c>
      <c r="AK30" s="17" t="str">
        <f t="shared" ca="1" si="24"/>
        <v/>
      </c>
      <c r="AL30" s="17" t="str">
        <f t="shared" ca="1" si="25"/>
        <v/>
      </c>
      <c r="AM30" s="17" t="str">
        <f t="shared" ca="1" si="26"/>
        <v/>
      </c>
      <c r="AN30" s="17">
        <f t="shared" ca="1" si="27"/>
        <v>-2.3904382470119612E-2</v>
      </c>
      <c r="AO30" s="17">
        <f t="shared" ca="1" si="28"/>
        <v>-0.11695906432748548</v>
      </c>
      <c r="AP30" s="17" t="str">
        <f t="shared" ca="1" si="29"/>
        <v/>
      </c>
      <c r="AQ30" s="17" t="str">
        <f t="shared" ca="1" si="30"/>
        <v/>
      </c>
      <c r="AS30" s="17" t="str">
        <f t="shared" ca="1" si="31"/>
        <v/>
      </c>
      <c r="AT30" s="17" t="str">
        <f t="shared" ca="1" si="32"/>
        <v/>
      </c>
      <c r="AU30" s="17" t="str">
        <f t="shared" ca="1" si="33"/>
        <v/>
      </c>
      <c r="AV30" s="17" t="str">
        <f t="shared" ca="1" si="34"/>
        <v/>
      </c>
      <c r="AW30" s="17" t="str">
        <f t="shared" ca="1" si="35"/>
        <v/>
      </c>
      <c r="AX30" s="17" t="str">
        <f t="shared" ca="1" si="36"/>
        <v/>
      </c>
      <c r="AY30" s="17" t="str">
        <f t="shared" ca="1" si="37"/>
        <v/>
      </c>
      <c r="AZ30" s="17" t="str">
        <f t="shared" ca="1" si="38"/>
        <v/>
      </c>
      <c r="BA30" s="17" t="str">
        <f t="shared" ca="1" si="39"/>
        <v/>
      </c>
      <c r="BB30" s="17">
        <f t="shared" ca="1" si="40"/>
        <v>-0.10656661998933104</v>
      </c>
      <c r="BC30" s="17">
        <f t="shared" ca="1" si="41"/>
        <v>-0.20671752777099617</v>
      </c>
      <c r="BD30" s="17" t="str">
        <f t="shared" ca="1" si="42"/>
        <v/>
      </c>
      <c r="BE30" s="17" t="str">
        <f t="shared" ca="1" si="43"/>
        <v/>
      </c>
      <c r="BG30" s="17" t="str">
        <f t="shared" ca="1" si="44"/>
        <v/>
      </c>
      <c r="BH30" s="17" t="str">
        <f t="shared" ca="1" si="45"/>
        <v/>
      </c>
      <c r="BI30" s="17" t="str">
        <f t="shared" ca="1" si="46"/>
        <v/>
      </c>
      <c r="BJ30" s="17" t="str">
        <f t="shared" ca="1" si="47"/>
        <v/>
      </c>
      <c r="BK30" s="17" t="str">
        <f t="shared" ca="1" si="48"/>
        <v/>
      </c>
      <c r="BL30" s="17" t="str">
        <f t="shared" ca="1" si="49"/>
        <v/>
      </c>
      <c r="BM30" s="17" t="str">
        <f t="shared" ca="1" si="50"/>
        <v/>
      </c>
      <c r="BN30" s="17" t="str">
        <f t="shared" ca="1" si="51"/>
        <v/>
      </c>
      <c r="BO30" s="17" t="str">
        <f t="shared" ca="1" si="52"/>
        <v/>
      </c>
      <c r="BP30" s="17">
        <f t="shared" ca="1" si="53"/>
        <v>-7.6893502499038813E-2</v>
      </c>
      <c r="BQ30" s="17">
        <f t="shared" ca="1" si="54"/>
        <v>-0.20167361086796676</v>
      </c>
      <c r="BR30" s="17" t="str">
        <f t="shared" ca="1" si="55"/>
        <v/>
      </c>
      <c r="BS30" s="17" t="str">
        <f t="shared" ca="1" si="56"/>
        <v/>
      </c>
      <c r="BX30" t="str">
        <f>IF('Macrobond Imports'!FG29="","",'Macrobond Imports'!FG29)</f>
        <v/>
      </c>
      <c r="BY30" t="str">
        <f>IF('Macrobond Imports'!AI29="","",'Macrobond Imports'!AI29)</f>
        <v/>
      </c>
      <c r="CA30" s="37" t="str">
        <f t="shared" ca="1" si="57"/>
        <v/>
      </c>
      <c r="CB30" s="37" t="str">
        <f t="shared" ca="1" si="58"/>
        <v/>
      </c>
      <c r="DA30" t="s">
        <v>410</v>
      </c>
      <c r="DB30" t="s">
        <v>411</v>
      </c>
      <c r="DC30">
        <f>INDEX('Macrobond Imports'!GN:GN,MATCH(MAX('Macrobond Imports'!$A:$A),'Macrobond Imports'!$A:$A,0))</f>
        <v>425.95800000000003</v>
      </c>
      <c r="DD30" cm="1">
        <f t="array" ref="DD30">INDEX('Macrobond Imports'!GN:GN,MATCH(MAX('Macrobond Imports'!$A:$A),'Macrobond Imports'!$A:$A,0)-1)</f>
        <v>336.63600000000002</v>
      </c>
      <c r="DE30" s="37">
        <f t="shared" si="59"/>
        <v>0.26533704060171814</v>
      </c>
      <c r="DF30" t="s">
        <v>379</v>
      </c>
      <c r="DG30">
        <f t="shared" si="60"/>
        <v>0.26533707060171813</v>
      </c>
    </row>
    <row r="31" spans="1:111" x14ac:dyDescent="0.25">
      <c r="A31" s="10">
        <f>IF('Macrobond Imports'!A30="","",'Macrobond Imports'!A30)</f>
        <v>18019</v>
      </c>
      <c r="B31" s="9" t="str">
        <f>IF('Macrobond Imports'!B30="","",'Macrobond Imports'!B30)</f>
        <v/>
      </c>
      <c r="C31" s="9" t="str">
        <f>IF('Macrobond Imports'!C30="","",'Macrobond Imports'!C30)</f>
        <v/>
      </c>
      <c r="D31" s="9" t="str">
        <f>IF('Macrobond Imports'!Z30="","",'Macrobond Imports'!Z30)</f>
        <v/>
      </c>
      <c r="E31" s="9" t="str">
        <f>IF('Macrobond Imports'!BH30="","",'Macrobond Imports'!BH30)</f>
        <v/>
      </c>
      <c r="F31" s="9" t="str">
        <f>IF('Macrobond Imports'!BJ30="","",'Macrobond Imports'!BJ30)</f>
        <v/>
      </c>
      <c r="G31" s="9" t="str">
        <f>IF('Macrobond Imports'!BK30="","",'Macrobond Imports'!BK30)</f>
        <v/>
      </c>
      <c r="H31" s="9" t="str">
        <f>IF('Macrobond Imports'!BL30="","",'Macrobond Imports'!BL30)</f>
        <v/>
      </c>
      <c r="I31" s="9" t="str">
        <f>IF('Macrobond Imports'!BS30="","",'Macrobond Imports'!BS30)</f>
        <v/>
      </c>
      <c r="J31" s="9" t="str">
        <f>IF('Macrobond Imports'!AA30="","",'Macrobond Imports'!AA30)</f>
        <v/>
      </c>
      <c r="K31" s="9">
        <f>IF('Macrobond Imports'!DF30="","",'Macrobond Imports'!DF30)</f>
        <v>24.3</v>
      </c>
      <c r="L31" s="9">
        <f>IF('Macrobond Imports'!EA30="","",'Macrobond Imports'!EA30)</f>
        <v>30.1</v>
      </c>
      <c r="M31" s="9" t="str">
        <f>IF('Macrobond Imports'!FA30="","",'Macrobond Imports'!FA30)</f>
        <v/>
      </c>
      <c r="N31" s="9" t="str">
        <f>IF('Macrobond Imports'!FC30="","",'Macrobond Imports'!FC30)</f>
        <v/>
      </c>
      <c r="P31" s="16">
        <f t="shared" si="4"/>
        <v>18019</v>
      </c>
      <c r="Q31" s="17" t="str">
        <f t="shared" si="5"/>
        <v/>
      </c>
      <c r="R31" s="17" t="str">
        <f t="shared" si="6"/>
        <v/>
      </c>
      <c r="S31" s="17" t="str">
        <f t="shared" si="7"/>
        <v/>
      </c>
      <c r="T31" s="17" t="str">
        <f t="shared" si="8"/>
        <v/>
      </c>
      <c r="U31" s="17" t="str">
        <f t="shared" si="9"/>
        <v/>
      </c>
      <c r="V31" s="17" t="str">
        <f t="shared" si="10"/>
        <v/>
      </c>
      <c r="W31" s="17" t="str">
        <f t="shared" si="11"/>
        <v/>
      </c>
      <c r="X31" s="17" t="str">
        <f t="shared" si="12"/>
        <v/>
      </c>
      <c r="Y31" s="17" t="str">
        <f t="shared" si="13"/>
        <v/>
      </c>
      <c r="Z31" s="17">
        <f t="shared" si="14"/>
        <v>-8.1632653061224358E-3</v>
      </c>
      <c r="AA31" s="17">
        <f t="shared" si="15"/>
        <v>-3.3112582781456013E-3</v>
      </c>
      <c r="AB31" s="17" t="str">
        <f t="shared" si="16"/>
        <v/>
      </c>
      <c r="AC31" s="17" t="str">
        <f t="shared" si="17"/>
        <v/>
      </c>
      <c r="AE31" s="17" t="str">
        <f t="shared" ca="1" si="18"/>
        <v/>
      </c>
      <c r="AF31" s="17" t="str">
        <f t="shared" ca="1" si="19"/>
        <v/>
      </c>
      <c r="AG31" s="17" t="str">
        <f t="shared" ca="1" si="20"/>
        <v/>
      </c>
      <c r="AH31" s="17" t="str">
        <f t="shared" ca="1" si="21"/>
        <v/>
      </c>
      <c r="AI31" s="17" t="str">
        <f t="shared" ca="1" si="22"/>
        <v/>
      </c>
      <c r="AJ31" s="17" t="str">
        <f t="shared" ca="1" si="23"/>
        <v/>
      </c>
      <c r="AK31" s="17" t="str">
        <f t="shared" ca="1" si="24"/>
        <v/>
      </c>
      <c r="AL31" s="17" t="str">
        <f t="shared" ca="1" si="25"/>
        <v/>
      </c>
      <c r="AM31" s="17" t="str">
        <f t="shared" ca="1" si="26"/>
        <v/>
      </c>
      <c r="AN31" s="17">
        <f t="shared" ca="1" si="27"/>
        <v>-3.1872509960159334E-2</v>
      </c>
      <c r="AO31" s="17">
        <f t="shared" ca="1" si="28"/>
        <v>-0.14730878186968832</v>
      </c>
      <c r="AP31" s="17" t="str">
        <f t="shared" ca="1" si="29"/>
        <v/>
      </c>
      <c r="AQ31" s="17" t="str">
        <f t="shared" ca="1" si="30"/>
        <v/>
      </c>
      <c r="AS31" s="17" t="str">
        <f t="shared" ca="1" si="31"/>
        <v/>
      </c>
      <c r="AT31" s="17" t="str">
        <f t="shared" ca="1" si="32"/>
        <v/>
      </c>
      <c r="AU31" s="17" t="str">
        <f t="shared" ca="1" si="33"/>
        <v/>
      </c>
      <c r="AV31" s="17" t="str">
        <f t="shared" ca="1" si="34"/>
        <v/>
      </c>
      <c r="AW31" s="17" t="str">
        <f t="shared" ca="1" si="35"/>
        <v/>
      </c>
      <c r="AX31" s="17" t="str">
        <f t="shared" ca="1" si="36"/>
        <v/>
      </c>
      <c r="AY31" s="17" t="str">
        <f t="shared" ca="1" si="37"/>
        <v/>
      </c>
      <c r="AZ31" s="17" t="str">
        <f t="shared" ca="1" si="38"/>
        <v/>
      </c>
      <c r="BA31" s="17" t="str">
        <f t="shared" ca="1" si="39"/>
        <v/>
      </c>
      <c r="BB31" s="17">
        <f t="shared" ca="1" si="40"/>
        <v>-7.8238910755260904E-2</v>
      </c>
      <c r="BC31" s="17">
        <f t="shared" ca="1" si="41"/>
        <v>-9.9607093904839905E-2</v>
      </c>
      <c r="BD31" s="17" t="str">
        <f t="shared" ca="1" si="42"/>
        <v/>
      </c>
      <c r="BE31" s="17" t="str">
        <f t="shared" ca="1" si="43"/>
        <v/>
      </c>
      <c r="BG31" s="17" t="str">
        <f t="shared" ca="1" si="44"/>
        <v/>
      </c>
      <c r="BH31" s="17" t="str">
        <f t="shared" ca="1" si="45"/>
        <v/>
      </c>
      <c r="BI31" s="17" t="str">
        <f t="shared" ca="1" si="46"/>
        <v/>
      </c>
      <c r="BJ31" s="17" t="str">
        <f t="shared" ca="1" si="47"/>
        <v/>
      </c>
      <c r="BK31" s="17" t="str">
        <f t="shared" ca="1" si="48"/>
        <v/>
      </c>
      <c r="BL31" s="17" t="str">
        <f t="shared" ca="1" si="49"/>
        <v/>
      </c>
      <c r="BM31" s="17" t="str">
        <f t="shared" ca="1" si="50"/>
        <v/>
      </c>
      <c r="BN31" s="17" t="str">
        <f t="shared" ca="1" si="51"/>
        <v/>
      </c>
      <c r="BO31" s="17" t="str">
        <f t="shared" ca="1" si="52"/>
        <v/>
      </c>
      <c r="BP31" s="17">
        <f t="shared" ca="1" si="53"/>
        <v>-8.4738669477338768E-2</v>
      </c>
      <c r="BQ31" s="17">
        <f t="shared" ca="1" si="54"/>
        <v>-0.19268433949654695</v>
      </c>
      <c r="BR31" s="17" t="str">
        <f t="shared" ca="1" si="55"/>
        <v/>
      </c>
      <c r="BS31" s="17" t="str">
        <f t="shared" ca="1" si="56"/>
        <v/>
      </c>
      <c r="BX31" t="str">
        <f>IF('Macrobond Imports'!FG30="","",'Macrobond Imports'!FG30)</f>
        <v/>
      </c>
      <c r="BY31" t="str">
        <f>IF('Macrobond Imports'!AI30="","",'Macrobond Imports'!AI30)</f>
        <v/>
      </c>
      <c r="CA31" s="37" t="str">
        <f t="shared" ca="1" si="57"/>
        <v/>
      </c>
      <c r="CB31" s="37" t="str">
        <f t="shared" ca="1" si="58"/>
        <v/>
      </c>
      <c r="DA31" t="s">
        <v>412</v>
      </c>
      <c r="DB31" t="s">
        <v>413</v>
      </c>
      <c r="DC31">
        <f>INDEX('Macrobond Imports'!GO:GO,MATCH(MAX('Macrobond Imports'!$A:$A),'Macrobond Imports'!$A:$A,0))</f>
        <v>234.24799999999999</v>
      </c>
      <c r="DD31" cm="1">
        <f t="array" ref="DD31">INDEX('Macrobond Imports'!GO:GO,MATCH(MAX('Macrobond Imports'!$A:$A),'Macrobond Imports'!$A:$A,0)-1)</f>
        <v>232.73500000000001</v>
      </c>
      <c r="DE31" s="37">
        <f t="shared" si="59"/>
        <v>6.5009560229445373E-3</v>
      </c>
      <c r="DF31" t="s">
        <v>379</v>
      </c>
      <c r="DG31">
        <f t="shared" si="60"/>
        <v>6.5009870229445375E-3</v>
      </c>
    </row>
    <row r="32" spans="1:111" x14ac:dyDescent="0.25">
      <c r="A32" s="10">
        <f>IF('Macrobond Imports'!A31="","",'Macrobond Imports'!A31)</f>
        <v>18050</v>
      </c>
      <c r="B32" s="9" t="str">
        <f>IF('Macrobond Imports'!B31="","",'Macrobond Imports'!B31)</f>
        <v/>
      </c>
      <c r="C32" s="9" t="str">
        <f>IF('Macrobond Imports'!C31="","",'Macrobond Imports'!C31)</f>
        <v/>
      </c>
      <c r="D32" s="9" t="str">
        <f>IF('Macrobond Imports'!Z31="","",'Macrobond Imports'!Z31)</f>
        <v/>
      </c>
      <c r="E32" s="9" t="str">
        <f>IF('Macrobond Imports'!BH31="","",'Macrobond Imports'!BH31)</f>
        <v/>
      </c>
      <c r="F32" s="9" t="str">
        <f>IF('Macrobond Imports'!BJ31="","",'Macrobond Imports'!BJ31)</f>
        <v/>
      </c>
      <c r="G32" s="9" t="str">
        <f>IF('Macrobond Imports'!BK31="","",'Macrobond Imports'!BK31)</f>
        <v/>
      </c>
      <c r="H32" s="9" t="str">
        <f>IF('Macrobond Imports'!BL31="","",'Macrobond Imports'!BL31)</f>
        <v/>
      </c>
      <c r="I32" s="9" t="str">
        <f>IF('Macrobond Imports'!BS31="","",'Macrobond Imports'!BS31)</f>
        <v/>
      </c>
      <c r="J32" s="9" t="str">
        <f>IF('Macrobond Imports'!AA31="","",'Macrobond Imports'!AA31)</f>
        <v/>
      </c>
      <c r="K32" s="9">
        <f>IF('Macrobond Imports'!DF31="","",'Macrobond Imports'!DF31)</f>
        <v>24.1</v>
      </c>
      <c r="L32" s="9">
        <f>IF('Macrobond Imports'!EA31="","",'Macrobond Imports'!EA31)</f>
        <v>29.7</v>
      </c>
      <c r="M32" s="9" t="str">
        <f>IF('Macrobond Imports'!FA31="","",'Macrobond Imports'!FA31)</f>
        <v/>
      </c>
      <c r="N32" s="9" t="str">
        <f>IF('Macrobond Imports'!FC31="","",'Macrobond Imports'!FC31)</f>
        <v/>
      </c>
      <c r="P32" s="16">
        <f t="shared" si="4"/>
        <v>18050</v>
      </c>
      <c r="Q32" s="17" t="str">
        <f t="shared" si="5"/>
        <v/>
      </c>
      <c r="R32" s="17" t="str">
        <f t="shared" si="6"/>
        <v/>
      </c>
      <c r="S32" s="17" t="str">
        <f t="shared" si="7"/>
        <v/>
      </c>
      <c r="T32" s="17" t="str">
        <f t="shared" si="8"/>
        <v/>
      </c>
      <c r="U32" s="17" t="str">
        <f t="shared" si="9"/>
        <v/>
      </c>
      <c r="V32" s="17" t="str">
        <f t="shared" si="10"/>
        <v/>
      </c>
      <c r="W32" s="17" t="str">
        <f t="shared" si="11"/>
        <v/>
      </c>
      <c r="X32" s="17" t="str">
        <f t="shared" si="12"/>
        <v/>
      </c>
      <c r="Y32" s="17" t="str">
        <f t="shared" si="13"/>
        <v/>
      </c>
      <c r="Z32" s="17">
        <f t="shared" si="14"/>
        <v>-8.2304526748970819E-3</v>
      </c>
      <c r="AA32" s="17">
        <f t="shared" si="15"/>
        <v>-1.3289036544850585E-2</v>
      </c>
      <c r="AB32" s="17" t="str">
        <f t="shared" si="16"/>
        <v/>
      </c>
      <c r="AC32" s="17" t="str">
        <f t="shared" si="17"/>
        <v/>
      </c>
      <c r="AE32" s="17" t="str">
        <f t="shared" ca="1" si="18"/>
        <v/>
      </c>
      <c r="AF32" s="17" t="str">
        <f t="shared" ca="1" si="19"/>
        <v/>
      </c>
      <c r="AG32" s="17" t="str">
        <f t="shared" ca="1" si="20"/>
        <v/>
      </c>
      <c r="AH32" s="17" t="str">
        <f t="shared" ca="1" si="21"/>
        <v/>
      </c>
      <c r="AI32" s="17" t="str">
        <f t="shared" ca="1" si="22"/>
        <v/>
      </c>
      <c r="AJ32" s="17" t="str">
        <f t="shared" ca="1" si="23"/>
        <v/>
      </c>
      <c r="AK32" s="17" t="str">
        <f t="shared" ca="1" si="24"/>
        <v/>
      </c>
      <c r="AL32" s="17" t="str">
        <f t="shared" ca="1" si="25"/>
        <v/>
      </c>
      <c r="AM32" s="17" t="str">
        <f t="shared" ca="1" si="26"/>
        <v/>
      </c>
      <c r="AN32" s="17">
        <f t="shared" ca="1" si="27"/>
        <v>-5.1181102362204633E-2</v>
      </c>
      <c r="AO32" s="17">
        <f t="shared" ca="1" si="28"/>
        <v>-0.1795580110497238</v>
      </c>
      <c r="AP32" s="17" t="str">
        <f t="shared" ca="1" si="29"/>
        <v/>
      </c>
      <c r="AQ32" s="17" t="str">
        <f t="shared" ca="1" si="30"/>
        <v/>
      </c>
      <c r="AS32" s="17" t="str">
        <f t="shared" ca="1" si="31"/>
        <v/>
      </c>
      <c r="AT32" s="17" t="str">
        <f t="shared" ca="1" si="32"/>
        <v/>
      </c>
      <c r="AU32" s="17" t="str">
        <f t="shared" ca="1" si="33"/>
        <v/>
      </c>
      <c r="AV32" s="17" t="str">
        <f t="shared" ca="1" si="34"/>
        <v/>
      </c>
      <c r="AW32" s="17" t="str">
        <f t="shared" ca="1" si="35"/>
        <v/>
      </c>
      <c r="AX32" s="17" t="str">
        <f t="shared" ca="1" si="36"/>
        <v/>
      </c>
      <c r="AY32" s="17" t="str">
        <f t="shared" ca="1" si="37"/>
        <v/>
      </c>
      <c r="AZ32" s="17" t="str">
        <f t="shared" ca="1" si="38"/>
        <v/>
      </c>
      <c r="BA32" s="17" t="str">
        <f t="shared" ca="1" si="39"/>
        <v/>
      </c>
      <c r="BB32" s="17">
        <f t="shared" ca="1" si="40"/>
        <v>-9.3682517873445059E-2</v>
      </c>
      <c r="BC32" s="17">
        <f t="shared" ca="1" si="41"/>
        <v>-0.13538467044981284</v>
      </c>
      <c r="BD32" s="17" t="str">
        <f t="shared" ca="1" si="42"/>
        <v/>
      </c>
      <c r="BE32" s="17" t="str">
        <f t="shared" ca="1" si="43"/>
        <v/>
      </c>
      <c r="BG32" s="17" t="str">
        <f t="shared" ca="1" si="44"/>
        <v/>
      </c>
      <c r="BH32" s="17" t="str">
        <f t="shared" ca="1" si="45"/>
        <v/>
      </c>
      <c r="BI32" s="17" t="str">
        <f t="shared" ca="1" si="46"/>
        <v/>
      </c>
      <c r="BJ32" s="17" t="str">
        <f t="shared" ca="1" si="47"/>
        <v/>
      </c>
      <c r="BK32" s="17" t="str">
        <f t="shared" ca="1" si="48"/>
        <v/>
      </c>
      <c r="BL32" s="17" t="str">
        <f t="shared" ca="1" si="49"/>
        <v/>
      </c>
      <c r="BM32" s="17" t="str">
        <f t="shared" ca="1" si="50"/>
        <v/>
      </c>
      <c r="BN32" s="17" t="str">
        <f t="shared" ca="1" si="51"/>
        <v/>
      </c>
      <c r="BO32" s="17" t="str">
        <f t="shared" ca="1" si="52"/>
        <v/>
      </c>
      <c r="BP32" s="17">
        <f t="shared" ca="1" si="53"/>
        <v>-8.5396195515243023E-2</v>
      </c>
      <c r="BQ32" s="17">
        <f t="shared" ca="1" si="54"/>
        <v>-0.18999999999999995</v>
      </c>
      <c r="BR32" s="17" t="str">
        <f t="shared" ca="1" si="55"/>
        <v/>
      </c>
      <c r="BS32" s="17" t="str">
        <f t="shared" ca="1" si="56"/>
        <v/>
      </c>
      <c r="BX32" t="str">
        <f>IF('Macrobond Imports'!FG31="","",'Macrobond Imports'!FG31)</f>
        <v/>
      </c>
      <c r="BY32" t="str">
        <f>IF('Macrobond Imports'!AI31="","",'Macrobond Imports'!AI31)</f>
        <v/>
      </c>
      <c r="CA32" s="37" t="str">
        <f t="shared" ca="1" si="57"/>
        <v/>
      </c>
      <c r="CB32" s="37" t="str">
        <f t="shared" ca="1" si="58"/>
        <v/>
      </c>
      <c r="DA32" t="s">
        <v>414</v>
      </c>
      <c r="DB32" t="s">
        <v>415</v>
      </c>
      <c r="DC32">
        <f>INDEX('Macrobond Imports'!GP:GP,MATCH(MAX('Macrobond Imports'!$A:$A),'Macrobond Imports'!$A:$A,0))</f>
        <v>151.36799999999999</v>
      </c>
      <c r="DD32" cm="1">
        <f t="array" ref="DD32">INDEX('Macrobond Imports'!GP:GP,MATCH(MAX('Macrobond Imports'!$A:$A),'Macrobond Imports'!$A:$A,0)-1)</f>
        <v>154.89400000000001</v>
      </c>
      <c r="DE32" s="37">
        <f>IF(OR(DC32="",DD32=""),"",DC32/DD32-1)</f>
        <v>-2.276395470450765E-2</v>
      </c>
      <c r="DF32" t="s">
        <v>379</v>
      </c>
    </row>
    <row r="33" spans="1:80" x14ac:dyDescent="0.25">
      <c r="A33" s="10">
        <f>IF('Macrobond Imports'!A32="","",'Macrobond Imports'!A32)</f>
        <v>18080</v>
      </c>
      <c r="B33" s="9" t="str">
        <f>IF('Macrobond Imports'!B32="","",'Macrobond Imports'!B32)</f>
        <v/>
      </c>
      <c r="C33" s="9" t="str">
        <f>IF('Macrobond Imports'!C32="","",'Macrobond Imports'!C32)</f>
        <v/>
      </c>
      <c r="D33" s="9" t="str">
        <f>IF('Macrobond Imports'!Z32="","",'Macrobond Imports'!Z32)</f>
        <v/>
      </c>
      <c r="E33" s="9" t="str">
        <f>IF('Macrobond Imports'!BH32="","",'Macrobond Imports'!BH32)</f>
        <v/>
      </c>
      <c r="F33" s="9" t="str">
        <f>IF('Macrobond Imports'!BJ32="","",'Macrobond Imports'!BJ32)</f>
        <v/>
      </c>
      <c r="G33" s="9" t="str">
        <f>IF('Macrobond Imports'!BK32="","",'Macrobond Imports'!BK32)</f>
        <v/>
      </c>
      <c r="H33" s="9" t="str">
        <f>IF('Macrobond Imports'!BL32="","",'Macrobond Imports'!BL32)</f>
        <v/>
      </c>
      <c r="I33" s="9" t="str">
        <f>IF('Macrobond Imports'!BS32="","",'Macrobond Imports'!BS32)</f>
        <v/>
      </c>
      <c r="J33" s="9" t="str">
        <f>IF('Macrobond Imports'!AA32="","",'Macrobond Imports'!AA32)</f>
        <v/>
      </c>
      <c r="K33" s="9">
        <f>IF('Macrobond Imports'!DF32="","",'Macrobond Imports'!DF32)</f>
        <v>24.1</v>
      </c>
      <c r="L33" s="9">
        <f>IF('Macrobond Imports'!EA32="","",'Macrobond Imports'!EA32)</f>
        <v>29.2</v>
      </c>
      <c r="M33" s="9" t="str">
        <f>IF('Macrobond Imports'!FA32="","",'Macrobond Imports'!FA32)</f>
        <v/>
      </c>
      <c r="N33" s="9" t="str">
        <f>IF('Macrobond Imports'!FC32="","",'Macrobond Imports'!FC32)</f>
        <v/>
      </c>
      <c r="P33" s="16">
        <f t="shared" si="4"/>
        <v>18080</v>
      </c>
      <c r="Q33" s="17" t="str">
        <f t="shared" si="5"/>
        <v/>
      </c>
      <c r="R33" s="17" t="str">
        <f t="shared" si="6"/>
        <v/>
      </c>
      <c r="S33" s="17" t="str">
        <f t="shared" si="7"/>
        <v/>
      </c>
      <c r="T33" s="17" t="str">
        <f t="shared" si="8"/>
        <v/>
      </c>
      <c r="U33" s="17" t="str">
        <f t="shared" si="9"/>
        <v/>
      </c>
      <c r="V33" s="17" t="str">
        <f t="shared" si="10"/>
        <v/>
      </c>
      <c r="W33" s="17" t="str">
        <f t="shared" si="11"/>
        <v/>
      </c>
      <c r="X33" s="17" t="str">
        <f t="shared" si="12"/>
        <v/>
      </c>
      <c r="Y33" s="17" t="str">
        <f t="shared" si="13"/>
        <v/>
      </c>
      <c r="Z33" s="17">
        <f t="shared" si="14"/>
        <v>0</v>
      </c>
      <c r="AA33" s="17">
        <f t="shared" si="15"/>
        <v>-1.6835016835016869E-2</v>
      </c>
      <c r="AB33" s="17" t="str">
        <f t="shared" si="16"/>
        <v/>
      </c>
      <c r="AC33" s="17" t="str">
        <f t="shared" si="17"/>
        <v/>
      </c>
      <c r="AE33" s="17" t="str">
        <f t="shared" ca="1" si="18"/>
        <v/>
      </c>
      <c r="AF33" s="17" t="str">
        <f t="shared" ca="1" si="19"/>
        <v/>
      </c>
      <c r="AG33" s="17" t="str">
        <f t="shared" ca="1" si="20"/>
        <v/>
      </c>
      <c r="AH33" s="17" t="str">
        <f t="shared" ca="1" si="21"/>
        <v/>
      </c>
      <c r="AI33" s="17" t="str">
        <f t="shared" ca="1" si="22"/>
        <v/>
      </c>
      <c r="AJ33" s="17" t="str">
        <f t="shared" ca="1" si="23"/>
        <v/>
      </c>
      <c r="AK33" s="17" t="str">
        <f t="shared" ca="1" si="24"/>
        <v/>
      </c>
      <c r="AL33" s="17" t="str">
        <f t="shared" ca="1" si="25"/>
        <v/>
      </c>
      <c r="AM33" s="17" t="str">
        <f t="shared" ca="1" si="26"/>
        <v/>
      </c>
      <c r="AN33" s="17">
        <f t="shared" ca="1" si="27"/>
        <v>-5.1181102362204633E-2</v>
      </c>
      <c r="AO33" s="17">
        <f t="shared" ca="1" si="28"/>
        <v>-0.19113573407202222</v>
      </c>
      <c r="AP33" s="17" t="str">
        <f t="shared" ca="1" si="29"/>
        <v/>
      </c>
      <c r="AQ33" s="17" t="str">
        <f t="shared" ca="1" si="30"/>
        <v/>
      </c>
      <c r="AS33" s="17" t="str">
        <f t="shared" ca="1" si="31"/>
        <v/>
      </c>
      <c r="AT33" s="17" t="str">
        <f t="shared" ca="1" si="32"/>
        <v/>
      </c>
      <c r="AU33" s="17" t="str">
        <f t="shared" ca="1" si="33"/>
        <v/>
      </c>
      <c r="AV33" s="17" t="str">
        <f t="shared" ca="1" si="34"/>
        <v/>
      </c>
      <c r="AW33" s="17" t="str">
        <f t="shared" ca="1" si="35"/>
        <v/>
      </c>
      <c r="AX33" s="17" t="str">
        <f t="shared" ca="1" si="36"/>
        <v/>
      </c>
      <c r="AY33" s="17" t="str">
        <f t="shared" ca="1" si="37"/>
        <v/>
      </c>
      <c r="AZ33" s="17" t="str">
        <f t="shared" ca="1" si="38"/>
        <v/>
      </c>
      <c r="BA33" s="17" t="str">
        <f t="shared" ca="1" si="39"/>
        <v/>
      </c>
      <c r="BB33" s="17">
        <f t="shared" ca="1" si="40"/>
        <v>-6.3724125498867967E-2</v>
      </c>
      <c r="BC33" s="17">
        <f t="shared" ca="1" si="41"/>
        <v>-0.12601569436426829</v>
      </c>
      <c r="BD33" s="17" t="str">
        <f t="shared" ca="1" si="42"/>
        <v/>
      </c>
      <c r="BE33" s="17" t="str">
        <f t="shared" ca="1" si="43"/>
        <v/>
      </c>
      <c r="BG33" s="17" t="str">
        <f t="shared" ca="1" si="44"/>
        <v/>
      </c>
      <c r="BH33" s="17" t="str">
        <f t="shared" ca="1" si="45"/>
        <v/>
      </c>
      <c r="BI33" s="17" t="str">
        <f t="shared" ca="1" si="46"/>
        <v/>
      </c>
      <c r="BJ33" s="17" t="str">
        <f t="shared" ca="1" si="47"/>
        <v/>
      </c>
      <c r="BK33" s="17" t="str">
        <f t="shared" ca="1" si="48"/>
        <v/>
      </c>
      <c r="BL33" s="17" t="str">
        <f t="shared" ca="1" si="49"/>
        <v/>
      </c>
      <c r="BM33" s="17" t="str">
        <f t="shared" ca="1" si="50"/>
        <v/>
      </c>
      <c r="BN33" s="17" t="str">
        <f t="shared" ca="1" si="51"/>
        <v/>
      </c>
      <c r="BO33" s="17" t="str">
        <f t="shared" ca="1" si="52"/>
        <v/>
      </c>
      <c r="BP33" s="17">
        <f t="shared" ca="1" si="53"/>
        <v>-8.5396195515243023E-2</v>
      </c>
      <c r="BQ33" s="17">
        <f t="shared" ca="1" si="54"/>
        <v>-0.16734375000000001</v>
      </c>
      <c r="BR33" s="17" t="str">
        <f t="shared" ca="1" si="55"/>
        <v/>
      </c>
      <c r="BS33" s="17" t="str">
        <f t="shared" ca="1" si="56"/>
        <v/>
      </c>
      <c r="BX33" t="str">
        <f>IF('Macrobond Imports'!FG32="","",'Macrobond Imports'!FG32)</f>
        <v/>
      </c>
      <c r="BY33" t="str">
        <f>IF('Macrobond Imports'!AI32="","",'Macrobond Imports'!AI32)</f>
        <v/>
      </c>
      <c r="CA33" s="37" t="str">
        <f t="shared" ca="1" si="57"/>
        <v/>
      </c>
      <c r="CB33" s="37" t="str">
        <f t="shared" ca="1" si="58"/>
        <v/>
      </c>
    </row>
    <row r="34" spans="1:80" x14ac:dyDescent="0.25">
      <c r="A34" s="10">
        <f>IF('Macrobond Imports'!A33="","",'Macrobond Imports'!A33)</f>
        <v>18111</v>
      </c>
      <c r="B34" s="9" t="str">
        <f>IF('Macrobond Imports'!B33="","",'Macrobond Imports'!B33)</f>
        <v/>
      </c>
      <c r="C34" s="9" t="str">
        <f>IF('Macrobond Imports'!C33="","",'Macrobond Imports'!C33)</f>
        <v/>
      </c>
      <c r="D34" s="9" t="str">
        <f>IF('Macrobond Imports'!Z33="","",'Macrobond Imports'!Z33)</f>
        <v/>
      </c>
      <c r="E34" s="9" t="str">
        <f>IF('Macrobond Imports'!BH33="","",'Macrobond Imports'!BH33)</f>
        <v/>
      </c>
      <c r="F34" s="9" t="str">
        <f>IF('Macrobond Imports'!BJ33="","",'Macrobond Imports'!BJ33)</f>
        <v/>
      </c>
      <c r="G34" s="9" t="str">
        <f>IF('Macrobond Imports'!BK33="","",'Macrobond Imports'!BK33)</f>
        <v/>
      </c>
      <c r="H34" s="9" t="str">
        <f>IF('Macrobond Imports'!BL33="","",'Macrobond Imports'!BL33)</f>
        <v/>
      </c>
      <c r="I34" s="9" t="str">
        <f>IF('Macrobond Imports'!BS33="","",'Macrobond Imports'!BS33)</f>
        <v/>
      </c>
      <c r="J34" s="9" t="str">
        <f>IF('Macrobond Imports'!AA33="","",'Macrobond Imports'!AA33)</f>
        <v/>
      </c>
      <c r="K34" s="9">
        <f>IF('Macrobond Imports'!DF33="","",'Macrobond Imports'!DF33)</f>
        <v>23.9</v>
      </c>
      <c r="L34" s="9">
        <f>IF('Macrobond Imports'!EA33="","",'Macrobond Imports'!EA33)</f>
        <v>29.2</v>
      </c>
      <c r="M34" s="9" t="str">
        <f>IF('Macrobond Imports'!FA33="","",'Macrobond Imports'!FA33)</f>
        <v/>
      </c>
      <c r="N34" s="9" t="str">
        <f>IF('Macrobond Imports'!FC33="","",'Macrobond Imports'!FC33)</f>
        <v/>
      </c>
      <c r="P34" s="16">
        <f t="shared" si="4"/>
        <v>18111</v>
      </c>
      <c r="Q34" s="17" t="str">
        <f t="shared" si="5"/>
        <v/>
      </c>
      <c r="R34" s="17" t="str">
        <f t="shared" si="6"/>
        <v/>
      </c>
      <c r="S34" s="17" t="str">
        <f t="shared" si="7"/>
        <v/>
      </c>
      <c r="T34" s="17" t="str">
        <f t="shared" si="8"/>
        <v/>
      </c>
      <c r="U34" s="17" t="str">
        <f t="shared" si="9"/>
        <v/>
      </c>
      <c r="V34" s="17" t="str">
        <f t="shared" si="10"/>
        <v/>
      </c>
      <c r="W34" s="17" t="str">
        <f t="shared" si="11"/>
        <v/>
      </c>
      <c r="X34" s="17" t="str">
        <f t="shared" si="12"/>
        <v/>
      </c>
      <c r="Y34" s="17" t="str">
        <f t="shared" si="13"/>
        <v/>
      </c>
      <c r="Z34" s="17">
        <f t="shared" si="14"/>
        <v>-8.2987551867220732E-3</v>
      </c>
      <c r="AA34" s="17">
        <f t="shared" si="15"/>
        <v>0</v>
      </c>
      <c r="AB34" s="17" t="str">
        <f t="shared" si="16"/>
        <v/>
      </c>
      <c r="AC34" s="17" t="str">
        <f t="shared" si="17"/>
        <v/>
      </c>
      <c r="AE34" s="17" t="str">
        <f t="shared" ca="1" si="18"/>
        <v/>
      </c>
      <c r="AF34" s="17" t="str">
        <f t="shared" ca="1" si="19"/>
        <v/>
      </c>
      <c r="AG34" s="17" t="str">
        <f t="shared" ca="1" si="20"/>
        <v/>
      </c>
      <c r="AH34" s="17" t="str">
        <f t="shared" ca="1" si="21"/>
        <v/>
      </c>
      <c r="AI34" s="17" t="str">
        <f t="shared" ca="1" si="22"/>
        <v/>
      </c>
      <c r="AJ34" s="17" t="str">
        <f t="shared" ca="1" si="23"/>
        <v/>
      </c>
      <c r="AK34" s="17" t="str">
        <f t="shared" ca="1" si="24"/>
        <v/>
      </c>
      <c r="AL34" s="17" t="str">
        <f t="shared" ca="1" si="25"/>
        <v/>
      </c>
      <c r="AM34" s="17" t="str">
        <f t="shared" ca="1" si="26"/>
        <v/>
      </c>
      <c r="AN34" s="17">
        <f t="shared" ca="1" si="27"/>
        <v>-6.2745098039215796E-2</v>
      </c>
      <c r="AO34" s="17">
        <f t="shared" ca="1" si="28"/>
        <v>-0.17746478873239435</v>
      </c>
      <c r="AP34" s="17" t="str">
        <f t="shared" ca="1" si="29"/>
        <v/>
      </c>
      <c r="AQ34" s="17" t="str">
        <f t="shared" ca="1" si="30"/>
        <v/>
      </c>
      <c r="AS34" s="17" t="str">
        <f t="shared" ca="1" si="31"/>
        <v/>
      </c>
      <c r="AT34" s="17" t="str">
        <f t="shared" ca="1" si="32"/>
        <v/>
      </c>
      <c r="AU34" s="17" t="str">
        <f t="shared" ca="1" si="33"/>
        <v/>
      </c>
      <c r="AV34" s="17" t="str">
        <f t="shared" ca="1" si="34"/>
        <v/>
      </c>
      <c r="AW34" s="17" t="str">
        <f t="shared" ca="1" si="35"/>
        <v/>
      </c>
      <c r="AX34" s="17" t="str">
        <f t="shared" ca="1" si="36"/>
        <v/>
      </c>
      <c r="AY34" s="17" t="str">
        <f t="shared" ca="1" si="37"/>
        <v/>
      </c>
      <c r="AZ34" s="17" t="str">
        <f t="shared" ca="1" si="38"/>
        <v/>
      </c>
      <c r="BA34" s="17" t="str">
        <f t="shared" ca="1" si="39"/>
        <v/>
      </c>
      <c r="BB34" s="17">
        <f t="shared" ca="1" si="40"/>
        <v>-6.4235620629645163E-2</v>
      </c>
      <c r="BC34" s="17">
        <f t="shared" ca="1" si="41"/>
        <v>-0.11434327757113039</v>
      </c>
      <c r="BD34" s="17" t="str">
        <f t="shared" ca="1" si="42"/>
        <v/>
      </c>
      <c r="BE34" s="17" t="str">
        <f t="shared" ca="1" si="43"/>
        <v/>
      </c>
      <c r="BG34" s="17" t="str">
        <f t="shared" ca="1" si="44"/>
        <v/>
      </c>
      <c r="BH34" s="17" t="str">
        <f t="shared" ca="1" si="45"/>
        <v/>
      </c>
      <c r="BI34" s="17" t="str">
        <f t="shared" ca="1" si="46"/>
        <v/>
      </c>
      <c r="BJ34" s="17" t="str">
        <f t="shared" ca="1" si="47"/>
        <v/>
      </c>
      <c r="BK34" s="17" t="str">
        <f t="shared" ca="1" si="48"/>
        <v/>
      </c>
      <c r="BL34" s="17" t="str">
        <f t="shared" ca="1" si="49"/>
        <v/>
      </c>
      <c r="BM34" s="17" t="str">
        <f t="shared" ca="1" si="50"/>
        <v/>
      </c>
      <c r="BN34" s="17" t="str">
        <f t="shared" ca="1" si="51"/>
        <v/>
      </c>
      <c r="BO34" s="17" t="str">
        <f t="shared" ca="1" si="52"/>
        <v/>
      </c>
      <c r="BP34" s="17">
        <f t="shared" ca="1" si="53"/>
        <v>-7.1263657648283241E-2</v>
      </c>
      <c r="BQ34" s="17">
        <f t="shared" ca="1" si="54"/>
        <v>-0.10700558226243972</v>
      </c>
      <c r="BR34" s="17" t="str">
        <f t="shared" ca="1" si="55"/>
        <v/>
      </c>
      <c r="BS34" s="17" t="str">
        <f t="shared" ca="1" si="56"/>
        <v/>
      </c>
      <c r="BX34" t="str">
        <f>IF('Macrobond Imports'!FG33="","",'Macrobond Imports'!FG33)</f>
        <v/>
      </c>
      <c r="BY34" t="str">
        <f>IF('Macrobond Imports'!AI33="","",'Macrobond Imports'!AI33)</f>
        <v/>
      </c>
      <c r="CA34" s="37" t="str">
        <f t="shared" ca="1" si="57"/>
        <v/>
      </c>
      <c r="CB34" s="37" t="str">
        <f t="shared" ca="1" si="58"/>
        <v/>
      </c>
    </row>
    <row r="35" spans="1:80" x14ac:dyDescent="0.25">
      <c r="A35" s="10">
        <f>IF('Macrobond Imports'!A34="","",'Macrobond Imports'!A34)</f>
        <v>18142</v>
      </c>
      <c r="B35" s="9" t="str">
        <f>IF('Macrobond Imports'!B34="","",'Macrobond Imports'!B34)</f>
        <v/>
      </c>
      <c r="C35" s="9" t="str">
        <f>IF('Macrobond Imports'!C34="","",'Macrobond Imports'!C34)</f>
        <v/>
      </c>
      <c r="D35" s="9" t="str">
        <f>IF('Macrobond Imports'!Z34="","",'Macrobond Imports'!Z34)</f>
        <v/>
      </c>
      <c r="E35" s="9" t="str">
        <f>IF('Macrobond Imports'!BH34="","",'Macrobond Imports'!BH34)</f>
        <v/>
      </c>
      <c r="F35" s="9" t="str">
        <f>IF('Macrobond Imports'!BJ34="","",'Macrobond Imports'!BJ34)</f>
        <v/>
      </c>
      <c r="G35" s="9" t="str">
        <f>IF('Macrobond Imports'!BK34="","",'Macrobond Imports'!BK34)</f>
        <v/>
      </c>
      <c r="H35" s="9" t="str">
        <f>IF('Macrobond Imports'!BL34="","",'Macrobond Imports'!BL34)</f>
        <v/>
      </c>
      <c r="I35" s="9" t="str">
        <f>IF('Macrobond Imports'!BS34="","",'Macrobond Imports'!BS34)</f>
        <v/>
      </c>
      <c r="J35" s="9" t="str">
        <f>IF('Macrobond Imports'!AA34="","",'Macrobond Imports'!AA34)</f>
        <v/>
      </c>
      <c r="K35" s="9">
        <f>IF('Macrobond Imports'!DF34="","",'Macrobond Imports'!DF34)</f>
        <v>23.9</v>
      </c>
      <c r="L35" s="9">
        <f>IF('Macrobond Imports'!EA34="","",'Macrobond Imports'!EA34)</f>
        <v>29.5</v>
      </c>
      <c r="M35" s="9" t="str">
        <f>IF('Macrobond Imports'!FA34="","",'Macrobond Imports'!FA34)</f>
        <v/>
      </c>
      <c r="N35" s="9" t="str">
        <f>IF('Macrobond Imports'!FC34="","",'Macrobond Imports'!FC34)</f>
        <v/>
      </c>
      <c r="P35" s="16">
        <f t="shared" si="4"/>
        <v>18142</v>
      </c>
      <c r="Q35" s="17" t="str">
        <f t="shared" si="5"/>
        <v/>
      </c>
      <c r="R35" s="17" t="str">
        <f t="shared" si="6"/>
        <v/>
      </c>
      <c r="S35" s="17" t="str">
        <f t="shared" si="7"/>
        <v/>
      </c>
      <c r="T35" s="17" t="str">
        <f t="shared" si="8"/>
        <v/>
      </c>
      <c r="U35" s="17" t="str">
        <f t="shared" si="9"/>
        <v/>
      </c>
      <c r="V35" s="17" t="str">
        <f t="shared" si="10"/>
        <v/>
      </c>
      <c r="W35" s="17" t="str">
        <f t="shared" si="11"/>
        <v/>
      </c>
      <c r="X35" s="17" t="str">
        <f t="shared" si="12"/>
        <v/>
      </c>
      <c r="Y35" s="17" t="str">
        <f t="shared" si="13"/>
        <v/>
      </c>
      <c r="Z35" s="17">
        <f t="shared" si="14"/>
        <v>0</v>
      </c>
      <c r="AA35" s="17">
        <f t="shared" si="15"/>
        <v>1.0273972602739656E-2</v>
      </c>
      <c r="AB35" s="17" t="str">
        <f t="shared" si="16"/>
        <v/>
      </c>
      <c r="AC35" s="17" t="str">
        <f t="shared" si="17"/>
        <v/>
      </c>
      <c r="AE35" s="17" t="str">
        <f t="shared" ca="1" si="18"/>
        <v/>
      </c>
      <c r="AF35" s="17" t="str">
        <f t="shared" ca="1" si="19"/>
        <v/>
      </c>
      <c r="AG35" s="17" t="str">
        <f t="shared" ca="1" si="20"/>
        <v/>
      </c>
      <c r="AH35" s="17" t="str">
        <f t="shared" ca="1" si="21"/>
        <v/>
      </c>
      <c r="AI35" s="17" t="str">
        <f t="shared" ca="1" si="22"/>
        <v/>
      </c>
      <c r="AJ35" s="17" t="str">
        <f t="shared" ca="1" si="23"/>
        <v/>
      </c>
      <c r="AK35" s="17" t="str">
        <f t="shared" ca="1" si="24"/>
        <v/>
      </c>
      <c r="AL35" s="17" t="str">
        <f t="shared" ca="1" si="25"/>
        <v/>
      </c>
      <c r="AM35" s="17" t="str">
        <f t="shared" ca="1" si="26"/>
        <v/>
      </c>
      <c r="AN35" s="17">
        <f t="shared" ca="1" si="27"/>
        <v>-6.2745098039215796E-2</v>
      </c>
      <c r="AO35" s="17">
        <f t="shared" ca="1" si="28"/>
        <v>-0.15472779369627498</v>
      </c>
      <c r="AP35" s="17" t="str">
        <f t="shared" ca="1" si="29"/>
        <v/>
      </c>
      <c r="AQ35" s="17" t="str">
        <f t="shared" ca="1" si="30"/>
        <v/>
      </c>
      <c r="AS35" s="17" t="str">
        <f t="shared" ca="1" si="31"/>
        <v/>
      </c>
      <c r="AT35" s="17" t="str">
        <f t="shared" ca="1" si="32"/>
        <v/>
      </c>
      <c r="AU35" s="17" t="str">
        <f t="shared" ca="1" si="33"/>
        <v/>
      </c>
      <c r="AV35" s="17" t="str">
        <f t="shared" ca="1" si="34"/>
        <v/>
      </c>
      <c r="AW35" s="17" t="str">
        <f t="shared" ca="1" si="35"/>
        <v/>
      </c>
      <c r="AX35" s="17" t="str">
        <f t="shared" ca="1" si="36"/>
        <v/>
      </c>
      <c r="AY35" s="17" t="str">
        <f t="shared" ca="1" si="37"/>
        <v/>
      </c>
      <c r="AZ35" s="17" t="str">
        <f t="shared" ca="1" si="38"/>
        <v/>
      </c>
      <c r="BA35" s="17" t="str">
        <f t="shared" ca="1" si="39"/>
        <v/>
      </c>
      <c r="BB35" s="17">
        <f t="shared" ca="1" si="40"/>
        <v>-3.2784086097099818E-2</v>
      </c>
      <c r="BC35" s="17">
        <f t="shared" ca="1" si="41"/>
        <v>-2.6665165263412449E-2</v>
      </c>
      <c r="BD35" s="17" t="str">
        <f t="shared" ca="1" si="42"/>
        <v/>
      </c>
      <c r="BE35" s="17" t="str">
        <f t="shared" ca="1" si="43"/>
        <v/>
      </c>
      <c r="BG35" s="17" t="str">
        <f t="shared" ca="1" si="44"/>
        <v/>
      </c>
      <c r="BH35" s="17" t="str">
        <f t="shared" ca="1" si="45"/>
        <v/>
      </c>
      <c r="BI35" s="17" t="str">
        <f t="shared" ca="1" si="46"/>
        <v/>
      </c>
      <c r="BJ35" s="17" t="str">
        <f t="shared" ca="1" si="47"/>
        <v/>
      </c>
      <c r="BK35" s="17" t="str">
        <f t="shared" ca="1" si="48"/>
        <v/>
      </c>
      <c r="BL35" s="17" t="str">
        <f t="shared" ca="1" si="49"/>
        <v/>
      </c>
      <c r="BM35" s="17" t="str">
        <f t="shared" ca="1" si="50"/>
        <v/>
      </c>
      <c r="BN35" s="17" t="str">
        <f t="shared" ca="1" si="51"/>
        <v/>
      </c>
      <c r="BO35" s="17" t="str">
        <f t="shared" ca="1" si="52"/>
        <v/>
      </c>
      <c r="BP35" s="17">
        <f t="shared" ca="1" si="53"/>
        <v>-6.3728302381615975E-2</v>
      </c>
      <c r="BQ35" s="17">
        <f t="shared" ca="1" si="54"/>
        <v>-8.2634086692528363E-2</v>
      </c>
      <c r="BR35" s="17" t="str">
        <f t="shared" ca="1" si="55"/>
        <v/>
      </c>
      <c r="BS35" s="17" t="str">
        <f t="shared" ca="1" si="56"/>
        <v/>
      </c>
      <c r="BX35" t="str">
        <f>IF('Macrobond Imports'!FG34="","",'Macrobond Imports'!FG34)</f>
        <v/>
      </c>
      <c r="BY35" t="str">
        <f>IF('Macrobond Imports'!AI34="","",'Macrobond Imports'!AI34)</f>
        <v/>
      </c>
      <c r="CA35" s="37" t="str">
        <f t="shared" ca="1" si="57"/>
        <v/>
      </c>
      <c r="CB35" s="37" t="str">
        <f t="shared" ca="1" si="58"/>
        <v/>
      </c>
    </row>
    <row r="36" spans="1:80" x14ac:dyDescent="0.25">
      <c r="A36" s="10">
        <f>IF('Macrobond Imports'!A35="","",'Macrobond Imports'!A35)</f>
        <v>18172</v>
      </c>
      <c r="B36" s="9" t="str">
        <f>IF('Macrobond Imports'!B35="","",'Macrobond Imports'!B35)</f>
        <v/>
      </c>
      <c r="C36" s="9" t="str">
        <f>IF('Macrobond Imports'!C35="","",'Macrobond Imports'!C35)</f>
        <v/>
      </c>
      <c r="D36" s="9" t="str">
        <f>IF('Macrobond Imports'!Z35="","",'Macrobond Imports'!Z35)</f>
        <v/>
      </c>
      <c r="E36" s="9" t="str">
        <f>IF('Macrobond Imports'!BH35="","",'Macrobond Imports'!BH35)</f>
        <v/>
      </c>
      <c r="F36" s="9" t="str">
        <f>IF('Macrobond Imports'!BJ35="","",'Macrobond Imports'!BJ35)</f>
        <v/>
      </c>
      <c r="G36" s="9" t="str">
        <f>IF('Macrobond Imports'!BK35="","",'Macrobond Imports'!BK35)</f>
        <v/>
      </c>
      <c r="H36" s="9" t="str">
        <f>IF('Macrobond Imports'!BL35="","",'Macrobond Imports'!BL35)</f>
        <v/>
      </c>
      <c r="I36" s="9" t="str">
        <f>IF('Macrobond Imports'!BS35="","",'Macrobond Imports'!BS35)</f>
        <v/>
      </c>
      <c r="J36" s="9" t="str">
        <f>IF('Macrobond Imports'!AA35="","",'Macrobond Imports'!AA35)</f>
        <v/>
      </c>
      <c r="K36" s="9">
        <f>IF('Macrobond Imports'!DF35="","",'Macrobond Imports'!DF35)</f>
        <v>23.8</v>
      </c>
      <c r="L36" s="9">
        <f>IF('Macrobond Imports'!EA35="","",'Macrobond Imports'!EA35)</f>
        <v>29.5</v>
      </c>
      <c r="M36" s="9" t="str">
        <f>IF('Macrobond Imports'!FA35="","",'Macrobond Imports'!FA35)</f>
        <v/>
      </c>
      <c r="N36" s="9" t="str">
        <f>IF('Macrobond Imports'!FC35="","",'Macrobond Imports'!FC35)</f>
        <v/>
      </c>
      <c r="P36" s="16">
        <f t="shared" si="4"/>
        <v>18172</v>
      </c>
      <c r="Q36" s="17" t="str">
        <f t="shared" si="5"/>
        <v/>
      </c>
      <c r="R36" s="17" t="str">
        <f t="shared" si="6"/>
        <v/>
      </c>
      <c r="S36" s="17" t="str">
        <f t="shared" si="7"/>
        <v/>
      </c>
      <c r="T36" s="17" t="str">
        <f t="shared" si="8"/>
        <v/>
      </c>
      <c r="U36" s="17" t="str">
        <f t="shared" si="9"/>
        <v/>
      </c>
      <c r="V36" s="17" t="str">
        <f t="shared" si="10"/>
        <v/>
      </c>
      <c r="W36" s="17" t="str">
        <f t="shared" si="11"/>
        <v/>
      </c>
      <c r="X36" s="17" t="str">
        <f t="shared" si="12"/>
        <v/>
      </c>
      <c r="Y36" s="17" t="str">
        <f t="shared" si="13"/>
        <v/>
      </c>
      <c r="Z36" s="17">
        <f t="shared" si="14"/>
        <v>-4.1841004184099972E-3</v>
      </c>
      <c r="AA36" s="17">
        <f t="shared" si="15"/>
        <v>0</v>
      </c>
      <c r="AB36" s="17" t="str">
        <f t="shared" si="16"/>
        <v/>
      </c>
      <c r="AC36" s="17" t="str">
        <f t="shared" si="17"/>
        <v/>
      </c>
      <c r="AE36" s="17" t="str">
        <f t="shared" ca="1" si="18"/>
        <v/>
      </c>
      <c r="AF36" s="17" t="str">
        <f t="shared" ca="1" si="19"/>
        <v/>
      </c>
      <c r="AG36" s="17" t="str">
        <f t="shared" ca="1" si="20"/>
        <v/>
      </c>
      <c r="AH36" s="17" t="str">
        <f t="shared" ca="1" si="21"/>
        <v/>
      </c>
      <c r="AI36" s="17" t="str">
        <f t="shared" ca="1" si="22"/>
        <v/>
      </c>
      <c r="AJ36" s="17" t="str">
        <f t="shared" ca="1" si="23"/>
        <v/>
      </c>
      <c r="AK36" s="17" t="str">
        <f t="shared" ca="1" si="24"/>
        <v/>
      </c>
      <c r="AL36" s="17" t="str">
        <f t="shared" ca="1" si="25"/>
        <v/>
      </c>
      <c r="AM36" s="17" t="str">
        <f t="shared" ca="1" si="26"/>
        <v/>
      </c>
      <c r="AN36" s="17">
        <f t="shared" ca="1" si="27"/>
        <v>-6.6666666666666652E-2</v>
      </c>
      <c r="AO36" s="17">
        <f t="shared" ca="1" si="28"/>
        <v>-0.12721893491124248</v>
      </c>
      <c r="AP36" s="17" t="str">
        <f t="shared" ca="1" si="29"/>
        <v/>
      </c>
      <c r="AQ36" s="17" t="str">
        <f t="shared" ca="1" si="30"/>
        <v/>
      </c>
      <c r="AS36" s="17" t="str">
        <f t="shared" ca="1" si="31"/>
        <v/>
      </c>
      <c r="AT36" s="17" t="str">
        <f t="shared" ca="1" si="32"/>
        <v/>
      </c>
      <c r="AU36" s="17" t="str">
        <f t="shared" ca="1" si="33"/>
        <v/>
      </c>
      <c r="AV36" s="17" t="str">
        <f t="shared" ca="1" si="34"/>
        <v/>
      </c>
      <c r="AW36" s="17" t="str">
        <f t="shared" ca="1" si="35"/>
        <v/>
      </c>
      <c r="AX36" s="17" t="str">
        <f t="shared" ca="1" si="36"/>
        <v/>
      </c>
      <c r="AY36" s="17" t="str">
        <f t="shared" ca="1" si="37"/>
        <v/>
      </c>
      <c r="AZ36" s="17" t="str">
        <f t="shared" ca="1" si="38"/>
        <v/>
      </c>
      <c r="BA36" s="17" t="str">
        <f t="shared" ca="1" si="39"/>
        <v/>
      </c>
      <c r="BB36" s="17">
        <f t="shared" ca="1" si="40"/>
        <v>-4.8870486702639493E-2</v>
      </c>
      <c r="BC36" s="17">
        <f t="shared" ca="1" si="41"/>
        <v>4.1733566487665463E-2</v>
      </c>
      <c r="BD36" s="17" t="str">
        <f t="shared" ca="1" si="42"/>
        <v/>
      </c>
      <c r="BE36" s="17" t="str">
        <f t="shared" ca="1" si="43"/>
        <v/>
      </c>
      <c r="BG36" s="17" t="str">
        <f t="shared" ca="1" si="44"/>
        <v/>
      </c>
      <c r="BH36" s="17" t="str">
        <f t="shared" ca="1" si="45"/>
        <v/>
      </c>
      <c r="BI36" s="17" t="str">
        <f t="shared" ca="1" si="46"/>
        <v/>
      </c>
      <c r="BJ36" s="17" t="str">
        <f t="shared" ca="1" si="47"/>
        <v/>
      </c>
      <c r="BK36" s="17" t="str">
        <f t="shared" ca="1" si="48"/>
        <v/>
      </c>
      <c r="BL36" s="17" t="str">
        <f t="shared" ca="1" si="49"/>
        <v/>
      </c>
      <c r="BM36" s="17" t="str">
        <f t="shared" ca="1" si="50"/>
        <v/>
      </c>
      <c r="BN36" s="17" t="str">
        <f t="shared" ca="1" si="51"/>
        <v/>
      </c>
      <c r="BO36" s="17" t="str">
        <f t="shared" ca="1" si="52"/>
        <v/>
      </c>
      <c r="BP36" s="17">
        <f t="shared" ca="1" si="53"/>
        <v>-5.6326530612244907E-2</v>
      </c>
      <c r="BQ36" s="17">
        <f t="shared" ca="1" si="54"/>
        <v>-4.5820358756194945E-2</v>
      </c>
      <c r="BR36" s="17" t="str">
        <f t="shared" ca="1" si="55"/>
        <v/>
      </c>
      <c r="BS36" s="17" t="str">
        <f t="shared" ca="1" si="56"/>
        <v/>
      </c>
      <c r="BX36" t="str">
        <f>IF('Macrobond Imports'!FG35="","",'Macrobond Imports'!FG35)</f>
        <v/>
      </c>
      <c r="BY36" t="str">
        <f>IF('Macrobond Imports'!AI35="","",'Macrobond Imports'!AI35)</f>
        <v/>
      </c>
      <c r="CA36" s="37" t="str">
        <f t="shared" ca="1" si="57"/>
        <v/>
      </c>
      <c r="CB36" s="37" t="str">
        <f t="shared" ca="1" si="58"/>
        <v/>
      </c>
    </row>
    <row r="37" spans="1:80" x14ac:dyDescent="0.25">
      <c r="A37" s="10">
        <f>IF('Macrobond Imports'!A36="","",'Macrobond Imports'!A36)</f>
        <v>18203</v>
      </c>
      <c r="B37" s="9" t="str">
        <f>IF('Macrobond Imports'!B36="","",'Macrobond Imports'!B36)</f>
        <v/>
      </c>
      <c r="C37" s="9" t="str">
        <f>IF('Macrobond Imports'!C36="","",'Macrobond Imports'!C36)</f>
        <v/>
      </c>
      <c r="D37" s="9" t="str">
        <f>IF('Macrobond Imports'!Z36="","",'Macrobond Imports'!Z36)</f>
        <v/>
      </c>
      <c r="E37" s="9" t="str">
        <f>IF('Macrobond Imports'!BH36="","",'Macrobond Imports'!BH36)</f>
        <v/>
      </c>
      <c r="F37" s="9" t="str">
        <f>IF('Macrobond Imports'!BJ36="","",'Macrobond Imports'!BJ36)</f>
        <v/>
      </c>
      <c r="G37" s="9" t="str">
        <f>IF('Macrobond Imports'!BK36="","",'Macrobond Imports'!BK36)</f>
        <v/>
      </c>
      <c r="H37" s="9" t="str">
        <f>IF('Macrobond Imports'!BL36="","",'Macrobond Imports'!BL36)</f>
        <v/>
      </c>
      <c r="I37" s="9" t="str">
        <f>IF('Macrobond Imports'!BS36="","",'Macrobond Imports'!BS36)</f>
        <v/>
      </c>
      <c r="J37" s="9" t="str">
        <f>IF('Macrobond Imports'!AA36="","",'Macrobond Imports'!AA36)</f>
        <v/>
      </c>
      <c r="K37" s="9">
        <f>IF('Macrobond Imports'!DF36="","",'Macrobond Imports'!DF36)</f>
        <v>23.7</v>
      </c>
      <c r="L37" s="9">
        <f>IF('Macrobond Imports'!EA36="","",'Macrobond Imports'!EA36)</f>
        <v>29.6</v>
      </c>
      <c r="M37" s="9" t="str">
        <f>IF('Macrobond Imports'!FA36="","",'Macrobond Imports'!FA36)</f>
        <v/>
      </c>
      <c r="N37" s="9" t="str">
        <f>IF('Macrobond Imports'!FC36="","",'Macrobond Imports'!FC36)</f>
        <v/>
      </c>
      <c r="P37" s="16">
        <f t="shared" si="4"/>
        <v>18203</v>
      </c>
      <c r="Q37" s="17" t="str">
        <f t="shared" si="5"/>
        <v/>
      </c>
      <c r="R37" s="17" t="str">
        <f t="shared" si="6"/>
        <v/>
      </c>
      <c r="S37" s="17" t="str">
        <f t="shared" si="7"/>
        <v/>
      </c>
      <c r="T37" s="17" t="str">
        <f t="shared" si="8"/>
        <v/>
      </c>
      <c r="U37" s="17" t="str">
        <f t="shared" si="9"/>
        <v/>
      </c>
      <c r="V37" s="17" t="str">
        <f t="shared" si="10"/>
        <v/>
      </c>
      <c r="W37" s="17" t="str">
        <f t="shared" si="11"/>
        <v/>
      </c>
      <c r="X37" s="17" t="str">
        <f t="shared" si="12"/>
        <v/>
      </c>
      <c r="Y37" s="17" t="str">
        <f t="shared" si="13"/>
        <v/>
      </c>
      <c r="Z37" s="17">
        <f t="shared" si="14"/>
        <v>-4.2016806722690037E-3</v>
      </c>
      <c r="AA37" s="17">
        <f t="shared" si="15"/>
        <v>3.3898305084745228E-3</v>
      </c>
      <c r="AB37" s="17" t="str">
        <f t="shared" si="16"/>
        <v/>
      </c>
      <c r="AC37" s="17" t="str">
        <f t="shared" si="17"/>
        <v/>
      </c>
      <c r="AE37" s="17" t="str">
        <f t="shared" ca="1" si="18"/>
        <v/>
      </c>
      <c r="AF37" s="17" t="str">
        <f t="shared" ca="1" si="19"/>
        <v/>
      </c>
      <c r="AG37" s="17" t="str">
        <f t="shared" ca="1" si="20"/>
        <v/>
      </c>
      <c r="AH37" s="17" t="str">
        <f t="shared" ca="1" si="21"/>
        <v/>
      </c>
      <c r="AI37" s="17" t="str">
        <f t="shared" ca="1" si="22"/>
        <v/>
      </c>
      <c r="AJ37" s="17" t="str">
        <f t="shared" ca="1" si="23"/>
        <v/>
      </c>
      <c r="AK37" s="17" t="str">
        <f t="shared" ca="1" si="24"/>
        <v/>
      </c>
      <c r="AL37" s="17" t="str">
        <f t="shared" ca="1" si="25"/>
        <v/>
      </c>
      <c r="AM37" s="17" t="str">
        <f t="shared" ca="1" si="26"/>
        <v/>
      </c>
      <c r="AN37" s="17">
        <f t="shared" ca="1" si="27"/>
        <v>-6.6929133858267709E-2</v>
      </c>
      <c r="AO37" s="17">
        <f t="shared" ca="1" si="28"/>
        <v>-0.11641791044776117</v>
      </c>
      <c r="AP37" s="17" t="str">
        <f t="shared" ca="1" si="29"/>
        <v/>
      </c>
      <c r="AQ37" s="17" t="str">
        <f t="shared" ca="1" si="30"/>
        <v/>
      </c>
      <c r="AS37" s="17" t="str">
        <f t="shared" ca="1" si="31"/>
        <v/>
      </c>
      <c r="AT37" s="17" t="str">
        <f t="shared" ca="1" si="32"/>
        <v/>
      </c>
      <c r="AU37" s="17" t="str">
        <f t="shared" ca="1" si="33"/>
        <v/>
      </c>
      <c r="AV37" s="17" t="str">
        <f t="shared" ca="1" si="34"/>
        <v/>
      </c>
      <c r="AW37" s="17" t="str">
        <f t="shared" ca="1" si="35"/>
        <v/>
      </c>
      <c r="AX37" s="17" t="str">
        <f t="shared" ca="1" si="36"/>
        <v/>
      </c>
      <c r="AY37" s="17" t="str">
        <f t="shared" ca="1" si="37"/>
        <v/>
      </c>
      <c r="AZ37" s="17" t="str">
        <f t="shared" ca="1" si="38"/>
        <v/>
      </c>
      <c r="BA37" s="17" t="str">
        <f t="shared" ca="1" si="39"/>
        <v/>
      </c>
      <c r="BB37" s="17">
        <f t="shared" ca="1" si="40"/>
        <v>-3.3054981724869203E-2</v>
      </c>
      <c r="BC37" s="17">
        <f t="shared" ca="1" si="41"/>
        <v>5.5930752894167046E-2</v>
      </c>
      <c r="BD37" s="17" t="str">
        <f t="shared" ca="1" si="42"/>
        <v/>
      </c>
      <c r="BE37" s="17" t="str">
        <f t="shared" ca="1" si="43"/>
        <v/>
      </c>
      <c r="BG37" s="17" t="str">
        <f t="shared" ca="1" si="44"/>
        <v/>
      </c>
      <c r="BH37" s="17" t="str">
        <f t="shared" ca="1" si="45"/>
        <v/>
      </c>
      <c r="BI37" s="17" t="str">
        <f t="shared" ca="1" si="46"/>
        <v/>
      </c>
      <c r="BJ37" s="17" t="str">
        <f t="shared" ca="1" si="47"/>
        <v/>
      </c>
      <c r="BK37" s="17" t="str">
        <f t="shared" ca="1" si="48"/>
        <v/>
      </c>
      <c r="BL37" s="17" t="str">
        <f t="shared" ca="1" si="49"/>
        <v/>
      </c>
      <c r="BM37" s="17" t="str">
        <f t="shared" ca="1" si="50"/>
        <v/>
      </c>
      <c r="BN37" s="17" t="str">
        <f t="shared" ca="1" si="51"/>
        <v/>
      </c>
      <c r="BO37" s="17" t="str">
        <f t="shared" ca="1" si="52"/>
        <v/>
      </c>
      <c r="BP37" s="17">
        <f t="shared" ca="1" si="53"/>
        <v>-4.8773052888279489E-2</v>
      </c>
      <c r="BQ37" s="17">
        <f t="shared" ca="1" si="54"/>
        <v>-3.2946656217922587E-2</v>
      </c>
      <c r="BR37" s="17" t="str">
        <f t="shared" ca="1" si="55"/>
        <v/>
      </c>
      <c r="BS37" s="17" t="str">
        <f t="shared" ca="1" si="56"/>
        <v/>
      </c>
      <c r="BX37" t="str">
        <f>IF('Macrobond Imports'!FG36="","",'Macrobond Imports'!FG36)</f>
        <v/>
      </c>
      <c r="BY37" t="str">
        <f>IF('Macrobond Imports'!AI36="","",'Macrobond Imports'!AI36)</f>
        <v/>
      </c>
      <c r="CA37" s="37" t="str">
        <f t="shared" ca="1" si="57"/>
        <v/>
      </c>
      <c r="CB37" s="37" t="str">
        <f t="shared" ca="1" si="58"/>
        <v/>
      </c>
    </row>
    <row r="38" spans="1:80" x14ac:dyDescent="0.25">
      <c r="A38" s="10">
        <f>IF('Macrobond Imports'!A37="","",'Macrobond Imports'!A37)</f>
        <v>18233</v>
      </c>
      <c r="B38" s="9" t="str">
        <f>IF('Macrobond Imports'!B37="","",'Macrobond Imports'!B37)</f>
        <v/>
      </c>
      <c r="C38" s="9" t="str">
        <f>IF('Macrobond Imports'!C37="","",'Macrobond Imports'!C37)</f>
        <v/>
      </c>
      <c r="D38" s="9" t="str">
        <f>IF('Macrobond Imports'!Z37="","",'Macrobond Imports'!Z37)</f>
        <v/>
      </c>
      <c r="E38" s="9" t="str">
        <f>IF('Macrobond Imports'!BH37="","",'Macrobond Imports'!BH37)</f>
        <v/>
      </c>
      <c r="F38" s="9" t="str">
        <f>IF('Macrobond Imports'!BJ37="","",'Macrobond Imports'!BJ37)</f>
        <v/>
      </c>
      <c r="G38" s="9" t="str">
        <f>IF('Macrobond Imports'!BK37="","",'Macrobond Imports'!BK37)</f>
        <v/>
      </c>
      <c r="H38" s="9" t="str">
        <f>IF('Macrobond Imports'!BL37="","",'Macrobond Imports'!BL37)</f>
        <v/>
      </c>
      <c r="I38" s="9" t="str">
        <f>IF('Macrobond Imports'!BS37="","",'Macrobond Imports'!BS37)</f>
        <v/>
      </c>
      <c r="J38" s="9" t="str">
        <f>IF('Macrobond Imports'!AA37="","",'Macrobond Imports'!AA37)</f>
        <v/>
      </c>
      <c r="K38" s="9">
        <f>IF('Macrobond Imports'!DF37="","",'Macrobond Imports'!DF37)</f>
        <v>23.8</v>
      </c>
      <c r="L38" s="9">
        <f>IF('Macrobond Imports'!EA37="","",'Macrobond Imports'!EA37)</f>
        <v>29.6</v>
      </c>
      <c r="M38" s="9" t="str">
        <f>IF('Macrobond Imports'!FA37="","",'Macrobond Imports'!FA37)</f>
        <v/>
      </c>
      <c r="N38" s="9" t="str">
        <f>IF('Macrobond Imports'!FC37="","",'Macrobond Imports'!FC37)</f>
        <v/>
      </c>
      <c r="P38" s="16">
        <f t="shared" si="4"/>
        <v>18233</v>
      </c>
      <c r="Q38" s="17" t="str">
        <f t="shared" si="5"/>
        <v/>
      </c>
      <c r="R38" s="17" t="str">
        <f t="shared" si="6"/>
        <v/>
      </c>
      <c r="S38" s="17" t="str">
        <f t="shared" si="7"/>
        <v/>
      </c>
      <c r="T38" s="17" t="str">
        <f t="shared" si="8"/>
        <v/>
      </c>
      <c r="U38" s="17" t="str">
        <f t="shared" si="9"/>
        <v/>
      </c>
      <c r="V38" s="17" t="str">
        <f t="shared" si="10"/>
        <v/>
      </c>
      <c r="W38" s="17" t="str">
        <f t="shared" si="11"/>
        <v/>
      </c>
      <c r="X38" s="17" t="str">
        <f t="shared" si="12"/>
        <v/>
      </c>
      <c r="Y38" s="17" t="str">
        <f t="shared" si="13"/>
        <v/>
      </c>
      <c r="Z38" s="17">
        <f t="shared" si="14"/>
        <v>4.2194092827005925E-3</v>
      </c>
      <c r="AA38" s="17">
        <f t="shared" si="15"/>
        <v>0</v>
      </c>
      <c r="AB38" s="17" t="str">
        <f t="shared" si="16"/>
        <v/>
      </c>
      <c r="AC38" s="17" t="str">
        <f t="shared" si="17"/>
        <v/>
      </c>
      <c r="AE38" s="17" t="str">
        <f t="shared" ca="1" si="18"/>
        <v/>
      </c>
      <c r="AF38" s="17" t="str">
        <f t="shared" ca="1" si="19"/>
        <v/>
      </c>
      <c r="AG38" s="17" t="str">
        <f t="shared" ca="1" si="20"/>
        <v/>
      </c>
      <c r="AH38" s="17" t="str">
        <f t="shared" ca="1" si="21"/>
        <v/>
      </c>
      <c r="AI38" s="17" t="str">
        <f t="shared" ca="1" si="22"/>
        <v/>
      </c>
      <c r="AJ38" s="17" t="str">
        <f t="shared" ca="1" si="23"/>
        <v/>
      </c>
      <c r="AK38" s="17" t="str">
        <f t="shared" ca="1" si="24"/>
        <v/>
      </c>
      <c r="AL38" s="17" t="str">
        <f t="shared" ca="1" si="25"/>
        <v/>
      </c>
      <c r="AM38" s="17" t="str">
        <f t="shared" ca="1" si="26"/>
        <v/>
      </c>
      <c r="AN38" s="17">
        <f t="shared" ca="1" si="27"/>
        <v>-5.5555555555555469E-2</v>
      </c>
      <c r="AO38" s="17">
        <f t="shared" ca="1" si="28"/>
        <v>-0.10303030303030303</v>
      </c>
      <c r="AP38" s="17" t="str">
        <f t="shared" ca="1" si="29"/>
        <v/>
      </c>
      <c r="AQ38" s="17" t="str">
        <f t="shared" ca="1" si="30"/>
        <v/>
      </c>
      <c r="AS38" s="17" t="str">
        <f t="shared" ca="1" si="31"/>
        <v/>
      </c>
      <c r="AT38" s="17" t="str">
        <f t="shared" ca="1" si="32"/>
        <v/>
      </c>
      <c r="AU38" s="17" t="str">
        <f t="shared" ca="1" si="33"/>
        <v/>
      </c>
      <c r="AV38" s="17" t="str">
        <f t="shared" ca="1" si="34"/>
        <v/>
      </c>
      <c r="AW38" s="17" t="str">
        <f t="shared" ca="1" si="35"/>
        <v/>
      </c>
      <c r="AX38" s="17" t="str">
        <f t="shared" ca="1" si="36"/>
        <v/>
      </c>
      <c r="AY38" s="17" t="str">
        <f t="shared" ca="1" si="37"/>
        <v/>
      </c>
      <c r="AZ38" s="17" t="str">
        <f t="shared" ca="1" si="38"/>
        <v/>
      </c>
      <c r="BA38" s="17" t="str">
        <f t="shared" ca="1" si="39"/>
        <v/>
      </c>
      <c r="BB38" s="17">
        <f t="shared" ca="1" si="40"/>
        <v>-1.6631654188389078E-2</v>
      </c>
      <c r="BC38" s="17">
        <f t="shared" ca="1" si="41"/>
        <v>1.3628423680700497E-2</v>
      </c>
      <c r="BD38" s="17" t="str">
        <f t="shared" ca="1" si="42"/>
        <v/>
      </c>
      <c r="BE38" s="17" t="str">
        <f t="shared" ca="1" si="43"/>
        <v/>
      </c>
      <c r="BG38" s="17" t="str">
        <f t="shared" ca="1" si="44"/>
        <v/>
      </c>
      <c r="BH38" s="17" t="str">
        <f t="shared" ca="1" si="45"/>
        <v/>
      </c>
      <c r="BI38" s="17" t="str">
        <f t="shared" ca="1" si="46"/>
        <v/>
      </c>
      <c r="BJ38" s="17" t="str">
        <f t="shared" ca="1" si="47"/>
        <v/>
      </c>
      <c r="BK38" s="17" t="str">
        <f t="shared" ca="1" si="48"/>
        <v/>
      </c>
      <c r="BL38" s="17" t="str">
        <f t="shared" ca="1" si="49"/>
        <v/>
      </c>
      <c r="BM38" s="17" t="str">
        <f t="shared" ca="1" si="50"/>
        <v/>
      </c>
      <c r="BN38" s="17" t="str">
        <f t="shared" ca="1" si="51"/>
        <v/>
      </c>
      <c r="BO38" s="17" t="str">
        <f t="shared" ca="1" si="52"/>
        <v/>
      </c>
      <c r="BP38" s="17">
        <f t="shared" ca="1" si="53"/>
        <v>-2.4741309550455504E-2</v>
      </c>
      <c r="BQ38" s="17">
        <f t="shared" ca="1" si="54"/>
        <v>-6.722670022333066E-3</v>
      </c>
      <c r="BR38" s="17" t="str">
        <f t="shared" ca="1" si="55"/>
        <v/>
      </c>
      <c r="BS38" s="17" t="str">
        <f t="shared" ca="1" si="56"/>
        <v/>
      </c>
      <c r="BX38" t="str">
        <f>IF('Macrobond Imports'!FG37="","",'Macrobond Imports'!FG37)</f>
        <v/>
      </c>
      <c r="BY38" t="str">
        <f>IF('Macrobond Imports'!AI37="","",'Macrobond Imports'!AI37)</f>
        <v/>
      </c>
      <c r="CA38" s="37" t="str">
        <f t="shared" ca="1" si="57"/>
        <v/>
      </c>
      <c r="CB38" s="37" t="str">
        <f t="shared" ca="1" si="58"/>
        <v/>
      </c>
    </row>
    <row r="39" spans="1:80" x14ac:dyDescent="0.25">
      <c r="A39" s="10">
        <f>IF('Macrobond Imports'!A38="","",'Macrobond Imports'!A38)</f>
        <v>18264</v>
      </c>
      <c r="B39" s="9" t="str">
        <f>IF('Macrobond Imports'!B38="","",'Macrobond Imports'!B38)</f>
        <v/>
      </c>
      <c r="C39" s="9" t="str">
        <f>IF('Macrobond Imports'!C38="","",'Macrobond Imports'!C38)</f>
        <v/>
      </c>
      <c r="D39" s="9" t="str">
        <f>IF('Macrobond Imports'!Z38="","",'Macrobond Imports'!Z38)</f>
        <v/>
      </c>
      <c r="E39" s="9" t="str">
        <f>IF('Macrobond Imports'!BH38="","",'Macrobond Imports'!BH38)</f>
        <v/>
      </c>
      <c r="F39" s="9" t="str">
        <f>IF('Macrobond Imports'!BJ38="","",'Macrobond Imports'!BJ38)</f>
        <v/>
      </c>
      <c r="G39" s="9" t="str">
        <f>IF('Macrobond Imports'!BK38="","",'Macrobond Imports'!BK38)</f>
        <v/>
      </c>
      <c r="H39" s="9" t="str">
        <f>IF('Macrobond Imports'!BL38="","",'Macrobond Imports'!BL38)</f>
        <v/>
      </c>
      <c r="I39" s="9" t="str">
        <f>IF('Macrobond Imports'!BS38="","",'Macrobond Imports'!BS38)</f>
        <v/>
      </c>
      <c r="J39" s="9" t="str">
        <f>IF('Macrobond Imports'!AA38="","",'Macrobond Imports'!AA38)</f>
        <v/>
      </c>
      <c r="K39" s="9">
        <f>IF('Macrobond Imports'!DF38="","",'Macrobond Imports'!DF38)</f>
        <v>23.8</v>
      </c>
      <c r="L39" s="9">
        <f>IF('Macrobond Imports'!EA38="","",'Macrobond Imports'!EA38)</f>
        <v>29.6</v>
      </c>
      <c r="M39" s="9" t="str">
        <f>IF('Macrobond Imports'!FA38="","",'Macrobond Imports'!FA38)</f>
        <v/>
      </c>
      <c r="N39" s="9" t="str">
        <f>IF('Macrobond Imports'!FC38="","",'Macrobond Imports'!FC38)</f>
        <v/>
      </c>
      <c r="P39" s="16">
        <f t="shared" si="4"/>
        <v>18264</v>
      </c>
      <c r="Q39" s="17" t="str">
        <f t="shared" si="5"/>
        <v/>
      </c>
      <c r="R39" s="17" t="str">
        <f t="shared" si="6"/>
        <v/>
      </c>
      <c r="S39" s="17" t="str">
        <f t="shared" si="7"/>
        <v/>
      </c>
      <c r="T39" s="17" t="str">
        <f t="shared" si="8"/>
        <v/>
      </c>
      <c r="U39" s="17" t="str">
        <f t="shared" si="9"/>
        <v/>
      </c>
      <c r="V39" s="17" t="str">
        <f t="shared" si="10"/>
        <v/>
      </c>
      <c r="W39" s="17" t="str">
        <f t="shared" si="11"/>
        <v/>
      </c>
      <c r="X39" s="17" t="str">
        <f t="shared" si="12"/>
        <v/>
      </c>
      <c r="Y39" s="17" t="str">
        <f t="shared" si="13"/>
        <v/>
      </c>
      <c r="Z39" s="17">
        <f t="shared" si="14"/>
        <v>0</v>
      </c>
      <c r="AA39" s="17">
        <f t="shared" si="15"/>
        <v>0</v>
      </c>
      <c r="AB39" s="17" t="str">
        <f t="shared" si="16"/>
        <v/>
      </c>
      <c r="AC39" s="17" t="str">
        <f t="shared" si="17"/>
        <v/>
      </c>
      <c r="AE39" s="17" t="str">
        <f t="shared" ca="1" si="18"/>
        <v/>
      </c>
      <c r="AF39" s="17" t="str">
        <f t="shared" ca="1" si="19"/>
        <v/>
      </c>
      <c r="AG39" s="17" t="str">
        <f t="shared" ca="1" si="20"/>
        <v/>
      </c>
      <c r="AH39" s="17" t="str">
        <f t="shared" ca="1" si="21"/>
        <v/>
      </c>
      <c r="AI39" s="17" t="str">
        <f t="shared" ca="1" si="22"/>
        <v/>
      </c>
      <c r="AJ39" s="17" t="str">
        <f t="shared" ca="1" si="23"/>
        <v/>
      </c>
      <c r="AK39" s="17" t="str">
        <f t="shared" ca="1" si="24"/>
        <v/>
      </c>
      <c r="AL39" s="17" t="str">
        <f t="shared" ca="1" si="25"/>
        <v/>
      </c>
      <c r="AM39" s="17" t="str">
        <f t="shared" ca="1" si="26"/>
        <v/>
      </c>
      <c r="AN39" s="17">
        <f t="shared" ca="1" si="27"/>
        <v>-5.5555555555555469E-2</v>
      </c>
      <c r="AO39" s="17">
        <f t="shared" ca="1" si="28"/>
        <v>-7.4999999999999956E-2</v>
      </c>
      <c r="AP39" s="17" t="str">
        <f t="shared" ca="1" si="29"/>
        <v/>
      </c>
      <c r="AQ39" s="17" t="str">
        <f t="shared" ca="1" si="30"/>
        <v/>
      </c>
      <c r="AS39" s="17" t="str">
        <f t="shared" ca="1" si="31"/>
        <v/>
      </c>
      <c r="AT39" s="17" t="str">
        <f t="shared" ca="1" si="32"/>
        <v/>
      </c>
      <c r="AU39" s="17" t="str">
        <f t="shared" ca="1" si="33"/>
        <v/>
      </c>
      <c r="AV39" s="17" t="str">
        <f t="shared" ca="1" si="34"/>
        <v/>
      </c>
      <c r="AW39" s="17" t="str">
        <f t="shared" ca="1" si="35"/>
        <v/>
      </c>
      <c r="AX39" s="17" t="str">
        <f t="shared" ca="1" si="36"/>
        <v/>
      </c>
      <c r="AY39" s="17" t="str">
        <f t="shared" ca="1" si="37"/>
        <v/>
      </c>
      <c r="AZ39" s="17" t="str">
        <f t="shared" ca="1" si="38"/>
        <v/>
      </c>
      <c r="BA39" s="17" t="str">
        <f t="shared" ca="1" si="39"/>
        <v/>
      </c>
      <c r="BB39" s="17">
        <f t="shared" ca="1" si="40"/>
        <v>0</v>
      </c>
      <c r="BC39" s="17">
        <f t="shared" ca="1" si="41"/>
        <v>1.3628423680700497E-2</v>
      </c>
      <c r="BD39" s="17" t="str">
        <f t="shared" ca="1" si="42"/>
        <v/>
      </c>
      <c r="BE39" s="17" t="str">
        <f t="shared" ca="1" si="43"/>
        <v/>
      </c>
      <c r="BG39" s="17" t="str">
        <f t="shared" ca="1" si="44"/>
        <v/>
      </c>
      <c r="BH39" s="17" t="str">
        <f t="shared" ca="1" si="45"/>
        <v/>
      </c>
      <c r="BI39" s="17" t="str">
        <f t="shared" ca="1" si="46"/>
        <v/>
      </c>
      <c r="BJ39" s="17" t="str">
        <f t="shared" ca="1" si="47"/>
        <v/>
      </c>
      <c r="BK39" s="17" t="str">
        <f t="shared" ca="1" si="48"/>
        <v/>
      </c>
      <c r="BL39" s="17" t="str">
        <f t="shared" ca="1" si="49"/>
        <v/>
      </c>
      <c r="BM39" s="17" t="str">
        <f t="shared" ca="1" si="50"/>
        <v/>
      </c>
      <c r="BN39" s="17" t="str">
        <f t="shared" ca="1" si="51"/>
        <v/>
      </c>
      <c r="BO39" s="17" t="str">
        <f t="shared" ca="1" si="52"/>
        <v/>
      </c>
      <c r="BP39" s="17">
        <f t="shared" ca="1" si="53"/>
        <v>-2.4741309550455504E-2</v>
      </c>
      <c r="BQ39" s="17">
        <f t="shared" ca="1" si="54"/>
        <v>2.7584912741602574E-2</v>
      </c>
      <c r="BR39" s="17" t="str">
        <f t="shared" ca="1" si="55"/>
        <v/>
      </c>
      <c r="BS39" s="17" t="str">
        <f t="shared" ca="1" si="56"/>
        <v/>
      </c>
      <c r="BX39" t="str">
        <f>IF('Macrobond Imports'!FG38="","",'Macrobond Imports'!FG38)</f>
        <v/>
      </c>
      <c r="BY39" t="str">
        <f>IF('Macrobond Imports'!AI38="","",'Macrobond Imports'!AI38)</f>
        <v/>
      </c>
      <c r="CA39" s="37" t="str">
        <f t="shared" ca="1" si="57"/>
        <v/>
      </c>
      <c r="CB39" s="37" t="str">
        <f t="shared" ca="1" si="58"/>
        <v/>
      </c>
    </row>
    <row r="40" spans="1:80" x14ac:dyDescent="0.25">
      <c r="A40" s="10">
        <f>IF('Macrobond Imports'!A39="","",'Macrobond Imports'!A39)</f>
        <v>18295</v>
      </c>
      <c r="B40" s="9" t="str">
        <f>IF('Macrobond Imports'!B39="","",'Macrobond Imports'!B39)</f>
        <v/>
      </c>
      <c r="C40" s="9" t="str">
        <f>IF('Macrobond Imports'!C39="","",'Macrobond Imports'!C39)</f>
        <v/>
      </c>
      <c r="D40" s="9" t="str">
        <f>IF('Macrobond Imports'!Z39="","",'Macrobond Imports'!Z39)</f>
        <v/>
      </c>
      <c r="E40" s="9" t="str">
        <f>IF('Macrobond Imports'!BH39="","",'Macrobond Imports'!BH39)</f>
        <v/>
      </c>
      <c r="F40" s="9" t="str">
        <f>IF('Macrobond Imports'!BJ39="","",'Macrobond Imports'!BJ39)</f>
        <v/>
      </c>
      <c r="G40" s="9" t="str">
        <f>IF('Macrobond Imports'!BK39="","",'Macrobond Imports'!BK39)</f>
        <v/>
      </c>
      <c r="H40" s="9" t="str">
        <f>IF('Macrobond Imports'!BL39="","",'Macrobond Imports'!BL39)</f>
        <v/>
      </c>
      <c r="I40" s="9" t="str">
        <f>IF('Macrobond Imports'!BS39="","",'Macrobond Imports'!BS39)</f>
        <v/>
      </c>
      <c r="J40" s="9" t="str">
        <f>IF('Macrobond Imports'!AA39="","",'Macrobond Imports'!AA39)</f>
        <v/>
      </c>
      <c r="K40" s="9">
        <f>IF('Macrobond Imports'!DF39="","",'Macrobond Imports'!DF39)</f>
        <v>23.9</v>
      </c>
      <c r="L40" s="9">
        <f>IF('Macrobond Imports'!EA39="","",'Macrobond Imports'!EA39)</f>
        <v>30.5</v>
      </c>
      <c r="M40" s="9" t="str">
        <f>IF('Macrobond Imports'!FA39="","",'Macrobond Imports'!FA39)</f>
        <v/>
      </c>
      <c r="N40" s="9" t="str">
        <f>IF('Macrobond Imports'!FC39="","",'Macrobond Imports'!FC39)</f>
        <v/>
      </c>
      <c r="P40" s="16">
        <f t="shared" si="4"/>
        <v>18295</v>
      </c>
      <c r="Q40" s="17" t="str">
        <f t="shared" si="5"/>
        <v/>
      </c>
      <c r="R40" s="17" t="str">
        <f t="shared" si="6"/>
        <v/>
      </c>
      <c r="S40" s="17" t="str">
        <f t="shared" si="7"/>
        <v/>
      </c>
      <c r="T40" s="17" t="str">
        <f t="shared" si="8"/>
        <v/>
      </c>
      <c r="U40" s="17" t="str">
        <f t="shared" si="9"/>
        <v/>
      </c>
      <c r="V40" s="17" t="str">
        <f t="shared" si="10"/>
        <v/>
      </c>
      <c r="W40" s="17" t="str">
        <f t="shared" si="11"/>
        <v/>
      </c>
      <c r="X40" s="17" t="str">
        <f t="shared" si="12"/>
        <v/>
      </c>
      <c r="Y40" s="17" t="str">
        <f t="shared" si="13"/>
        <v/>
      </c>
      <c r="Z40" s="17">
        <f t="shared" si="14"/>
        <v>4.2016806722688926E-3</v>
      </c>
      <c r="AA40" s="17">
        <f t="shared" si="15"/>
        <v>3.0405405405405261E-2</v>
      </c>
      <c r="AB40" s="17" t="str">
        <f t="shared" si="16"/>
        <v/>
      </c>
      <c r="AC40" s="17" t="str">
        <f t="shared" si="17"/>
        <v/>
      </c>
      <c r="AE40" s="17" t="str">
        <f t="shared" ca="1" si="18"/>
        <v/>
      </c>
      <c r="AF40" s="17" t="str">
        <f t="shared" ca="1" si="19"/>
        <v/>
      </c>
      <c r="AG40" s="17" t="str">
        <f t="shared" ca="1" si="20"/>
        <v/>
      </c>
      <c r="AH40" s="17" t="str">
        <f t="shared" ca="1" si="21"/>
        <v/>
      </c>
      <c r="AI40" s="17" t="str">
        <f t="shared" ca="1" si="22"/>
        <v/>
      </c>
      <c r="AJ40" s="17" t="str">
        <f t="shared" ca="1" si="23"/>
        <v/>
      </c>
      <c r="AK40" s="17" t="str">
        <f t="shared" ca="1" si="24"/>
        <v/>
      </c>
      <c r="AL40" s="17" t="str">
        <f t="shared" ca="1" si="25"/>
        <v/>
      </c>
      <c r="AM40" s="17" t="str">
        <f t="shared" ca="1" si="26"/>
        <v/>
      </c>
      <c r="AN40" s="17">
        <f t="shared" ca="1" si="27"/>
        <v>-3.629032258064524E-2</v>
      </c>
      <c r="AO40" s="17">
        <f t="shared" ca="1" si="28"/>
        <v>-1.2944983818770184E-2</v>
      </c>
      <c r="AP40" s="17" t="str">
        <f t="shared" ca="1" si="29"/>
        <v/>
      </c>
      <c r="AQ40" s="17" t="str">
        <f t="shared" ca="1" si="30"/>
        <v/>
      </c>
      <c r="AS40" s="17" t="str">
        <f t="shared" ca="1" si="31"/>
        <v/>
      </c>
      <c r="AT40" s="17" t="str">
        <f t="shared" ca="1" si="32"/>
        <v/>
      </c>
      <c r="AU40" s="17" t="str">
        <f t="shared" ca="1" si="33"/>
        <v/>
      </c>
      <c r="AV40" s="17" t="str">
        <f t="shared" ca="1" si="34"/>
        <v/>
      </c>
      <c r="AW40" s="17" t="str">
        <f t="shared" ca="1" si="35"/>
        <v/>
      </c>
      <c r="AX40" s="17" t="str">
        <f t="shared" ca="1" si="36"/>
        <v/>
      </c>
      <c r="AY40" s="17" t="str">
        <f t="shared" ca="1" si="37"/>
        <v/>
      </c>
      <c r="AZ40" s="17" t="str">
        <f t="shared" ca="1" si="38"/>
        <v/>
      </c>
      <c r="BA40" s="17" t="str">
        <f t="shared" ca="1" si="39"/>
        <v/>
      </c>
      <c r="BB40" s="17">
        <f t="shared" ca="1" si="40"/>
        <v>3.4184965122249888E-2</v>
      </c>
      <c r="BC40" s="17">
        <f t="shared" ca="1" si="41"/>
        <v>0.1272818461803118</v>
      </c>
      <c r="BD40" s="17" t="str">
        <f t="shared" ca="1" si="42"/>
        <v/>
      </c>
      <c r="BE40" s="17" t="str">
        <f t="shared" ca="1" si="43"/>
        <v/>
      </c>
      <c r="BG40" s="17" t="str">
        <f t="shared" ca="1" si="44"/>
        <v/>
      </c>
      <c r="BH40" s="17" t="str">
        <f t="shared" ca="1" si="45"/>
        <v/>
      </c>
      <c r="BI40" s="17" t="str">
        <f t="shared" ca="1" si="46"/>
        <v/>
      </c>
      <c r="BJ40" s="17" t="str">
        <f t="shared" ca="1" si="47"/>
        <v/>
      </c>
      <c r="BK40" s="17" t="str">
        <f t="shared" ca="1" si="48"/>
        <v/>
      </c>
      <c r="BL40" s="17" t="str">
        <f t="shared" ca="1" si="49"/>
        <v/>
      </c>
      <c r="BM40" s="17" t="str">
        <f t="shared" ca="1" si="50"/>
        <v/>
      </c>
      <c r="BN40" s="17" t="str">
        <f t="shared" ca="1" si="51"/>
        <v/>
      </c>
      <c r="BO40" s="17" t="str">
        <f t="shared" ca="1" si="52"/>
        <v/>
      </c>
      <c r="BP40" s="17">
        <f t="shared" ca="1" si="53"/>
        <v>0</v>
      </c>
      <c r="BQ40" s="17">
        <f t="shared" ca="1" si="54"/>
        <v>9.1023175079752328E-2</v>
      </c>
      <c r="BR40" s="17" t="str">
        <f t="shared" ca="1" si="55"/>
        <v/>
      </c>
      <c r="BS40" s="17" t="str">
        <f t="shared" ca="1" si="56"/>
        <v/>
      </c>
      <c r="BX40" t="str">
        <f>IF('Macrobond Imports'!FG39="","",'Macrobond Imports'!FG39)</f>
        <v/>
      </c>
      <c r="BY40" t="str">
        <f>IF('Macrobond Imports'!AI39="","",'Macrobond Imports'!AI39)</f>
        <v/>
      </c>
      <c r="CA40" s="37" t="str">
        <f t="shared" ca="1" si="57"/>
        <v/>
      </c>
      <c r="CB40" s="37" t="str">
        <f t="shared" ca="1" si="58"/>
        <v/>
      </c>
    </row>
    <row r="41" spans="1:80" x14ac:dyDescent="0.25">
      <c r="A41" s="10">
        <f>IF('Macrobond Imports'!A40="","",'Macrobond Imports'!A40)</f>
        <v>18323</v>
      </c>
      <c r="B41" s="9" t="str">
        <f>IF('Macrobond Imports'!B40="","",'Macrobond Imports'!B40)</f>
        <v/>
      </c>
      <c r="C41" s="9" t="str">
        <f>IF('Macrobond Imports'!C40="","",'Macrobond Imports'!C40)</f>
        <v/>
      </c>
      <c r="D41" s="9" t="str">
        <f>IF('Macrobond Imports'!Z40="","",'Macrobond Imports'!Z40)</f>
        <v/>
      </c>
      <c r="E41" s="9" t="str">
        <f>IF('Macrobond Imports'!BH40="","",'Macrobond Imports'!BH40)</f>
        <v/>
      </c>
      <c r="F41" s="9" t="str">
        <f>IF('Macrobond Imports'!BJ40="","",'Macrobond Imports'!BJ40)</f>
        <v/>
      </c>
      <c r="G41" s="9" t="str">
        <f>IF('Macrobond Imports'!BK40="","",'Macrobond Imports'!BK40)</f>
        <v/>
      </c>
      <c r="H41" s="9" t="str">
        <f>IF('Macrobond Imports'!BL40="","",'Macrobond Imports'!BL40)</f>
        <v/>
      </c>
      <c r="I41" s="9" t="str">
        <f>IF('Macrobond Imports'!BS40="","",'Macrobond Imports'!BS40)</f>
        <v/>
      </c>
      <c r="J41" s="9" t="str">
        <f>IF('Macrobond Imports'!AA40="","",'Macrobond Imports'!AA40)</f>
        <v/>
      </c>
      <c r="K41" s="9">
        <f>IF('Macrobond Imports'!DF40="","",'Macrobond Imports'!DF40)</f>
        <v>24.1</v>
      </c>
      <c r="L41" s="9">
        <f>IF('Macrobond Imports'!EA40="","",'Macrobond Imports'!EA40)</f>
        <v>30.3</v>
      </c>
      <c r="M41" s="9" t="str">
        <f>IF('Macrobond Imports'!FA40="","",'Macrobond Imports'!FA40)</f>
        <v/>
      </c>
      <c r="N41" s="9" t="str">
        <f>IF('Macrobond Imports'!FC40="","",'Macrobond Imports'!FC40)</f>
        <v/>
      </c>
      <c r="P41" s="16">
        <f t="shared" si="4"/>
        <v>18323</v>
      </c>
      <c r="Q41" s="17" t="str">
        <f t="shared" si="5"/>
        <v/>
      </c>
      <c r="R41" s="17" t="str">
        <f t="shared" si="6"/>
        <v/>
      </c>
      <c r="S41" s="17" t="str">
        <f t="shared" si="7"/>
        <v/>
      </c>
      <c r="T41" s="17" t="str">
        <f t="shared" si="8"/>
        <v/>
      </c>
      <c r="U41" s="17" t="str">
        <f t="shared" si="9"/>
        <v/>
      </c>
      <c r="V41" s="17" t="str">
        <f t="shared" si="10"/>
        <v/>
      </c>
      <c r="W41" s="17" t="str">
        <f t="shared" si="11"/>
        <v/>
      </c>
      <c r="X41" s="17" t="str">
        <f t="shared" si="12"/>
        <v/>
      </c>
      <c r="Y41" s="17" t="str">
        <f t="shared" si="13"/>
        <v/>
      </c>
      <c r="Z41" s="17">
        <f t="shared" si="14"/>
        <v>8.3682008368202165E-3</v>
      </c>
      <c r="AA41" s="17">
        <f t="shared" si="15"/>
        <v>-6.5573770491803574E-3</v>
      </c>
      <c r="AB41" s="17" t="str">
        <f t="shared" si="16"/>
        <v/>
      </c>
      <c r="AC41" s="17" t="str">
        <f t="shared" si="17"/>
        <v/>
      </c>
      <c r="AE41" s="17" t="str">
        <f t="shared" ca="1" si="18"/>
        <v/>
      </c>
      <c r="AF41" s="17" t="str">
        <f t="shared" ca="1" si="19"/>
        <v/>
      </c>
      <c r="AG41" s="17" t="str">
        <f t="shared" ca="1" si="20"/>
        <v/>
      </c>
      <c r="AH41" s="17" t="str">
        <f t="shared" ca="1" si="21"/>
        <v/>
      </c>
      <c r="AI41" s="17" t="str">
        <f t="shared" ca="1" si="22"/>
        <v/>
      </c>
      <c r="AJ41" s="17" t="str">
        <f t="shared" ca="1" si="23"/>
        <v/>
      </c>
      <c r="AK41" s="17" t="str">
        <f t="shared" ca="1" si="24"/>
        <v/>
      </c>
      <c r="AL41" s="17" t="str">
        <f t="shared" ca="1" si="25"/>
        <v/>
      </c>
      <c r="AM41" s="17" t="str">
        <f t="shared" ca="1" si="26"/>
        <v/>
      </c>
      <c r="AN41" s="17">
        <f t="shared" ca="1" si="27"/>
        <v>-2.4291497975708398E-2</v>
      </c>
      <c r="AO41" s="17">
        <f t="shared" ca="1" si="28"/>
        <v>-1.6233766233766267E-2</v>
      </c>
      <c r="AP41" s="17" t="str">
        <f t="shared" ca="1" si="29"/>
        <v/>
      </c>
      <c r="AQ41" s="17" t="str">
        <f t="shared" ca="1" si="30"/>
        <v/>
      </c>
      <c r="AS41" s="17" t="str">
        <f t="shared" ca="1" si="31"/>
        <v/>
      </c>
      <c r="AT41" s="17" t="str">
        <f t="shared" ca="1" si="32"/>
        <v/>
      </c>
      <c r="AU41" s="17" t="str">
        <f t="shared" ca="1" si="33"/>
        <v/>
      </c>
      <c r="AV41" s="17" t="str">
        <f t="shared" ca="1" si="34"/>
        <v/>
      </c>
      <c r="AW41" s="17" t="str">
        <f t="shared" ca="1" si="35"/>
        <v/>
      </c>
      <c r="AX41" s="17" t="str">
        <f t="shared" ca="1" si="36"/>
        <v/>
      </c>
      <c r="AY41" s="17" t="str">
        <f t="shared" ca="1" si="37"/>
        <v/>
      </c>
      <c r="AZ41" s="17" t="str">
        <f t="shared" ca="1" si="38"/>
        <v/>
      </c>
      <c r="BA41" s="17" t="str">
        <f t="shared" ca="1" si="39"/>
        <v/>
      </c>
      <c r="BB41" s="17">
        <f t="shared" ca="1" si="40"/>
        <v>5.1381526931296495E-2</v>
      </c>
      <c r="BC41" s="17">
        <f t="shared" ca="1" si="41"/>
        <v>9.8003361701124447E-2</v>
      </c>
      <c r="BD41" s="17" t="str">
        <f t="shared" ca="1" si="42"/>
        <v/>
      </c>
      <c r="BE41" s="17" t="str">
        <f t="shared" ca="1" si="43"/>
        <v/>
      </c>
      <c r="BG41" s="17" t="str">
        <f t="shared" ca="1" si="44"/>
        <v/>
      </c>
      <c r="BH41" s="17" t="str">
        <f t="shared" ca="1" si="45"/>
        <v/>
      </c>
      <c r="BI41" s="17" t="str">
        <f t="shared" ca="1" si="46"/>
        <v/>
      </c>
      <c r="BJ41" s="17" t="str">
        <f t="shared" ca="1" si="47"/>
        <v/>
      </c>
      <c r="BK41" s="17" t="str">
        <f t="shared" ca="1" si="48"/>
        <v/>
      </c>
      <c r="BL41" s="17" t="str">
        <f t="shared" ca="1" si="49"/>
        <v/>
      </c>
      <c r="BM41" s="17" t="str">
        <f t="shared" ca="1" si="50"/>
        <v/>
      </c>
      <c r="BN41" s="17" t="str">
        <f t="shared" ca="1" si="51"/>
        <v/>
      </c>
      <c r="BO41" s="17" t="str">
        <f t="shared" ca="1" si="52"/>
        <v/>
      </c>
      <c r="BP41" s="17">
        <f t="shared" ca="1" si="53"/>
        <v>1.6806428458885803E-2</v>
      </c>
      <c r="BQ41" s="17">
        <f t="shared" ca="1" si="54"/>
        <v>5.4972708991669172E-2</v>
      </c>
      <c r="BR41" s="17" t="str">
        <f t="shared" ca="1" si="55"/>
        <v/>
      </c>
      <c r="BS41" s="17" t="str">
        <f t="shared" ca="1" si="56"/>
        <v/>
      </c>
      <c r="BX41" t="str">
        <f>IF('Macrobond Imports'!FG40="","",'Macrobond Imports'!FG40)</f>
        <v/>
      </c>
      <c r="BY41" t="str">
        <f>IF('Macrobond Imports'!AI40="","",'Macrobond Imports'!AI40)</f>
        <v/>
      </c>
      <c r="CA41" s="37" t="str">
        <f t="shared" ca="1" si="57"/>
        <v/>
      </c>
      <c r="CB41" s="37" t="str">
        <f t="shared" ca="1" si="58"/>
        <v/>
      </c>
    </row>
    <row r="42" spans="1:80" x14ac:dyDescent="0.25">
      <c r="A42" s="10">
        <f>IF('Macrobond Imports'!A41="","",'Macrobond Imports'!A41)</f>
        <v>18354</v>
      </c>
      <c r="B42" s="9" t="str">
        <f>IF('Macrobond Imports'!B41="","",'Macrobond Imports'!B41)</f>
        <v/>
      </c>
      <c r="C42" s="9" t="str">
        <f>IF('Macrobond Imports'!C41="","",'Macrobond Imports'!C41)</f>
        <v/>
      </c>
      <c r="D42" s="9" t="str">
        <f>IF('Macrobond Imports'!Z41="","",'Macrobond Imports'!Z41)</f>
        <v/>
      </c>
      <c r="E42" s="9" t="str">
        <f>IF('Macrobond Imports'!BH41="","",'Macrobond Imports'!BH41)</f>
        <v/>
      </c>
      <c r="F42" s="9" t="str">
        <f>IF('Macrobond Imports'!BJ41="","",'Macrobond Imports'!BJ41)</f>
        <v/>
      </c>
      <c r="G42" s="9" t="str">
        <f>IF('Macrobond Imports'!BK41="","",'Macrobond Imports'!BK41)</f>
        <v/>
      </c>
      <c r="H42" s="9" t="str">
        <f>IF('Macrobond Imports'!BL41="","",'Macrobond Imports'!BL41)</f>
        <v/>
      </c>
      <c r="I42" s="9" t="str">
        <f>IF('Macrobond Imports'!BS41="","",'Macrobond Imports'!BS41)</f>
        <v/>
      </c>
      <c r="J42" s="9" t="str">
        <f>IF('Macrobond Imports'!AA41="","",'Macrobond Imports'!AA41)</f>
        <v/>
      </c>
      <c r="K42" s="9">
        <f>IF('Macrobond Imports'!DF41="","",'Macrobond Imports'!DF41)</f>
        <v>24.2</v>
      </c>
      <c r="L42" s="9">
        <f>IF('Macrobond Imports'!EA41="","",'Macrobond Imports'!EA41)</f>
        <v>30.5</v>
      </c>
      <c r="M42" s="9" t="str">
        <f>IF('Macrobond Imports'!FA41="","",'Macrobond Imports'!FA41)</f>
        <v/>
      </c>
      <c r="N42" s="9" t="str">
        <f>IF('Macrobond Imports'!FC41="","",'Macrobond Imports'!FC41)</f>
        <v/>
      </c>
      <c r="P42" s="16">
        <f t="shared" si="4"/>
        <v>18354</v>
      </c>
      <c r="Q42" s="17" t="str">
        <f t="shared" si="5"/>
        <v/>
      </c>
      <c r="R42" s="17" t="str">
        <f t="shared" si="6"/>
        <v/>
      </c>
      <c r="S42" s="17" t="str">
        <f t="shared" si="7"/>
        <v/>
      </c>
      <c r="T42" s="17" t="str">
        <f t="shared" si="8"/>
        <v/>
      </c>
      <c r="U42" s="17" t="str">
        <f t="shared" si="9"/>
        <v/>
      </c>
      <c r="V42" s="17" t="str">
        <f t="shared" si="10"/>
        <v/>
      </c>
      <c r="W42" s="17" t="str">
        <f t="shared" si="11"/>
        <v/>
      </c>
      <c r="X42" s="17" t="str">
        <f t="shared" si="12"/>
        <v/>
      </c>
      <c r="Y42" s="17" t="str">
        <f t="shared" si="13"/>
        <v/>
      </c>
      <c r="Z42" s="17">
        <f t="shared" si="14"/>
        <v>4.1493775933609811E-3</v>
      </c>
      <c r="AA42" s="17">
        <f t="shared" si="15"/>
        <v>6.6006600660066805E-3</v>
      </c>
      <c r="AB42" s="17" t="str">
        <f t="shared" si="16"/>
        <v/>
      </c>
      <c r="AC42" s="17" t="str">
        <f t="shared" si="17"/>
        <v/>
      </c>
      <c r="AE42" s="17" t="str">
        <f t="shared" ca="1" si="18"/>
        <v/>
      </c>
      <c r="AF42" s="17" t="str">
        <f t="shared" ca="1" si="19"/>
        <v/>
      </c>
      <c r="AG42" s="17" t="str">
        <f t="shared" ca="1" si="20"/>
        <v/>
      </c>
      <c r="AH42" s="17" t="str">
        <f t="shared" ca="1" si="21"/>
        <v/>
      </c>
      <c r="AI42" s="17" t="str">
        <f t="shared" ca="1" si="22"/>
        <v/>
      </c>
      <c r="AJ42" s="17" t="str">
        <f t="shared" ca="1" si="23"/>
        <v/>
      </c>
      <c r="AK42" s="17" t="str">
        <f t="shared" ca="1" si="24"/>
        <v/>
      </c>
      <c r="AL42" s="17" t="str">
        <f t="shared" ca="1" si="25"/>
        <v/>
      </c>
      <c r="AM42" s="17" t="str">
        <f t="shared" ca="1" si="26"/>
        <v/>
      </c>
      <c r="AN42" s="17">
        <f t="shared" ca="1" si="27"/>
        <v>-1.2244897959183709E-2</v>
      </c>
      <c r="AO42" s="17">
        <f t="shared" ca="1" si="28"/>
        <v>9.9337748344370258E-3</v>
      </c>
      <c r="AP42" s="17" t="str">
        <f t="shared" ca="1" si="29"/>
        <v/>
      </c>
      <c r="AQ42" s="17" t="str">
        <f t="shared" ca="1" si="30"/>
        <v/>
      </c>
      <c r="AS42" s="17" t="str">
        <f t="shared" ca="1" si="31"/>
        <v/>
      </c>
      <c r="AT42" s="17" t="str">
        <f t="shared" ca="1" si="32"/>
        <v/>
      </c>
      <c r="AU42" s="17" t="str">
        <f t="shared" ca="1" si="33"/>
        <v/>
      </c>
      <c r="AV42" s="17" t="str">
        <f t="shared" ca="1" si="34"/>
        <v/>
      </c>
      <c r="AW42" s="17" t="str">
        <f t="shared" ca="1" si="35"/>
        <v/>
      </c>
      <c r="AX42" s="17" t="str">
        <f t="shared" ca="1" si="36"/>
        <v/>
      </c>
      <c r="AY42" s="17" t="str">
        <f t="shared" ca="1" si="37"/>
        <v/>
      </c>
      <c r="AZ42" s="17" t="str">
        <f t="shared" ca="1" si="38"/>
        <v/>
      </c>
      <c r="BA42" s="17" t="str">
        <f t="shared" ca="1" si="39"/>
        <v/>
      </c>
      <c r="BB42" s="17">
        <f t="shared" ca="1" si="40"/>
        <v>6.8940755414641064E-2</v>
      </c>
      <c r="BC42" s="17">
        <f t="shared" ca="1" si="41"/>
        <v>0.1272818461803118</v>
      </c>
      <c r="BD42" s="17" t="str">
        <f t="shared" ca="1" si="42"/>
        <v/>
      </c>
      <c r="BE42" s="17" t="str">
        <f t="shared" ca="1" si="43"/>
        <v/>
      </c>
      <c r="BG42" s="17" t="str">
        <f t="shared" ca="1" si="44"/>
        <v/>
      </c>
      <c r="BH42" s="17" t="str">
        <f t="shared" ca="1" si="45"/>
        <v/>
      </c>
      <c r="BI42" s="17" t="str">
        <f t="shared" ca="1" si="46"/>
        <v/>
      </c>
      <c r="BJ42" s="17" t="str">
        <f t="shared" ca="1" si="47"/>
        <v/>
      </c>
      <c r="BK42" s="17" t="str">
        <f t="shared" ca="1" si="48"/>
        <v/>
      </c>
      <c r="BL42" s="17" t="str">
        <f t="shared" ca="1" si="49"/>
        <v/>
      </c>
      <c r="BM42" s="17" t="str">
        <f t="shared" ca="1" si="50"/>
        <v/>
      </c>
      <c r="BN42" s="17" t="str">
        <f t="shared" ca="1" si="51"/>
        <v/>
      </c>
      <c r="BO42" s="17" t="str">
        <f t="shared" ca="1" si="52"/>
        <v/>
      </c>
      <c r="BP42" s="17">
        <f t="shared" ca="1" si="53"/>
        <v>3.3895911305698689E-2</v>
      </c>
      <c r="BQ42" s="17">
        <f t="shared" ca="1" si="54"/>
        <v>6.8945705257109857E-2</v>
      </c>
      <c r="BR42" s="17" t="str">
        <f t="shared" ca="1" si="55"/>
        <v/>
      </c>
      <c r="BS42" s="17" t="str">
        <f t="shared" ca="1" si="56"/>
        <v/>
      </c>
      <c r="BX42" t="str">
        <f>IF('Macrobond Imports'!FG41="","",'Macrobond Imports'!FG41)</f>
        <v/>
      </c>
      <c r="BY42" t="str">
        <f>IF('Macrobond Imports'!AI41="","",'Macrobond Imports'!AI41)</f>
        <v/>
      </c>
      <c r="CA42" s="37" t="str">
        <f t="shared" ca="1" si="57"/>
        <v/>
      </c>
      <c r="CB42" s="37" t="str">
        <f t="shared" ca="1" si="58"/>
        <v/>
      </c>
    </row>
    <row r="43" spans="1:80" x14ac:dyDescent="0.25">
      <c r="A43" s="10">
        <f>IF('Macrobond Imports'!A42="","",'Macrobond Imports'!A42)</f>
        <v>18384</v>
      </c>
      <c r="B43" s="9" t="str">
        <f>IF('Macrobond Imports'!B42="","",'Macrobond Imports'!B42)</f>
        <v/>
      </c>
      <c r="C43" s="9" t="str">
        <f>IF('Macrobond Imports'!C42="","",'Macrobond Imports'!C42)</f>
        <v/>
      </c>
      <c r="D43" s="9" t="str">
        <f>IF('Macrobond Imports'!Z42="","",'Macrobond Imports'!Z42)</f>
        <v/>
      </c>
      <c r="E43" s="9" t="str">
        <f>IF('Macrobond Imports'!BH42="","",'Macrobond Imports'!BH42)</f>
        <v/>
      </c>
      <c r="F43" s="9" t="str">
        <f>IF('Macrobond Imports'!BJ42="","",'Macrobond Imports'!BJ42)</f>
        <v/>
      </c>
      <c r="G43" s="9" t="str">
        <f>IF('Macrobond Imports'!BK42="","",'Macrobond Imports'!BK42)</f>
        <v/>
      </c>
      <c r="H43" s="9" t="str">
        <f>IF('Macrobond Imports'!BL42="","",'Macrobond Imports'!BL42)</f>
        <v/>
      </c>
      <c r="I43" s="9" t="str">
        <f>IF('Macrobond Imports'!BS42="","",'Macrobond Imports'!BS42)</f>
        <v/>
      </c>
      <c r="J43" s="9" t="str">
        <f>IF('Macrobond Imports'!AA42="","",'Macrobond Imports'!AA42)</f>
        <v/>
      </c>
      <c r="K43" s="9">
        <f>IF('Macrobond Imports'!DF42="","",'Macrobond Imports'!DF42)</f>
        <v>24.6</v>
      </c>
      <c r="L43" s="9">
        <f>IF('Macrobond Imports'!EA42="","",'Macrobond Imports'!EA42)</f>
        <v>31.6</v>
      </c>
      <c r="M43" s="9" t="str">
        <f>IF('Macrobond Imports'!FA42="","",'Macrobond Imports'!FA42)</f>
        <v/>
      </c>
      <c r="N43" s="9" t="str">
        <f>IF('Macrobond Imports'!FC42="","",'Macrobond Imports'!FC42)</f>
        <v/>
      </c>
      <c r="P43" s="16">
        <f t="shared" si="4"/>
        <v>18384</v>
      </c>
      <c r="Q43" s="17" t="str">
        <f t="shared" si="5"/>
        <v/>
      </c>
      <c r="R43" s="17" t="str">
        <f t="shared" si="6"/>
        <v/>
      </c>
      <c r="S43" s="17" t="str">
        <f t="shared" si="7"/>
        <v/>
      </c>
      <c r="T43" s="17" t="str">
        <f t="shared" si="8"/>
        <v/>
      </c>
      <c r="U43" s="17" t="str">
        <f t="shared" si="9"/>
        <v/>
      </c>
      <c r="V43" s="17" t="str">
        <f t="shared" si="10"/>
        <v/>
      </c>
      <c r="W43" s="17" t="str">
        <f t="shared" si="11"/>
        <v/>
      </c>
      <c r="X43" s="17" t="str">
        <f t="shared" si="12"/>
        <v/>
      </c>
      <c r="Y43" s="17" t="str">
        <f t="shared" si="13"/>
        <v/>
      </c>
      <c r="Z43" s="17">
        <f t="shared" si="14"/>
        <v>1.6528925619834878E-2</v>
      </c>
      <c r="AA43" s="17">
        <f t="shared" si="15"/>
        <v>3.6065573770491799E-2</v>
      </c>
      <c r="AB43" s="17" t="str">
        <f t="shared" si="16"/>
        <v/>
      </c>
      <c r="AC43" s="17" t="str">
        <f t="shared" si="17"/>
        <v/>
      </c>
      <c r="AE43" s="17" t="str">
        <f t="shared" ca="1" si="18"/>
        <v/>
      </c>
      <c r="AF43" s="17" t="str">
        <f t="shared" ca="1" si="19"/>
        <v/>
      </c>
      <c r="AG43" s="17" t="str">
        <f t="shared" ca="1" si="20"/>
        <v/>
      </c>
      <c r="AH43" s="17" t="str">
        <f t="shared" ca="1" si="21"/>
        <v/>
      </c>
      <c r="AI43" s="17" t="str">
        <f t="shared" ca="1" si="22"/>
        <v/>
      </c>
      <c r="AJ43" s="17" t="str">
        <f t="shared" ca="1" si="23"/>
        <v/>
      </c>
      <c r="AK43" s="17" t="str">
        <f t="shared" ca="1" si="24"/>
        <v/>
      </c>
      <c r="AL43" s="17" t="str">
        <f t="shared" ca="1" si="25"/>
        <v/>
      </c>
      <c r="AM43" s="17" t="str">
        <f t="shared" ca="1" si="26"/>
        <v/>
      </c>
      <c r="AN43" s="17">
        <f t="shared" ca="1" si="27"/>
        <v>1.2345679012345734E-2</v>
      </c>
      <c r="AO43" s="17">
        <f t="shared" ca="1" si="28"/>
        <v>4.9833887043189362E-2</v>
      </c>
      <c r="AP43" s="17" t="str">
        <f t="shared" ca="1" si="29"/>
        <v/>
      </c>
      <c r="AQ43" s="17" t="str">
        <f t="shared" ca="1" si="30"/>
        <v/>
      </c>
      <c r="AS43" s="17" t="str">
        <f t="shared" ca="1" si="31"/>
        <v/>
      </c>
      <c r="AT43" s="17" t="str">
        <f t="shared" ca="1" si="32"/>
        <v/>
      </c>
      <c r="AU43" s="17" t="str">
        <f t="shared" ca="1" si="33"/>
        <v/>
      </c>
      <c r="AV43" s="17" t="str">
        <f t="shared" ca="1" si="34"/>
        <v/>
      </c>
      <c r="AW43" s="17" t="str">
        <f t="shared" ca="1" si="35"/>
        <v/>
      </c>
      <c r="AX43" s="17" t="str">
        <f t="shared" ca="1" si="36"/>
        <v/>
      </c>
      <c r="AY43" s="17" t="str">
        <f t="shared" ca="1" si="37"/>
        <v/>
      </c>
      <c r="AZ43" s="17" t="str">
        <f t="shared" ca="1" si="38"/>
        <v/>
      </c>
      <c r="BA43" s="17" t="str">
        <f t="shared" ca="1" si="39"/>
        <v/>
      </c>
      <c r="BB43" s="17">
        <f t="shared" ca="1" si="40"/>
        <v>0.12240301499189354</v>
      </c>
      <c r="BC43" s="17">
        <f t="shared" ca="1" si="41"/>
        <v>0.15225598629942394</v>
      </c>
      <c r="BD43" s="17" t="str">
        <f t="shared" ca="1" si="42"/>
        <v/>
      </c>
      <c r="BE43" s="17" t="str">
        <f t="shared" ca="1" si="43"/>
        <v/>
      </c>
      <c r="BG43" s="17" t="str">
        <f t="shared" ca="1" si="44"/>
        <v/>
      </c>
      <c r="BH43" s="17" t="str">
        <f t="shared" ca="1" si="45"/>
        <v/>
      </c>
      <c r="BI43" s="17" t="str">
        <f t="shared" ca="1" si="46"/>
        <v/>
      </c>
      <c r="BJ43" s="17" t="str">
        <f t="shared" ca="1" si="47"/>
        <v/>
      </c>
      <c r="BK43" s="17" t="str">
        <f t="shared" ca="1" si="48"/>
        <v/>
      </c>
      <c r="BL43" s="17" t="str">
        <f t="shared" ca="1" si="49"/>
        <v/>
      </c>
      <c r="BM43" s="17" t="str">
        <f t="shared" ca="1" si="50"/>
        <v/>
      </c>
      <c r="BN43" s="17" t="str">
        <f t="shared" ca="1" si="51"/>
        <v/>
      </c>
      <c r="BO43" s="17" t="str">
        <f t="shared" ca="1" si="52"/>
        <v/>
      </c>
      <c r="BP43" s="17">
        <f t="shared" ca="1" si="53"/>
        <v>7.7391443678897609E-2</v>
      </c>
      <c r="BQ43" s="17">
        <f t="shared" ca="1" si="54"/>
        <v>0.13970051132213279</v>
      </c>
      <c r="BR43" s="17" t="str">
        <f t="shared" ca="1" si="55"/>
        <v/>
      </c>
      <c r="BS43" s="17" t="str">
        <f t="shared" ca="1" si="56"/>
        <v/>
      </c>
      <c r="BX43" t="str">
        <f>IF('Macrobond Imports'!FG42="","",'Macrobond Imports'!FG42)</f>
        <v/>
      </c>
      <c r="BY43" t="str">
        <f>IF('Macrobond Imports'!AI42="","",'Macrobond Imports'!AI42)</f>
        <v/>
      </c>
      <c r="CA43" s="37" t="str">
        <f t="shared" ca="1" si="57"/>
        <v/>
      </c>
      <c r="CB43" s="37" t="str">
        <f t="shared" ca="1" si="58"/>
        <v/>
      </c>
    </row>
    <row r="44" spans="1:80" x14ac:dyDescent="0.25">
      <c r="A44" s="10">
        <f>IF('Macrobond Imports'!A43="","",'Macrobond Imports'!A43)</f>
        <v>18415</v>
      </c>
      <c r="B44" s="9" t="str">
        <f>IF('Macrobond Imports'!B43="","",'Macrobond Imports'!B43)</f>
        <v/>
      </c>
      <c r="C44" s="9" t="str">
        <f>IF('Macrobond Imports'!C43="","",'Macrobond Imports'!C43)</f>
        <v/>
      </c>
      <c r="D44" s="9" t="str">
        <f>IF('Macrobond Imports'!Z43="","",'Macrobond Imports'!Z43)</f>
        <v/>
      </c>
      <c r="E44" s="9" t="str">
        <f>IF('Macrobond Imports'!BH43="","",'Macrobond Imports'!BH43)</f>
        <v/>
      </c>
      <c r="F44" s="9" t="str">
        <f>IF('Macrobond Imports'!BJ43="","",'Macrobond Imports'!BJ43)</f>
        <v/>
      </c>
      <c r="G44" s="9" t="str">
        <f>IF('Macrobond Imports'!BK43="","",'Macrobond Imports'!BK43)</f>
        <v/>
      </c>
      <c r="H44" s="9" t="str">
        <f>IF('Macrobond Imports'!BL43="","",'Macrobond Imports'!BL43)</f>
        <v/>
      </c>
      <c r="I44" s="9" t="str">
        <f>IF('Macrobond Imports'!BS43="","",'Macrobond Imports'!BS43)</f>
        <v/>
      </c>
      <c r="J44" s="9" t="str">
        <f>IF('Macrobond Imports'!AA43="","",'Macrobond Imports'!AA43)</f>
        <v/>
      </c>
      <c r="K44" s="9">
        <f>IF('Macrobond Imports'!DF43="","",'Macrobond Imports'!DF43)</f>
        <v>24.7</v>
      </c>
      <c r="L44" s="9">
        <f>IF('Macrobond Imports'!EA43="","",'Macrobond Imports'!EA43)</f>
        <v>32.1</v>
      </c>
      <c r="M44" s="9" t="str">
        <f>IF('Macrobond Imports'!FA43="","",'Macrobond Imports'!FA43)</f>
        <v/>
      </c>
      <c r="N44" s="9" t="str">
        <f>IF('Macrobond Imports'!FC43="","",'Macrobond Imports'!FC43)</f>
        <v/>
      </c>
      <c r="P44" s="16">
        <f t="shared" si="4"/>
        <v>18415</v>
      </c>
      <c r="Q44" s="17" t="str">
        <f t="shared" si="5"/>
        <v/>
      </c>
      <c r="R44" s="17" t="str">
        <f t="shared" si="6"/>
        <v/>
      </c>
      <c r="S44" s="17" t="str">
        <f t="shared" si="7"/>
        <v/>
      </c>
      <c r="T44" s="17" t="str">
        <f t="shared" si="8"/>
        <v/>
      </c>
      <c r="U44" s="17" t="str">
        <f t="shared" si="9"/>
        <v/>
      </c>
      <c r="V44" s="17" t="str">
        <f t="shared" si="10"/>
        <v/>
      </c>
      <c r="W44" s="17" t="str">
        <f t="shared" si="11"/>
        <v/>
      </c>
      <c r="X44" s="17" t="str">
        <f t="shared" si="12"/>
        <v/>
      </c>
      <c r="Y44" s="17" t="str">
        <f t="shared" si="13"/>
        <v/>
      </c>
      <c r="Z44" s="17">
        <f t="shared" si="14"/>
        <v>4.0650406504063596E-3</v>
      </c>
      <c r="AA44" s="17">
        <f t="shared" si="15"/>
        <v>1.5822784810126667E-2</v>
      </c>
      <c r="AB44" s="17" t="str">
        <f t="shared" si="16"/>
        <v/>
      </c>
      <c r="AC44" s="17" t="str">
        <f t="shared" si="17"/>
        <v/>
      </c>
      <c r="AE44" s="17" t="str">
        <f t="shared" ca="1" si="18"/>
        <v/>
      </c>
      <c r="AF44" s="17" t="str">
        <f t="shared" ca="1" si="19"/>
        <v/>
      </c>
      <c r="AG44" s="17" t="str">
        <f t="shared" ca="1" si="20"/>
        <v/>
      </c>
      <c r="AH44" s="17" t="str">
        <f t="shared" ca="1" si="21"/>
        <v/>
      </c>
      <c r="AI44" s="17" t="str">
        <f t="shared" ca="1" si="22"/>
        <v/>
      </c>
      <c r="AJ44" s="17" t="str">
        <f t="shared" ca="1" si="23"/>
        <v/>
      </c>
      <c r="AK44" s="17" t="str">
        <f t="shared" ca="1" si="24"/>
        <v/>
      </c>
      <c r="AL44" s="17" t="str">
        <f t="shared" ca="1" si="25"/>
        <v/>
      </c>
      <c r="AM44" s="17" t="str">
        <f t="shared" ca="1" si="26"/>
        <v/>
      </c>
      <c r="AN44" s="17">
        <f t="shared" ca="1" si="27"/>
        <v>2.4896265560165887E-2</v>
      </c>
      <c r="AO44" s="17">
        <f t="shared" ca="1" si="28"/>
        <v>8.0808080808080884E-2</v>
      </c>
      <c r="AP44" s="17" t="str">
        <f t="shared" ca="1" si="29"/>
        <v/>
      </c>
      <c r="AQ44" s="17" t="str">
        <f t="shared" ca="1" si="30"/>
        <v/>
      </c>
      <c r="AS44" s="17" t="str">
        <f t="shared" ca="1" si="31"/>
        <v/>
      </c>
      <c r="AT44" s="17" t="str">
        <f t="shared" ca="1" si="32"/>
        <v/>
      </c>
      <c r="AU44" s="17" t="str">
        <f t="shared" ca="1" si="33"/>
        <v/>
      </c>
      <c r="AV44" s="17" t="str">
        <f t="shared" ca="1" si="34"/>
        <v/>
      </c>
      <c r="AW44" s="17" t="str">
        <f t="shared" ca="1" si="35"/>
        <v/>
      </c>
      <c r="AX44" s="17" t="str">
        <f t="shared" ca="1" si="36"/>
        <v/>
      </c>
      <c r="AY44" s="17" t="str">
        <f t="shared" ca="1" si="37"/>
        <v/>
      </c>
      <c r="AZ44" s="17" t="str">
        <f t="shared" ca="1" si="38"/>
        <v/>
      </c>
      <c r="BA44" s="17" t="str">
        <f t="shared" ca="1" si="39"/>
        <v/>
      </c>
      <c r="BB44" s="17">
        <f t="shared" ca="1" si="40"/>
        <v>0.10336611587104261</v>
      </c>
      <c r="BC44" s="17">
        <f t="shared" ca="1" si="41"/>
        <v>0.25964920123650104</v>
      </c>
      <c r="BD44" s="17" t="str">
        <f t="shared" ca="1" si="42"/>
        <v/>
      </c>
      <c r="BE44" s="17" t="str">
        <f t="shared" ca="1" si="43"/>
        <v/>
      </c>
      <c r="BG44" s="17" t="str">
        <f t="shared" ca="1" si="44"/>
        <v/>
      </c>
      <c r="BH44" s="17" t="str">
        <f t="shared" ca="1" si="45"/>
        <v/>
      </c>
      <c r="BI44" s="17" t="str">
        <f t="shared" ca="1" si="46"/>
        <v/>
      </c>
      <c r="BJ44" s="17" t="str">
        <f t="shared" ca="1" si="47"/>
        <v/>
      </c>
      <c r="BK44" s="17" t="str">
        <f t="shared" ca="1" si="48"/>
        <v/>
      </c>
      <c r="BL44" s="17" t="str">
        <f t="shared" ca="1" si="49"/>
        <v/>
      </c>
      <c r="BM44" s="17" t="str">
        <f t="shared" ca="1" si="50"/>
        <v/>
      </c>
      <c r="BN44" s="17" t="str">
        <f t="shared" ca="1" si="51"/>
        <v/>
      </c>
      <c r="BO44" s="17" t="str">
        <f t="shared" ca="1" si="52"/>
        <v/>
      </c>
      <c r="BP44" s="17">
        <f t="shared" ca="1" si="53"/>
        <v>7.7060235859049309E-2</v>
      </c>
      <c r="BQ44" s="17">
        <f t="shared" ca="1" si="54"/>
        <v>0.17605231921110298</v>
      </c>
      <c r="BR44" s="17" t="str">
        <f t="shared" ca="1" si="55"/>
        <v/>
      </c>
      <c r="BS44" s="17" t="str">
        <f t="shared" ca="1" si="56"/>
        <v/>
      </c>
      <c r="BX44" t="str">
        <f>IF('Macrobond Imports'!FG43="","",'Macrobond Imports'!FG43)</f>
        <v/>
      </c>
      <c r="BY44" t="str">
        <f>IF('Macrobond Imports'!AI43="","",'Macrobond Imports'!AI43)</f>
        <v/>
      </c>
      <c r="CA44" s="37" t="str">
        <f t="shared" ca="1" si="57"/>
        <v/>
      </c>
      <c r="CB44" s="37" t="str">
        <f t="shared" ca="1" si="58"/>
        <v/>
      </c>
    </row>
    <row r="45" spans="1:80" x14ac:dyDescent="0.25">
      <c r="A45" s="10">
        <f>IF('Macrobond Imports'!A44="","",'Macrobond Imports'!A44)</f>
        <v>18445</v>
      </c>
      <c r="B45" s="9" t="str">
        <f>IF('Macrobond Imports'!B44="","",'Macrobond Imports'!B44)</f>
        <v/>
      </c>
      <c r="C45" s="9" t="str">
        <f>IF('Macrobond Imports'!C44="","",'Macrobond Imports'!C44)</f>
        <v/>
      </c>
      <c r="D45" s="9" t="str">
        <f>IF('Macrobond Imports'!Z44="","",'Macrobond Imports'!Z44)</f>
        <v/>
      </c>
      <c r="E45" s="9" t="str">
        <f>IF('Macrobond Imports'!BH44="","",'Macrobond Imports'!BH44)</f>
        <v/>
      </c>
      <c r="F45" s="9" t="str">
        <f>IF('Macrobond Imports'!BJ44="","",'Macrobond Imports'!BJ44)</f>
        <v/>
      </c>
      <c r="G45" s="9" t="str">
        <f>IF('Macrobond Imports'!BK44="","",'Macrobond Imports'!BK44)</f>
        <v/>
      </c>
      <c r="H45" s="9" t="str">
        <f>IF('Macrobond Imports'!BL44="","",'Macrobond Imports'!BL44)</f>
        <v/>
      </c>
      <c r="I45" s="9" t="str">
        <f>IF('Macrobond Imports'!BS44="","",'Macrobond Imports'!BS44)</f>
        <v/>
      </c>
      <c r="J45" s="9" t="str">
        <f>IF('Macrobond Imports'!AA44="","",'Macrobond Imports'!AA44)</f>
        <v/>
      </c>
      <c r="K45" s="9">
        <f>IF('Macrobond Imports'!DF44="","",'Macrobond Imports'!DF44)</f>
        <v>25.3</v>
      </c>
      <c r="L45" s="9">
        <f>IF('Macrobond Imports'!EA44="","",'Macrobond Imports'!EA44)</f>
        <v>33.299999999999997</v>
      </c>
      <c r="M45" s="9" t="str">
        <f>IF('Macrobond Imports'!FA44="","",'Macrobond Imports'!FA44)</f>
        <v/>
      </c>
      <c r="N45" s="9" t="str">
        <f>IF('Macrobond Imports'!FC44="","",'Macrobond Imports'!FC44)</f>
        <v/>
      </c>
      <c r="P45" s="16">
        <f t="shared" si="4"/>
        <v>18445</v>
      </c>
      <c r="Q45" s="17" t="str">
        <f t="shared" si="5"/>
        <v/>
      </c>
      <c r="R45" s="17" t="str">
        <f t="shared" si="6"/>
        <v/>
      </c>
      <c r="S45" s="17" t="str">
        <f t="shared" si="7"/>
        <v/>
      </c>
      <c r="T45" s="17" t="str">
        <f t="shared" si="8"/>
        <v/>
      </c>
      <c r="U45" s="17" t="str">
        <f t="shared" si="9"/>
        <v/>
      </c>
      <c r="V45" s="17" t="str">
        <f t="shared" si="10"/>
        <v/>
      </c>
      <c r="W45" s="17" t="str">
        <f t="shared" si="11"/>
        <v/>
      </c>
      <c r="X45" s="17" t="str">
        <f t="shared" si="12"/>
        <v/>
      </c>
      <c r="Y45" s="17" t="str">
        <f t="shared" si="13"/>
        <v/>
      </c>
      <c r="Z45" s="17">
        <f t="shared" si="14"/>
        <v>2.4291497975708509E-2</v>
      </c>
      <c r="AA45" s="17">
        <f t="shared" si="15"/>
        <v>3.738317757009324E-2</v>
      </c>
      <c r="AB45" s="17" t="str">
        <f t="shared" si="16"/>
        <v/>
      </c>
      <c r="AC45" s="17" t="str">
        <f t="shared" si="17"/>
        <v/>
      </c>
      <c r="AE45" s="17" t="str">
        <f t="shared" ca="1" si="18"/>
        <v/>
      </c>
      <c r="AF45" s="17" t="str">
        <f t="shared" ca="1" si="19"/>
        <v/>
      </c>
      <c r="AG45" s="17" t="str">
        <f t="shared" ca="1" si="20"/>
        <v/>
      </c>
      <c r="AH45" s="17" t="str">
        <f t="shared" ca="1" si="21"/>
        <v/>
      </c>
      <c r="AI45" s="17" t="str">
        <f t="shared" ca="1" si="22"/>
        <v/>
      </c>
      <c r="AJ45" s="17" t="str">
        <f t="shared" ca="1" si="23"/>
        <v/>
      </c>
      <c r="AK45" s="17" t="str">
        <f t="shared" ca="1" si="24"/>
        <v/>
      </c>
      <c r="AL45" s="17" t="str">
        <f t="shared" ca="1" si="25"/>
        <v/>
      </c>
      <c r="AM45" s="17" t="str">
        <f t="shared" ca="1" si="26"/>
        <v/>
      </c>
      <c r="AN45" s="17">
        <f t="shared" ca="1" si="27"/>
        <v>4.9792531120331995E-2</v>
      </c>
      <c r="AO45" s="17">
        <f t="shared" ca="1" si="28"/>
        <v>0.1404109589041096</v>
      </c>
      <c r="AP45" s="17" t="str">
        <f t="shared" ca="1" si="29"/>
        <v/>
      </c>
      <c r="AQ45" s="17" t="str">
        <f t="shared" ca="1" si="30"/>
        <v/>
      </c>
      <c r="AS45" s="17" t="str">
        <f t="shared" ca="1" si="31"/>
        <v/>
      </c>
      <c r="AT45" s="17" t="str">
        <f t="shared" ca="1" si="32"/>
        <v/>
      </c>
      <c r="AU45" s="17" t="str">
        <f t="shared" ca="1" si="33"/>
        <v/>
      </c>
      <c r="AV45" s="17" t="str">
        <f t="shared" ca="1" si="34"/>
        <v/>
      </c>
      <c r="AW45" s="17" t="str">
        <f t="shared" ca="1" si="35"/>
        <v/>
      </c>
      <c r="AX45" s="17" t="str">
        <f t="shared" ca="1" si="36"/>
        <v/>
      </c>
      <c r="AY45" s="17" t="str">
        <f t="shared" ca="1" si="37"/>
        <v/>
      </c>
      <c r="AZ45" s="17" t="str">
        <f t="shared" ca="1" si="38"/>
        <v/>
      </c>
      <c r="BA45" s="17" t="str">
        <f t="shared" ca="1" si="39"/>
        <v/>
      </c>
      <c r="BB45" s="17">
        <f t="shared" ca="1" si="40"/>
        <v>0.19459480226760428</v>
      </c>
      <c r="BC45" s="17">
        <f t="shared" ca="1" si="41"/>
        <v>0.42094600924566428</v>
      </c>
      <c r="BD45" s="17" t="str">
        <f t="shared" ca="1" si="42"/>
        <v/>
      </c>
      <c r="BE45" s="17" t="str">
        <f t="shared" ca="1" si="43"/>
        <v/>
      </c>
      <c r="BG45" s="17" t="str">
        <f t="shared" ca="1" si="44"/>
        <v/>
      </c>
      <c r="BH45" s="17" t="str">
        <f t="shared" ca="1" si="45"/>
        <v/>
      </c>
      <c r="BI45" s="17" t="str">
        <f t="shared" ca="1" si="46"/>
        <v/>
      </c>
      <c r="BJ45" s="17" t="str">
        <f t="shared" ca="1" si="47"/>
        <v/>
      </c>
      <c r="BK45" s="17" t="str">
        <f t="shared" ca="1" si="48"/>
        <v/>
      </c>
      <c r="BL45" s="17" t="str">
        <f t="shared" ca="1" si="49"/>
        <v/>
      </c>
      <c r="BM45" s="17" t="str">
        <f t="shared" ca="1" si="50"/>
        <v/>
      </c>
      <c r="BN45" s="17" t="str">
        <f t="shared" ca="1" si="51"/>
        <v/>
      </c>
      <c r="BO45" s="17" t="str">
        <f t="shared" ca="1" si="52"/>
        <v/>
      </c>
      <c r="BP45" s="17">
        <f t="shared" ca="1" si="53"/>
        <v>0.13002259727420373</v>
      </c>
      <c r="BQ45" s="17">
        <f t="shared" ca="1" si="54"/>
        <v>0.26562499999999956</v>
      </c>
      <c r="BR45" s="17" t="str">
        <f t="shared" ca="1" si="55"/>
        <v/>
      </c>
      <c r="BS45" s="17" t="str">
        <f t="shared" ca="1" si="56"/>
        <v/>
      </c>
      <c r="BX45" t="str">
        <f>IF('Macrobond Imports'!FG44="","",'Macrobond Imports'!FG44)</f>
        <v/>
      </c>
      <c r="BY45" t="str">
        <f>IF('Macrobond Imports'!AI44="","",'Macrobond Imports'!AI44)</f>
        <v/>
      </c>
      <c r="CA45" s="37" t="str">
        <f t="shared" ca="1" si="57"/>
        <v/>
      </c>
      <c r="CB45" s="37" t="str">
        <f t="shared" ca="1" si="58"/>
        <v/>
      </c>
    </row>
    <row r="46" spans="1:80" x14ac:dyDescent="0.25">
      <c r="A46" s="10">
        <f>IF('Macrobond Imports'!A45="","",'Macrobond Imports'!A45)</f>
        <v>18476</v>
      </c>
      <c r="B46" s="9" t="str">
        <f>IF('Macrobond Imports'!B45="","",'Macrobond Imports'!B45)</f>
        <v/>
      </c>
      <c r="C46" s="9" t="str">
        <f>IF('Macrobond Imports'!C45="","",'Macrobond Imports'!C45)</f>
        <v/>
      </c>
      <c r="D46" s="9" t="str">
        <f>IF('Macrobond Imports'!Z45="","",'Macrobond Imports'!Z45)</f>
        <v/>
      </c>
      <c r="E46" s="9" t="str">
        <f>IF('Macrobond Imports'!BH45="","",'Macrobond Imports'!BH45)</f>
        <v/>
      </c>
      <c r="F46" s="9" t="str">
        <f>IF('Macrobond Imports'!BJ45="","",'Macrobond Imports'!BJ45)</f>
        <v/>
      </c>
      <c r="G46" s="9" t="str">
        <f>IF('Macrobond Imports'!BK45="","",'Macrobond Imports'!BK45)</f>
        <v/>
      </c>
      <c r="H46" s="9" t="str">
        <f>IF('Macrobond Imports'!BL45="","",'Macrobond Imports'!BL45)</f>
        <v/>
      </c>
      <c r="I46" s="9" t="str">
        <f>IF('Macrobond Imports'!BS45="","",'Macrobond Imports'!BS45)</f>
        <v/>
      </c>
      <c r="J46" s="9" t="str">
        <f>IF('Macrobond Imports'!AA45="","",'Macrobond Imports'!AA45)</f>
        <v/>
      </c>
      <c r="K46" s="9">
        <f>IF('Macrobond Imports'!DF45="","",'Macrobond Imports'!DF45)</f>
        <v>25.6</v>
      </c>
      <c r="L46" s="9">
        <f>IF('Macrobond Imports'!EA45="","",'Macrobond Imports'!EA45)</f>
        <v>34</v>
      </c>
      <c r="M46" s="9" t="str">
        <f>IF('Macrobond Imports'!FA45="","",'Macrobond Imports'!FA45)</f>
        <v/>
      </c>
      <c r="N46" s="9" t="str">
        <f>IF('Macrobond Imports'!FC45="","",'Macrobond Imports'!FC45)</f>
        <v/>
      </c>
      <c r="P46" s="16">
        <f t="shared" si="4"/>
        <v>18476</v>
      </c>
      <c r="Q46" s="17" t="str">
        <f t="shared" si="5"/>
        <v/>
      </c>
      <c r="R46" s="17" t="str">
        <f t="shared" si="6"/>
        <v/>
      </c>
      <c r="S46" s="17" t="str">
        <f t="shared" si="7"/>
        <v/>
      </c>
      <c r="T46" s="17" t="str">
        <f t="shared" si="8"/>
        <v/>
      </c>
      <c r="U46" s="17" t="str">
        <f t="shared" si="9"/>
        <v/>
      </c>
      <c r="V46" s="17" t="str">
        <f t="shared" si="10"/>
        <v/>
      </c>
      <c r="W46" s="17" t="str">
        <f t="shared" si="11"/>
        <v/>
      </c>
      <c r="X46" s="17" t="str">
        <f t="shared" si="12"/>
        <v/>
      </c>
      <c r="Y46" s="17" t="str">
        <f t="shared" si="13"/>
        <v/>
      </c>
      <c r="Z46" s="17">
        <f t="shared" si="14"/>
        <v>1.1857707509881354E-2</v>
      </c>
      <c r="AA46" s="17">
        <f t="shared" si="15"/>
        <v>2.1021021021021102E-2</v>
      </c>
      <c r="AB46" s="17" t="str">
        <f t="shared" si="16"/>
        <v/>
      </c>
      <c r="AC46" s="17" t="str">
        <f t="shared" si="17"/>
        <v/>
      </c>
      <c r="AE46" s="17" t="str">
        <f t="shared" ca="1" si="18"/>
        <v/>
      </c>
      <c r="AF46" s="17" t="str">
        <f t="shared" ca="1" si="19"/>
        <v/>
      </c>
      <c r="AG46" s="17" t="str">
        <f t="shared" ca="1" si="20"/>
        <v/>
      </c>
      <c r="AH46" s="17" t="str">
        <f t="shared" ca="1" si="21"/>
        <v/>
      </c>
      <c r="AI46" s="17" t="str">
        <f t="shared" ca="1" si="22"/>
        <v/>
      </c>
      <c r="AJ46" s="17" t="str">
        <f t="shared" ca="1" si="23"/>
        <v/>
      </c>
      <c r="AK46" s="17" t="str">
        <f t="shared" ca="1" si="24"/>
        <v/>
      </c>
      <c r="AL46" s="17" t="str">
        <f t="shared" ca="1" si="25"/>
        <v/>
      </c>
      <c r="AM46" s="17" t="str">
        <f t="shared" ca="1" si="26"/>
        <v/>
      </c>
      <c r="AN46" s="17">
        <f t="shared" ca="1" si="27"/>
        <v>7.1129707112970841E-2</v>
      </c>
      <c r="AO46" s="17">
        <f t="shared" ca="1" si="28"/>
        <v>0.16438356164383561</v>
      </c>
      <c r="AP46" s="17" t="str">
        <f t="shared" ca="1" si="29"/>
        <v/>
      </c>
      <c r="AQ46" s="17" t="str">
        <f t="shared" ca="1" si="30"/>
        <v/>
      </c>
      <c r="AS46" s="17" t="str">
        <f t="shared" ca="1" si="31"/>
        <v/>
      </c>
      <c r="AT46" s="17" t="str">
        <f t="shared" ca="1" si="32"/>
        <v/>
      </c>
      <c r="AU46" s="17" t="str">
        <f t="shared" ca="1" si="33"/>
        <v/>
      </c>
      <c r="AV46" s="17" t="str">
        <f t="shared" ca="1" si="34"/>
        <v/>
      </c>
      <c r="AW46" s="17" t="str">
        <f t="shared" ca="1" si="35"/>
        <v/>
      </c>
      <c r="AX46" s="17" t="str">
        <f t="shared" ca="1" si="36"/>
        <v/>
      </c>
      <c r="AY46" s="17" t="str">
        <f t="shared" ca="1" si="37"/>
        <v/>
      </c>
      <c r="AZ46" s="17" t="str">
        <f t="shared" ca="1" si="38"/>
        <v/>
      </c>
      <c r="BA46" s="17" t="str">
        <f t="shared" ca="1" si="39"/>
        <v/>
      </c>
      <c r="BB46" s="17">
        <f t="shared" ca="1" si="40"/>
        <v>0.17278778187845334</v>
      </c>
      <c r="BC46" s="17">
        <f t="shared" ca="1" si="41"/>
        <v>0.34019297674887983</v>
      </c>
      <c r="BD46" s="17" t="str">
        <f t="shared" ca="1" si="42"/>
        <v/>
      </c>
      <c r="BE46" s="17" t="str">
        <f t="shared" ca="1" si="43"/>
        <v/>
      </c>
      <c r="BG46" s="17" t="str">
        <f t="shared" ca="1" si="44"/>
        <v/>
      </c>
      <c r="BH46" s="17" t="str">
        <f t="shared" ca="1" si="45"/>
        <v/>
      </c>
      <c r="BI46" s="17" t="str">
        <f t="shared" ca="1" si="46"/>
        <v/>
      </c>
      <c r="BJ46" s="17" t="str">
        <f t="shared" ca="1" si="47"/>
        <v/>
      </c>
      <c r="BK46" s="17" t="str">
        <f t="shared" ca="1" si="48"/>
        <v/>
      </c>
      <c r="BL46" s="17" t="str">
        <f t="shared" ca="1" si="49"/>
        <v/>
      </c>
      <c r="BM46" s="17" t="str">
        <f t="shared" ca="1" si="50"/>
        <v/>
      </c>
      <c r="BN46" s="17" t="str">
        <f t="shared" ca="1" si="51"/>
        <v/>
      </c>
      <c r="BO46" s="17" t="str">
        <f t="shared" ca="1" si="52"/>
        <v/>
      </c>
      <c r="BP46" s="17">
        <f t="shared" ca="1" si="53"/>
        <v>0.14731884945991869</v>
      </c>
      <c r="BQ46" s="17">
        <f t="shared" ca="1" si="54"/>
        <v>0.24267669981187834</v>
      </c>
      <c r="BR46" s="17" t="str">
        <f t="shared" ca="1" si="55"/>
        <v/>
      </c>
      <c r="BS46" s="17" t="str">
        <f t="shared" ca="1" si="56"/>
        <v/>
      </c>
      <c r="BX46" t="str">
        <f>IF('Macrobond Imports'!FG45="","",'Macrobond Imports'!FG45)</f>
        <v/>
      </c>
      <c r="BY46" t="str">
        <f>IF('Macrobond Imports'!AI45="","",'Macrobond Imports'!AI45)</f>
        <v/>
      </c>
      <c r="CA46" s="37" t="str">
        <f t="shared" ca="1" si="57"/>
        <v/>
      </c>
      <c r="CB46" s="37" t="str">
        <f t="shared" ca="1" si="58"/>
        <v/>
      </c>
    </row>
    <row r="47" spans="1:80" x14ac:dyDescent="0.25">
      <c r="A47" s="10">
        <f>IF('Macrobond Imports'!A46="","",'Macrobond Imports'!A46)</f>
        <v>18507</v>
      </c>
      <c r="B47" s="9" t="str">
        <f>IF('Macrobond Imports'!B46="","",'Macrobond Imports'!B46)</f>
        <v/>
      </c>
      <c r="C47" s="9" t="str">
        <f>IF('Macrobond Imports'!C46="","",'Macrobond Imports'!C46)</f>
        <v/>
      </c>
      <c r="D47" s="9" t="str">
        <f>IF('Macrobond Imports'!Z46="","",'Macrobond Imports'!Z46)</f>
        <v/>
      </c>
      <c r="E47" s="9" t="str">
        <f>IF('Macrobond Imports'!BH46="","",'Macrobond Imports'!BH46)</f>
        <v/>
      </c>
      <c r="F47" s="9" t="str">
        <f>IF('Macrobond Imports'!BJ46="","",'Macrobond Imports'!BJ46)</f>
        <v/>
      </c>
      <c r="G47" s="9" t="str">
        <f>IF('Macrobond Imports'!BK46="","",'Macrobond Imports'!BK46)</f>
        <v/>
      </c>
      <c r="H47" s="9" t="str">
        <f>IF('Macrobond Imports'!BL46="","",'Macrobond Imports'!BL46)</f>
        <v/>
      </c>
      <c r="I47" s="9" t="str">
        <f>IF('Macrobond Imports'!BS46="","",'Macrobond Imports'!BS46)</f>
        <v/>
      </c>
      <c r="J47" s="9" t="str">
        <f>IF('Macrobond Imports'!AA46="","",'Macrobond Imports'!AA46)</f>
        <v/>
      </c>
      <c r="K47" s="9">
        <f>IF('Macrobond Imports'!DF46="","",'Macrobond Imports'!DF46)</f>
        <v>26.2</v>
      </c>
      <c r="L47" s="9">
        <f>IF('Macrobond Imports'!EA46="","",'Macrobond Imports'!EA46)</f>
        <v>34.5</v>
      </c>
      <c r="M47" s="9" t="str">
        <f>IF('Macrobond Imports'!FA46="","",'Macrobond Imports'!FA46)</f>
        <v/>
      </c>
      <c r="N47" s="9" t="str">
        <f>IF('Macrobond Imports'!FC46="","",'Macrobond Imports'!FC46)</f>
        <v/>
      </c>
      <c r="P47" s="16">
        <f t="shared" si="4"/>
        <v>18507</v>
      </c>
      <c r="Q47" s="17" t="str">
        <f t="shared" si="5"/>
        <v/>
      </c>
      <c r="R47" s="17" t="str">
        <f t="shared" si="6"/>
        <v/>
      </c>
      <c r="S47" s="17" t="str">
        <f t="shared" si="7"/>
        <v/>
      </c>
      <c r="T47" s="17" t="str">
        <f t="shared" si="8"/>
        <v/>
      </c>
      <c r="U47" s="17" t="str">
        <f t="shared" si="9"/>
        <v/>
      </c>
      <c r="V47" s="17" t="str">
        <f t="shared" si="10"/>
        <v/>
      </c>
      <c r="W47" s="17" t="str">
        <f t="shared" si="11"/>
        <v/>
      </c>
      <c r="X47" s="17" t="str">
        <f t="shared" si="12"/>
        <v/>
      </c>
      <c r="Y47" s="17" t="str">
        <f t="shared" si="13"/>
        <v/>
      </c>
      <c r="Z47" s="17">
        <f t="shared" si="14"/>
        <v>2.34375E-2</v>
      </c>
      <c r="AA47" s="17">
        <f t="shared" si="15"/>
        <v>1.4705882352941124E-2</v>
      </c>
      <c r="AB47" s="17" t="str">
        <f t="shared" si="16"/>
        <v/>
      </c>
      <c r="AC47" s="17" t="str">
        <f t="shared" si="17"/>
        <v/>
      </c>
      <c r="AE47" s="17" t="str">
        <f t="shared" ca="1" si="18"/>
        <v/>
      </c>
      <c r="AF47" s="17" t="str">
        <f t="shared" ca="1" si="19"/>
        <v/>
      </c>
      <c r="AG47" s="17" t="str">
        <f t="shared" ca="1" si="20"/>
        <v/>
      </c>
      <c r="AH47" s="17" t="str">
        <f t="shared" ca="1" si="21"/>
        <v/>
      </c>
      <c r="AI47" s="17" t="str">
        <f t="shared" ca="1" si="22"/>
        <v/>
      </c>
      <c r="AJ47" s="17" t="str">
        <f t="shared" ca="1" si="23"/>
        <v/>
      </c>
      <c r="AK47" s="17" t="str">
        <f t="shared" ca="1" si="24"/>
        <v/>
      </c>
      <c r="AL47" s="17" t="str">
        <f t="shared" ca="1" si="25"/>
        <v/>
      </c>
      <c r="AM47" s="17" t="str">
        <f t="shared" ca="1" si="26"/>
        <v/>
      </c>
      <c r="AN47" s="17">
        <f t="shared" ca="1" si="27"/>
        <v>9.6234309623431047E-2</v>
      </c>
      <c r="AO47" s="17">
        <f t="shared" ca="1" si="28"/>
        <v>0.16949152542372881</v>
      </c>
      <c r="AP47" s="17" t="str">
        <f t="shared" ca="1" si="29"/>
        <v/>
      </c>
      <c r="AQ47" s="17" t="str">
        <f t="shared" ca="1" si="30"/>
        <v/>
      </c>
      <c r="AS47" s="17" t="str">
        <f t="shared" ca="1" si="31"/>
        <v/>
      </c>
      <c r="AT47" s="17" t="str">
        <f t="shared" ca="1" si="32"/>
        <v/>
      </c>
      <c r="AU47" s="17" t="str">
        <f t="shared" ca="1" si="33"/>
        <v/>
      </c>
      <c r="AV47" s="17" t="str">
        <f t="shared" ca="1" si="34"/>
        <v/>
      </c>
      <c r="AW47" s="17" t="str">
        <f t="shared" ca="1" si="35"/>
        <v/>
      </c>
      <c r="AX47" s="17" t="str">
        <f t="shared" ca="1" si="36"/>
        <v/>
      </c>
      <c r="AY47" s="17" t="str">
        <f t="shared" ca="1" si="37"/>
        <v/>
      </c>
      <c r="AZ47" s="17" t="str">
        <f t="shared" ca="1" si="38"/>
        <v/>
      </c>
      <c r="BA47" s="17" t="str">
        <f t="shared" ca="1" si="39"/>
        <v/>
      </c>
      <c r="BB47" s="17">
        <f t="shared" ca="1" si="40"/>
        <v>0.26595232942761338</v>
      </c>
      <c r="BC47" s="17">
        <f t="shared" ca="1" si="41"/>
        <v>0.33430849396619688</v>
      </c>
      <c r="BD47" s="17" t="str">
        <f t="shared" ca="1" si="42"/>
        <v/>
      </c>
      <c r="BE47" s="17" t="str">
        <f t="shared" ca="1" si="43"/>
        <v/>
      </c>
      <c r="BG47" s="17" t="str">
        <f t="shared" ca="1" si="44"/>
        <v/>
      </c>
      <c r="BH47" s="17" t="str">
        <f t="shared" ca="1" si="45"/>
        <v/>
      </c>
      <c r="BI47" s="17" t="str">
        <f t="shared" ca="1" si="46"/>
        <v/>
      </c>
      <c r="BJ47" s="17" t="str">
        <f t="shared" ca="1" si="47"/>
        <v/>
      </c>
      <c r="BK47" s="17" t="str">
        <f t="shared" ca="1" si="48"/>
        <v/>
      </c>
      <c r="BL47" s="17" t="str">
        <f t="shared" ca="1" si="49"/>
        <v/>
      </c>
      <c r="BM47" s="17" t="str">
        <f t="shared" ca="1" si="50"/>
        <v/>
      </c>
      <c r="BN47" s="17" t="str">
        <f t="shared" ca="1" si="51"/>
        <v/>
      </c>
      <c r="BO47" s="17" t="str">
        <f t="shared" ca="1" si="52"/>
        <v/>
      </c>
      <c r="BP47" s="17">
        <f t="shared" ca="1" si="53"/>
        <v>0.18186670339697986</v>
      </c>
      <c r="BQ47" s="17">
        <f t="shared" ca="1" si="54"/>
        <v>0.29644152534065271</v>
      </c>
      <c r="BR47" s="17" t="str">
        <f t="shared" ca="1" si="55"/>
        <v/>
      </c>
      <c r="BS47" s="17" t="str">
        <f t="shared" ca="1" si="56"/>
        <v/>
      </c>
      <c r="BX47" t="str">
        <f>IF('Macrobond Imports'!FG46="","",'Macrobond Imports'!FG46)</f>
        <v/>
      </c>
      <c r="BY47" t="str">
        <f>IF('Macrobond Imports'!AI46="","",'Macrobond Imports'!AI46)</f>
        <v/>
      </c>
      <c r="CA47" s="37" t="str">
        <f t="shared" ca="1" si="57"/>
        <v/>
      </c>
      <c r="CB47" s="37" t="str">
        <f t="shared" ca="1" si="58"/>
        <v/>
      </c>
    </row>
    <row r="48" spans="1:80" x14ac:dyDescent="0.25">
      <c r="A48" s="10">
        <f>IF('Macrobond Imports'!A47="","",'Macrobond Imports'!A47)</f>
        <v>18537</v>
      </c>
      <c r="B48" s="9" t="str">
        <f>IF('Macrobond Imports'!B47="","",'Macrobond Imports'!B47)</f>
        <v/>
      </c>
      <c r="C48" s="9" t="str">
        <f>IF('Macrobond Imports'!C47="","",'Macrobond Imports'!C47)</f>
        <v/>
      </c>
      <c r="D48" s="9" t="str">
        <f>IF('Macrobond Imports'!Z47="","",'Macrobond Imports'!Z47)</f>
        <v/>
      </c>
      <c r="E48" s="9" t="str">
        <f>IF('Macrobond Imports'!BH47="","",'Macrobond Imports'!BH47)</f>
        <v/>
      </c>
      <c r="F48" s="9" t="str">
        <f>IF('Macrobond Imports'!BJ47="","",'Macrobond Imports'!BJ47)</f>
        <v/>
      </c>
      <c r="G48" s="9" t="str">
        <f>IF('Macrobond Imports'!BK47="","",'Macrobond Imports'!BK47)</f>
        <v/>
      </c>
      <c r="H48" s="9" t="str">
        <f>IF('Macrobond Imports'!BL47="","",'Macrobond Imports'!BL47)</f>
        <v/>
      </c>
      <c r="I48" s="9" t="str">
        <f>IF('Macrobond Imports'!BS47="","",'Macrobond Imports'!BS47)</f>
        <v/>
      </c>
      <c r="J48" s="9" t="str">
        <f>IF('Macrobond Imports'!AA47="","",'Macrobond Imports'!AA47)</f>
        <v/>
      </c>
      <c r="K48" s="9">
        <f>IF('Macrobond Imports'!DF47="","",'Macrobond Imports'!DF47)</f>
        <v>26.7</v>
      </c>
      <c r="L48" s="9">
        <f>IF('Macrobond Imports'!EA47="","",'Macrobond Imports'!EA47)</f>
        <v>34.5</v>
      </c>
      <c r="M48" s="9" t="str">
        <f>IF('Macrobond Imports'!FA47="","",'Macrobond Imports'!FA47)</f>
        <v/>
      </c>
      <c r="N48" s="9" t="str">
        <f>IF('Macrobond Imports'!FC47="","",'Macrobond Imports'!FC47)</f>
        <v/>
      </c>
      <c r="P48" s="16">
        <f t="shared" si="4"/>
        <v>18537</v>
      </c>
      <c r="Q48" s="17" t="str">
        <f t="shared" si="5"/>
        <v/>
      </c>
      <c r="R48" s="17" t="str">
        <f t="shared" si="6"/>
        <v/>
      </c>
      <c r="S48" s="17" t="str">
        <f t="shared" si="7"/>
        <v/>
      </c>
      <c r="T48" s="17" t="str">
        <f t="shared" si="8"/>
        <v/>
      </c>
      <c r="U48" s="17" t="str">
        <f t="shared" si="9"/>
        <v/>
      </c>
      <c r="V48" s="17" t="str">
        <f t="shared" si="10"/>
        <v/>
      </c>
      <c r="W48" s="17" t="str">
        <f t="shared" si="11"/>
        <v/>
      </c>
      <c r="X48" s="17" t="str">
        <f t="shared" si="12"/>
        <v/>
      </c>
      <c r="Y48" s="17" t="str">
        <f t="shared" si="13"/>
        <v/>
      </c>
      <c r="Z48" s="17">
        <f t="shared" si="14"/>
        <v>1.9083969465648831E-2</v>
      </c>
      <c r="AA48" s="17">
        <f t="shared" si="15"/>
        <v>0</v>
      </c>
      <c r="AB48" s="17" t="str">
        <f t="shared" si="16"/>
        <v/>
      </c>
      <c r="AC48" s="17" t="str">
        <f t="shared" si="17"/>
        <v/>
      </c>
      <c r="AE48" s="17" t="str">
        <f t="shared" ca="1" si="18"/>
        <v/>
      </c>
      <c r="AF48" s="17" t="str">
        <f t="shared" ca="1" si="19"/>
        <v/>
      </c>
      <c r="AG48" s="17" t="str">
        <f t="shared" ca="1" si="20"/>
        <v/>
      </c>
      <c r="AH48" s="17" t="str">
        <f t="shared" ca="1" si="21"/>
        <v/>
      </c>
      <c r="AI48" s="17" t="str">
        <f t="shared" ca="1" si="22"/>
        <v/>
      </c>
      <c r="AJ48" s="17" t="str">
        <f t="shared" ca="1" si="23"/>
        <v/>
      </c>
      <c r="AK48" s="17" t="str">
        <f t="shared" ca="1" si="24"/>
        <v/>
      </c>
      <c r="AL48" s="17" t="str">
        <f t="shared" ca="1" si="25"/>
        <v/>
      </c>
      <c r="AM48" s="17" t="str">
        <f t="shared" ca="1" si="26"/>
        <v/>
      </c>
      <c r="AN48" s="17">
        <f t="shared" ca="1" si="27"/>
        <v>0.12184873949579833</v>
      </c>
      <c r="AO48" s="17">
        <f t="shared" ca="1" si="28"/>
        <v>0.16949152542372881</v>
      </c>
      <c r="AP48" s="17" t="str">
        <f t="shared" ca="1" si="29"/>
        <v/>
      </c>
      <c r="AQ48" s="17" t="str">
        <f t="shared" ca="1" si="30"/>
        <v/>
      </c>
      <c r="AS48" s="17" t="str">
        <f t="shared" ca="1" si="31"/>
        <v/>
      </c>
      <c r="AT48" s="17" t="str">
        <f t="shared" ca="1" si="32"/>
        <v/>
      </c>
      <c r="AU48" s="17" t="str">
        <f t="shared" ca="1" si="33"/>
        <v/>
      </c>
      <c r="AV48" s="17" t="str">
        <f t="shared" ca="1" si="34"/>
        <v/>
      </c>
      <c r="AW48" s="17" t="str">
        <f t="shared" ca="1" si="35"/>
        <v/>
      </c>
      <c r="AX48" s="17" t="str">
        <f t="shared" ca="1" si="36"/>
        <v/>
      </c>
      <c r="AY48" s="17" t="str">
        <f t="shared" ca="1" si="37"/>
        <v/>
      </c>
      <c r="AZ48" s="17" t="str">
        <f t="shared" ca="1" si="38"/>
        <v/>
      </c>
      <c r="BA48" s="17" t="str">
        <f t="shared" ca="1" si="39"/>
        <v/>
      </c>
      <c r="BB48" s="17">
        <f t="shared" ca="1" si="40"/>
        <v>0.24040343646692142</v>
      </c>
      <c r="BC48" s="17">
        <f t="shared" ca="1" si="41"/>
        <v>0.15212459084819452</v>
      </c>
      <c r="BD48" s="17" t="str">
        <f t="shared" ca="1" si="42"/>
        <v/>
      </c>
      <c r="BE48" s="17" t="str">
        <f t="shared" ca="1" si="43"/>
        <v/>
      </c>
      <c r="BG48" s="17" t="str">
        <f t="shared" ca="1" si="44"/>
        <v/>
      </c>
      <c r="BH48" s="17" t="str">
        <f t="shared" ca="1" si="45"/>
        <v/>
      </c>
      <c r="BI48" s="17" t="str">
        <f t="shared" ca="1" si="46"/>
        <v/>
      </c>
      <c r="BJ48" s="17" t="str">
        <f t="shared" ca="1" si="47"/>
        <v/>
      </c>
      <c r="BK48" s="17" t="str">
        <f t="shared" ca="1" si="48"/>
        <v/>
      </c>
      <c r="BL48" s="17" t="str">
        <f t="shared" ca="1" si="49"/>
        <v/>
      </c>
      <c r="BM48" s="17" t="str">
        <f t="shared" ca="1" si="50"/>
        <v/>
      </c>
      <c r="BN48" s="17" t="str">
        <f t="shared" ca="1" si="51"/>
        <v/>
      </c>
      <c r="BO48" s="17" t="str">
        <f t="shared" ca="1" si="52"/>
        <v/>
      </c>
      <c r="BP48" s="17">
        <f t="shared" ca="1" si="53"/>
        <v>0.21728365548801309</v>
      </c>
      <c r="BQ48" s="17">
        <f t="shared" ca="1" si="54"/>
        <v>0.27949475947325975</v>
      </c>
      <c r="BR48" s="17" t="str">
        <f t="shared" ca="1" si="55"/>
        <v/>
      </c>
      <c r="BS48" s="17" t="str">
        <f t="shared" ca="1" si="56"/>
        <v/>
      </c>
      <c r="BX48" t="str">
        <f>IF('Macrobond Imports'!FG47="","",'Macrobond Imports'!FG47)</f>
        <v/>
      </c>
      <c r="BY48" t="str">
        <f>IF('Macrobond Imports'!AI47="","",'Macrobond Imports'!AI47)</f>
        <v/>
      </c>
      <c r="CA48" s="37" t="str">
        <f t="shared" ca="1" si="57"/>
        <v/>
      </c>
      <c r="CB48" s="37" t="str">
        <f t="shared" ca="1" si="58"/>
        <v/>
      </c>
    </row>
    <row r="49" spans="1:80" x14ac:dyDescent="0.25">
      <c r="A49" s="10">
        <f>IF('Macrobond Imports'!A48="","",'Macrobond Imports'!A48)</f>
        <v>18568</v>
      </c>
      <c r="B49" s="9" t="str">
        <f>IF('Macrobond Imports'!B48="","",'Macrobond Imports'!B48)</f>
        <v/>
      </c>
      <c r="C49" s="9" t="str">
        <f>IF('Macrobond Imports'!C48="","",'Macrobond Imports'!C48)</f>
        <v/>
      </c>
      <c r="D49" s="9" t="str">
        <f>IF('Macrobond Imports'!Z48="","",'Macrobond Imports'!Z48)</f>
        <v/>
      </c>
      <c r="E49" s="9" t="str">
        <f>IF('Macrobond Imports'!BH48="","",'Macrobond Imports'!BH48)</f>
        <v/>
      </c>
      <c r="F49" s="9" t="str">
        <f>IF('Macrobond Imports'!BJ48="","",'Macrobond Imports'!BJ48)</f>
        <v/>
      </c>
      <c r="G49" s="9" t="str">
        <f>IF('Macrobond Imports'!BK48="","",'Macrobond Imports'!BK48)</f>
        <v/>
      </c>
      <c r="H49" s="9" t="str">
        <f>IF('Macrobond Imports'!BL48="","",'Macrobond Imports'!BL48)</f>
        <v/>
      </c>
      <c r="I49" s="9" t="str">
        <f>IF('Macrobond Imports'!BS48="","",'Macrobond Imports'!BS48)</f>
        <v/>
      </c>
      <c r="J49" s="9" t="str">
        <f>IF('Macrobond Imports'!AA48="","",'Macrobond Imports'!AA48)</f>
        <v/>
      </c>
      <c r="K49" s="9">
        <f>IF('Macrobond Imports'!DF48="","",'Macrobond Imports'!DF48)</f>
        <v>26.9</v>
      </c>
      <c r="L49" s="9">
        <f>IF('Macrobond Imports'!EA48="","",'Macrobond Imports'!EA48)</f>
        <v>35.4</v>
      </c>
      <c r="M49" s="9" t="str">
        <f>IF('Macrobond Imports'!FA48="","",'Macrobond Imports'!FA48)</f>
        <v/>
      </c>
      <c r="N49" s="9" t="str">
        <f>IF('Macrobond Imports'!FC48="","",'Macrobond Imports'!FC48)</f>
        <v/>
      </c>
      <c r="P49" s="16">
        <f t="shared" si="4"/>
        <v>18568</v>
      </c>
      <c r="Q49" s="17" t="str">
        <f t="shared" si="5"/>
        <v/>
      </c>
      <c r="R49" s="17" t="str">
        <f t="shared" si="6"/>
        <v/>
      </c>
      <c r="S49" s="17" t="str">
        <f t="shared" si="7"/>
        <v/>
      </c>
      <c r="T49" s="17" t="str">
        <f t="shared" si="8"/>
        <v/>
      </c>
      <c r="U49" s="17" t="str">
        <f t="shared" si="9"/>
        <v/>
      </c>
      <c r="V49" s="17" t="str">
        <f t="shared" si="10"/>
        <v/>
      </c>
      <c r="W49" s="17" t="str">
        <f t="shared" si="11"/>
        <v/>
      </c>
      <c r="X49" s="17" t="str">
        <f t="shared" si="12"/>
        <v/>
      </c>
      <c r="Y49" s="17" t="str">
        <f t="shared" si="13"/>
        <v/>
      </c>
      <c r="Z49" s="17">
        <f t="shared" si="14"/>
        <v>7.4906367041198685E-3</v>
      </c>
      <c r="AA49" s="17">
        <f t="shared" si="15"/>
        <v>2.608695652173898E-2</v>
      </c>
      <c r="AB49" s="17" t="str">
        <f t="shared" si="16"/>
        <v/>
      </c>
      <c r="AC49" s="17" t="str">
        <f t="shared" si="17"/>
        <v/>
      </c>
      <c r="AE49" s="17" t="str">
        <f t="shared" ca="1" si="18"/>
        <v/>
      </c>
      <c r="AF49" s="17" t="str">
        <f t="shared" ca="1" si="19"/>
        <v/>
      </c>
      <c r="AG49" s="17" t="str">
        <f t="shared" ca="1" si="20"/>
        <v/>
      </c>
      <c r="AH49" s="17" t="str">
        <f t="shared" ca="1" si="21"/>
        <v/>
      </c>
      <c r="AI49" s="17" t="str">
        <f t="shared" ca="1" si="22"/>
        <v/>
      </c>
      <c r="AJ49" s="17" t="str">
        <f t="shared" ca="1" si="23"/>
        <v/>
      </c>
      <c r="AK49" s="17" t="str">
        <f t="shared" ca="1" si="24"/>
        <v/>
      </c>
      <c r="AL49" s="17" t="str">
        <f t="shared" ca="1" si="25"/>
        <v/>
      </c>
      <c r="AM49" s="17" t="str">
        <f t="shared" ca="1" si="26"/>
        <v/>
      </c>
      <c r="AN49" s="17">
        <f t="shared" ca="1" si="27"/>
        <v>0.13502109704641341</v>
      </c>
      <c r="AO49" s="17">
        <f t="shared" ca="1" si="28"/>
        <v>0.19594594594594583</v>
      </c>
      <c r="AP49" s="17" t="str">
        <f t="shared" ca="1" si="29"/>
        <v/>
      </c>
      <c r="AQ49" s="17" t="str">
        <f t="shared" ca="1" si="30"/>
        <v/>
      </c>
      <c r="AS49" s="17" t="str">
        <f t="shared" ca="1" si="31"/>
        <v/>
      </c>
      <c r="AT49" s="17" t="str">
        <f t="shared" ca="1" si="32"/>
        <v/>
      </c>
      <c r="AU49" s="17" t="str">
        <f t="shared" ca="1" si="33"/>
        <v/>
      </c>
      <c r="AV49" s="17" t="str">
        <f t="shared" ca="1" si="34"/>
        <v/>
      </c>
      <c r="AW49" s="17" t="str">
        <f t="shared" ca="1" si="35"/>
        <v/>
      </c>
      <c r="AX49" s="17" t="str">
        <f t="shared" ca="1" si="36"/>
        <v/>
      </c>
      <c r="AY49" s="17" t="str">
        <f t="shared" ca="1" si="37"/>
        <v/>
      </c>
      <c r="AZ49" s="17" t="str">
        <f t="shared" ca="1" si="38"/>
        <v/>
      </c>
      <c r="BA49" s="17" t="str">
        <f t="shared" ca="1" si="39"/>
        <v/>
      </c>
      <c r="BB49" s="17">
        <f t="shared" ca="1" si="40"/>
        <v>0.21912786760367364</v>
      </c>
      <c r="BC49" s="17">
        <f t="shared" ca="1" si="41"/>
        <v>0.17516102656816757</v>
      </c>
      <c r="BD49" s="17" t="str">
        <f t="shared" ca="1" si="42"/>
        <v/>
      </c>
      <c r="BE49" s="17" t="str">
        <f t="shared" ca="1" si="43"/>
        <v/>
      </c>
      <c r="BG49" s="17" t="str">
        <f t="shared" ca="1" si="44"/>
        <v/>
      </c>
      <c r="BH49" s="17" t="str">
        <f t="shared" ca="1" si="45"/>
        <v/>
      </c>
      <c r="BI49" s="17" t="str">
        <f t="shared" ca="1" si="46"/>
        <v/>
      </c>
      <c r="BJ49" s="17" t="str">
        <f t="shared" ca="1" si="47"/>
        <v/>
      </c>
      <c r="BK49" s="17" t="str">
        <f t="shared" ca="1" si="48"/>
        <v/>
      </c>
      <c r="BL49" s="17" t="str">
        <f t="shared" ca="1" si="49"/>
        <v/>
      </c>
      <c r="BM49" s="17" t="str">
        <f t="shared" ca="1" si="50"/>
        <v/>
      </c>
      <c r="BN49" s="17" t="str">
        <f t="shared" ca="1" si="51"/>
        <v/>
      </c>
      <c r="BO49" s="17" t="str">
        <f t="shared" ca="1" si="52"/>
        <v/>
      </c>
      <c r="BP49" s="17">
        <f t="shared" ca="1" si="53"/>
        <v>0.19573335977262163</v>
      </c>
      <c r="BQ49" s="17">
        <f t="shared" ca="1" si="54"/>
        <v>0.25496715269988779</v>
      </c>
      <c r="BR49" s="17" t="str">
        <f t="shared" ca="1" si="55"/>
        <v/>
      </c>
      <c r="BS49" s="17" t="str">
        <f t="shared" ca="1" si="56"/>
        <v/>
      </c>
      <c r="BX49" t="str">
        <f>IF('Macrobond Imports'!FG48="","",'Macrobond Imports'!FG48)</f>
        <v/>
      </c>
      <c r="BY49" t="str">
        <f>IF('Macrobond Imports'!AI48="","",'Macrobond Imports'!AI48)</f>
        <v/>
      </c>
      <c r="CA49" s="37" t="str">
        <f t="shared" ca="1" si="57"/>
        <v/>
      </c>
      <c r="CB49" s="37" t="str">
        <f t="shared" ca="1" si="58"/>
        <v/>
      </c>
    </row>
    <row r="50" spans="1:80" x14ac:dyDescent="0.25">
      <c r="A50" s="10">
        <f>IF('Macrobond Imports'!A49="","",'Macrobond Imports'!A49)</f>
        <v>18598</v>
      </c>
      <c r="B50" s="9" t="str">
        <f>IF('Macrobond Imports'!B49="","",'Macrobond Imports'!B49)</f>
        <v/>
      </c>
      <c r="C50" s="9" t="str">
        <f>IF('Macrobond Imports'!C49="","",'Macrobond Imports'!C49)</f>
        <v/>
      </c>
      <c r="D50" s="9" t="str">
        <f>IF('Macrobond Imports'!Z49="","",'Macrobond Imports'!Z49)</f>
        <v/>
      </c>
      <c r="E50" s="9" t="str">
        <f>IF('Macrobond Imports'!BH49="","",'Macrobond Imports'!BH49)</f>
        <v/>
      </c>
      <c r="F50" s="9" t="str">
        <f>IF('Macrobond Imports'!BJ49="","",'Macrobond Imports'!BJ49)</f>
        <v/>
      </c>
      <c r="G50" s="9" t="str">
        <f>IF('Macrobond Imports'!BK49="","",'Macrobond Imports'!BK49)</f>
        <v/>
      </c>
      <c r="H50" s="9" t="str">
        <f>IF('Macrobond Imports'!BL49="","",'Macrobond Imports'!BL49)</f>
        <v/>
      </c>
      <c r="I50" s="9" t="str">
        <f>IF('Macrobond Imports'!BS49="","",'Macrobond Imports'!BS49)</f>
        <v/>
      </c>
      <c r="J50" s="9" t="str">
        <f>IF('Macrobond Imports'!AA49="","",'Macrobond Imports'!AA49)</f>
        <v/>
      </c>
      <c r="K50" s="9">
        <f>IF('Macrobond Imports'!DF49="","",'Macrobond Imports'!DF49)</f>
        <v>27.8</v>
      </c>
      <c r="L50" s="9">
        <f>IF('Macrobond Imports'!EA49="","",'Macrobond Imports'!EA49)</f>
        <v>36.700000000000003</v>
      </c>
      <c r="M50" s="9" t="str">
        <f>IF('Macrobond Imports'!FA49="","",'Macrobond Imports'!FA49)</f>
        <v/>
      </c>
      <c r="N50" s="9" t="str">
        <f>IF('Macrobond Imports'!FC49="","",'Macrobond Imports'!FC49)</f>
        <v/>
      </c>
      <c r="P50" s="16">
        <f t="shared" si="4"/>
        <v>18598</v>
      </c>
      <c r="Q50" s="17" t="str">
        <f t="shared" si="5"/>
        <v/>
      </c>
      <c r="R50" s="17" t="str">
        <f t="shared" si="6"/>
        <v/>
      </c>
      <c r="S50" s="17" t="str">
        <f t="shared" si="7"/>
        <v/>
      </c>
      <c r="T50" s="17" t="str">
        <f t="shared" si="8"/>
        <v/>
      </c>
      <c r="U50" s="17" t="str">
        <f t="shared" si="9"/>
        <v/>
      </c>
      <c r="V50" s="17" t="str">
        <f t="shared" si="10"/>
        <v/>
      </c>
      <c r="W50" s="17" t="str">
        <f t="shared" si="11"/>
        <v/>
      </c>
      <c r="X50" s="17" t="str">
        <f t="shared" si="12"/>
        <v/>
      </c>
      <c r="Y50" s="17" t="str">
        <f t="shared" si="13"/>
        <v/>
      </c>
      <c r="Z50" s="17">
        <f t="shared" si="14"/>
        <v>3.3457249070631967E-2</v>
      </c>
      <c r="AA50" s="17">
        <f t="shared" si="15"/>
        <v>3.672316384180796E-2</v>
      </c>
      <c r="AB50" s="17" t="str">
        <f t="shared" si="16"/>
        <v/>
      </c>
      <c r="AC50" s="17" t="str">
        <f t="shared" si="17"/>
        <v/>
      </c>
      <c r="AE50" s="17" t="str">
        <f t="shared" ca="1" si="18"/>
        <v/>
      </c>
      <c r="AF50" s="17" t="str">
        <f t="shared" ca="1" si="19"/>
        <v/>
      </c>
      <c r="AG50" s="17" t="str">
        <f t="shared" ca="1" si="20"/>
        <v/>
      </c>
      <c r="AH50" s="17" t="str">
        <f t="shared" ca="1" si="21"/>
        <v/>
      </c>
      <c r="AI50" s="17" t="str">
        <f t="shared" ca="1" si="22"/>
        <v/>
      </c>
      <c r="AJ50" s="17" t="str">
        <f t="shared" ca="1" si="23"/>
        <v/>
      </c>
      <c r="AK50" s="17" t="str">
        <f t="shared" ca="1" si="24"/>
        <v/>
      </c>
      <c r="AL50" s="17" t="str">
        <f t="shared" ca="1" si="25"/>
        <v/>
      </c>
      <c r="AM50" s="17" t="str">
        <f t="shared" ca="1" si="26"/>
        <v/>
      </c>
      <c r="AN50" s="17">
        <f t="shared" ca="1" si="27"/>
        <v>0.16806722689075637</v>
      </c>
      <c r="AO50" s="17">
        <f t="shared" ca="1" si="28"/>
        <v>0.23986486486486491</v>
      </c>
      <c r="AP50" s="17" t="str">
        <f t="shared" ca="1" si="29"/>
        <v/>
      </c>
      <c r="AQ50" s="17" t="str">
        <f t="shared" ca="1" si="30"/>
        <v/>
      </c>
      <c r="AS50" s="17" t="str">
        <f t="shared" ca="1" si="31"/>
        <v/>
      </c>
      <c r="AT50" s="17" t="str">
        <f t="shared" ca="1" si="32"/>
        <v/>
      </c>
      <c r="AU50" s="17" t="str">
        <f t="shared" ca="1" si="33"/>
        <v/>
      </c>
      <c r="AV50" s="17" t="str">
        <f t="shared" ca="1" si="34"/>
        <v/>
      </c>
      <c r="AW50" s="17" t="str">
        <f t="shared" ca="1" si="35"/>
        <v/>
      </c>
      <c r="AX50" s="17" t="str">
        <f t="shared" ca="1" si="36"/>
        <v/>
      </c>
      <c r="AY50" s="17" t="str">
        <f t="shared" ca="1" si="37"/>
        <v/>
      </c>
      <c r="AZ50" s="17" t="str">
        <f t="shared" ca="1" si="38"/>
        <v/>
      </c>
      <c r="BA50" s="17" t="str">
        <f t="shared" ca="1" si="39"/>
        <v/>
      </c>
      <c r="BB50" s="17">
        <f t="shared" ca="1" si="40"/>
        <v>0.26757603103058258</v>
      </c>
      <c r="BC50" s="17">
        <f t="shared" ca="1" si="41"/>
        <v>0.28052445449953778</v>
      </c>
      <c r="BD50" s="17" t="str">
        <f t="shared" ca="1" si="42"/>
        <v/>
      </c>
      <c r="BE50" s="17" t="str">
        <f t="shared" ca="1" si="43"/>
        <v/>
      </c>
      <c r="BG50" s="17" t="str">
        <f t="shared" ca="1" si="44"/>
        <v/>
      </c>
      <c r="BH50" s="17" t="str">
        <f t="shared" ca="1" si="45"/>
        <v/>
      </c>
      <c r="BI50" s="17" t="str">
        <f t="shared" ca="1" si="46"/>
        <v/>
      </c>
      <c r="BJ50" s="17" t="str">
        <f t="shared" ca="1" si="47"/>
        <v/>
      </c>
      <c r="BK50" s="17" t="str">
        <f t="shared" ca="1" si="48"/>
        <v/>
      </c>
      <c r="BL50" s="17" t="str">
        <f t="shared" ca="1" si="49"/>
        <v/>
      </c>
      <c r="BM50" s="17" t="str">
        <f t="shared" ca="1" si="50"/>
        <v/>
      </c>
      <c r="BN50" s="17" t="str">
        <f t="shared" ca="1" si="51"/>
        <v/>
      </c>
      <c r="BO50" s="17" t="str">
        <f t="shared" ca="1" si="52"/>
        <v/>
      </c>
      <c r="BP50" s="17">
        <f t="shared" ca="1" si="53"/>
        <v>0.26676392007736549</v>
      </c>
      <c r="BQ50" s="17">
        <f t="shared" ca="1" si="54"/>
        <v>0.30713987635989559</v>
      </c>
      <c r="BR50" s="17" t="str">
        <f t="shared" ca="1" si="55"/>
        <v/>
      </c>
      <c r="BS50" s="17" t="str">
        <f t="shared" ca="1" si="56"/>
        <v/>
      </c>
      <c r="BX50" t="str">
        <f>IF('Macrobond Imports'!FG49="","",'Macrobond Imports'!FG49)</f>
        <v/>
      </c>
      <c r="BY50" t="str">
        <f>IF('Macrobond Imports'!AI49="","",'Macrobond Imports'!AI49)</f>
        <v/>
      </c>
      <c r="CA50" s="37" t="str">
        <f t="shared" ca="1" si="57"/>
        <v/>
      </c>
      <c r="CB50" s="37" t="str">
        <f t="shared" ca="1" si="58"/>
        <v/>
      </c>
    </row>
    <row r="51" spans="1:80" x14ac:dyDescent="0.25">
      <c r="A51" s="10">
        <f>IF('Macrobond Imports'!A50="","",'Macrobond Imports'!A50)</f>
        <v>18629</v>
      </c>
      <c r="B51" s="9" t="str">
        <f>IF('Macrobond Imports'!B50="","",'Macrobond Imports'!B50)</f>
        <v/>
      </c>
      <c r="C51" s="9" t="str">
        <f>IF('Macrobond Imports'!C50="","",'Macrobond Imports'!C50)</f>
        <v/>
      </c>
      <c r="D51" s="9" t="str">
        <f>IF('Macrobond Imports'!Z50="","",'Macrobond Imports'!Z50)</f>
        <v/>
      </c>
      <c r="E51" s="9" t="str">
        <f>IF('Macrobond Imports'!BH50="","",'Macrobond Imports'!BH50)</f>
        <v/>
      </c>
      <c r="F51" s="9" t="str">
        <f>IF('Macrobond Imports'!BJ50="","",'Macrobond Imports'!BJ50)</f>
        <v/>
      </c>
      <c r="G51" s="9" t="str">
        <f>IF('Macrobond Imports'!BK50="","",'Macrobond Imports'!BK50)</f>
        <v/>
      </c>
      <c r="H51" s="9" t="str">
        <f>IF('Macrobond Imports'!BL50="","",'Macrobond Imports'!BL50)</f>
        <v/>
      </c>
      <c r="I51" s="9" t="str">
        <f>IF('Macrobond Imports'!BS50="","",'Macrobond Imports'!BS50)</f>
        <v/>
      </c>
      <c r="J51" s="9" t="str">
        <f>IF('Macrobond Imports'!AA50="","",'Macrobond Imports'!AA50)</f>
        <v/>
      </c>
      <c r="K51" s="9">
        <f>IF('Macrobond Imports'!DF50="","",'Macrobond Imports'!DF50)</f>
        <v>28.5</v>
      </c>
      <c r="L51" s="9">
        <f>IF('Macrobond Imports'!EA50="","",'Macrobond Imports'!EA50)</f>
        <v>38.200000000000003</v>
      </c>
      <c r="M51" s="9" t="str">
        <f>IF('Macrobond Imports'!FA50="","",'Macrobond Imports'!FA50)</f>
        <v/>
      </c>
      <c r="N51" s="9" t="str">
        <f>IF('Macrobond Imports'!FC50="","",'Macrobond Imports'!FC50)</f>
        <v/>
      </c>
      <c r="P51" s="16">
        <f t="shared" si="4"/>
        <v>18629</v>
      </c>
      <c r="Q51" s="17" t="str">
        <f t="shared" si="5"/>
        <v/>
      </c>
      <c r="R51" s="17" t="str">
        <f t="shared" si="6"/>
        <v/>
      </c>
      <c r="S51" s="17" t="str">
        <f t="shared" si="7"/>
        <v/>
      </c>
      <c r="T51" s="17" t="str">
        <f t="shared" si="8"/>
        <v/>
      </c>
      <c r="U51" s="17" t="str">
        <f t="shared" si="9"/>
        <v/>
      </c>
      <c r="V51" s="17" t="str">
        <f t="shared" si="10"/>
        <v/>
      </c>
      <c r="W51" s="17" t="str">
        <f t="shared" si="11"/>
        <v/>
      </c>
      <c r="X51" s="17" t="str">
        <f t="shared" si="12"/>
        <v/>
      </c>
      <c r="Y51" s="17" t="str">
        <f t="shared" si="13"/>
        <v/>
      </c>
      <c r="Z51" s="17">
        <f t="shared" si="14"/>
        <v>2.5179856115107979E-2</v>
      </c>
      <c r="AA51" s="17">
        <f t="shared" si="15"/>
        <v>4.0871934604904681E-2</v>
      </c>
      <c r="AB51" s="17" t="str">
        <f t="shared" si="16"/>
        <v/>
      </c>
      <c r="AC51" s="17" t="str">
        <f t="shared" si="17"/>
        <v/>
      </c>
      <c r="AE51" s="17" t="str">
        <f t="shared" ca="1" si="18"/>
        <v/>
      </c>
      <c r="AF51" s="17" t="str">
        <f t="shared" ca="1" si="19"/>
        <v/>
      </c>
      <c r="AG51" s="17" t="str">
        <f t="shared" ca="1" si="20"/>
        <v/>
      </c>
      <c r="AH51" s="17" t="str">
        <f t="shared" ca="1" si="21"/>
        <v/>
      </c>
      <c r="AI51" s="17" t="str">
        <f t="shared" ca="1" si="22"/>
        <v/>
      </c>
      <c r="AJ51" s="17" t="str">
        <f t="shared" ca="1" si="23"/>
        <v/>
      </c>
      <c r="AK51" s="17" t="str">
        <f t="shared" ca="1" si="24"/>
        <v/>
      </c>
      <c r="AL51" s="17" t="str">
        <f t="shared" ca="1" si="25"/>
        <v/>
      </c>
      <c r="AM51" s="17" t="str">
        <f t="shared" ca="1" si="26"/>
        <v/>
      </c>
      <c r="AN51" s="17">
        <f t="shared" ca="1" si="27"/>
        <v>0.19747899159663862</v>
      </c>
      <c r="AO51" s="17">
        <f t="shared" ca="1" si="28"/>
        <v>0.29054054054054057</v>
      </c>
      <c r="AP51" s="17" t="str">
        <f t="shared" ca="1" si="29"/>
        <v/>
      </c>
      <c r="AQ51" s="17" t="str">
        <f t="shared" ca="1" si="30"/>
        <v/>
      </c>
      <c r="AS51" s="17" t="str">
        <f t="shared" ca="1" si="31"/>
        <v/>
      </c>
      <c r="AT51" s="17" t="str">
        <f t="shared" ca="1" si="32"/>
        <v/>
      </c>
      <c r="AU51" s="17" t="str">
        <f t="shared" ca="1" si="33"/>
        <v/>
      </c>
      <c r="AV51" s="17" t="str">
        <f t="shared" ca="1" si="34"/>
        <v/>
      </c>
      <c r="AW51" s="17" t="str">
        <f t="shared" ca="1" si="35"/>
        <v/>
      </c>
      <c r="AX51" s="17" t="str">
        <f t="shared" ca="1" si="36"/>
        <v/>
      </c>
      <c r="AY51" s="17" t="str">
        <f t="shared" ca="1" si="37"/>
        <v/>
      </c>
      <c r="AZ51" s="17" t="str">
        <f t="shared" ca="1" si="38"/>
        <v/>
      </c>
      <c r="BA51" s="17" t="str">
        <f t="shared" ca="1" si="39"/>
        <v/>
      </c>
      <c r="BB51" s="17">
        <f t="shared" ca="1" si="40"/>
        <v>0.29817844727605425</v>
      </c>
      <c r="BC51" s="17">
        <f t="shared" ca="1" si="41"/>
        <v>0.50306260956563542</v>
      </c>
      <c r="BD51" s="17" t="str">
        <f t="shared" ca="1" si="42"/>
        <v/>
      </c>
      <c r="BE51" s="17" t="str">
        <f t="shared" ca="1" si="43"/>
        <v/>
      </c>
      <c r="BG51" s="17" t="str">
        <f t="shared" ca="1" si="44"/>
        <v/>
      </c>
      <c r="BH51" s="17" t="str">
        <f t="shared" ca="1" si="45"/>
        <v/>
      </c>
      <c r="BI51" s="17" t="str">
        <f t="shared" ca="1" si="46"/>
        <v/>
      </c>
      <c r="BJ51" s="17" t="str">
        <f t="shared" ca="1" si="47"/>
        <v/>
      </c>
      <c r="BK51" s="17" t="str">
        <f t="shared" ca="1" si="48"/>
        <v/>
      </c>
      <c r="BL51" s="17" t="str">
        <f t="shared" ca="1" si="49"/>
        <v/>
      </c>
      <c r="BM51" s="17" t="str">
        <f t="shared" ca="1" si="50"/>
        <v/>
      </c>
      <c r="BN51" s="17" t="str">
        <f t="shared" ca="1" si="51"/>
        <v/>
      </c>
      <c r="BO51" s="17" t="str">
        <f t="shared" ca="1" si="52"/>
        <v/>
      </c>
      <c r="BP51" s="17">
        <f t="shared" ca="1" si="53"/>
        <v>0.26896217719383197</v>
      </c>
      <c r="BQ51" s="17">
        <f t="shared" ca="1" si="54"/>
        <v>0.3159465772078387</v>
      </c>
      <c r="BR51" s="17" t="str">
        <f t="shared" ca="1" si="55"/>
        <v/>
      </c>
      <c r="BS51" s="17" t="str">
        <f t="shared" ca="1" si="56"/>
        <v/>
      </c>
      <c r="BX51" t="str">
        <f>IF('Macrobond Imports'!FG50="","",'Macrobond Imports'!FG50)</f>
        <v/>
      </c>
      <c r="BY51" t="str">
        <f>IF('Macrobond Imports'!AI50="","",'Macrobond Imports'!AI50)</f>
        <v/>
      </c>
      <c r="CA51" s="37" t="str">
        <f t="shared" ca="1" si="57"/>
        <v/>
      </c>
      <c r="CB51" s="37" t="str">
        <f t="shared" ca="1" si="58"/>
        <v/>
      </c>
    </row>
    <row r="52" spans="1:80" x14ac:dyDescent="0.25">
      <c r="A52" s="10">
        <f>IF('Macrobond Imports'!A51="","",'Macrobond Imports'!A51)</f>
        <v>18660</v>
      </c>
      <c r="B52" s="9" t="str">
        <f>IF('Macrobond Imports'!B51="","",'Macrobond Imports'!B51)</f>
        <v/>
      </c>
      <c r="C52" s="9" t="str">
        <f>IF('Macrobond Imports'!C51="","",'Macrobond Imports'!C51)</f>
        <v/>
      </c>
      <c r="D52" s="9" t="str">
        <f>IF('Macrobond Imports'!Z51="","",'Macrobond Imports'!Z51)</f>
        <v/>
      </c>
      <c r="E52" s="9" t="str">
        <f>IF('Macrobond Imports'!BH51="","",'Macrobond Imports'!BH51)</f>
        <v/>
      </c>
      <c r="F52" s="9" t="str">
        <f>IF('Macrobond Imports'!BJ51="","",'Macrobond Imports'!BJ51)</f>
        <v/>
      </c>
      <c r="G52" s="9" t="str">
        <f>IF('Macrobond Imports'!BK51="","",'Macrobond Imports'!BK51)</f>
        <v/>
      </c>
      <c r="H52" s="9" t="str">
        <f>IF('Macrobond Imports'!BL51="","",'Macrobond Imports'!BL51)</f>
        <v/>
      </c>
      <c r="I52" s="9" t="str">
        <f>IF('Macrobond Imports'!BS51="","",'Macrobond Imports'!BS51)</f>
        <v/>
      </c>
      <c r="J52" s="9" t="str">
        <f>IF('Macrobond Imports'!AA51="","",'Macrobond Imports'!AA51)</f>
        <v/>
      </c>
      <c r="K52" s="9">
        <f>IF('Macrobond Imports'!DF51="","",'Macrobond Imports'!DF51)</f>
        <v>28.7</v>
      </c>
      <c r="L52" s="9">
        <f>IF('Macrobond Imports'!EA51="","",'Macrobond Imports'!EA51)</f>
        <v>39.6</v>
      </c>
      <c r="M52" s="9" t="str">
        <f>IF('Macrobond Imports'!FA51="","",'Macrobond Imports'!FA51)</f>
        <v/>
      </c>
      <c r="N52" s="9" t="str">
        <f>IF('Macrobond Imports'!FC51="","",'Macrobond Imports'!FC51)</f>
        <v/>
      </c>
      <c r="P52" s="16">
        <f t="shared" si="4"/>
        <v>18660</v>
      </c>
      <c r="Q52" s="17" t="str">
        <f t="shared" si="5"/>
        <v/>
      </c>
      <c r="R52" s="17" t="str">
        <f t="shared" si="6"/>
        <v/>
      </c>
      <c r="S52" s="17" t="str">
        <f t="shared" si="7"/>
        <v/>
      </c>
      <c r="T52" s="17" t="str">
        <f t="shared" si="8"/>
        <v/>
      </c>
      <c r="U52" s="17" t="str">
        <f t="shared" si="9"/>
        <v/>
      </c>
      <c r="V52" s="17" t="str">
        <f t="shared" si="10"/>
        <v/>
      </c>
      <c r="W52" s="17" t="str">
        <f t="shared" si="11"/>
        <v/>
      </c>
      <c r="X52" s="17" t="str">
        <f t="shared" si="12"/>
        <v/>
      </c>
      <c r="Y52" s="17" t="str">
        <f t="shared" si="13"/>
        <v/>
      </c>
      <c r="Z52" s="17">
        <f t="shared" si="14"/>
        <v>7.0175438596491446E-3</v>
      </c>
      <c r="AA52" s="17">
        <f t="shared" si="15"/>
        <v>3.6649214659685736E-2</v>
      </c>
      <c r="AB52" s="17" t="str">
        <f t="shared" si="16"/>
        <v/>
      </c>
      <c r="AC52" s="17" t="str">
        <f t="shared" si="17"/>
        <v/>
      </c>
      <c r="AE52" s="17" t="str">
        <f t="shared" ca="1" si="18"/>
        <v/>
      </c>
      <c r="AF52" s="17" t="str">
        <f t="shared" ca="1" si="19"/>
        <v/>
      </c>
      <c r="AG52" s="17" t="str">
        <f t="shared" ca="1" si="20"/>
        <v/>
      </c>
      <c r="AH52" s="17" t="str">
        <f t="shared" ca="1" si="21"/>
        <v/>
      </c>
      <c r="AI52" s="17" t="str">
        <f t="shared" ca="1" si="22"/>
        <v/>
      </c>
      <c r="AJ52" s="17" t="str">
        <f t="shared" ca="1" si="23"/>
        <v/>
      </c>
      <c r="AK52" s="17" t="str">
        <f t="shared" ca="1" si="24"/>
        <v/>
      </c>
      <c r="AL52" s="17" t="str">
        <f t="shared" ca="1" si="25"/>
        <v/>
      </c>
      <c r="AM52" s="17" t="str">
        <f t="shared" ca="1" si="26"/>
        <v/>
      </c>
      <c r="AN52" s="17">
        <f t="shared" ca="1" si="27"/>
        <v>0.20083682008368209</v>
      </c>
      <c r="AO52" s="17">
        <f t="shared" ca="1" si="28"/>
        <v>0.29836065573770498</v>
      </c>
      <c r="AP52" s="17" t="str">
        <f t="shared" ca="1" si="29"/>
        <v/>
      </c>
      <c r="AQ52" s="17" t="str">
        <f t="shared" ca="1" si="30"/>
        <v/>
      </c>
      <c r="AS52" s="17" t="str">
        <f t="shared" ca="1" si="31"/>
        <v/>
      </c>
      <c r="AT52" s="17" t="str">
        <f t="shared" ca="1" si="32"/>
        <v/>
      </c>
      <c r="AU52" s="17" t="str">
        <f t="shared" ca="1" si="33"/>
        <v/>
      </c>
      <c r="AV52" s="17" t="str">
        <f t="shared" ca="1" si="34"/>
        <v/>
      </c>
      <c r="AW52" s="17" t="str">
        <f t="shared" ca="1" si="35"/>
        <v/>
      </c>
      <c r="AX52" s="17" t="str">
        <f t="shared" ca="1" si="36"/>
        <v/>
      </c>
      <c r="AY52" s="17" t="str">
        <f t="shared" ca="1" si="37"/>
        <v/>
      </c>
      <c r="AZ52" s="17" t="str">
        <f t="shared" ca="1" si="38"/>
        <v/>
      </c>
      <c r="BA52" s="17" t="str">
        <f t="shared" ca="1" si="39"/>
        <v/>
      </c>
      <c r="BB52" s="17">
        <f t="shared" ca="1" si="40"/>
        <v>0.29574179344966223</v>
      </c>
      <c r="BC52" s="17">
        <f t="shared" ca="1" si="41"/>
        <v>0.56591323803920712</v>
      </c>
      <c r="BD52" s="17" t="str">
        <f t="shared" ca="1" si="42"/>
        <v/>
      </c>
      <c r="BE52" s="17" t="str">
        <f t="shared" ca="1" si="43"/>
        <v/>
      </c>
      <c r="BG52" s="17" t="str">
        <f t="shared" ca="1" si="44"/>
        <v/>
      </c>
      <c r="BH52" s="17" t="str">
        <f t="shared" ca="1" si="45"/>
        <v/>
      </c>
      <c r="BI52" s="17" t="str">
        <f t="shared" ca="1" si="46"/>
        <v/>
      </c>
      <c r="BJ52" s="17" t="str">
        <f t="shared" ca="1" si="47"/>
        <v/>
      </c>
      <c r="BK52" s="17" t="str">
        <f t="shared" ca="1" si="48"/>
        <v/>
      </c>
      <c r="BL52" s="17" t="str">
        <f t="shared" ca="1" si="49"/>
        <v/>
      </c>
      <c r="BM52" s="17" t="str">
        <f t="shared" ca="1" si="50"/>
        <v/>
      </c>
      <c r="BN52" s="17" t="str">
        <f t="shared" ca="1" si="51"/>
        <v/>
      </c>
      <c r="BO52" s="17" t="str">
        <f t="shared" ca="1" si="52"/>
        <v/>
      </c>
      <c r="BP52" s="17">
        <f t="shared" ca="1" si="53"/>
        <v>0.2568511962890625</v>
      </c>
      <c r="BQ52" s="17">
        <f t="shared" ca="1" si="54"/>
        <v>0.35653979238754352</v>
      </c>
      <c r="BR52" s="17" t="str">
        <f t="shared" ca="1" si="55"/>
        <v/>
      </c>
      <c r="BS52" s="17" t="str">
        <f t="shared" ca="1" si="56"/>
        <v/>
      </c>
      <c r="BX52" t="str">
        <f>IF('Macrobond Imports'!FG51="","",'Macrobond Imports'!FG51)</f>
        <v/>
      </c>
      <c r="BY52" t="str">
        <f>IF('Macrobond Imports'!AI51="","",'Macrobond Imports'!AI51)</f>
        <v/>
      </c>
      <c r="CA52" s="37" t="str">
        <f t="shared" ca="1" si="57"/>
        <v/>
      </c>
      <c r="CB52" s="37" t="str">
        <f t="shared" ca="1" si="58"/>
        <v/>
      </c>
    </row>
    <row r="53" spans="1:80" x14ac:dyDescent="0.25">
      <c r="A53" s="10">
        <f>IF('Macrobond Imports'!A52="","",'Macrobond Imports'!A52)</f>
        <v>18688</v>
      </c>
      <c r="B53" s="9" t="str">
        <f>IF('Macrobond Imports'!B52="","",'Macrobond Imports'!B52)</f>
        <v/>
      </c>
      <c r="C53" s="9" t="str">
        <f>IF('Macrobond Imports'!C52="","",'Macrobond Imports'!C52)</f>
        <v/>
      </c>
      <c r="D53" s="9" t="str">
        <f>IF('Macrobond Imports'!Z52="","",'Macrobond Imports'!Z52)</f>
        <v/>
      </c>
      <c r="E53" s="9" t="str">
        <f>IF('Macrobond Imports'!BH52="","",'Macrobond Imports'!BH52)</f>
        <v/>
      </c>
      <c r="F53" s="9" t="str">
        <f>IF('Macrobond Imports'!BJ52="","",'Macrobond Imports'!BJ52)</f>
        <v/>
      </c>
      <c r="G53" s="9" t="str">
        <f>IF('Macrobond Imports'!BK52="","",'Macrobond Imports'!BK52)</f>
        <v/>
      </c>
      <c r="H53" s="9" t="str">
        <f>IF('Macrobond Imports'!BL52="","",'Macrobond Imports'!BL52)</f>
        <v/>
      </c>
      <c r="I53" s="9" t="str">
        <f>IF('Macrobond Imports'!BS52="","",'Macrobond Imports'!BS52)</f>
        <v/>
      </c>
      <c r="J53" s="9" t="str">
        <f>IF('Macrobond Imports'!AA52="","",'Macrobond Imports'!AA52)</f>
        <v/>
      </c>
      <c r="K53" s="9">
        <f>IF('Macrobond Imports'!DF52="","",'Macrobond Imports'!DF52)</f>
        <v>28.8</v>
      </c>
      <c r="L53" s="9">
        <f>IF('Macrobond Imports'!EA52="","",'Macrobond Imports'!EA52)</f>
        <v>39.1</v>
      </c>
      <c r="M53" s="9" t="str">
        <f>IF('Macrobond Imports'!FA52="","",'Macrobond Imports'!FA52)</f>
        <v/>
      </c>
      <c r="N53" s="9" t="str">
        <f>IF('Macrobond Imports'!FC52="","",'Macrobond Imports'!FC52)</f>
        <v/>
      </c>
      <c r="P53" s="16">
        <f t="shared" si="4"/>
        <v>18688</v>
      </c>
      <c r="Q53" s="17" t="str">
        <f t="shared" si="5"/>
        <v/>
      </c>
      <c r="R53" s="17" t="str">
        <f t="shared" si="6"/>
        <v/>
      </c>
      <c r="S53" s="17" t="str">
        <f t="shared" si="7"/>
        <v/>
      </c>
      <c r="T53" s="17" t="str">
        <f t="shared" si="8"/>
        <v/>
      </c>
      <c r="U53" s="17" t="str">
        <f t="shared" si="9"/>
        <v/>
      </c>
      <c r="V53" s="17" t="str">
        <f t="shared" si="10"/>
        <v/>
      </c>
      <c r="W53" s="17" t="str">
        <f t="shared" si="11"/>
        <v/>
      </c>
      <c r="X53" s="17" t="str">
        <f t="shared" si="12"/>
        <v/>
      </c>
      <c r="Y53" s="17" t="str">
        <f t="shared" si="13"/>
        <v/>
      </c>
      <c r="Z53" s="17">
        <f t="shared" si="14"/>
        <v>3.4843205574912606E-3</v>
      </c>
      <c r="AA53" s="17">
        <f t="shared" si="15"/>
        <v>-1.2626262626262652E-2</v>
      </c>
      <c r="AB53" s="17" t="str">
        <f t="shared" si="16"/>
        <v/>
      </c>
      <c r="AC53" s="17" t="str">
        <f t="shared" si="17"/>
        <v/>
      </c>
      <c r="AE53" s="17" t="str">
        <f t="shared" ca="1" si="18"/>
        <v/>
      </c>
      <c r="AF53" s="17" t="str">
        <f t="shared" ca="1" si="19"/>
        <v/>
      </c>
      <c r="AG53" s="17" t="str">
        <f t="shared" ca="1" si="20"/>
        <v/>
      </c>
      <c r="AH53" s="17" t="str">
        <f t="shared" ca="1" si="21"/>
        <v/>
      </c>
      <c r="AI53" s="17" t="str">
        <f t="shared" ca="1" si="22"/>
        <v/>
      </c>
      <c r="AJ53" s="17" t="str">
        <f t="shared" ca="1" si="23"/>
        <v/>
      </c>
      <c r="AK53" s="17" t="str">
        <f t="shared" ca="1" si="24"/>
        <v/>
      </c>
      <c r="AL53" s="17" t="str">
        <f t="shared" ca="1" si="25"/>
        <v/>
      </c>
      <c r="AM53" s="17" t="str">
        <f t="shared" ca="1" si="26"/>
        <v/>
      </c>
      <c r="AN53" s="17">
        <f t="shared" ca="1" si="27"/>
        <v>0.19502074688796678</v>
      </c>
      <c r="AO53" s="17">
        <f t="shared" ca="1" si="28"/>
        <v>0.29042904290429039</v>
      </c>
      <c r="AP53" s="17" t="str">
        <f t="shared" ca="1" si="29"/>
        <v/>
      </c>
      <c r="AQ53" s="17" t="str">
        <f t="shared" ca="1" si="30"/>
        <v/>
      </c>
      <c r="AS53" s="17" t="str">
        <f t="shared" ca="1" si="31"/>
        <v/>
      </c>
      <c r="AT53" s="17" t="str">
        <f t="shared" ca="1" si="32"/>
        <v/>
      </c>
      <c r="AU53" s="17" t="str">
        <f t="shared" ca="1" si="33"/>
        <v/>
      </c>
      <c r="AV53" s="17" t="str">
        <f t="shared" ca="1" si="34"/>
        <v/>
      </c>
      <c r="AW53" s="17" t="str">
        <f t="shared" ca="1" si="35"/>
        <v/>
      </c>
      <c r="AX53" s="17" t="str">
        <f t="shared" ca="1" si="36"/>
        <v/>
      </c>
      <c r="AY53" s="17" t="str">
        <f t="shared" ca="1" si="37"/>
        <v/>
      </c>
      <c r="AZ53" s="17" t="str">
        <f t="shared" ca="1" si="38"/>
        <v/>
      </c>
      <c r="BA53" s="17" t="str">
        <f t="shared" ca="1" si="39"/>
        <v/>
      </c>
      <c r="BB53" s="17">
        <f t="shared" ca="1" si="40"/>
        <v>0.15183631647038442</v>
      </c>
      <c r="BC53" s="17">
        <f t="shared" ca="1" si="41"/>
        <v>0.28837643441099425</v>
      </c>
      <c r="BD53" s="17" t="str">
        <f t="shared" ca="1" si="42"/>
        <v/>
      </c>
      <c r="BE53" s="17" t="str">
        <f t="shared" ca="1" si="43"/>
        <v/>
      </c>
      <c r="BG53" s="17" t="str">
        <f t="shared" ca="1" si="44"/>
        <v/>
      </c>
      <c r="BH53" s="17" t="str">
        <f t="shared" ca="1" si="45"/>
        <v/>
      </c>
      <c r="BI53" s="17" t="str">
        <f t="shared" ca="1" si="46"/>
        <v/>
      </c>
      <c r="BJ53" s="17" t="str">
        <f t="shared" ca="1" si="47"/>
        <v/>
      </c>
      <c r="BK53" s="17" t="str">
        <f t="shared" ca="1" si="48"/>
        <v/>
      </c>
      <c r="BL53" s="17" t="str">
        <f t="shared" ca="1" si="49"/>
        <v/>
      </c>
      <c r="BM53" s="17" t="str">
        <f t="shared" ca="1" si="50"/>
        <v/>
      </c>
      <c r="BN53" s="17" t="str">
        <f t="shared" ca="1" si="51"/>
        <v/>
      </c>
      <c r="BO53" s="17" t="str">
        <f t="shared" ca="1" si="52"/>
        <v/>
      </c>
      <c r="BP53" s="17">
        <f t="shared" ca="1" si="53"/>
        <v>0.20832119340364796</v>
      </c>
      <c r="BQ53" s="17">
        <f t="shared" ca="1" si="54"/>
        <v>0.28444444444444428</v>
      </c>
      <c r="BR53" s="17" t="str">
        <f t="shared" ca="1" si="55"/>
        <v/>
      </c>
      <c r="BS53" s="17" t="str">
        <f t="shared" ca="1" si="56"/>
        <v/>
      </c>
      <c r="BX53" t="str">
        <f>IF('Macrobond Imports'!FG52="","",'Macrobond Imports'!FG52)</f>
        <v/>
      </c>
      <c r="BY53" t="str">
        <f>IF('Macrobond Imports'!AI52="","",'Macrobond Imports'!AI52)</f>
        <v/>
      </c>
      <c r="CA53" s="37" t="str">
        <f t="shared" ca="1" si="57"/>
        <v/>
      </c>
      <c r="CB53" s="37" t="str">
        <f t="shared" ca="1" si="58"/>
        <v/>
      </c>
    </row>
    <row r="54" spans="1:80" x14ac:dyDescent="0.25">
      <c r="A54" s="10">
        <f>IF('Macrobond Imports'!A53="","",'Macrobond Imports'!A53)</f>
        <v>18719</v>
      </c>
      <c r="B54" s="9" t="str">
        <f>IF('Macrobond Imports'!B53="","",'Macrobond Imports'!B53)</f>
        <v/>
      </c>
      <c r="C54" s="9" t="str">
        <f>IF('Macrobond Imports'!C53="","",'Macrobond Imports'!C53)</f>
        <v/>
      </c>
      <c r="D54" s="9" t="str">
        <f>IF('Macrobond Imports'!Z53="","",'Macrobond Imports'!Z53)</f>
        <v/>
      </c>
      <c r="E54" s="9" t="str">
        <f>IF('Macrobond Imports'!BH53="","",'Macrobond Imports'!BH53)</f>
        <v/>
      </c>
      <c r="F54" s="9" t="str">
        <f>IF('Macrobond Imports'!BJ53="","",'Macrobond Imports'!BJ53)</f>
        <v/>
      </c>
      <c r="G54" s="9" t="str">
        <f>IF('Macrobond Imports'!BK53="","",'Macrobond Imports'!BK53)</f>
        <v/>
      </c>
      <c r="H54" s="9" t="str">
        <f>IF('Macrobond Imports'!BL53="","",'Macrobond Imports'!BL53)</f>
        <v/>
      </c>
      <c r="I54" s="9" t="str">
        <f>IF('Macrobond Imports'!BS53="","",'Macrobond Imports'!BS53)</f>
        <v/>
      </c>
      <c r="J54" s="9" t="str">
        <f>IF('Macrobond Imports'!AA53="","",'Macrobond Imports'!AA53)</f>
        <v/>
      </c>
      <c r="K54" s="9">
        <f>IF('Macrobond Imports'!DF53="","",'Macrobond Imports'!DF53)</f>
        <v>28.8</v>
      </c>
      <c r="L54" s="9">
        <f>IF('Macrobond Imports'!EA53="","",'Macrobond Imports'!EA53)</f>
        <v>39.1</v>
      </c>
      <c r="M54" s="9" t="str">
        <f>IF('Macrobond Imports'!FA53="","",'Macrobond Imports'!FA53)</f>
        <v/>
      </c>
      <c r="N54" s="9" t="str">
        <f>IF('Macrobond Imports'!FC53="","",'Macrobond Imports'!FC53)</f>
        <v/>
      </c>
      <c r="P54" s="16">
        <f t="shared" si="4"/>
        <v>18719</v>
      </c>
      <c r="Q54" s="17" t="str">
        <f t="shared" si="5"/>
        <v/>
      </c>
      <c r="R54" s="17" t="str">
        <f t="shared" si="6"/>
        <v/>
      </c>
      <c r="S54" s="17" t="str">
        <f t="shared" si="7"/>
        <v/>
      </c>
      <c r="T54" s="17" t="str">
        <f t="shared" si="8"/>
        <v/>
      </c>
      <c r="U54" s="17" t="str">
        <f t="shared" si="9"/>
        <v/>
      </c>
      <c r="V54" s="17" t="str">
        <f t="shared" si="10"/>
        <v/>
      </c>
      <c r="W54" s="17" t="str">
        <f t="shared" si="11"/>
        <v/>
      </c>
      <c r="X54" s="17" t="str">
        <f t="shared" si="12"/>
        <v/>
      </c>
      <c r="Y54" s="17" t="str">
        <f t="shared" si="13"/>
        <v/>
      </c>
      <c r="Z54" s="17">
        <f t="shared" si="14"/>
        <v>0</v>
      </c>
      <c r="AA54" s="17">
        <f t="shared" si="15"/>
        <v>0</v>
      </c>
      <c r="AB54" s="17" t="str">
        <f t="shared" si="16"/>
        <v/>
      </c>
      <c r="AC54" s="17" t="str">
        <f t="shared" si="17"/>
        <v/>
      </c>
      <c r="AE54" s="17" t="str">
        <f t="shared" ca="1" si="18"/>
        <v/>
      </c>
      <c r="AF54" s="17" t="str">
        <f t="shared" ca="1" si="19"/>
        <v/>
      </c>
      <c r="AG54" s="17" t="str">
        <f t="shared" ca="1" si="20"/>
        <v/>
      </c>
      <c r="AH54" s="17" t="str">
        <f t="shared" ca="1" si="21"/>
        <v/>
      </c>
      <c r="AI54" s="17" t="str">
        <f t="shared" ca="1" si="22"/>
        <v/>
      </c>
      <c r="AJ54" s="17" t="str">
        <f t="shared" ca="1" si="23"/>
        <v/>
      </c>
      <c r="AK54" s="17" t="str">
        <f t="shared" ca="1" si="24"/>
        <v/>
      </c>
      <c r="AL54" s="17" t="str">
        <f t="shared" ca="1" si="25"/>
        <v/>
      </c>
      <c r="AM54" s="17" t="str">
        <f t="shared" ca="1" si="26"/>
        <v/>
      </c>
      <c r="AN54" s="17">
        <f t="shared" ca="1" si="27"/>
        <v>0.19008264462809921</v>
      </c>
      <c r="AO54" s="17">
        <f t="shared" ca="1" si="28"/>
        <v>0.28196721311475414</v>
      </c>
      <c r="AP54" s="17" t="str">
        <f t="shared" ca="1" si="29"/>
        <v/>
      </c>
      <c r="AQ54" s="17" t="str">
        <f t="shared" ca="1" si="30"/>
        <v/>
      </c>
      <c r="AS54" s="17" t="str">
        <f t="shared" ca="1" si="31"/>
        <v/>
      </c>
      <c r="AT54" s="17" t="str">
        <f t="shared" ca="1" si="32"/>
        <v/>
      </c>
      <c r="AU54" s="17" t="str">
        <f t="shared" ca="1" si="33"/>
        <v/>
      </c>
      <c r="AV54" s="17" t="str">
        <f t="shared" ca="1" si="34"/>
        <v/>
      </c>
      <c r="AW54" s="17" t="str">
        <f t="shared" ca="1" si="35"/>
        <v/>
      </c>
      <c r="AX54" s="17" t="str">
        <f t="shared" ca="1" si="36"/>
        <v/>
      </c>
      <c r="AY54" s="17" t="str">
        <f t="shared" ca="1" si="37"/>
        <v/>
      </c>
      <c r="AZ54" s="17" t="str">
        <f t="shared" ca="1" si="38"/>
        <v/>
      </c>
      <c r="BA54" s="17" t="str">
        <f t="shared" ca="1" si="39"/>
        <v/>
      </c>
      <c r="BB54" s="17">
        <f t="shared" ca="1" si="40"/>
        <v>4.2774760782989807E-2</v>
      </c>
      <c r="BC54" s="17">
        <f t="shared" ca="1" si="41"/>
        <v>9.7623958153657098E-2</v>
      </c>
      <c r="BD54" s="17" t="str">
        <f t="shared" ca="1" si="42"/>
        <v/>
      </c>
      <c r="BE54" s="17" t="str">
        <f t="shared" ca="1" si="43"/>
        <v/>
      </c>
      <c r="BG54" s="17" t="str">
        <f t="shared" ca="1" si="44"/>
        <v/>
      </c>
      <c r="BH54" s="17" t="str">
        <f t="shared" ca="1" si="45"/>
        <v/>
      </c>
      <c r="BI54" s="17" t="str">
        <f t="shared" ca="1" si="46"/>
        <v/>
      </c>
      <c r="BJ54" s="17" t="str">
        <f t="shared" ca="1" si="47"/>
        <v/>
      </c>
      <c r="BK54" s="17" t="str">
        <f t="shared" ca="1" si="48"/>
        <v/>
      </c>
      <c r="BL54" s="17" t="str">
        <f t="shared" ca="1" si="49"/>
        <v/>
      </c>
      <c r="BM54" s="17" t="str">
        <f t="shared" ca="1" si="50"/>
        <v/>
      </c>
      <c r="BN54" s="17" t="str">
        <f t="shared" ca="1" si="51"/>
        <v/>
      </c>
      <c r="BO54" s="17" t="str">
        <f t="shared" ca="1" si="52"/>
        <v/>
      </c>
      <c r="BP54" s="17">
        <f t="shared" ca="1" si="53"/>
        <v>0.1634894584017168</v>
      </c>
      <c r="BQ54" s="17">
        <f t="shared" ca="1" si="54"/>
        <v>0.28444444444444428</v>
      </c>
      <c r="BR54" s="17" t="str">
        <f t="shared" ca="1" si="55"/>
        <v/>
      </c>
      <c r="BS54" s="17" t="str">
        <f t="shared" ca="1" si="56"/>
        <v/>
      </c>
      <c r="BX54" t="str">
        <f>IF('Macrobond Imports'!FG53="","",'Macrobond Imports'!FG53)</f>
        <v/>
      </c>
      <c r="BY54" t="str">
        <f>IF('Macrobond Imports'!AI53="","",'Macrobond Imports'!AI53)</f>
        <v/>
      </c>
      <c r="CA54" s="37" t="str">
        <f t="shared" ca="1" si="57"/>
        <v/>
      </c>
      <c r="CB54" s="37" t="str">
        <f t="shared" ca="1" si="58"/>
        <v/>
      </c>
    </row>
    <row r="55" spans="1:80" x14ac:dyDescent="0.25">
      <c r="A55" s="10">
        <f>IF('Macrobond Imports'!A54="","",'Macrobond Imports'!A54)</f>
        <v>18749</v>
      </c>
      <c r="B55" s="9" t="str">
        <f>IF('Macrobond Imports'!B54="","",'Macrobond Imports'!B54)</f>
        <v/>
      </c>
      <c r="C55" s="9" t="str">
        <f>IF('Macrobond Imports'!C54="","",'Macrobond Imports'!C54)</f>
        <v/>
      </c>
      <c r="D55" s="9" t="str">
        <f>IF('Macrobond Imports'!Z54="","",'Macrobond Imports'!Z54)</f>
        <v/>
      </c>
      <c r="E55" s="9" t="str">
        <f>IF('Macrobond Imports'!BH54="","",'Macrobond Imports'!BH54)</f>
        <v/>
      </c>
      <c r="F55" s="9" t="str">
        <f>IF('Macrobond Imports'!BJ54="","",'Macrobond Imports'!BJ54)</f>
        <v/>
      </c>
      <c r="G55" s="9" t="str">
        <f>IF('Macrobond Imports'!BK54="","",'Macrobond Imports'!BK54)</f>
        <v/>
      </c>
      <c r="H55" s="9" t="str">
        <f>IF('Macrobond Imports'!BL54="","",'Macrobond Imports'!BL54)</f>
        <v/>
      </c>
      <c r="I55" s="9" t="str">
        <f>IF('Macrobond Imports'!BS54="","",'Macrobond Imports'!BS54)</f>
        <v/>
      </c>
      <c r="J55" s="9" t="str">
        <f>IF('Macrobond Imports'!AA54="","",'Macrobond Imports'!AA54)</f>
        <v/>
      </c>
      <c r="K55" s="9">
        <f>IF('Macrobond Imports'!DF54="","",'Macrobond Imports'!DF54)</f>
        <v>28.8</v>
      </c>
      <c r="L55" s="9">
        <f>IF('Macrobond Imports'!EA54="","",'Macrobond Imports'!EA54)</f>
        <v>38.4</v>
      </c>
      <c r="M55" s="9" t="str">
        <f>IF('Macrobond Imports'!FA54="","",'Macrobond Imports'!FA54)</f>
        <v/>
      </c>
      <c r="N55" s="9" t="str">
        <f>IF('Macrobond Imports'!FC54="","",'Macrobond Imports'!FC54)</f>
        <v/>
      </c>
      <c r="P55" s="16">
        <f t="shared" si="4"/>
        <v>18749</v>
      </c>
      <c r="Q55" s="17" t="str">
        <f t="shared" si="5"/>
        <v/>
      </c>
      <c r="R55" s="17" t="str">
        <f t="shared" si="6"/>
        <v/>
      </c>
      <c r="S55" s="17" t="str">
        <f t="shared" si="7"/>
        <v/>
      </c>
      <c r="T55" s="17" t="str">
        <f t="shared" si="8"/>
        <v/>
      </c>
      <c r="U55" s="17" t="str">
        <f t="shared" si="9"/>
        <v/>
      </c>
      <c r="V55" s="17" t="str">
        <f t="shared" si="10"/>
        <v/>
      </c>
      <c r="W55" s="17" t="str">
        <f t="shared" si="11"/>
        <v/>
      </c>
      <c r="X55" s="17" t="str">
        <f t="shared" si="12"/>
        <v/>
      </c>
      <c r="Y55" s="17" t="str">
        <f t="shared" si="13"/>
        <v/>
      </c>
      <c r="Z55" s="17">
        <f t="shared" si="14"/>
        <v>0</v>
      </c>
      <c r="AA55" s="17">
        <f t="shared" si="15"/>
        <v>-1.7902813299232823E-2</v>
      </c>
      <c r="AB55" s="17" t="str">
        <f t="shared" si="16"/>
        <v/>
      </c>
      <c r="AC55" s="17" t="str">
        <f t="shared" si="17"/>
        <v/>
      </c>
      <c r="AE55" s="17" t="str">
        <f t="shared" ca="1" si="18"/>
        <v/>
      </c>
      <c r="AF55" s="17" t="str">
        <f t="shared" ca="1" si="19"/>
        <v/>
      </c>
      <c r="AG55" s="17" t="str">
        <f t="shared" ca="1" si="20"/>
        <v/>
      </c>
      <c r="AH55" s="17" t="str">
        <f t="shared" ca="1" si="21"/>
        <v/>
      </c>
      <c r="AI55" s="17" t="str">
        <f t="shared" ca="1" si="22"/>
        <v/>
      </c>
      <c r="AJ55" s="17" t="str">
        <f t="shared" ca="1" si="23"/>
        <v/>
      </c>
      <c r="AK55" s="17" t="str">
        <f t="shared" ca="1" si="24"/>
        <v/>
      </c>
      <c r="AL55" s="17" t="str">
        <f t="shared" ca="1" si="25"/>
        <v/>
      </c>
      <c r="AM55" s="17" t="str">
        <f t="shared" ca="1" si="26"/>
        <v/>
      </c>
      <c r="AN55" s="17">
        <f t="shared" ca="1" si="27"/>
        <v>0.1707317073170731</v>
      </c>
      <c r="AO55" s="17">
        <f t="shared" ca="1" si="28"/>
        <v>0.21518987341772133</v>
      </c>
      <c r="AP55" s="17" t="str">
        <f t="shared" ca="1" si="29"/>
        <v/>
      </c>
      <c r="AQ55" s="17" t="str">
        <f t="shared" ca="1" si="30"/>
        <v/>
      </c>
      <c r="AS55" s="17" t="str">
        <f t="shared" ca="1" si="31"/>
        <v/>
      </c>
      <c r="AT55" s="17" t="str">
        <f t="shared" ca="1" si="32"/>
        <v/>
      </c>
      <c r="AU55" s="17" t="str">
        <f t="shared" ca="1" si="33"/>
        <v/>
      </c>
      <c r="AV55" s="17" t="str">
        <f t="shared" ca="1" si="34"/>
        <v/>
      </c>
      <c r="AW55" s="17" t="str">
        <f t="shared" ca="1" si="35"/>
        <v/>
      </c>
      <c r="AX55" s="17" t="str">
        <f t="shared" ca="1" si="36"/>
        <v/>
      </c>
      <c r="AY55" s="17" t="str">
        <f t="shared" ca="1" si="37"/>
        <v/>
      </c>
      <c r="AZ55" s="17" t="str">
        <f t="shared" ca="1" si="38"/>
        <v/>
      </c>
      <c r="BA55" s="17" t="str">
        <f t="shared" ca="1" si="39"/>
        <v/>
      </c>
      <c r="BB55" s="17">
        <f t="shared" ca="1" si="40"/>
        <v>1.4010294521272559E-2</v>
      </c>
      <c r="BC55" s="17">
        <f t="shared" ca="1" si="41"/>
        <v>-0.115812942008785</v>
      </c>
      <c r="BD55" s="17" t="str">
        <f t="shared" ca="1" si="42"/>
        <v/>
      </c>
      <c r="BE55" s="17" t="str">
        <f t="shared" ca="1" si="43"/>
        <v/>
      </c>
      <c r="BG55" s="17" t="str">
        <f t="shared" ca="1" si="44"/>
        <v/>
      </c>
      <c r="BH55" s="17" t="str">
        <f t="shared" ca="1" si="45"/>
        <v/>
      </c>
      <c r="BI55" s="17" t="str">
        <f t="shared" ca="1" si="46"/>
        <v/>
      </c>
      <c r="BJ55" s="17" t="str">
        <f t="shared" ca="1" si="47"/>
        <v/>
      </c>
      <c r="BK55" s="17" t="str">
        <f t="shared" ca="1" si="48"/>
        <v/>
      </c>
      <c r="BL55" s="17" t="str">
        <f t="shared" ca="1" si="49"/>
        <v/>
      </c>
      <c r="BM55" s="17" t="str">
        <f t="shared" ca="1" si="50"/>
        <v/>
      </c>
      <c r="BN55" s="17" t="str">
        <f t="shared" ca="1" si="51"/>
        <v/>
      </c>
      <c r="BO55" s="17" t="str">
        <f t="shared" ca="1" si="52"/>
        <v/>
      </c>
      <c r="BP55" s="17">
        <f t="shared" ca="1" si="53"/>
        <v>0.14625281574328741</v>
      </c>
      <c r="BQ55" s="17">
        <f t="shared" ca="1" si="54"/>
        <v>0.17667336972134451</v>
      </c>
      <c r="BR55" s="17" t="str">
        <f t="shared" ca="1" si="55"/>
        <v/>
      </c>
      <c r="BS55" s="17" t="str">
        <f t="shared" ca="1" si="56"/>
        <v/>
      </c>
      <c r="BX55" t="str">
        <f>IF('Macrobond Imports'!FG54="","",'Macrobond Imports'!FG54)</f>
        <v/>
      </c>
      <c r="BY55" t="str">
        <f>IF('Macrobond Imports'!AI54="","",'Macrobond Imports'!AI54)</f>
        <v/>
      </c>
      <c r="CA55" s="37" t="str">
        <f t="shared" ca="1" si="57"/>
        <v/>
      </c>
      <c r="CB55" s="37" t="str">
        <f t="shared" ca="1" si="58"/>
        <v/>
      </c>
    </row>
    <row r="56" spans="1:80" x14ac:dyDescent="0.25">
      <c r="A56" s="10">
        <f>IF('Macrobond Imports'!A55="","",'Macrobond Imports'!A55)</f>
        <v>18780</v>
      </c>
      <c r="B56" s="9" t="str">
        <f>IF('Macrobond Imports'!B55="","",'Macrobond Imports'!B55)</f>
        <v/>
      </c>
      <c r="C56" s="9" t="str">
        <f>IF('Macrobond Imports'!C55="","",'Macrobond Imports'!C55)</f>
        <v/>
      </c>
      <c r="D56" s="9" t="str">
        <f>IF('Macrobond Imports'!Z55="","",'Macrobond Imports'!Z55)</f>
        <v/>
      </c>
      <c r="E56" s="9" t="str">
        <f>IF('Macrobond Imports'!BH55="","",'Macrobond Imports'!BH55)</f>
        <v/>
      </c>
      <c r="F56" s="9" t="str">
        <f>IF('Macrobond Imports'!BJ55="","",'Macrobond Imports'!BJ55)</f>
        <v/>
      </c>
      <c r="G56" s="9" t="str">
        <f>IF('Macrobond Imports'!BK55="","",'Macrobond Imports'!BK55)</f>
        <v/>
      </c>
      <c r="H56" s="9" t="str">
        <f>IF('Macrobond Imports'!BL55="","",'Macrobond Imports'!BL55)</f>
        <v/>
      </c>
      <c r="I56" s="9" t="str">
        <f>IF('Macrobond Imports'!BS55="","",'Macrobond Imports'!BS55)</f>
        <v/>
      </c>
      <c r="J56" s="9" t="str">
        <f>IF('Macrobond Imports'!AA55="","",'Macrobond Imports'!AA55)</f>
        <v/>
      </c>
      <c r="K56" s="9">
        <f>IF('Macrobond Imports'!DF55="","",'Macrobond Imports'!DF55)</f>
        <v>28.7</v>
      </c>
      <c r="L56" s="9">
        <f>IF('Macrobond Imports'!EA55="","",'Macrobond Imports'!EA55)</f>
        <v>38.1</v>
      </c>
      <c r="M56" s="9" t="str">
        <f>IF('Macrobond Imports'!FA55="","",'Macrobond Imports'!FA55)</f>
        <v/>
      </c>
      <c r="N56" s="9" t="str">
        <f>IF('Macrobond Imports'!FC55="","",'Macrobond Imports'!FC55)</f>
        <v/>
      </c>
      <c r="P56" s="16">
        <f t="shared" si="4"/>
        <v>18780</v>
      </c>
      <c r="Q56" s="17" t="str">
        <f t="shared" si="5"/>
        <v/>
      </c>
      <c r="R56" s="17" t="str">
        <f t="shared" si="6"/>
        <v/>
      </c>
      <c r="S56" s="17" t="str">
        <f t="shared" si="7"/>
        <v/>
      </c>
      <c r="T56" s="17" t="str">
        <f t="shared" si="8"/>
        <v/>
      </c>
      <c r="U56" s="17" t="str">
        <f t="shared" si="9"/>
        <v/>
      </c>
      <c r="V56" s="17" t="str">
        <f t="shared" si="10"/>
        <v/>
      </c>
      <c r="W56" s="17" t="str">
        <f t="shared" si="11"/>
        <v/>
      </c>
      <c r="X56" s="17" t="str">
        <f t="shared" si="12"/>
        <v/>
      </c>
      <c r="Y56" s="17" t="str">
        <f t="shared" si="13"/>
        <v/>
      </c>
      <c r="Z56" s="17">
        <f t="shared" si="14"/>
        <v>-3.4722222222223209E-3</v>
      </c>
      <c r="AA56" s="17">
        <f t="shared" si="15"/>
        <v>-7.812499999999889E-3</v>
      </c>
      <c r="AB56" s="17" t="str">
        <f t="shared" si="16"/>
        <v/>
      </c>
      <c r="AC56" s="17" t="str">
        <f t="shared" si="17"/>
        <v/>
      </c>
      <c r="AE56" s="17" t="str">
        <f t="shared" ca="1" si="18"/>
        <v/>
      </c>
      <c r="AF56" s="17" t="str">
        <f t="shared" ca="1" si="19"/>
        <v/>
      </c>
      <c r="AG56" s="17" t="str">
        <f t="shared" ca="1" si="20"/>
        <v/>
      </c>
      <c r="AH56" s="17" t="str">
        <f t="shared" ca="1" si="21"/>
        <v/>
      </c>
      <c r="AI56" s="17" t="str">
        <f t="shared" ca="1" si="22"/>
        <v/>
      </c>
      <c r="AJ56" s="17" t="str">
        <f t="shared" ca="1" si="23"/>
        <v/>
      </c>
      <c r="AK56" s="17" t="str">
        <f t="shared" ca="1" si="24"/>
        <v/>
      </c>
      <c r="AL56" s="17" t="str">
        <f t="shared" ca="1" si="25"/>
        <v/>
      </c>
      <c r="AM56" s="17" t="str">
        <f t="shared" ca="1" si="26"/>
        <v/>
      </c>
      <c r="AN56" s="17">
        <f t="shared" ca="1" si="27"/>
        <v>0.16194331983805665</v>
      </c>
      <c r="AO56" s="17">
        <f t="shared" ca="1" si="28"/>
        <v>0.18691588785046731</v>
      </c>
      <c r="AP56" s="17" t="str">
        <f t="shared" ca="1" si="29"/>
        <v/>
      </c>
      <c r="AQ56" s="17" t="str">
        <f t="shared" ca="1" si="30"/>
        <v/>
      </c>
      <c r="AS56" s="17" t="str">
        <f t="shared" ca="1" si="31"/>
        <v/>
      </c>
      <c r="AT56" s="17" t="str">
        <f t="shared" ca="1" si="32"/>
        <v/>
      </c>
      <c r="AU56" s="17" t="str">
        <f t="shared" ca="1" si="33"/>
        <v/>
      </c>
      <c r="AV56" s="17" t="str">
        <f t="shared" ca="1" si="34"/>
        <v/>
      </c>
      <c r="AW56" s="17" t="str">
        <f t="shared" ca="1" si="35"/>
        <v/>
      </c>
      <c r="AX56" s="17" t="str">
        <f t="shared" ca="1" si="36"/>
        <v/>
      </c>
      <c r="AY56" s="17" t="str">
        <f t="shared" ca="1" si="37"/>
        <v/>
      </c>
      <c r="AZ56" s="17" t="str">
        <f t="shared" ca="1" si="38"/>
        <v/>
      </c>
      <c r="BA56" s="17" t="str">
        <f t="shared" ca="1" si="39"/>
        <v/>
      </c>
      <c r="BB56" s="17">
        <f t="shared" ca="1" si="40"/>
        <v>-1.3816718229559655E-2</v>
      </c>
      <c r="BC56" s="17">
        <f t="shared" ca="1" si="41"/>
        <v>-9.8443657280343988E-2</v>
      </c>
      <c r="BD56" s="17" t="str">
        <f t="shared" ca="1" si="42"/>
        <v/>
      </c>
      <c r="BE56" s="17" t="str">
        <f t="shared" ca="1" si="43"/>
        <v/>
      </c>
      <c r="BG56" s="17" t="str">
        <f t="shared" ca="1" si="44"/>
        <v/>
      </c>
      <c r="BH56" s="17" t="str">
        <f t="shared" ca="1" si="45"/>
        <v/>
      </c>
      <c r="BI56" s="17" t="str">
        <f t="shared" ca="1" si="46"/>
        <v/>
      </c>
      <c r="BJ56" s="17" t="str">
        <f t="shared" ca="1" si="47"/>
        <v/>
      </c>
      <c r="BK56" s="17" t="str">
        <f t="shared" ca="1" si="48"/>
        <v/>
      </c>
      <c r="BL56" s="17" t="str">
        <f t="shared" ca="1" si="49"/>
        <v/>
      </c>
      <c r="BM56" s="17" t="str">
        <f t="shared" ca="1" si="50"/>
        <v/>
      </c>
      <c r="BN56" s="17" t="str">
        <f t="shared" ca="1" si="51"/>
        <v/>
      </c>
      <c r="BO56" s="17" t="str">
        <f t="shared" ca="1" si="52"/>
        <v/>
      </c>
      <c r="BP56" s="17">
        <f t="shared" ca="1" si="53"/>
        <v>6.5796283836240477E-2</v>
      </c>
      <c r="BQ56" s="17">
        <f t="shared" ca="1" si="54"/>
        <v>7.7749482140337944E-2</v>
      </c>
      <c r="BR56" s="17" t="str">
        <f t="shared" ca="1" si="55"/>
        <v/>
      </c>
      <c r="BS56" s="17" t="str">
        <f t="shared" ca="1" si="56"/>
        <v/>
      </c>
      <c r="BX56" t="str">
        <f>IF('Macrobond Imports'!FG55="","",'Macrobond Imports'!FG55)</f>
        <v/>
      </c>
      <c r="BY56" t="str">
        <f>IF('Macrobond Imports'!AI55="","",'Macrobond Imports'!AI55)</f>
        <v/>
      </c>
      <c r="CA56" s="37" t="str">
        <f t="shared" ca="1" si="57"/>
        <v/>
      </c>
      <c r="CB56" s="37" t="str">
        <f t="shared" ca="1" si="58"/>
        <v/>
      </c>
    </row>
    <row r="57" spans="1:80" x14ac:dyDescent="0.25">
      <c r="A57" s="10">
        <f>IF('Macrobond Imports'!A56="","",'Macrobond Imports'!A56)</f>
        <v>18810</v>
      </c>
      <c r="B57" s="9" t="str">
        <f>IF('Macrobond Imports'!B56="","",'Macrobond Imports'!B56)</f>
        <v/>
      </c>
      <c r="C57" s="9" t="str">
        <f>IF('Macrobond Imports'!C56="","",'Macrobond Imports'!C56)</f>
        <v/>
      </c>
      <c r="D57" s="9" t="str">
        <f>IF('Macrobond Imports'!Z56="","",'Macrobond Imports'!Z56)</f>
        <v/>
      </c>
      <c r="E57" s="9" t="str">
        <f>IF('Macrobond Imports'!BH56="","",'Macrobond Imports'!BH56)</f>
        <v/>
      </c>
      <c r="F57" s="9" t="str">
        <f>IF('Macrobond Imports'!BJ56="","",'Macrobond Imports'!BJ56)</f>
        <v/>
      </c>
      <c r="G57" s="9" t="str">
        <f>IF('Macrobond Imports'!BK56="","",'Macrobond Imports'!BK56)</f>
        <v/>
      </c>
      <c r="H57" s="9" t="str">
        <f>IF('Macrobond Imports'!BL56="","",'Macrobond Imports'!BL56)</f>
        <v/>
      </c>
      <c r="I57" s="9" t="str">
        <f>IF('Macrobond Imports'!BS56="","",'Macrobond Imports'!BS56)</f>
        <v/>
      </c>
      <c r="J57" s="9" t="str">
        <f>IF('Macrobond Imports'!AA56="","",'Macrobond Imports'!AA56)</f>
        <v/>
      </c>
      <c r="K57" s="9">
        <f>IF('Macrobond Imports'!DF56="","",'Macrobond Imports'!DF56)</f>
        <v>28.4</v>
      </c>
      <c r="L57" s="9">
        <f>IF('Macrobond Imports'!EA56="","",'Macrobond Imports'!EA56)</f>
        <v>36.799999999999997</v>
      </c>
      <c r="M57" s="9" t="str">
        <f>IF('Macrobond Imports'!FA56="","",'Macrobond Imports'!FA56)</f>
        <v/>
      </c>
      <c r="N57" s="9" t="str">
        <f>IF('Macrobond Imports'!FC56="","",'Macrobond Imports'!FC56)</f>
        <v/>
      </c>
      <c r="P57" s="16">
        <f t="shared" si="4"/>
        <v>18810</v>
      </c>
      <c r="Q57" s="17" t="str">
        <f t="shared" si="5"/>
        <v/>
      </c>
      <c r="R57" s="17" t="str">
        <f t="shared" si="6"/>
        <v/>
      </c>
      <c r="S57" s="17" t="str">
        <f t="shared" si="7"/>
        <v/>
      </c>
      <c r="T57" s="17" t="str">
        <f t="shared" si="8"/>
        <v/>
      </c>
      <c r="U57" s="17" t="str">
        <f t="shared" si="9"/>
        <v/>
      </c>
      <c r="V57" s="17" t="str">
        <f t="shared" si="10"/>
        <v/>
      </c>
      <c r="W57" s="17" t="str">
        <f t="shared" si="11"/>
        <v/>
      </c>
      <c r="X57" s="17" t="str">
        <f t="shared" si="12"/>
        <v/>
      </c>
      <c r="Y57" s="17" t="str">
        <f t="shared" si="13"/>
        <v/>
      </c>
      <c r="Z57" s="17">
        <f t="shared" si="14"/>
        <v>-1.0452961672473893E-2</v>
      </c>
      <c r="AA57" s="17">
        <f t="shared" si="15"/>
        <v>-3.4120734908136607E-2</v>
      </c>
      <c r="AB57" s="17" t="str">
        <f t="shared" si="16"/>
        <v/>
      </c>
      <c r="AC57" s="17" t="str">
        <f t="shared" si="17"/>
        <v/>
      </c>
      <c r="AE57" s="17" t="str">
        <f t="shared" ca="1" si="18"/>
        <v/>
      </c>
      <c r="AF57" s="17" t="str">
        <f t="shared" ca="1" si="19"/>
        <v/>
      </c>
      <c r="AG57" s="17" t="str">
        <f t="shared" ca="1" si="20"/>
        <v/>
      </c>
      <c r="AH57" s="17" t="str">
        <f t="shared" ca="1" si="21"/>
        <v/>
      </c>
      <c r="AI57" s="17" t="str">
        <f t="shared" ca="1" si="22"/>
        <v/>
      </c>
      <c r="AJ57" s="17" t="str">
        <f t="shared" ca="1" si="23"/>
        <v/>
      </c>
      <c r="AK57" s="17" t="str">
        <f t="shared" ca="1" si="24"/>
        <v/>
      </c>
      <c r="AL57" s="17" t="str">
        <f t="shared" ca="1" si="25"/>
        <v/>
      </c>
      <c r="AM57" s="17" t="str">
        <f t="shared" ca="1" si="26"/>
        <v/>
      </c>
      <c r="AN57" s="17">
        <f t="shared" ca="1" si="27"/>
        <v>0.12252964426877466</v>
      </c>
      <c r="AO57" s="17">
        <f t="shared" ca="1" si="28"/>
        <v>0.10510510510510507</v>
      </c>
      <c r="AP57" s="17" t="str">
        <f t="shared" ca="1" si="29"/>
        <v/>
      </c>
      <c r="AQ57" s="17" t="str">
        <f t="shared" ca="1" si="30"/>
        <v/>
      </c>
      <c r="AS57" s="17" t="str">
        <f t="shared" ca="1" si="31"/>
        <v/>
      </c>
      <c r="AT57" s="17" t="str">
        <f t="shared" ca="1" si="32"/>
        <v/>
      </c>
      <c r="AU57" s="17" t="str">
        <f t="shared" ca="1" si="33"/>
        <v/>
      </c>
      <c r="AV57" s="17" t="str">
        <f t="shared" ca="1" si="34"/>
        <v/>
      </c>
      <c r="AW57" s="17" t="str">
        <f t="shared" ca="1" si="35"/>
        <v/>
      </c>
      <c r="AX57" s="17" t="str">
        <f t="shared" ca="1" si="36"/>
        <v/>
      </c>
      <c r="AY57" s="17" t="str">
        <f t="shared" ca="1" si="37"/>
        <v/>
      </c>
      <c r="AZ57" s="17" t="str">
        <f t="shared" ca="1" si="38"/>
        <v/>
      </c>
      <c r="BA57" s="17" t="str">
        <f t="shared" ca="1" si="39"/>
        <v/>
      </c>
      <c r="BB57" s="17">
        <f t="shared" ca="1" si="40"/>
        <v>-5.4408827672515758E-2</v>
      </c>
      <c r="BC57" s="17">
        <f t="shared" ca="1" si="41"/>
        <v>-0.21533506543264602</v>
      </c>
      <c r="BD57" s="17" t="str">
        <f t="shared" ca="1" si="42"/>
        <v/>
      </c>
      <c r="BE57" s="17" t="str">
        <f t="shared" ca="1" si="43"/>
        <v/>
      </c>
      <c r="BG57" s="17" t="str">
        <f t="shared" ca="1" si="44"/>
        <v/>
      </c>
      <c r="BH57" s="17" t="str">
        <f t="shared" ca="1" si="45"/>
        <v/>
      </c>
      <c r="BI57" s="17" t="str">
        <f t="shared" ca="1" si="46"/>
        <v/>
      </c>
      <c r="BJ57" s="17" t="str">
        <f t="shared" ca="1" si="47"/>
        <v/>
      </c>
      <c r="BK57" s="17" t="str">
        <f t="shared" ca="1" si="48"/>
        <v/>
      </c>
      <c r="BL57" s="17" t="str">
        <f t="shared" ca="1" si="49"/>
        <v/>
      </c>
      <c r="BM57" s="17" t="str">
        <f t="shared" ca="1" si="50"/>
        <v/>
      </c>
      <c r="BN57" s="17" t="str">
        <f t="shared" ca="1" si="51"/>
        <v/>
      </c>
      <c r="BO57" s="17" t="str">
        <f t="shared" ca="1" si="52"/>
        <v/>
      </c>
      <c r="BP57" s="17">
        <f t="shared" ca="1" si="53"/>
        <v>-7.0052323791935933E-3</v>
      </c>
      <c r="BQ57" s="17">
        <f t="shared" ca="1" si="54"/>
        <v>-7.195526438420019E-2</v>
      </c>
      <c r="BR57" s="17" t="str">
        <f t="shared" ca="1" si="55"/>
        <v/>
      </c>
      <c r="BS57" s="17" t="str">
        <f t="shared" ca="1" si="56"/>
        <v/>
      </c>
      <c r="BX57" t="str">
        <f>IF('Macrobond Imports'!FG56="","",'Macrobond Imports'!FG56)</f>
        <v/>
      </c>
      <c r="BY57" t="str">
        <f>IF('Macrobond Imports'!AI56="","",'Macrobond Imports'!AI56)</f>
        <v/>
      </c>
      <c r="CA57" s="37" t="str">
        <f t="shared" ca="1" si="57"/>
        <v/>
      </c>
      <c r="CB57" s="37" t="str">
        <f t="shared" ca="1" si="58"/>
        <v/>
      </c>
    </row>
    <row r="58" spans="1:80" x14ac:dyDescent="0.25">
      <c r="A58" s="10">
        <f>IF('Macrobond Imports'!A57="","",'Macrobond Imports'!A57)</f>
        <v>18841</v>
      </c>
      <c r="B58" s="9" t="str">
        <f>IF('Macrobond Imports'!B57="","",'Macrobond Imports'!B57)</f>
        <v/>
      </c>
      <c r="C58" s="9" t="str">
        <f>IF('Macrobond Imports'!C57="","",'Macrobond Imports'!C57)</f>
        <v/>
      </c>
      <c r="D58" s="9" t="str">
        <f>IF('Macrobond Imports'!Z57="","",'Macrobond Imports'!Z57)</f>
        <v/>
      </c>
      <c r="E58" s="9" t="str">
        <f>IF('Macrobond Imports'!BH57="","",'Macrobond Imports'!BH57)</f>
        <v/>
      </c>
      <c r="F58" s="9" t="str">
        <f>IF('Macrobond Imports'!BJ57="","",'Macrobond Imports'!BJ57)</f>
        <v/>
      </c>
      <c r="G58" s="9" t="str">
        <f>IF('Macrobond Imports'!BK57="","",'Macrobond Imports'!BK57)</f>
        <v/>
      </c>
      <c r="H58" s="9" t="str">
        <f>IF('Macrobond Imports'!BL57="","",'Macrobond Imports'!BL57)</f>
        <v/>
      </c>
      <c r="I58" s="9" t="str">
        <f>IF('Macrobond Imports'!BS57="","",'Macrobond Imports'!BS57)</f>
        <v/>
      </c>
      <c r="J58" s="9" t="str">
        <f>IF('Macrobond Imports'!AA57="","",'Macrobond Imports'!AA57)</f>
        <v/>
      </c>
      <c r="K58" s="9">
        <f>IF('Macrobond Imports'!DF57="","",'Macrobond Imports'!DF57)</f>
        <v>28</v>
      </c>
      <c r="L58" s="9">
        <f>IF('Macrobond Imports'!EA57="","",'Macrobond Imports'!EA57)</f>
        <v>36.200000000000003</v>
      </c>
      <c r="M58" s="9" t="str">
        <f>IF('Macrobond Imports'!FA57="","",'Macrobond Imports'!FA57)</f>
        <v/>
      </c>
      <c r="N58" s="9" t="str">
        <f>IF('Macrobond Imports'!FC57="","",'Macrobond Imports'!FC57)</f>
        <v/>
      </c>
      <c r="P58" s="16">
        <f t="shared" si="4"/>
        <v>18841</v>
      </c>
      <c r="Q58" s="17" t="str">
        <f t="shared" si="5"/>
        <v/>
      </c>
      <c r="R58" s="17" t="str">
        <f t="shared" si="6"/>
        <v/>
      </c>
      <c r="S58" s="17" t="str">
        <f t="shared" si="7"/>
        <v/>
      </c>
      <c r="T58" s="17" t="str">
        <f t="shared" si="8"/>
        <v/>
      </c>
      <c r="U58" s="17" t="str">
        <f t="shared" si="9"/>
        <v/>
      </c>
      <c r="V58" s="17" t="str">
        <f t="shared" si="10"/>
        <v/>
      </c>
      <c r="W58" s="17" t="str">
        <f t="shared" si="11"/>
        <v/>
      </c>
      <c r="X58" s="17" t="str">
        <f t="shared" si="12"/>
        <v/>
      </c>
      <c r="Y58" s="17" t="str">
        <f t="shared" si="13"/>
        <v/>
      </c>
      <c r="Z58" s="17">
        <f t="shared" si="14"/>
        <v>-1.4084507042253502E-2</v>
      </c>
      <c r="AA58" s="17">
        <f t="shared" si="15"/>
        <v>-1.6304347826086807E-2</v>
      </c>
      <c r="AB58" s="17" t="str">
        <f t="shared" si="16"/>
        <v/>
      </c>
      <c r="AC58" s="17" t="str">
        <f t="shared" si="17"/>
        <v/>
      </c>
      <c r="AE58" s="17" t="str">
        <f t="shared" ca="1" si="18"/>
        <v/>
      </c>
      <c r="AF58" s="17" t="str">
        <f t="shared" ca="1" si="19"/>
        <v/>
      </c>
      <c r="AG58" s="17" t="str">
        <f t="shared" ca="1" si="20"/>
        <v/>
      </c>
      <c r="AH58" s="17" t="str">
        <f t="shared" ca="1" si="21"/>
        <v/>
      </c>
      <c r="AI58" s="17" t="str">
        <f t="shared" ca="1" si="22"/>
        <v/>
      </c>
      <c r="AJ58" s="17" t="str">
        <f t="shared" ca="1" si="23"/>
        <v/>
      </c>
      <c r="AK58" s="17" t="str">
        <f t="shared" ca="1" si="24"/>
        <v/>
      </c>
      <c r="AL58" s="17" t="str">
        <f t="shared" ca="1" si="25"/>
        <v/>
      </c>
      <c r="AM58" s="17" t="str">
        <f t="shared" ca="1" si="26"/>
        <v/>
      </c>
      <c r="AN58" s="17">
        <f t="shared" ca="1" si="27"/>
        <v>9.375E-2</v>
      </c>
      <c r="AO58" s="17">
        <f t="shared" ca="1" si="28"/>
        <v>6.4705882352941169E-2</v>
      </c>
      <c r="AP58" s="17" t="str">
        <f t="shared" ca="1" si="29"/>
        <v/>
      </c>
      <c r="AQ58" s="17" t="str">
        <f t="shared" ca="1" si="30"/>
        <v/>
      </c>
      <c r="AS58" s="17" t="str">
        <f t="shared" ca="1" si="31"/>
        <v/>
      </c>
      <c r="AT58" s="17" t="str">
        <f t="shared" ca="1" si="32"/>
        <v/>
      </c>
      <c r="AU58" s="17" t="str">
        <f t="shared" ca="1" si="33"/>
        <v/>
      </c>
      <c r="AV58" s="17" t="str">
        <f t="shared" ca="1" si="34"/>
        <v/>
      </c>
      <c r="AW58" s="17" t="str">
        <f t="shared" ca="1" si="35"/>
        <v/>
      </c>
      <c r="AX58" s="17" t="str">
        <f t="shared" ca="1" si="36"/>
        <v/>
      </c>
      <c r="AY58" s="17" t="str">
        <f t="shared" ca="1" si="37"/>
        <v/>
      </c>
      <c r="AZ58" s="17" t="str">
        <f t="shared" ca="1" si="38"/>
        <v/>
      </c>
      <c r="BA58" s="17" t="str">
        <f t="shared" ca="1" si="39"/>
        <v/>
      </c>
      <c r="BB58" s="17">
        <f t="shared" ca="1" si="40"/>
        <v>-0.10656661998933104</v>
      </c>
      <c r="BC58" s="17">
        <f t="shared" ca="1" si="41"/>
        <v>-0.21021408431323907</v>
      </c>
      <c r="BD58" s="17" t="str">
        <f t="shared" ca="1" si="42"/>
        <v/>
      </c>
      <c r="BE58" s="17" t="str">
        <f t="shared" ca="1" si="43"/>
        <v/>
      </c>
      <c r="BG58" s="17" t="str">
        <f t="shared" ca="1" si="44"/>
        <v/>
      </c>
      <c r="BH58" s="17" t="str">
        <f t="shared" ca="1" si="45"/>
        <v/>
      </c>
      <c r="BI58" s="17" t="str">
        <f t="shared" ca="1" si="46"/>
        <v/>
      </c>
      <c r="BJ58" s="17" t="str">
        <f t="shared" ca="1" si="47"/>
        <v/>
      </c>
      <c r="BK58" s="17" t="str">
        <f t="shared" ca="1" si="48"/>
        <v/>
      </c>
      <c r="BL58" s="17" t="str">
        <f t="shared" ca="1" si="49"/>
        <v/>
      </c>
      <c r="BM58" s="17" t="str">
        <f t="shared" ca="1" si="50"/>
        <v/>
      </c>
      <c r="BN58" s="17" t="str">
        <f t="shared" ca="1" si="51"/>
        <v/>
      </c>
      <c r="BO58" s="17" t="str">
        <f t="shared" ca="1" si="52"/>
        <v/>
      </c>
      <c r="BP58" s="17">
        <f t="shared" ca="1" si="53"/>
        <v>-4.8185603807257671E-2</v>
      </c>
      <c r="BQ58" s="17">
        <f t="shared" ca="1" si="54"/>
        <v>-0.16434547495153551</v>
      </c>
      <c r="BR58" s="17" t="str">
        <f t="shared" ca="1" si="55"/>
        <v/>
      </c>
      <c r="BS58" s="17" t="str">
        <f t="shared" ca="1" si="56"/>
        <v/>
      </c>
      <c r="BX58" t="str">
        <f>IF('Macrobond Imports'!FG57="","",'Macrobond Imports'!FG57)</f>
        <v/>
      </c>
      <c r="BY58" t="str">
        <f>IF('Macrobond Imports'!AI57="","",'Macrobond Imports'!AI57)</f>
        <v/>
      </c>
      <c r="CA58" s="37" t="str">
        <f t="shared" ca="1" si="57"/>
        <v/>
      </c>
      <c r="CB58" s="37" t="str">
        <f t="shared" ca="1" si="58"/>
        <v/>
      </c>
    </row>
    <row r="59" spans="1:80" x14ac:dyDescent="0.25">
      <c r="A59" s="10">
        <f>IF('Macrobond Imports'!A58="","",'Macrobond Imports'!A58)</f>
        <v>18872</v>
      </c>
      <c r="B59" s="9" t="str">
        <f>IF('Macrobond Imports'!B58="","",'Macrobond Imports'!B58)</f>
        <v/>
      </c>
      <c r="C59" s="9" t="str">
        <f>IF('Macrobond Imports'!C58="","",'Macrobond Imports'!C58)</f>
        <v/>
      </c>
      <c r="D59" s="9" t="str">
        <f>IF('Macrobond Imports'!Z58="","",'Macrobond Imports'!Z58)</f>
        <v/>
      </c>
      <c r="E59" s="9" t="str">
        <f>IF('Macrobond Imports'!BH58="","",'Macrobond Imports'!BH58)</f>
        <v/>
      </c>
      <c r="F59" s="9" t="str">
        <f>IF('Macrobond Imports'!BJ58="","",'Macrobond Imports'!BJ58)</f>
        <v/>
      </c>
      <c r="G59" s="9" t="str">
        <f>IF('Macrobond Imports'!BK58="","",'Macrobond Imports'!BK58)</f>
        <v/>
      </c>
      <c r="H59" s="9" t="str">
        <f>IF('Macrobond Imports'!BL58="","",'Macrobond Imports'!BL58)</f>
        <v/>
      </c>
      <c r="I59" s="9" t="str">
        <f>IF('Macrobond Imports'!BS58="","",'Macrobond Imports'!BS58)</f>
        <v/>
      </c>
      <c r="J59" s="9" t="str">
        <f>IF('Macrobond Imports'!AA58="","",'Macrobond Imports'!AA58)</f>
        <v/>
      </c>
      <c r="K59" s="9">
        <f>IF('Macrobond Imports'!DF58="","",'Macrobond Imports'!DF58)</f>
        <v>28</v>
      </c>
      <c r="L59" s="9">
        <f>IF('Macrobond Imports'!EA58="","",'Macrobond Imports'!EA58)</f>
        <v>35.9</v>
      </c>
      <c r="M59" s="9" t="str">
        <f>IF('Macrobond Imports'!FA58="","",'Macrobond Imports'!FA58)</f>
        <v/>
      </c>
      <c r="N59" s="9" t="str">
        <f>IF('Macrobond Imports'!FC58="","",'Macrobond Imports'!FC58)</f>
        <v/>
      </c>
      <c r="P59" s="16">
        <f t="shared" si="4"/>
        <v>18872</v>
      </c>
      <c r="Q59" s="17" t="str">
        <f t="shared" si="5"/>
        <v/>
      </c>
      <c r="R59" s="17" t="str">
        <f t="shared" si="6"/>
        <v/>
      </c>
      <c r="S59" s="17" t="str">
        <f t="shared" si="7"/>
        <v/>
      </c>
      <c r="T59" s="17" t="str">
        <f t="shared" si="8"/>
        <v/>
      </c>
      <c r="U59" s="17" t="str">
        <f t="shared" si="9"/>
        <v/>
      </c>
      <c r="V59" s="17" t="str">
        <f t="shared" si="10"/>
        <v/>
      </c>
      <c r="W59" s="17" t="str">
        <f t="shared" si="11"/>
        <v/>
      </c>
      <c r="X59" s="17" t="str">
        <f t="shared" si="12"/>
        <v/>
      </c>
      <c r="Y59" s="17" t="str">
        <f t="shared" si="13"/>
        <v/>
      </c>
      <c r="Z59" s="17">
        <f t="shared" si="14"/>
        <v>0</v>
      </c>
      <c r="AA59" s="17">
        <f t="shared" si="15"/>
        <v>-8.2872928176797034E-3</v>
      </c>
      <c r="AB59" s="17" t="str">
        <f t="shared" si="16"/>
        <v/>
      </c>
      <c r="AC59" s="17" t="str">
        <f t="shared" si="17"/>
        <v/>
      </c>
      <c r="AE59" s="17" t="str">
        <f t="shared" ca="1" si="18"/>
        <v/>
      </c>
      <c r="AF59" s="17" t="str">
        <f t="shared" ca="1" si="19"/>
        <v/>
      </c>
      <c r="AG59" s="17" t="str">
        <f t="shared" ca="1" si="20"/>
        <v/>
      </c>
      <c r="AH59" s="17" t="str">
        <f t="shared" ca="1" si="21"/>
        <v/>
      </c>
      <c r="AI59" s="17" t="str">
        <f t="shared" ca="1" si="22"/>
        <v/>
      </c>
      <c r="AJ59" s="17" t="str">
        <f t="shared" ca="1" si="23"/>
        <v/>
      </c>
      <c r="AK59" s="17" t="str">
        <f t="shared" ca="1" si="24"/>
        <v/>
      </c>
      <c r="AL59" s="17" t="str">
        <f t="shared" ca="1" si="25"/>
        <v/>
      </c>
      <c r="AM59" s="17" t="str">
        <f t="shared" ca="1" si="26"/>
        <v/>
      </c>
      <c r="AN59" s="17">
        <f t="shared" ca="1" si="27"/>
        <v>6.8702290076335881E-2</v>
      </c>
      <c r="AO59" s="17">
        <f t="shared" ca="1" si="28"/>
        <v>4.057971014492745E-2</v>
      </c>
      <c r="AP59" s="17" t="str">
        <f t="shared" ca="1" si="29"/>
        <v/>
      </c>
      <c r="AQ59" s="17" t="str">
        <f t="shared" ca="1" si="30"/>
        <v/>
      </c>
      <c r="AS59" s="17" t="str">
        <f t="shared" ca="1" si="31"/>
        <v/>
      </c>
      <c r="AT59" s="17" t="str">
        <f t="shared" ca="1" si="32"/>
        <v/>
      </c>
      <c r="AU59" s="17" t="str">
        <f t="shared" ca="1" si="33"/>
        <v/>
      </c>
      <c r="AV59" s="17" t="str">
        <f t="shared" ca="1" si="34"/>
        <v/>
      </c>
      <c r="AW59" s="17" t="str">
        <f t="shared" ca="1" si="35"/>
        <v/>
      </c>
      <c r="AX59" s="17" t="str">
        <f t="shared" ca="1" si="36"/>
        <v/>
      </c>
      <c r="AY59" s="17" t="str">
        <f t="shared" ca="1" si="37"/>
        <v/>
      </c>
      <c r="AZ59" s="17" t="str">
        <f t="shared" ca="1" si="38"/>
        <v/>
      </c>
      <c r="BA59" s="17" t="str">
        <f t="shared" ca="1" si="39"/>
        <v/>
      </c>
      <c r="BB59" s="17">
        <f t="shared" ca="1" si="40"/>
        <v>-9.4049355200245377E-2</v>
      </c>
      <c r="BC59" s="17">
        <f t="shared" ca="1" si="41"/>
        <v>-0.2117247487924695</v>
      </c>
      <c r="BD59" s="17" t="str">
        <f t="shared" ca="1" si="42"/>
        <v/>
      </c>
      <c r="BE59" s="17" t="str">
        <f t="shared" ca="1" si="43"/>
        <v/>
      </c>
      <c r="BG59" s="17" t="str">
        <f t="shared" ca="1" si="44"/>
        <v/>
      </c>
      <c r="BH59" s="17" t="str">
        <f t="shared" ca="1" si="45"/>
        <v/>
      </c>
      <c r="BI59" s="17" t="str">
        <f t="shared" ca="1" si="46"/>
        <v/>
      </c>
      <c r="BJ59" s="17" t="str">
        <f t="shared" ca="1" si="47"/>
        <v/>
      </c>
      <c r="BK59" s="17" t="str">
        <f t="shared" ca="1" si="48"/>
        <v/>
      </c>
      <c r="BL59" s="17" t="str">
        <f t="shared" ca="1" si="49"/>
        <v/>
      </c>
      <c r="BM59" s="17" t="str">
        <f t="shared" ca="1" si="50"/>
        <v/>
      </c>
      <c r="BN59" s="17" t="str">
        <f t="shared" ca="1" si="51"/>
        <v/>
      </c>
      <c r="BO59" s="17" t="str">
        <f t="shared" ca="1" si="52"/>
        <v/>
      </c>
      <c r="BP59" s="17">
        <f t="shared" ca="1" si="53"/>
        <v>-5.4783950617284027E-2</v>
      </c>
      <c r="BQ59" s="17">
        <f t="shared" ca="1" si="54"/>
        <v>-0.15698484442147831</v>
      </c>
      <c r="BR59" s="17" t="str">
        <f t="shared" ca="1" si="55"/>
        <v/>
      </c>
      <c r="BS59" s="17" t="str">
        <f t="shared" ca="1" si="56"/>
        <v/>
      </c>
      <c r="BX59" t="str">
        <f>IF('Macrobond Imports'!FG58="","",'Macrobond Imports'!FG58)</f>
        <v/>
      </c>
      <c r="BY59" t="str">
        <f>IF('Macrobond Imports'!AI58="","",'Macrobond Imports'!AI58)</f>
        <v/>
      </c>
      <c r="CA59" s="37" t="str">
        <f t="shared" ca="1" si="57"/>
        <v/>
      </c>
      <c r="CB59" s="37" t="str">
        <f t="shared" ca="1" si="58"/>
        <v/>
      </c>
    </row>
    <row r="60" spans="1:80" x14ac:dyDescent="0.25">
      <c r="A60" s="10">
        <f>IF('Macrobond Imports'!A59="","",'Macrobond Imports'!A59)</f>
        <v>18902</v>
      </c>
      <c r="B60" s="9" t="str">
        <f>IF('Macrobond Imports'!B59="","",'Macrobond Imports'!B59)</f>
        <v/>
      </c>
      <c r="C60" s="9" t="str">
        <f>IF('Macrobond Imports'!C59="","",'Macrobond Imports'!C59)</f>
        <v/>
      </c>
      <c r="D60" s="9" t="str">
        <f>IF('Macrobond Imports'!Z59="","",'Macrobond Imports'!Z59)</f>
        <v/>
      </c>
      <c r="E60" s="9" t="str">
        <f>IF('Macrobond Imports'!BH59="","",'Macrobond Imports'!BH59)</f>
        <v/>
      </c>
      <c r="F60" s="9" t="str">
        <f>IF('Macrobond Imports'!BJ59="","",'Macrobond Imports'!BJ59)</f>
        <v/>
      </c>
      <c r="G60" s="9" t="str">
        <f>IF('Macrobond Imports'!BK59="","",'Macrobond Imports'!BK59)</f>
        <v/>
      </c>
      <c r="H60" s="9" t="str">
        <f>IF('Macrobond Imports'!BL59="","",'Macrobond Imports'!BL59)</f>
        <v/>
      </c>
      <c r="I60" s="9" t="str">
        <f>IF('Macrobond Imports'!BS59="","",'Macrobond Imports'!BS59)</f>
        <v/>
      </c>
      <c r="J60" s="9" t="str">
        <f>IF('Macrobond Imports'!AA59="","",'Macrobond Imports'!AA59)</f>
        <v/>
      </c>
      <c r="K60" s="9">
        <f>IF('Macrobond Imports'!DF59="","",'Macrobond Imports'!DF59)</f>
        <v>27.9</v>
      </c>
      <c r="L60" s="9">
        <f>IF('Macrobond Imports'!EA59="","",'Macrobond Imports'!EA59)</f>
        <v>36.700000000000003</v>
      </c>
      <c r="M60" s="9" t="str">
        <f>IF('Macrobond Imports'!FA59="","",'Macrobond Imports'!FA59)</f>
        <v/>
      </c>
      <c r="N60" s="9" t="str">
        <f>IF('Macrobond Imports'!FC59="","",'Macrobond Imports'!FC59)</f>
        <v/>
      </c>
      <c r="P60" s="16">
        <f t="shared" si="4"/>
        <v>18902</v>
      </c>
      <c r="Q60" s="17" t="str">
        <f t="shared" si="5"/>
        <v/>
      </c>
      <c r="R60" s="17" t="str">
        <f t="shared" si="6"/>
        <v/>
      </c>
      <c r="S60" s="17" t="str">
        <f t="shared" si="7"/>
        <v/>
      </c>
      <c r="T60" s="17" t="str">
        <f t="shared" si="8"/>
        <v/>
      </c>
      <c r="U60" s="17" t="str">
        <f t="shared" si="9"/>
        <v/>
      </c>
      <c r="V60" s="17" t="str">
        <f t="shared" si="10"/>
        <v/>
      </c>
      <c r="W60" s="17" t="str">
        <f t="shared" si="11"/>
        <v/>
      </c>
      <c r="X60" s="17" t="str">
        <f t="shared" si="12"/>
        <v/>
      </c>
      <c r="Y60" s="17" t="str">
        <f t="shared" si="13"/>
        <v/>
      </c>
      <c r="Z60" s="17">
        <f t="shared" si="14"/>
        <v>-3.5714285714286698E-3</v>
      </c>
      <c r="AA60" s="17">
        <f t="shared" si="15"/>
        <v>2.2284122562674202E-2</v>
      </c>
      <c r="AB60" s="17" t="str">
        <f t="shared" si="16"/>
        <v/>
      </c>
      <c r="AC60" s="17" t="str">
        <f t="shared" si="17"/>
        <v/>
      </c>
      <c r="AE60" s="17" t="str">
        <f t="shared" ca="1" si="18"/>
        <v/>
      </c>
      <c r="AF60" s="17" t="str">
        <f t="shared" ca="1" si="19"/>
        <v/>
      </c>
      <c r="AG60" s="17" t="str">
        <f t="shared" ca="1" si="20"/>
        <v/>
      </c>
      <c r="AH60" s="17" t="str">
        <f t="shared" ca="1" si="21"/>
        <v/>
      </c>
      <c r="AI60" s="17" t="str">
        <f t="shared" ca="1" si="22"/>
        <v/>
      </c>
      <c r="AJ60" s="17" t="str">
        <f t="shared" ca="1" si="23"/>
        <v/>
      </c>
      <c r="AK60" s="17" t="str">
        <f t="shared" ca="1" si="24"/>
        <v/>
      </c>
      <c r="AL60" s="17" t="str">
        <f t="shared" ca="1" si="25"/>
        <v/>
      </c>
      <c r="AM60" s="17" t="str">
        <f t="shared" ca="1" si="26"/>
        <v/>
      </c>
      <c r="AN60" s="17">
        <f t="shared" ca="1" si="27"/>
        <v>4.4943820224718989E-2</v>
      </c>
      <c r="AO60" s="17">
        <f t="shared" ca="1" si="28"/>
        <v>6.3768115942029135E-2</v>
      </c>
      <c r="AP60" s="17" t="str">
        <f t="shared" ca="1" si="29"/>
        <v/>
      </c>
      <c r="AQ60" s="17" t="str">
        <f t="shared" ca="1" si="30"/>
        <v/>
      </c>
      <c r="AS60" s="17" t="str">
        <f t="shared" ca="1" si="31"/>
        <v/>
      </c>
      <c r="AT60" s="17" t="str">
        <f t="shared" ca="1" si="32"/>
        <v/>
      </c>
      <c r="AU60" s="17" t="str">
        <f t="shared" ca="1" si="33"/>
        <v/>
      </c>
      <c r="AV60" s="17" t="str">
        <f t="shared" ca="1" si="34"/>
        <v/>
      </c>
      <c r="AW60" s="17" t="str">
        <f t="shared" ca="1" si="35"/>
        <v/>
      </c>
      <c r="AX60" s="17" t="str">
        <f t="shared" ca="1" si="36"/>
        <v/>
      </c>
      <c r="AY60" s="17" t="str">
        <f t="shared" ca="1" si="37"/>
        <v/>
      </c>
      <c r="AZ60" s="17" t="str">
        <f t="shared" ca="1" si="38"/>
        <v/>
      </c>
      <c r="BA60" s="17" t="str">
        <f t="shared" ca="1" si="39"/>
        <v/>
      </c>
      <c r="BB60" s="17">
        <f t="shared" ca="1" si="40"/>
        <v>-6.858451713972602E-2</v>
      </c>
      <c r="BC60" s="17">
        <f t="shared" ca="1" si="41"/>
        <v>-1.0825340133070349E-2</v>
      </c>
      <c r="BD60" s="17" t="str">
        <f t="shared" ca="1" si="42"/>
        <v/>
      </c>
      <c r="BE60" s="17" t="str">
        <f t="shared" ca="1" si="43"/>
        <v/>
      </c>
      <c r="BG60" s="17" t="str">
        <f t="shared" ca="1" si="44"/>
        <v/>
      </c>
      <c r="BH60" s="17" t="str">
        <f t="shared" ca="1" si="45"/>
        <v/>
      </c>
      <c r="BI60" s="17" t="str">
        <f t="shared" ca="1" si="46"/>
        <v/>
      </c>
      <c r="BJ60" s="17" t="str">
        <f t="shared" ca="1" si="47"/>
        <v/>
      </c>
      <c r="BK60" s="17" t="str">
        <f t="shared" ca="1" si="48"/>
        <v/>
      </c>
      <c r="BL60" s="17" t="str">
        <f t="shared" ca="1" si="49"/>
        <v/>
      </c>
      <c r="BM60" s="17" t="str">
        <f t="shared" ca="1" si="50"/>
        <v/>
      </c>
      <c r="BN60" s="17" t="str">
        <f t="shared" ca="1" si="51"/>
        <v/>
      </c>
      <c r="BO60" s="17" t="str">
        <f t="shared" ca="1" si="52"/>
        <v/>
      </c>
      <c r="BP60" s="17">
        <f t="shared" ca="1" si="53"/>
        <v>-6.1523437500000222E-2</v>
      </c>
      <c r="BQ60" s="17">
        <f t="shared" ca="1" si="54"/>
        <v>-0.11899451207148037</v>
      </c>
      <c r="BR60" s="17" t="str">
        <f t="shared" ca="1" si="55"/>
        <v/>
      </c>
      <c r="BS60" s="17" t="str">
        <f t="shared" ca="1" si="56"/>
        <v/>
      </c>
      <c r="BX60" t="str">
        <f>IF('Macrobond Imports'!FG59="","",'Macrobond Imports'!FG59)</f>
        <v/>
      </c>
      <c r="BY60" t="str">
        <f>IF('Macrobond Imports'!AI59="","",'Macrobond Imports'!AI59)</f>
        <v/>
      </c>
      <c r="CA60" s="37" t="str">
        <f t="shared" ca="1" si="57"/>
        <v/>
      </c>
      <c r="CB60" s="37" t="str">
        <f t="shared" ca="1" si="58"/>
        <v/>
      </c>
    </row>
    <row r="61" spans="1:80" x14ac:dyDescent="0.25">
      <c r="A61" s="10">
        <f>IF('Macrobond Imports'!A60="","",'Macrobond Imports'!A60)</f>
        <v>18933</v>
      </c>
      <c r="B61" s="9" t="str">
        <f>IF('Macrobond Imports'!B60="","",'Macrobond Imports'!B60)</f>
        <v/>
      </c>
      <c r="C61" s="9" t="str">
        <f>IF('Macrobond Imports'!C60="","",'Macrobond Imports'!C60)</f>
        <v/>
      </c>
      <c r="D61" s="9" t="str">
        <f>IF('Macrobond Imports'!Z60="","",'Macrobond Imports'!Z60)</f>
        <v/>
      </c>
      <c r="E61" s="9" t="str">
        <f>IF('Macrobond Imports'!BH60="","",'Macrobond Imports'!BH60)</f>
        <v/>
      </c>
      <c r="F61" s="9" t="str">
        <f>IF('Macrobond Imports'!BJ60="","",'Macrobond Imports'!BJ60)</f>
        <v/>
      </c>
      <c r="G61" s="9" t="str">
        <f>IF('Macrobond Imports'!BK60="","",'Macrobond Imports'!BK60)</f>
        <v/>
      </c>
      <c r="H61" s="9" t="str">
        <f>IF('Macrobond Imports'!BL60="","",'Macrobond Imports'!BL60)</f>
        <v/>
      </c>
      <c r="I61" s="9" t="str">
        <f>IF('Macrobond Imports'!BS60="","",'Macrobond Imports'!BS60)</f>
        <v/>
      </c>
      <c r="J61" s="9" t="str">
        <f>IF('Macrobond Imports'!AA60="","",'Macrobond Imports'!AA60)</f>
        <v/>
      </c>
      <c r="K61" s="9">
        <f>IF('Macrobond Imports'!DF60="","",'Macrobond Imports'!DF60)</f>
        <v>27.9</v>
      </c>
      <c r="L61" s="9">
        <f>IF('Macrobond Imports'!EA60="","",'Macrobond Imports'!EA60)</f>
        <v>36.4</v>
      </c>
      <c r="M61" s="9" t="str">
        <f>IF('Macrobond Imports'!FA60="","",'Macrobond Imports'!FA60)</f>
        <v/>
      </c>
      <c r="N61" s="9" t="str">
        <f>IF('Macrobond Imports'!FC60="","",'Macrobond Imports'!FC60)</f>
        <v/>
      </c>
      <c r="P61" s="16">
        <f t="shared" si="4"/>
        <v>18933</v>
      </c>
      <c r="Q61" s="17" t="str">
        <f t="shared" si="5"/>
        <v/>
      </c>
      <c r="R61" s="17" t="str">
        <f t="shared" si="6"/>
        <v/>
      </c>
      <c r="S61" s="17" t="str">
        <f t="shared" si="7"/>
        <v/>
      </c>
      <c r="T61" s="17" t="str">
        <f t="shared" si="8"/>
        <v/>
      </c>
      <c r="U61" s="17" t="str">
        <f t="shared" si="9"/>
        <v/>
      </c>
      <c r="V61" s="17" t="str">
        <f t="shared" si="10"/>
        <v/>
      </c>
      <c r="W61" s="17" t="str">
        <f t="shared" si="11"/>
        <v/>
      </c>
      <c r="X61" s="17" t="str">
        <f t="shared" si="12"/>
        <v/>
      </c>
      <c r="Y61" s="17" t="str">
        <f t="shared" si="13"/>
        <v/>
      </c>
      <c r="Z61" s="17">
        <f t="shared" si="14"/>
        <v>0</v>
      </c>
      <c r="AA61" s="17">
        <f t="shared" si="15"/>
        <v>-8.1743869209810471E-3</v>
      </c>
      <c r="AB61" s="17" t="str">
        <f t="shared" si="16"/>
        <v/>
      </c>
      <c r="AC61" s="17" t="str">
        <f t="shared" si="17"/>
        <v/>
      </c>
      <c r="AE61" s="17" t="str">
        <f t="shared" ca="1" si="18"/>
        <v/>
      </c>
      <c r="AF61" s="17" t="str">
        <f t="shared" ca="1" si="19"/>
        <v/>
      </c>
      <c r="AG61" s="17" t="str">
        <f t="shared" ca="1" si="20"/>
        <v/>
      </c>
      <c r="AH61" s="17" t="str">
        <f t="shared" ca="1" si="21"/>
        <v/>
      </c>
      <c r="AI61" s="17" t="str">
        <f t="shared" ca="1" si="22"/>
        <v/>
      </c>
      <c r="AJ61" s="17" t="str">
        <f t="shared" ca="1" si="23"/>
        <v/>
      </c>
      <c r="AK61" s="17" t="str">
        <f t="shared" ca="1" si="24"/>
        <v/>
      </c>
      <c r="AL61" s="17" t="str">
        <f t="shared" ca="1" si="25"/>
        <v/>
      </c>
      <c r="AM61" s="17" t="str">
        <f t="shared" ca="1" si="26"/>
        <v/>
      </c>
      <c r="AN61" s="17">
        <f t="shared" ca="1" si="27"/>
        <v>3.7174721189590976E-2</v>
      </c>
      <c r="AO61" s="17">
        <f t="shared" ca="1" si="28"/>
        <v>2.8248587570621542E-2</v>
      </c>
      <c r="AP61" s="17" t="str">
        <f t="shared" ca="1" si="29"/>
        <v/>
      </c>
      <c r="AQ61" s="17" t="str">
        <f t="shared" ca="1" si="30"/>
        <v/>
      </c>
      <c r="AS61" s="17" t="str">
        <f t="shared" ca="1" si="31"/>
        <v/>
      </c>
      <c r="AT61" s="17" t="str">
        <f t="shared" ca="1" si="32"/>
        <v/>
      </c>
      <c r="AU61" s="17" t="str">
        <f t="shared" ca="1" si="33"/>
        <v/>
      </c>
      <c r="AV61" s="17" t="str">
        <f t="shared" ca="1" si="34"/>
        <v/>
      </c>
      <c r="AW61" s="17" t="str">
        <f t="shared" ca="1" si="35"/>
        <v/>
      </c>
      <c r="AX61" s="17" t="str">
        <f t="shared" ca="1" si="36"/>
        <v/>
      </c>
      <c r="AY61" s="17" t="str">
        <f t="shared" ca="1" si="37"/>
        <v/>
      </c>
      <c r="AZ61" s="17" t="str">
        <f t="shared" ca="1" si="38"/>
        <v/>
      </c>
      <c r="BA61" s="17" t="str">
        <f t="shared" ca="1" si="39"/>
        <v/>
      </c>
      <c r="BB61" s="17">
        <f t="shared" ca="1" si="40"/>
        <v>-1.4209365726520651E-2</v>
      </c>
      <c r="BC61" s="17">
        <f t="shared" ca="1" si="41"/>
        <v>2.2283267603906864E-2</v>
      </c>
      <c r="BD61" s="17" t="str">
        <f t="shared" ca="1" si="42"/>
        <v/>
      </c>
      <c r="BE61" s="17" t="str">
        <f t="shared" ca="1" si="43"/>
        <v/>
      </c>
      <c r="BG61" s="17" t="str">
        <f t="shared" ca="1" si="44"/>
        <v/>
      </c>
      <c r="BH61" s="17" t="str">
        <f t="shared" ca="1" si="45"/>
        <v/>
      </c>
      <c r="BI61" s="17" t="str">
        <f t="shared" ca="1" si="46"/>
        <v/>
      </c>
      <c r="BJ61" s="17" t="str">
        <f t="shared" ca="1" si="47"/>
        <v/>
      </c>
      <c r="BK61" s="17" t="str">
        <f t="shared" ca="1" si="48"/>
        <v/>
      </c>
      <c r="BL61" s="17" t="str">
        <f t="shared" ca="1" si="49"/>
        <v/>
      </c>
      <c r="BM61" s="17" t="str">
        <f t="shared" ca="1" si="50"/>
        <v/>
      </c>
      <c r="BN61" s="17" t="str">
        <f t="shared" ca="1" si="51"/>
        <v/>
      </c>
      <c r="BO61" s="17" t="str">
        <f t="shared" ca="1" si="52"/>
        <v/>
      </c>
      <c r="BP61" s="17">
        <f t="shared" ca="1" si="53"/>
        <v>-6.1523437500000222E-2</v>
      </c>
      <c r="BQ61" s="17">
        <f t="shared" ca="1" si="54"/>
        <v>-0.10145399305555558</v>
      </c>
      <c r="BR61" s="17" t="str">
        <f t="shared" ca="1" si="55"/>
        <v/>
      </c>
      <c r="BS61" s="17" t="str">
        <f t="shared" ca="1" si="56"/>
        <v/>
      </c>
      <c r="BX61" t="str">
        <f>IF('Macrobond Imports'!FG60="","",'Macrobond Imports'!FG60)</f>
        <v/>
      </c>
      <c r="BY61" t="str">
        <f>IF('Macrobond Imports'!AI60="","",'Macrobond Imports'!AI60)</f>
        <v/>
      </c>
      <c r="CA61" s="37" t="str">
        <f t="shared" ca="1" si="57"/>
        <v/>
      </c>
      <c r="CB61" s="37" t="str">
        <f t="shared" ca="1" si="58"/>
        <v/>
      </c>
    </row>
    <row r="62" spans="1:80" x14ac:dyDescent="0.25">
      <c r="A62" s="10">
        <f>IF('Macrobond Imports'!A61="","",'Macrobond Imports'!A61)</f>
        <v>18963</v>
      </c>
      <c r="B62" s="9" t="str">
        <f>IF('Macrobond Imports'!B61="","",'Macrobond Imports'!B61)</f>
        <v/>
      </c>
      <c r="C62" s="9" t="str">
        <f>IF('Macrobond Imports'!C61="","",'Macrobond Imports'!C61)</f>
        <v/>
      </c>
      <c r="D62" s="9" t="str">
        <f>IF('Macrobond Imports'!Z61="","",'Macrobond Imports'!Z61)</f>
        <v/>
      </c>
      <c r="E62" s="9" t="str">
        <f>IF('Macrobond Imports'!BH61="","",'Macrobond Imports'!BH61)</f>
        <v/>
      </c>
      <c r="F62" s="9" t="str">
        <f>IF('Macrobond Imports'!BJ61="","",'Macrobond Imports'!BJ61)</f>
        <v/>
      </c>
      <c r="G62" s="9" t="str">
        <f>IF('Macrobond Imports'!BK61="","",'Macrobond Imports'!BK61)</f>
        <v/>
      </c>
      <c r="H62" s="9" t="str">
        <f>IF('Macrobond Imports'!BL61="","",'Macrobond Imports'!BL61)</f>
        <v/>
      </c>
      <c r="I62" s="9" t="str">
        <f>IF('Macrobond Imports'!BS61="","",'Macrobond Imports'!BS61)</f>
        <v/>
      </c>
      <c r="J62" s="9" t="str">
        <f>IF('Macrobond Imports'!AA61="","",'Macrobond Imports'!AA61)</f>
        <v/>
      </c>
      <c r="K62" s="9">
        <f>IF('Macrobond Imports'!DF61="","",'Macrobond Imports'!DF61)</f>
        <v>27.8</v>
      </c>
      <c r="L62" s="9">
        <f>IF('Macrobond Imports'!EA61="","",'Macrobond Imports'!EA61)</f>
        <v>36.6</v>
      </c>
      <c r="M62" s="9" t="str">
        <f>IF('Macrobond Imports'!FA61="","",'Macrobond Imports'!FA61)</f>
        <v/>
      </c>
      <c r="N62" s="9" t="str">
        <f>IF('Macrobond Imports'!FC61="","",'Macrobond Imports'!FC61)</f>
        <v/>
      </c>
      <c r="P62" s="16">
        <f t="shared" si="4"/>
        <v>18963</v>
      </c>
      <c r="Q62" s="17" t="str">
        <f t="shared" si="5"/>
        <v/>
      </c>
      <c r="R62" s="17" t="str">
        <f t="shared" si="6"/>
        <v/>
      </c>
      <c r="S62" s="17" t="str">
        <f t="shared" si="7"/>
        <v/>
      </c>
      <c r="T62" s="17" t="str">
        <f t="shared" si="8"/>
        <v/>
      </c>
      <c r="U62" s="17" t="str">
        <f t="shared" si="9"/>
        <v/>
      </c>
      <c r="V62" s="17" t="str">
        <f t="shared" si="10"/>
        <v/>
      </c>
      <c r="W62" s="17" t="str">
        <f t="shared" si="11"/>
        <v/>
      </c>
      <c r="X62" s="17" t="str">
        <f t="shared" si="12"/>
        <v/>
      </c>
      <c r="Y62" s="17" t="str">
        <f t="shared" si="13"/>
        <v/>
      </c>
      <c r="Z62" s="17">
        <f t="shared" si="14"/>
        <v>-3.5842293906809264E-3</v>
      </c>
      <c r="AA62" s="17">
        <f t="shared" si="15"/>
        <v>5.494505494505475E-3</v>
      </c>
      <c r="AB62" s="17" t="str">
        <f t="shared" si="16"/>
        <v/>
      </c>
      <c r="AC62" s="17" t="str">
        <f t="shared" si="17"/>
        <v/>
      </c>
      <c r="AE62" s="17" t="str">
        <f t="shared" ca="1" si="18"/>
        <v/>
      </c>
      <c r="AF62" s="17" t="str">
        <f t="shared" ca="1" si="19"/>
        <v/>
      </c>
      <c r="AG62" s="17" t="str">
        <f t="shared" ca="1" si="20"/>
        <v/>
      </c>
      <c r="AH62" s="17" t="str">
        <f t="shared" ca="1" si="21"/>
        <v/>
      </c>
      <c r="AI62" s="17" t="str">
        <f t="shared" ca="1" si="22"/>
        <v/>
      </c>
      <c r="AJ62" s="17" t="str">
        <f t="shared" ca="1" si="23"/>
        <v/>
      </c>
      <c r="AK62" s="17" t="str">
        <f t="shared" ca="1" si="24"/>
        <v/>
      </c>
      <c r="AL62" s="17" t="str">
        <f t="shared" ca="1" si="25"/>
        <v/>
      </c>
      <c r="AM62" s="17" t="str">
        <f t="shared" ca="1" si="26"/>
        <v/>
      </c>
      <c r="AN62" s="17">
        <f t="shared" ca="1" si="27"/>
        <v>0</v>
      </c>
      <c r="AO62" s="17">
        <f t="shared" ca="1" si="28"/>
        <v>-2.7247956403270157E-3</v>
      </c>
      <c r="AP62" s="17" t="str">
        <f t="shared" ca="1" si="29"/>
        <v/>
      </c>
      <c r="AQ62" s="17" t="str">
        <f t="shared" ca="1" si="30"/>
        <v/>
      </c>
      <c r="AS62" s="17" t="str">
        <f t="shared" ca="1" si="31"/>
        <v/>
      </c>
      <c r="AT62" s="17" t="str">
        <f t="shared" ca="1" si="32"/>
        <v/>
      </c>
      <c r="AU62" s="17" t="str">
        <f t="shared" ca="1" si="33"/>
        <v/>
      </c>
      <c r="AV62" s="17" t="str">
        <f t="shared" ca="1" si="34"/>
        <v/>
      </c>
      <c r="AW62" s="17" t="str">
        <f t="shared" ca="1" si="35"/>
        <v/>
      </c>
      <c r="AX62" s="17" t="str">
        <f t="shared" ca="1" si="36"/>
        <v/>
      </c>
      <c r="AY62" s="17" t="str">
        <f t="shared" ca="1" si="37"/>
        <v/>
      </c>
      <c r="AZ62" s="17" t="str">
        <f t="shared" ca="1" si="38"/>
        <v/>
      </c>
      <c r="BA62" s="17" t="str">
        <f t="shared" ca="1" si="39"/>
        <v/>
      </c>
      <c r="BB62" s="17">
        <f t="shared" ca="1" si="40"/>
        <v>-2.8266761245314243E-2</v>
      </c>
      <c r="BC62" s="17">
        <f t="shared" ca="1" si="41"/>
        <v>8.0305400769765001E-2</v>
      </c>
      <c r="BD62" s="17" t="str">
        <f t="shared" ca="1" si="42"/>
        <v/>
      </c>
      <c r="BE62" s="17" t="str">
        <f t="shared" ca="1" si="43"/>
        <v/>
      </c>
      <c r="BG62" s="17" t="str">
        <f t="shared" ca="1" si="44"/>
        <v/>
      </c>
      <c r="BH62" s="17" t="str">
        <f t="shared" ca="1" si="45"/>
        <v/>
      </c>
      <c r="BI62" s="17" t="str">
        <f t="shared" ca="1" si="46"/>
        <v/>
      </c>
      <c r="BJ62" s="17" t="str">
        <f t="shared" ca="1" si="47"/>
        <v/>
      </c>
      <c r="BK62" s="17" t="str">
        <f t="shared" ca="1" si="48"/>
        <v/>
      </c>
      <c r="BL62" s="17" t="str">
        <f t="shared" ca="1" si="49"/>
        <v/>
      </c>
      <c r="BM62" s="17" t="str">
        <f t="shared" ca="1" si="50"/>
        <v/>
      </c>
      <c r="BN62" s="17" t="str">
        <f t="shared" ca="1" si="51"/>
        <v/>
      </c>
      <c r="BO62" s="17" t="str">
        <f t="shared" ca="1" si="52"/>
        <v/>
      </c>
      <c r="BP62" s="17">
        <f t="shared" ca="1" si="53"/>
        <v>-6.1734390365307257E-2</v>
      </c>
      <c r="BQ62" s="17">
        <f t="shared" ca="1" si="54"/>
        <v>-7.7190154380308851E-2</v>
      </c>
      <c r="BR62" s="17" t="str">
        <f t="shared" ca="1" si="55"/>
        <v/>
      </c>
      <c r="BS62" s="17" t="str">
        <f t="shared" ca="1" si="56"/>
        <v/>
      </c>
      <c r="BX62" t="str">
        <f>IF('Macrobond Imports'!FG61="","",'Macrobond Imports'!FG61)</f>
        <v/>
      </c>
      <c r="BY62" t="str">
        <f>IF('Macrobond Imports'!AI61="","",'Macrobond Imports'!AI61)</f>
        <v/>
      </c>
      <c r="CA62" s="37" t="str">
        <f t="shared" ca="1" si="57"/>
        <v/>
      </c>
      <c r="CB62" s="37" t="str">
        <f t="shared" ca="1" si="58"/>
        <v/>
      </c>
    </row>
    <row r="63" spans="1:80" x14ac:dyDescent="0.25">
      <c r="A63" s="10">
        <f>IF('Macrobond Imports'!A62="","",'Macrobond Imports'!A62)</f>
        <v>18994</v>
      </c>
      <c r="B63" s="9" t="str">
        <f>IF('Macrobond Imports'!B62="","",'Macrobond Imports'!B62)</f>
        <v/>
      </c>
      <c r="C63" s="9" t="str">
        <f>IF('Macrobond Imports'!C62="","",'Macrobond Imports'!C62)</f>
        <v/>
      </c>
      <c r="D63" s="9" t="str">
        <f>IF('Macrobond Imports'!Z62="","",'Macrobond Imports'!Z62)</f>
        <v/>
      </c>
      <c r="E63" s="9" t="str">
        <f>IF('Macrobond Imports'!BH62="","",'Macrobond Imports'!BH62)</f>
        <v/>
      </c>
      <c r="F63" s="9" t="str">
        <f>IF('Macrobond Imports'!BJ62="","",'Macrobond Imports'!BJ62)</f>
        <v/>
      </c>
      <c r="G63" s="9" t="str">
        <f>IF('Macrobond Imports'!BK62="","",'Macrobond Imports'!BK62)</f>
        <v/>
      </c>
      <c r="H63" s="9" t="str">
        <f>IF('Macrobond Imports'!BL62="","",'Macrobond Imports'!BL62)</f>
        <v/>
      </c>
      <c r="I63" s="9" t="str">
        <f>IF('Macrobond Imports'!BS62="","",'Macrobond Imports'!BS62)</f>
        <v/>
      </c>
      <c r="J63" s="9" t="str">
        <f>IF('Macrobond Imports'!AA62="","",'Macrobond Imports'!AA62)</f>
        <v/>
      </c>
      <c r="K63" s="9">
        <f>IF('Macrobond Imports'!DF62="","",'Macrobond Imports'!DF62)</f>
        <v>27.8</v>
      </c>
      <c r="L63" s="9">
        <f>IF('Macrobond Imports'!EA62="","",'Macrobond Imports'!EA62)</f>
        <v>35.799999999999997</v>
      </c>
      <c r="M63" s="9" t="str">
        <f>IF('Macrobond Imports'!FA62="","",'Macrobond Imports'!FA62)</f>
        <v/>
      </c>
      <c r="N63" s="9" t="str">
        <f>IF('Macrobond Imports'!FC62="","",'Macrobond Imports'!FC62)</f>
        <v/>
      </c>
      <c r="P63" s="16">
        <f t="shared" si="4"/>
        <v>18994</v>
      </c>
      <c r="Q63" s="17" t="str">
        <f t="shared" si="5"/>
        <v/>
      </c>
      <c r="R63" s="17" t="str">
        <f t="shared" si="6"/>
        <v/>
      </c>
      <c r="S63" s="17" t="str">
        <f t="shared" si="7"/>
        <v/>
      </c>
      <c r="T63" s="17" t="str">
        <f t="shared" si="8"/>
        <v/>
      </c>
      <c r="U63" s="17" t="str">
        <f t="shared" si="9"/>
        <v/>
      </c>
      <c r="V63" s="17" t="str">
        <f t="shared" si="10"/>
        <v/>
      </c>
      <c r="W63" s="17" t="str">
        <f t="shared" si="11"/>
        <v/>
      </c>
      <c r="X63" s="17" t="str">
        <f t="shared" si="12"/>
        <v/>
      </c>
      <c r="Y63" s="17" t="str">
        <f t="shared" si="13"/>
        <v/>
      </c>
      <c r="Z63" s="17">
        <f t="shared" si="14"/>
        <v>0</v>
      </c>
      <c r="AA63" s="17">
        <f t="shared" si="15"/>
        <v>-2.1857923497267895E-2</v>
      </c>
      <c r="AB63" s="17" t="str">
        <f t="shared" si="16"/>
        <v/>
      </c>
      <c r="AC63" s="17" t="str">
        <f t="shared" si="17"/>
        <v/>
      </c>
      <c r="AE63" s="17" t="str">
        <f t="shared" ca="1" si="18"/>
        <v/>
      </c>
      <c r="AF63" s="17" t="str">
        <f t="shared" ca="1" si="19"/>
        <v/>
      </c>
      <c r="AG63" s="17" t="str">
        <f t="shared" ca="1" si="20"/>
        <v/>
      </c>
      <c r="AH63" s="17" t="str">
        <f t="shared" ca="1" si="21"/>
        <v/>
      </c>
      <c r="AI63" s="17" t="str">
        <f t="shared" ca="1" si="22"/>
        <v/>
      </c>
      <c r="AJ63" s="17" t="str">
        <f t="shared" ca="1" si="23"/>
        <v/>
      </c>
      <c r="AK63" s="17" t="str">
        <f t="shared" ca="1" si="24"/>
        <v/>
      </c>
      <c r="AL63" s="17" t="str">
        <f t="shared" ca="1" si="25"/>
        <v/>
      </c>
      <c r="AM63" s="17" t="str">
        <f t="shared" ca="1" si="26"/>
        <v/>
      </c>
      <c r="AN63" s="17">
        <f t="shared" ca="1" si="27"/>
        <v>-2.4561403508771895E-2</v>
      </c>
      <c r="AO63" s="17">
        <f t="shared" ca="1" si="28"/>
        <v>-6.282722513089023E-2</v>
      </c>
      <c r="AP63" s="17" t="str">
        <f t="shared" ca="1" si="29"/>
        <v/>
      </c>
      <c r="AQ63" s="17" t="str">
        <f t="shared" ca="1" si="30"/>
        <v/>
      </c>
      <c r="AS63" s="17" t="str">
        <f t="shared" ca="1" si="31"/>
        <v/>
      </c>
      <c r="AT63" s="17" t="str">
        <f t="shared" ca="1" si="32"/>
        <v/>
      </c>
      <c r="AU63" s="17" t="str">
        <f t="shared" ca="1" si="33"/>
        <v/>
      </c>
      <c r="AV63" s="17" t="str">
        <f t="shared" ca="1" si="34"/>
        <v/>
      </c>
      <c r="AW63" s="17" t="str">
        <f t="shared" ca="1" si="35"/>
        <v/>
      </c>
      <c r="AX63" s="17" t="str">
        <f t="shared" ca="1" si="36"/>
        <v/>
      </c>
      <c r="AY63" s="17" t="str">
        <f t="shared" ca="1" si="37"/>
        <v/>
      </c>
      <c r="AZ63" s="17" t="str">
        <f t="shared" ca="1" si="38"/>
        <v/>
      </c>
      <c r="BA63" s="17" t="str">
        <f t="shared" ca="1" si="39"/>
        <v/>
      </c>
      <c r="BB63" s="17">
        <f t="shared" ca="1" si="40"/>
        <v>-1.4260021377819454E-2</v>
      </c>
      <c r="BC63" s="17">
        <f t="shared" ca="1" si="41"/>
        <v>-9.4542960389257802E-2</v>
      </c>
      <c r="BD63" s="17" t="str">
        <f t="shared" ca="1" si="42"/>
        <v/>
      </c>
      <c r="BE63" s="17" t="str">
        <f t="shared" ca="1" si="43"/>
        <v/>
      </c>
      <c r="BG63" s="17" t="str">
        <f t="shared" ca="1" si="44"/>
        <v/>
      </c>
      <c r="BH63" s="17" t="str">
        <f t="shared" ca="1" si="45"/>
        <v/>
      </c>
      <c r="BI63" s="17" t="str">
        <f t="shared" ca="1" si="46"/>
        <v/>
      </c>
      <c r="BJ63" s="17" t="str">
        <f t="shared" ca="1" si="47"/>
        <v/>
      </c>
      <c r="BK63" s="17" t="str">
        <f t="shared" ca="1" si="48"/>
        <v/>
      </c>
      <c r="BL63" s="17" t="str">
        <f t="shared" ca="1" si="49"/>
        <v/>
      </c>
      <c r="BM63" s="17" t="str">
        <f t="shared" ca="1" si="50"/>
        <v/>
      </c>
      <c r="BN63" s="17" t="str">
        <f t="shared" ca="1" si="51"/>
        <v/>
      </c>
      <c r="BO63" s="17" t="str">
        <f t="shared" ca="1" si="52"/>
        <v/>
      </c>
      <c r="BP63" s="17">
        <f t="shared" ca="1" si="53"/>
        <v>-4.180718111485815E-2</v>
      </c>
      <c r="BQ63" s="17">
        <f t="shared" ca="1" si="54"/>
        <v>-5.3609404536862026E-2</v>
      </c>
      <c r="BR63" s="17" t="str">
        <f t="shared" ca="1" si="55"/>
        <v/>
      </c>
      <c r="BS63" s="17" t="str">
        <f t="shared" ca="1" si="56"/>
        <v/>
      </c>
      <c r="BX63" t="str">
        <f>IF('Macrobond Imports'!FG62="","",'Macrobond Imports'!FG62)</f>
        <v/>
      </c>
      <c r="BY63" t="str">
        <f>IF('Macrobond Imports'!AI62="","",'Macrobond Imports'!AI62)</f>
        <v/>
      </c>
      <c r="CA63" s="37" t="str">
        <f t="shared" ca="1" si="57"/>
        <v/>
      </c>
      <c r="CB63" s="37" t="str">
        <f t="shared" ca="1" si="58"/>
        <v/>
      </c>
    </row>
    <row r="64" spans="1:80" x14ac:dyDescent="0.25">
      <c r="A64" s="10">
        <f>IF('Macrobond Imports'!A63="","",'Macrobond Imports'!A63)</f>
        <v>19025</v>
      </c>
      <c r="B64" s="9" t="str">
        <f>IF('Macrobond Imports'!B63="","",'Macrobond Imports'!B63)</f>
        <v/>
      </c>
      <c r="C64" s="9" t="str">
        <f>IF('Macrobond Imports'!C63="","",'Macrobond Imports'!C63)</f>
        <v/>
      </c>
      <c r="D64" s="9" t="str">
        <f>IF('Macrobond Imports'!Z63="","",'Macrobond Imports'!Z63)</f>
        <v/>
      </c>
      <c r="E64" s="9" t="str">
        <f>IF('Macrobond Imports'!BH63="","",'Macrobond Imports'!BH63)</f>
        <v/>
      </c>
      <c r="F64" s="9" t="str">
        <f>IF('Macrobond Imports'!BJ63="","",'Macrobond Imports'!BJ63)</f>
        <v/>
      </c>
      <c r="G64" s="9" t="str">
        <f>IF('Macrobond Imports'!BK63="","",'Macrobond Imports'!BK63)</f>
        <v/>
      </c>
      <c r="H64" s="9" t="str">
        <f>IF('Macrobond Imports'!BL63="","",'Macrobond Imports'!BL63)</f>
        <v/>
      </c>
      <c r="I64" s="9" t="str">
        <f>IF('Macrobond Imports'!BS63="","",'Macrobond Imports'!BS63)</f>
        <v/>
      </c>
      <c r="J64" s="9" t="str">
        <f>IF('Macrobond Imports'!AA63="","",'Macrobond Imports'!AA63)</f>
        <v/>
      </c>
      <c r="K64" s="9">
        <f>IF('Macrobond Imports'!DF63="","",'Macrobond Imports'!DF63)</f>
        <v>27.7</v>
      </c>
      <c r="L64" s="9">
        <f>IF('Macrobond Imports'!EA63="","",'Macrobond Imports'!EA63)</f>
        <v>35.5</v>
      </c>
      <c r="M64" s="9" t="str">
        <f>IF('Macrobond Imports'!FA63="","",'Macrobond Imports'!FA63)</f>
        <v/>
      </c>
      <c r="N64" s="9" t="str">
        <f>IF('Macrobond Imports'!FC63="","",'Macrobond Imports'!FC63)</f>
        <v/>
      </c>
      <c r="P64" s="16">
        <f t="shared" si="4"/>
        <v>19025</v>
      </c>
      <c r="Q64" s="17" t="str">
        <f t="shared" si="5"/>
        <v/>
      </c>
      <c r="R64" s="17" t="str">
        <f t="shared" si="6"/>
        <v/>
      </c>
      <c r="S64" s="17" t="str">
        <f t="shared" si="7"/>
        <v/>
      </c>
      <c r="T64" s="17" t="str">
        <f t="shared" si="8"/>
        <v/>
      </c>
      <c r="U64" s="17" t="str">
        <f t="shared" si="9"/>
        <v/>
      </c>
      <c r="V64" s="17" t="str">
        <f t="shared" si="10"/>
        <v/>
      </c>
      <c r="W64" s="17" t="str">
        <f t="shared" si="11"/>
        <v/>
      </c>
      <c r="X64" s="17" t="str">
        <f t="shared" si="12"/>
        <v/>
      </c>
      <c r="Y64" s="17" t="str">
        <f t="shared" si="13"/>
        <v/>
      </c>
      <c r="Z64" s="17">
        <f t="shared" si="14"/>
        <v>-3.597122302158362E-3</v>
      </c>
      <c r="AA64" s="17">
        <f t="shared" si="15"/>
        <v>-8.379888268156388E-3</v>
      </c>
      <c r="AB64" s="17" t="str">
        <f t="shared" si="16"/>
        <v/>
      </c>
      <c r="AC64" s="17" t="str">
        <f t="shared" si="17"/>
        <v/>
      </c>
      <c r="AE64" s="17" t="str">
        <f t="shared" ca="1" si="18"/>
        <v/>
      </c>
      <c r="AF64" s="17" t="str">
        <f t="shared" ca="1" si="19"/>
        <v/>
      </c>
      <c r="AG64" s="17" t="str">
        <f t="shared" ca="1" si="20"/>
        <v/>
      </c>
      <c r="AH64" s="17" t="str">
        <f t="shared" ca="1" si="21"/>
        <v/>
      </c>
      <c r="AI64" s="17" t="str">
        <f t="shared" ca="1" si="22"/>
        <v/>
      </c>
      <c r="AJ64" s="17" t="str">
        <f t="shared" ca="1" si="23"/>
        <v/>
      </c>
      <c r="AK64" s="17" t="str">
        <f t="shared" ca="1" si="24"/>
        <v/>
      </c>
      <c r="AL64" s="17" t="str">
        <f t="shared" ca="1" si="25"/>
        <v/>
      </c>
      <c r="AM64" s="17" t="str">
        <f t="shared" ca="1" si="26"/>
        <v/>
      </c>
      <c r="AN64" s="17">
        <f t="shared" ca="1" si="27"/>
        <v>-3.4843205574912939E-2</v>
      </c>
      <c r="AO64" s="17">
        <f t="shared" ca="1" si="28"/>
        <v>-0.10353535353535359</v>
      </c>
      <c r="AP64" s="17" t="str">
        <f t="shared" ca="1" si="29"/>
        <v/>
      </c>
      <c r="AQ64" s="17" t="str">
        <f t="shared" ca="1" si="30"/>
        <v/>
      </c>
      <c r="AS64" s="17" t="str">
        <f t="shared" ca="1" si="31"/>
        <v/>
      </c>
      <c r="AT64" s="17" t="str">
        <f t="shared" ca="1" si="32"/>
        <v/>
      </c>
      <c r="AU64" s="17" t="str">
        <f t="shared" ca="1" si="33"/>
        <v/>
      </c>
      <c r="AV64" s="17" t="str">
        <f t="shared" ca="1" si="34"/>
        <v/>
      </c>
      <c r="AW64" s="17" t="str">
        <f t="shared" ca="1" si="35"/>
        <v/>
      </c>
      <c r="AX64" s="17" t="str">
        <f t="shared" ca="1" si="36"/>
        <v/>
      </c>
      <c r="AY64" s="17" t="str">
        <f t="shared" ca="1" si="37"/>
        <v/>
      </c>
      <c r="AZ64" s="17" t="str">
        <f t="shared" ca="1" si="38"/>
        <v/>
      </c>
      <c r="BA64" s="17" t="str">
        <f t="shared" ca="1" si="39"/>
        <v/>
      </c>
      <c r="BB64" s="17">
        <f t="shared" ca="1" si="40"/>
        <v>-2.8366985133712053E-2</v>
      </c>
      <c r="BC64" s="17">
        <f t="shared" ca="1" si="41"/>
        <v>-9.5293152023720906E-2</v>
      </c>
      <c r="BD64" s="17" t="str">
        <f t="shared" ca="1" si="42"/>
        <v/>
      </c>
      <c r="BE64" s="17" t="str">
        <f t="shared" ca="1" si="43"/>
        <v/>
      </c>
      <c r="BG64" s="17" t="str">
        <f t="shared" ca="1" si="44"/>
        <v/>
      </c>
      <c r="BH64" s="17" t="str">
        <f t="shared" ca="1" si="45"/>
        <v/>
      </c>
      <c r="BI64" s="17" t="str">
        <f t="shared" ca="1" si="46"/>
        <v/>
      </c>
      <c r="BJ64" s="17" t="str">
        <f t="shared" ca="1" si="47"/>
        <v/>
      </c>
      <c r="BK64" s="17" t="str">
        <f t="shared" ca="1" si="48"/>
        <v/>
      </c>
      <c r="BL64" s="17" t="str">
        <f t="shared" ca="1" si="49"/>
        <v/>
      </c>
      <c r="BM64" s="17" t="str">
        <f t="shared" ca="1" si="50"/>
        <v/>
      </c>
      <c r="BN64" s="17" t="str">
        <f t="shared" ca="1" si="51"/>
        <v/>
      </c>
      <c r="BO64" s="17" t="str">
        <f t="shared" ca="1" si="52"/>
        <v/>
      </c>
      <c r="BP64" s="17">
        <f t="shared" ca="1" si="53"/>
        <v>-2.1313775510204191E-2</v>
      </c>
      <c r="BQ64" s="17">
        <f t="shared" ca="1" si="54"/>
        <v>-3.8300112939165687E-2</v>
      </c>
      <c r="BR64" s="17" t="str">
        <f t="shared" ca="1" si="55"/>
        <v/>
      </c>
      <c r="BS64" s="17" t="str">
        <f t="shared" ca="1" si="56"/>
        <v/>
      </c>
      <c r="BX64" t="str">
        <f>IF('Macrobond Imports'!FG63="","",'Macrobond Imports'!FG63)</f>
        <v/>
      </c>
      <c r="BY64" t="str">
        <f>IF('Macrobond Imports'!AI63="","",'Macrobond Imports'!AI63)</f>
        <v/>
      </c>
      <c r="CA64" s="37" t="str">
        <f t="shared" ca="1" si="57"/>
        <v/>
      </c>
      <c r="CB64" s="37" t="str">
        <f t="shared" ca="1" si="58"/>
        <v/>
      </c>
    </row>
    <row r="65" spans="1:80" x14ac:dyDescent="0.25">
      <c r="A65" s="10">
        <f>IF('Macrobond Imports'!A64="","",'Macrobond Imports'!A64)</f>
        <v>19054</v>
      </c>
      <c r="B65" s="9" t="str">
        <f>IF('Macrobond Imports'!B64="","",'Macrobond Imports'!B64)</f>
        <v/>
      </c>
      <c r="C65" s="9" t="str">
        <f>IF('Macrobond Imports'!C64="","",'Macrobond Imports'!C64)</f>
        <v/>
      </c>
      <c r="D65" s="9" t="str">
        <f>IF('Macrobond Imports'!Z64="","",'Macrobond Imports'!Z64)</f>
        <v/>
      </c>
      <c r="E65" s="9" t="str">
        <f>IF('Macrobond Imports'!BH64="","",'Macrobond Imports'!BH64)</f>
        <v/>
      </c>
      <c r="F65" s="9" t="str">
        <f>IF('Macrobond Imports'!BJ64="","",'Macrobond Imports'!BJ64)</f>
        <v/>
      </c>
      <c r="G65" s="9" t="str">
        <f>IF('Macrobond Imports'!BK64="","",'Macrobond Imports'!BK64)</f>
        <v/>
      </c>
      <c r="H65" s="9" t="str">
        <f>IF('Macrobond Imports'!BL64="","",'Macrobond Imports'!BL64)</f>
        <v/>
      </c>
      <c r="I65" s="9" t="str">
        <f>IF('Macrobond Imports'!BS64="","",'Macrobond Imports'!BS64)</f>
        <v/>
      </c>
      <c r="J65" s="9" t="str">
        <f>IF('Macrobond Imports'!AA64="","",'Macrobond Imports'!AA64)</f>
        <v/>
      </c>
      <c r="K65" s="9">
        <f>IF('Macrobond Imports'!DF64="","",'Macrobond Imports'!DF64)</f>
        <v>27.6</v>
      </c>
      <c r="L65" s="9">
        <f>IF('Macrobond Imports'!EA64="","",'Macrobond Imports'!EA64)</f>
        <v>35</v>
      </c>
      <c r="M65" s="9" t="str">
        <f>IF('Macrobond Imports'!FA64="","",'Macrobond Imports'!FA64)</f>
        <v/>
      </c>
      <c r="N65" s="9" t="str">
        <f>IF('Macrobond Imports'!FC64="","",'Macrobond Imports'!FC64)</f>
        <v/>
      </c>
      <c r="P65" s="16">
        <f t="shared" si="4"/>
        <v>19054</v>
      </c>
      <c r="Q65" s="17" t="str">
        <f t="shared" si="5"/>
        <v/>
      </c>
      <c r="R65" s="17" t="str">
        <f t="shared" si="6"/>
        <v/>
      </c>
      <c r="S65" s="17" t="str">
        <f t="shared" si="7"/>
        <v/>
      </c>
      <c r="T65" s="17" t="str">
        <f t="shared" si="8"/>
        <v/>
      </c>
      <c r="U65" s="17" t="str">
        <f t="shared" si="9"/>
        <v/>
      </c>
      <c r="V65" s="17" t="str">
        <f t="shared" si="10"/>
        <v/>
      </c>
      <c r="W65" s="17" t="str">
        <f t="shared" si="11"/>
        <v/>
      </c>
      <c r="X65" s="17" t="str">
        <f t="shared" si="12"/>
        <v/>
      </c>
      <c r="Y65" s="17" t="str">
        <f t="shared" si="13"/>
        <v/>
      </c>
      <c r="Z65" s="17">
        <f t="shared" si="14"/>
        <v>-3.6101083032490378E-3</v>
      </c>
      <c r="AA65" s="17">
        <f t="shared" si="15"/>
        <v>-1.4084507042253502E-2</v>
      </c>
      <c r="AB65" s="17" t="str">
        <f t="shared" si="16"/>
        <v/>
      </c>
      <c r="AC65" s="17" t="str">
        <f t="shared" si="17"/>
        <v/>
      </c>
      <c r="AE65" s="17" t="str">
        <f t="shared" ca="1" si="18"/>
        <v/>
      </c>
      <c r="AF65" s="17" t="str">
        <f t="shared" ca="1" si="19"/>
        <v/>
      </c>
      <c r="AG65" s="17" t="str">
        <f t="shared" ca="1" si="20"/>
        <v/>
      </c>
      <c r="AH65" s="17" t="str">
        <f t="shared" ca="1" si="21"/>
        <v/>
      </c>
      <c r="AI65" s="17" t="str">
        <f t="shared" ca="1" si="22"/>
        <v/>
      </c>
      <c r="AJ65" s="17" t="str">
        <f t="shared" ca="1" si="23"/>
        <v/>
      </c>
      <c r="AK65" s="17" t="str">
        <f t="shared" ca="1" si="24"/>
        <v/>
      </c>
      <c r="AL65" s="17" t="str">
        <f t="shared" ca="1" si="25"/>
        <v/>
      </c>
      <c r="AM65" s="17" t="str">
        <f t="shared" ca="1" si="26"/>
        <v/>
      </c>
      <c r="AN65" s="17">
        <f t="shared" ca="1" si="27"/>
        <v>-4.166666666666663E-2</v>
      </c>
      <c r="AO65" s="17">
        <f t="shared" ca="1" si="28"/>
        <v>-0.1048593350383632</v>
      </c>
      <c r="AP65" s="17" t="str">
        <f t="shared" ca="1" si="29"/>
        <v/>
      </c>
      <c r="AQ65" s="17" t="str">
        <f t="shared" ca="1" si="30"/>
        <v/>
      </c>
      <c r="AS65" s="17" t="str">
        <f t="shared" ca="1" si="31"/>
        <v/>
      </c>
      <c r="AT65" s="17" t="str">
        <f t="shared" ca="1" si="32"/>
        <v/>
      </c>
      <c r="AU65" s="17" t="str">
        <f t="shared" ca="1" si="33"/>
        <v/>
      </c>
      <c r="AV65" s="17" t="str">
        <f t="shared" ca="1" si="34"/>
        <v/>
      </c>
      <c r="AW65" s="17" t="str">
        <f t="shared" ca="1" si="35"/>
        <v/>
      </c>
      <c r="AX65" s="17" t="str">
        <f t="shared" ca="1" si="36"/>
        <v/>
      </c>
      <c r="AY65" s="17" t="str">
        <f t="shared" ca="1" si="37"/>
        <v/>
      </c>
      <c r="AZ65" s="17" t="str">
        <f t="shared" ca="1" si="38"/>
        <v/>
      </c>
      <c r="BA65" s="17" t="str">
        <f t="shared" ca="1" si="39"/>
        <v/>
      </c>
      <c r="BB65" s="17">
        <f t="shared" ca="1" si="40"/>
        <v>-2.8467922220447139E-2</v>
      </c>
      <c r="BC65" s="17">
        <f t="shared" ca="1" si="41"/>
        <v>-0.16372746119659543</v>
      </c>
      <c r="BD65" s="17" t="str">
        <f t="shared" ca="1" si="42"/>
        <v/>
      </c>
      <c r="BE65" s="17" t="str">
        <f t="shared" ca="1" si="43"/>
        <v/>
      </c>
      <c r="BG65" s="17" t="str">
        <f t="shared" ca="1" si="44"/>
        <v/>
      </c>
      <c r="BH65" s="17" t="str">
        <f t="shared" ca="1" si="45"/>
        <v/>
      </c>
      <c r="BI65" s="17" t="str">
        <f t="shared" ca="1" si="46"/>
        <v/>
      </c>
      <c r="BJ65" s="17" t="str">
        <f t="shared" ca="1" si="47"/>
        <v/>
      </c>
      <c r="BK65" s="17" t="str">
        <f t="shared" ca="1" si="48"/>
        <v/>
      </c>
      <c r="BL65" s="17" t="str">
        <f t="shared" ca="1" si="49"/>
        <v/>
      </c>
      <c r="BM65" s="17" t="str">
        <f t="shared" ca="1" si="50"/>
        <v/>
      </c>
      <c r="BN65" s="17" t="str">
        <f t="shared" ca="1" si="51"/>
        <v/>
      </c>
      <c r="BO65" s="17" t="str">
        <f t="shared" ca="1" si="52"/>
        <v/>
      </c>
      <c r="BP65" s="17">
        <f t="shared" ca="1" si="53"/>
        <v>-2.8367346938775406E-2</v>
      </c>
      <c r="BQ65" s="17">
        <f t="shared" ca="1" si="54"/>
        <v>-4.9510789022431445E-2</v>
      </c>
      <c r="BR65" s="17" t="str">
        <f t="shared" ca="1" si="55"/>
        <v/>
      </c>
      <c r="BS65" s="17" t="str">
        <f t="shared" ca="1" si="56"/>
        <v/>
      </c>
      <c r="BX65" t="str">
        <f>IF('Macrobond Imports'!FG64="","",'Macrobond Imports'!FG64)</f>
        <v/>
      </c>
      <c r="BY65" t="str">
        <f>IF('Macrobond Imports'!AI64="","",'Macrobond Imports'!AI64)</f>
        <v/>
      </c>
      <c r="CA65" s="37" t="str">
        <f t="shared" ca="1" si="57"/>
        <v/>
      </c>
      <c r="CB65" s="37" t="str">
        <f t="shared" ca="1" si="58"/>
        <v/>
      </c>
    </row>
    <row r="66" spans="1:80" x14ac:dyDescent="0.25">
      <c r="A66" s="10">
        <f>IF('Macrobond Imports'!A65="","",'Macrobond Imports'!A65)</f>
        <v>19085</v>
      </c>
      <c r="B66" s="9" t="str">
        <f>IF('Macrobond Imports'!B65="","",'Macrobond Imports'!B65)</f>
        <v/>
      </c>
      <c r="C66" s="9" t="str">
        <f>IF('Macrobond Imports'!C65="","",'Macrobond Imports'!C65)</f>
        <v/>
      </c>
      <c r="D66" s="9" t="str">
        <f>IF('Macrobond Imports'!Z65="","",'Macrobond Imports'!Z65)</f>
        <v/>
      </c>
      <c r="E66" s="9" t="str">
        <f>IF('Macrobond Imports'!BH65="","",'Macrobond Imports'!BH65)</f>
        <v/>
      </c>
      <c r="F66" s="9" t="str">
        <f>IF('Macrobond Imports'!BJ65="","",'Macrobond Imports'!BJ65)</f>
        <v/>
      </c>
      <c r="G66" s="9" t="str">
        <f>IF('Macrobond Imports'!BK65="","",'Macrobond Imports'!BK65)</f>
        <v/>
      </c>
      <c r="H66" s="9" t="str">
        <f>IF('Macrobond Imports'!BL65="","",'Macrobond Imports'!BL65)</f>
        <v/>
      </c>
      <c r="I66" s="9" t="str">
        <f>IF('Macrobond Imports'!BS65="","",'Macrobond Imports'!BS65)</f>
        <v/>
      </c>
      <c r="J66" s="9" t="str">
        <f>IF('Macrobond Imports'!AA65="","",'Macrobond Imports'!AA65)</f>
        <v/>
      </c>
      <c r="K66" s="9">
        <f>IF('Macrobond Imports'!DF65="","",'Macrobond Imports'!DF65)</f>
        <v>27.5</v>
      </c>
      <c r="L66" s="9">
        <f>IF('Macrobond Imports'!EA65="","",'Macrobond Imports'!EA65)</f>
        <v>34.9</v>
      </c>
      <c r="M66" s="9" t="str">
        <f>IF('Macrobond Imports'!FA65="","",'Macrobond Imports'!FA65)</f>
        <v/>
      </c>
      <c r="N66" s="9" t="str">
        <f>IF('Macrobond Imports'!FC65="","",'Macrobond Imports'!FC65)</f>
        <v/>
      </c>
      <c r="P66" s="16">
        <f t="shared" si="4"/>
        <v>19085</v>
      </c>
      <c r="Q66" s="17" t="str">
        <f t="shared" si="5"/>
        <v/>
      </c>
      <c r="R66" s="17" t="str">
        <f t="shared" si="6"/>
        <v/>
      </c>
      <c r="S66" s="17" t="str">
        <f t="shared" si="7"/>
        <v/>
      </c>
      <c r="T66" s="17" t="str">
        <f t="shared" si="8"/>
        <v/>
      </c>
      <c r="U66" s="17" t="str">
        <f t="shared" si="9"/>
        <v/>
      </c>
      <c r="V66" s="17" t="str">
        <f t="shared" si="10"/>
        <v/>
      </c>
      <c r="W66" s="17" t="str">
        <f t="shared" si="11"/>
        <v/>
      </c>
      <c r="X66" s="17" t="str">
        <f t="shared" si="12"/>
        <v/>
      </c>
      <c r="Y66" s="17" t="str">
        <f t="shared" si="13"/>
        <v/>
      </c>
      <c r="Z66" s="17">
        <f t="shared" si="14"/>
        <v>-3.6231884057971175E-3</v>
      </c>
      <c r="AA66" s="17">
        <f t="shared" si="15"/>
        <v>-2.8571428571428914E-3</v>
      </c>
      <c r="AB66" s="17" t="str">
        <f t="shared" si="16"/>
        <v/>
      </c>
      <c r="AC66" s="17" t="str">
        <f t="shared" si="17"/>
        <v/>
      </c>
      <c r="AE66" s="17" t="str">
        <f t="shared" ca="1" si="18"/>
        <v/>
      </c>
      <c r="AF66" s="17" t="str">
        <f t="shared" ca="1" si="19"/>
        <v/>
      </c>
      <c r="AG66" s="17" t="str">
        <f t="shared" ca="1" si="20"/>
        <v/>
      </c>
      <c r="AH66" s="17" t="str">
        <f t="shared" ca="1" si="21"/>
        <v/>
      </c>
      <c r="AI66" s="17" t="str">
        <f t="shared" ca="1" si="22"/>
        <v/>
      </c>
      <c r="AJ66" s="17" t="str">
        <f t="shared" ca="1" si="23"/>
        <v/>
      </c>
      <c r="AK66" s="17" t="str">
        <f t="shared" ca="1" si="24"/>
        <v/>
      </c>
      <c r="AL66" s="17" t="str">
        <f t="shared" ca="1" si="25"/>
        <v/>
      </c>
      <c r="AM66" s="17" t="str">
        <f t="shared" ca="1" si="26"/>
        <v/>
      </c>
      <c r="AN66" s="17">
        <f t="shared" ca="1" si="27"/>
        <v>-4.5138888888888951E-2</v>
      </c>
      <c r="AO66" s="17">
        <f t="shared" ca="1" si="28"/>
        <v>-0.10741687979539649</v>
      </c>
      <c r="AP66" s="17" t="str">
        <f t="shared" ca="1" si="29"/>
        <v/>
      </c>
      <c r="AQ66" s="17" t="str">
        <f t="shared" ca="1" si="30"/>
        <v/>
      </c>
      <c r="AS66" s="17" t="str">
        <f t="shared" ca="1" si="31"/>
        <v/>
      </c>
      <c r="AT66" s="17" t="str">
        <f t="shared" ca="1" si="32"/>
        <v/>
      </c>
      <c r="AU66" s="17" t="str">
        <f t="shared" ca="1" si="33"/>
        <v/>
      </c>
      <c r="AV66" s="17" t="str">
        <f t="shared" ca="1" si="34"/>
        <v/>
      </c>
      <c r="AW66" s="17" t="str">
        <f t="shared" ca="1" si="35"/>
        <v/>
      </c>
      <c r="AX66" s="17" t="str">
        <f t="shared" ca="1" si="36"/>
        <v/>
      </c>
      <c r="AY66" s="17" t="str">
        <f t="shared" ca="1" si="37"/>
        <v/>
      </c>
      <c r="AZ66" s="17" t="str">
        <f t="shared" ca="1" si="38"/>
        <v/>
      </c>
      <c r="BA66" s="17" t="str">
        <f t="shared" ca="1" si="39"/>
        <v/>
      </c>
      <c r="BB66" s="17">
        <f t="shared" ca="1" si="40"/>
        <v>-4.24717592402859E-2</v>
      </c>
      <c r="BC66" s="17">
        <f t="shared" ca="1" si="41"/>
        <v>-9.6829796660327205E-2</v>
      </c>
      <c r="BD66" s="17" t="str">
        <f t="shared" ca="1" si="42"/>
        <v/>
      </c>
      <c r="BE66" s="17" t="str">
        <f t="shared" ca="1" si="43"/>
        <v/>
      </c>
      <c r="BG66" s="17" t="str">
        <f t="shared" ca="1" si="44"/>
        <v/>
      </c>
      <c r="BH66" s="17" t="str">
        <f t="shared" ca="1" si="45"/>
        <v/>
      </c>
      <c r="BI66" s="17" t="str">
        <f t="shared" ca="1" si="46"/>
        <v/>
      </c>
      <c r="BJ66" s="17" t="str">
        <f t="shared" ca="1" si="47"/>
        <v/>
      </c>
      <c r="BK66" s="17" t="str">
        <f t="shared" ca="1" si="48"/>
        <v/>
      </c>
      <c r="BL66" s="17" t="str">
        <f t="shared" ca="1" si="49"/>
        <v/>
      </c>
      <c r="BM66" s="17" t="str">
        <f t="shared" ca="1" si="50"/>
        <v/>
      </c>
      <c r="BN66" s="17" t="str">
        <f t="shared" ca="1" si="51"/>
        <v/>
      </c>
      <c r="BO66" s="17" t="str">
        <f t="shared" ca="1" si="52"/>
        <v/>
      </c>
      <c r="BP66" s="17">
        <f t="shared" ca="1" si="53"/>
        <v>-2.846828792024747E-2</v>
      </c>
      <c r="BQ66" s="17">
        <f t="shared" ca="1" si="54"/>
        <v>-9.5687101396550678E-2</v>
      </c>
      <c r="BR66" s="17" t="str">
        <f t="shared" ca="1" si="55"/>
        <v/>
      </c>
      <c r="BS66" s="17" t="str">
        <f t="shared" ca="1" si="56"/>
        <v/>
      </c>
      <c r="BX66" t="str">
        <f>IF('Macrobond Imports'!FG65="","",'Macrobond Imports'!FG65)</f>
        <v/>
      </c>
      <c r="BY66" t="str">
        <f>IF('Macrobond Imports'!AI65="","",'Macrobond Imports'!AI65)</f>
        <v/>
      </c>
      <c r="CA66" s="37" t="str">
        <f t="shared" ca="1" si="57"/>
        <v/>
      </c>
      <c r="CB66" s="37" t="str">
        <f t="shared" ca="1" si="58"/>
        <v/>
      </c>
    </row>
    <row r="67" spans="1:80" x14ac:dyDescent="0.25">
      <c r="A67" s="10">
        <f>IF('Macrobond Imports'!A66="","",'Macrobond Imports'!A66)</f>
        <v>19115</v>
      </c>
      <c r="B67" s="9" t="str">
        <f>IF('Macrobond Imports'!B66="","",'Macrobond Imports'!B66)</f>
        <v/>
      </c>
      <c r="C67" s="9" t="str">
        <f>IF('Macrobond Imports'!C66="","",'Macrobond Imports'!C66)</f>
        <v/>
      </c>
      <c r="D67" s="9" t="str">
        <f>IF('Macrobond Imports'!Z66="","",'Macrobond Imports'!Z66)</f>
        <v/>
      </c>
      <c r="E67" s="9" t="str">
        <f>IF('Macrobond Imports'!BH66="","",'Macrobond Imports'!BH66)</f>
        <v/>
      </c>
      <c r="F67" s="9" t="str">
        <f>IF('Macrobond Imports'!BJ66="","",'Macrobond Imports'!BJ66)</f>
        <v/>
      </c>
      <c r="G67" s="9" t="str">
        <f>IF('Macrobond Imports'!BK66="","",'Macrobond Imports'!BK66)</f>
        <v/>
      </c>
      <c r="H67" s="9" t="str">
        <f>IF('Macrobond Imports'!BL66="","",'Macrobond Imports'!BL66)</f>
        <v/>
      </c>
      <c r="I67" s="9" t="str">
        <f>IF('Macrobond Imports'!BS66="","",'Macrobond Imports'!BS66)</f>
        <v/>
      </c>
      <c r="J67" s="9" t="str">
        <f>IF('Macrobond Imports'!AA66="","",'Macrobond Imports'!AA66)</f>
        <v/>
      </c>
      <c r="K67" s="9">
        <f>IF('Macrobond Imports'!DF66="","",'Macrobond Imports'!DF66)</f>
        <v>27.5</v>
      </c>
      <c r="L67" s="9">
        <f>IF('Macrobond Imports'!EA66="","",'Macrobond Imports'!EA66)</f>
        <v>34.799999999999997</v>
      </c>
      <c r="M67" s="9" t="str">
        <f>IF('Macrobond Imports'!FA66="","",'Macrobond Imports'!FA66)</f>
        <v/>
      </c>
      <c r="N67" s="9" t="str">
        <f>IF('Macrobond Imports'!FC66="","",'Macrobond Imports'!FC66)</f>
        <v/>
      </c>
      <c r="P67" s="16">
        <f t="shared" si="4"/>
        <v>19115</v>
      </c>
      <c r="Q67" s="17" t="str">
        <f t="shared" si="5"/>
        <v/>
      </c>
      <c r="R67" s="17" t="str">
        <f t="shared" si="6"/>
        <v/>
      </c>
      <c r="S67" s="17" t="str">
        <f t="shared" si="7"/>
        <v/>
      </c>
      <c r="T67" s="17" t="str">
        <f t="shared" si="8"/>
        <v/>
      </c>
      <c r="U67" s="17" t="str">
        <f t="shared" si="9"/>
        <v/>
      </c>
      <c r="V67" s="17" t="str">
        <f t="shared" si="10"/>
        <v/>
      </c>
      <c r="W67" s="17" t="str">
        <f t="shared" si="11"/>
        <v/>
      </c>
      <c r="X67" s="17" t="str">
        <f t="shared" si="12"/>
        <v/>
      </c>
      <c r="Y67" s="17" t="str">
        <f t="shared" si="13"/>
        <v/>
      </c>
      <c r="Z67" s="17">
        <f t="shared" si="14"/>
        <v>0</v>
      </c>
      <c r="AA67" s="17">
        <f t="shared" si="15"/>
        <v>-2.8653295128939771E-3</v>
      </c>
      <c r="AB67" s="17" t="str">
        <f t="shared" si="16"/>
        <v/>
      </c>
      <c r="AC67" s="17" t="str">
        <f t="shared" si="17"/>
        <v/>
      </c>
      <c r="AE67" s="17" t="str">
        <f t="shared" ca="1" si="18"/>
        <v/>
      </c>
      <c r="AF67" s="17" t="str">
        <f t="shared" ca="1" si="19"/>
        <v/>
      </c>
      <c r="AG67" s="17" t="str">
        <f t="shared" ca="1" si="20"/>
        <v/>
      </c>
      <c r="AH67" s="17" t="str">
        <f t="shared" ca="1" si="21"/>
        <v/>
      </c>
      <c r="AI67" s="17" t="str">
        <f t="shared" ca="1" si="22"/>
        <v/>
      </c>
      <c r="AJ67" s="17" t="str">
        <f t="shared" ca="1" si="23"/>
        <v/>
      </c>
      <c r="AK67" s="17" t="str">
        <f t="shared" ca="1" si="24"/>
        <v/>
      </c>
      <c r="AL67" s="17" t="str">
        <f t="shared" ca="1" si="25"/>
        <v/>
      </c>
      <c r="AM67" s="17" t="str">
        <f t="shared" ca="1" si="26"/>
        <v/>
      </c>
      <c r="AN67" s="17">
        <f t="shared" ca="1" si="27"/>
        <v>-4.5138888888888951E-2</v>
      </c>
      <c r="AO67" s="17">
        <f t="shared" ca="1" si="28"/>
        <v>-9.375E-2</v>
      </c>
      <c r="AP67" s="17" t="str">
        <f t="shared" ca="1" si="29"/>
        <v/>
      </c>
      <c r="AQ67" s="17" t="str">
        <f t="shared" ca="1" si="30"/>
        <v/>
      </c>
      <c r="AS67" s="17" t="str">
        <f t="shared" ca="1" si="31"/>
        <v/>
      </c>
      <c r="AT67" s="17" t="str">
        <f t="shared" ca="1" si="32"/>
        <v/>
      </c>
      <c r="AU67" s="17" t="str">
        <f t="shared" ca="1" si="33"/>
        <v/>
      </c>
      <c r="AV67" s="17" t="str">
        <f t="shared" ca="1" si="34"/>
        <v/>
      </c>
      <c r="AW67" s="17" t="str">
        <f t="shared" ca="1" si="35"/>
        <v/>
      </c>
      <c r="AX67" s="17" t="str">
        <f t="shared" ca="1" si="36"/>
        <v/>
      </c>
      <c r="AY67" s="17" t="str">
        <f t="shared" ca="1" si="37"/>
        <v/>
      </c>
      <c r="AZ67" s="17" t="str">
        <f t="shared" ca="1" si="38"/>
        <v/>
      </c>
      <c r="BA67" s="17" t="str">
        <f t="shared" ca="1" si="39"/>
        <v/>
      </c>
      <c r="BB67" s="17">
        <f t="shared" ca="1" si="40"/>
        <v>-2.8569580144920281E-2</v>
      </c>
      <c r="BC67" s="17">
        <f t="shared" ca="1" si="41"/>
        <v>-7.6570884641594894E-2</v>
      </c>
      <c r="BD67" s="17" t="str">
        <f t="shared" ca="1" si="42"/>
        <v/>
      </c>
      <c r="BE67" s="17" t="str">
        <f t="shared" ca="1" si="43"/>
        <v/>
      </c>
      <c r="BG67" s="17" t="str">
        <f t="shared" ca="1" si="44"/>
        <v/>
      </c>
      <c r="BH67" s="17" t="str">
        <f t="shared" ca="1" si="45"/>
        <v/>
      </c>
      <c r="BI67" s="17" t="str">
        <f t="shared" ca="1" si="46"/>
        <v/>
      </c>
      <c r="BJ67" s="17" t="str">
        <f t="shared" ca="1" si="47"/>
        <v/>
      </c>
      <c r="BK67" s="17" t="str">
        <f t="shared" ca="1" si="48"/>
        <v/>
      </c>
      <c r="BL67" s="17" t="str">
        <f t="shared" ca="1" si="49"/>
        <v/>
      </c>
      <c r="BM67" s="17" t="str">
        <f t="shared" ca="1" si="50"/>
        <v/>
      </c>
      <c r="BN67" s="17" t="str">
        <f t="shared" ca="1" si="51"/>
        <v/>
      </c>
      <c r="BO67" s="17" t="str">
        <f t="shared" ca="1" si="52"/>
        <v/>
      </c>
      <c r="BP67" s="17">
        <f t="shared" ca="1" si="53"/>
        <v>-2.846828792024747E-2</v>
      </c>
      <c r="BQ67" s="17">
        <f t="shared" ca="1" si="54"/>
        <v>-8.5979954111822354E-2</v>
      </c>
      <c r="BR67" s="17" t="str">
        <f t="shared" ca="1" si="55"/>
        <v/>
      </c>
      <c r="BS67" s="17" t="str">
        <f t="shared" ca="1" si="56"/>
        <v/>
      </c>
      <c r="BX67" t="str">
        <f>IF('Macrobond Imports'!FG66="","",'Macrobond Imports'!FG66)</f>
        <v/>
      </c>
      <c r="BY67" t="str">
        <f>IF('Macrobond Imports'!AI66="","",'Macrobond Imports'!AI66)</f>
        <v/>
      </c>
      <c r="CA67" s="37" t="str">
        <f t="shared" ca="1" si="57"/>
        <v/>
      </c>
      <c r="CB67" s="37" t="str">
        <f t="shared" ca="1" si="58"/>
        <v/>
      </c>
    </row>
    <row r="68" spans="1:80" x14ac:dyDescent="0.25">
      <c r="A68" s="10">
        <f>IF('Macrobond Imports'!A67="","",'Macrobond Imports'!A67)</f>
        <v>19146</v>
      </c>
      <c r="B68" s="9" t="str">
        <f>IF('Macrobond Imports'!B67="","",'Macrobond Imports'!B67)</f>
        <v/>
      </c>
      <c r="C68" s="9" t="str">
        <f>IF('Macrobond Imports'!C67="","",'Macrobond Imports'!C67)</f>
        <v/>
      </c>
      <c r="D68" s="9" t="str">
        <f>IF('Macrobond Imports'!Z67="","",'Macrobond Imports'!Z67)</f>
        <v/>
      </c>
      <c r="E68" s="9" t="str">
        <f>IF('Macrobond Imports'!BH67="","",'Macrobond Imports'!BH67)</f>
        <v/>
      </c>
      <c r="F68" s="9" t="str">
        <f>IF('Macrobond Imports'!BJ67="","",'Macrobond Imports'!BJ67)</f>
        <v/>
      </c>
      <c r="G68" s="9" t="str">
        <f>IF('Macrobond Imports'!BK67="","",'Macrobond Imports'!BK67)</f>
        <v/>
      </c>
      <c r="H68" s="9" t="str">
        <f>IF('Macrobond Imports'!BL67="","",'Macrobond Imports'!BL67)</f>
        <v/>
      </c>
      <c r="I68" s="9" t="str">
        <f>IF('Macrobond Imports'!BS67="","",'Macrobond Imports'!BS67)</f>
        <v/>
      </c>
      <c r="J68" s="9" t="str">
        <f>IF('Macrobond Imports'!AA67="","",'Macrobond Imports'!AA67)</f>
        <v/>
      </c>
      <c r="K68" s="9">
        <f>IF('Macrobond Imports'!DF67="","",'Macrobond Imports'!DF67)</f>
        <v>27.6</v>
      </c>
      <c r="L68" s="9">
        <f>IF('Macrobond Imports'!EA67="","",'Macrobond Imports'!EA67)</f>
        <v>34.6</v>
      </c>
      <c r="M68" s="9" t="str">
        <f>IF('Macrobond Imports'!FA67="","",'Macrobond Imports'!FA67)</f>
        <v/>
      </c>
      <c r="N68" s="9" t="str">
        <f>IF('Macrobond Imports'!FC67="","",'Macrobond Imports'!FC67)</f>
        <v/>
      </c>
      <c r="P68" s="16">
        <f t="shared" si="4"/>
        <v>19146</v>
      </c>
      <c r="Q68" s="17" t="str">
        <f t="shared" si="5"/>
        <v/>
      </c>
      <c r="R68" s="17" t="str">
        <f t="shared" si="6"/>
        <v/>
      </c>
      <c r="S68" s="17" t="str">
        <f t="shared" si="7"/>
        <v/>
      </c>
      <c r="T68" s="17" t="str">
        <f t="shared" si="8"/>
        <v/>
      </c>
      <c r="U68" s="17" t="str">
        <f t="shared" si="9"/>
        <v/>
      </c>
      <c r="V68" s="17" t="str">
        <f t="shared" si="10"/>
        <v/>
      </c>
      <c r="W68" s="17" t="str">
        <f t="shared" si="11"/>
        <v/>
      </c>
      <c r="X68" s="17" t="str">
        <f t="shared" si="12"/>
        <v/>
      </c>
      <c r="Y68" s="17" t="str">
        <f t="shared" si="13"/>
        <v/>
      </c>
      <c r="Z68" s="17">
        <f t="shared" si="14"/>
        <v>3.6363636363636598E-3</v>
      </c>
      <c r="AA68" s="17">
        <f t="shared" si="15"/>
        <v>-5.7471264367814356E-3</v>
      </c>
      <c r="AB68" s="17" t="str">
        <f t="shared" si="16"/>
        <v/>
      </c>
      <c r="AC68" s="17" t="str">
        <f t="shared" si="17"/>
        <v/>
      </c>
      <c r="AE68" s="17" t="str">
        <f t="shared" ca="1" si="18"/>
        <v/>
      </c>
      <c r="AF68" s="17" t="str">
        <f t="shared" ca="1" si="19"/>
        <v/>
      </c>
      <c r="AG68" s="17" t="str">
        <f t="shared" ca="1" si="20"/>
        <v/>
      </c>
      <c r="AH68" s="17" t="str">
        <f t="shared" ca="1" si="21"/>
        <v/>
      </c>
      <c r="AI68" s="17" t="str">
        <f t="shared" ca="1" si="22"/>
        <v/>
      </c>
      <c r="AJ68" s="17" t="str">
        <f t="shared" ca="1" si="23"/>
        <v/>
      </c>
      <c r="AK68" s="17" t="str">
        <f t="shared" ca="1" si="24"/>
        <v/>
      </c>
      <c r="AL68" s="17" t="str">
        <f t="shared" ca="1" si="25"/>
        <v/>
      </c>
      <c r="AM68" s="17" t="str">
        <f t="shared" ca="1" si="26"/>
        <v/>
      </c>
      <c r="AN68" s="17">
        <f t="shared" ca="1" si="27"/>
        <v>-3.8327526132404088E-2</v>
      </c>
      <c r="AO68" s="17">
        <f t="shared" ca="1" si="28"/>
        <v>-9.1863517060367439E-2</v>
      </c>
      <c r="AP68" s="17" t="str">
        <f t="shared" ca="1" si="29"/>
        <v/>
      </c>
      <c r="AQ68" s="17" t="str">
        <f t="shared" ca="1" si="30"/>
        <v/>
      </c>
      <c r="AS68" s="17" t="str">
        <f t="shared" ca="1" si="31"/>
        <v/>
      </c>
      <c r="AT68" s="17" t="str">
        <f t="shared" ca="1" si="32"/>
        <v/>
      </c>
      <c r="AU68" s="17" t="str">
        <f t="shared" ca="1" si="33"/>
        <v/>
      </c>
      <c r="AV68" s="17" t="str">
        <f t="shared" ca="1" si="34"/>
        <v/>
      </c>
      <c r="AW68" s="17" t="str">
        <f t="shared" ca="1" si="35"/>
        <v/>
      </c>
      <c r="AX68" s="17" t="str">
        <f t="shared" ca="1" si="36"/>
        <v/>
      </c>
      <c r="AY68" s="17" t="str">
        <f t="shared" ca="1" si="37"/>
        <v/>
      </c>
      <c r="AZ68" s="17" t="str">
        <f t="shared" ca="1" si="38"/>
        <v/>
      </c>
      <c r="BA68" s="17" t="str">
        <f t="shared" ca="1" si="39"/>
        <v/>
      </c>
      <c r="BB68" s="17">
        <f t="shared" ca="1" si="40"/>
        <v>0</v>
      </c>
      <c r="BC68" s="17">
        <f t="shared" ca="1" si="41"/>
        <v>-4.4936566030820191E-2</v>
      </c>
      <c r="BD68" s="17" t="str">
        <f t="shared" ca="1" si="42"/>
        <v/>
      </c>
      <c r="BE68" s="17" t="str">
        <f t="shared" ca="1" si="43"/>
        <v/>
      </c>
      <c r="BG68" s="17" t="str">
        <f t="shared" ca="1" si="44"/>
        <v/>
      </c>
      <c r="BH68" s="17" t="str">
        <f t="shared" ca="1" si="45"/>
        <v/>
      </c>
      <c r="BI68" s="17" t="str">
        <f t="shared" ca="1" si="46"/>
        <v/>
      </c>
      <c r="BJ68" s="17" t="str">
        <f t="shared" ca="1" si="47"/>
        <v/>
      </c>
      <c r="BK68" s="17" t="str">
        <f t="shared" ca="1" si="48"/>
        <v/>
      </c>
      <c r="BL68" s="17" t="str">
        <f t="shared" ca="1" si="49"/>
        <v/>
      </c>
      <c r="BM68" s="17" t="str">
        <f t="shared" ca="1" si="50"/>
        <v/>
      </c>
      <c r="BN68" s="17" t="str">
        <f t="shared" ca="1" si="51"/>
        <v/>
      </c>
      <c r="BO68" s="17" t="str">
        <f t="shared" ca="1" si="52"/>
        <v/>
      </c>
      <c r="BP68" s="17">
        <f t="shared" ca="1" si="53"/>
        <v>-1.4336732053206291E-2</v>
      </c>
      <c r="BQ68" s="17">
        <f t="shared" ca="1" si="54"/>
        <v>-0.10630356236376115</v>
      </c>
      <c r="BR68" s="17" t="str">
        <f t="shared" ca="1" si="55"/>
        <v/>
      </c>
      <c r="BS68" s="17" t="str">
        <f t="shared" ca="1" si="56"/>
        <v/>
      </c>
      <c r="BX68" t="str">
        <f>IF('Macrobond Imports'!FG67="","",'Macrobond Imports'!FG67)</f>
        <v/>
      </c>
      <c r="BY68" t="str">
        <f>IF('Macrobond Imports'!AI67="","",'Macrobond Imports'!AI67)</f>
        <v/>
      </c>
      <c r="CA68" s="37" t="str">
        <f t="shared" ca="1" si="57"/>
        <v/>
      </c>
      <c r="CB68" s="37" t="str">
        <f t="shared" ca="1" si="58"/>
        <v/>
      </c>
    </row>
    <row r="69" spans="1:80" x14ac:dyDescent="0.25">
      <c r="A69" s="10">
        <f>IF('Macrobond Imports'!A68="","",'Macrobond Imports'!A68)</f>
        <v>19176</v>
      </c>
      <c r="B69" s="9" t="str">
        <f>IF('Macrobond Imports'!B68="","",'Macrobond Imports'!B68)</f>
        <v/>
      </c>
      <c r="C69" s="9" t="str">
        <f>IF('Macrobond Imports'!C68="","",'Macrobond Imports'!C68)</f>
        <v/>
      </c>
      <c r="D69" s="9" t="str">
        <f>IF('Macrobond Imports'!Z68="","",'Macrobond Imports'!Z68)</f>
        <v/>
      </c>
      <c r="E69" s="9" t="str">
        <f>IF('Macrobond Imports'!BH68="","",'Macrobond Imports'!BH68)</f>
        <v/>
      </c>
      <c r="F69" s="9" t="str">
        <f>IF('Macrobond Imports'!BJ68="","",'Macrobond Imports'!BJ68)</f>
        <v/>
      </c>
      <c r="G69" s="9" t="str">
        <f>IF('Macrobond Imports'!BK68="","",'Macrobond Imports'!BK68)</f>
        <v/>
      </c>
      <c r="H69" s="9" t="str">
        <f>IF('Macrobond Imports'!BL68="","",'Macrobond Imports'!BL68)</f>
        <v/>
      </c>
      <c r="I69" s="9" t="str">
        <f>IF('Macrobond Imports'!BS68="","",'Macrobond Imports'!BS68)</f>
        <v/>
      </c>
      <c r="J69" s="9" t="str">
        <f>IF('Macrobond Imports'!AA68="","",'Macrobond Imports'!AA68)</f>
        <v/>
      </c>
      <c r="K69" s="9">
        <f>IF('Macrobond Imports'!DF68="","",'Macrobond Imports'!DF68)</f>
        <v>27.5</v>
      </c>
      <c r="L69" s="9">
        <f>IF('Macrobond Imports'!EA68="","",'Macrobond Imports'!EA68)</f>
        <v>34.6</v>
      </c>
      <c r="M69" s="9" t="str">
        <f>IF('Macrobond Imports'!FA68="","",'Macrobond Imports'!FA68)</f>
        <v/>
      </c>
      <c r="N69" s="9" t="str">
        <f>IF('Macrobond Imports'!FC68="","",'Macrobond Imports'!FC68)</f>
        <v/>
      </c>
      <c r="P69" s="16">
        <f t="shared" si="4"/>
        <v>19176</v>
      </c>
      <c r="Q69" s="17" t="str">
        <f t="shared" si="5"/>
        <v/>
      </c>
      <c r="R69" s="17" t="str">
        <f t="shared" si="6"/>
        <v/>
      </c>
      <c r="S69" s="17" t="str">
        <f t="shared" si="7"/>
        <v/>
      </c>
      <c r="T69" s="17" t="str">
        <f t="shared" si="8"/>
        <v/>
      </c>
      <c r="U69" s="17" t="str">
        <f t="shared" si="9"/>
        <v/>
      </c>
      <c r="V69" s="17" t="str">
        <f t="shared" si="10"/>
        <v/>
      </c>
      <c r="W69" s="17" t="str">
        <f t="shared" si="11"/>
        <v/>
      </c>
      <c r="X69" s="17" t="str">
        <f t="shared" si="12"/>
        <v/>
      </c>
      <c r="Y69" s="17" t="str">
        <f t="shared" si="13"/>
        <v/>
      </c>
      <c r="Z69" s="17">
        <f t="shared" si="14"/>
        <v>-3.6231884057971175E-3</v>
      </c>
      <c r="AA69" s="17">
        <f t="shared" si="15"/>
        <v>0</v>
      </c>
      <c r="AB69" s="17" t="str">
        <f t="shared" si="16"/>
        <v/>
      </c>
      <c r="AC69" s="17" t="str">
        <f t="shared" si="17"/>
        <v/>
      </c>
      <c r="AE69" s="17" t="str">
        <f t="shared" ca="1" si="18"/>
        <v/>
      </c>
      <c r="AF69" s="17" t="str">
        <f t="shared" ca="1" si="19"/>
        <v/>
      </c>
      <c r="AG69" s="17" t="str">
        <f t="shared" ca="1" si="20"/>
        <v/>
      </c>
      <c r="AH69" s="17" t="str">
        <f t="shared" ca="1" si="21"/>
        <v/>
      </c>
      <c r="AI69" s="17" t="str">
        <f t="shared" ca="1" si="22"/>
        <v/>
      </c>
      <c r="AJ69" s="17" t="str">
        <f t="shared" ca="1" si="23"/>
        <v/>
      </c>
      <c r="AK69" s="17" t="str">
        <f t="shared" ca="1" si="24"/>
        <v/>
      </c>
      <c r="AL69" s="17" t="str">
        <f t="shared" ca="1" si="25"/>
        <v/>
      </c>
      <c r="AM69" s="17" t="str">
        <f t="shared" ca="1" si="26"/>
        <v/>
      </c>
      <c r="AN69" s="17">
        <f t="shared" ca="1" si="27"/>
        <v>-3.169014084507038E-2</v>
      </c>
      <c r="AO69" s="17">
        <f t="shared" ca="1" si="28"/>
        <v>-5.9782608695652106E-2</v>
      </c>
      <c r="AP69" s="17" t="str">
        <f t="shared" ca="1" si="29"/>
        <v/>
      </c>
      <c r="AQ69" s="17" t="str">
        <f t="shared" ca="1" si="30"/>
        <v/>
      </c>
      <c r="AS69" s="17" t="str">
        <f t="shared" ca="1" si="31"/>
        <v/>
      </c>
      <c r="AT69" s="17" t="str">
        <f t="shared" ca="1" si="32"/>
        <v/>
      </c>
      <c r="AU69" s="17" t="str">
        <f t="shared" ca="1" si="33"/>
        <v/>
      </c>
      <c r="AV69" s="17" t="str">
        <f t="shared" ca="1" si="34"/>
        <v/>
      </c>
      <c r="AW69" s="17" t="str">
        <f t="shared" ca="1" si="35"/>
        <v/>
      </c>
      <c r="AX69" s="17" t="str">
        <f t="shared" ca="1" si="36"/>
        <v/>
      </c>
      <c r="AY69" s="17" t="str">
        <f t="shared" ca="1" si="37"/>
        <v/>
      </c>
      <c r="AZ69" s="17" t="str">
        <f t="shared" ca="1" si="38"/>
        <v/>
      </c>
      <c r="BA69" s="17" t="str">
        <f t="shared" ca="1" si="39"/>
        <v/>
      </c>
      <c r="BB69" s="17">
        <f t="shared" ca="1" si="40"/>
        <v>0</v>
      </c>
      <c r="BC69" s="17">
        <f t="shared" ca="1" si="41"/>
        <v>-3.3943143246509933E-2</v>
      </c>
      <c r="BD69" s="17" t="str">
        <f t="shared" ca="1" si="42"/>
        <v/>
      </c>
      <c r="BE69" s="17" t="str">
        <f t="shared" ca="1" si="43"/>
        <v/>
      </c>
      <c r="BG69" s="17" t="str">
        <f t="shared" ca="1" si="44"/>
        <v/>
      </c>
      <c r="BH69" s="17" t="str">
        <f t="shared" ca="1" si="45"/>
        <v/>
      </c>
      <c r="BI69" s="17" t="str">
        <f t="shared" ca="1" si="46"/>
        <v/>
      </c>
      <c r="BJ69" s="17" t="str">
        <f t="shared" ca="1" si="47"/>
        <v/>
      </c>
      <c r="BK69" s="17" t="str">
        <f t="shared" ca="1" si="48"/>
        <v/>
      </c>
      <c r="BL69" s="17" t="str">
        <f t="shared" ca="1" si="49"/>
        <v/>
      </c>
      <c r="BM69" s="17" t="str">
        <f t="shared" ca="1" si="50"/>
        <v/>
      </c>
      <c r="BN69" s="17" t="str">
        <f t="shared" ca="1" si="51"/>
        <v/>
      </c>
      <c r="BO69" s="17" t="str">
        <f t="shared" ca="1" si="52"/>
        <v/>
      </c>
      <c r="BP69" s="17">
        <f t="shared" ca="1" si="53"/>
        <v>-2.1466280213239597E-2</v>
      </c>
      <c r="BQ69" s="17">
        <f t="shared" ca="1" si="54"/>
        <v>-6.5915545707062595E-2</v>
      </c>
      <c r="BR69" s="17" t="str">
        <f t="shared" ca="1" si="55"/>
        <v/>
      </c>
      <c r="BS69" s="17" t="str">
        <f t="shared" ca="1" si="56"/>
        <v/>
      </c>
      <c r="BX69" t="str">
        <f>IF('Macrobond Imports'!FG68="","",'Macrobond Imports'!FG68)</f>
        <v/>
      </c>
      <c r="BY69" t="str">
        <f>IF('Macrobond Imports'!AI68="","",'Macrobond Imports'!AI68)</f>
        <v/>
      </c>
      <c r="CA69" s="37" t="str">
        <f t="shared" ca="1" si="57"/>
        <v/>
      </c>
      <c r="CB69" s="37" t="str">
        <f t="shared" ca="1" si="58"/>
        <v/>
      </c>
    </row>
    <row r="70" spans="1:80" x14ac:dyDescent="0.25">
      <c r="A70" s="10">
        <f>IF('Macrobond Imports'!A69="","",'Macrobond Imports'!A69)</f>
        <v>19207</v>
      </c>
      <c r="B70" s="9" t="str">
        <f>IF('Macrobond Imports'!B69="","",'Macrobond Imports'!B69)</f>
        <v/>
      </c>
      <c r="C70" s="9" t="str">
        <f>IF('Macrobond Imports'!C69="","",'Macrobond Imports'!C69)</f>
        <v/>
      </c>
      <c r="D70" s="9" t="str">
        <f>IF('Macrobond Imports'!Z69="","",'Macrobond Imports'!Z69)</f>
        <v/>
      </c>
      <c r="E70" s="9" t="str">
        <f>IF('Macrobond Imports'!BH69="","",'Macrobond Imports'!BH69)</f>
        <v/>
      </c>
      <c r="F70" s="9" t="str">
        <f>IF('Macrobond Imports'!BJ69="","",'Macrobond Imports'!BJ69)</f>
        <v/>
      </c>
      <c r="G70" s="9" t="str">
        <f>IF('Macrobond Imports'!BK69="","",'Macrobond Imports'!BK69)</f>
        <v/>
      </c>
      <c r="H70" s="9" t="str">
        <f>IF('Macrobond Imports'!BL69="","",'Macrobond Imports'!BL69)</f>
        <v/>
      </c>
      <c r="I70" s="9" t="str">
        <f>IF('Macrobond Imports'!BS69="","",'Macrobond Imports'!BS69)</f>
        <v/>
      </c>
      <c r="J70" s="9" t="str">
        <f>IF('Macrobond Imports'!AA69="","",'Macrobond Imports'!AA69)</f>
        <v/>
      </c>
      <c r="K70" s="9">
        <f>IF('Macrobond Imports'!DF69="","",'Macrobond Imports'!DF69)</f>
        <v>27.6</v>
      </c>
      <c r="L70" s="9">
        <f>IF('Macrobond Imports'!EA69="","",'Macrobond Imports'!EA69)</f>
        <v>34.700000000000003</v>
      </c>
      <c r="M70" s="9" t="str">
        <f>IF('Macrobond Imports'!FA69="","",'Macrobond Imports'!FA69)</f>
        <v/>
      </c>
      <c r="N70" s="9" t="str">
        <f>IF('Macrobond Imports'!FC69="","",'Macrobond Imports'!FC69)</f>
        <v/>
      </c>
      <c r="P70" s="16">
        <f t="shared" si="4"/>
        <v>19207</v>
      </c>
      <c r="Q70" s="17" t="str">
        <f t="shared" si="5"/>
        <v/>
      </c>
      <c r="R70" s="17" t="str">
        <f t="shared" si="6"/>
        <v/>
      </c>
      <c r="S70" s="17" t="str">
        <f t="shared" si="7"/>
        <v/>
      </c>
      <c r="T70" s="17" t="str">
        <f t="shared" si="8"/>
        <v/>
      </c>
      <c r="U70" s="17" t="str">
        <f t="shared" si="9"/>
        <v/>
      </c>
      <c r="V70" s="17" t="str">
        <f t="shared" si="10"/>
        <v/>
      </c>
      <c r="W70" s="17" t="str">
        <f t="shared" si="11"/>
        <v/>
      </c>
      <c r="X70" s="17" t="str">
        <f t="shared" si="12"/>
        <v/>
      </c>
      <c r="Y70" s="17" t="str">
        <f t="shared" si="13"/>
        <v/>
      </c>
      <c r="Z70" s="17">
        <f t="shared" si="14"/>
        <v>3.6363636363636598E-3</v>
      </c>
      <c r="AA70" s="17">
        <f t="shared" si="15"/>
        <v>2.8901734104047616E-3</v>
      </c>
      <c r="AB70" s="17" t="str">
        <f t="shared" si="16"/>
        <v/>
      </c>
      <c r="AC70" s="17" t="str">
        <f t="shared" si="17"/>
        <v/>
      </c>
      <c r="AE70" s="17" t="str">
        <f t="shared" ca="1" si="18"/>
        <v/>
      </c>
      <c r="AF70" s="17" t="str">
        <f t="shared" ca="1" si="19"/>
        <v/>
      </c>
      <c r="AG70" s="17" t="str">
        <f t="shared" ca="1" si="20"/>
        <v/>
      </c>
      <c r="AH70" s="17" t="str">
        <f t="shared" ca="1" si="21"/>
        <v/>
      </c>
      <c r="AI70" s="17" t="str">
        <f t="shared" ca="1" si="22"/>
        <v/>
      </c>
      <c r="AJ70" s="17" t="str">
        <f t="shared" ca="1" si="23"/>
        <v/>
      </c>
      <c r="AK70" s="17" t="str">
        <f t="shared" ca="1" si="24"/>
        <v/>
      </c>
      <c r="AL70" s="17" t="str">
        <f t="shared" ca="1" si="25"/>
        <v/>
      </c>
      <c r="AM70" s="17" t="str">
        <f t="shared" ca="1" si="26"/>
        <v/>
      </c>
      <c r="AN70" s="17">
        <f t="shared" ca="1" si="27"/>
        <v>-1.4285714285714235E-2</v>
      </c>
      <c r="AO70" s="17">
        <f t="shared" ca="1" si="28"/>
        <v>-4.143646408839774E-2</v>
      </c>
      <c r="AP70" s="17" t="str">
        <f t="shared" ca="1" si="29"/>
        <v/>
      </c>
      <c r="AQ70" s="17" t="str">
        <f t="shared" ca="1" si="30"/>
        <v/>
      </c>
      <c r="AS70" s="17" t="str">
        <f t="shared" ca="1" si="31"/>
        <v/>
      </c>
      <c r="AT70" s="17" t="str">
        <f t="shared" ca="1" si="32"/>
        <v/>
      </c>
      <c r="AU70" s="17" t="str">
        <f t="shared" ca="1" si="33"/>
        <v/>
      </c>
      <c r="AV70" s="17" t="str">
        <f t="shared" ca="1" si="34"/>
        <v/>
      </c>
      <c r="AW70" s="17" t="str">
        <f t="shared" ca="1" si="35"/>
        <v/>
      </c>
      <c r="AX70" s="17" t="str">
        <f t="shared" ca="1" si="36"/>
        <v/>
      </c>
      <c r="AY70" s="17" t="str">
        <f t="shared" ca="1" si="37"/>
        <v/>
      </c>
      <c r="AZ70" s="17" t="str">
        <f t="shared" ca="1" si="38"/>
        <v/>
      </c>
      <c r="BA70" s="17" t="str">
        <f t="shared" ca="1" si="39"/>
        <v/>
      </c>
      <c r="BB70" s="17">
        <f t="shared" ca="1" si="40"/>
        <v>1.462498589987038E-2</v>
      </c>
      <c r="BC70" s="17">
        <f t="shared" ca="1" si="41"/>
        <v>-1.1444803524205738E-2</v>
      </c>
      <c r="BD70" s="17" t="str">
        <f t="shared" ca="1" si="42"/>
        <v/>
      </c>
      <c r="BE70" s="17" t="str">
        <f t="shared" ca="1" si="43"/>
        <v/>
      </c>
      <c r="BG70" s="17" t="str">
        <f t="shared" ca="1" si="44"/>
        <v/>
      </c>
      <c r="BH70" s="17" t="str">
        <f t="shared" ca="1" si="45"/>
        <v/>
      </c>
      <c r="BI70" s="17" t="str">
        <f t="shared" ca="1" si="46"/>
        <v/>
      </c>
      <c r="BJ70" s="17" t="str">
        <f t="shared" ca="1" si="47"/>
        <v/>
      </c>
      <c r="BK70" s="17" t="str">
        <f t="shared" ca="1" si="48"/>
        <v/>
      </c>
      <c r="BL70" s="17" t="str">
        <f t="shared" ca="1" si="49"/>
        <v/>
      </c>
      <c r="BM70" s="17" t="str">
        <f t="shared" ca="1" si="50"/>
        <v/>
      </c>
      <c r="BN70" s="17" t="str">
        <f t="shared" ca="1" si="51"/>
        <v/>
      </c>
      <c r="BO70" s="17" t="str">
        <f t="shared" ca="1" si="52"/>
        <v/>
      </c>
      <c r="BP70" s="17">
        <f t="shared" ca="1" si="53"/>
        <v>-7.2071837245368808E-3</v>
      </c>
      <c r="BQ70" s="17">
        <f t="shared" ca="1" si="54"/>
        <v>-4.4562586788335579E-2</v>
      </c>
      <c r="BR70" s="17" t="str">
        <f t="shared" ca="1" si="55"/>
        <v/>
      </c>
      <c r="BS70" s="17" t="str">
        <f t="shared" ca="1" si="56"/>
        <v/>
      </c>
      <c r="BX70" t="str">
        <f>IF('Macrobond Imports'!FG69="","",'Macrobond Imports'!FG69)</f>
        <v/>
      </c>
      <c r="BY70" t="str">
        <f>IF('Macrobond Imports'!AI69="","",'Macrobond Imports'!AI69)</f>
        <v/>
      </c>
      <c r="CA70" s="37" t="str">
        <f t="shared" ca="1" si="57"/>
        <v/>
      </c>
      <c r="CB70" s="37" t="str">
        <f t="shared" ca="1" si="58"/>
        <v/>
      </c>
    </row>
    <row r="71" spans="1:80" x14ac:dyDescent="0.25">
      <c r="A71" s="10">
        <f>IF('Macrobond Imports'!A70="","",'Macrobond Imports'!A70)</f>
        <v>19238</v>
      </c>
      <c r="B71" s="9" t="str">
        <f>IF('Macrobond Imports'!B70="","",'Macrobond Imports'!B70)</f>
        <v/>
      </c>
      <c r="C71" s="9" t="str">
        <f>IF('Macrobond Imports'!C70="","",'Macrobond Imports'!C70)</f>
        <v/>
      </c>
      <c r="D71" s="9" t="str">
        <f>IF('Macrobond Imports'!Z70="","",'Macrobond Imports'!Z70)</f>
        <v/>
      </c>
      <c r="E71" s="9" t="str">
        <f>IF('Macrobond Imports'!BH70="","",'Macrobond Imports'!BH70)</f>
        <v/>
      </c>
      <c r="F71" s="9" t="str">
        <f>IF('Macrobond Imports'!BJ70="","",'Macrobond Imports'!BJ70)</f>
        <v/>
      </c>
      <c r="G71" s="9" t="str">
        <f>IF('Macrobond Imports'!BK70="","",'Macrobond Imports'!BK70)</f>
        <v/>
      </c>
      <c r="H71" s="9" t="str">
        <f>IF('Macrobond Imports'!BL70="","",'Macrobond Imports'!BL70)</f>
        <v/>
      </c>
      <c r="I71" s="9" t="str">
        <f>IF('Macrobond Imports'!BS70="","",'Macrobond Imports'!BS70)</f>
        <v/>
      </c>
      <c r="J71" s="9" t="str">
        <f>IF('Macrobond Imports'!AA70="","",'Macrobond Imports'!AA70)</f>
        <v/>
      </c>
      <c r="K71" s="9">
        <f>IF('Macrobond Imports'!DF70="","",'Macrobond Imports'!DF70)</f>
        <v>27.6</v>
      </c>
      <c r="L71" s="9">
        <f>IF('Macrobond Imports'!EA70="","",'Macrobond Imports'!EA70)</f>
        <v>33.799999999999997</v>
      </c>
      <c r="M71" s="9" t="str">
        <f>IF('Macrobond Imports'!FA70="","",'Macrobond Imports'!FA70)</f>
        <v/>
      </c>
      <c r="N71" s="9" t="str">
        <f>IF('Macrobond Imports'!FC70="","",'Macrobond Imports'!FC70)</f>
        <v/>
      </c>
      <c r="P71" s="16">
        <f t="shared" ref="P71:P134" si="61">A71</f>
        <v>19238</v>
      </c>
      <c r="Q71" s="17" t="str">
        <f t="shared" ref="Q71:Q134" si="62">IF(OR(B71="",N(B70)=0),"",B71/B70-1)</f>
        <v/>
      </c>
      <c r="R71" s="17" t="str">
        <f t="shared" ref="R71:R134" si="63">IF(OR(C71="",N(C70)=0),"",C71/C70-1)</f>
        <v/>
      </c>
      <c r="S71" s="17" t="str">
        <f t="shared" ref="S71:S134" si="64">IF(OR(D71="",N(D70)=0),"",D71/D70-1)</f>
        <v/>
      </c>
      <c r="T71" s="17" t="str">
        <f t="shared" ref="T71:T134" si="65">IF(OR(E71="",N(E70)=0),"",E71/E70-1)</f>
        <v/>
      </c>
      <c r="U71" s="17" t="str">
        <f t="shared" ref="U71:U134" si="66">IF(OR(F71="",N(F70)=0),"",F71/F70-1)</f>
        <v/>
      </c>
      <c r="V71" s="17" t="str">
        <f t="shared" ref="V71:V134" si="67">IF(OR(G71="",N(G70)=0),"",G71/G70-1)</f>
        <v/>
      </c>
      <c r="W71" s="17" t="str">
        <f t="shared" ref="W71:W134" si="68">IF(OR(H71="",N(H70)=0),"",H71/H70-1)</f>
        <v/>
      </c>
      <c r="X71" s="17" t="str">
        <f t="shared" ref="X71:X134" si="69">IF(OR(I71="",N(I70)=0),"",I71/I70-1)</f>
        <v/>
      </c>
      <c r="Y71" s="17" t="str">
        <f t="shared" ref="Y71:Y134" si="70">IF(OR(J71="",N(J70)=0),"",J71/J70-1)</f>
        <v/>
      </c>
      <c r="Z71" s="17">
        <f t="shared" ref="Z71:Z134" si="71">IF(OR(K71="",N(K70)=0),"",K71/K70-1)</f>
        <v>0</v>
      </c>
      <c r="AA71" s="17">
        <f t="shared" ref="AA71:AA134" si="72">IF(OR(L71="",N(L70)=0),"",L71/L70-1)</f>
        <v>-2.5936599423631246E-2</v>
      </c>
      <c r="AB71" s="17" t="str">
        <f t="shared" ref="AB71:AB134" si="73">IF(OR(M71="",N(M70)=0),"",M71/M70-1)</f>
        <v/>
      </c>
      <c r="AC71" s="17" t="str">
        <f t="shared" ref="AC71:AC134" si="74">IF(OR(N71="",N(N70)=0),"",N71/N70-1)</f>
        <v/>
      </c>
      <c r="AE71" s="17" t="str">
        <f t="shared" ref="AE71:AE134" ca="1" si="75">IFERROR(IF(OR(B71="",OFFSET(B71,-12,0)=""),"",B71/OFFSET(B71,-12,0)-1),"")</f>
        <v/>
      </c>
      <c r="AF71" s="17" t="str">
        <f t="shared" ref="AF71:AF134" ca="1" si="76">IFERROR(IF(OR(C71="",OFFSET(C71,-12,0)=""),"",C71/OFFSET(C71,-12,0)-1),"")</f>
        <v/>
      </c>
      <c r="AG71" s="17" t="str">
        <f t="shared" ref="AG71:AG134" ca="1" si="77">IFERROR(IF(OR(D71="",OFFSET(D71,-12,0)=""),"",D71/OFFSET(D71,-12,0)-1),"")</f>
        <v/>
      </c>
      <c r="AH71" s="17" t="str">
        <f t="shared" ref="AH71:AH134" ca="1" si="78">IFERROR(IF(OR(E71="",OFFSET(E71,-12,0)=""),"",E71/OFFSET(E71,-12,0)-1),"")</f>
        <v/>
      </c>
      <c r="AI71" s="17" t="str">
        <f t="shared" ref="AI71:AI134" ca="1" si="79">IFERROR(IF(OR(F71="",OFFSET(F71,-12,0)=""),"",F71/OFFSET(F71,-12,0)-1),"")</f>
        <v/>
      </c>
      <c r="AJ71" s="17" t="str">
        <f t="shared" ref="AJ71:AJ134" ca="1" si="80">IFERROR(IF(OR(G71="",OFFSET(G71,-12,0)=""),"",G71/OFFSET(G71,-12,0)-1),"")</f>
        <v/>
      </c>
      <c r="AK71" s="17" t="str">
        <f t="shared" ref="AK71:AK134" ca="1" si="81">IFERROR(IF(OR(H71="",OFFSET(H71,-12,0)=""),"",H71/OFFSET(H71,-12,0)-1),"")</f>
        <v/>
      </c>
      <c r="AL71" s="17" t="str">
        <f t="shared" ref="AL71:AL134" ca="1" si="82">IFERROR(IF(OR(I71="",OFFSET(I71,-12,0)=""),"",I71/OFFSET(I71,-12,0)-1),"")</f>
        <v/>
      </c>
      <c r="AM71" s="17" t="str">
        <f t="shared" ref="AM71:AM134" ca="1" si="83">IFERROR(IF(OR(J71="",OFFSET(J71,-12,0)=""),"",J71/OFFSET(J71,-12,0)-1),"")</f>
        <v/>
      </c>
      <c r="AN71" s="17">
        <f t="shared" ref="AN71:AN134" ca="1" si="84">IFERROR(IF(OR(K71="",OFFSET(K71,-12,0)=""),"",K71/OFFSET(K71,-12,0)-1),"")</f>
        <v>-1.4285714285714235E-2</v>
      </c>
      <c r="AO71" s="17">
        <f t="shared" ref="AO71:AO134" ca="1" si="85">IFERROR(IF(OR(L71="",OFFSET(L71,-12,0)=""),"",L71/OFFSET(L71,-12,0)-1),"")</f>
        <v>-5.8495821727019504E-2</v>
      </c>
      <c r="AP71" s="17" t="str">
        <f t="shared" ref="AP71:AP134" ca="1" si="86">IFERROR(IF(OR(M71="",OFFSET(M71,-12,0)=""),"",M71/OFFSET(M71,-12,0)-1),"")</f>
        <v/>
      </c>
      <c r="AQ71" s="17" t="str">
        <f t="shared" ref="AQ71:AQ134" ca="1" si="87">IFERROR(IF(OR(N71="",OFFSET(N71,-12,0)=""),"",N71/OFFSET(N71,-12,0)-1),"")</f>
        <v/>
      </c>
      <c r="AS71" s="17" t="str">
        <f t="shared" ref="AS71:AS134" ca="1" si="88">IFERROR(IF(OR(B71="",OFFSET(B71,-3,0)=""),"",(B71/OFFSET(B71,-3,0))^4-1),"")</f>
        <v/>
      </c>
      <c r="AT71" s="17" t="str">
        <f t="shared" ref="AT71:AT134" ca="1" si="89">IFERROR(IF(OR(C71="",OFFSET(C71,-3,0)=""),"",(C71/OFFSET(C71,-3,0))^4-1),"")</f>
        <v/>
      </c>
      <c r="AU71" s="17" t="str">
        <f t="shared" ref="AU71:AU134" ca="1" si="90">IFERROR(IF(OR(D71="",OFFSET(D71,-3,0)=""),"",(D71/OFFSET(D71,-3,0))^4-1),"")</f>
        <v/>
      </c>
      <c r="AV71" s="17" t="str">
        <f t="shared" ref="AV71:AV134" ca="1" si="91">IFERROR(IF(OR(E71="",OFFSET(E71,-3,0)=""),"",(E71/OFFSET(E71,-3,0))^4-1),"")</f>
        <v/>
      </c>
      <c r="AW71" s="17" t="str">
        <f t="shared" ref="AW71:AW134" ca="1" si="92">IFERROR(IF(OR(F71="",OFFSET(F71,-3,0)=""),"",(F71/OFFSET(F71,-3,0))^4-1),"")</f>
        <v/>
      </c>
      <c r="AX71" s="17" t="str">
        <f t="shared" ref="AX71:AX134" ca="1" si="93">IFERROR(IF(OR(G71="",OFFSET(G71,-3,0)=""),"",(G71/OFFSET(G71,-3,0))^4-1),"")</f>
        <v/>
      </c>
      <c r="AY71" s="17" t="str">
        <f t="shared" ref="AY71:AY134" ca="1" si="94">IFERROR(IF(OR(H71="",OFFSET(H71,-3,0)=""),"",(H71/OFFSET(H71,-3,0))^4-1),"")</f>
        <v/>
      </c>
      <c r="AZ71" s="17" t="str">
        <f t="shared" ref="AZ71:AZ134" ca="1" si="95">IFERROR(IF(OR(I71="",OFFSET(I71,-3,0)=""),"",(I71/OFFSET(I71,-3,0))^4-1),"")</f>
        <v/>
      </c>
      <c r="BA71" s="17" t="str">
        <f t="shared" ref="BA71:BA134" ca="1" si="96">IFERROR(IF(OR(J71="",OFFSET(J71,-3,0)=""),"",(J71/OFFSET(J71,-3,0))^4-1),"")</f>
        <v/>
      </c>
      <c r="BB71" s="17">
        <f t="shared" ref="BB71:BB134" ca="1" si="97">IFERROR(IF(OR(K71="",OFFSET(K71,-3,0)=""),"",(K71/OFFSET(K71,-3,0))^4-1),"")</f>
        <v>0</v>
      </c>
      <c r="BC71" s="17">
        <f t="shared" ref="BC71:BC134" ca="1" si="98">IFERROR(IF(OR(L71="",OFFSET(L71,-3,0)=""),"",(L71/OFFSET(L71,-3,0))^4-1),"")</f>
        <v>-8.9327114678383501E-2</v>
      </c>
      <c r="BD71" s="17" t="str">
        <f t="shared" ref="BD71:BD134" ca="1" si="99">IFERROR(IF(OR(M71="",OFFSET(M71,-3,0)=""),"",(M71/OFFSET(M71,-3,0))^4-1),"")</f>
        <v/>
      </c>
      <c r="BE71" s="17" t="str">
        <f t="shared" ref="BE71:BE134" ca="1" si="100">IFERROR(IF(OR(N71="",OFFSET(N71,-3,0)=""),"",(N71/OFFSET(N71,-3,0))^4-1),"")</f>
        <v/>
      </c>
      <c r="BG71" s="17" t="str">
        <f t="shared" ref="BG71:BG134" ca="1" si="101">IFERROR(IF(OR(B71="",OFFSET(B71,-6,0)=""),"",(B71/OFFSET(B71,-6,0))^2-1),"")</f>
        <v/>
      </c>
      <c r="BH71" s="17" t="str">
        <f t="shared" ref="BH71:BH134" ca="1" si="102">IFERROR(IF(OR(C71="",OFFSET(C71,-6,0)=""),"",(C71/OFFSET(C71,-6,0))^2-1),"")</f>
        <v/>
      </c>
      <c r="BI71" s="17" t="str">
        <f t="shared" ref="BI71:BI134" ca="1" si="103">IFERROR(IF(OR(D71="",OFFSET(D71,-6,0)=""),"",(D71/OFFSET(D71,-6,0))^2-1),"")</f>
        <v/>
      </c>
      <c r="BJ71" s="17" t="str">
        <f t="shared" ref="BJ71:BJ134" ca="1" si="104">IFERROR(IF(OR(E71="",OFFSET(E71,-6,0)=""),"",(E71/OFFSET(E71,-6,0))^2-1),"")</f>
        <v/>
      </c>
      <c r="BK71" s="17" t="str">
        <f t="shared" ref="BK71:BK134" ca="1" si="105">IFERROR(IF(OR(F71="",OFFSET(F71,-6,0)=""),"",(F71/OFFSET(F71,-6,0))^2-1),"")</f>
        <v/>
      </c>
      <c r="BL71" s="17" t="str">
        <f t="shared" ref="BL71:BL134" ca="1" si="106">IFERROR(IF(OR(G71="",OFFSET(G71,-6,0)=""),"",(G71/OFFSET(G71,-6,0))^2-1),"")</f>
        <v/>
      </c>
      <c r="BM71" s="17" t="str">
        <f t="shared" ref="BM71:BM134" ca="1" si="107">IFERROR(IF(OR(H71="",OFFSET(H71,-6,0)=""),"",(H71/OFFSET(H71,-6,0))^2-1),"")</f>
        <v/>
      </c>
      <c r="BN71" s="17" t="str">
        <f t="shared" ref="BN71:BN134" ca="1" si="108">IFERROR(IF(OR(I71="",OFFSET(I71,-6,0)=""),"",(I71/OFFSET(I71,-6,0))^2-1),"")</f>
        <v/>
      </c>
      <c r="BO71" s="17" t="str">
        <f t="shared" ref="BO71:BO134" ca="1" si="109">IFERROR(IF(OR(J71="",OFFSET(J71,-6,0)=""),"",(J71/OFFSET(J71,-6,0))^2-1),"")</f>
        <v/>
      </c>
      <c r="BP71" s="17">
        <f t="shared" ref="BP71:BP134" ca="1" si="110">IFERROR(IF(OR(K71="",OFFSET(K71,-6,0)=""),"",(K71/OFFSET(K71,-6,0))^2-1),"")</f>
        <v>0</v>
      </c>
      <c r="BQ71" s="17">
        <f t="shared" ref="BQ71:BQ134" ca="1" si="111">IFERROR(IF(OR(L71="",OFFSET(L71,-6,0)=""),"",(L71/OFFSET(L71,-6,0))^2-1),"")</f>
        <v>-6.7395918367347041E-2</v>
      </c>
      <c r="BR71" s="17" t="str">
        <f t="shared" ref="BR71:BR134" ca="1" si="112">IFERROR(IF(OR(M71="",OFFSET(M71,-6,0)=""),"",(M71/OFFSET(M71,-6,0))^2-1),"")</f>
        <v/>
      </c>
      <c r="BS71" s="17" t="str">
        <f t="shared" ref="BS71:BS134" ca="1" si="113">IFERROR(IF(OR(N71="",OFFSET(N71,-6,0)=""),"",(N71/OFFSET(N71,-6,0))^2-1),"")</f>
        <v/>
      </c>
      <c r="BX71" t="str">
        <f>IF('Macrobond Imports'!FG70="","",'Macrobond Imports'!FG70)</f>
        <v/>
      </c>
      <c r="BY71" t="str">
        <f>IF('Macrobond Imports'!AI70="","",'Macrobond Imports'!AI70)</f>
        <v/>
      </c>
      <c r="CA71" s="37" t="str">
        <f t="shared" ref="CA71:CA134" ca="1" si="114">IFERROR(IF(OR(BX71="",OFFSET(BX71,-12,0)=""),"",BX71/OFFSET(BX71,-12,0)-1),"")</f>
        <v/>
      </c>
      <c r="CB71" s="37" t="str">
        <f t="shared" ref="CB71:CB134" ca="1" si="115">IFERROR(IF(OR(BY71="",OFFSET(BY71,-12,0)=""),"",BY71/OFFSET(BY71,-12,0)-1),"")</f>
        <v/>
      </c>
    </row>
    <row r="72" spans="1:80" x14ac:dyDescent="0.25">
      <c r="A72" s="10">
        <f>IF('Macrobond Imports'!A71="","",'Macrobond Imports'!A71)</f>
        <v>19268</v>
      </c>
      <c r="B72" s="9" t="str">
        <f>IF('Macrobond Imports'!B71="","",'Macrobond Imports'!B71)</f>
        <v/>
      </c>
      <c r="C72" s="9" t="str">
        <f>IF('Macrobond Imports'!C71="","",'Macrobond Imports'!C71)</f>
        <v/>
      </c>
      <c r="D72" s="9" t="str">
        <f>IF('Macrobond Imports'!Z71="","",'Macrobond Imports'!Z71)</f>
        <v/>
      </c>
      <c r="E72" s="9" t="str">
        <f>IF('Macrobond Imports'!BH71="","",'Macrobond Imports'!BH71)</f>
        <v/>
      </c>
      <c r="F72" s="9" t="str">
        <f>IF('Macrobond Imports'!BJ71="","",'Macrobond Imports'!BJ71)</f>
        <v/>
      </c>
      <c r="G72" s="9" t="str">
        <f>IF('Macrobond Imports'!BK71="","",'Macrobond Imports'!BK71)</f>
        <v/>
      </c>
      <c r="H72" s="9" t="str">
        <f>IF('Macrobond Imports'!BL71="","",'Macrobond Imports'!BL71)</f>
        <v/>
      </c>
      <c r="I72" s="9" t="str">
        <f>IF('Macrobond Imports'!BS71="","",'Macrobond Imports'!BS71)</f>
        <v/>
      </c>
      <c r="J72" s="9" t="str">
        <f>IF('Macrobond Imports'!AA71="","",'Macrobond Imports'!AA71)</f>
        <v/>
      </c>
      <c r="K72" s="9">
        <f>IF('Macrobond Imports'!DF71="","",'Macrobond Imports'!DF71)</f>
        <v>27.5</v>
      </c>
      <c r="L72" s="9">
        <f>IF('Macrobond Imports'!EA71="","",'Macrobond Imports'!EA71)</f>
        <v>33.799999999999997</v>
      </c>
      <c r="M72" s="9" t="str">
        <f>IF('Macrobond Imports'!FA71="","",'Macrobond Imports'!FA71)</f>
        <v/>
      </c>
      <c r="N72" s="9" t="str">
        <f>IF('Macrobond Imports'!FC71="","",'Macrobond Imports'!FC71)</f>
        <v/>
      </c>
      <c r="P72" s="16">
        <f t="shared" si="61"/>
        <v>19268</v>
      </c>
      <c r="Q72" s="17" t="str">
        <f t="shared" si="62"/>
        <v/>
      </c>
      <c r="R72" s="17" t="str">
        <f t="shared" si="63"/>
        <v/>
      </c>
      <c r="S72" s="17" t="str">
        <f t="shared" si="64"/>
        <v/>
      </c>
      <c r="T72" s="17" t="str">
        <f t="shared" si="65"/>
        <v/>
      </c>
      <c r="U72" s="17" t="str">
        <f t="shared" si="66"/>
        <v/>
      </c>
      <c r="V72" s="17" t="str">
        <f t="shared" si="67"/>
        <v/>
      </c>
      <c r="W72" s="17" t="str">
        <f t="shared" si="68"/>
        <v/>
      </c>
      <c r="X72" s="17" t="str">
        <f t="shared" si="69"/>
        <v/>
      </c>
      <c r="Y72" s="17" t="str">
        <f t="shared" si="70"/>
        <v/>
      </c>
      <c r="Z72" s="17">
        <f t="shared" si="71"/>
        <v>-3.6231884057971175E-3</v>
      </c>
      <c r="AA72" s="17">
        <f t="shared" si="72"/>
        <v>0</v>
      </c>
      <c r="AB72" s="17" t="str">
        <f t="shared" si="73"/>
        <v/>
      </c>
      <c r="AC72" s="17" t="str">
        <f t="shared" si="74"/>
        <v/>
      </c>
      <c r="AE72" s="17" t="str">
        <f t="shared" ca="1" si="75"/>
        <v/>
      </c>
      <c r="AF72" s="17" t="str">
        <f t="shared" ca="1" si="76"/>
        <v/>
      </c>
      <c r="AG72" s="17" t="str">
        <f t="shared" ca="1" si="77"/>
        <v/>
      </c>
      <c r="AH72" s="17" t="str">
        <f t="shared" ca="1" si="78"/>
        <v/>
      </c>
      <c r="AI72" s="17" t="str">
        <f t="shared" ca="1" si="79"/>
        <v/>
      </c>
      <c r="AJ72" s="17" t="str">
        <f t="shared" ca="1" si="80"/>
        <v/>
      </c>
      <c r="AK72" s="17" t="str">
        <f t="shared" ca="1" si="81"/>
        <v/>
      </c>
      <c r="AL72" s="17" t="str">
        <f t="shared" ca="1" si="82"/>
        <v/>
      </c>
      <c r="AM72" s="17" t="str">
        <f t="shared" ca="1" si="83"/>
        <v/>
      </c>
      <c r="AN72" s="17">
        <f t="shared" ca="1" si="84"/>
        <v>-1.4336917562723928E-2</v>
      </c>
      <c r="AO72" s="17">
        <f t="shared" ca="1" si="85"/>
        <v>-7.9019073569482456E-2</v>
      </c>
      <c r="AP72" s="17" t="str">
        <f t="shared" ca="1" si="86"/>
        <v/>
      </c>
      <c r="AQ72" s="17" t="str">
        <f t="shared" ca="1" si="87"/>
        <v/>
      </c>
      <c r="AS72" s="17" t="str">
        <f t="shared" ca="1" si="88"/>
        <v/>
      </c>
      <c r="AT72" s="17" t="str">
        <f t="shared" ca="1" si="89"/>
        <v/>
      </c>
      <c r="AU72" s="17" t="str">
        <f t="shared" ca="1" si="90"/>
        <v/>
      </c>
      <c r="AV72" s="17" t="str">
        <f t="shared" ca="1" si="91"/>
        <v/>
      </c>
      <c r="AW72" s="17" t="str">
        <f t="shared" ca="1" si="92"/>
        <v/>
      </c>
      <c r="AX72" s="17" t="str">
        <f t="shared" ca="1" si="93"/>
        <v/>
      </c>
      <c r="AY72" s="17" t="str">
        <f t="shared" ca="1" si="94"/>
        <v/>
      </c>
      <c r="AZ72" s="17" t="str">
        <f t="shared" ca="1" si="95"/>
        <v/>
      </c>
      <c r="BA72" s="17" t="str">
        <f t="shared" ca="1" si="96"/>
        <v/>
      </c>
      <c r="BB72" s="17">
        <f t="shared" ca="1" si="97"/>
        <v>0</v>
      </c>
      <c r="BC72" s="17">
        <f t="shared" ca="1" si="98"/>
        <v>-8.9327114678383501E-2</v>
      </c>
      <c r="BD72" s="17" t="str">
        <f t="shared" ca="1" si="99"/>
        <v/>
      </c>
      <c r="BE72" s="17" t="str">
        <f t="shared" ca="1" si="100"/>
        <v/>
      </c>
      <c r="BG72" s="17" t="str">
        <f t="shared" ca="1" si="101"/>
        <v/>
      </c>
      <c r="BH72" s="17" t="str">
        <f t="shared" ca="1" si="102"/>
        <v/>
      </c>
      <c r="BI72" s="17" t="str">
        <f t="shared" ca="1" si="103"/>
        <v/>
      </c>
      <c r="BJ72" s="17" t="str">
        <f t="shared" ca="1" si="104"/>
        <v/>
      </c>
      <c r="BK72" s="17" t="str">
        <f t="shared" ca="1" si="105"/>
        <v/>
      </c>
      <c r="BL72" s="17" t="str">
        <f t="shared" ca="1" si="106"/>
        <v/>
      </c>
      <c r="BM72" s="17" t="str">
        <f t="shared" ca="1" si="107"/>
        <v/>
      </c>
      <c r="BN72" s="17" t="str">
        <f t="shared" ca="1" si="108"/>
        <v/>
      </c>
      <c r="BO72" s="17" t="str">
        <f t="shared" ca="1" si="109"/>
        <v/>
      </c>
      <c r="BP72" s="17">
        <f t="shared" ca="1" si="110"/>
        <v>0</v>
      </c>
      <c r="BQ72" s="17">
        <f t="shared" ca="1" si="111"/>
        <v>-6.204382558435495E-2</v>
      </c>
      <c r="BR72" s="17" t="str">
        <f t="shared" ca="1" si="112"/>
        <v/>
      </c>
      <c r="BS72" s="17" t="str">
        <f t="shared" ca="1" si="113"/>
        <v/>
      </c>
      <c r="BX72" t="str">
        <f>IF('Macrobond Imports'!FG71="","",'Macrobond Imports'!FG71)</f>
        <v/>
      </c>
      <c r="BY72" t="str">
        <f>IF('Macrobond Imports'!AI71="","",'Macrobond Imports'!AI71)</f>
        <v/>
      </c>
      <c r="CA72" s="37" t="str">
        <f t="shared" ca="1" si="114"/>
        <v/>
      </c>
      <c r="CB72" s="37" t="str">
        <f t="shared" ca="1" si="115"/>
        <v/>
      </c>
    </row>
    <row r="73" spans="1:80" x14ac:dyDescent="0.25">
      <c r="A73" s="10">
        <f>IF('Macrobond Imports'!A72="","",'Macrobond Imports'!A72)</f>
        <v>19299</v>
      </c>
      <c r="B73" s="9" t="str">
        <f>IF('Macrobond Imports'!B72="","",'Macrobond Imports'!B72)</f>
        <v/>
      </c>
      <c r="C73" s="9" t="str">
        <f>IF('Macrobond Imports'!C72="","",'Macrobond Imports'!C72)</f>
        <v/>
      </c>
      <c r="D73" s="9" t="str">
        <f>IF('Macrobond Imports'!Z72="","",'Macrobond Imports'!Z72)</f>
        <v/>
      </c>
      <c r="E73" s="9" t="str">
        <f>IF('Macrobond Imports'!BH72="","",'Macrobond Imports'!BH72)</f>
        <v/>
      </c>
      <c r="F73" s="9" t="str">
        <f>IF('Macrobond Imports'!BJ72="","",'Macrobond Imports'!BJ72)</f>
        <v/>
      </c>
      <c r="G73" s="9" t="str">
        <f>IF('Macrobond Imports'!BK72="","",'Macrobond Imports'!BK72)</f>
        <v/>
      </c>
      <c r="H73" s="9" t="str">
        <f>IF('Macrobond Imports'!BL72="","",'Macrobond Imports'!BL72)</f>
        <v/>
      </c>
      <c r="I73" s="9" t="str">
        <f>IF('Macrobond Imports'!BS72="","",'Macrobond Imports'!BS72)</f>
        <v/>
      </c>
      <c r="J73" s="9" t="str">
        <f>IF('Macrobond Imports'!AA72="","",'Macrobond Imports'!AA72)</f>
        <v/>
      </c>
      <c r="K73" s="9">
        <f>IF('Macrobond Imports'!DF72="","",'Macrobond Imports'!DF72)</f>
        <v>27.4</v>
      </c>
      <c r="L73" s="9">
        <f>IF('Macrobond Imports'!EA72="","",'Macrobond Imports'!EA72)</f>
        <v>33.700000000000003</v>
      </c>
      <c r="M73" s="9" t="str">
        <f>IF('Macrobond Imports'!FA72="","",'Macrobond Imports'!FA72)</f>
        <v/>
      </c>
      <c r="N73" s="9" t="str">
        <f>IF('Macrobond Imports'!FC72="","",'Macrobond Imports'!FC72)</f>
        <v/>
      </c>
      <c r="P73" s="16">
        <f t="shared" si="61"/>
        <v>19299</v>
      </c>
      <c r="Q73" s="17" t="str">
        <f t="shared" si="62"/>
        <v/>
      </c>
      <c r="R73" s="17" t="str">
        <f t="shared" si="63"/>
        <v/>
      </c>
      <c r="S73" s="17" t="str">
        <f t="shared" si="64"/>
        <v/>
      </c>
      <c r="T73" s="17" t="str">
        <f t="shared" si="65"/>
        <v/>
      </c>
      <c r="U73" s="17" t="str">
        <f t="shared" si="66"/>
        <v/>
      </c>
      <c r="V73" s="17" t="str">
        <f t="shared" si="67"/>
        <v/>
      </c>
      <c r="W73" s="17" t="str">
        <f t="shared" si="68"/>
        <v/>
      </c>
      <c r="X73" s="17" t="str">
        <f t="shared" si="69"/>
        <v/>
      </c>
      <c r="Y73" s="17" t="str">
        <f t="shared" si="70"/>
        <v/>
      </c>
      <c r="Z73" s="17">
        <f t="shared" si="71"/>
        <v>-3.6363636363636598E-3</v>
      </c>
      <c r="AA73" s="17">
        <f t="shared" si="72"/>
        <v>-2.9585798816565978E-3</v>
      </c>
      <c r="AB73" s="17" t="str">
        <f t="shared" si="73"/>
        <v/>
      </c>
      <c r="AC73" s="17" t="str">
        <f t="shared" si="74"/>
        <v/>
      </c>
      <c r="AE73" s="17" t="str">
        <f t="shared" ca="1" si="75"/>
        <v/>
      </c>
      <c r="AF73" s="17" t="str">
        <f t="shared" ca="1" si="76"/>
        <v/>
      </c>
      <c r="AG73" s="17" t="str">
        <f t="shared" ca="1" si="77"/>
        <v/>
      </c>
      <c r="AH73" s="17" t="str">
        <f t="shared" ca="1" si="78"/>
        <v/>
      </c>
      <c r="AI73" s="17" t="str">
        <f t="shared" ca="1" si="79"/>
        <v/>
      </c>
      <c r="AJ73" s="17" t="str">
        <f t="shared" ca="1" si="80"/>
        <v/>
      </c>
      <c r="AK73" s="17" t="str">
        <f t="shared" ca="1" si="81"/>
        <v/>
      </c>
      <c r="AL73" s="17" t="str">
        <f t="shared" ca="1" si="82"/>
        <v/>
      </c>
      <c r="AM73" s="17" t="str">
        <f t="shared" ca="1" si="83"/>
        <v/>
      </c>
      <c r="AN73" s="17">
        <f t="shared" ca="1" si="84"/>
        <v>-1.7921146953404965E-2</v>
      </c>
      <c r="AO73" s="17">
        <f t="shared" ca="1" si="85"/>
        <v>-7.4175824175824023E-2</v>
      </c>
      <c r="AP73" s="17" t="str">
        <f t="shared" ca="1" si="86"/>
        <v/>
      </c>
      <c r="AQ73" s="17" t="str">
        <f t="shared" ca="1" si="87"/>
        <v/>
      </c>
      <c r="AS73" s="17" t="str">
        <f t="shared" ca="1" si="88"/>
        <v/>
      </c>
      <c r="AT73" s="17" t="str">
        <f t="shared" ca="1" si="89"/>
        <v/>
      </c>
      <c r="AU73" s="17" t="str">
        <f t="shared" ca="1" si="90"/>
        <v/>
      </c>
      <c r="AV73" s="17" t="str">
        <f t="shared" ca="1" si="91"/>
        <v/>
      </c>
      <c r="AW73" s="17" t="str">
        <f t="shared" ca="1" si="92"/>
        <v/>
      </c>
      <c r="AX73" s="17" t="str">
        <f t="shared" ca="1" si="93"/>
        <v/>
      </c>
      <c r="AY73" s="17" t="str">
        <f t="shared" ca="1" si="94"/>
        <v/>
      </c>
      <c r="AZ73" s="17" t="str">
        <f t="shared" ca="1" si="95"/>
        <v/>
      </c>
      <c r="BA73" s="17" t="str">
        <f t="shared" ca="1" si="96"/>
        <v/>
      </c>
      <c r="BB73" s="17">
        <f t="shared" ca="1" si="97"/>
        <v>-2.8671966656021786E-2</v>
      </c>
      <c r="BC73" s="17">
        <f t="shared" ca="1" si="98"/>
        <v>-0.11038580444361512</v>
      </c>
      <c r="BD73" s="17" t="str">
        <f t="shared" ca="1" si="99"/>
        <v/>
      </c>
      <c r="BE73" s="17" t="str">
        <f t="shared" ca="1" si="100"/>
        <v/>
      </c>
      <c r="BG73" s="17" t="str">
        <f t="shared" ca="1" si="101"/>
        <v/>
      </c>
      <c r="BH73" s="17" t="str">
        <f t="shared" ca="1" si="102"/>
        <v/>
      </c>
      <c r="BI73" s="17" t="str">
        <f t="shared" ca="1" si="103"/>
        <v/>
      </c>
      <c r="BJ73" s="17" t="str">
        <f t="shared" ca="1" si="104"/>
        <v/>
      </c>
      <c r="BK73" s="17" t="str">
        <f t="shared" ca="1" si="105"/>
        <v/>
      </c>
      <c r="BL73" s="17" t="str">
        <f t="shared" ca="1" si="106"/>
        <v/>
      </c>
      <c r="BM73" s="17" t="str">
        <f t="shared" ca="1" si="107"/>
        <v/>
      </c>
      <c r="BN73" s="17" t="str">
        <f t="shared" ca="1" si="108"/>
        <v/>
      </c>
      <c r="BO73" s="17" t="str">
        <f t="shared" ca="1" si="109"/>
        <v/>
      </c>
      <c r="BP73" s="17">
        <f t="shared" ca="1" si="110"/>
        <v>-7.2595041322314202E-3</v>
      </c>
      <c r="BQ73" s="17">
        <f t="shared" ca="1" si="111"/>
        <v>-6.2219249570616642E-2</v>
      </c>
      <c r="BR73" s="17" t="str">
        <f t="shared" ca="1" si="112"/>
        <v/>
      </c>
      <c r="BS73" s="17" t="str">
        <f t="shared" ca="1" si="113"/>
        <v/>
      </c>
      <c r="BX73" t="str">
        <f>IF('Macrobond Imports'!FG72="","",'Macrobond Imports'!FG72)</f>
        <v/>
      </c>
      <c r="BY73" t="str">
        <f>IF('Macrobond Imports'!AI72="","",'Macrobond Imports'!AI72)</f>
        <v/>
      </c>
      <c r="CA73" s="37" t="str">
        <f t="shared" ca="1" si="114"/>
        <v/>
      </c>
      <c r="CB73" s="37" t="str">
        <f t="shared" ca="1" si="115"/>
        <v/>
      </c>
    </row>
    <row r="74" spans="1:80" x14ac:dyDescent="0.25">
      <c r="A74" s="10">
        <f>IF('Macrobond Imports'!A73="","",'Macrobond Imports'!A73)</f>
        <v>19329</v>
      </c>
      <c r="B74" s="9" t="str">
        <f>IF('Macrobond Imports'!B73="","",'Macrobond Imports'!B73)</f>
        <v/>
      </c>
      <c r="C74" s="9" t="str">
        <f>IF('Macrobond Imports'!C73="","",'Macrobond Imports'!C73)</f>
        <v/>
      </c>
      <c r="D74" s="9" t="str">
        <f>IF('Macrobond Imports'!Z73="","",'Macrobond Imports'!Z73)</f>
        <v/>
      </c>
      <c r="E74" s="9" t="str">
        <f>IF('Macrobond Imports'!BH73="","",'Macrobond Imports'!BH73)</f>
        <v/>
      </c>
      <c r="F74" s="9" t="str">
        <f>IF('Macrobond Imports'!BJ73="","",'Macrobond Imports'!BJ73)</f>
        <v/>
      </c>
      <c r="G74" s="9" t="str">
        <f>IF('Macrobond Imports'!BK73="","",'Macrobond Imports'!BK73)</f>
        <v/>
      </c>
      <c r="H74" s="9" t="str">
        <f>IF('Macrobond Imports'!BL73="","",'Macrobond Imports'!BL73)</f>
        <v/>
      </c>
      <c r="I74" s="9" t="str">
        <f>IF('Macrobond Imports'!BS73="","",'Macrobond Imports'!BS73)</f>
        <v/>
      </c>
      <c r="J74" s="9" t="str">
        <f>IF('Macrobond Imports'!AA73="","",'Macrobond Imports'!AA73)</f>
        <v/>
      </c>
      <c r="K74" s="9">
        <f>IF('Macrobond Imports'!DF73="","",'Macrobond Imports'!DF73)</f>
        <v>27.3</v>
      </c>
      <c r="L74" s="9">
        <f>IF('Macrobond Imports'!EA73="","",'Macrobond Imports'!EA73)</f>
        <v>32.9</v>
      </c>
      <c r="M74" s="9" t="str">
        <f>IF('Macrobond Imports'!FA73="","",'Macrobond Imports'!FA73)</f>
        <v/>
      </c>
      <c r="N74" s="9" t="str">
        <f>IF('Macrobond Imports'!FC73="","",'Macrobond Imports'!FC73)</f>
        <v/>
      </c>
      <c r="P74" s="16">
        <f t="shared" si="61"/>
        <v>19329</v>
      </c>
      <c r="Q74" s="17" t="str">
        <f t="shared" si="62"/>
        <v/>
      </c>
      <c r="R74" s="17" t="str">
        <f t="shared" si="63"/>
        <v/>
      </c>
      <c r="S74" s="17" t="str">
        <f t="shared" si="64"/>
        <v/>
      </c>
      <c r="T74" s="17" t="str">
        <f t="shared" si="65"/>
        <v/>
      </c>
      <c r="U74" s="17" t="str">
        <f t="shared" si="66"/>
        <v/>
      </c>
      <c r="V74" s="17" t="str">
        <f t="shared" si="67"/>
        <v/>
      </c>
      <c r="W74" s="17" t="str">
        <f t="shared" si="68"/>
        <v/>
      </c>
      <c r="X74" s="17" t="str">
        <f t="shared" si="69"/>
        <v/>
      </c>
      <c r="Y74" s="17" t="str">
        <f t="shared" si="70"/>
        <v/>
      </c>
      <c r="Z74" s="17">
        <f t="shared" si="71"/>
        <v>-3.6496350364962904E-3</v>
      </c>
      <c r="AA74" s="17">
        <f t="shared" si="72"/>
        <v>-2.3738872403560984E-2</v>
      </c>
      <c r="AB74" s="17" t="str">
        <f t="shared" si="73"/>
        <v/>
      </c>
      <c r="AC74" s="17" t="str">
        <f t="shared" si="74"/>
        <v/>
      </c>
      <c r="AE74" s="17" t="str">
        <f t="shared" ca="1" si="75"/>
        <v/>
      </c>
      <c r="AF74" s="17" t="str">
        <f t="shared" ca="1" si="76"/>
        <v/>
      </c>
      <c r="AG74" s="17" t="str">
        <f t="shared" ca="1" si="77"/>
        <v/>
      </c>
      <c r="AH74" s="17" t="str">
        <f t="shared" ca="1" si="78"/>
        <v/>
      </c>
      <c r="AI74" s="17" t="str">
        <f t="shared" ca="1" si="79"/>
        <v/>
      </c>
      <c r="AJ74" s="17" t="str">
        <f t="shared" ca="1" si="80"/>
        <v/>
      </c>
      <c r="AK74" s="17" t="str">
        <f t="shared" ca="1" si="81"/>
        <v/>
      </c>
      <c r="AL74" s="17" t="str">
        <f t="shared" ca="1" si="82"/>
        <v/>
      </c>
      <c r="AM74" s="17" t="str">
        <f t="shared" ca="1" si="83"/>
        <v/>
      </c>
      <c r="AN74" s="17">
        <f t="shared" ca="1" si="84"/>
        <v>-1.7985611510791366E-2</v>
      </c>
      <c r="AO74" s="17">
        <f t="shared" ca="1" si="85"/>
        <v>-0.1010928961748635</v>
      </c>
      <c r="AP74" s="17" t="str">
        <f t="shared" ca="1" si="86"/>
        <v/>
      </c>
      <c r="AQ74" s="17" t="str">
        <f t="shared" ca="1" si="87"/>
        <v/>
      </c>
      <c r="AS74" s="17" t="str">
        <f t="shared" ca="1" si="88"/>
        <v/>
      </c>
      <c r="AT74" s="17" t="str">
        <f t="shared" ca="1" si="89"/>
        <v/>
      </c>
      <c r="AU74" s="17" t="str">
        <f t="shared" ca="1" si="90"/>
        <v/>
      </c>
      <c r="AV74" s="17" t="str">
        <f t="shared" ca="1" si="91"/>
        <v/>
      </c>
      <c r="AW74" s="17" t="str">
        <f t="shared" ca="1" si="92"/>
        <v/>
      </c>
      <c r="AX74" s="17" t="str">
        <f t="shared" ca="1" si="93"/>
        <v/>
      </c>
      <c r="AY74" s="17" t="str">
        <f t="shared" ca="1" si="94"/>
        <v/>
      </c>
      <c r="AZ74" s="17" t="str">
        <f t="shared" ca="1" si="95"/>
        <v/>
      </c>
      <c r="BA74" s="17" t="str">
        <f t="shared" ca="1" si="96"/>
        <v/>
      </c>
      <c r="BB74" s="17">
        <f t="shared" ca="1" si="97"/>
        <v>-4.2774499068221172E-2</v>
      </c>
      <c r="BC74" s="17">
        <f t="shared" ca="1" si="98"/>
        <v>-0.10232983604585832</v>
      </c>
      <c r="BD74" s="17" t="str">
        <f t="shared" ca="1" si="99"/>
        <v/>
      </c>
      <c r="BE74" s="17" t="str">
        <f t="shared" ca="1" si="100"/>
        <v/>
      </c>
      <c r="BG74" s="17" t="str">
        <f t="shared" ca="1" si="101"/>
        <v/>
      </c>
      <c r="BH74" s="17" t="str">
        <f t="shared" ca="1" si="102"/>
        <v/>
      </c>
      <c r="BI74" s="17" t="str">
        <f t="shared" ca="1" si="103"/>
        <v/>
      </c>
      <c r="BJ74" s="17" t="str">
        <f t="shared" ca="1" si="104"/>
        <v/>
      </c>
      <c r="BK74" s="17" t="str">
        <f t="shared" ca="1" si="105"/>
        <v/>
      </c>
      <c r="BL74" s="17" t="str">
        <f t="shared" ca="1" si="106"/>
        <v/>
      </c>
      <c r="BM74" s="17" t="str">
        <f t="shared" ca="1" si="107"/>
        <v/>
      </c>
      <c r="BN74" s="17" t="str">
        <f t="shared" ca="1" si="108"/>
        <v/>
      </c>
      <c r="BO74" s="17" t="str">
        <f t="shared" ca="1" si="109"/>
        <v/>
      </c>
      <c r="BP74" s="17">
        <f t="shared" ca="1" si="110"/>
        <v>-2.1620982986767623E-2</v>
      </c>
      <c r="BQ74" s="17">
        <f t="shared" ca="1" si="111"/>
        <v>-9.5851849376858755E-2</v>
      </c>
      <c r="BR74" s="17" t="str">
        <f t="shared" ca="1" si="112"/>
        <v/>
      </c>
      <c r="BS74" s="17" t="str">
        <f t="shared" ca="1" si="113"/>
        <v/>
      </c>
      <c r="BX74" t="str">
        <f>IF('Macrobond Imports'!FG73="","",'Macrobond Imports'!FG73)</f>
        <v/>
      </c>
      <c r="BY74" t="str">
        <f>IF('Macrobond Imports'!AI73="","",'Macrobond Imports'!AI73)</f>
        <v/>
      </c>
      <c r="CA74" s="37" t="str">
        <f t="shared" ca="1" si="114"/>
        <v/>
      </c>
      <c r="CB74" s="37" t="str">
        <f t="shared" ca="1" si="115"/>
        <v/>
      </c>
    </row>
    <row r="75" spans="1:80" x14ac:dyDescent="0.25">
      <c r="A75" s="10">
        <f>IF('Macrobond Imports'!A74="","",'Macrobond Imports'!A74)</f>
        <v>19360</v>
      </c>
      <c r="B75" s="9" t="str">
        <f>IF('Macrobond Imports'!B74="","",'Macrobond Imports'!B74)</f>
        <v/>
      </c>
      <c r="C75" s="9" t="str">
        <f>IF('Macrobond Imports'!C74="","",'Macrobond Imports'!C74)</f>
        <v/>
      </c>
      <c r="D75" s="9" t="str">
        <f>IF('Macrobond Imports'!Z74="","",'Macrobond Imports'!Z74)</f>
        <v/>
      </c>
      <c r="E75" s="9" t="str">
        <f>IF('Macrobond Imports'!BH74="","",'Macrobond Imports'!BH74)</f>
        <v/>
      </c>
      <c r="F75" s="9" t="str">
        <f>IF('Macrobond Imports'!BJ74="","",'Macrobond Imports'!BJ74)</f>
        <v/>
      </c>
      <c r="G75" s="9" t="str">
        <f>IF('Macrobond Imports'!BK74="","",'Macrobond Imports'!BK74)</f>
        <v/>
      </c>
      <c r="H75" s="9" t="str">
        <f>IF('Macrobond Imports'!BL74="","",'Macrobond Imports'!BL74)</f>
        <v/>
      </c>
      <c r="I75" s="9" t="str">
        <f>IF('Macrobond Imports'!BS74="","",'Macrobond Imports'!BS74)</f>
        <v/>
      </c>
      <c r="J75" s="9" t="str">
        <f>IF('Macrobond Imports'!AA74="","",'Macrobond Imports'!AA74)</f>
        <v/>
      </c>
      <c r="K75" s="9">
        <f>IF('Macrobond Imports'!DF74="","",'Macrobond Imports'!DF74)</f>
        <v>27.4</v>
      </c>
      <c r="L75" s="9">
        <f>IF('Macrobond Imports'!EA74="","",'Macrobond Imports'!EA74)</f>
        <v>32.5</v>
      </c>
      <c r="M75" s="9" t="str">
        <f>IF('Macrobond Imports'!FA74="","",'Macrobond Imports'!FA74)</f>
        <v/>
      </c>
      <c r="N75" s="9" t="str">
        <f>IF('Macrobond Imports'!FC74="","",'Macrobond Imports'!FC74)</f>
        <v/>
      </c>
      <c r="P75" s="16">
        <f t="shared" si="61"/>
        <v>19360</v>
      </c>
      <c r="Q75" s="17" t="str">
        <f t="shared" si="62"/>
        <v/>
      </c>
      <c r="R75" s="17" t="str">
        <f t="shared" si="63"/>
        <v/>
      </c>
      <c r="S75" s="17" t="str">
        <f t="shared" si="64"/>
        <v/>
      </c>
      <c r="T75" s="17" t="str">
        <f t="shared" si="65"/>
        <v/>
      </c>
      <c r="U75" s="17" t="str">
        <f t="shared" si="66"/>
        <v/>
      </c>
      <c r="V75" s="17" t="str">
        <f t="shared" si="67"/>
        <v/>
      </c>
      <c r="W75" s="17" t="str">
        <f t="shared" si="68"/>
        <v/>
      </c>
      <c r="X75" s="17" t="str">
        <f t="shared" si="69"/>
        <v/>
      </c>
      <c r="Y75" s="17" t="str">
        <f t="shared" si="70"/>
        <v/>
      </c>
      <c r="Z75" s="17">
        <f t="shared" si="71"/>
        <v>3.66300366300365E-3</v>
      </c>
      <c r="AA75" s="17">
        <f t="shared" si="72"/>
        <v>-1.2158054711246202E-2</v>
      </c>
      <c r="AB75" s="17" t="str">
        <f t="shared" si="73"/>
        <v/>
      </c>
      <c r="AC75" s="17" t="str">
        <f t="shared" si="74"/>
        <v/>
      </c>
      <c r="AE75" s="17" t="str">
        <f t="shared" ca="1" si="75"/>
        <v/>
      </c>
      <c r="AF75" s="17" t="str">
        <f t="shared" ca="1" si="76"/>
        <v/>
      </c>
      <c r="AG75" s="17" t="str">
        <f t="shared" ca="1" si="77"/>
        <v/>
      </c>
      <c r="AH75" s="17" t="str">
        <f t="shared" ca="1" si="78"/>
        <v/>
      </c>
      <c r="AI75" s="17" t="str">
        <f t="shared" ca="1" si="79"/>
        <v/>
      </c>
      <c r="AJ75" s="17" t="str">
        <f t="shared" ca="1" si="80"/>
        <v/>
      </c>
      <c r="AK75" s="17" t="str">
        <f t="shared" ca="1" si="81"/>
        <v/>
      </c>
      <c r="AL75" s="17" t="str">
        <f t="shared" ca="1" si="82"/>
        <v/>
      </c>
      <c r="AM75" s="17" t="str">
        <f t="shared" ca="1" si="83"/>
        <v/>
      </c>
      <c r="AN75" s="17">
        <f t="shared" ca="1" si="84"/>
        <v>-1.4388489208633115E-2</v>
      </c>
      <c r="AO75" s="17">
        <f t="shared" ca="1" si="85"/>
        <v>-9.2178770949720601E-2</v>
      </c>
      <c r="AP75" s="17" t="str">
        <f t="shared" ca="1" si="86"/>
        <v/>
      </c>
      <c r="AQ75" s="17" t="str">
        <f t="shared" ca="1" si="87"/>
        <v/>
      </c>
      <c r="AS75" s="17" t="str">
        <f t="shared" ca="1" si="88"/>
        <v/>
      </c>
      <c r="AT75" s="17" t="str">
        <f t="shared" ca="1" si="89"/>
        <v/>
      </c>
      <c r="AU75" s="17" t="str">
        <f t="shared" ca="1" si="90"/>
        <v/>
      </c>
      <c r="AV75" s="17" t="str">
        <f t="shared" ca="1" si="91"/>
        <v/>
      </c>
      <c r="AW75" s="17" t="str">
        <f t="shared" ca="1" si="92"/>
        <v/>
      </c>
      <c r="AX75" s="17" t="str">
        <f t="shared" ca="1" si="93"/>
        <v/>
      </c>
      <c r="AY75" s="17" t="str">
        <f t="shared" ca="1" si="94"/>
        <v/>
      </c>
      <c r="AZ75" s="17" t="str">
        <f t="shared" ca="1" si="95"/>
        <v/>
      </c>
      <c r="BA75" s="17" t="str">
        <f t="shared" ca="1" si="96"/>
        <v/>
      </c>
      <c r="BB75" s="17">
        <f t="shared" ca="1" si="97"/>
        <v>-1.4466307864216987E-2</v>
      </c>
      <c r="BC75" s="17">
        <f t="shared" ca="1" si="98"/>
        <v>-0.14519580897027418</v>
      </c>
      <c r="BD75" s="17" t="str">
        <f t="shared" ca="1" si="99"/>
        <v/>
      </c>
      <c r="BE75" s="17" t="str">
        <f t="shared" ca="1" si="100"/>
        <v/>
      </c>
      <c r="BG75" s="17" t="str">
        <f t="shared" ca="1" si="101"/>
        <v/>
      </c>
      <c r="BH75" s="17" t="str">
        <f t="shared" ca="1" si="102"/>
        <v/>
      </c>
      <c r="BI75" s="17" t="str">
        <f t="shared" ca="1" si="103"/>
        <v/>
      </c>
      <c r="BJ75" s="17" t="str">
        <f t="shared" ca="1" si="104"/>
        <v/>
      </c>
      <c r="BK75" s="17" t="str">
        <f t="shared" ca="1" si="105"/>
        <v/>
      </c>
      <c r="BL75" s="17" t="str">
        <f t="shared" ca="1" si="106"/>
        <v/>
      </c>
      <c r="BM75" s="17" t="str">
        <f t="shared" ca="1" si="107"/>
        <v/>
      </c>
      <c r="BN75" s="17" t="str">
        <f t="shared" ca="1" si="108"/>
        <v/>
      </c>
      <c r="BO75" s="17" t="str">
        <f t="shared" ca="1" si="109"/>
        <v/>
      </c>
      <c r="BP75" s="17">
        <f t="shared" ca="1" si="110"/>
        <v>-7.2595041322314202E-3</v>
      </c>
      <c r="BQ75" s="17">
        <f t="shared" ca="1" si="111"/>
        <v>-0.11770356510407964</v>
      </c>
      <c r="BR75" s="17" t="str">
        <f t="shared" ca="1" si="112"/>
        <v/>
      </c>
      <c r="BS75" s="17" t="str">
        <f t="shared" ca="1" si="113"/>
        <v/>
      </c>
      <c r="BX75" t="str">
        <f>IF('Macrobond Imports'!FG74="","",'Macrobond Imports'!FG74)</f>
        <v/>
      </c>
      <c r="BY75" t="str">
        <f>IF('Macrobond Imports'!AI74="","",'Macrobond Imports'!AI74)</f>
        <v/>
      </c>
      <c r="CA75" s="37" t="str">
        <f t="shared" ca="1" si="114"/>
        <v/>
      </c>
      <c r="CB75" s="37" t="str">
        <f t="shared" ca="1" si="115"/>
        <v/>
      </c>
    </row>
    <row r="76" spans="1:80" x14ac:dyDescent="0.25">
      <c r="A76" s="10">
        <f>IF('Macrobond Imports'!A75="","",'Macrobond Imports'!A75)</f>
        <v>19391</v>
      </c>
      <c r="B76" s="9" t="str">
        <f>IF('Macrobond Imports'!B75="","",'Macrobond Imports'!B75)</f>
        <v/>
      </c>
      <c r="C76" s="9" t="str">
        <f>IF('Macrobond Imports'!C75="","",'Macrobond Imports'!C75)</f>
        <v/>
      </c>
      <c r="D76" s="9" t="str">
        <f>IF('Macrobond Imports'!Z75="","",'Macrobond Imports'!Z75)</f>
        <v/>
      </c>
      <c r="E76" s="9" t="str">
        <f>IF('Macrobond Imports'!BH75="","",'Macrobond Imports'!BH75)</f>
        <v/>
      </c>
      <c r="F76" s="9" t="str">
        <f>IF('Macrobond Imports'!BJ75="","",'Macrobond Imports'!BJ75)</f>
        <v/>
      </c>
      <c r="G76" s="9" t="str">
        <f>IF('Macrobond Imports'!BK75="","",'Macrobond Imports'!BK75)</f>
        <v/>
      </c>
      <c r="H76" s="9" t="str">
        <f>IF('Macrobond Imports'!BL75="","",'Macrobond Imports'!BL75)</f>
        <v/>
      </c>
      <c r="I76" s="9" t="str">
        <f>IF('Macrobond Imports'!BS75="","",'Macrobond Imports'!BS75)</f>
        <v/>
      </c>
      <c r="J76" s="9" t="str">
        <f>IF('Macrobond Imports'!AA75="","",'Macrobond Imports'!AA75)</f>
        <v/>
      </c>
      <c r="K76" s="9">
        <f>IF('Macrobond Imports'!DF75="","",'Macrobond Imports'!DF75)</f>
        <v>27.4</v>
      </c>
      <c r="L76" s="9">
        <f>IF('Macrobond Imports'!EA75="","",'Macrobond Imports'!EA75)</f>
        <v>32.4</v>
      </c>
      <c r="M76" s="9" t="str">
        <f>IF('Macrobond Imports'!FA75="","",'Macrobond Imports'!FA75)</f>
        <v/>
      </c>
      <c r="N76" s="9" t="str">
        <f>IF('Macrobond Imports'!FC75="","",'Macrobond Imports'!FC75)</f>
        <v/>
      </c>
      <c r="P76" s="16">
        <f t="shared" si="61"/>
        <v>19391</v>
      </c>
      <c r="Q76" s="17" t="str">
        <f t="shared" si="62"/>
        <v/>
      </c>
      <c r="R76" s="17" t="str">
        <f t="shared" si="63"/>
        <v/>
      </c>
      <c r="S76" s="17" t="str">
        <f t="shared" si="64"/>
        <v/>
      </c>
      <c r="T76" s="17" t="str">
        <f t="shared" si="65"/>
        <v/>
      </c>
      <c r="U76" s="17" t="str">
        <f t="shared" si="66"/>
        <v/>
      </c>
      <c r="V76" s="17" t="str">
        <f t="shared" si="67"/>
        <v/>
      </c>
      <c r="W76" s="17" t="str">
        <f t="shared" si="68"/>
        <v/>
      </c>
      <c r="X76" s="17" t="str">
        <f t="shared" si="69"/>
        <v/>
      </c>
      <c r="Y76" s="17" t="str">
        <f t="shared" si="70"/>
        <v/>
      </c>
      <c r="Z76" s="17">
        <f t="shared" si="71"/>
        <v>0</v>
      </c>
      <c r="AA76" s="17">
        <f t="shared" si="72"/>
        <v>-3.0769230769230882E-3</v>
      </c>
      <c r="AB76" s="17" t="str">
        <f t="shared" si="73"/>
        <v/>
      </c>
      <c r="AC76" s="17" t="str">
        <f t="shared" si="74"/>
        <v/>
      </c>
      <c r="AE76" s="17" t="str">
        <f t="shared" ca="1" si="75"/>
        <v/>
      </c>
      <c r="AF76" s="17" t="str">
        <f t="shared" ca="1" si="76"/>
        <v/>
      </c>
      <c r="AG76" s="17" t="str">
        <f t="shared" ca="1" si="77"/>
        <v/>
      </c>
      <c r="AH76" s="17" t="str">
        <f t="shared" ca="1" si="78"/>
        <v/>
      </c>
      <c r="AI76" s="17" t="str">
        <f t="shared" ca="1" si="79"/>
        <v/>
      </c>
      <c r="AJ76" s="17" t="str">
        <f t="shared" ca="1" si="80"/>
        <v/>
      </c>
      <c r="AK76" s="17" t="str">
        <f t="shared" ca="1" si="81"/>
        <v/>
      </c>
      <c r="AL76" s="17" t="str">
        <f t="shared" ca="1" si="82"/>
        <v/>
      </c>
      <c r="AM76" s="17" t="str">
        <f t="shared" ca="1" si="83"/>
        <v/>
      </c>
      <c r="AN76" s="17">
        <f t="shared" ca="1" si="84"/>
        <v>-1.0830324909747335E-2</v>
      </c>
      <c r="AO76" s="17">
        <f t="shared" ca="1" si="85"/>
        <v>-8.7323943661971826E-2</v>
      </c>
      <c r="AP76" s="17" t="str">
        <f t="shared" ca="1" si="86"/>
        <v/>
      </c>
      <c r="AQ76" s="17" t="str">
        <f t="shared" ca="1" si="87"/>
        <v/>
      </c>
      <c r="AS76" s="17" t="str">
        <f t="shared" ca="1" si="88"/>
        <v/>
      </c>
      <c r="AT76" s="17" t="str">
        <f t="shared" ca="1" si="89"/>
        <v/>
      </c>
      <c r="AU76" s="17" t="str">
        <f t="shared" ca="1" si="90"/>
        <v/>
      </c>
      <c r="AV76" s="17" t="str">
        <f t="shared" ca="1" si="91"/>
        <v/>
      </c>
      <c r="AW76" s="17" t="str">
        <f t="shared" ca="1" si="92"/>
        <v/>
      </c>
      <c r="AX76" s="17" t="str">
        <f t="shared" ca="1" si="93"/>
        <v/>
      </c>
      <c r="AY76" s="17" t="str">
        <f t="shared" ca="1" si="94"/>
        <v/>
      </c>
      <c r="AZ76" s="17" t="str">
        <f t="shared" ca="1" si="95"/>
        <v/>
      </c>
      <c r="BA76" s="17" t="str">
        <f t="shared" ca="1" si="96"/>
        <v/>
      </c>
      <c r="BB76" s="17">
        <f t="shared" ca="1" si="97"/>
        <v>0</v>
      </c>
      <c r="BC76" s="17">
        <f t="shared" ca="1" si="98"/>
        <v>-0.14560157847171795</v>
      </c>
      <c r="BD76" s="17" t="str">
        <f t="shared" ca="1" si="99"/>
        <v/>
      </c>
      <c r="BE76" s="17" t="str">
        <f t="shared" ca="1" si="100"/>
        <v/>
      </c>
      <c r="BG76" s="17" t="str">
        <f t="shared" ca="1" si="101"/>
        <v/>
      </c>
      <c r="BH76" s="17" t="str">
        <f t="shared" ca="1" si="102"/>
        <v/>
      </c>
      <c r="BI76" s="17" t="str">
        <f t="shared" ca="1" si="103"/>
        <v/>
      </c>
      <c r="BJ76" s="17" t="str">
        <f t="shared" ca="1" si="104"/>
        <v/>
      </c>
      <c r="BK76" s="17" t="str">
        <f t="shared" ca="1" si="105"/>
        <v/>
      </c>
      <c r="BL76" s="17" t="str">
        <f t="shared" ca="1" si="106"/>
        <v/>
      </c>
      <c r="BM76" s="17" t="str">
        <f t="shared" ca="1" si="107"/>
        <v/>
      </c>
      <c r="BN76" s="17" t="str">
        <f t="shared" ca="1" si="108"/>
        <v/>
      </c>
      <c r="BO76" s="17" t="str">
        <f t="shared" ca="1" si="109"/>
        <v/>
      </c>
      <c r="BP76" s="17">
        <f t="shared" ca="1" si="110"/>
        <v>-1.4440243646293038E-2</v>
      </c>
      <c r="BQ76" s="17">
        <f t="shared" ca="1" si="111"/>
        <v>-0.12817148219817487</v>
      </c>
      <c r="BR76" s="17" t="str">
        <f t="shared" ca="1" si="112"/>
        <v/>
      </c>
      <c r="BS76" s="17" t="str">
        <f t="shared" ca="1" si="113"/>
        <v/>
      </c>
      <c r="BX76" t="str">
        <f>IF('Macrobond Imports'!FG75="","",'Macrobond Imports'!FG75)</f>
        <v/>
      </c>
      <c r="BY76" t="str">
        <f>IF('Macrobond Imports'!AI75="","",'Macrobond Imports'!AI75)</f>
        <v/>
      </c>
      <c r="CA76" s="37" t="str">
        <f t="shared" ca="1" si="114"/>
        <v/>
      </c>
      <c r="CB76" s="37" t="str">
        <f t="shared" ca="1" si="115"/>
        <v/>
      </c>
    </row>
    <row r="77" spans="1:80" x14ac:dyDescent="0.25">
      <c r="A77" s="10">
        <f>IF('Macrobond Imports'!A76="","",'Macrobond Imports'!A76)</f>
        <v>19419</v>
      </c>
      <c r="B77" s="9" t="str">
        <f>IF('Macrobond Imports'!B76="","",'Macrobond Imports'!B76)</f>
        <v/>
      </c>
      <c r="C77" s="9" t="str">
        <f>IF('Macrobond Imports'!C76="","",'Macrobond Imports'!C76)</f>
        <v/>
      </c>
      <c r="D77" s="9" t="str">
        <f>IF('Macrobond Imports'!Z76="","",'Macrobond Imports'!Z76)</f>
        <v/>
      </c>
      <c r="E77" s="9" t="str">
        <f>IF('Macrobond Imports'!BH76="","",'Macrobond Imports'!BH76)</f>
        <v/>
      </c>
      <c r="F77" s="9" t="str">
        <f>IF('Macrobond Imports'!BJ76="","",'Macrobond Imports'!BJ76)</f>
        <v/>
      </c>
      <c r="G77" s="9" t="str">
        <f>IF('Macrobond Imports'!BK76="","",'Macrobond Imports'!BK76)</f>
        <v/>
      </c>
      <c r="H77" s="9" t="str">
        <f>IF('Macrobond Imports'!BL76="","",'Macrobond Imports'!BL76)</f>
        <v/>
      </c>
      <c r="I77" s="9" t="str">
        <f>IF('Macrobond Imports'!BS76="","",'Macrobond Imports'!BS76)</f>
        <v/>
      </c>
      <c r="J77" s="9" t="str">
        <f>IF('Macrobond Imports'!AA76="","",'Macrobond Imports'!AA76)</f>
        <v/>
      </c>
      <c r="K77" s="9">
        <f>IF('Macrobond Imports'!DF76="","",'Macrobond Imports'!DF76)</f>
        <v>27.5</v>
      </c>
      <c r="L77" s="9">
        <f>IF('Macrobond Imports'!EA76="","",'Macrobond Imports'!EA76)</f>
        <v>32.4</v>
      </c>
      <c r="M77" s="9" t="str">
        <f>IF('Macrobond Imports'!FA76="","",'Macrobond Imports'!FA76)</f>
        <v/>
      </c>
      <c r="N77" s="9" t="str">
        <f>IF('Macrobond Imports'!FC76="","",'Macrobond Imports'!FC76)</f>
        <v/>
      </c>
      <c r="P77" s="16">
        <f t="shared" si="61"/>
        <v>19419</v>
      </c>
      <c r="Q77" s="17" t="str">
        <f t="shared" si="62"/>
        <v/>
      </c>
      <c r="R77" s="17" t="str">
        <f t="shared" si="63"/>
        <v/>
      </c>
      <c r="S77" s="17" t="str">
        <f t="shared" si="64"/>
        <v/>
      </c>
      <c r="T77" s="17" t="str">
        <f t="shared" si="65"/>
        <v/>
      </c>
      <c r="U77" s="17" t="str">
        <f t="shared" si="66"/>
        <v/>
      </c>
      <c r="V77" s="17" t="str">
        <f t="shared" si="67"/>
        <v/>
      </c>
      <c r="W77" s="17" t="str">
        <f t="shared" si="68"/>
        <v/>
      </c>
      <c r="X77" s="17" t="str">
        <f t="shared" si="69"/>
        <v/>
      </c>
      <c r="Y77" s="17" t="str">
        <f t="shared" si="70"/>
        <v/>
      </c>
      <c r="Z77" s="17">
        <f t="shared" si="71"/>
        <v>3.6496350364965124E-3</v>
      </c>
      <c r="AA77" s="17">
        <f t="shared" si="72"/>
        <v>0</v>
      </c>
      <c r="AB77" s="17" t="str">
        <f t="shared" si="73"/>
        <v/>
      </c>
      <c r="AC77" s="17" t="str">
        <f t="shared" si="74"/>
        <v/>
      </c>
      <c r="AE77" s="17" t="str">
        <f t="shared" ca="1" si="75"/>
        <v/>
      </c>
      <c r="AF77" s="17" t="str">
        <f t="shared" ca="1" si="76"/>
        <v/>
      </c>
      <c r="AG77" s="17" t="str">
        <f t="shared" ca="1" si="77"/>
        <v/>
      </c>
      <c r="AH77" s="17" t="str">
        <f t="shared" ca="1" si="78"/>
        <v/>
      </c>
      <c r="AI77" s="17" t="str">
        <f t="shared" ca="1" si="79"/>
        <v/>
      </c>
      <c r="AJ77" s="17" t="str">
        <f t="shared" ca="1" si="80"/>
        <v/>
      </c>
      <c r="AK77" s="17" t="str">
        <f t="shared" ca="1" si="81"/>
        <v/>
      </c>
      <c r="AL77" s="17" t="str">
        <f t="shared" ca="1" si="82"/>
        <v/>
      </c>
      <c r="AM77" s="17" t="str">
        <f t="shared" ca="1" si="83"/>
        <v/>
      </c>
      <c r="AN77" s="17">
        <f t="shared" ca="1" si="84"/>
        <v>-3.6231884057971175E-3</v>
      </c>
      <c r="AO77" s="17">
        <f t="shared" ca="1" si="85"/>
        <v>-7.4285714285714288E-2</v>
      </c>
      <c r="AP77" s="17" t="str">
        <f t="shared" ca="1" si="86"/>
        <v/>
      </c>
      <c r="AQ77" s="17" t="str">
        <f t="shared" ca="1" si="87"/>
        <v/>
      </c>
      <c r="AS77" s="17" t="str">
        <f t="shared" ca="1" si="88"/>
        <v/>
      </c>
      <c r="AT77" s="17" t="str">
        <f t="shared" ca="1" si="89"/>
        <v/>
      </c>
      <c r="AU77" s="17" t="str">
        <f t="shared" ca="1" si="90"/>
        <v/>
      </c>
      <c r="AV77" s="17" t="str">
        <f t="shared" ca="1" si="91"/>
        <v/>
      </c>
      <c r="AW77" s="17" t="str">
        <f t="shared" ca="1" si="92"/>
        <v/>
      </c>
      <c r="AX77" s="17" t="str">
        <f t="shared" ca="1" si="93"/>
        <v/>
      </c>
      <c r="AY77" s="17" t="str">
        <f t="shared" ca="1" si="94"/>
        <v/>
      </c>
      <c r="AZ77" s="17" t="str">
        <f t="shared" ca="1" si="95"/>
        <v/>
      </c>
      <c r="BA77" s="17" t="str">
        <f t="shared" ca="1" si="96"/>
        <v/>
      </c>
      <c r="BB77" s="17">
        <f t="shared" ca="1" si="97"/>
        <v>2.9627627243069776E-2</v>
      </c>
      <c r="BC77" s="17">
        <f t="shared" ca="1" si="98"/>
        <v>-5.9418464192743659E-2</v>
      </c>
      <c r="BD77" s="17" t="str">
        <f t="shared" ca="1" si="99"/>
        <v/>
      </c>
      <c r="BE77" s="17" t="str">
        <f t="shared" ca="1" si="100"/>
        <v/>
      </c>
      <c r="BG77" s="17" t="str">
        <f t="shared" ca="1" si="101"/>
        <v/>
      </c>
      <c r="BH77" s="17" t="str">
        <f t="shared" ca="1" si="102"/>
        <v/>
      </c>
      <c r="BI77" s="17" t="str">
        <f t="shared" ca="1" si="103"/>
        <v/>
      </c>
      <c r="BJ77" s="17" t="str">
        <f t="shared" ca="1" si="104"/>
        <v/>
      </c>
      <c r="BK77" s="17" t="str">
        <f t="shared" ca="1" si="105"/>
        <v/>
      </c>
      <c r="BL77" s="17" t="str">
        <f t="shared" ca="1" si="106"/>
        <v/>
      </c>
      <c r="BM77" s="17" t="str">
        <f t="shared" ca="1" si="107"/>
        <v/>
      </c>
      <c r="BN77" s="17" t="str">
        <f t="shared" ca="1" si="108"/>
        <v/>
      </c>
      <c r="BO77" s="17" t="str">
        <f t="shared" ca="1" si="109"/>
        <v/>
      </c>
      <c r="BP77" s="17">
        <f t="shared" ca="1" si="110"/>
        <v>-7.2332493173703494E-3</v>
      </c>
      <c r="BQ77" s="17">
        <f t="shared" ca="1" si="111"/>
        <v>-8.1124610482826265E-2</v>
      </c>
      <c r="BR77" s="17" t="str">
        <f t="shared" ca="1" si="112"/>
        <v/>
      </c>
      <c r="BS77" s="17" t="str">
        <f t="shared" ca="1" si="113"/>
        <v/>
      </c>
      <c r="BX77" t="str">
        <f>IF('Macrobond Imports'!FG76="","",'Macrobond Imports'!FG76)</f>
        <v/>
      </c>
      <c r="BY77" t="str">
        <f>IF('Macrobond Imports'!AI76="","",'Macrobond Imports'!AI76)</f>
        <v/>
      </c>
      <c r="CA77" s="37" t="str">
        <f t="shared" ca="1" si="114"/>
        <v/>
      </c>
      <c r="CB77" s="37" t="str">
        <f t="shared" ca="1" si="115"/>
        <v/>
      </c>
    </row>
    <row r="78" spans="1:80" x14ac:dyDescent="0.25">
      <c r="A78" s="10">
        <f>IF('Macrobond Imports'!A77="","",'Macrobond Imports'!A77)</f>
        <v>19450</v>
      </c>
      <c r="B78" s="9" t="str">
        <f>IF('Macrobond Imports'!B77="","",'Macrobond Imports'!B77)</f>
        <v/>
      </c>
      <c r="C78" s="9" t="str">
        <f>IF('Macrobond Imports'!C77="","",'Macrobond Imports'!C77)</f>
        <v/>
      </c>
      <c r="D78" s="9" t="str">
        <f>IF('Macrobond Imports'!Z77="","",'Macrobond Imports'!Z77)</f>
        <v/>
      </c>
      <c r="E78" s="9" t="str">
        <f>IF('Macrobond Imports'!BH77="","",'Macrobond Imports'!BH77)</f>
        <v/>
      </c>
      <c r="F78" s="9" t="str">
        <f>IF('Macrobond Imports'!BJ77="","",'Macrobond Imports'!BJ77)</f>
        <v/>
      </c>
      <c r="G78" s="9" t="str">
        <f>IF('Macrobond Imports'!BK77="","",'Macrobond Imports'!BK77)</f>
        <v/>
      </c>
      <c r="H78" s="9" t="str">
        <f>IF('Macrobond Imports'!BL77="","",'Macrobond Imports'!BL77)</f>
        <v/>
      </c>
      <c r="I78" s="9" t="str">
        <f>IF('Macrobond Imports'!BS77="","",'Macrobond Imports'!BS77)</f>
        <v/>
      </c>
      <c r="J78" s="9" t="str">
        <f>IF('Macrobond Imports'!AA77="","",'Macrobond Imports'!AA77)</f>
        <v/>
      </c>
      <c r="K78" s="9">
        <f>IF('Macrobond Imports'!DF77="","",'Macrobond Imports'!DF77)</f>
        <v>27.5</v>
      </c>
      <c r="L78" s="9">
        <f>IF('Macrobond Imports'!EA77="","",'Macrobond Imports'!EA77)</f>
        <v>31.6</v>
      </c>
      <c r="M78" s="9" t="str">
        <f>IF('Macrobond Imports'!FA77="","",'Macrobond Imports'!FA77)</f>
        <v/>
      </c>
      <c r="N78" s="9" t="str">
        <f>IF('Macrobond Imports'!FC77="","",'Macrobond Imports'!FC77)</f>
        <v/>
      </c>
      <c r="P78" s="16">
        <f t="shared" si="61"/>
        <v>19450</v>
      </c>
      <c r="Q78" s="17" t="str">
        <f t="shared" si="62"/>
        <v/>
      </c>
      <c r="R78" s="17" t="str">
        <f t="shared" si="63"/>
        <v/>
      </c>
      <c r="S78" s="17" t="str">
        <f t="shared" si="64"/>
        <v/>
      </c>
      <c r="T78" s="17" t="str">
        <f t="shared" si="65"/>
        <v/>
      </c>
      <c r="U78" s="17" t="str">
        <f t="shared" si="66"/>
        <v/>
      </c>
      <c r="V78" s="17" t="str">
        <f t="shared" si="67"/>
        <v/>
      </c>
      <c r="W78" s="17" t="str">
        <f t="shared" si="68"/>
        <v/>
      </c>
      <c r="X78" s="17" t="str">
        <f t="shared" si="69"/>
        <v/>
      </c>
      <c r="Y78" s="17" t="str">
        <f t="shared" si="70"/>
        <v/>
      </c>
      <c r="Z78" s="17">
        <f t="shared" si="71"/>
        <v>0</v>
      </c>
      <c r="AA78" s="17">
        <f t="shared" si="72"/>
        <v>-2.4691358024691246E-2</v>
      </c>
      <c r="AB78" s="17" t="str">
        <f t="shared" si="73"/>
        <v/>
      </c>
      <c r="AC78" s="17" t="str">
        <f t="shared" si="74"/>
        <v/>
      </c>
      <c r="AE78" s="17" t="str">
        <f t="shared" ca="1" si="75"/>
        <v/>
      </c>
      <c r="AF78" s="17" t="str">
        <f t="shared" ca="1" si="76"/>
        <v/>
      </c>
      <c r="AG78" s="17" t="str">
        <f t="shared" ca="1" si="77"/>
        <v/>
      </c>
      <c r="AH78" s="17" t="str">
        <f t="shared" ca="1" si="78"/>
        <v/>
      </c>
      <c r="AI78" s="17" t="str">
        <f t="shared" ca="1" si="79"/>
        <v/>
      </c>
      <c r="AJ78" s="17" t="str">
        <f t="shared" ca="1" si="80"/>
        <v/>
      </c>
      <c r="AK78" s="17" t="str">
        <f t="shared" ca="1" si="81"/>
        <v/>
      </c>
      <c r="AL78" s="17" t="str">
        <f t="shared" ca="1" si="82"/>
        <v/>
      </c>
      <c r="AM78" s="17" t="str">
        <f t="shared" ca="1" si="83"/>
        <v/>
      </c>
      <c r="AN78" s="17">
        <f t="shared" ca="1" si="84"/>
        <v>0</v>
      </c>
      <c r="AO78" s="17">
        <f t="shared" ca="1" si="85"/>
        <v>-9.4555873925501355E-2</v>
      </c>
      <c r="AP78" s="17" t="str">
        <f t="shared" ca="1" si="86"/>
        <v/>
      </c>
      <c r="AQ78" s="17" t="str">
        <f t="shared" ca="1" si="87"/>
        <v/>
      </c>
      <c r="AS78" s="17" t="str">
        <f t="shared" ca="1" si="88"/>
        <v/>
      </c>
      <c r="AT78" s="17" t="str">
        <f t="shared" ca="1" si="89"/>
        <v/>
      </c>
      <c r="AU78" s="17" t="str">
        <f t="shared" ca="1" si="90"/>
        <v/>
      </c>
      <c r="AV78" s="17" t="str">
        <f t="shared" ca="1" si="91"/>
        <v/>
      </c>
      <c r="AW78" s="17" t="str">
        <f t="shared" ca="1" si="92"/>
        <v/>
      </c>
      <c r="AX78" s="17" t="str">
        <f t="shared" ca="1" si="93"/>
        <v/>
      </c>
      <c r="AY78" s="17" t="str">
        <f t="shared" ca="1" si="94"/>
        <v/>
      </c>
      <c r="AZ78" s="17" t="str">
        <f t="shared" ca="1" si="95"/>
        <v/>
      </c>
      <c r="BA78" s="17" t="str">
        <f t="shared" ca="1" si="96"/>
        <v/>
      </c>
      <c r="BB78" s="17">
        <f t="shared" ca="1" si="97"/>
        <v>1.4678653788960938E-2</v>
      </c>
      <c r="BC78" s="17">
        <f t="shared" ca="1" si="98"/>
        <v>-0.10625240418192639</v>
      </c>
      <c r="BD78" s="17" t="str">
        <f t="shared" ca="1" si="99"/>
        <v/>
      </c>
      <c r="BE78" s="17" t="str">
        <f t="shared" ca="1" si="100"/>
        <v/>
      </c>
      <c r="BG78" s="17" t="str">
        <f t="shared" ca="1" si="101"/>
        <v/>
      </c>
      <c r="BH78" s="17" t="str">
        <f t="shared" ca="1" si="102"/>
        <v/>
      </c>
      <c r="BI78" s="17" t="str">
        <f t="shared" ca="1" si="103"/>
        <v/>
      </c>
      <c r="BJ78" s="17" t="str">
        <f t="shared" ca="1" si="104"/>
        <v/>
      </c>
      <c r="BK78" s="17" t="str">
        <f t="shared" ca="1" si="105"/>
        <v/>
      </c>
      <c r="BL78" s="17" t="str">
        <f t="shared" ca="1" si="106"/>
        <v/>
      </c>
      <c r="BM78" s="17" t="str">
        <f t="shared" ca="1" si="107"/>
        <v/>
      </c>
      <c r="BN78" s="17" t="str">
        <f t="shared" ca="1" si="108"/>
        <v/>
      </c>
      <c r="BO78" s="17" t="str">
        <f t="shared" ca="1" si="109"/>
        <v/>
      </c>
      <c r="BP78" s="17">
        <f t="shared" ca="1" si="110"/>
        <v>0</v>
      </c>
      <c r="BQ78" s="17">
        <f t="shared" ca="1" si="111"/>
        <v>-0.12594096845348535</v>
      </c>
      <c r="BR78" s="17" t="str">
        <f t="shared" ca="1" si="112"/>
        <v/>
      </c>
      <c r="BS78" s="17" t="str">
        <f t="shared" ca="1" si="113"/>
        <v/>
      </c>
      <c r="BX78" t="str">
        <f>IF('Macrobond Imports'!FG77="","",'Macrobond Imports'!FG77)</f>
        <v/>
      </c>
      <c r="BY78" t="str">
        <f>IF('Macrobond Imports'!AI77="","",'Macrobond Imports'!AI77)</f>
        <v/>
      </c>
      <c r="CA78" s="37" t="str">
        <f t="shared" ca="1" si="114"/>
        <v/>
      </c>
      <c r="CB78" s="37" t="str">
        <f t="shared" ca="1" si="115"/>
        <v/>
      </c>
    </row>
    <row r="79" spans="1:80" x14ac:dyDescent="0.25">
      <c r="A79" s="10">
        <f>IF('Macrobond Imports'!A78="","",'Macrobond Imports'!A78)</f>
        <v>19480</v>
      </c>
      <c r="B79" s="9" t="str">
        <f>IF('Macrobond Imports'!B78="","",'Macrobond Imports'!B78)</f>
        <v/>
      </c>
      <c r="C79" s="9" t="str">
        <f>IF('Macrobond Imports'!C78="","",'Macrobond Imports'!C78)</f>
        <v/>
      </c>
      <c r="D79" s="9" t="str">
        <f>IF('Macrobond Imports'!Z78="","",'Macrobond Imports'!Z78)</f>
        <v/>
      </c>
      <c r="E79" s="9" t="str">
        <f>IF('Macrobond Imports'!BH78="","",'Macrobond Imports'!BH78)</f>
        <v/>
      </c>
      <c r="F79" s="9" t="str">
        <f>IF('Macrobond Imports'!BJ78="","",'Macrobond Imports'!BJ78)</f>
        <v/>
      </c>
      <c r="G79" s="9" t="str">
        <f>IF('Macrobond Imports'!BK78="","",'Macrobond Imports'!BK78)</f>
        <v/>
      </c>
      <c r="H79" s="9" t="str">
        <f>IF('Macrobond Imports'!BL78="","",'Macrobond Imports'!BL78)</f>
        <v/>
      </c>
      <c r="I79" s="9" t="str">
        <f>IF('Macrobond Imports'!BS78="","",'Macrobond Imports'!BS78)</f>
        <v/>
      </c>
      <c r="J79" s="9" t="str">
        <f>IF('Macrobond Imports'!AA78="","",'Macrobond Imports'!AA78)</f>
        <v/>
      </c>
      <c r="K79" s="9">
        <f>IF('Macrobond Imports'!DF78="","",'Macrobond Imports'!DF78)</f>
        <v>27.6</v>
      </c>
      <c r="L79" s="9">
        <f>IF('Macrobond Imports'!EA78="","",'Macrobond Imports'!EA78)</f>
        <v>31.8</v>
      </c>
      <c r="M79" s="9" t="str">
        <f>IF('Macrobond Imports'!FA78="","",'Macrobond Imports'!FA78)</f>
        <v/>
      </c>
      <c r="N79" s="9" t="str">
        <f>IF('Macrobond Imports'!FC78="","",'Macrobond Imports'!FC78)</f>
        <v/>
      </c>
      <c r="P79" s="16">
        <f t="shared" si="61"/>
        <v>19480</v>
      </c>
      <c r="Q79" s="17" t="str">
        <f t="shared" si="62"/>
        <v/>
      </c>
      <c r="R79" s="17" t="str">
        <f t="shared" si="63"/>
        <v/>
      </c>
      <c r="S79" s="17" t="str">
        <f t="shared" si="64"/>
        <v/>
      </c>
      <c r="T79" s="17" t="str">
        <f t="shared" si="65"/>
        <v/>
      </c>
      <c r="U79" s="17" t="str">
        <f t="shared" si="66"/>
        <v/>
      </c>
      <c r="V79" s="17" t="str">
        <f t="shared" si="67"/>
        <v/>
      </c>
      <c r="W79" s="17" t="str">
        <f t="shared" si="68"/>
        <v/>
      </c>
      <c r="X79" s="17" t="str">
        <f t="shared" si="69"/>
        <v/>
      </c>
      <c r="Y79" s="17" t="str">
        <f t="shared" si="70"/>
        <v/>
      </c>
      <c r="Z79" s="17">
        <f t="shared" si="71"/>
        <v>3.6363636363636598E-3</v>
      </c>
      <c r="AA79" s="17">
        <f t="shared" si="72"/>
        <v>6.3291139240506666E-3</v>
      </c>
      <c r="AB79" s="17" t="str">
        <f t="shared" si="73"/>
        <v/>
      </c>
      <c r="AC79" s="17" t="str">
        <f t="shared" si="74"/>
        <v/>
      </c>
      <c r="AE79" s="17" t="str">
        <f t="shared" ca="1" si="75"/>
        <v/>
      </c>
      <c r="AF79" s="17" t="str">
        <f t="shared" ca="1" si="76"/>
        <v/>
      </c>
      <c r="AG79" s="17" t="str">
        <f t="shared" ca="1" si="77"/>
        <v/>
      </c>
      <c r="AH79" s="17" t="str">
        <f t="shared" ca="1" si="78"/>
        <v/>
      </c>
      <c r="AI79" s="17" t="str">
        <f t="shared" ca="1" si="79"/>
        <v/>
      </c>
      <c r="AJ79" s="17" t="str">
        <f t="shared" ca="1" si="80"/>
        <v/>
      </c>
      <c r="AK79" s="17" t="str">
        <f t="shared" ca="1" si="81"/>
        <v/>
      </c>
      <c r="AL79" s="17" t="str">
        <f t="shared" ca="1" si="82"/>
        <v/>
      </c>
      <c r="AM79" s="17" t="str">
        <f t="shared" ca="1" si="83"/>
        <v/>
      </c>
      <c r="AN79" s="17">
        <f t="shared" ca="1" si="84"/>
        <v>3.6363636363636598E-3</v>
      </c>
      <c r="AO79" s="17">
        <f t="shared" ca="1" si="85"/>
        <v>-8.6206896551724088E-2</v>
      </c>
      <c r="AP79" s="17" t="str">
        <f t="shared" ca="1" si="86"/>
        <v/>
      </c>
      <c r="AQ79" s="17" t="str">
        <f t="shared" ca="1" si="87"/>
        <v/>
      </c>
      <c r="AS79" s="17" t="str">
        <f t="shared" ca="1" si="88"/>
        <v/>
      </c>
      <c r="AT79" s="17" t="str">
        <f t="shared" ca="1" si="89"/>
        <v/>
      </c>
      <c r="AU79" s="17" t="str">
        <f t="shared" ca="1" si="90"/>
        <v/>
      </c>
      <c r="AV79" s="17" t="str">
        <f t="shared" ca="1" si="91"/>
        <v/>
      </c>
      <c r="AW79" s="17" t="str">
        <f t="shared" ca="1" si="92"/>
        <v/>
      </c>
      <c r="AX79" s="17" t="str">
        <f t="shared" ca="1" si="93"/>
        <v/>
      </c>
      <c r="AY79" s="17" t="str">
        <f t="shared" ca="1" si="94"/>
        <v/>
      </c>
      <c r="AZ79" s="17" t="str">
        <f t="shared" ca="1" si="95"/>
        <v/>
      </c>
      <c r="BA79" s="17" t="str">
        <f t="shared" ca="1" si="96"/>
        <v/>
      </c>
      <c r="BB79" s="17">
        <f t="shared" ca="1" si="97"/>
        <v>2.9518314793523626E-2</v>
      </c>
      <c r="BC79" s="17">
        <f t="shared" ca="1" si="98"/>
        <v>-7.204174593228585E-2</v>
      </c>
      <c r="BD79" s="17" t="str">
        <f t="shared" ca="1" si="99"/>
        <v/>
      </c>
      <c r="BE79" s="17" t="str">
        <f t="shared" ca="1" si="100"/>
        <v/>
      </c>
      <c r="BG79" s="17" t="str">
        <f t="shared" ca="1" si="101"/>
        <v/>
      </c>
      <c r="BH79" s="17" t="str">
        <f t="shared" ca="1" si="102"/>
        <v/>
      </c>
      <c r="BI79" s="17" t="str">
        <f t="shared" ca="1" si="103"/>
        <v/>
      </c>
      <c r="BJ79" s="17" t="str">
        <f t="shared" ca="1" si="104"/>
        <v/>
      </c>
      <c r="BK79" s="17" t="str">
        <f t="shared" ca="1" si="105"/>
        <v/>
      </c>
      <c r="BL79" s="17" t="str">
        <f t="shared" ca="1" si="106"/>
        <v/>
      </c>
      <c r="BM79" s="17" t="str">
        <f t="shared" ca="1" si="107"/>
        <v/>
      </c>
      <c r="BN79" s="17" t="str">
        <f t="shared" ca="1" si="108"/>
        <v/>
      </c>
      <c r="BO79" s="17" t="str">
        <f t="shared" ca="1" si="109"/>
        <v/>
      </c>
      <c r="BP79" s="17">
        <f t="shared" ca="1" si="110"/>
        <v>1.4651819489584161E-2</v>
      </c>
      <c r="BQ79" s="17">
        <f t="shared" ca="1" si="111"/>
        <v>-0.10958095959284675</v>
      </c>
      <c r="BR79" s="17" t="str">
        <f t="shared" ca="1" si="112"/>
        <v/>
      </c>
      <c r="BS79" s="17" t="str">
        <f t="shared" ca="1" si="113"/>
        <v/>
      </c>
      <c r="BX79" t="str">
        <f>IF('Macrobond Imports'!FG78="","",'Macrobond Imports'!FG78)</f>
        <v/>
      </c>
      <c r="BY79" t="str">
        <f>IF('Macrobond Imports'!AI78="","",'Macrobond Imports'!AI78)</f>
        <v/>
      </c>
      <c r="CA79" s="37" t="str">
        <f t="shared" ca="1" si="114"/>
        <v/>
      </c>
      <c r="CB79" s="37" t="str">
        <f t="shared" ca="1" si="115"/>
        <v/>
      </c>
    </row>
    <row r="80" spans="1:80" x14ac:dyDescent="0.25">
      <c r="A80" s="10">
        <f>IF('Macrobond Imports'!A79="","",'Macrobond Imports'!A79)</f>
        <v>19511</v>
      </c>
      <c r="B80" s="9" t="str">
        <f>IF('Macrobond Imports'!B79="","",'Macrobond Imports'!B79)</f>
        <v/>
      </c>
      <c r="C80" s="9" t="str">
        <f>IF('Macrobond Imports'!C79="","",'Macrobond Imports'!C79)</f>
        <v/>
      </c>
      <c r="D80" s="9" t="str">
        <f>IF('Macrobond Imports'!Z79="","",'Macrobond Imports'!Z79)</f>
        <v/>
      </c>
      <c r="E80" s="9" t="str">
        <f>IF('Macrobond Imports'!BH79="","",'Macrobond Imports'!BH79)</f>
        <v/>
      </c>
      <c r="F80" s="9" t="str">
        <f>IF('Macrobond Imports'!BJ79="","",'Macrobond Imports'!BJ79)</f>
        <v/>
      </c>
      <c r="G80" s="9" t="str">
        <f>IF('Macrobond Imports'!BK79="","",'Macrobond Imports'!BK79)</f>
        <v/>
      </c>
      <c r="H80" s="9" t="str">
        <f>IF('Macrobond Imports'!BL79="","",'Macrobond Imports'!BL79)</f>
        <v/>
      </c>
      <c r="I80" s="9" t="str">
        <f>IF('Macrobond Imports'!BS79="","",'Macrobond Imports'!BS79)</f>
        <v/>
      </c>
      <c r="J80" s="9" t="str">
        <f>IF('Macrobond Imports'!AA79="","",'Macrobond Imports'!AA79)</f>
        <v/>
      </c>
      <c r="K80" s="9">
        <f>IF('Macrobond Imports'!DF79="","",'Macrobond Imports'!DF79)</f>
        <v>27.7</v>
      </c>
      <c r="L80" s="9">
        <f>IF('Macrobond Imports'!EA79="","",'Macrobond Imports'!EA79)</f>
        <v>31.4</v>
      </c>
      <c r="M80" s="9" t="str">
        <f>IF('Macrobond Imports'!FA79="","",'Macrobond Imports'!FA79)</f>
        <v/>
      </c>
      <c r="N80" s="9" t="str">
        <f>IF('Macrobond Imports'!FC79="","",'Macrobond Imports'!FC79)</f>
        <v/>
      </c>
      <c r="P80" s="16">
        <f t="shared" si="61"/>
        <v>19511</v>
      </c>
      <c r="Q80" s="17" t="str">
        <f t="shared" si="62"/>
        <v/>
      </c>
      <c r="R80" s="17" t="str">
        <f t="shared" si="63"/>
        <v/>
      </c>
      <c r="S80" s="17" t="str">
        <f t="shared" si="64"/>
        <v/>
      </c>
      <c r="T80" s="17" t="str">
        <f t="shared" si="65"/>
        <v/>
      </c>
      <c r="U80" s="17" t="str">
        <f t="shared" si="66"/>
        <v/>
      </c>
      <c r="V80" s="17" t="str">
        <f t="shared" si="67"/>
        <v/>
      </c>
      <c r="W80" s="17" t="str">
        <f t="shared" si="68"/>
        <v/>
      </c>
      <c r="X80" s="17" t="str">
        <f t="shared" si="69"/>
        <v/>
      </c>
      <c r="Y80" s="17" t="str">
        <f t="shared" si="70"/>
        <v/>
      </c>
      <c r="Z80" s="17">
        <f t="shared" si="71"/>
        <v>3.6231884057971175E-3</v>
      </c>
      <c r="AA80" s="17">
        <f t="shared" si="72"/>
        <v>-1.2578616352201366E-2</v>
      </c>
      <c r="AB80" s="17" t="str">
        <f t="shared" si="73"/>
        <v/>
      </c>
      <c r="AC80" s="17" t="str">
        <f t="shared" si="74"/>
        <v/>
      </c>
      <c r="AE80" s="17" t="str">
        <f t="shared" ca="1" si="75"/>
        <v/>
      </c>
      <c r="AF80" s="17" t="str">
        <f t="shared" ca="1" si="76"/>
        <v/>
      </c>
      <c r="AG80" s="17" t="str">
        <f t="shared" ca="1" si="77"/>
        <v/>
      </c>
      <c r="AH80" s="17" t="str">
        <f t="shared" ca="1" si="78"/>
        <v/>
      </c>
      <c r="AI80" s="17" t="str">
        <f t="shared" ca="1" si="79"/>
        <v/>
      </c>
      <c r="AJ80" s="17" t="str">
        <f t="shared" ca="1" si="80"/>
        <v/>
      </c>
      <c r="AK80" s="17" t="str">
        <f t="shared" ca="1" si="81"/>
        <v/>
      </c>
      <c r="AL80" s="17" t="str">
        <f t="shared" ca="1" si="82"/>
        <v/>
      </c>
      <c r="AM80" s="17" t="str">
        <f t="shared" ca="1" si="83"/>
        <v/>
      </c>
      <c r="AN80" s="17">
        <f t="shared" ca="1" si="84"/>
        <v>3.6231884057971175E-3</v>
      </c>
      <c r="AO80" s="17">
        <f t="shared" ca="1" si="85"/>
        <v>-9.2485549132948042E-2</v>
      </c>
      <c r="AP80" s="17" t="str">
        <f t="shared" ca="1" si="86"/>
        <v/>
      </c>
      <c r="AQ80" s="17" t="str">
        <f t="shared" ca="1" si="87"/>
        <v/>
      </c>
      <c r="AS80" s="17" t="str">
        <f t="shared" ca="1" si="88"/>
        <v/>
      </c>
      <c r="AT80" s="17" t="str">
        <f t="shared" ca="1" si="89"/>
        <v/>
      </c>
      <c r="AU80" s="17" t="str">
        <f t="shared" ca="1" si="90"/>
        <v/>
      </c>
      <c r="AV80" s="17" t="str">
        <f t="shared" ca="1" si="91"/>
        <v/>
      </c>
      <c r="AW80" s="17" t="str">
        <f t="shared" ca="1" si="92"/>
        <v/>
      </c>
      <c r="AX80" s="17" t="str">
        <f t="shared" ca="1" si="93"/>
        <v/>
      </c>
      <c r="AY80" s="17" t="str">
        <f t="shared" ca="1" si="94"/>
        <v/>
      </c>
      <c r="AZ80" s="17" t="str">
        <f t="shared" ca="1" si="95"/>
        <v/>
      </c>
      <c r="BA80" s="17" t="str">
        <f t="shared" ca="1" si="96"/>
        <v/>
      </c>
      <c r="BB80" s="17">
        <f t="shared" ca="1" si="97"/>
        <v>2.9409805953145352E-2</v>
      </c>
      <c r="BC80" s="17">
        <f t="shared" ca="1" si="98"/>
        <v>-0.11785789532029634</v>
      </c>
      <c r="BD80" s="17" t="str">
        <f t="shared" ca="1" si="99"/>
        <v/>
      </c>
      <c r="BE80" s="17" t="str">
        <f t="shared" ca="1" si="100"/>
        <v/>
      </c>
      <c r="BG80" s="17" t="str">
        <f t="shared" ca="1" si="101"/>
        <v/>
      </c>
      <c r="BH80" s="17" t="str">
        <f t="shared" ca="1" si="102"/>
        <v/>
      </c>
      <c r="BI80" s="17" t="str">
        <f t="shared" ca="1" si="103"/>
        <v/>
      </c>
      <c r="BJ80" s="17" t="str">
        <f t="shared" ca="1" si="104"/>
        <v/>
      </c>
      <c r="BK80" s="17" t="str">
        <f t="shared" ca="1" si="105"/>
        <v/>
      </c>
      <c r="BL80" s="17" t="str">
        <f t="shared" ca="1" si="106"/>
        <v/>
      </c>
      <c r="BM80" s="17" t="str">
        <f t="shared" ca="1" si="107"/>
        <v/>
      </c>
      <c r="BN80" s="17" t="str">
        <f t="shared" ca="1" si="108"/>
        <v/>
      </c>
      <c r="BO80" s="17" t="str">
        <f t="shared" ca="1" si="109"/>
        <v/>
      </c>
      <c r="BP80" s="17">
        <f t="shared" ca="1" si="110"/>
        <v>2.9518710837391993E-2</v>
      </c>
      <c r="BQ80" s="17">
        <f t="shared" ca="1" si="111"/>
        <v>-8.9106715569885808E-2</v>
      </c>
      <c r="BR80" s="17" t="str">
        <f t="shared" ca="1" si="112"/>
        <v/>
      </c>
      <c r="BS80" s="17" t="str">
        <f t="shared" ca="1" si="113"/>
        <v/>
      </c>
      <c r="BX80" t="str">
        <f>IF('Macrobond Imports'!FG79="","",'Macrobond Imports'!FG79)</f>
        <v/>
      </c>
      <c r="BY80" t="str">
        <f>IF('Macrobond Imports'!AI79="","",'Macrobond Imports'!AI79)</f>
        <v/>
      </c>
      <c r="CA80" s="37" t="str">
        <f t="shared" ca="1" si="114"/>
        <v/>
      </c>
      <c r="CB80" s="37" t="str">
        <f t="shared" ca="1" si="115"/>
        <v/>
      </c>
    </row>
    <row r="81" spans="1:80" x14ac:dyDescent="0.25">
      <c r="A81" s="10">
        <f>IF('Macrobond Imports'!A80="","",'Macrobond Imports'!A80)</f>
        <v>19541</v>
      </c>
      <c r="B81" s="9" t="str">
        <f>IF('Macrobond Imports'!B80="","",'Macrobond Imports'!B80)</f>
        <v/>
      </c>
      <c r="C81" s="9" t="str">
        <f>IF('Macrobond Imports'!C80="","",'Macrobond Imports'!C80)</f>
        <v/>
      </c>
      <c r="D81" s="9" t="str">
        <f>IF('Macrobond Imports'!Z80="","",'Macrobond Imports'!Z80)</f>
        <v/>
      </c>
      <c r="E81" s="9" t="str">
        <f>IF('Macrobond Imports'!BH80="","",'Macrobond Imports'!BH80)</f>
        <v/>
      </c>
      <c r="F81" s="9" t="str">
        <f>IF('Macrobond Imports'!BJ80="","",'Macrobond Imports'!BJ80)</f>
        <v/>
      </c>
      <c r="G81" s="9" t="str">
        <f>IF('Macrobond Imports'!BK80="","",'Macrobond Imports'!BK80)</f>
        <v/>
      </c>
      <c r="H81" s="9" t="str">
        <f>IF('Macrobond Imports'!BL80="","",'Macrobond Imports'!BL80)</f>
        <v/>
      </c>
      <c r="I81" s="9" t="str">
        <f>IF('Macrobond Imports'!BS80="","",'Macrobond Imports'!BS80)</f>
        <v/>
      </c>
      <c r="J81" s="9" t="str">
        <f>IF('Macrobond Imports'!AA80="","",'Macrobond Imports'!AA80)</f>
        <v/>
      </c>
      <c r="K81" s="9">
        <f>IF('Macrobond Imports'!DF80="","",'Macrobond Imports'!DF80)</f>
        <v>28</v>
      </c>
      <c r="L81" s="9">
        <f>IF('Macrobond Imports'!EA80="","",'Macrobond Imports'!EA80)</f>
        <v>32.299999999999997</v>
      </c>
      <c r="M81" s="9" t="str">
        <f>IF('Macrobond Imports'!FA80="","",'Macrobond Imports'!FA80)</f>
        <v/>
      </c>
      <c r="N81" s="9" t="str">
        <f>IF('Macrobond Imports'!FC80="","",'Macrobond Imports'!FC80)</f>
        <v/>
      </c>
      <c r="P81" s="16">
        <f t="shared" si="61"/>
        <v>19541</v>
      </c>
      <c r="Q81" s="17" t="str">
        <f t="shared" si="62"/>
        <v/>
      </c>
      <c r="R81" s="17" t="str">
        <f t="shared" si="63"/>
        <v/>
      </c>
      <c r="S81" s="17" t="str">
        <f t="shared" si="64"/>
        <v/>
      </c>
      <c r="T81" s="17" t="str">
        <f t="shared" si="65"/>
        <v/>
      </c>
      <c r="U81" s="17" t="str">
        <f t="shared" si="66"/>
        <v/>
      </c>
      <c r="V81" s="17" t="str">
        <f t="shared" si="67"/>
        <v/>
      </c>
      <c r="W81" s="17" t="str">
        <f t="shared" si="68"/>
        <v/>
      </c>
      <c r="X81" s="17" t="str">
        <f t="shared" si="69"/>
        <v/>
      </c>
      <c r="Y81" s="17" t="str">
        <f t="shared" si="70"/>
        <v/>
      </c>
      <c r="Z81" s="17">
        <f t="shared" si="71"/>
        <v>1.0830324909747224E-2</v>
      </c>
      <c r="AA81" s="17">
        <f t="shared" si="72"/>
        <v>2.8662420382165488E-2</v>
      </c>
      <c r="AB81" s="17" t="str">
        <f t="shared" si="73"/>
        <v/>
      </c>
      <c r="AC81" s="17" t="str">
        <f t="shared" si="74"/>
        <v/>
      </c>
      <c r="AE81" s="17" t="str">
        <f t="shared" ca="1" si="75"/>
        <v/>
      </c>
      <c r="AF81" s="17" t="str">
        <f t="shared" ca="1" si="76"/>
        <v/>
      </c>
      <c r="AG81" s="17" t="str">
        <f t="shared" ca="1" si="77"/>
        <v/>
      </c>
      <c r="AH81" s="17" t="str">
        <f t="shared" ca="1" si="78"/>
        <v/>
      </c>
      <c r="AI81" s="17" t="str">
        <f t="shared" ca="1" si="79"/>
        <v/>
      </c>
      <c r="AJ81" s="17" t="str">
        <f t="shared" ca="1" si="80"/>
        <v/>
      </c>
      <c r="AK81" s="17" t="str">
        <f t="shared" ca="1" si="81"/>
        <v/>
      </c>
      <c r="AL81" s="17" t="str">
        <f t="shared" ca="1" si="82"/>
        <v/>
      </c>
      <c r="AM81" s="17" t="str">
        <f t="shared" ca="1" si="83"/>
        <v/>
      </c>
      <c r="AN81" s="17">
        <f t="shared" ca="1" si="84"/>
        <v>1.8181818181818077E-2</v>
      </c>
      <c r="AO81" s="17">
        <f t="shared" ca="1" si="85"/>
        <v>-6.6473988439306519E-2</v>
      </c>
      <c r="AP81" s="17" t="str">
        <f t="shared" ca="1" si="86"/>
        <v/>
      </c>
      <c r="AQ81" s="17" t="str">
        <f t="shared" ca="1" si="87"/>
        <v/>
      </c>
      <c r="AS81" s="17" t="str">
        <f t="shared" ca="1" si="88"/>
        <v/>
      </c>
      <c r="AT81" s="17" t="str">
        <f t="shared" ca="1" si="89"/>
        <v/>
      </c>
      <c r="AU81" s="17" t="str">
        <f t="shared" ca="1" si="90"/>
        <v/>
      </c>
      <c r="AV81" s="17" t="str">
        <f t="shared" ca="1" si="91"/>
        <v/>
      </c>
      <c r="AW81" s="17" t="str">
        <f t="shared" ca="1" si="92"/>
        <v/>
      </c>
      <c r="AX81" s="17" t="str">
        <f t="shared" ca="1" si="93"/>
        <v/>
      </c>
      <c r="AY81" s="17" t="str">
        <f t="shared" ca="1" si="94"/>
        <v/>
      </c>
      <c r="AZ81" s="17" t="str">
        <f t="shared" ca="1" si="95"/>
        <v/>
      </c>
      <c r="BA81" s="17" t="str">
        <f t="shared" ca="1" si="96"/>
        <v/>
      </c>
      <c r="BB81" s="17">
        <f t="shared" ca="1" si="97"/>
        <v>7.4734895157434034E-2</v>
      </c>
      <c r="BC81" s="17">
        <f t="shared" ca="1" si="98"/>
        <v>9.1595555768067216E-2</v>
      </c>
      <c r="BD81" s="17" t="str">
        <f t="shared" ca="1" si="99"/>
        <v/>
      </c>
      <c r="BE81" s="17" t="str">
        <f t="shared" ca="1" si="100"/>
        <v/>
      </c>
      <c r="BG81" s="17" t="str">
        <f t="shared" ca="1" si="101"/>
        <v/>
      </c>
      <c r="BH81" s="17" t="str">
        <f t="shared" ca="1" si="102"/>
        <v/>
      </c>
      <c r="BI81" s="17" t="str">
        <f t="shared" ca="1" si="103"/>
        <v/>
      </c>
      <c r="BJ81" s="17" t="str">
        <f t="shared" ca="1" si="104"/>
        <v/>
      </c>
      <c r="BK81" s="17" t="str">
        <f t="shared" ca="1" si="105"/>
        <v/>
      </c>
      <c r="BL81" s="17" t="str">
        <f t="shared" ca="1" si="106"/>
        <v/>
      </c>
      <c r="BM81" s="17" t="str">
        <f t="shared" ca="1" si="107"/>
        <v/>
      </c>
      <c r="BN81" s="17" t="str">
        <f t="shared" ca="1" si="108"/>
        <v/>
      </c>
      <c r="BO81" s="17" t="str">
        <f t="shared" ca="1" si="109"/>
        <v/>
      </c>
      <c r="BP81" s="17">
        <f t="shared" ca="1" si="110"/>
        <v>4.4275134530342708E-2</v>
      </c>
      <c r="BQ81" s="17">
        <f t="shared" ca="1" si="111"/>
        <v>-1.226982248520736E-2</v>
      </c>
      <c r="BR81" s="17" t="str">
        <f t="shared" ca="1" si="112"/>
        <v/>
      </c>
      <c r="BS81" s="17" t="str">
        <f t="shared" ca="1" si="113"/>
        <v/>
      </c>
      <c r="BX81" t="str">
        <f>IF('Macrobond Imports'!FG80="","",'Macrobond Imports'!FG80)</f>
        <v/>
      </c>
      <c r="BY81" t="str">
        <f>IF('Macrobond Imports'!AI80="","",'Macrobond Imports'!AI80)</f>
        <v/>
      </c>
      <c r="CA81" s="37" t="str">
        <f t="shared" ca="1" si="114"/>
        <v/>
      </c>
      <c r="CB81" s="37" t="str">
        <f t="shared" ca="1" si="115"/>
        <v/>
      </c>
    </row>
    <row r="82" spans="1:80" x14ac:dyDescent="0.25">
      <c r="A82" s="10">
        <f>IF('Macrobond Imports'!A81="","",'Macrobond Imports'!A81)</f>
        <v>19572</v>
      </c>
      <c r="B82" s="9" t="str">
        <f>IF('Macrobond Imports'!B81="","",'Macrobond Imports'!B81)</f>
        <v/>
      </c>
      <c r="C82" s="9" t="str">
        <f>IF('Macrobond Imports'!C81="","",'Macrobond Imports'!C81)</f>
        <v/>
      </c>
      <c r="D82" s="9" t="str">
        <f>IF('Macrobond Imports'!Z81="","",'Macrobond Imports'!Z81)</f>
        <v/>
      </c>
      <c r="E82" s="9" t="str">
        <f>IF('Macrobond Imports'!BH81="","",'Macrobond Imports'!BH81)</f>
        <v/>
      </c>
      <c r="F82" s="9" t="str">
        <f>IF('Macrobond Imports'!BJ81="","",'Macrobond Imports'!BJ81)</f>
        <v/>
      </c>
      <c r="G82" s="9" t="str">
        <f>IF('Macrobond Imports'!BK81="","",'Macrobond Imports'!BK81)</f>
        <v/>
      </c>
      <c r="H82" s="9" t="str">
        <f>IF('Macrobond Imports'!BL81="","",'Macrobond Imports'!BL81)</f>
        <v/>
      </c>
      <c r="I82" s="9" t="str">
        <f>IF('Macrobond Imports'!BS81="","",'Macrobond Imports'!BS81)</f>
        <v/>
      </c>
      <c r="J82" s="9" t="str">
        <f>IF('Macrobond Imports'!AA81="","",'Macrobond Imports'!AA81)</f>
        <v/>
      </c>
      <c r="K82" s="9">
        <f>IF('Macrobond Imports'!DF81="","",'Macrobond Imports'!DF81)</f>
        <v>27.9</v>
      </c>
      <c r="L82" s="9">
        <f>IF('Macrobond Imports'!EA81="","",'Macrobond Imports'!EA81)</f>
        <v>31.8</v>
      </c>
      <c r="M82" s="9" t="str">
        <f>IF('Macrobond Imports'!FA81="","",'Macrobond Imports'!FA81)</f>
        <v/>
      </c>
      <c r="N82" s="9" t="str">
        <f>IF('Macrobond Imports'!FC81="","",'Macrobond Imports'!FC81)</f>
        <v/>
      </c>
      <c r="P82" s="16">
        <f t="shared" si="61"/>
        <v>19572</v>
      </c>
      <c r="Q82" s="17" t="str">
        <f t="shared" si="62"/>
        <v/>
      </c>
      <c r="R82" s="17" t="str">
        <f t="shared" si="63"/>
        <v/>
      </c>
      <c r="S82" s="17" t="str">
        <f t="shared" si="64"/>
        <v/>
      </c>
      <c r="T82" s="17" t="str">
        <f t="shared" si="65"/>
        <v/>
      </c>
      <c r="U82" s="17" t="str">
        <f t="shared" si="66"/>
        <v/>
      </c>
      <c r="V82" s="17" t="str">
        <f t="shared" si="67"/>
        <v/>
      </c>
      <c r="W82" s="17" t="str">
        <f t="shared" si="68"/>
        <v/>
      </c>
      <c r="X82" s="17" t="str">
        <f t="shared" si="69"/>
        <v/>
      </c>
      <c r="Y82" s="17" t="str">
        <f t="shared" si="70"/>
        <v/>
      </c>
      <c r="Z82" s="17">
        <f t="shared" si="71"/>
        <v>-3.5714285714286698E-3</v>
      </c>
      <c r="AA82" s="17">
        <f t="shared" si="72"/>
        <v>-1.5479876160990558E-2</v>
      </c>
      <c r="AB82" s="17" t="str">
        <f t="shared" si="73"/>
        <v/>
      </c>
      <c r="AC82" s="17" t="str">
        <f t="shared" si="74"/>
        <v/>
      </c>
      <c r="AE82" s="17" t="str">
        <f t="shared" ca="1" si="75"/>
        <v/>
      </c>
      <c r="AF82" s="17" t="str">
        <f t="shared" ca="1" si="76"/>
        <v/>
      </c>
      <c r="AG82" s="17" t="str">
        <f t="shared" ca="1" si="77"/>
        <v/>
      </c>
      <c r="AH82" s="17" t="str">
        <f t="shared" ca="1" si="78"/>
        <v/>
      </c>
      <c r="AI82" s="17" t="str">
        <f t="shared" ca="1" si="79"/>
        <v/>
      </c>
      <c r="AJ82" s="17" t="str">
        <f t="shared" ca="1" si="80"/>
        <v/>
      </c>
      <c r="AK82" s="17" t="str">
        <f t="shared" ca="1" si="81"/>
        <v/>
      </c>
      <c r="AL82" s="17" t="str">
        <f t="shared" ca="1" si="82"/>
        <v/>
      </c>
      <c r="AM82" s="17" t="str">
        <f t="shared" ca="1" si="83"/>
        <v/>
      </c>
      <c r="AN82" s="17">
        <f t="shared" ca="1" si="84"/>
        <v>1.0869565217391131E-2</v>
      </c>
      <c r="AO82" s="17">
        <f t="shared" ca="1" si="85"/>
        <v>-8.3573487031700311E-2</v>
      </c>
      <c r="AP82" s="17" t="str">
        <f t="shared" ca="1" si="86"/>
        <v/>
      </c>
      <c r="AQ82" s="17" t="str">
        <f t="shared" ca="1" si="87"/>
        <v/>
      </c>
      <c r="AS82" s="17" t="str">
        <f t="shared" ca="1" si="88"/>
        <v/>
      </c>
      <c r="AT82" s="17" t="str">
        <f t="shared" ca="1" si="89"/>
        <v/>
      </c>
      <c r="AU82" s="17" t="str">
        <f t="shared" ca="1" si="90"/>
        <v/>
      </c>
      <c r="AV82" s="17" t="str">
        <f t="shared" ca="1" si="91"/>
        <v/>
      </c>
      <c r="AW82" s="17" t="str">
        <f t="shared" ca="1" si="92"/>
        <v/>
      </c>
      <c r="AX82" s="17" t="str">
        <f t="shared" ca="1" si="93"/>
        <v/>
      </c>
      <c r="AY82" s="17" t="str">
        <f t="shared" ca="1" si="94"/>
        <v/>
      </c>
      <c r="AZ82" s="17" t="str">
        <f t="shared" ca="1" si="95"/>
        <v/>
      </c>
      <c r="BA82" s="17" t="str">
        <f t="shared" ca="1" si="96"/>
        <v/>
      </c>
      <c r="BB82" s="17">
        <f t="shared" ca="1" si="97"/>
        <v>4.4192296362040695E-2</v>
      </c>
      <c r="BC82" s="17">
        <f t="shared" ca="1" si="98"/>
        <v>0</v>
      </c>
      <c r="BD82" s="17" t="str">
        <f t="shared" ca="1" si="99"/>
        <v/>
      </c>
      <c r="BE82" s="17" t="str">
        <f t="shared" ca="1" si="100"/>
        <v/>
      </c>
      <c r="BG82" s="17" t="str">
        <f t="shared" ca="1" si="101"/>
        <v/>
      </c>
      <c r="BH82" s="17" t="str">
        <f t="shared" ca="1" si="102"/>
        <v/>
      </c>
      <c r="BI82" s="17" t="str">
        <f t="shared" ca="1" si="103"/>
        <v/>
      </c>
      <c r="BJ82" s="17" t="str">
        <f t="shared" ca="1" si="104"/>
        <v/>
      </c>
      <c r="BK82" s="17" t="str">
        <f t="shared" ca="1" si="105"/>
        <v/>
      </c>
      <c r="BL82" s="17" t="str">
        <f t="shared" ca="1" si="106"/>
        <v/>
      </c>
      <c r="BM82" s="17" t="str">
        <f t="shared" ca="1" si="107"/>
        <v/>
      </c>
      <c r="BN82" s="17" t="str">
        <f t="shared" ca="1" si="108"/>
        <v/>
      </c>
      <c r="BO82" s="17" t="str">
        <f t="shared" ca="1" si="109"/>
        <v/>
      </c>
      <c r="BP82" s="17">
        <f t="shared" ca="1" si="110"/>
        <v>3.6829346262453821E-2</v>
      </c>
      <c r="BQ82" s="17">
        <f t="shared" ca="1" si="111"/>
        <v>-3.6694101508916277E-2</v>
      </c>
      <c r="BR82" s="17" t="str">
        <f t="shared" ca="1" si="112"/>
        <v/>
      </c>
      <c r="BS82" s="17" t="str">
        <f t="shared" ca="1" si="113"/>
        <v/>
      </c>
      <c r="BX82" t="str">
        <f>IF('Macrobond Imports'!FG81="","",'Macrobond Imports'!FG81)</f>
        <v/>
      </c>
      <c r="BY82" t="str">
        <f>IF('Macrobond Imports'!AI81="","",'Macrobond Imports'!AI81)</f>
        <v/>
      </c>
      <c r="CA82" s="37" t="str">
        <f t="shared" ca="1" si="114"/>
        <v/>
      </c>
      <c r="CB82" s="37" t="str">
        <f t="shared" ca="1" si="115"/>
        <v/>
      </c>
    </row>
    <row r="83" spans="1:80" x14ac:dyDescent="0.25">
      <c r="A83" s="10">
        <f>IF('Macrobond Imports'!A82="","",'Macrobond Imports'!A82)</f>
        <v>19603</v>
      </c>
      <c r="B83" s="9" t="str">
        <f>IF('Macrobond Imports'!B82="","",'Macrobond Imports'!B82)</f>
        <v/>
      </c>
      <c r="C83" s="9" t="str">
        <f>IF('Macrobond Imports'!C82="","",'Macrobond Imports'!C82)</f>
        <v/>
      </c>
      <c r="D83" s="9" t="str">
        <f>IF('Macrobond Imports'!Z82="","",'Macrobond Imports'!Z82)</f>
        <v/>
      </c>
      <c r="E83" s="9" t="str">
        <f>IF('Macrobond Imports'!BH82="","",'Macrobond Imports'!BH82)</f>
        <v/>
      </c>
      <c r="F83" s="9" t="str">
        <f>IF('Macrobond Imports'!BJ82="","",'Macrobond Imports'!BJ82)</f>
        <v/>
      </c>
      <c r="G83" s="9" t="str">
        <f>IF('Macrobond Imports'!BK82="","",'Macrobond Imports'!BK82)</f>
        <v/>
      </c>
      <c r="H83" s="9" t="str">
        <f>IF('Macrobond Imports'!BL82="","",'Macrobond Imports'!BL82)</f>
        <v/>
      </c>
      <c r="I83" s="9" t="str">
        <f>IF('Macrobond Imports'!BS82="","",'Macrobond Imports'!BS82)</f>
        <v/>
      </c>
      <c r="J83" s="9" t="str">
        <f>IF('Macrobond Imports'!AA82="","",'Macrobond Imports'!AA82)</f>
        <v/>
      </c>
      <c r="K83" s="9">
        <f>IF('Macrobond Imports'!DF82="","",'Macrobond Imports'!DF82)</f>
        <v>27.9</v>
      </c>
      <c r="L83" s="9">
        <f>IF('Macrobond Imports'!EA82="","",'Macrobond Imports'!EA82)</f>
        <v>32</v>
      </c>
      <c r="M83" s="9" t="str">
        <f>IF('Macrobond Imports'!FA82="","",'Macrobond Imports'!FA82)</f>
        <v/>
      </c>
      <c r="N83" s="9" t="str">
        <f>IF('Macrobond Imports'!FC82="","",'Macrobond Imports'!FC82)</f>
        <v/>
      </c>
      <c r="P83" s="16">
        <f t="shared" si="61"/>
        <v>19603</v>
      </c>
      <c r="Q83" s="17" t="str">
        <f t="shared" si="62"/>
        <v/>
      </c>
      <c r="R83" s="17" t="str">
        <f t="shared" si="63"/>
        <v/>
      </c>
      <c r="S83" s="17" t="str">
        <f t="shared" si="64"/>
        <v/>
      </c>
      <c r="T83" s="17" t="str">
        <f t="shared" si="65"/>
        <v/>
      </c>
      <c r="U83" s="17" t="str">
        <f t="shared" si="66"/>
        <v/>
      </c>
      <c r="V83" s="17" t="str">
        <f t="shared" si="67"/>
        <v/>
      </c>
      <c r="W83" s="17" t="str">
        <f t="shared" si="68"/>
        <v/>
      </c>
      <c r="X83" s="17" t="str">
        <f t="shared" si="69"/>
        <v/>
      </c>
      <c r="Y83" s="17" t="str">
        <f t="shared" si="70"/>
        <v/>
      </c>
      <c r="Z83" s="17">
        <f t="shared" si="71"/>
        <v>0</v>
      </c>
      <c r="AA83" s="17">
        <f t="shared" si="72"/>
        <v>6.2893081761006275E-3</v>
      </c>
      <c r="AB83" s="17" t="str">
        <f t="shared" si="73"/>
        <v/>
      </c>
      <c r="AC83" s="17" t="str">
        <f t="shared" si="74"/>
        <v/>
      </c>
      <c r="AE83" s="17" t="str">
        <f t="shared" ca="1" si="75"/>
        <v/>
      </c>
      <c r="AF83" s="17" t="str">
        <f t="shared" ca="1" si="76"/>
        <v/>
      </c>
      <c r="AG83" s="17" t="str">
        <f t="shared" ca="1" si="77"/>
        <v/>
      </c>
      <c r="AH83" s="17" t="str">
        <f t="shared" ca="1" si="78"/>
        <v/>
      </c>
      <c r="AI83" s="17" t="str">
        <f t="shared" ca="1" si="79"/>
        <v/>
      </c>
      <c r="AJ83" s="17" t="str">
        <f t="shared" ca="1" si="80"/>
        <v/>
      </c>
      <c r="AK83" s="17" t="str">
        <f t="shared" ca="1" si="81"/>
        <v/>
      </c>
      <c r="AL83" s="17" t="str">
        <f t="shared" ca="1" si="82"/>
        <v/>
      </c>
      <c r="AM83" s="17" t="str">
        <f t="shared" ca="1" si="83"/>
        <v/>
      </c>
      <c r="AN83" s="17">
        <f t="shared" ca="1" si="84"/>
        <v>1.0869565217391131E-2</v>
      </c>
      <c r="AO83" s="17">
        <f t="shared" ca="1" si="85"/>
        <v>-5.3254437869822424E-2</v>
      </c>
      <c r="AP83" s="17" t="str">
        <f t="shared" ca="1" si="86"/>
        <v/>
      </c>
      <c r="AQ83" s="17" t="str">
        <f t="shared" ca="1" si="87"/>
        <v/>
      </c>
      <c r="AS83" s="17" t="str">
        <f t="shared" ca="1" si="88"/>
        <v/>
      </c>
      <c r="AT83" s="17" t="str">
        <f t="shared" ca="1" si="89"/>
        <v/>
      </c>
      <c r="AU83" s="17" t="str">
        <f t="shared" ca="1" si="90"/>
        <v/>
      </c>
      <c r="AV83" s="17" t="str">
        <f t="shared" ca="1" si="91"/>
        <v/>
      </c>
      <c r="AW83" s="17" t="str">
        <f t="shared" ca="1" si="92"/>
        <v/>
      </c>
      <c r="AX83" s="17" t="str">
        <f t="shared" ca="1" si="93"/>
        <v/>
      </c>
      <c r="AY83" s="17" t="str">
        <f t="shared" ca="1" si="94"/>
        <v/>
      </c>
      <c r="AZ83" s="17" t="str">
        <f t="shared" ca="1" si="95"/>
        <v/>
      </c>
      <c r="BA83" s="17" t="str">
        <f t="shared" ca="1" si="96"/>
        <v/>
      </c>
      <c r="BB83" s="17">
        <f t="shared" ca="1" si="97"/>
        <v>2.9195163914449429E-2</v>
      </c>
      <c r="BC83" s="17">
        <f t="shared" ca="1" si="98"/>
        <v>7.8651920330502056E-2</v>
      </c>
      <c r="BD83" s="17" t="str">
        <f t="shared" ca="1" si="99"/>
        <v/>
      </c>
      <c r="BE83" s="17" t="str">
        <f t="shared" ca="1" si="100"/>
        <v/>
      </c>
      <c r="BG83" s="17" t="str">
        <f t="shared" ca="1" si="101"/>
        <v/>
      </c>
      <c r="BH83" s="17" t="str">
        <f t="shared" ca="1" si="102"/>
        <v/>
      </c>
      <c r="BI83" s="17" t="str">
        <f t="shared" ca="1" si="103"/>
        <v/>
      </c>
      <c r="BJ83" s="17" t="str">
        <f t="shared" ca="1" si="104"/>
        <v/>
      </c>
      <c r="BK83" s="17" t="str">
        <f t="shared" ca="1" si="105"/>
        <v/>
      </c>
      <c r="BL83" s="17" t="str">
        <f t="shared" ca="1" si="106"/>
        <v/>
      </c>
      <c r="BM83" s="17" t="str">
        <f t="shared" ca="1" si="107"/>
        <v/>
      </c>
      <c r="BN83" s="17" t="str">
        <f t="shared" ca="1" si="108"/>
        <v/>
      </c>
      <c r="BO83" s="17" t="str">
        <f t="shared" ca="1" si="109"/>
        <v/>
      </c>
      <c r="BP83" s="17">
        <f t="shared" ca="1" si="110"/>
        <v>2.930247933884278E-2</v>
      </c>
      <c r="BQ83" s="17">
        <f t="shared" ca="1" si="111"/>
        <v>-2.4538942234415329E-2</v>
      </c>
      <c r="BR83" s="17" t="str">
        <f t="shared" ca="1" si="112"/>
        <v/>
      </c>
      <c r="BS83" s="17" t="str">
        <f t="shared" ca="1" si="113"/>
        <v/>
      </c>
      <c r="BX83" t="str">
        <f>IF('Macrobond Imports'!FG82="","",'Macrobond Imports'!FG82)</f>
        <v/>
      </c>
      <c r="BY83" t="str">
        <f>IF('Macrobond Imports'!AI82="","",'Macrobond Imports'!AI82)</f>
        <v/>
      </c>
      <c r="CA83" s="37" t="str">
        <f t="shared" ca="1" si="114"/>
        <v/>
      </c>
      <c r="CB83" s="37" t="str">
        <f t="shared" ca="1" si="115"/>
        <v/>
      </c>
    </row>
    <row r="84" spans="1:80" x14ac:dyDescent="0.25">
      <c r="A84" s="10">
        <f>IF('Macrobond Imports'!A83="","",'Macrobond Imports'!A83)</f>
        <v>19633</v>
      </c>
      <c r="B84" s="9" t="str">
        <f>IF('Macrobond Imports'!B83="","",'Macrobond Imports'!B83)</f>
        <v/>
      </c>
      <c r="C84" s="9" t="str">
        <f>IF('Macrobond Imports'!C83="","",'Macrobond Imports'!C83)</f>
        <v/>
      </c>
      <c r="D84" s="9" t="str">
        <f>IF('Macrobond Imports'!Z83="","",'Macrobond Imports'!Z83)</f>
        <v/>
      </c>
      <c r="E84" s="9" t="str">
        <f>IF('Macrobond Imports'!BH83="","",'Macrobond Imports'!BH83)</f>
        <v/>
      </c>
      <c r="F84" s="9" t="str">
        <f>IF('Macrobond Imports'!BJ83="","",'Macrobond Imports'!BJ83)</f>
        <v/>
      </c>
      <c r="G84" s="9" t="str">
        <f>IF('Macrobond Imports'!BK83="","",'Macrobond Imports'!BK83)</f>
        <v/>
      </c>
      <c r="H84" s="9" t="str">
        <f>IF('Macrobond Imports'!BL83="","",'Macrobond Imports'!BL83)</f>
        <v/>
      </c>
      <c r="I84" s="9" t="str">
        <f>IF('Macrobond Imports'!BS83="","",'Macrobond Imports'!BS83)</f>
        <v/>
      </c>
      <c r="J84" s="9" t="str">
        <f>IF('Macrobond Imports'!AA83="","",'Macrobond Imports'!AA83)</f>
        <v/>
      </c>
      <c r="K84" s="9">
        <f>IF('Macrobond Imports'!DF83="","",'Macrobond Imports'!DF83)</f>
        <v>27.9</v>
      </c>
      <c r="L84" s="9">
        <f>IF('Macrobond Imports'!EA83="","",'Macrobond Imports'!EA83)</f>
        <v>31.4</v>
      </c>
      <c r="M84" s="9" t="str">
        <f>IF('Macrobond Imports'!FA83="","",'Macrobond Imports'!FA83)</f>
        <v/>
      </c>
      <c r="N84" s="9" t="str">
        <f>IF('Macrobond Imports'!FC83="","",'Macrobond Imports'!FC83)</f>
        <v/>
      </c>
      <c r="P84" s="16">
        <f t="shared" si="61"/>
        <v>19633</v>
      </c>
      <c r="Q84" s="17" t="str">
        <f t="shared" si="62"/>
        <v/>
      </c>
      <c r="R84" s="17" t="str">
        <f t="shared" si="63"/>
        <v/>
      </c>
      <c r="S84" s="17" t="str">
        <f t="shared" si="64"/>
        <v/>
      </c>
      <c r="T84" s="17" t="str">
        <f t="shared" si="65"/>
        <v/>
      </c>
      <c r="U84" s="17" t="str">
        <f t="shared" si="66"/>
        <v/>
      </c>
      <c r="V84" s="17" t="str">
        <f t="shared" si="67"/>
        <v/>
      </c>
      <c r="W84" s="17" t="str">
        <f t="shared" si="68"/>
        <v/>
      </c>
      <c r="X84" s="17" t="str">
        <f t="shared" si="69"/>
        <v/>
      </c>
      <c r="Y84" s="17" t="str">
        <f t="shared" si="70"/>
        <v/>
      </c>
      <c r="Z84" s="17">
        <f t="shared" si="71"/>
        <v>0</v>
      </c>
      <c r="AA84" s="17">
        <f t="shared" si="72"/>
        <v>-1.8750000000000044E-2</v>
      </c>
      <c r="AB84" s="17" t="str">
        <f t="shared" si="73"/>
        <v/>
      </c>
      <c r="AC84" s="17" t="str">
        <f t="shared" si="74"/>
        <v/>
      </c>
      <c r="AE84" s="17" t="str">
        <f t="shared" ca="1" si="75"/>
        <v/>
      </c>
      <c r="AF84" s="17" t="str">
        <f t="shared" ca="1" si="76"/>
        <v/>
      </c>
      <c r="AG84" s="17" t="str">
        <f t="shared" ca="1" si="77"/>
        <v/>
      </c>
      <c r="AH84" s="17" t="str">
        <f t="shared" ca="1" si="78"/>
        <v/>
      </c>
      <c r="AI84" s="17" t="str">
        <f t="shared" ca="1" si="79"/>
        <v/>
      </c>
      <c r="AJ84" s="17" t="str">
        <f t="shared" ca="1" si="80"/>
        <v/>
      </c>
      <c r="AK84" s="17" t="str">
        <f t="shared" ca="1" si="81"/>
        <v/>
      </c>
      <c r="AL84" s="17" t="str">
        <f t="shared" ca="1" si="82"/>
        <v/>
      </c>
      <c r="AM84" s="17" t="str">
        <f t="shared" ca="1" si="83"/>
        <v/>
      </c>
      <c r="AN84" s="17">
        <f t="shared" ca="1" si="84"/>
        <v>1.4545454545454417E-2</v>
      </c>
      <c r="AO84" s="17">
        <f t="shared" ca="1" si="85"/>
        <v>-7.1005917159763232E-2</v>
      </c>
      <c r="AP84" s="17" t="str">
        <f t="shared" ca="1" si="86"/>
        <v/>
      </c>
      <c r="AQ84" s="17" t="str">
        <f t="shared" ca="1" si="87"/>
        <v/>
      </c>
      <c r="AS84" s="17" t="str">
        <f t="shared" ca="1" si="88"/>
        <v/>
      </c>
      <c r="AT84" s="17" t="str">
        <f t="shared" ca="1" si="89"/>
        <v/>
      </c>
      <c r="AU84" s="17" t="str">
        <f t="shared" ca="1" si="90"/>
        <v/>
      </c>
      <c r="AV84" s="17" t="str">
        <f t="shared" ca="1" si="91"/>
        <v/>
      </c>
      <c r="AW84" s="17" t="str">
        <f t="shared" ca="1" si="92"/>
        <v/>
      </c>
      <c r="AX84" s="17" t="str">
        <f t="shared" ca="1" si="93"/>
        <v/>
      </c>
      <c r="AY84" s="17" t="str">
        <f t="shared" ca="1" si="94"/>
        <v/>
      </c>
      <c r="AZ84" s="17" t="str">
        <f t="shared" ca="1" si="95"/>
        <v/>
      </c>
      <c r="BA84" s="17" t="str">
        <f t="shared" ca="1" si="96"/>
        <v/>
      </c>
      <c r="BB84" s="17">
        <f t="shared" ca="1" si="97"/>
        <v>-1.4209365726520651E-2</v>
      </c>
      <c r="BC84" s="17">
        <f t="shared" ca="1" si="98"/>
        <v>-0.10688269777512593</v>
      </c>
      <c r="BD84" s="17" t="str">
        <f t="shared" ca="1" si="99"/>
        <v/>
      </c>
      <c r="BE84" s="17" t="str">
        <f t="shared" ca="1" si="100"/>
        <v/>
      </c>
      <c r="BG84" s="17" t="str">
        <f t="shared" ca="1" si="101"/>
        <v/>
      </c>
      <c r="BH84" s="17" t="str">
        <f t="shared" ca="1" si="102"/>
        <v/>
      </c>
      <c r="BI84" s="17" t="str">
        <f t="shared" ca="1" si="103"/>
        <v/>
      </c>
      <c r="BJ84" s="17" t="str">
        <f t="shared" ca="1" si="104"/>
        <v/>
      </c>
      <c r="BK84" s="17" t="str">
        <f t="shared" ca="1" si="105"/>
        <v/>
      </c>
      <c r="BL84" s="17" t="str">
        <f t="shared" ca="1" si="106"/>
        <v/>
      </c>
      <c r="BM84" s="17" t="str">
        <f t="shared" ca="1" si="107"/>
        <v/>
      </c>
      <c r="BN84" s="17" t="str">
        <f t="shared" ca="1" si="108"/>
        <v/>
      </c>
      <c r="BO84" s="17" t="str">
        <f t="shared" ca="1" si="109"/>
        <v/>
      </c>
      <c r="BP84" s="17">
        <f t="shared" ca="1" si="110"/>
        <v>2.930247933884278E-2</v>
      </c>
      <c r="BQ84" s="17">
        <f t="shared" ca="1" si="111"/>
        <v>-1.2618170165037967E-2</v>
      </c>
      <c r="BR84" s="17" t="str">
        <f t="shared" ca="1" si="112"/>
        <v/>
      </c>
      <c r="BS84" s="17" t="str">
        <f t="shared" ca="1" si="113"/>
        <v/>
      </c>
      <c r="BX84" t="str">
        <f>IF('Macrobond Imports'!FG83="","",'Macrobond Imports'!FG83)</f>
        <v/>
      </c>
      <c r="BY84" t="str">
        <f>IF('Macrobond Imports'!AI83="","",'Macrobond Imports'!AI83)</f>
        <v/>
      </c>
      <c r="CA84" s="37" t="str">
        <f t="shared" ca="1" si="114"/>
        <v/>
      </c>
      <c r="CB84" s="37" t="str">
        <f t="shared" ca="1" si="115"/>
        <v/>
      </c>
    </row>
    <row r="85" spans="1:80" x14ac:dyDescent="0.25">
      <c r="A85" s="10">
        <f>IF('Macrobond Imports'!A84="","",'Macrobond Imports'!A84)</f>
        <v>19664</v>
      </c>
      <c r="B85" s="9" t="str">
        <f>IF('Macrobond Imports'!B84="","",'Macrobond Imports'!B84)</f>
        <v/>
      </c>
      <c r="C85" s="9" t="str">
        <f>IF('Macrobond Imports'!C84="","",'Macrobond Imports'!C84)</f>
        <v/>
      </c>
      <c r="D85" s="9" t="str">
        <f>IF('Macrobond Imports'!Z84="","",'Macrobond Imports'!Z84)</f>
        <v/>
      </c>
      <c r="E85" s="9" t="str">
        <f>IF('Macrobond Imports'!BH84="","",'Macrobond Imports'!BH84)</f>
        <v/>
      </c>
      <c r="F85" s="9" t="str">
        <f>IF('Macrobond Imports'!BJ84="","",'Macrobond Imports'!BJ84)</f>
        <v/>
      </c>
      <c r="G85" s="9" t="str">
        <f>IF('Macrobond Imports'!BK84="","",'Macrobond Imports'!BK84)</f>
        <v/>
      </c>
      <c r="H85" s="9" t="str">
        <f>IF('Macrobond Imports'!BL84="","",'Macrobond Imports'!BL84)</f>
        <v/>
      </c>
      <c r="I85" s="9" t="str">
        <f>IF('Macrobond Imports'!BS84="","",'Macrobond Imports'!BS84)</f>
        <v/>
      </c>
      <c r="J85" s="9" t="str">
        <f>IF('Macrobond Imports'!AA84="","",'Macrobond Imports'!AA84)</f>
        <v/>
      </c>
      <c r="K85" s="9">
        <f>IF('Macrobond Imports'!DF84="","",'Macrobond Imports'!DF84)</f>
        <v>27.8</v>
      </c>
      <c r="L85" s="9">
        <f>IF('Macrobond Imports'!EA84="","",'Macrobond Imports'!EA84)</f>
        <v>31.2</v>
      </c>
      <c r="M85" s="9" t="str">
        <f>IF('Macrobond Imports'!FA84="","",'Macrobond Imports'!FA84)</f>
        <v/>
      </c>
      <c r="N85" s="9" t="str">
        <f>IF('Macrobond Imports'!FC84="","",'Macrobond Imports'!FC84)</f>
        <v/>
      </c>
      <c r="P85" s="16">
        <f t="shared" si="61"/>
        <v>19664</v>
      </c>
      <c r="Q85" s="17" t="str">
        <f t="shared" si="62"/>
        <v/>
      </c>
      <c r="R85" s="17" t="str">
        <f t="shared" si="63"/>
        <v/>
      </c>
      <c r="S85" s="17" t="str">
        <f t="shared" si="64"/>
        <v/>
      </c>
      <c r="T85" s="17" t="str">
        <f t="shared" si="65"/>
        <v/>
      </c>
      <c r="U85" s="17" t="str">
        <f t="shared" si="66"/>
        <v/>
      </c>
      <c r="V85" s="17" t="str">
        <f t="shared" si="67"/>
        <v/>
      </c>
      <c r="W85" s="17" t="str">
        <f t="shared" si="68"/>
        <v/>
      </c>
      <c r="X85" s="17" t="str">
        <f t="shared" si="69"/>
        <v/>
      </c>
      <c r="Y85" s="17" t="str">
        <f t="shared" si="70"/>
        <v/>
      </c>
      <c r="Z85" s="17">
        <f t="shared" si="71"/>
        <v>-3.5842293906809264E-3</v>
      </c>
      <c r="AA85" s="17">
        <f t="shared" si="72"/>
        <v>-6.3694267515923553E-3</v>
      </c>
      <c r="AB85" s="17" t="str">
        <f t="shared" si="73"/>
        <v/>
      </c>
      <c r="AC85" s="17" t="str">
        <f t="shared" si="74"/>
        <v/>
      </c>
      <c r="AE85" s="17" t="str">
        <f t="shared" ca="1" si="75"/>
        <v/>
      </c>
      <c r="AF85" s="17" t="str">
        <f t="shared" ca="1" si="76"/>
        <v/>
      </c>
      <c r="AG85" s="17" t="str">
        <f t="shared" ca="1" si="77"/>
        <v/>
      </c>
      <c r="AH85" s="17" t="str">
        <f t="shared" ca="1" si="78"/>
        <v/>
      </c>
      <c r="AI85" s="17" t="str">
        <f t="shared" ca="1" si="79"/>
        <v/>
      </c>
      <c r="AJ85" s="17" t="str">
        <f t="shared" ca="1" si="80"/>
        <v/>
      </c>
      <c r="AK85" s="17" t="str">
        <f t="shared" ca="1" si="81"/>
        <v/>
      </c>
      <c r="AL85" s="17" t="str">
        <f t="shared" ca="1" si="82"/>
        <v/>
      </c>
      <c r="AM85" s="17" t="str">
        <f t="shared" ca="1" si="83"/>
        <v/>
      </c>
      <c r="AN85" s="17">
        <f t="shared" ca="1" si="84"/>
        <v>1.4598540145985384E-2</v>
      </c>
      <c r="AO85" s="17">
        <f t="shared" ca="1" si="85"/>
        <v>-7.4183976261127715E-2</v>
      </c>
      <c r="AP85" s="17" t="str">
        <f t="shared" ca="1" si="86"/>
        <v/>
      </c>
      <c r="AQ85" s="17" t="str">
        <f t="shared" ca="1" si="87"/>
        <v/>
      </c>
      <c r="AS85" s="17" t="str">
        <f t="shared" ca="1" si="88"/>
        <v/>
      </c>
      <c r="AT85" s="17" t="str">
        <f t="shared" ca="1" si="89"/>
        <v/>
      </c>
      <c r="AU85" s="17" t="str">
        <f t="shared" ca="1" si="90"/>
        <v/>
      </c>
      <c r="AV85" s="17" t="str">
        <f t="shared" ca="1" si="91"/>
        <v/>
      </c>
      <c r="AW85" s="17" t="str">
        <f t="shared" ca="1" si="92"/>
        <v/>
      </c>
      <c r="AX85" s="17" t="str">
        <f t="shared" ca="1" si="93"/>
        <v/>
      </c>
      <c r="AY85" s="17" t="str">
        <f t="shared" ca="1" si="94"/>
        <v/>
      </c>
      <c r="AZ85" s="17" t="str">
        <f t="shared" ca="1" si="95"/>
        <v/>
      </c>
      <c r="BA85" s="17" t="str">
        <f t="shared" ca="1" si="96"/>
        <v/>
      </c>
      <c r="BB85" s="17">
        <f t="shared" ca="1" si="97"/>
        <v>-1.4260021377819454E-2</v>
      </c>
      <c r="BC85" s="17">
        <f t="shared" ca="1" si="98"/>
        <v>-7.3362447739244385E-2</v>
      </c>
      <c r="BD85" s="17" t="str">
        <f t="shared" ca="1" si="99"/>
        <v/>
      </c>
      <c r="BE85" s="17" t="str">
        <f t="shared" ca="1" si="100"/>
        <v/>
      </c>
      <c r="BG85" s="17" t="str">
        <f t="shared" ca="1" si="101"/>
        <v/>
      </c>
      <c r="BH85" s="17" t="str">
        <f t="shared" ca="1" si="102"/>
        <v/>
      </c>
      <c r="BI85" s="17" t="str">
        <f t="shared" ca="1" si="103"/>
        <v/>
      </c>
      <c r="BJ85" s="17" t="str">
        <f t="shared" ca="1" si="104"/>
        <v/>
      </c>
      <c r="BK85" s="17" t="str">
        <f t="shared" ca="1" si="105"/>
        <v/>
      </c>
      <c r="BL85" s="17" t="str">
        <f t="shared" ca="1" si="106"/>
        <v/>
      </c>
      <c r="BM85" s="17" t="str">
        <f t="shared" ca="1" si="107"/>
        <v/>
      </c>
      <c r="BN85" s="17" t="str">
        <f t="shared" ca="1" si="108"/>
        <v/>
      </c>
      <c r="BO85" s="17" t="str">
        <f t="shared" ca="1" si="109"/>
        <v/>
      </c>
      <c r="BP85" s="17">
        <f t="shared" ca="1" si="110"/>
        <v>1.4545263600084013E-2</v>
      </c>
      <c r="BQ85" s="17">
        <f t="shared" ca="1" si="111"/>
        <v>-3.7379850480598109E-2</v>
      </c>
      <c r="BR85" s="17" t="str">
        <f t="shared" ca="1" si="112"/>
        <v/>
      </c>
      <c r="BS85" s="17" t="str">
        <f t="shared" ca="1" si="113"/>
        <v/>
      </c>
      <c r="BX85" t="str">
        <f>IF('Macrobond Imports'!FG84="","",'Macrobond Imports'!FG84)</f>
        <v/>
      </c>
      <c r="BY85" t="str">
        <f>IF('Macrobond Imports'!AI84="","",'Macrobond Imports'!AI84)</f>
        <v/>
      </c>
      <c r="CA85" s="37" t="str">
        <f t="shared" ca="1" si="114"/>
        <v/>
      </c>
      <c r="CB85" s="37" t="str">
        <f t="shared" ca="1" si="115"/>
        <v/>
      </c>
    </row>
    <row r="86" spans="1:80" x14ac:dyDescent="0.25">
      <c r="A86" s="10">
        <f>IF('Macrobond Imports'!A85="","",'Macrobond Imports'!A85)</f>
        <v>19694</v>
      </c>
      <c r="B86" s="9" t="str">
        <f>IF('Macrobond Imports'!B85="","",'Macrobond Imports'!B85)</f>
        <v/>
      </c>
      <c r="C86" s="9" t="str">
        <f>IF('Macrobond Imports'!C85="","",'Macrobond Imports'!C85)</f>
        <v/>
      </c>
      <c r="D86" s="9" t="str">
        <f>IF('Macrobond Imports'!Z85="","",'Macrobond Imports'!Z85)</f>
        <v/>
      </c>
      <c r="E86" s="9" t="str">
        <f>IF('Macrobond Imports'!BH85="","",'Macrobond Imports'!BH85)</f>
        <v/>
      </c>
      <c r="F86" s="9" t="str">
        <f>IF('Macrobond Imports'!BJ85="","",'Macrobond Imports'!BJ85)</f>
        <v/>
      </c>
      <c r="G86" s="9" t="str">
        <f>IF('Macrobond Imports'!BK85="","",'Macrobond Imports'!BK85)</f>
        <v/>
      </c>
      <c r="H86" s="9" t="str">
        <f>IF('Macrobond Imports'!BL85="","",'Macrobond Imports'!BL85)</f>
        <v/>
      </c>
      <c r="I86" s="9" t="str">
        <f>IF('Macrobond Imports'!BS85="","",'Macrobond Imports'!BS85)</f>
        <v/>
      </c>
      <c r="J86" s="9" t="str">
        <f>IF('Macrobond Imports'!AA85="","",'Macrobond Imports'!AA85)</f>
        <v/>
      </c>
      <c r="K86" s="9">
        <f>IF('Macrobond Imports'!DF85="","",'Macrobond Imports'!DF85)</f>
        <v>27.8</v>
      </c>
      <c r="L86" s="9">
        <f>IF('Macrobond Imports'!EA85="","",'Macrobond Imports'!EA85)</f>
        <v>31.7</v>
      </c>
      <c r="M86" s="9" t="str">
        <f>IF('Macrobond Imports'!FA85="","",'Macrobond Imports'!FA85)</f>
        <v/>
      </c>
      <c r="N86" s="9" t="str">
        <f>IF('Macrobond Imports'!FC85="","",'Macrobond Imports'!FC85)</f>
        <v/>
      </c>
      <c r="P86" s="16">
        <f t="shared" si="61"/>
        <v>19694</v>
      </c>
      <c r="Q86" s="17" t="str">
        <f t="shared" si="62"/>
        <v/>
      </c>
      <c r="R86" s="17" t="str">
        <f t="shared" si="63"/>
        <v/>
      </c>
      <c r="S86" s="17" t="str">
        <f t="shared" si="64"/>
        <v/>
      </c>
      <c r="T86" s="17" t="str">
        <f t="shared" si="65"/>
        <v/>
      </c>
      <c r="U86" s="17" t="str">
        <f t="shared" si="66"/>
        <v/>
      </c>
      <c r="V86" s="17" t="str">
        <f t="shared" si="67"/>
        <v/>
      </c>
      <c r="W86" s="17" t="str">
        <f t="shared" si="68"/>
        <v/>
      </c>
      <c r="X86" s="17" t="str">
        <f t="shared" si="69"/>
        <v/>
      </c>
      <c r="Y86" s="17" t="str">
        <f t="shared" si="70"/>
        <v/>
      </c>
      <c r="Z86" s="17">
        <f t="shared" si="71"/>
        <v>0</v>
      </c>
      <c r="AA86" s="17">
        <f t="shared" si="72"/>
        <v>1.6025641025640969E-2</v>
      </c>
      <c r="AB86" s="17" t="str">
        <f t="shared" si="73"/>
        <v/>
      </c>
      <c r="AC86" s="17" t="str">
        <f t="shared" si="74"/>
        <v/>
      </c>
      <c r="AE86" s="17" t="str">
        <f t="shared" ca="1" si="75"/>
        <v/>
      </c>
      <c r="AF86" s="17" t="str">
        <f t="shared" ca="1" si="76"/>
        <v/>
      </c>
      <c r="AG86" s="17" t="str">
        <f t="shared" ca="1" si="77"/>
        <v/>
      </c>
      <c r="AH86" s="17" t="str">
        <f t="shared" ca="1" si="78"/>
        <v/>
      </c>
      <c r="AI86" s="17" t="str">
        <f t="shared" ca="1" si="79"/>
        <v/>
      </c>
      <c r="AJ86" s="17" t="str">
        <f t="shared" ca="1" si="80"/>
        <v/>
      </c>
      <c r="AK86" s="17" t="str">
        <f t="shared" ca="1" si="81"/>
        <v/>
      </c>
      <c r="AL86" s="17" t="str">
        <f t="shared" ca="1" si="82"/>
        <v/>
      </c>
      <c r="AM86" s="17" t="str">
        <f t="shared" ca="1" si="83"/>
        <v/>
      </c>
      <c r="AN86" s="17">
        <f t="shared" ca="1" si="84"/>
        <v>1.831501831501825E-2</v>
      </c>
      <c r="AO86" s="17">
        <f t="shared" ca="1" si="85"/>
        <v>-3.6474164133738607E-2</v>
      </c>
      <c r="AP86" s="17" t="str">
        <f t="shared" ca="1" si="86"/>
        <v/>
      </c>
      <c r="AQ86" s="17" t="str">
        <f t="shared" ca="1" si="87"/>
        <v/>
      </c>
      <c r="AS86" s="17" t="str">
        <f t="shared" ca="1" si="88"/>
        <v/>
      </c>
      <c r="AT86" s="17" t="str">
        <f t="shared" ca="1" si="89"/>
        <v/>
      </c>
      <c r="AU86" s="17" t="str">
        <f t="shared" ca="1" si="90"/>
        <v/>
      </c>
      <c r="AV86" s="17" t="str">
        <f t="shared" ca="1" si="91"/>
        <v/>
      </c>
      <c r="AW86" s="17" t="str">
        <f t="shared" ca="1" si="92"/>
        <v/>
      </c>
      <c r="AX86" s="17" t="str">
        <f t="shared" ca="1" si="93"/>
        <v/>
      </c>
      <c r="AY86" s="17" t="str">
        <f t="shared" ca="1" si="94"/>
        <v/>
      </c>
      <c r="AZ86" s="17" t="str">
        <f t="shared" ca="1" si="95"/>
        <v/>
      </c>
      <c r="BA86" s="17" t="str">
        <f t="shared" ca="1" si="96"/>
        <v/>
      </c>
      <c r="BB86" s="17">
        <f t="shared" ca="1" si="97"/>
        <v>-1.4260021377819454E-2</v>
      </c>
      <c r="BC86" s="17">
        <f t="shared" ca="1" si="98"/>
        <v>-3.6975944423675577E-2</v>
      </c>
      <c r="BD86" s="17" t="str">
        <f t="shared" ca="1" si="99"/>
        <v/>
      </c>
      <c r="BE86" s="17" t="str">
        <f t="shared" ca="1" si="100"/>
        <v/>
      </c>
      <c r="BG86" s="17" t="str">
        <f t="shared" ca="1" si="101"/>
        <v/>
      </c>
      <c r="BH86" s="17" t="str">
        <f t="shared" ca="1" si="102"/>
        <v/>
      </c>
      <c r="BI86" s="17" t="str">
        <f t="shared" ca="1" si="103"/>
        <v/>
      </c>
      <c r="BJ86" s="17" t="str">
        <f t="shared" ca="1" si="104"/>
        <v/>
      </c>
      <c r="BK86" s="17" t="str">
        <f t="shared" ca="1" si="105"/>
        <v/>
      </c>
      <c r="BL86" s="17" t="str">
        <f t="shared" ca="1" si="106"/>
        <v/>
      </c>
      <c r="BM86" s="17" t="str">
        <f t="shared" ca="1" si="107"/>
        <v/>
      </c>
      <c r="BN86" s="17" t="str">
        <f t="shared" ca="1" si="108"/>
        <v/>
      </c>
      <c r="BO86" s="17" t="str">
        <f t="shared" ca="1" si="109"/>
        <v/>
      </c>
      <c r="BP86" s="17">
        <f t="shared" ca="1" si="110"/>
        <v>7.2332494884594922E-3</v>
      </c>
      <c r="BQ86" s="17">
        <f t="shared" ca="1" si="111"/>
        <v>1.9199561848351143E-2</v>
      </c>
      <c r="BR86" s="17" t="str">
        <f t="shared" ca="1" si="112"/>
        <v/>
      </c>
      <c r="BS86" s="17" t="str">
        <f t="shared" ca="1" si="113"/>
        <v/>
      </c>
      <c r="BX86" t="str">
        <f>IF('Macrobond Imports'!FG85="","",'Macrobond Imports'!FG85)</f>
        <v/>
      </c>
      <c r="BY86" t="str">
        <f>IF('Macrobond Imports'!AI85="","",'Macrobond Imports'!AI85)</f>
        <v/>
      </c>
      <c r="CA86" s="37" t="str">
        <f t="shared" ca="1" si="114"/>
        <v/>
      </c>
      <c r="CB86" s="37" t="str">
        <f t="shared" ca="1" si="115"/>
        <v/>
      </c>
    </row>
    <row r="87" spans="1:80" x14ac:dyDescent="0.25">
      <c r="A87" s="10">
        <f>IF('Macrobond Imports'!A86="","",'Macrobond Imports'!A86)</f>
        <v>19725</v>
      </c>
      <c r="B87" s="9" t="str">
        <f>IF('Macrobond Imports'!B86="","",'Macrobond Imports'!B86)</f>
        <v/>
      </c>
      <c r="C87" s="9" t="str">
        <f>IF('Macrobond Imports'!C86="","",'Macrobond Imports'!C86)</f>
        <v/>
      </c>
      <c r="D87" s="9" t="str">
        <f>IF('Macrobond Imports'!Z86="","",'Macrobond Imports'!Z86)</f>
        <v/>
      </c>
      <c r="E87" s="9" t="str">
        <f>IF('Macrobond Imports'!BH86="","",'Macrobond Imports'!BH86)</f>
        <v/>
      </c>
      <c r="F87" s="9" t="str">
        <f>IF('Macrobond Imports'!BJ86="","",'Macrobond Imports'!BJ86)</f>
        <v/>
      </c>
      <c r="G87" s="9" t="str">
        <f>IF('Macrobond Imports'!BK86="","",'Macrobond Imports'!BK86)</f>
        <v/>
      </c>
      <c r="H87" s="9" t="str">
        <f>IF('Macrobond Imports'!BL86="","",'Macrobond Imports'!BL86)</f>
        <v/>
      </c>
      <c r="I87" s="9" t="str">
        <f>IF('Macrobond Imports'!BS86="","",'Macrobond Imports'!BS86)</f>
        <v/>
      </c>
      <c r="J87" s="9" t="str">
        <f>IF('Macrobond Imports'!AA86="","",'Macrobond Imports'!AA86)</f>
        <v/>
      </c>
      <c r="K87" s="9">
        <f>IF('Macrobond Imports'!DF86="","",'Macrobond Imports'!DF86)</f>
        <v>27.9</v>
      </c>
      <c r="L87" s="9">
        <f>IF('Macrobond Imports'!EA86="","",'Macrobond Imports'!EA86)</f>
        <v>32</v>
      </c>
      <c r="M87" s="9" t="str">
        <f>IF('Macrobond Imports'!FA86="","",'Macrobond Imports'!FA86)</f>
        <v/>
      </c>
      <c r="N87" s="9" t="str">
        <f>IF('Macrobond Imports'!FC86="","",'Macrobond Imports'!FC86)</f>
        <v/>
      </c>
      <c r="P87" s="16">
        <f t="shared" si="61"/>
        <v>19725</v>
      </c>
      <c r="Q87" s="17" t="str">
        <f t="shared" si="62"/>
        <v/>
      </c>
      <c r="R87" s="17" t="str">
        <f t="shared" si="63"/>
        <v/>
      </c>
      <c r="S87" s="17" t="str">
        <f t="shared" si="64"/>
        <v/>
      </c>
      <c r="T87" s="17" t="str">
        <f t="shared" si="65"/>
        <v/>
      </c>
      <c r="U87" s="17" t="str">
        <f t="shared" si="66"/>
        <v/>
      </c>
      <c r="V87" s="17" t="str">
        <f t="shared" si="67"/>
        <v/>
      </c>
      <c r="W87" s="17" t="str">
        <f t="shared" si="68"/>
        <v/>
      </c>
      <c r="X87" s="17" t="str">
        <f t="shared" si="69"/>
        <v/>
      </c>
      <c r="Y87" s="17" t="str">
        <f t="shared" si="70"/>
        <v/>
      </c>
      <c r="Z87" s="17">
        <f t="shared" si="71"/>
        <v>3.597122302158251E-3</v>
      </c>
      <c r="AA87" s="17">
        <f t="shared" si="72"/>
        <v>9.4637223974762819E-3</v>
      </c>
      <c r="AB87" s="17" t="str">
        <f t="shared" si="73"/>
        <v/>
      </c>
      <c r="AC87" s="17" t="str">
        <f t="shared" si="74"/>
        <v/>
      </c>
      <c r="AE87" s="17" t="str">
        <f t="shared" ca="1" si="75"/>
        <v/>
      </c>
      <c r="AF87" s="17" t="str">
        <f t="shared" ca="1" si="76"/>
        <v/>
      </c>
      <c r="AG87" s="17" t="str">
        <f t="shared" ca="1" si="77"/>
        <v/>
      </c>
      <c r="AH87" s="17" t="str">
        <f t="shared" ca="1" si="78"/>
        <v/>
      </c>
      <c r="AI87" s="17" t="str">
        <f t="shared" ca="1" si="79"/>
        <v/>
      </c>
      <c r="AJ87" s="17" t="str">
        <f t="shared" ca="1" si="80"/>
        <v/>
      </c>
      <c r="AK87" s="17" t="str">
        <f t="shared" ca="1" si="81"/>
        <v/>
      </c>
      <c r="AL87" s="17" t="str">
        <f t="shared" ca="1" si="82"/>
        <v/>
      </c>
      <c r="AM87" s="17" t="str">
        <f t="shared" ca="1" si="83"/>
        <v/>
      </c>
      <c r="AN87" s="17">
        <f t="shared" ca="1" si="84"/>
        <v>1.8248175182481674E-2</v>
      </c>
      <c r="AO87" s="17">
        <f t="shared" ca="1" si="85"/>
        <v>-1.538461538461533E-2</v>
      </c>
      <c r="AP87" s="17" t="str">
        <f t="shared" ca="1" si="86"/>
        <v/>
      </c>
      <c r="AQ87" s="17" t="str">
        <f t="shared" ca="1" si="87"/>
        <v/>
      </c>
      <c r="AS87" s="17" t="str">
        <f t="shared" ca="1" si="88"/>
        <v/>
      </c>
      <c r="AT87" s="17" t="str">
        <f t="shared" ca="1" si="89"/>
        <v/>
      </c>
      <c r="AU87" s="17" t="str">
        <f t="shared" ca="1" si="90"/>
        <v/>
      </c>
      <c r="AV87" s="17" t="str">
        <f t="shared" ca="1" si="91"/>
        <v/>
      </c>
      <c r="AW87" s="17" t="str">
        <f t="shared" ca="1" si="92"/>
        <v/>
      </c>
      <c r="AX87" s="17" t="str">
        <f t="shared" ca="1" si="93"/>
        <v/>
      </c>
      <c r="AY87" s="17" t="str">
        <f t="shared" ca="1" si="94"/>
        <v/>
      </c>
      <c r="AZ87" s="17" t="str">
        <f t="shared" ca="1" si="95"/>
        <v/>
      </c>
      <c r="BA87" s="17" t="str">
        <f t="shared" ca="1" si="96"/>
        <v/>
      </c>
      <c r="BB87" s="17">
        <f t="shared" ca="1" si="97"/>
        <v>0</v>
      </c>
      <c r="BC87" s="17">
        <f t="shared" ca="1" si="98"/>
        <v>7.8651920330502056E-2</v>
      </c>
      <c r="BD87" s="17" t="str">
        <f t="shared" ca="1" si="99"/>
        <v/>
      </c>
      <c r="BE87" s="17" t="str">
        <f t="shared" ca="1" si="100"/>
        <v/>
      </c>
      <c r="BG87" s="17" t="str">
        <f t="shared" ca="1" si="101"/>
        <v/>
      </c>
      <c r="BH87" s="17" t="str">
        <f t="shared" ca="1" si="102"/>
        <v/>
      </c>
      <c r="BI87" s="17" t="str">
        <f t="shared" ca="1" si="103"/>
        <v/>
      </c>
      <c r="BJ87" s="17" t="str">
        <f t="shared" ca="1" si="104"/>
        <v/>
      </c>
      <c r="BK87" s="17" t="str">
        <f t="shared" ca="1" si="105"/>
        <v/>
      </c>
      <c r="BL87" s="17" t="str">
        <f t="shared" ca="1" si="106"/>
        <v/>
      </c>
      <c r="BM87" s="17" t="str">
        <f t="shared" ca="1" si="107"/>
        <v/>
      </c>
      <c r="BN87" s="17" t="str">
        <f t="shared" ca="1" si="108"/>
        <v/>
      </c>
      <c r="BO87" s="17" t="str">
        <f t="shared" ca="1" si="109"/>
        <v/>
      </c>
      <c r="BP87" s="17">
        <f t="shared" ca="1" si="110"/>
        <v>-7.1301020408165439E-3</v>
      </c>
      <c r="BQ87" s="17">
        <f t="shared" ca="1" si="111"/>
        <v>-1.8489585829443156E-2</v>
      </c>
      <c r="BR87" s="17" t="str">
        <f t="shared" ca="1" si="112"/>
        <v/>
      </c>
      <c r="BS87" s="17" t="str">
        <f t="shared" ca="1" si="113"/>
        <v/>
      </c>
      <c r="BX87" t="str">
        <f>IF('Macrobond Imports'!FG86="","",'Macrobond Imports'!FG86)</f>
        <v/>
      </c>
      <c r="BY87" t="str">
        <f>IF('Macrobond Imports'!AI86="","",'Macrobond Imports'!AI86)</f>
        <v/>
      </c>
      <c r="CA87" s="37" t="str">
        <f t="shared" ca="1" si="114"/>
        <v/>
      </c>
      <c r="CB87" s="37" t="str">
        <f t="shared" ca="1" si="115"/>
        <v/>
      </c>
    </row>
    <row r="88" spans="1:80" x14ac:dyDescent="0.25">
      <c r="A88" s="10">
        <f>IF('Macrobond Imports'!A87="","",'Macrobond Imports'!A87)</f>
        <v>19756</v>
      </c>
      <c r="B88" s="9" t="str">
        <f>IF('Macrobond Imports'!B87="","",'Macrobond Imports'!B87)</f>
        <v/>
      </c>
      <c r="C88" s="9" t="str">
        <f>IF('Macrobond Imports'!C87="","",'Macrobond Imports'!C87)</f>
        <v/>
      </c>
      <c r="D88" s="9" t="str">
        <f>IF('Macrobond Imports'!Z87="","",'Macrobond Imports'!Z87)</f>
        <v/>
      </c>
      <c r="E88" s="9" t="str">
        <f>IF('Macrobond Imports'!BH87="","",'Macrobond Imports'!BH87)</f>
        <v/>
      </c>
      <c r="F88" s="9" t="str">
        <f>IF('Macrobond Imports'!BJ87="","",'Macrobond Imports'!BJ87)</f>
        <v/>
      </c>
      <c r="G88" s="9" t="str">
        <f>IF('Macrobond Imports'!BK87="","",'Macrobond Imports'!BK87)</f>
        <v/>
      </c>
      <c r="H88" s="9" t="str">
        <f>IF('Macrobond Imports'!BL87="","",'Macrobond Imports'!BL87)</f>
        <v/>
      </c>
      <c r="I88" s="9" t="str">
        <f>IF('Macrobond Imports'!BS87="","",'Macrobond Imports'!BS87)</f>
        <v/>
      </c>
      <c r="J88" s="9" t="str">
        <f>IF('Macrobond Imports'!AA87="","",'Macrobond Imports'!AA87)</f>
        <v/>
      </c>
      <c r="K88" s="9">
        <f>IF('Macrobond Imports'!DF87="","",'Macrobond Imports'!DF87)</f>
        <v>27.9</v>
      </c>
      <c r="L88" s="9">
        <f>IF('Macrobond Imports'!EA87="","",'Macrobond Imports'!EA87)</f>
        <v>32</v>
      </c>
      <c r="M88" s="9" t="str">
        <f>IF('Macrobond Imports'!FA87="","",'Macrobond Imports'!FA87)</f>
        <v/>
      </c>
      <c r="N88" s="9" t="str">
        <f>IF('Macrobond Imports'!FC87="","",'Macrobond Imports'!FC87)</f>
        <v/>
      </c>
      <c r="P88" s="16">
        <f t="shared" si="61"/>
        <v>19756</v>
      </c>
      <c r="Q88" s="17" t="str">
        <f t="shared" si="62"/>
        <v/>
      </c>
      <c r="R88" s="17" t="str">
        <f t="shared" si="63"/>
        <v/>
      </c>
      <c r="S88" s="17" t="str">
        <f t="shared" si="64"/>
        <v/>
      </c>
      <c r="T88" s="17" t="str">
        <f t="shared" si="65"/>
        <v/>
      </c>
      <c r="U88" s="17" t="str">
        <f t="shared" si="66"/>
        <v/>
      </c>
      <c r="V88" s="17" t="str">
        <f t="shared" si="67"/>
        <v/>
      </c>
      <c r="W88" s="17" t="str">
        <f t="shared" si="68"/>
        <v/>
      </c>
      <c r="X88" s="17" t="str">
        <f t="shared" si="69"/>
        <v/>
      </c>
      <c r="Y88" s="17" t="str">
        <f t="shared" si="70"/>
        <v/>
      </c>
      <c r="Z88" s="17">
        <f t="shared" si="71"/>
        <v>0</v>
      </c>
      <c r="AA88" s="17">
        <f t="shared" si="72"/>
        <v>0</v>
      </c>
      <c r="AB88" s="17" t="str">
        <f t="shared" si="73"/>
        <v/>
      </c>
      <c r="AC88" s="17" t="str">
        <f t="shared" si="74"/>
        <v/>
      </c>
      <c r="AE88" s="17" t="str">
        <f t="shared" ca="1" si="75"/>
        <v/>
      </c>
      <c r="AF88" s="17" t="str">
        <f t="shared" ca="1" si="76"/>
        <v/>
      </c>
      <c r="AG88" s="17" t="str">
        <f t="shared" ca="1" si="77"/>
        <v/>
      </c>
      <c r="AH88" s="17" t="str">
        <f t="shared" ca="1" si="78"/>
        <v/>
      </c>
      <c r="AI88" s="17" t="str">
        <f t="shared" ca="1" si="79"/>
        <v/>
      </c>
      <c r="AJ88" s="17" t="str">
        <f t="shared" ca="1" si="80"/>
        <v/>
      </c>
      <c r="AK88" s="17" t="str">
        <f t="shared" ca="1" si="81"/>
        <v/>
      </c>
      <c r="AL88" s="17" t="str">
        <f t="shared" ca="1" si="82"/>
        <v/>
      </c>
      <c r="AM88" s="17" t="str">
        <f t="shared" ca="1" si="83"/>
        <v/>
      </c>
      <c r="AN88" s="17">
        <f t="shared" ca="1" si="84"/>
        <v>1.8248175182481674E-2</v>
      </c>
      <c r="AO88" s="17">
        <f t="shared" ca="1" si="85"/>
        <v>-1.2345679012345623E-2</v>
      </c>
      <c r="AP88" s="17" t="str">
        <f t="shared" ca="1" si="86"/>
        <v/>
      </c>
      <c r="AQ88" s="17" t="str">
        <f t="shared" ca="1" si="87"/>
        <v/>
      </c>
      <c r="AS88" s="17" t="str">
        <f t="shared" ca="1" si="88"/>
        <v/>
      </c>
      <c r="AT88" s="17" t="str">
        <f t="shared" ca="1" si="89"/>
        <v/>
      </c>
      <c r="AU88" s="17" t="str">
        <f t="shared" ca="1" si="90"/>
        <v/>
      </c>
      <c r="AV88" s="17" t="str">
        <f t="shared" ca="1" si="91"/>
        <v/>
      </c>
      <c r="AW88" s="17" t="str">
        <f t="shared" ca="1" si="92"/>
        <v/>
      </c>
      <c r="AX88" s="17" t="str">
        <f t="shared" ca="1" si="93"/>
        <v/>
      </c>
      <c r="AY88" s="17" t="str">
        <f t="shared" ca="1" si="94"/>
        <v/>
      </c>
      <c r="AZ88" s="17" t="str">
        <f t="shared" ca="1" si="95"/>
        <v/>
      </c>
      <c r="BA88" s="17" t="str">
        <f t="shared" ca="1" si="96"/>
        <v/>
      </c>
      <c r="BB88" s="17">
        <f t="shared" ca="1" si="97"/>
        <v>1.4466311286016165E-2</v>
      </c>
      <c r="BC88" s="17">
        <f t="shared" ca="1" si="98"/>
        <v>0.10657674001627915</v>
      </c>
      <c r="BD88" s="17" t="str">
        <f t="shared" ca="1" si="99"/>
        <v/>
      </c>
      <c r="BE88" s="17" t="str">
        <f t="shared" ca="1" si="100"/>
        <v/>
      </c>
      <c r="BG88" s="17" t="str">
        <f t="shared" ca="1" si="101"/>
        <v/>
      </c>
      <c r="BH88" s="17" t="str">
        <f t="shared" ca="1" si="102"/>
        <v/>
      </c>
      <c r="BI88" s="17" t="str">
        <f t="shared" ca="1" si="103"/>
        <v/>
      </c>
      <c r="BJ88" s="17" t="str">
        <f t="shared" ca="1" si="104"/>
        <v/>
      </c>
      <c r="BK88" s="17" t="str">
        <f t="shared" ca="1" si="105"/>
        <v/>
      </c>
      <c r="BL88" s="17" t="str">
        <f t="shared" ca="1" si="106"/>
        <v/>
      </c>
      <c r="BM88" s="17" t="str">
        <f t="shared" ca="1" si="107"/>
        <v/>
      </c>
      <c r="BN88" s="17" t="str">
        <f t="shared" ca="1" si="108"/>
        <v/>
      </c>
      <c r="BO88" s="17" t="str">
        <f t="shared" ca="1" si="109"/>
        <v/>
      </c>
      <c r="BP88" s="17">
        <f t="shared" ca="1" si="110"/>
        <v>0</v>
      </c>
      <c r="BQ88" s="17">
        <f t="shared" ca="1" si="111"/>
        <v>1.2618171749535279E-2</v>
      </c>
      <c r="BR88" s="17" t="str">
        <f t="shared" ca="1" si="112"/>
        <v/>
      </c>
      <c r="BS88" s="17" t="str">
        <f t="shared" ca="1" si="113"/>
        <v/>
      </c>
      <c r="BX88" t="str">
        <f>IF('Macrobond Imports'!FG87="","",'Macrobond Imports'!FG87)</f>
        <v/>
      </c>
      <c r="BY88" t="str">
        <f>IF('Macrobond Imports'!AI87="","",'Macrobond Imports'!AI87)</f>
        <v/>
      </c>
      <c r="CA88" s="37" t="str">
        <f t="shared" ca="1" si="114"/>
        <v/>
      </c>
      <c r="CB88" s="37" t="str">
        <f t="shared" ca="1" si="115"/>
        <v/>
      </c>
    </row>
    <row r="89" spans="1:80" x14ac:dyDescent="0.25">
      <c r="A89" s="10">
        <f>IF('Macrobond Imports'!A88="","",'Macrobond Imports'!A88)</f>
        <v>19784</v>
      </c>
      <c r="B89" s="9" t="str">
        <f>IF('Macrobond Imports'!B88="","",'Macrobond Imports'!B88)</f>
        <v/>
      </c>
      <c r="C89" s="9" t="str">
        <f>IF('Macrobond Imports'!C88="","",'Macrobond Imports'!C88)</f>
        <v/>
      </c>
      <c r="D89" s="9" t="str">
        <f>IF('Macrobond Imports'!Z88="","",'Macrobond Imports'!Z88)</f>
        <v/>
      </c>
      <c r="E89" s="9" t="str">
        <f>IF('Macrobond Imports'!BH88="","",'Macrobond Imports'!BH88)</f>
        <v/>
      </c>
      <c r="F89" s="9" t="str">
        <f>IF('Macrobond Imports'!BJ88="","",'Macrobond Imports'!BJ88)</f>
        <v/>
      </c>
      <c r="G89" s="9" t="str">
        <f>IF('Macrobond Imports'!BK88="","",'Macrobond Imports'!BK88)</f>
        <v/>
      </c>
      <c r="H89" s="9" t="str">
        <f>IF('Macrobond Imports'!BL88="","",'Macrobond Imports'!BL88)</f>
        <v/>
      </c>
      <c r="I89" s="9" t="str">
        <f>IF('Macrobond Imports'!BS88="","",'Macrobond Imports'!BS88)</f>
        <v/>
      </c>
      <c r="J89" s="9" t="str">
        <f>IF('Macrobond Imports'!AA88="","",'Macrobond Imports'!AA88)</f>
        <v/>
      </c>
      <c r="K89" s="9">
        <f>IF('Macrobond Imports'!DF88="","",'Macrobond Imports'!DF88)</f>
        <v>27.9</v>
      </c>
      <c r="L89" s="9">
        <f>IF('Macrobond Imports'!EA88="","",'Macrobond Imports'!EA88)</f>
        <v>32.1</v>
      </c>
      <c r="M89" s="9" t="str">
        <f>IF('Macrobond Imports'!FA88="","",'Macrobond Imports'!FA88)</f>
        <v/>
      </c>
      <c r="N89" s="9" t="str">
        <f>IF('Macrobond Imports'!FC88="","",'Macrobond Imports'!FC88)</f>
        <v/>
      </c>
      <c r="P89" s="16">
        <f t="shared" si="61"/>
        <v>19784</v>
      </c>
      <c r="Q89" s="17" t="str">
        <f t="shared" si="62"/>
        <v/>
      </c>
      <c r="R89" s="17" t="str">
        <f t="shared" si="63"/>
        <v/>
      </c>
      <c r="S89" s="17" t="str">
        <f t="shared" si="64"/>
        <v/>
      </c>
      <c r="T89" s="17" t="str">
        <f t="shared" si="65"/>
        <v/>
      </c>
      <c r="U89" s="17" t="str">
        <f t="shared" si="66"/>
        <v/>
      </c>
      <c r="V89" s="17" t="str">
        <f t="shared" si="67"/>
        <v/>
      </c>
      <c r="W89" s="17" t="str">
        <f t="shared" si="68"/>
        <v/>
      </c>
      <c r="X89" s="17" t="str">
        <f t="shared" si="69"/>
        <v/>
      </c>
      <c r="Y89" s="17" t="str">
        <f t="shared" si="70"/>
        <v/>
      </c>
      <c r="Z89" s="17">
        <f t="shared" si="71"/>
        <v>0</v>
      </c>
      <c r="AA89" s="17">
        <f t="shared" si="72"/>
        <v>3.1250000000000444E-3</v>
      </c>
      <c r="AB89" s="17" t="str">
        <f t="shared" si="73"/>
        <v/>
      </c>
      <c r="AC89" s="17" t="str">
        <f t="shared" si="74"/>
        <v/>
      </c>
      <c r="AE89" s="17" t="str">
        <f t="shared" ca="1" si="75"/>
        <v/>
      </c>
      <c r="AF89" s="17" t="str">
        <f t="shared" ca="1" si="76"/>
        <v/>
      </c>
      <c r="AG89" s="17" t="str">
        <f t="shared" ca="1" si="77"/>
        <v/>
      </c>
      <c r="AH89" s="17" t="str">
        <f t="shared" ca="1" si="78"/>
        <v/>
      </c>
      <c r="AI89" s="17" t="str">
        <f t="shared" ca="1" si="79"/>
        <v/>
      </c>
      <c r="AJ89" s="17" t="str">
        <f t="shared" ca="1" si="80"/>
        <v/>
      </c>
      <c r="AK89" s="17" t="str">
        <f t="shared" ca="1" si="81"/>
        <v/>
      </c>
      <c r="AL89" s="17" t="str">
        <f t="shared" ca="1" si="82"/>
        <v/>
      </c>
      <c r="AM89" s="17" t="str">
        <f t="shared" ca="1" si="83"/>
        <v/>
      </c>
      <c r="AN89" s="17">
        <f t="shared" ca="1" si="84"/>
        <v>1.4545454545454417E-2</v>
      </c>
      <c r="AO89" s="17">
        <f t="shared" ca="1" si="85"/>
        <v>-9.2592592592591894E-3</v>
      </c>
      <c r="AP89" s="17" t="str">
        <f t="shared" ca="1" si="86"/>
        <v/>
      </c>
      <c r="AQ89" s="17" t="str">
        <f t="shared" ca="1" si="87"/>
        <v/>
      </c>
      <c r="AS89" s="17" t="str">
        <f t="shared" ca="1" si="88"/>
        <v/>
      </c>
      <c r="AT89" s="17" t="str">
        <f t="shared" ca="1" si="89"/>
        <v/>
      </c>
      <c r="AU89" s="17" t="str">
        <f t="shared" ca="1" si="90"/>
        <v/>
      </c>
      <c r="AV89" s="17" t="str">
        <f t="shared" ca="1" si="91"/>
        <v/>
      </c>
      <c r="AW89" s="17" t="str">
        <f t="shared" ca="1" si="92"/>
        <v/>
      </c>
      <c r="AX89" s="17" t="str">
        <f t="shared" ca="1" si="93"/>
        <v/>
      </c>
      <c r="AY89" s="17" t="str">
        <f t="shared" ca="1" si="94"/>
        <v/>
      </c>
      <c r="AZ89" s="17" t="str">
        <f t="shared" ca="1" si="95"/>
        <v/>
      </c>
      <c r="BA89" s="17" t="str">
        <f t="shared" ca="1" si="96"/>
        <v/>
      </c>
      <c r="BB89" s="17">
        <f t="shared" ca="1" si="97"/>
        <v>1.4466311286016165E-2</v>
      </c>
      <c r="BC89" s="17">
        <f t="shared" ca="1" si="98"/>
        <v>5.1436576326966188E-2</v>
      </c>
      <c r="BD89" s="17" t="str">
        <f t="shared" ca="1" si="99"/>
        <v/>
      </c>
      <c r="BE89" s="17" t="str">
        <f t="shared" ca="1" si="100"/>
        <v/>
      </c>
      <c r="BG89" s="17" t="str">
        <f t="shared" ca="1" si="101"/>
        <v/>
      </c>
      <c r="BH89" s="17" t="str">
        <f t="shared" ca="1" si="102"/>
        <v/>
      </c>
      <c r="BI89" s="17" t="str">
        <f t="shared" ca="1" si="103"/>
        <v/>
      </c>
      <c r="BJ89" s="17" t="str">
        <f t="shared" ca="1" si="104"/>
        <v/>
      </c>
      <c r="BK89" s="17" t="str">
        <f t="shared" ca="1" si="105"/>
        <v/>
      </c>
      <c r="BL89" s="17" t="str">
        <f t="shared" ca="1" si="106"/>
        <v/>
      </c>
      <c r="BM89" s="17" t="str">
        <f t="shared" ca="1" si="107"/>
        <v/>
      </c>
      <c r="BN89" s="17" t="str">
        <f t="shared" ca="1" si="108"/>
        <v/>
      </c>
      <c r="BO89" s="17" t="str">
        <f t="shared" ca="1" si="109"/>
        <v/>
      </c>
      <c r="BP89" s="17">
        <f t="shared" ca="1" si="110"/>
        <v>0</v>
      </c>
      <c r="BQ89" s="17">
        <f t="shared" ca="1" si="111"/>
        <v>6.2597656250000799E-3</v>
      </c>
      <c r="BR89" s="17" t="str">
        <f t="shared" ca="1" si="112"/>
        <v/>
      </c>
      <c r="BS89" s="17" t="str">
        <f t="shared" ca="1" si="113"/>
        <v/>
      </c>
      <c r="BX89" t="str">
        <f>IF('Macrobond Imports'!FG88="","",'Macrobond Imports'!FG88)</f>
        <v/>
      </c>
      <c r="BY89" t="str">
        <f>IF('Macrobond Imports'!AI88="","",'Macrobond Imports'!AI88)</f>
        <v/>
      </c>
      <c r="CA89" s="37" t="str">
        <f t="shared" ca="1" si="114"/>
        <v/>
      </c>
      <c r="CB89" s="37" t="str">
        <f t="shared" ca="1" si="115"/>
        <v/>
      </c>
    </row>
    <row r="90" spans="1:80" x14ac:dyDescent="0.25">
      <c r="A90" s="10">
        <f>IF('Macrobond Imports'!A89="","",'Macrobond Imports'!A89)</f>
        <v>19815</v>
      </c>
      <c r="B90" s="9" t="str">
        <f>IF('Macrobond Imports'!B89="","",'Macrobond Imports'!B89)</f>
        <v/>
      </c>
      <c r="C90" s="9" t="str">
        <f>IF('Macrobond Imports'!C89="","",'Macrobond Imports'!C89)</f>
        <v/>
      </c>
      <c r="D90" s="9" t="str">
        <f>IF('Macrobond Imports'!Z89="","",'Macrobond Imports'!Z89)</f>
        <v/>
      </c>
      <c r="E90" s="9" t="str">
        <f>IF('Macrobond Imports'!BH89="","",'Macrobond Imports'!BH89)</f>
        <v/>
      </c>
      <c r="F90" s="9" t="str">
        <f>IF('Macrobond Imports'!BJ89="","",'Macrobond Imports'!BJ89)</f>
        <v/>
      </c>
      <c r="G90" s="9" t="str">
        <f>IF('Macrobond Imports'!BK89="","",'Macrobond Imports'!BK89)</f>
        <v/>
      </c>
      <c r="H90" s="9" t="str">
        <f>IF('Macrobond Imports'!BL89="","",'Macrobond Imports'!BL89)</f>
        <v/>
      </c>
      <c r="I90" s="9" t="str">
        <f>IF('Macrobond Imports'!BS89="","",'Macrobond Imports'!BS89)</f>
        <v/>
      </c>
      <c r="J90" s="9" t="str">
        <f>IF('Macrobond Imports'!AA89="","",'Macrobond Imports'!AA89)</f>
        <v/>
      </c>
      <c r="K90" s="9">
        <f>IF('Macrobond Imports'!DF89="","",'Macrobond Imports'!DF89)</f>
        <v>27.9</v>
      </c>
      <c r="L90" s="9">
        <f>IF('Macrobond Imports'!EA89="","",'Macrobond Imports'!EA89)</f>
        <v>32.200000000000003</v>
      </c>
      <c r="M90" s="9" t="str">
        <f>IF('Macrobond Imports'!FA89="","",'Macrobond Imports'!FA89)</f>
        <v/>
      </c>
      <c r="N90" s="9" t="str">
        <f>IF('Macrobond Imports'!FC89="","",'Macrobond Imports'!FC89)</f>
        <v/>
      </c>
      <c r="P90" s="16">
        <f t="shared" si="61"/>
        <v>19815</v>
      </c>
      <c r="Q90" s="17" t="str">
        <f t="shared" si="62"/>
        <v/>
      </c>
      <c r="R90" s="17" t="str">
        <f t="shared" si="63"/>
        <v/>
      </c>
      <c r="S90" s="17" t="str">
        <f t="shared" si="64"/>
        <v/>
      </c>
      <c r="T90" s="17" t="str">
        <f t="shared" si="65"/>
        <v/>
      </c>
      <c r="U90" s="17" t="str">
        <f t="shared" si="66"/>
        <v/>
      </c>
      <c r="V90" s="17" t="str">
        <f t="shared" si="67"/>
        <v/>
      </c>
      <c r="W90" s="17" t="str">
        <f t="shared" si="68"/>
        <v/>
      </c>
      <c r="X90" s="17" t="str">
        <f t="shared" si="69"/>
        <v/>
      </c>
      <c r="Y90" s="17" t="str">
        <f t="shared" si="70"/>
        <v/>
      </c>
      <c r="Z90" s="17">
        <f t="shared" si="71"/>
        <v>0</v>
      </c>
      <c r="AA90" s="17">
        <f t="shared" si="72"/>
        <v>3.1152647975078995E-3</v>
      </c>
      <c r="AB90" s="17" t="str">
        <f t="shared" si="73"/>
        <v/>
      </c>
      <c r="AC90" s="17" t="str">
        <f t="shared" si="74"/>
        <v/>
      </c>
      <c r="AE90" s="17" t="str">
        <f t="shared" ca="1" si="75"/>
        <v/>
      </c>
      <c r="AF90" s="17" t="str">
        <f t="shared" ca="1" si="76"/>
        <v/>
      </c>
      <c r="AG90" s="17" t="str">
        <f t="shared" ca="1" si="77"/>
        <v/>
      </c>
      <c r="AH90" s="17" t="str">
        <f t="shared" ca="1" si="78"/>
        <v/>
      </c>
      <c r="AI90" s="17" t="str">
        <f t="shared" ca="1" si="79"/>
        <v/>
      </c>
      <c r="AJ90" s="17" t="str">
        <f t="shared" ca="1" si="80"/>
        <v/>
      </c>
      <c r="AK90" s="17" t="str">
        <f t="shared" ca="1" si="81"/>
        <v/>
      </c>
      <c r="AL90" s="17" t="str">
        <f t="shared" ca="1" si="82"/>
        <v/>
      </c>
      <c r="AM90" s="17" t="str">
        <f t="shared" ca="1" si="83"/>
        <v/>
      </c>
      <c r="AN90" s="17">
        <f t="shared" ca="1" si="84"/>
        <v>1.4545454545454417E-2</v>
      </c>
      <c r="AO90" s="17">
        <f t="shared" ca="1" si="85"/>
        <v>1.8987341772152E-2</v>
      </c>
      <c r="AP90" s="17" t="str">
        <f t="shared" ca="1" si="86"/>
        <v/>
      </c>
      <c r="AQ90" s="17" t="str">
        <f t="shared" ca="1" si="87"/>
        <v/>
      </c>
      <c r="AS90" s="17" t="str">
        <f t="shared" ca="1" si="88"/>
        <v/>
      </c>
      <c r="AT90" s="17" t="str">
        <f t="shared" ca="1" si="89"/>
        <v/>
      </c>
      <c r="AU90" s="17" t="str">
        <f t="shared" ca="1" si="90"/>
        <v/>
      </c>
      <c r="AV90" s="17" t="str">
        <f t="shared" ca="1" si="91"/>
        <v/>
      </c>
      <c r="AW90" s="17" t="str">
        <f t="shared" ca="1" si="92"/>
        <v/>
      </c>
      <c r="AX90" s="17" t="str">
        <f t="shared" ca="1" si="93"/>
        <v/>
      </c>
      <c r="AY90" s="17" t="str">
        <f t="shared" ca="1" si="94"/>
        <v/>
      </c>
      <c r="AZ90" s="17" t="str">
        <f t="shared" ca="1" si="95"/>
        <v/>
      </c>
      <c r="BA90" s="17" t="str">
        <f t="shared" ca="1" si="96"/>
        <v/>
      </c>
      <c r="BB90" s="17">
        <f t="shared" ca="1" si="97"/>
        <v>0</v>
      </c>
      <c r="BC90" s="17">
        <f t="shared" ca="1" si="98"/>
        <v>2.5235353088379098E-2</v>
      </c>
      <c r="BD90" s="17" t="str">
        <f t="shared" ca="1" si="99"/>
        <v/>
      </c>
      <c r="BE90" s="17" t="str">
        <f t="shared" ca="1" si="100"/>
        <v/>
      </c>
      <c r="BG90" s="17" t="str">
        <f t="shared" ca="1" si="101"/>
        <v/>
      </c>
      <c r="BH90" s="17" t="str">
        <f t="shared" ca="1" si="102"/>
        <v/>
      </c>
      <c r="BI90" s="17" t="str">
        <f t="shared" ca="1" si="103"/>
        <v/>
      </c>
      <c r="BJ90" s="17" t="str">
        <f t="shared" ca="1" si="104"/>
        <v/>
      </c>
      <c r="BK90" s="17" t="str">
        <f t="shared" ca="1" si="105"/>
        <v/>
      </c>
      <c r="BL90" s="17" t="str">
        <f t="shared" ca="1" si="106"/>
        <v/>
      </c>
      <c r="BM90" s="17" t="str">
        <f t="shared" ca="1" si="107"/>
        <v/>
      </c>
      <c r="BN90" s="17" t="str">
        <f t="shared" ca="1" si="108"/>
        <v/>
      </c>
      <c r="BO90" s="17" t="str">
        <f t="shared" ca="1" si="109"/>
        <v/>
      </c>
      <c r="BP90" s="17">
        <f t="shared" ca="1" si="110"/>
        <v>0</v>
      </c>
      <c r="BQ90" s="17">
        <f t="shared" ca="1" si="111"/>
        <v>5.1604527567041814E-2</v>
      </c>
      <c r="BR90" s="17" t="str">
        <f t="shared" ca="1" si="112"/>
        <v/>
      </c>
      <c r="BS90" s="17" t="str">
        <f t="shared" ca="1" si="113"/>
        <v/>
      </c>
      <c r="BX90" t="str">
        <f>IF('Macrobond Imports'!FG89="","",'Macrobond Imports'!FG89)</f>
        <v/>
      </c>
      <c r="BY90" t="str">
        <f>IF('Macrobond Imports'!AI89="","",'Macrobond Imports'!AI89)</f>
        <v/>
      </c>
      <c r="CA90" s="37" t="str">
        <f t="shared" ca="1" si="114"/>
        <v/>
      </c>
      <c r="CB90" s="37" t="str">
        <f t="shared" ca="1" si="115"/>
        <v/>
      </c>
    </row>
    <row r="91" spans="1:80" x14ac:dyDescent="0.25">
      <c r="A91" s="10">
        <f>IF('Macrobond Imports'!A90="","",'Macrobond Imports'!A90)</f>
        <v>19845</v>
      </c>
      <c r="B91" s="9" t="str">
        <f>IF('Macrobond Imports'!B90="","",'Macrobond Imports'!B90)</f>
        <v/>
      </c>
      <c r="C91" s="9" t="str">
        <f>IF('Macrobond Imports'!C90="","",'Macrobond Imports'!C90)</f>
        <v/>
      </c>
      <c r="D91" s="9" t="str">
        <f>IF('Macrobond Imports'!Z90="","",'Macrobond Imports'!Z90)</f>
        <v/>
      </c>
      <c r="E91" s="9" t="str">
        <f>IF('Macrobond Imports'!BH90="","",'Macrobond Imports'!BH90)</f>
        <v/>
      </c>
      <c r="F91" s="9" t="str">
        <f>IF('Macrobond Imports'!BJ90="","",'Macrobond Imports'!BJ90)</f>
        <v/>
      </c>
      <c r="G91" s="9" t="str">
        <f>IF('Macrobond Imports'!BK90="","",'Macrobond Imports'!BK90)</f>
        <v/>
      </c>
      <c r="H91" s="9" t="str">
        <f>IF('Macrobond Imports'!BL90="","",'Macrobond Imports'!BL90)</f>
        <v/>
      </c>
      <c r="I91" s="9" t="str">
        <f>IF('Macrobond Imports'!BS90="","",'Macrobond Imports'!BS90)</f>
        <v/>
      </c>
      <c r="J91" s="9" t="str">
        <f>IF('Macrobond Imports'!AA90="","",'Macrobond Imports'!AA90)</f>
        <v/>
      </c>
      <c r="K91" s="9">
        <f>IF('Macrobond Imports'!DF90="","",'Macrobond Imports'!DF90)</f>
        <v>27.9</v>
      </c>
      <c r="L91" s="9">
        <f>IF('Macrobond Imports'!EA90="","",'Macrobond Imports'!EA90)</f>
        <v>32.1</v>
      </c>
      <c r="M91" s="9" t="str">
        <f>IF('Macrobond Imports'!FA90="","",'Macrobond Imports'!FA90)</f>
        <v/>
      </c>
      <c r="N91" s="9" t="str">
        <f>IF('Macrobond Imports'!FC90="","",'Macrobond Imports'!FC90)</f>
        <v/>
      </c>
      <c r="P91" s="16">
        <f t="shared" si="61"/>
        <v>19845</v>
      </c>
      <c r="Q91" s="17" t="str">
        <f t="shared" si="62"/>
        <v/>
      </c>
      <c r="R91" s="17" t="str">
        <f t="shared" si="63"/>
        <v/>
      </c>
      <c r="S91" s="17" t="str">
        <f t="shared" si="64"/>
        <v/>
      </c>
      <c r="T91" s="17" t="str">
        <f t="shared" si="65"/>
        <v/>
      </c>
      <c r="U91" s="17" t="str">
        <f t="shared" si="66"/>
        <v/>
      </c>
      <c r="V91" s="17" t="str">
        <f t="shared" si="67"/>
        <v/>
      </c>
      <c r="W91" s="17" t="str">
        <f t="shared" si="68"/>
        <v/>
      </c>
      <c r="X91" s="17" t="str">
        <f t="shared" si="69"/>
        <v/>
      </c>
      <c r="Y91" s="17" t="str">
        <f t="shared" si="70"/>
        <v/>
      </c>
      <c r="Z91" s="17">
        <f t="shared" si="71"/>
        <v>0</v>
      </c>
      <c r="AA91" s="17">
        <f t="shared" si="72"/>
        <v>-3.1055900621118626E-3</v>
      </c>
      <c r="AB91" s="17" t="str">
        <f t="shared" si="73"/>
        <v/>
      </c>
      <c r="AC91" s="17" t="str">
        <f t="shared" si="74"/>
        <v/>
      </c>
      <c r="AE91" s="17" t="str">
        <f t="shared" ca="1" si="75"/>
        <v/>
      </c>
      <c r="AF91" s="17" t="str">
        <f t="shared" ca="1" si="76"/>
        <v/>
      </c>
      <c r="AG91" s="17" t="str">
        <f t="shared" ca="1" si="77"/>
        <v/>
      </c>
      <c r="AH91" s="17" t="str">
        <f t="shared" ca="1" si="78"/>
        <v/>
      </c>
      <c r="AI91" s="17" t="str">
        <f t="shared" ca="1" si="79"/>
        <v/>
      </c>
      <c r="AJ91" s="17" t="str">
        <f t="shared" ca="1" si="80"/>
        <v/>
      </c>
      <c r="AK91" s="17" t="str">
        <f t="shared" ca="1" si="81"/>
        <v/>
      </c>
      <c r="AL91" s="17" t="str">
        <f t="shared" ca="1" si="82"/>
        <v/>
      </c>
      <c r="AM91" s="17" t="str">
        <f t="shared" ca="1" si="83"/>
        <v/>
      </c>
      <c r="AN91" s="17">
        <f t="shared" ca="1" si="84"/>
        <v>1.0869565217391131E-2</v>
      </c>
      <c r="AO91" s="17">
        <f t="shared" ca="1" si="85"/>
        <v>9.4339622641510523E-3</v>
      </c>
      <c r="AP91" s="17" t="str">
        <f t="shared" ca="1" si="86"/>
        <v/>
      </c>
      <c r="AQ91" s="17" t="str">
        <f t="shared" ca="1" si="87"/>
        <v/>
      </c>
      <c r="AS91" s="17" t="str">
        <f t="shared" ca="1" si="88"/>
        <v/>
      </c>
      <c r="AT91" s="17" t="str">
        <f t="shared" ca="1" si="89"/>
        <v/>
      </c>
      <c r="AU91" s="17" t="str">
        <f t="shared" ca="1" si="90"/>
        <v/>
      </c>
      <c r="AV91" s="17" t="str">
        <f t="shared" ca="1" si="91"/>
        <v/>
      </c>
      <c r="AW91" s="17" t="str">
        <f t="shared" ca="1" si="92"/>
        <v/>
      </c>
      <c r="AX91" s="17" t="str">
        <f t="shared" ca="1" si="93"/>
        <v/>
      </c>
      <c r="AY91" s="17" t="str">
        <f t="shared" ca="1" si="94"/>
        <v/>
      </c>
      <c r="AZ91" s="17" t="str">
        <f t="shared" ca="1" si="95"/>
        <v/>
      </c>
      <c r="BA91" s="17" t="str">
        <f t="shared" ca="1" si="96"/>
        <v/>
      </c>
      <c r="BB91" s="17">
        <f t="shared" ca="1" si="97"/>
        <v>0</v>
      </c>
      <c r="BC91" s="17">
        <f t="shared" ca="1" si="98"/>
        <v>1.2558715915680141E-2</v>
      </c>
      <c r="BD91" s="17" t="str">
        <f t="shared" ca="1" si="99"/>
        <v/>
      </c>
      <c r="BE91" s="17" t="str">
        <f t="shared" ca="1" si="100"/>
        <v/>
      </c>
      <c r="BG91" s="17" t="str">
        <f t="shared" ca="1" si="101"/>
        <v/>
      </c>
      <c r="BH91" s="17" t="str">
        <f t="shared" ca="1" si="102"/>
        <v/>
      </c>
      <c r="BI91" s="17" t="str">
        <f t="shared" ca="1" si="103"/>
        <v/>
      </c>
      <c r="BJ91" s="17" t="str">
        <f t="shared" ca="1" si="104"/>
        <v/>
      </c>
      <c r="BK91" s="17" t="str">
        <f t="shared" ca="1" si="105"/>
        <v/>
      </c>
      <c r="BL91" s="17" t="str">
        <f t="shared" ca="1" si="106"/>
        <v/>
      </c>
      <c r="BM91" s="17" t="str">
        <f t="shared" ca="1" si="107"/>
        <v/>
      </c>
      <c r="BN91" s="17" t="str">
        <f t="shared" ca="1" si="108"/>
        <v/>
      </c>
      <c r="BO91" s="17" t="str">
        <f t="shared" ca="1" si="109"/>
        <v/>
      </c>
      <c r="BP91" s="17">
        <f t="shared" ca="1" si="110"/>
        <v>7.2071838931730969E-3</v>
      </c>
      <c r="BQ91" s="17">
        <f t="shared" ca="1" si="111"/>
        <v>5.8524408284023943E-2</v>
      </c>
      <c r="BR91" s="17" t="str">
        <f t="shared" ca="1" si="112"/>
        <v/>
      </c>
      <c r="BS91" s="17" t="str">
        <f t="shared" ca="1" si="113"/>
        <v/>
      </c>
      <c r="BX91" t="str">
        <f>IF('Macrobond Imports'!FG90="","",'Macrobond Imports'!FG90)</f>
        <v/>
      </c>
      <c r="BY91" t="str">
        <f>IF('Macrobond Imports'!AI90="","",'Macrobond Imports'!AI90)</f>
        <v/>
      </c>
      <c r="CA91" s="37" t="str">
        <f t="shared" ca="1" si="114"/>
        <v/>
      </c>
      <c r="CB91" s="37" t="str">
        <f t="shared" ca="1" si="115"/>
        <v/>
      </c>
    </row>
    <row r="92" spans="1:80" x14ac:dyDescent="0.25">
      <c r="A92" s="10">
        <f>IF('Macrobond Imports'!A91="","",'Macrobond Imports'!A91)</f>
        <v>19876</v>
      </c>
      <c r="B92" s="9" t="str">
        <f>IF('Macrobond Imports'!B91="","",'Macrobond Imports'!B91)</f>
        <v/>
      </c>
      <c r="C92" s="9" t="str">
        <f>IF('Macrobond Imports'!C91="","",'Macrobond Imports'!C91)</f>
        <v/>
      </c>
      <c r="D92" s="9" t="str">
        <f>IF('Macrobond Imports'!Z91="","",'Macrobond Imports'!Z91)</f>
        <v/>
      </c>
      <c r="E92" s="9" t="str">
        <f>IF('Macrobond Imports'!BH91="","",'Macrobond Imports'!BH91)</f>
        <v/>
      </c>
      <c r="F92" s="9" t="str">
        <f>IF('Macrobond Imports'!BJ91="","",'Macrobond Imports'!BJ91)</f>
        <v/>
      </c>
      <c r="G92" s="9" t="str">
        <f>IF('Macrobond Imports'!BK91="","",'Macrobond Imports'!BK91)</f>
        <v/>
      </c>
      <c r="H92" s="9" t="str">
        <f>IF('Macrobond Imports'!BL91="","",'Macrobond Imports'!BL91)</f>
        <v/>
      </c>
      <c r="I92" s="9" t="str">
        <f>IF('Macrobond Imports'!BS91="","",'Macrobond Imports'!BS91)</f>
        <v/>
      </c>
      <c r="J92" s="9" t="str">
        <f>IF('Macrobond Imports'!AA91="","",'Macrobond Imports'!AA91)</f>
        <v/>
      </c>
      <c r="K92" s="9">
        <f>IF('Macrobond Imports'!DF91="","",'Macrobond Imports'!DF91)</f>
        <v>27.8</v>
      </c>
      <c r="L92" s="9">
        <f>IF('Macrobond Imports'!EA91="","",'Macrobond Imports'!EA91)</f>
        <v>31.5</v>
      </c>
      <c r="M92" s="9" t="str">
        <f>IF('Macrobond Imports'!FA91="","",'Macrobond Imports'!FA91)</f>
        <v/>
      </c>
      <c r="N92" s="9" t="str">
        <f>IF('Macrobond Imports'!FC91="","",'Macrobond Imports'!FC91)</f>
        <v/>
      </c>
      <c r="P92" s="16">
        <f t="shared" si="61"/>
        <v>19876</v>
      </c>
      <c r="Q92" s="17" t="str">
        <f t="shared" si="62"/>
        <v/>
      </c>
      <c r="R92" s="17" t="str">
        <f t="shared" si="63"/>
        <v/>
      </c>
      <c r="S92" s="17" t="str">
        <f t="shared" si="64"/>
        <v/>
      </c>
      <c r="T92" s="17" t="str">
        <f t="shared" si="65"/>
        <v/>
      </c>
      <c r="U92" s="17" t="str">
        <f t="shared" si="66"/>
        <v/>
      </c>
      <c r="V92" s="17" t="str">
        <f t="shared" si="67"/>
        <v/>
      </c>
      <c r="W92" s="17" t="str">
        <f t="shared" si="68"/>
        <v/>
      </c>
      <c r="X92" s="17" t="str">
        <f t="shared" si="69"/>
        <v/>
      </c>
      <c r="Y92" s="17" t="str">
        <f t="shared" si="70"/>
        <v/>
      </c>
      <c r="Z92" s="17">
        <f t="shared" si="71"/>
        <v>-3.5842293906809264E-3</v>
      </c>
      <c r="AA92" s="17">
        <f t="shared" si="72"/>
        <v>-1.8691588785046731E-2</v>
      </c>
      <c r="AB92" s="17" t="str">
        <f t="shared" si="73"/>
        <v/>
      </c>
      <c r="AC92" s="17" t="str">
        <f t="shared" si="74"/>
        <v/>
      </c>
      <c r="AE92" s="17" t="str">
        <f t="shared" ca="1" si="75"/>
        <v/>
      </c>
      <c r="AF92" s="17" t="str">
        <f t="shared" ca="1" si="76"/>
        <v/>
      </c>
      <c r="AG92" s="17" t="str">
        <f t="shared" ca="1" si="77"/>
        <v/>
      </c>
      <c r="AH92" s="17" t="str">
        <f t="shared" ca="1" si="78"/>
        <v/>
      </c>
      <c r="AI92" s="17" t="str">
        <f t="shared" ca="1" si="79"/>
        <v/>
      </c>
      <c r="AJ92" s="17" t="str">
        <f t="shared" ca="1" si="80"/>
        <v/>
      </c>
      <c r="AK92" s="17" t="str">
        <f t="shared" ca="1" si="81"/>
        <v/>
      </c>
      <c r="AL92" s="17" t="str">
        <f t="shared" ca="1" si="82"/>
        <v/>
      </c>
      <c r="AM92" s="17" t="str">
        <f t="shared" ca="1" si="83"/>
        <v/>
      </c>
      <c r="AN92" s="17">
        <f t="shared" ca="1" si="84"/>
        <v>3.6101083032491488E-3</v>
      </c>
      <c r="AO92" s="17">
        <f t="shared" ca="1" si="85"/>
        <v>3.1847133757962887E-3</v>
      </c>
      <c r="AP92" s="17" t="str">
        <f t="shared" ca="1" si="86"/>
        <v/>
      </c>
      <c r="AQ92" s="17" t="str">
        <f t="shared" ca="1" si="87"/>
        <v/>
      </c>
      <c r="AS92" s="17" t="str">
        <f t="shared" ca="1" si="88"/>
        <v/>
      </c>
      <c r="AT92" s="17" t="str">
        <f t="shared" ca="1" si="89"/>
        <v/>
      </c>
      <c r="AU92" s="17" t="str">
        <f t="shared" ca="1" si="90"/>
        <v/>
      </c>
      <c r="AV92" s="17" t="str">
        <f t="shared" ca="1" si="91"/>
        <v/>
      </c>
      <c r="AW92" s="17" t="str">
        <f t="shared" ca="1" si="92"/>
        <v/>
      </c>
      <c r="AX92" s="17" t="str">
        <f t="shared" ca="1" si="93"/>
        <v/>
      </c>
      <c r="AY92" s="17" t="str">
        <f t="shared" ca="1" si="94"/>
        <v/>
      </c>
      <c r="AZ92" s="17" t="str">
        <f t="shared" ca="1" si="95"/>
        <v/>
      </c>
      <c r="BA92" s="17" t="str">
        <f t="shared" ca="1" si="96"/>
        <v/>
      </c>
      <c r="BB92" s="17">
        <f t="shared" ca="1" si="97"/>
        <v>-1.4260021377819454E-2</v>
      </c>
      <c r="BC92" s="17">
        <f t="shared" ca="1" si="98"/>
        <v>-7.2696101661157697E-2</v>
      </c>
      <c r="BD92" s="17" t="str">
        <f t="shared" ca="1" si="99"/>
        <v/>
      </c>
      <c r="BE92" s="17" t="str">
        <f t="shared" ca="1" si="100"/>
        <v/>
      </c>
      <c r="BG92" s="17" t="str">
        <f t="shared" ca="1" si="101"/>
        <v/>
      </c>
      <c r="BH92" s="17" t="str">
        <f t="shared" ca="1" si="102"/>
        <v/>
      </c>
      <c r="BI92" s="17" t="str">
        <f t="shared" ca="1" si="103"/>
        <v/>
      </c>
      <c r="BJ92" s="17" t="str">
        <f t="shared" ca="1" si="104"/>
        <v/>
      </c>
      <c r="BK92" s="17" t="str">
        <f t="shared" ca="1" si="105"/>
        <v/>
      </c>
      <c r="BL92" s="17" t="str">
        <f t="shared" ca="1" si="106"/>
        <v/>
      </c>
      <c r="BM92" s="17" t="str">
        <f t="shared" ca="1" si="107"/>
        <v/>
      </c>
      <c r="BN92" s="17" t="str">
        <f t="shared" ca="1" si="108"/>
        <v/>
      </c>
      <c r="BO92" s="17" t="str">
        <f t="shared" ca="1" si="109"/>
        <v/>
      </c>
      <c r="BP92" s="17">
        <f t="shared" ca="1" si="110"/>
        <v>0</v>
      </c>
      <c r="BQ92" s="17">
        <f t="shared" ca="1" si="111"/>
        <v>-1.2578491178138806E-2</v>
      </c>
      <c r="BR92" s="17" t="str">
        <f t="shared" ca="1" si="112"/>
        <v/>
      </c>
      <c r="BS92" s="17" t="str">
        <f t="shared" ca="1" si="113"/>
        <v/>
      </c>
      <c r="BX92" t="str">
        <f>IF('Macrobond Imports'!FG91="","",'Macrobond Imports'!FG91)</f>
        <v/>
      </c>
      <c r="BY92" t="str">
        <f>IF('Macrobond Imports'!AI91="","",'Macrobond Imports'!AI91)</f>
        <v/>
      </c>
      <c r="CA92" s="37" t="str">
        <f t="shared" ca="1" si="114"/>
        <v/>
      </c>
      <c r="CB92" s="37" t="str">
        <f t="shared" ca="1" si="115"/>
        <v/>
      </c>
    </row>
    <row r="93" spans="1:80" x14ac:dyDescent="0.25">
      <c r="A93" s="10">
        <f>IF('Macrobond Imports'!A92="","",'Macrobond Imports'!A92)</f>
        <v>19906</v>
      </c>
      <c r="B93" s="9" t="str">
        <f>IF('Macrobond Imports'!B92="","",'Macrobond Imports'!B92)</f>
        <v/>
      </c>
      <c r="C93" s="9" t="str">
        <f>IF('Macrobond Imports'!C92="","",'Macrobond Imports'!C92)</f>
        <v/>
      </c>
      <c r="D93" s="9" t="str">
        <f>IF('Macrobond Imports'!Z92="","",'Macrobond Imports'!Z92)</f>
        <v/>
      </c>
      <c r="E93" s="9" t="str">
        <f>IF('Macrobond Imports'!BH92="","",'Macrobond Imports'!BH92)</f>
        <v/>
      </c>
      <c r="F93" s="9" t="str">
        <f>IF('Macrobond Imports'!BJ92="","",'Macrobond Imports'!BJ92)</f>
        <v/>
      </c>
      <c r="G93" s="9" t="str">
        <f>IF('Macrobond Imports'!BK92="","",'Macrobond Imports'!BK92)</f>
        <v/>
      </c>
      <c r="H93" s="9" t="str">
        <f>IF('Macrobond Imports'!BL92="","",'Macrobond Imports'!BL92)</f>
        <v/>
      </c>
      <c r="I93" s="9" t="str">
        <f>IF('Macrobond Imports'!BS92="","",'Macrobond Imports'!BS92)</f>
        <v/>
      </c>
      <c r="J93" s="9" t="str">
        <f>IF('Macrobond Imports'!AA92="","",'Macrobond Imports'!AA92)</f>
        <v/>
      </c>
      <c r="K93" s="9">
        <f>IF('Macrobond Imports'!DF92="","",'Macrobond Imports'!DF92)</f>
        <v>27.9</v>
      </c>
      <c r="L93" s="9">
        <f>IF('Macrobond Imports'!EA92="","",'Macrobond Imports'!EA92)</f>
        <v>31.4</v>
      </c>
      <c r="M93" s="9" t="str">
        <f>IF('Macrobond Imports'!FA92="","",'Macrobond Imports'!FA92)</f>
        <v/>
      </c>
      <c r="N93" s="9" t="str">
        <f>IF('Macrobond Imports'!FC92="","",'Macrobond Imports'!FC92)</f>
        <v/>
      </c>
      <c r="P93" s="16">
        <f t="shared" si="61"/>
        <v>19906</v>
      </c>
      <c r="Q93" s="17" t="str">
        <f t="shared" si="62"/>
        <v/>
      </c>
      <c r="R93" s="17" t="str">
        <f t="shared" si="63"/>
        <v/>
      </c>
      <c r="S93" s="17" t="str">
        <f t="shared" si="64"/>
        <v/>
      </c>
      <c r="T93" s="17" t="str">
        <f t="shared" si="65"/>
        <v/>
      </c>
      <c r="U93" s="17" t="str">
        <f t="shared" si="66"/>
        <v/>
      </c>
      <c r="V93" s="17" t="str">
        <f t="shared" si="67"/>
        <v/>
      </c>
      <c r="W93" s="17" t="str">
        <f t="shared" si="68"/>
        <v/>
      </c>
      <c r="X93" s="17" t="str">
        <f t="shared" si="69"/>
        <v/>
      </c>
      <c r="Y93" s="17" t="str">
        <f t="shared" si="70"/>
        <v/>
      </c>
      <c r="Z93" s="17">
        <f t="shared" si="71"/>
        <v>3.597122302158251E-3</v>
      </c>
      <c r="AA93" s="17">
        <f t="shared" si="72"/>
        <v>-3.1746031746032743E-3</v>
      </c>
      <c r="AB93" s="17" t="str">
        <f t="shared" si="73"/>
        <v/>
      </c>
      <c r="AC93" s="17" t="str">
        <f t="shared" si="74"/>
        <v/>
      </c>
      <c r="AE93" s="17" t="str">
        <f t="shared" ca="1" si="75"/>
        <v/>
      </c>
      <c r="AF93" s="17" t="str">
        <f t="shared" ca="1" si="76"/>
        <v/>
      </c>
      <c r="AG93" s="17" t="str">
        <f t="shared" ca="1" si="77"/>
        <v/>
      </c>
      <c r="AH93" s="17" t="str">
        <f t="shared" ca="1" si="78"/>
        <v/>
      </c>
      <c r="AI93" s="17" t="str">
        <f t="shared" ca="1" si="79"/>
        <v/>
      </c>
      <c r="AJ93" s="17" t="str">
        <f t="shared" ca="1" si="80"/>
        <v/>
      </c>
      <c r="AK93" s="17" t="str">
        <f t="shared" ca="1" si="81"/>
        <v/>
      </c>
      <c r="AL93" s="17" t="str">
        <f t="shared" ca="1" si="82"/>
        <v/>
      </c>
      <c r="AM93" s="17" t="str">
        <f t="shared" ca="1" si="83"/>
        <v/>
      </c>
      <c r="AN93" s="17">
        <f t="shared" ca="1" si="84"/>
        <v>-3.5714285714286698E-3</v>
      </c>
      <c r="AO93" s="17">
        <f t="shared" ca="1" si="85"/>
        <v>-2.786377708978327E-2</v>
      </c>
      <c r="AP93" s="17" t="str">
        <f t="shared" ca="1" si="86"/>
        <v/>
      </c>
      <c r="AQ93" s="17" t="str">
        <f t="shared" ca="1" si="87"/>
        <v/>
      </c>
      <c r="AS93" s="17" t="str">
        <f t="shared" ca="1" si="88"/>
        <v/>
      </c>
      <c r="AT93" s="17" t="str">
        <f t="shared" ca="1" si="89"/>
        <v/>
      </c>
      <c r="AU93" s="17" t="str">
        <f t="shared" ca="1" si="90"/>
        <v/>
      </c>
      <c r="AV93" s="17" t="str">
        <f t="shared" ca="1" si="91"/>
        <v/>
      </c>
      <c r="AW93" s="17" t="str">
        <f t="shared" ca="1" si="92"/>
        <v/>
      </c>
      <c r="AX93" s="17" t="str">
        <f t="shared" ca="1" si="93"/>
        <v/>
      </c>
      <c r="AY93" s="17" t="str">
        <f t="shared" ca="1" si="94"/>
        <v/>
      </c>
      <c r="AZ93" s="17" t="str">
        <f t="shared" ca="1" si="95"/>
        <v/>
      </c>
      <c r="BA93" s="17" t="str">
        <f t="shared" ca="1" si="96"/>
        <v/>
      </c>
      <c r="BB93" s="17">
        <f t="shared" ca="1" si="97"/>
        <v>0</v>
      </c>
      <c r="BC93" s="17">
        <f t="shared" ca="1" si="98"/>
        <v>-9.5736282780356841E-2</v>
      </c>
      <c r="BD93" s="17" t="str">
        <f t="shared" ca="1" si="99"/>
        <v/>
      </c>
      <c r="BE93" s="17" t="str">
        <f t="shared" ca="1" si="100"/>
        <v/>
      </c>
      <c r="BG93" s="17" t="str">
        <f t="shared" ca="1" si="101"/>
        <v/>
      </c>
      <c r="BH93" s="17" t="str">
        <f t="shared" ca="1" si="102"/>
        <v/>
      </c>
      <c r="BI93" s="17" t="str">
        <f t="shared" ca="1" si="103"/>
        <v/>
      </c>
      <c r="BJ93" s="17" t="str">
        <f t="shared" ca="1" si="104"/>
        <v/>
      </c>
      <c r="BK93" s="17" t="str">
        <f t="shared" ca="1" si="105"/>
        <v/>
      </c>
      <c r="BL93" s="17" t="str">
        <f t="shared" ca="1" si="106"/>
        <v/>
      </c>
      <c r="BM93" s="17" t="str">
        <f t="shared" ca="1" si="107"/>
        <v/>
      </c>
      <c r="BN93" s="17" t="str">
        <f t="shared" ca="1" si="108"/>
        <v/>
      </c>
      <c r="BO93" s="17" t="str">
        <f t="shared" ca="1" si="109"/>
        <v/>
      </c>
      <c r="BP93" s="17">
        <f t="shared" ca="1" si="110"/>
        <v>0</v>
      </c>
      <c r="BQ93" s="17">
        <f t="shared" ca="1" si="111"/>
        <v>-3.7148437500000075E-2</v>
      </c>
      <c r="BR93" s="17" t="str">
        <f t="shared" ca="1" si="112"/>
        <v/>
      </c>
      <c r="BS93" s="17" t="str">
        <f t="shared" ca="1" si="113"/>
        <v/>
      </c>
      <c r="BX93" t="str">
        <f>IF('Macrobond Imports'!FG92="","",'Macrobond Imports'!FG92)</f>
        <v/>
      </c>
      <c r="BY93" t="str">
        <f>IF('Macrobond Imports'!AI92="","",'Macrobond Imports'!AI92)</f>
        <v/>
      </c>
      <c r="CA93" s="37" t="str">
        <f t="shared" ca="1" si="114"/>
        <v/>
      </c>
      <c r="CB93" s="37" t="str">
        <f t="shared" ca="1" si="115"/>
        <v/>
      </c>
    </row>
    <row r="94" spans="1:80" x14ac:dyDescent="0.25">
      <c r="A94" s="10">
        <f>IF('Macrobond Imports'!A93="","",'Macrobond Imports'!A93)</f>
        <v>19937</v>
      </c>
      <c r="B94" s="9" t="str">
        <f>IF('Macrobond Imports'!B93="","",'Macrobond Imports'!B93)</f>
        <v/>
      </c>
      <c r="C94" s="9" t="str">
        <f>IF('Macrobond Imports'!C93="","",'Macrobond Imports'!C93)</f>
        <v/>
      </c>
      <c r="D94" s="9" t="str">
        <f>IF('Macrobond Imports'!Z93="","",'Macrobond Imports'!Z93)</f>
        <v/>
      </c>
      <c r="E94" s="9" t="str">
        <f>IF('Macrobond Imports'!BH93="","",'Macrobond Imports'!BH93)</f>
        <v/>
      </c>
      <c r="F94" s="9" t="str">
        <f>IF('Macrobond Imports'!BJ93="","",'Macrobond Imports'!BJ93)</f>
        <v/>
      </c>
      <c r="G94" s="9" t="str">
        <f>IF('Macrobond Imports'!BK93="","",'Macrobond Imports'!BK93)</f>
        <v/>
      </c>
      <c r="H94" s="9" t="str">
        <f>IF('Macrobond Imports'!BL93="","",'Macrobond Imports'!BL93)</f>
        <v/>
      </c>
      <c r="I94" s="9" t="str">
        <f>IF('Macrobond Imports'!BS93="","",'Macrobond Imports'!BS93)</f>
        <v/>
      </c>
      <c r="J94" s="9" t="str">
        <f>IF('Macrobond Imports'!AA93="","",'Macrobond Imports'!AA93)</f>
        <v/>
      </c>
      <c r="K94" s="9">
        <f>IF('Macrobond Imports'!DF93="","",'Macrobond Imports'!DF93)</f>
        <v>27.9</v>
      </c>
      <c r="L94" s="9">
        <f>IF('Macrobond Imports'!EA93="","",'Macrobond Imports'!EA93)</f>
        <v>31.3</v>
      </c>
      <c r="M94" s="9" t="str">
        <f>IF('Macrobond Imports'!FA93="","",'Macrobond Imports'!FA93)</f>
        <v/>
      </c>
      <c r="N94" s="9" t="str">
        <f>IF('Macrobond Imports'!FC93="","",'Macrobond Imports'!FC93)</f>
        <v/>
      </c>
      <c r="P94" s="16">
        <f t="shared" si="61"/>
        <v>19937</v>
      </c>
      <c r="Q94" s="17" t="str">
        <f t="shared" si="62"/>
        <v/>
      </c>
      <c r="R94" s="17" t="str">
        <f t="shared" si="63"/>
        <v/>
      </c>
      <c r="S94" s="17" t="str">
        <f t="shared" si="64"/>
        <v/>
      </c>
      <c r="T94" s="17" t="str">
        <f t="shared" si="65"/>
        <v/>
      </c>
      <c r="U94" s="17" t="str">
        <f t="shared" si="66"/>
        <v/>
      </c>
      <c r="V94" s="17" t="str">
        <f t="shared" si="67"/>
        <v/>
      </c>
      <c r="W94" s="17" t="str">
        <f t="shared" si="68"/>
        <v/>
      </c>
      <c r="X94" s="17" t="str">
        <f t="shared" si="69"/>
        <v/>
      </c>
      <c r="Y94" s="17" t="str">
        <f t="shared" si="70"/>
        <v/>
      </c>
      <c r="Z94" s="17">
        <f t="shared" si="71"/>
        <v>0</v>
      </c>
      <c r="AA94" s="17">
        <f t="shared" si="72"/>
        <v>-3.1847133757960666E-3</v>
      </c>
      <c r="AB94" s="17" t="str">
        <f t="shared" si="73"/>
        <v/>
      </c>
      <c r="AC94" s="17" t="str">
        <f t="shared" si="74"/>
        <v/>
      </c>
      <c r="AE94" s="17" t="str">
        <f t="shared" ca="1" si="75"/>
        <v/>
      </c>
      <c r="AF94" s="17" t="str">
        <f t="shared" ca="1" si="76"/>
        <v/>
      </c>
      <c r="AG94" s="17" t="str">
        <f t="shared" ca="1" si="77"/>
        <v/>
      </c>
      <c r="AH94" s="17" t="str">
        <f t="shared" ca="1" si="78"/>
        <v/>
      </c>
      <c r="AI94" s="17" t="str">
        <f t="shared" ca="1" si="79"/>
        <v/>
      </c>
      <c r="AJ94" s="17" t="str">
        <f t="shared" ca="1" si="80"/>
        <v/>
      </c>
      <c r="AK94" s="17" t="str">
        <f t="shared" ca="1" si="81"/>
        <v/>
      </c>
      <c r="AL94" s="17" t="str">
        <f t="shared" ca="1" si="82"/>
        <v/>
      </c>
      <c r="AM94" s="17" t="str">
        <f t="shared" ca="1" si="83"/>
        <v/>
      </c>
      <c r="AN94" s="17">
        <f t="shared" ca="1" si="84"/>
        <v>0</v>
      </c>
      <c r="AO94" s="17">
        <f t="shared" ca="1" si="85"/>
        <v>-1.5723270440251569E-2</v>
      </c>
      <c r="AP94" s="17" t="str">
        <f t="shared" ca="1" si="86"/>
        <v/>
      </c>
      <c r="AQ94" s="17" t="str">
        <f t="shared" ca="1" si="87"/>
        <v/>
      </c>
      <c r="AS94" s="17" t="str">
        <f t="shared" ca="1" si="88"/>
        <v/>
      </c>
      <c r="AT94" s="17" t="str">
        <f t="shared" ca="1" si="89"/>
        <v/>
      </c>
      <c r="AU94" s="17" t="str">
        <f t="shared" ca="1" si="90"/>
        <v/>
      </c>
      <c r="AV94" s="17" t="str">
        <f t="shared" ca="1" si="91"/>
        <v/>
      </c>
      <c r="AW94" s="17" t="str">
        <f t="shared" ca="1" si="92"/>
        <v/>
      </c>
      <c r="AX94" s="17" t="str">
        <f t="shared" ca="1" si="93"/>
        <v/>
      </c>
      <c r="AY94" s="17" t="str">
        <f t="shared" ca="1" si="94"/>
        <v/>
      </c>
      <c r="AZ94" s="17" t="str">
        <f t="shared" ca="1" si="95"/>
        <v/>
      </c>
      <c r="BA94" s="17" t="str">
        <f t="shared" ca="1" si="96"/>
        <v/>
      </c>
      <c r="BB94" s="17">
        <f t="shared" ca="1" si="97"/>
        <v>0</v>
      </c>
      <c r="BC94" s="17">
        <f t="shared" ca="1" si="98"/>
        <v>-9.6023333538477806E-2</v>
      </c>
      <c r="BD94" s="17" t="str">
        <f t="shared" ca="1" si="99"/>
        <v/>
      </c>
      <c r="BE94" s="17" t="str">
        <f t="shared" ca="1" si="100"/>
        <v/>
      </c>
      <c r="BG94" s="17" t="str">
        <f t="shared" ca="1" si="101"/>
        <v/>
      </c>
      <c r="BH94" s="17" t="str">
        <f t="shared" ca="1" si="102"/>
        <v/>
      </c>
      <c r="BI94" s="17" t="str">
        <f t="shared" ca="1" si="103"/>
        <v/>
      </c>
      <c r="BJ94" s="17" t="str">
        <f t="shared" ca="1" si="104"/>
        <v/>
      </c>
      <c r="BK94" s="17" t="str">
        <f t="shared" ca="1" si="105"/>
        <v/>
      </c>
      <c r="BL94" s="17" t="str">
        <f t="shared" ca="1" si="106"/>
        <v/>
      </c>
      <c r="BM94" s="17" t="str">
        <f t="shared" ca="1" si="107"/>
        <v/>
      </c>
      <c r="BN94" s="17" t="str">
        <f t="shared" ca="1" si="108"/>
        <v/>
      </c>
      <c r="BO94" s="17" t="str">
        <f t="shared" ca="1" si="109"/>
        <v/>
      </c>
      <c r="BP94" s="17">
        <f t="shared" ca="1" si="110"/>
        <v>0</v>
      </c>
      <c r="BQ94" s="17">
        <f t="shared" ca="1" si="111"/>
        <v>-4.3271484374999947E-2</v>
      </c>
      <c r="BR94" s="17" t="str">
        <f t="shared" ca="1" si="112"/>
        <v/>
      </c>
      <c r="BS94" s="17" t="str">
        <f t="shared" ca="1" si="113"/>
        <v/>
      </c>
      <c r="BX94" t="str">
        <f>IF('Macrobond Imports'!FG93="","",'Macrobond Imports'!FG93)</f>
        <v/>
      </c>
      <c r="BY94" t="str">
        <f>IF('Macrobond Imports'!AI93="","",'Macrobond Imports'!AI93)</f>
        <v/>
      </c>
      <c r="CA94" s="37" t="str">
        <f t="shared" ca="1" si="114"/>
        <v/>
      </c>
      <c r="CB94" s="37" t="str">
        <f t="shared" ca="1" si="115"/>
        <v/>
      </c>
    </row>
    <row r="95" spans="1:80" x14ac:dyDescent="0.25">
      <c r="A95" s="10">
        <f>IF('Macrobond Imports'!A94="","",'Macrobond Imports'!A94)</f>
        <v>19968</v>
      </c>
      <c r="B95" s="9" t="str">
        <f>IF('Macrobond Imports'!B94="","",'Macrobond Imports'!B94)</f>
        <v/>
      </c>
      <c r="C95" s="9" t="str">
        <f>IF('Macrobond Imports'!C94="","",'Macrobond Imports'!C94)</f>
        <v/>
      </c>
      <c r="D95" s="9" t="str">
        <f>IF('Macrobond Imports'!Z94="","",'Macrobond Imports'!Z94)</f>
        <v/>
      </c>
      <c r="E95" s="9" t="str">
        <f>IF('Macrobond Imports'!BH94="","",'Macrobond Imports'!BH94)</f>
        <v/>
      </c>
      <c r="F95" s="9" t="str">
        <f>IF('Macrobond Imports'!BJ94="","",'Macrobond Imports'!BJ94)</f>
        <v/>
      </c>
      <c r="G95" s="9" t="str">
        <f>IF('Macrobond Imports'!BK94="","",'Macrobond Imports'!BK94)</f>
        <v/>
      </c>
      <c r="H95" s="9" t="str">
        <f>IF('Macrobond Imports'!BL94="","",'Macrobond Imports'!BL94)</f>
        <v/>
      </c>
      <c r="I95" s="9" t="str">
        <f>IF('Macrobond Imports'!BS94="","",'Macrobond Imports'!BS94)</f>
        <v/>
      </c>
      <c r="J95" s="9" t="str">
        <f>IF('Macrobond Imports'!AA94="","",'Macrobond Imports'!AA94)</f>
        <v/>
      </c>
      <c r="K95" s="9">
        <f>IF('Macrobond Imports'!DF94="","",'Macrobond Imports'!DF94)</f>
        <v>27.8</v>
      </c>
      <c r="L95" s="9">
        <f>IF('Macrobond Imports'!EA94="","",'Macrobond Imports'!EA94)</f>
        <v>31.5</v>
      </c>
      <c r="M95" s="9" t="str">
        <f>IF('Macrobond Imports'!FA94="","",'Macrobond Imports'!FA94)</f>
        <v/>
      </c>
      <c r="N95" s="9" t="str">
        <f>IF('Macrobond Imports'!FC94="","",'Macrobond Imports'!FC94)</f>
        <v/>
      </c>
      <c r="P95" s="16">
        <f t="shared" si="61"/>
        <v>19968</v>
      </c>
      <c r="Q95" s="17" t="str">
        <f t="shared" si="62"/>
        <v/>
      </c>
      <c r="R95" s="17" t="str">
        <f t="shared" si="63"/>
        <v/>
      </c>
      <c r="S95" s="17" t="str">
        <f t="shared" si="64"/>
        <v/>
      </c>
      <c r="T95" s="17" t="str">
        <f t="shared" si="65"/>
        <v/>
      </c>
      <c r="U95" s="17" t="str">
        <f t="shared" si="66"/>
        <v/>
      </c>
      <c r="V95" s="17" t="str">
        <f t="shared" si="67"/>
        <v/>
      </c>
      <c r="W95" s="17" t="str">
        <f t="shared" si="68"/>
        <v/>
      </c>
      <c r="X95" s="17" t="str">
        <f t="shared" si="69"/>
        <v/>
      </c>
      <c r="Y95" s="17" t="str">
        <f t="shared" si="70"/>
        <v/>
      </c>
      <c r="Z95" s="17">
        <f t="shared" si="71"/>
        <v>-3.5842293906809264E-3</v>
      </c>
      <c r="AA95" s="17">
        <f t="shared" si="72"/>
        <v>6.389776357827559E-3</v>
      </c>
      <c r="AB95" s="17" t="str">
        <f t="shared" si="73"/>
        <v/>
      </c>
      <c r="AC95" s="17" t="str">
        <f t="shared" si="74"/>
        <v/>
      </c>
      <c r="AE95" s="17" t="str">
        <f t="shared" ca="1" si="75"/>
        <v/>
      </c>
      <c r="AF95" s="17" t="str">
        <f t="shared" ca="1" si="76"/>
        <v/>
      </c>
      <c r="AG95" s="17" t="str">
        <f t="shared" ca="1" si="77"/>
        <v/>
      </c>
      <c r="AH95" s="17" t="str">
        <f t="shared" ca="1" si="78"/>
        <v/>
      </c>
      <c r="AI95" s="17" t="str">
        <f t="shared" ca="1" si="79"/>
        <v/>
      </c>
      <c r="AJ95" s="17" t="str">
        <f t="shared" ca="1" si="80"/>
        <v/>
      </c>
      <c r="AK95" s="17" t="str">
        <f t="shared" ca="1" si="81"/>
        <v/>
      </c>
      <c r="AL95" s="17" t="str">
        <f t="shared" ca="1" si="82"/>
        <v/>
      </c>
      <c r="AM95" s="17" t="str">
        <f t="shared" ca="1" si="83"/>
        <v/>
      </c>
      <c r="AN95" s="17">
        <f t="shared" ca="1" si="84"/>
        <v>-3.5842293906809264E-3</v>
      </c>
      <c r="AO95" s="17">
        <f t="shared" ca="1" si="85"/>
        <v>-1.5625E-2</v>
      </c>
      <c r="AP95" s="17" t="str">
        <f t="shared" ca="1" si="86"/>
        <v/>
      </c>
      <c r="AQ95" s="17" t="str">
        <f t="shared" ca="1" si="87"/>
        <v/>
      </c>
      <c r="AS95" s="17" t="str">
        <f t="shared" ca="1" si="88"/>
        <v/>
      </c>
      <c r="AT95" s="17" t="str">
        <f t="shared" ca="1" si="89"/>
        <v/>
      </c>
      <c r="AU95" s="17" t="str">
        <f t="shared" ca="1" si="90"/>
        <v/>
      </c>
      <c r="AV95" s="17" t="str">
        <f t="shared" ca="1" si="91"/>
        <v/>
      </c>
      <c r="AW95" s="17" t="str">
        <f t="shared" ca="1" si="92"/>
        <v/>
      </c>
      <c r="AX95" s="17" t="str">
        <f t="shared" ca="1" si="93"/>
        <v/>
      </c>
      <c r="AY95" s="17" t="str">
        <f t="shared" ca="1" si="94"/>
        <v/>
      </c>
      <c r="AZ95" s="17" t="str">
        <f t="shared" ca="1" si="95"/>
        <v/>
      </c>
      <c r="BA95" s="17" t="str">
        <f t="shared" ca="1" si="96"/>
        <v/>
      </c>
      <c r="BB95" s="17">
        <f t="shared" ca="1" si="97"/>
        <v>0</v>
      </c>
      <c r="BC95" s="17">
        <f t="shared" ca="1" si="98"/>
        <v>0</v>
      </c>
      <c r="BD95" s="17" t="str">
        <f t="shared" ca="1" si="99"/>
        <v/>
      </c>
      <c r="BE95" s="17" t="str">
        <f t="shared" ca="1" si="100"/>
        <v/>
      </c>
      <c r="BG95" s="17" t="str">
        <f t="shared" ca="1" si="101"/>
        <v/>
      </c>
      <c r="BH95" s="17" t="str">
        <f t="shared" ca="1" si="102"/>
        <v/>
      </c>
      <c r="BI95" s="17" t="str">
        <f t="shared" ca="1" si="103"/>
        <v/>
      </c>
      <c r="BJ95" s="17" t="str">
        <f t="shared" ca="1" si="104"/>
        <v/>
      </c>
      <c r="BK95" s="17" t="str">
        <f t="shared" ca="1" si="105"/>
        <v/>
      </c>
      <c r="BL95" s="17" t="str">
        <f t="shared" ca="1" si="106"/>
        <v/>
      </c>
      <c r="BM95" s="17" t="str">
        <f t="shared" ca="1" si="107"/>
        <v/>
      </c>
      <c r="BN95" s="17" t="str">
        <f t="shared" ca="1" si="108"/>
        <v/>
      </c>
      <c r="BO95" s="17" t="str">
        <f t="shared" ca="1" si="109"/>
        <v/>
      </c>
      <c r="BP95" s="17">
        <f t="shared" ca="1" si="110"/>
        <v>-7.1556120810368773E-3</v>
      </c>
      <c r="BQ95" s="17">
        <f t="shared" ca="1" si="111"/>
        <v>-3.703380207878415E-2</v>
      </c>
      <c r="BR95" s="17" t="str">
        <f t="shared" ca="1" si="112"/>
        <v/>
      </c>
      <c r="BS95" s="17" t="str">
        <f t="shared" ca="1" si="113"/>
        <v/>
      </c>
      <c r="BX95" t="str">
        <f>IF('Macrobond Imports'!FG94="","",'Macrobond Imports'!FG94)</f>
        <v/>
      </c>
      <c r="BY95" t="str">
        <f>IF('Macrobond Imports'!AI94="","",'Macrobond Imports'!AI94)</f>
        <v/>
      </c>
      <c r="CA95" s="37" t="str">
        <f t="shared" ca="1" si="114"/>
        <v/>
      </c>
      <c r="CB95" s="37" t="str">
        <f t="shared" ca="1" si="115"/>
        <v/>
      </c>
    </row>
    <row r="96" spans="1:80" x14ac:dyDescent="0.25">
      <c r="A96" s="10">
        <f>IF('Macrobond Imports'!A95="","",'Macrobond Imports'!A95)</f>
        <v>19998</v>
      </c>
      <c r="B96" s="9" t="str">
        <f>IF('Macrobond Imports'!B95="","",'Macrobond Imports'!B95)</f>
        <v/>
      </c>
      <c r="C96" s="9" t="str">
        <f>IF('Macrobond Imports'!C95="","",'Macrobond Imports'!C95)</f>
        <v/>
      </c>
      <c r="D96" s="9" t="str">
        <f>IF('Macrobond Imports'!Z95="","",'Macrobond Imports'!Z95)</f>
        <v/>
      </c>
      <c r="E96" s="9" t="str">
        <f>IF('Macrobond Imports'!BH95="","",'Macrobond Imports'!BH95)</f>
        <v/>
      </c>
      <c r="F96" s="9" t="str">
        <f>IF('Macrobond Imports'!BJ95="","",'Macrobond Imports'!BJ95)</f>
        <v/>
      </c>
      <c r="G96" s="9" t="str">
        <f>IF('Macrobond Imports'!BK95="","",'Macrobond Imports'!BK95)</f>
        <v/>
      </c>
      <c r="H96" s="9" t="str">
        <f>IF('Macrobond Imports'!BL95="","",'Macrobond Imports'!BL95)</f>
        <v/>
      </c>
      <c r="I96" s="9" t="str">
        <f>IF('Macrobond Imports'!BS95="","",'Macrobond Imports'!BS95)</f>
        <v/>
      </c>
      <c r="J96" s="9" t="str">
        <f>IF('Macrobond Imports'!AA95="","",'Macrobond Imports'!AA95)</f>
        <v/>
      </c>
      <c r="K96" s="9">
        <f>IF('Macrobond Imports'!DF95="","",'Macrobond Imports'!DF95)</f>
        <v>27.8</v>
      </c>
      <c r="L96" s="9">
        <f>IF('Macrobond Imports'!EA95="","",'Macrobond Imports'!EA95)</f>
        <v>31.2</v>
      </c>
      <c r="M96" s="9" t="str">
        <f>IF('Macrobond Imports'!FA95="","",'Macrobond Imports'!FA95)</f>
        <v/>
      </c>
      <c r="N96" s="9" t="str">
        <f>IF('Macrobond Imports'!FC95="","",'Macrobond Imports'!FC95)</f>
        <v/>
      </c>
      <c r="P96" s="16">
        <f t="shared" si="61"/>
        <v>19998</v>
      </c>
      <c r="Q96" s="17" t="str">
        <f t="shared" si="62"/>
        <v/>
      </c>
      <c r="R96" s="17" t="str">
        <f t="shared" si="63"/>
        <v/>
      </c>
      <c r="S96" s="17" t="str">
        <f t="shared" si="64"/>
        <v/>
      </c>
      <c r="T96" s="17" t="str">
        <f t="shared" si="65"/>
        <v/>
      </c>
      <c r="U96" s="17" t="str">
        <f t="shared" si="66"/>
        <v/>
      </c>
      <c r="V96" s="17" t="str">
        <f t="shared" si="67"/>
        <v/>
      </c>
      <c r="W96" s="17" t="str">
        <f t="shared" si="68"/>
        <v/>
      </c>
      <c r="X96" s="17" t="str">
        <f t="shared" si="69"/>
        <v/>
      </c>
      <c r="Y96" s="17" t="str">
        <f t="shared" si="70"/>
        <v/>
      </c>
      <c r="Z96" s="17">
        <f t="shared" si="71"/>
        <v>0</v>
      </c>
      <c r="AA96" s="17">
        <f t="shared" si="72"/>
        <v>-9.523809523809601E-3</v>
      </c>
      <c r="AB96" s="17" t="str">
        <f t="shared" si="73"/>
        <v/>
      </c>
      <c r="AC96" s="17" t="str">
        <f t="shared" si="74"/>
        <v/>
      </c>
      <c r="AE96" s="17" t="str">
        <f t="shared" ca="1" si="75"/>
        <v/>
      </c>
      <c r="AF96" s="17" t="str">
        <f t="shared" ca="1" si="76"/>
        <v/>
      </c>
      <c r="AG96" s="17" t="str">
        <f t="shared" ca="1" si="77"/>
        <v/>
      </c>
      <c r="AH96" s="17" t="str">
        <f t="shared" ca="1" si="78"/>
        <v/>
      </c>
      <c r="AI96" s="17" t="str">
        <f t="shared" ca="1" si="79"/>
        <v/>
      </c>
      <c r="AJ96" s="17" t="str">
        <f t="shared" ca="1" si="80"/>
        <v/>
      </c>
      <c r="AK96" s="17" t="str">
        <f t="shared" ca="1" si="81"/>
        <v/>
      </c>
      <c r="AL96" s="17" t="str">
        <f t="shared" ca="1" si="82"/>
        <v/>
      </c>
      <c r="AM96" s="17" t="str">
        <f t="shared" ca="1" si="83"/>
        <v/>
      </c>
      <c r="AN96" s="17">
        <f t="shared" ca="1" si="84"/>
        <v>-3.5842293906809264E-3</v>
      </c>
      <c r="AO96" s="17">
        <f t="shared" ca="1" si="85"/>
        <v>-6.3694267515923553E-3</v>
      </c>
      <c r="AP96" s="17" t="str">
        <f t="shared" ca="1" si="86"/>
        <v/>
      </c>
      <c r="AQ96" s="17" t="str">
        <f t="shared" ca="1" si="87"/>
        <v/>
      </c>
      <c r="AS96" s="17" t="str">
        <f t="shared" ca="1" si="88"/>
        <v/>
      </c>
      <c r="AT96" s="17" t="str">
        <f t="shared" ca="1" si="89"/>
        <v/>
      </c>
      <c r="AU96" s="17" t="str">
        <f t="shared" ca="1" si="90"/>
        <v/>
      </c>
      <c r="AV96" s="17" t="str">
        <f t="shared" ca="1" si="91"/>
        <v/>
      </c>
      <c r="AW96" s="17" t="str">
        <f t="shared" ca="1" si="92"/>
        <v/>
      </c>
      <c r="AX96" s="17" t="str">
        <f t="shared" ca="1" si="93"/>
        <v/>
      </c>
      <c r="AY96" s="17" t="str">
        <f t="shared" ca="1" si="94"/>
        <v/>
      </c>
      <c r="AZ96" s="17" t="str">
        <f t="shared" ca="1" si="95"/>
        <v/>
      </c>
      <c r="BA96" s="17" t="str">
        <f t="shared" ca="1" si="96"/>
        <v/>
      </c>
      <c r="BB96" s="17">
        <f t="shared" ca="1" si="97"/>
        <v>-1.4260021377819454E-2</v>
      </c>
      <c r="BC96" s="17">
        <f t="shared" ca="1" si="98"/>
        <v>-2.5235321397923172E-2</v>
      </c>
      <c r="BD96" s="17" t="str">
        <f t="shared" ca="1" si="99"/>
        <v/>
      </c>
      <c r="BE96" s="17" t="str">
        <f t="shared" ca="1" si="100"/>
        <v/>
      </c>
      <c r="BG96" s="17" t="str">
        <f t="shared" ca="1" si="101"/>
        <v/>
      </c>
      <c r="BH96" s="17" t="str">
        <f t="shared" ca="1" si="102"/>
        <v/>
      </c>
      <c r="BI96" s="17" t="str">
        <f t="shared" ca="1" si="103"/>
        <v/>
      </c>
      <c r="BJ96" s="17" t="str">
        <f t="shared" ca="1" si="104"/>
        <v/>
      </c>
      <c r="BK96" s="17" t="str">
        <f t="shared" ca="1" si="105"/>
        <v/>
      </c>
      <c r="BL96" s="17" t="str">
        <f t="shared" ca="1" si="106"/>
        <v/>
      </c>
      <c r="BM96" s="17" t="str">
        <f t="shared" ca="1" si="107"/>
        <v/>
      </c>
      <c r="BN96" s="17" t="str">
        <f t="shared" ca="1" si="108"/>
        <v/>
      </c>
      <c r="BO96" s="17" t="str">
        <f t="shared" ca="1" si="109"/>
        <v/>
      </c>
      <c r="BP96" s="17">
        <f t="shared" ca="1" si="110"/>
        <v>-7.1556120810368773E-3</v>
      </c>
      <c r="BQ96" s="17">
        <f t="shared" ca="1" si="111"/>
        <v>-6.1147332278847388E-2</v>
      </c>
      <c r="BR96" s="17" t="str">
        <f t="shared" ca="1" si="112"/>
        <v/>
      </c>
      <c r="BS96" s="17" t="str">
        <f t="shared" ca="1" si="113"/>
        <v/>
      </c>
      <c r="BX96" t="str">
        <f>IF('Macrobond Imports'!FG95="","",'Macrobond Imports'!FG95)</f>
        <v/>
      </c>
      <c r="BY96" t="str">
        <f>IF('Macrobond Imports'!AI95="","",'Macrobond Imports'!AI95)</f>
        <v/>
      </c>
      <c r="CA96" s="37" t="str">
        <f t="shared" ca="1" si="114"/>
        <v/>
      </c>
      <c r="CB96" s="37" t="str">
        <f t="shared" ca="1" si="115"/>
        <v/>
      </c>
    </row>
    <row r="97" spans="1:80" x14ac:dyDescent="0.25">
      <c r="A97" s="10">
        <f>IF('Macrobond Imports'!A96="","",'Macrobond Imports'!A96)</f>
        <v>20029</v>
      </c>
      <c r="B97" s="9" t="str">
        <f>IF('Macrobond Imports'!B96="","",'Macrobond Imports'!B96)</f>
        <v/>
      </c>
      <c r="C97" s="9" t="str">
        <f>IF('Macrobond Imports'!C96="","",'Macrobond Imports'!C96)</f>
        <v/>
      </c>
      <c r="D97" s="9" t="str">
        <f>IF('Macrobond Imports'!Z96="","",'Macrobond Imports'!Z96)</f>
        <v/>
      </c>
      <c r="E97" s="9" t="str">
        <f>IF('Macrobond Imports'!BH96="","",'Macrobond Imports'!BH96)</f>
        <v/>
      </c>
      <c r="F97" s="9" t="str">
        <f>IF('Macrobond Imports'!BJ96="","",'Macrobond Imports'!BJ96)</f>
        <v/>
      </c>
      <c r="G97" s="9" t="str">
        <f>IF('Macrobond Imports'!BK96="","",'Macrobond Imports'!BK96)</f>
        <v/>
      </c>
      <c r="H97" s="9" t="str">
        <f>IF('Macrobond Imports'!BL96="","",'Macrobond Imports'!BL96)</f>
        <v/>
      </c>
      <c r="I97" s="9" t="str">
        <f>IF('Macrobond Imports'!BS96="","",'Macrobond Imports'!BS96)</f>
        <v/>
      </c>
      <c r="J97" s="9" t="str">
        <f>IF('Macrobond Imports'!AA96="","",'Macrobond Imports'!AA96)</f>
        <v/>
      </c>
      <c r="K97" s="9">
        <f>IF('Macrobond Imports'!DF96="","",'Macrobond Imports'!DF96)</f>
        <v>27.9</v>
      </c>
      <c r="L97" s="9">
        <f>IF('Macrobond Imports'!EA96="","",'Macrobond Imports'!EA96)</f>
        <v>31.4</v>
      </c>
      <c r="M97" s="9" t="str">
        <f>IF('Macrobond Imports'!FA96="","",'Macrobond Imports'!FA96)</f>
        <v/>
      </c>
      <c r="N97" s="9" t="str">
        <f>IF('Macrobond Imports'!FC96="","",'Macrobond Imports'!FC96)</f>
        <v/>
      </c>
      <c r="P97" s="16">
        <f t="shared" si="61"/>
        <v>20029</v>
      </c>
      <c r="Q97" s="17" t="str">
        <f t="shared" si="62"/>
        <v/>
      </c>
      <c r="R97" s="17" t="str">
        <f t="shared" si="63"/>
        <v/>
      </c>
      <c r="S97" s="17" t="str">
        <f t="shared" si="64"/>
        <v/>
      </c>
      <c r="T97" s="17" t="str">
        <f t="shared" si="65"/>
        <v/>
      </c>
      <c r="U97" s="17" t="str">
        <f t="shared" si="66"/>
        <v/>
      </c>
      <c r="V97" s="17" t="str">
        <f t="shared" si="67"/>
        <v/>
      </c>
      <c r="W97" s="17" t="str">
        <f t="shared" si="68"/>
        <v/>
      </c>
      <c r="X97" s="17" t="str">
        <f t="shared" si="69"/>
        <v/>
      </c>
      <c r="Y97" s="17" t="str">
        <f t="shared" si="70"/>
        <v/>
      </c>
      <c r="Z97" s="17">
        <f t="shared" si="71"/>
        <v>3.597122302158251E-3</v>
      </c>
      <c r="AA97" s="17">
        <f t="shared" si="72"/>
        <v>6.4102564102563875E-3</v>
      </c>
      <c r="AB97" s="17" t="str">
        <f t="shared" si="73"/>
        <v/>
      </c>
      <c r="AC97" s="17" t="str">
        <f t="shared" si="74"/>
        <v/>
      </c>
      <c r="AE97" s="17" t="str">
        <f t="shared" ca="1" si="75"/>
        <v/>
      </c>
      <c r="AF97" s="17" t="str">
        <f t="shared" ca="1" si="76"/>
        <v/>
      </c>
      <c r="AG97" s="17" t="str">
        <f t="shared" ca="1" si="77"/>
        <v/>
      </c>
      <c r="AH97" s="17" t="str">
        <f t="shared" ca="1" si="78"/>
        <v/>
      </c>
      <c r="AI97" s="17" t="str">
        <f t="shared" ca="1" si="79"/>
        <v/>
      </c>
      <c r="AJ97" s="17" t="str">
        <f t="shared" ca="1" si="80"/>
        <v/>
      </c>
      <c r="AK97" s="17" t="str">
        <f t="shared" ca="1" si="81"/>
        <v/>
      </c>
      <c r="AL97" s="17" t="str">
        <f t="shared" ca="1" si="82"/>
        <v/>
      </c>
      <c r="AM97" s="17" t="str">
        <f t="shared" ca="1" si="83"/>
        <v/>
      </c>
      <c r="AN97" s="17">
        <f t="shared" ca="1" si="84"/>
        <v>3.597122302158251E-3</v>
      </c>
      <c r="AO97" s="17">
        <f t="shared" ca="1" si="85"/>
        <v>6.4102564102563875E-3</v>
      </c>
      <c r="AP97" s="17" t="str">
        <f t="shared" ca="1" si="86"/>
        <v/>
      </c>
      <c r="AQ97" s="17" t="str">
        <f t="shared" ca="1" si="87"/>
        <v/>
      </c>
      <c r="AS97" s="17" t="str">
        <f t="shared" ca="1" si="88"/>
        <v/>
      </c>
      <c r="AT97" s="17" t="str">
        <f t="shared" ca="1" si="89"/>
        <v/>
      </c>
      <c r="AU97" s="17" t="str">
        <f t="shared" ca="1" si="90"/>
        <v/>
      </c>
      <c r="AV97" s="17" t="str">
        <f t="shared" ca="1" si="91"/>
        <v/>
      </c>
      <c r="AW97" s="17" t="str">
        <f t="shared" ca="1" si="92"/>
        <v/>
      </c>
      <c r="AX97" s="17" t="str">
        <f t="shared" ca="1" si="93"/>
        <v/>
      </c>
      <c r="AY97" s="17" t="str">
        <f t="shared" ca="1" si="94"/>
        <v/>
      </c>
      <c r="AZ97" s="17" t="str">
        <f t="shared" ca="1" si="95"/>
        <v/>
      </c>
      <c r="BA97" s="17" t="str">
        <f t="shared" ca="1" si="96"/>
        <v/>
      </c>
      <c r="BB97" s="17">
        <f t="shared" ca="1" si="97"/>
        <v>0</v>
      </c>
      <c r="BC97" s="17">
        <f t="shared" ca="1" si="98"/>
        <v>1.2840927127560686E-2</v>
      </c>
      <c r="BD97" s="17" t="str">
        <f t="shared" ca="1" si="99"/>
        <v/>
      </c>
      <c r="BE97" s="17" t="str">
        <f t="shared" ca="1" si="100"/>
        <v/>
      </c>
      <c r="BG97" s="17" t="str">
        <f t="shared" ca="1" si="101"/>
        <v/>
      </c>
      <c r="BH97" s="17" t="str">
        <f t="shared" ca="1" si="102"/>
        <v/>
      </c>
      <c r="BI97" s="17" t="str">
        <f t="shared" ca="1" si="103"/>
        <v/>
      </c>
      <c r="BJ97" s="17" t="str">
        <f t="shared" ca="1" si="104"/>
        <v/>
      </c>
      <c r="BK97" s="17" t="str">
        <f t="shared" ca="1" si="105"/>
        <v/>
      </c>
      <c r="BL97" s="17" t="str">
        <f t="shared" ca="1" si="106"/>
        <v/>
      </c>
      <c r="BM97" s="17" t="str">
        <f t="shared" ca="1" si="107"/>
        <v/>
      </c>
      <c r="BN97" s="17" t="str">
        <f t="shared" ca="1" si="108"/>
        <v/>
      </c>
      <c r="BO97" s="17" t="str">
        <f t="shared" ca="1" si="109"/>
        <v/>
      </c>
      <c r="BP97" s="17">
        <f t="shared" ca="1" si="110"/>
        <v>0</v>
      </c>
      <c r="BQ97" s="17">
        <f t="shared" ca="1" si="111"/>
        <v>-4.3138168301938284E-2</v>
      </c>
      <c r="BR97" s="17" t="str">
        <f t="shared" ca="1" si="112"/>
        <v/>
      </c>
      <c r="BS97" s="17" t="str">
        <f t="shared" ca="1" si="113"/>
        <v/>
      </c>
      <c r="BX97" t="str">
        <f>IF('Macrobond Imports'!FG96="","",'Macrobond Imports'!FG96)</f>
        <v/>
      </c>
      <c r="BY97" t="str">
        <f>IF('Macrobond Imports'!AI96="","",'Macrobond Imports'!AI96)</f>
        <v/>
      </c>
      <c r="CA97" s="37" t="str">
        <f t="shared" ca="1" si="114"/>
        <v/>
      </c>
      <c r="CB97" s="37" t="str">
        <f t="shared" ca="1" si="115"/>
        <v/>
      </c>
    </row>
    <row r="98" spans="1:80" x14ac:dyDescent="0.25">
      <c r="A98" s="10">
        <f>IF('Macrobond Imports'!A97="","",'Macrobond Imports'!A97)</f>
        <v>20059</v>
      </c>
      <c r="B98" s="9" t="str">
        <f>IF('Macrobond Imports'!B97="","",'Macrobond Imports'!B97)</f>
        <v/>
      </c>
      <c r="C98" s="9" t="str">
        <f>IF('Macrobond Imports'!C97="","",'Macrobond Imports'!C97)</f>
        <v/>
      </c>
      <c r="D98" s="9" t="str">
        <f>IF('Macrobond Imports'!Z97="","",'Macrobond Imports'!Z97)</f>
        <v/>
      </c>
      <c r="E98" s="9" t="str">
        <f>IF('Macrobond Imports'!BH97="","",'Macrobond Imports'!BH97)</f>
        <v/>
      </c>
      <c r="F98" s="9" t="str">
        <f>IF('Macrobond Imports'!BJ97="","",'Macrobond Imports'!BJ97)</f>
        <v/>
      </c>
      <c r="G98" s="9" t="str">
        <f>IF('Macrobond Imports'!BK97="","",'Macrobond Imports'!BK97)</f>
        <v/>
      </c>
      <c r="H98" s="9" t="str">
        <f>IF('Macrobond Imports'!BL97="","",'Macrobond Imports'!BL97)</f>
        <v/>
      </c>
      <c r="I98" s="9" t="str">
        <f>IF('Macrobond Imports'!BS97="","",'Macrobond Imports'!BS97)</f>
        <v/>
      </c>
      <c r="J98" s="9" t="str">
        <f>IF('Macrobond Imports'!AA97="","",'Macrobond Imports'!AA97)</f>
        <v/>
      </c>
      <c r="K98" s="9">
        <f>IF('Macrobond Imports'!DF97="","",'Macrobond Imports'!DF97)</f>
        <v>27.9</v>
      </c>
      <c r="L98" s="9">
        <f>IF('Macrobond Imports'!EA97="","",'Macrobond Imports'!EA97)</f>
        <v>30.8</v>
      </c>
      <c r="M98" s="9" t="str">
        <f>IF('Macrobond Imports'!FA97="","",'Macrobond Imports'!FA97)</f>
        <v/>
      </c>
      <c r="N98" s="9" t="str">
        <f>IF('Macrobond Imports'!FC97="","",'Macrobond Imports'!FC97)</f>
        <v/>
      </c>
      <c r="P98" s="16">
        <f t="shared" si="61"/>
        <v>20059</v>
      </c>
      <c r="Q98" s="17" t="str">
        <f t="shared" si="62"/>
        <v/>
      </c>
      <c r="R98" s="17" t="str">
        <f t="shared" si="63"/>
        <v/>
      </c>
      <c r="S98" s="17" t="str">
        <f t="shared" si="64"/>
        <v/>
      </c>
      <c r="T98" s="17" t="str">
        <f t="shared" si="65"/>
        <v/>
      </c>
      <c r="U98" s="17" t="str">
        <f t="shared" si="66"/>
        <v/>
      </c>
      <c r="V98" s="17" t="str">
        <f t="shared" si="67"/>
        <v/>
      </c>
      <c r="W98" s="17" t="str">
        <f t="shared" si="68"/>
        <v/>
      </c>
      <c r="X98" s="17" t="str">
        <f t="shared" si="69"/>
        <v/>
      </c>
      <c r="Y98" s="17" t="str">
        <f t="shared" si="70"/>
        <v/>
      </c>
      <c r="Z98" s="17">
        <f t="shared" si="71"/>
        <v>0</v>
      </c>
      <c r="AA98" s="17">
        <f t="shared" si="72"/>
        <v>-1.9108280254776955E-2</v>
      </c>
      <c r="AB98" s="17" t="str">
        <f t="shared" si="73"/>
        <v/>
      </c>
      <c r="AC98" s="17" t="str">
        <f t="shared" si="74"/>
        <v/>
      </c>
      <c r="AE98" s="17" t="str">
        <f t="shared" ca="1" si="75"/>
        <v/>
      </c>
      <c r="AF98" s="17" t="str">
        <f t="shared" ca="1" si="76"/>
        <v/>
      </c>
      <c r="AG98" s="17" t="str">
        <f t="shared" ca="1" si="77"/>
        <v/>
      </c>
      <c r="AH98" s="17" t="str">
        <f t="shared" ca="1" si="78"/>
        <v/>
      </c>
      <c r="AI98" s="17" t="str">
        <f t="shared" ca="1" si="79"/>
        <v/>
      </c>
      <c r="AJ98" s="17" t="str">
        <f t="shared" ca="1" si="80"/>
        <v/>
      </c>
      <c r="AK98" s="17" t="str">
        <f t="shared" ca="1" si="81"/>
        <v/>
      </c>
      <c r="AL98" s="17" t="str">
        <f t="shared" ca="1" si="82"/>
        <v/>
      </c>
      <c r="AM98" s="17" t="str">
        <f t="shared" ca="1" si="83"/>
        <v/>
      </c>
      <c r="AN98" s="17">
        <f t="shared" ca="1" si="84"/>
        <v>3.597122302158251E-3</v>
      </c>
      <c r="AO98" s="17">
        <f t="shared" ca="1" si="85"/>
        <v>-2.8391167192428957E-2</v>
      </c>
      <c r="AP98" s="17" t="str">
        <f t="shared" ca="1" si="86"/>
        <v/>
      </c>
      <c r="AQ98" s="17" t="str">
        <f t="shared" ca="1" si="87"/>
        <v/>
      </c>
      <c r="AS98" s="17" t="str">
        <f t="shared" ca="1" si="88"/>
        <v/>
      </c>
      <c r="AT98" s="17" t="str">
        <f t="shared" ca="1" si="89"/>
        <v/>
      </c>
      <c r="AU98" s="17" t="str">
        <f t="shared" ca="1" si="90"/>
        <v/>
      </c>
      <c r="AV98" s="17" t="str">
        <f t="shared" ca="1" si="91"/>
        <v/>
      </c>
      <c r="AW98" s="17" t="str">
        <f t="shared" ca="1" si="92"/>
        <v/>
      </c>
      <c r="AX98" s="17" t="str">
        <f t="shared" ca="1" si="93"/>
        <v/>
      </c>
      <c r="AY98" s="17" t="str">
        <f t="shared" ca="1" si="94"/>
        <v/>
      </c>
      <c r="AZ98" s="17" t="str">
        <f t="shared" ca="1" si="95"/>
        <v/>
      </c>
      <c r="BA98" s="17" t="str">
        <f t="shared" ca="1" si="96"/>
        <v/>
      </c>
      <c r="BB98" s="17">
        <f t="shared" ca="1" si="97"/>
        <v>1.4466311286016165E-2</v>
      </c>
      <c r="BC98" s="17">
        <f t="shared" ca="1" si="98"/>
        <v>-8.5969577808260977E-2</v>
      </c>
      <c r="BD98" s="17" t="str">
        <f t="shared" ca="1" si="99"/>
        <v/>
      </c>
      <c r="BE98" s="17" t="str">
        <f t="shared" ca="1" si="100"/>
        <v/>
      </c>
      <c r="BG98" s="17" t="str">
        <f t="shared" ca="1" si="101"/>
        <v/>
      </c>
      <c r="BH98" s="17" t="str">
        <f t="shared" ca="1" si="102"/>
        <v/>
      </c>
      <c r="BI98" s="17" t="str">
        <f t="shared" ca="1" si="103"/>
        <v/>
      </c>
      <c r="BJ98" s="17" t="str">
        <f t="shared" ca="1" si="104"/>
        <v/>
      </c>
      <c r="BK98" s="17" t="str">
        <f t="shared" ca="1" si="105"/>
        <v/>
      </c>
      <c r="BL98" s="17" t="str">
        <f t="shared" ca="1" si="106"/>
        <v/>
      </c>
      <c r="BM98" s="17" t="str">
        <f t="shared" ca="1" si="107"/>
        <v/>
      </c>
      <c r="BN98" s="17" t="str">
        <f t="shared" ca="1" si="108"/>
        <v/>
      </c>
      <c r="BO98" s="17" t="str">
        <f t="shared" ca="1" si="109"/>
        <v/>
      </c>
      <c r="BP98" s="17">
        <f t="shared" ca="1" si="110"/>
        <v>7.2071838931730969E-3</v>
      </c>
      <c r="BQ98" s="17">
        <f t="shared" ca="1" si="111"/>
        <v>-4.3950617283950666E-2</v>
      </c>
      <c r="BR98" s="17" t="str">
        <f t="shared" ca="1" si="112"/>
        <v/>
      </c>
      <c r="BS98" s="17" t="str">
        <f t="shared" ca="1" si="113"/>
        <v/>
      </c>
      <c r="BX98" t="str">
        <f>IF('Macrobond Imports'!FG97="","",'Macrobond Imports'!FG97)</f>
        <v/>
      </c>
      <c r="BY98" t="str">
        <f>IF('Macrobond Imports'!AI97="","",'Macrobond Imports'!AI97)</f>
        <v/>
      </c>
      <c r="CA98" s="37" t="str">
        <f t="shared" ca="1" si="114"/>
        <v/>
      </c>
      <c r="CB98" s="37" t="str">
        <f t="shared" ca="1" si="115"/>
        <v/>
      </c>
    </row>
    <row r="99" spans="1:80" x14ac:dyDescent="0.25">
      <c r="A99" s="10">
        <f>IF('Macrobond Imports'!A98="","",'Macrobond Imports'!A98)</f>
        <v>20090</v>
      </c>
      <c r="B99" s="9" t="str">
        <f>IF('Macrobond Imports'!B98="","",'Macrobond Imports'!B98)</f>
        <v/>
      </c>
      <c r="C99" s="9" t="str">
        <f>IF('Macrobond Imports'!C98="","",'Macrobond Imports'!C98)</f>
        <v/>
      </c>
      <c r="D99" s="9" t="str">
        <f>IF('Macrobond Imports'!Z98="","",'Macrobond Imports'!Z98)</f>
        <v/>
      </c>
      <c r="E99" s="9" t="str">
        <f>IF('Macrobond Imports'!BH98="","",'Macrobond Imports'!BH98)</f>
        <v/>
      </c>
      <c r="F99" s="9" t="str">
        <f>IF('Macrobond Imports'!BJ98="","",'Macrobond Imports'!BJ98)</f>
        <v/>
      </c>
      <c r="G99" s="9" t="str">
        <f>IF('Macrobond Imports'!BK98="","",'Macrobond Imports'!BK98)</f>
        <v/>
      </c>
      <c r="H99" s="9" t="str">
        <f>IF('Macrobond Imports'!BL98="","",'Macrobond Imports'!BL98)</f>
        <v/>
      </c>
      <c r="I99" s="9" t="str">
        <f>IF('Macrobond Imports'!BS98="","",'Macrobond Imports'!BS98)</f>
        <v/>
      </c>
      <c r="J99" s="9" t="str">
        <f>IF('Macrobond Imports'!AA98="","",'Macrobond Imports'!AA98)</f>
        <v/>
      </c>
      <c r="K99" s="9">
        <f>IF('Macrobond Imports'!DF98="","",'Macrobond Imports'!DF98)</f>
        <v>27.9</v>
      </c>
      <c r="L99" s="9">
        <f>IF('Macrobond Imports'!EA98="","",'Macrobond Imports'!EA98)</f>
        <v>31.1</v>
      </c>
      <c r="M99" s="9" t="str">
        <f>IF('Macrobond Imports'!FA98="","",'Macrobond Imports'!FA98)</f>
        <v/>
      </c>
      <c r="N99" s="9" t="str">
        <f>IF('Macrobond Imports'!FC98="","",'Macrobond Imports'!FC98)</f>
        <v/>
      </c>
      <c r="P99" s="16">
        <f t="shared" si="61"/>
        <v>20090</v>
      </c>
      <c r="Q99" s="17" t="str">
        <f t="shared" si="62"/>
        <v/>
      </c>
      <c r="R99" s="17" t="str">
        <f t="shared" si="63"/>
        <v/>
      </c>
      <c r="S99" s="17" t="str">
        <f t="shared" si="64"/>
        <v/>
      </c>
      <c r="T99" s="17" t="str">
        <f t="shared" si="65"/>
        <v/>
      </c>
      <c r="U99" s="17" t="str">
        <f t="shared" si="66"/>
        <v/>
      </c>
      <c r="V99" s="17" t="str">
        <f t="shared" si="67"/>
        <v/>
      </c>
      <c r="W99" s="17" t="str">
        <f t="shared" si="68"/>
        <v/>
      </c>
      <c r="X99" s="17" t="str">
        <f t="shared" si="69"/>
        <v/>
      </c>
      <c r="Y99" s="17" t="str">
        <f t="shared" si="70"/>
        <v/>
      </c>
      <c r="Z99" s="17">
        <f t="shared" si="71"/>
        <v>0</v>
      </c>
      <c r="AA99" s="17">
        <f t="shared" si="72"/>
        <v>9.7402597402598268E-3</v>
      </c>
      <c r="AB99" s="17" t="str">
        <f t="shared" si="73"/>
        <v/>
      </c>
      <c r="AC99" s="17" t="str">
        <f t="shared" si="74"/>
        <v/>
      </c>
      <c r="AE99" s="17" t="str">
        <f t="shared" ca="1" si="75"/>
        <v/>
      </c>
      <c r="AF99" s="17" t="str">
        <f t="shared" ca="1" si="76"/>
        <v/>
      </c>
      <c r="AG99" s="17" t="str">
        <f t="shared" ca="1" si="77"/>
        <v/>
      </c>
      <c r="AH99" s="17" t="str">
        <f t="shared" ca="1" si="78"/>
        <v/>
      </c>
      <c r="AI99" s="17" t="str">
        <f t="shared" ca="1" si="79"/>
        <v/>
      </c>
      <c r="AJ99" s="17" t="str">
        <f t="shared" ca="1" si="80"/>
        <v/>
      </c>
      <c r="AK99" s="17" t="str">
        <f t="shared" ca="1" si="81"/>
        <v/>
      </c>
      <c r="AL99" s="17" t="str">
        <f t="shared" ca="1" si="82"/>
        <v/>
      </c>
      <c r="AM99" s="17" t="str">
        <f t="shared" ca="1" si="83"/>
        <v/>
      </c>
      <c r="AN99" s="17">
        <f t="shared" ca="1" si="84"/>
        <v>0</v>
      </c>
      <c r="AO99" s="17">
        <f t="shared" ca="1" si="85"/>
        <v>-2.8124999999999956E-2</v>
      </c>
      <c r="AP99" s="17" t="str">
        <f t="shared" ca="1" si="86"/>
        <v/>
      </c>
      <c r="AQ99" s="17" t="str">
        <f t="shared" ca="1" si="87"/>
        <v/>
      </c>
      <c r="AS99" s="17" t="str">
        <f t="shared" ca="1" si="88"/>
        <v/>
      </c>
      <c r="AT99" s="17" t="str">
        <f t="shared" ca="1" si="89"/>
        <v/>
      </c>
      <c r="AU99" s="17" t="str">
        <f t="shared" ca="1" si="90"/>
        <v/>
      </c>
      <c r="AV99" s="17" t="str">
        <f t="shared" ca="1" si="91"/>
        <v/>
      </c>
      <c r="AW99" s="17" t="str">
        <f t="shared" ca="1" si="92"/>
        <v/>
      </c>
      <c r="AX99" s="17" t="str">
        <f t="shared" ca="1" si="93"/>
        <v/>
      </c>
      <c r="AY99" s="17" t="str">
        <f t="shared" ca="1" si="94"/>
        <v/>
      </c>
      <c r="AZ99" s="17" t="str">
        <f t="shared" ca="1" si="95"/>
        <v/>
      </c>
      <c r="BA99" s="17" t="str">
        <f t="shared" ca="1" si="96"/>
        <v/>
      </c>
      <c r="BB99" s="17">
        <f t="shared" ca="1" si="97"/>
        <v>1.4466311286016165E-2</v>
      </c>
      <c r="BC99" s="17">
        <f t="shared" ca="1" si="98"/>
        <v>-1.2759007337277306E-2</v>
      </c>
      <c r="BD99" s="17" t="str">
        <f t="shared" ca="1" si="99"/>
        <v/>
      </c>
      <c r="BE99" s="17" t="str">
        <f t="shared" ca="1" si="100"/>
        <v/>
      </c>
      <c r="BG99" s="17" t="str">
        <f t="shared" ca="1" si="101"/>
        <v/>
      </c>
      <c r="BH99" s="17" t="str">
        <f t="shared" ca="1" si="102"/>
        <v/>
      </c>
      <c r="BI99" s="17" t="str">
        <f t="shared" ca="1" si="103"/>
        <v/>
      </c>
      <c r="BJ99" s="17" t="str">
        <f t="shared" ca="1" si="104"/>
        <v/>
      </c>
      <c r="BK99" s="17" t="str">
        <f t="shared" ca="1" si="105"/>
        <v/>
      </c>
      <c r="BL99" s="17" t="str">
        <f t="shared" ca="1" si="106"/>
        <v/>
      </c>
      <c r="BM99" s="17" t="str">
        <f t="shared" ca="1" si="107"/>
        <v/>
      </c>
      <c r="BN99" s="17" t="str">
        <f t="shared" ca="1" si="108"/>
        <v/>
      </c>
      <c r="BO99" s="17" t="str">
        <f t="shared" ca="1" si="109"/>
        <v/>
      </c>
      <c r="BP99" s="17">
        <f t="shared" ca="1" si="110"/>
        <v>0</v>
      </c>
      <c r="BQ99" s="17">
        <f t="shared" ca="1" si="111"/>
        <v>-1.9016998661203099E-2</v>
      </c>
      <c r="BR99" s="17" t="str">
        <f t="shared" ca="1" si="112"/>
        <v/>
      </c>
      <c r="BS99" s="17" t="str">
        <f t="shared" ca="1" si="113"/>
        <v/>
      </c>
      <c r="BX99" t="str">
        <f>IF('Macrobond Imports'!FG98="","",'Macrobond Imports'!FG98)</f>
        <v/>
      </c>
      <c r="BY99" t="str">
        <f>IF('Macrobond Imports'!AI98="","",'Macrobond Imports'!AI98)</f>
        <v/>
      </c>
      <c r="CA99" s="37" t="str">
        <f t="shared" ca="1" si="114"/>
        <v/>
      </c>
      <c r="CB99" s="37" t="str">
        <f t="shared" ca="1" si="115"/>
        <v/>
      </c>
    </row>
    <row r="100" spans="1:80" x14ac:dyDescent="0.25">
      <c r="A100" s="10">
        <f>IF('Macrobond Imports'!A99="","",'Macrobond Imports'!A99)</f>
        <v>20121</v>
      </c>
      <c r="B100" s="9" t="str">
        <f>IF('Macrobond Imports'!B99="","",'Macrobond Imports'!B99)</f>
        <v/>
      </c>
      <c r="C100" s="9" t="str">
        <f>IF('Macrobond Imports'!C99="","",'Macrobond Imports'!C99)</f>
        <v/>
      </c>
      <c r="D100" s="9" t="str">
        <f>IF('Macrobond Imports'!Z99="","",'Macrobond Imports'!Z99)</f>
        <v/>
      </c>
      <c r="E100" s="9" t="str">
        <f>IF('Macrobond Imports'!BH99="","",'Macrobond Imports'!BH99)</f>
        <v/>
      </c>
      <c r="F100" s="9" t="str">
        <f>IF('Macrobond Imports'!BJ99="","",'Macrobond Imports'!BJ99)</f>
        <v/>
      </c>
      <c r="G100" s="9" t="str">
        <f>IF('Macrobond Imports'!BK99="","",'Macrobond Imports'!BK99)</f>
        <v/>
      </c>
      <c r="H100" s="9" t="str">
        <f>IF('Macrobond Imports'!BL99="","",'Macrobond Imports'!BL99)</f>
        <v/>
      </c>
      <c r="I100" s="9" t="str">
        <f>IF('Macrobond Imports'!BS99="","",'Macrobond Imports'!BS99)</f>
        <v/>
      </c>
      <c r="J100" s="9" t="str">
        <f>IF('Macrobond Imports'!AA99="","",'Macrobond Imports'!AA99)</f>
        <v/>
      </c>
      <c r="K100" s="9">
        <f>IF('Macrobond Imports'!DF99="","",'Macrobond Imports'!DF99)</f>
        <v>28</v>
      </c>
      <c r="L100" s="9">
        <f>IF('Macrobond Imports'!EA99="","",'Macrobond Imports'!EA99)</f>
        <v>31</v>
      </c>
      <c r="M100" s="9" t="str">
        <f>IF('Macrobond Imports'!FA99="","",'Macrobond Imports'!FA99)</f>
        <v/>
      </c>
      <c r="N100" s="9" t="str">
        <f>IF('Macrobond Imports'!FC99="","",'Macrobond Imports'!FC99)</f>
        <v/>
      </c>
      <c r="P100" s="16">
        <f t="shared" si="61"/>
        <v>20121</v>
      </c>
      <c r="Q100" s="17" t="str">
        <f t="shared" si="62"/>
        <v/>
      </c>
      <c r="R100" s="17" t="str">
        <f t="shared" si="63"/>
        <v/>
      </c>
      <c r="S100" s="17" t="str">
        <f t="shared" si="64"/>
        <v/>
      </c>
      <c r="T100" s="17" t="str">
        <f t="shared" si="65"/>
        <v/>
      </c>
      <c r="U100" s="17" t="str">
        <f t="shared" si="66"/>
        <v/>
      </c>
      <c r="V100" s="17" t="str">
        <f t="shared" si="67"/>
        <v/>
      </c>
      <c r="W100" s="17" t="str">
        <f t="shared" si="68"/>
        <v/>
      </c>
      <c r="X100" s="17" t="str">
        <f t="shared" si="69"/>
        <v/>
      </c>
      <c r="Y100" s="17" t="str">
        <f t="shared" si="70"/>
        <v/>
      </c>
      <c r="Z100" s="17">
        <f t="shared" si="71"/>
        <v>3.5842293906811484E-3</v>
      </c>
      <c r="AA100" s="17">
        <f t="shared" si="72"/>
        <v>-3.2154340836013651E-3</v>
      </c>
      <c r="AB100" s="17" t="str">
        <f t="shared" si="73"/>
        <v/>
      </c>
      <c r="AC100" s="17" t="str">
        <f t="shared" si="74"/>
        <v/>
      </c>
      <c r="AE100" s="17" t="str">
        <f t="shared" ca="1" si="75"/>
        <v/>
      </c>
      <c r="AF100" s="17" t="str">
        <f t="shared" ca="1" si="76"/>
        <v/>
      </c>
      <c r="AG100" s="17" t="str">
        <f t="shared" ca="1" si="77"/>
        <v/>
      </c>
      <c r="AH100" s="17" t="str">
        <f t="shared" ca="1" si="78"/>
        <v/>
      </c>
      <c r="AI100" s="17" t="str">
        <f t="shared" ca="1" si="79"/>
        <v/>
      </c>
      <c r="AJ100" s="17" t="str">
        <f t="shared" ca="1" si="80"/>
        <v/>
      </c>
      <c r="AK100" s="17" t="str">
        <f t="shared" ca="1" si="81"/>
        <v/>
      </c>
      <c r="AL100" s="17" t="str">
        <f t="shared" ca="1" si="82"/>
        <v/>
      </c>
      <c r="AM100" s="17" t="str">
        <f t="shared" ca="1" si="83"/>
        <v/>
      </c>
      <c r="AN100" s="17">
        <f t="shared" ca="1" si="84"/>
        <v>3.5842293906811484E-3</v>
      </c>
      <c r="AO100" s="17">
        <f t="shared" ca="1" si="85"/>
        <v>-3.125E-2</v>
      </c>
      <c r="AP100" s="17" t="str">
        <f t="shared" ca="1" si="86"/>
        <v/>
      </c>
      <c r="AQ100" s="17" t="str">
        <f t="shared" ca="1" si="87"/>
        <v/>
      </c>
      <c r="AS100" s="17" t="str">
        <f t="shared" ca="1" si="88"/>
        <v/>
      </c>
      <c r="AT100" s="17" t="str">
        <f t="shared" ca="1" si="89"/>
        <v/>
      </c>
      <c r="AU100" s="17" t="str">
        <f t="shared" ca="1" si="90"/>
        <v/>
      </c>
      <c r="AV100" s="17" t="str">
        <f t="shared" ca="1" si="91"/>
        <v/>
      </c>
      <c r="AW100" s="17" t="str">
        <f t="shared" ca="1" si="92"/>
        <v/>
      </c>
      <c r="AX100" s="17" t="str">
        <f t="shared" ca="1" si="93"/>
        <v/>
      </c>
      <c r="AY100" s="17" t="str">
        <f t="shared" ca="1" si="94"/>
        <v/>
      </c>
      <c r="AZ100" s="17" t="str">
        <f t="shared" ca="1" si="95"/>
        <v/>
      </c>
      <c r="BA100" s="17" t="str">
        <f t="shared" ca="1" si="96"/>
        <v/>
      </c>
      <c r="BB100" s="17">
        <f t="shared" ca="1" si="97"/>
        <v>1.4414182111796014E-2</v>
      </c>
      <c r="BC100" s="17">
        <f t="shared" ca="1" si="98"/>
        <v>-4.9989986309484924E-2</v>
      </c>
      <c r="BD100" s="17" t="str">
        <f t="shared" ca="1" si="99"/>
        <v/>
      </c>
      <c r="BE100" s="17" t="str">
        <f t="shared" ca="1" si="100"/>
        <v/>
      </c>
      <c r="BG100" s="17" t="str">
        <f t="shared" ca="1" si="101"/>
        <v/>
      </c>
      <c r="BH100" s="17" t="str">
        <f t="shared" ca="1" si="102"/>
        <v/>
      </c>
      <c r="BI100" s="17" t="str">
        <f t="shared" ca="1" si="103"/>
        <v/>
      </c>
      <c r="BJ100" s="17" t="str">
        <f t="shared" ca="1" si="104"/>
        <v/>
      </c>
      <c r="BK100" s="17" t="str">
        <f t="shared" ca="1" si="105"/>
        <v/>
      </c>
      <c r="BL100" s="17" t="str">
        <f t="shared" ca="1" si="106"/>
        <v/>
      </c>
      <c r="BM100" s="17" t="str">
        <f t="shared" ca="1" si="107"/>
        <v/>
      </c>
      <c r="BN100" s="17" t="str">
        <f t="shared" ca="1" si="108"/>
        <v/>
      </c>
      <c r="BO100" s="17" t="str">
        <f t="shared" ca="1" si="109"/>
        <v/>
      </c>
      <c r="BP100" s="17">
        <f t="shared" ca="1" si="110"/>
        <v>7.1813054816873834E-3</v>
      </c>
      <c r="BQ100" s="17">
        <f t="shared" ca="1" si="111"/>
        <v>-1.9077463279200568E-2</v>
      </c>
      <c r="BR100" s="17" t="str">
        <f t="shared" ca="1" si="112"/>
        <v/>
      </c>
      <c r="BS100" s="17" t="str">
        <f t="shared" ca="1" si="113"/>
        <v/>
      </c>
      <c r="BX100" t="str">
        <f>IF('Macrobond Imports'!FG99="","",'Macrobond Imports'!FG99)</f>
        <v/>
      </c>
      <c r="BY100" t="str">
        <f>IF('Macrobond Imports'!AI99="","",'Macrobond Imports'!AI99)</f>
        <v/>
      </c>
      <c r="CA100" s="37" t="str">
        <f t="shared" ca="1" si="114"/>
        <v/>
      </c>
      <c r="CB100" s="37" t="str">
        <f t="shared" ca="1" si="115"/>
        <v/>
      </c>
    </row>
    <row r="101" spans="1:80" x14ac:dyDescent="0.25">
      <c r="A101" s="10">
        <f>IF('Macrobond Imports'!A100="","",'Macrobond Imports'!A100)</f>
        <v>20149</v>
      </c>
      <c r="B101" s="9" t="str">
        <f>IF('Macrobond Imports'!B100="","",'Macrobond Imports'!B100)</f>
        <v/>
      </c>
      <c r="C101" s="9" t="str">
        <f>IF('Macrobond Imports'!C100="","",'Macrobond Imports'!C100)</f>
        <v/>
      </c>
      <c r="D101" s="9" t="str">
        <f>IF('Macrobond Imports'!Z100="","",'Macrobond Imports'!Z100)</f>
        <v/>
      </c>
      <c r="E101" s="9" t="str">
        <f>IF('Macrobond Imports'!BH100="","",'Macrobond Imports'!BH100)</f>
        <v/>
      </c>
      <c r="F101" s="9" t="str">
        <f>IF('Macrobond Imports'!BJ100="","",'Macrobond Imports'!BJ100)</f>
        <v/>
      </c>
      <c r="G101" s="9" t="str">
        <f>IF('Macrobond Imports'!BK100="","",'Macrobond Imports'!BK100)</f>
        <v/>
      </c>
      <c r="H101" s="9" t="str">
        <f>IF('Macrobond Imports'!BL100="","",'Macrobond Imports'!BL100)</f>
        <v/>
      </c>
      <c r="I101" s="9" t="str">
        <f>IF('Macrobond Imports'!BS100="","",'Macrobond Imports'!BS100)</f>
        <v/>
      </c>
      <c r="J101" s="9" t="str">
        <f>IF('Macrobond Imports'!AA100="","",'Macrobond Imports'!AA100)</f>
        <v/>
      </c>
      <c r="K101" s="9">
        <f>IF('Macrobond Imports'!DF100="","",'Macrobond Imports'!DF100)</f>
        <v>28</v>
      </c>
      <c r="L101" s="9">
        <f>IF('Macrobond Imports'!EA100="","",'Macrobond Imports'!EA100)</f>
        <v>30.7</v>
      </c>
      <c r="M101" s="9" t="str">
        <f>IF('Macrobond Imports'!FA100="","",'Macrobond Imports'!FA100)</f>
        <v/>
      </c>
      <c r="N101" s="9" t="str">
        <f>IF('Macrobond Imports'!FC100="","",'Macrobond Imports'!FC100)</f>
        <v/>
      </c>
      <c r="P101" s="16">
        <f t="shared" si="61"/>
        <v>20149</v>
      </c>
      <c r="Q101" s="17" t="str">
        <f t="shared" si="62"/>
        <v/>
      </c>
      <c r="R101" s="17" t="str">
        <f t="shared" si="63"/>
        <v/>
      </c>
      <c r="S101" s="17" t="str">
        <f t="shared" si="64"/>
        <v/>
      </c>
      <c r="T101" s="17" t="str">
        <f t="shared" si="65"/>
        <v/>
      </c>
      <c r="U101" s="17" t="str">
        <f t="shared" si="66"/>
        <v/>
      </c>
      <c r="V101" s="17" t="str">
        <f t="shared" si="67"/>
        <v/>
      </c>
      <c r="W101" s="17" t="str">
        <f t="shared" si="68"/>
        <v/>
      </c>
      <c r="X101" s="17" t="str">
        <f t="shared" si="69"/>
        <v/>
      </c>
      <c r="Y101" s="17" t="str">
        <f t="shared" si="70"/>
        <v/>
      </c>
      <c r="Z101" s="17">
        <f t="shared" si="71"/>
        <v>0</v>
      </c>
      <c r="AA101" s="17">
        <f t="shared" si="72"/>
        <v>-9.6774193548386789E-3</v>
      </c>
      <c r="AB101" s="17" t="str">
        <f t="shared" si="73"/>
        <v/>
      </c>
      <c r="AC101" s="17" t="str">
        <f t="shared" si="74"/>
        <v/>
      </c>
      <c r="AE101" s="17" t="str">
        <f t="shared" ca="1" si="75"/>
        <v/>
      </c>
      <c r="AF101" s="17" t="str">
        <f t="shared" ca="1" si="76"/>
        <v/>
      </c>
      <c r="AG101" s="17" t="str">
        <f t="shared" ca="1" si="77"/>
        <v/>
      </c>
      <c r="AH101" s="17" t="str">
        <f t="shared" ca="1" si="78"/>
        <v/>
      </c>
      <c r="AI101" s="17" t="str">
        <f t="shared" ca="1" si="79"/>
        <v/>
      </c>
      <c r="AJ101" s="17" t="str">
        <f t="shared" ca="1" si="80"/>
        <v/>
      </c>
      <c r="AK101" s="17" t="str">
        <f t="shared" ca="1" si="81"/>
        <v/>
      </c>
      <c r="AL101" s="17" t="str">
        <f t="shared" ca="1" si="82"/>
        <v/>
      </c>
      <c r="AM101" s="17" t="str">
        <f t="shared" ca="1" si="83"/>
        <v/>
      </c>
      <c r="AN101" s="17">
        <f t="shared" ca="1" si="84"/>
        <v>3.5842293906811484E-3</v>
      </c>
      <c r="AO101" s="17">
        <f t="shared" ca="1" si="85"/>
        <v>-4.361370716510915E-2</v>
      </c>
      <c r="AP101" s="17" t="str">
        <f t="shared" ca="1" si="86"/>
        <v/>
      </c>
      <c r="AQ101" s="17" t="str">
        <f t="shared" ca="1" si="87"/>
        <v/>
      </c>
      <c r="AS101" s="17" t="str">
        <f t="shared" ca="1" si="88"/>
        <v/>
      </c>
      <c r="AT101" s="17" t="str">
        <f t="shared" ca="1" si="89"/>
        <v/>
      </c>
      <c r="AU101" s="17" t="str">
        <f t="shared" ca="1" si="90"/>
        <v/>
      </c>
      <c r="AV101" s="17" t="str">
        <f t="shared" ca="1" si="91"/>
        <v/>
      </c>
      <c r="AW101" s="17" t="str">
        <f t="shared" ca="1" si="92"/>
        <v/>
      </c>
      <c r="AX101" s="17" t="str">
        <f t="shared" ca="1" si="93"/>
        <v/>
      </c>
      <c r="AY101" s="17" t="str">
        <f t="shared" ca="1" si="94"/>
        <v/>
      </c>
      <c r="AZ101" s="17" t="str">
        <f t="shared" ca="1" si="95"/>
        <v/>
      </c>
      <c r="BA101" s="17" t="str">
        <f t="shared" ca="1" si="96"/>
        <v/>
      </c>
      <c r="BB101" s="17">
        <f t="shared" ca="1" si="97"/>
        <v>1.4414182111796014E-2</v>
      </c>
      <c r="BC101" s="17">
        <f t="shared" ca="1" si="98"/>
        <v>-1.2923901337405175E-2</v>
      </c>
      <c r="BD101" s="17" t="str">
        <f t="shared" ca="1" si="99"/>
        <v/>
      </c>
      <c r="BE101" s="17" t="str">
        <f t="shared" ca="1" si="100"/>
        <v/>
      </c>
      <c r="BG101" s="17" t="str">
        <f t="shared" ca="1" si="101"/>
        <v/>
      </c>
      <c r="BH101" s="17" t="str">
        <f t="shared" ca="1" si="102"/>
        <v/>
      </c>
      <c r="BI101" s="17" t="str">
        <f t="shared" ca="1" si="103"/>
        <v/>
      </c>
      <c r="BJ101" s="17" t="str">
        <f t="shared" ca="1" si="104"/>
        <v/>
      </c>
      <c r="BK101" s="17" t="str">
        <f t="shared" ca="1" si="105"/>
        <v/>
      </c>
      <c r="BL101" s="17" t="str">
        <f t="shared" ca="1" si="106"/>
        <v/>
      </c>
      <c r="BM101" s="17" t="str">
        <f t="shared" ca="1" si="107"/>
        <v/>
      </c>
      <c r="BN101" s="17" t="str">
        <f t="shared" ca="1" si="108"/>
        <v/>
      </c>
      <c r="BO101" s="17" t="str">
        <f t="shared" ca="1" si="109"/>
        <v/>
      </c>
      <c r="BP101" s="17">
        <f t="shared" ca="1" si="110"/>
        <v>1.4440246364059828E-2</v>
      </c>
      <c r="BQ101" s="17">
        <f t="shared" ca="1" si="111"/>
        <v>-5.0148652053414011E-2</v>
      </c>
      <c r="BR101" s="17" t="str">
        <f t="shared" ca="1" si="112"/>
        <v/>
      </c>
      <c r="BS101" s="17" t="str">
        <f t="shared" ca="1" si="113"/>
        <v/>
      </c>
      <c r="BX101" t="str">
        <f>IF('Macrobond Imports'!FG100="","",'Macrobond Imports'!FG100)</f>
        <v/>
      </c>
      <c r="BY101" t="str">
        <f>IF('Macrobond Imports'!AI100="","",'Macrobond Imports'!AI100)</f>
        <v/>
      </c>
      <c r="CA101" s="37" t="str">
        <f t="shared" ca="1" si="114"/>
        <v/>
      </c>
      <c r="CB101" s="37" t="str">
        <f t="shared" ca="1" si="115"/>
        <v/>
      </c>
    </row>
    <row r="102" spans="1:80" x14ac:dyDescent="0.25">
      <c r="A102" s="10">
        <f>IF('Macrobond Imports'!A101="","",'Macrobond Imports'!A101)</f>
        <v>20180</v>
      </c>
      <c r="B102" s="9" t="str">
        <f>IF('Macrobond Imports'!B101="","",'Macrobond Imports'!B101)</f>
        <v/>
      </c>
      <c r="C102" s="9" t="str">
        <f>IF('Macrobond Imports'!C101="","",'Macrobond Imports'!C101)</f>
        <v/>
      </c>
      <c r="D102" s="9" t="str">
        <f>IF('Macrobond Imports'!Z101="","",'Macrobond Imports'!Z101)</f>
        <v/>
      </c>
      <c r="E102" s="9" t="str">
        <f>IF('Macrobond Imports'!BH101="","",'Macrobond Imports'!BH101)</f>
        <v/>
      </c>
      <c r="F102" s="9" t="str">
        <f>IF('Macrobond Imports'!BJ101="","",'Macrobond Imports'!BJ101)</f>
        <v/>
      </c>
      <c r="G102" s="9" t="str">
        <f>IF('Macrobond Imports'!BK101="","",'Macrobond Imports'!BK101)</f>
        <v/>
      </c>
      <c r="H102" s="9" t="str">
        <f>IF('Macrobond Imports'!BL101="","",'Macrobond Imports'!BL101)</f>
        <v/>
      </c>
      <c r="I102" s="9" t="str">
        <f>IF('Macrobond Imports'!BS101="","",'Macrobond Imports'!BS101)</f>
        <v/>
      </c>
      <c r="J102" s="9" t="str">
        <f>IF('Macrobond Imports'!AA101="","",'Macrobond Imports'!AA101)</f>
        <v/>
      </c>
      <c r="K102" s="9">
        <f>IF('Macrobond Imports'!DF101="","",'Macrobond Imports'!DF101)</f>
        <v>28.1</v>
      </c>
      <c r="L102" s="9">
        <f>IF('Macrobond Imports'!EA101="","",'Macrobond Imports'!EA101)</f>
        <v>31</v>
      </c>
      <c r="M102" s="9" t="str">
        <f>IF('Macrobond Imports'!FA101="","",'Macrobond Imports'!FA101)</f>
        <v/>
      </c>
      <c r="N102" s="9" t="str">
        <f>IF('Macrobond Imports'!FC101="","",'Macrobond Imports'!FC101)</f>
        <v/>
      </c>
      <c r="P102" s="16">
        <f t="shared" si="61"/>
        <v>20180</v>
      </c>
      <c r="Q102" s="17" t="str">
        <f t="shared" si="62"/>
        <v/>
      </c>
      <c r="R102" s="17" t="str">
        <f t="shared" si="63"/>
        <v/>
      </c>
      <c r="S102" s="17" t="str">
        <f t="shared" si="64"/>
        <v/>
      </c>
      <c r="T102" s="17" t="str">
        <f t="shared" si="65"/>
        <v/>
      </c>
      <c r="U102" s="17" t="str">
        <f t="shared" si="66"/>
        <v/>
      </c>
      <c r="V102" s="17" t="str">
        <f t="shared" si="67"/>
        <v/>
      </c>
      <c r="W102" s="17" t="str">
        <f t="shared" si="68"/>
        <v/>
      </c>
      <c r="X102" s="17" t="str">
        <f t="shared" si="69"/>
        <v/>
      </c>
      <c r="Y102" s="17" t="str">
        <f t="shared" si="70"/>
        <v/>
      </c>
      <c r="Z102" s="17">
        <f t="shared" si="71"/>
        <v>3.5714285714285587E-3</v>
      </c>
      <c r="AA102" s="17">
        <f t="shared" si="72"/>
        <v>9.7719869706840434E-3</v>
      </c>
      <c r="AB102" s="17" t="str">
        <f t="shared" si="73"/>
        <v/>
      </c>
      <c r="AC102" s="17" t="str">
        <f t="shared" si="74"/>
        <v/>
      </c>
      <c r="AE102" s="17" t="str">
        <f t="shared" ca="1" si="75"/>
        <v/>
      </c>
      <c r="AF102" s="17" t="str">
        <f t="shared" ca="1" si="76"/>
        <v/>
      </c>
      <c r="AG102" s="17" t="str">
        <f t="shared" ca="1" si="77"/>
        <v/>
      </c>
      <c r="AH102" s="17" t="str">
        <f t="shared" ca="1" si="78"/>
        <v/>
      </c>
      <c r="AI102" s="17" t="str">
        <f t="shared" ca="1" si="79"/>
        <v/>
      </c>
      <c r="AJ102" s="17" t="str">
        <f t="shared" ca="1" si="80"/>
        <v/>
      </c>
      <c r="AK102" s="17" t="str">
        <f t="shared" ca="1" si="81"/>
        <v/>
      </c>
      <c r="AL102" s="17" t="str">
        <f t="shared" ca="1" si="82"/>
        <v/>
      </c>
      <c r="AM102" s="17" t="str">
        <f t="shared" ca="1" si="83"/>
        <v/>
      </c>
      <c r="AN102" s="17">
        <f t="shared" ca="1" si="84"/>
        <v>7.1684587813620748E-3</v>
      </c>
      <c r="AO102" s="17">
        <f t="shared" ca="1" si="85"/>
        <v>-3.7267080745341685E-2</v>
      </c>
      <c r="AP102" s="17" t="str">
        <f t="shared" ca="1" si="86"/>
        <v/>
      </c>
      <c r="AQ102" s="17" t="str">
        <f t="shared" ca="1" si="87"/>
        <v/>
      </c>
      <c r="AS102" s="17" t="str">
        <f t="shared" ca="1" si="88"/>
        <v/>
      </c>
      <c r="AT102" s="17" t="str">
        <f t="shared" ca="1" si="89"/>
        <v/>
      </c>
      <c r="AU102" s="17" t="str">
        <f t="shared" ca="1" si="90"/>
        <v/>
      </c>
      <c r="AV102" s="17" t="str">
        <f t="shared" ca="1" si="91"/>
        <v/>
      </c>
      <c r="AW102" s="17" t="str">
        <f t="shared" ca="1" si="92"/>
        <v/>
      </c>
      <c r="AX102" s="17" t="str">
        <f t="shared" ca="1" si="93"/>
        <v/>
      </c>
      <c r="AY102" s="17" t="str">
        <f t="shared" ca="1" si="94"/>
        <v/>
      </c>
      <c r="AZ102" s="17" t="str">
        <f t="shared" ca="1" si="95"/>
        <v/>
      </c>
      <c r="BA102" s="17" t="str">
        <f t="shared" ca="1" si="96"/>
        <v/>
      </c>
      <c r="BB102" s="17">
        <f t="shared" ca="1" si="97"/>
        <v>2.8983632030520345E-2</v>
      </c>
      <c r="BC102" s="17">
        <f t="shared" ca="1" si="98"/>
        <v>-1.2799835107136559E-2</v>
      </c>
      <c r="BD102" s="17" t="str">
        <f t="shared" ca="1" si="99"/>
        <v/>
      </c>
      <c r="BE102" s="17" t="str">
        <f t="shared" ca="1" si="100"/>
        <v/>
      </c>
      <c r="BG102" s="17" t="str">
        <f t="shared" ca="1" si="101"/>
        <v/>
      </c>
      <c r="BH102" s="17" t="str">
        <f t="shared" ca="1" si="102"/>
        <v/>
      </c>
      <c r="BI102" s="17" t="str">
        <f t="shared" ca="1" si="103"/>
        <v/>
      </c>
      <c r="BJ102" s="17" t="str">
        <f t="shared" ca="1" si="104"/>
        <v/>
      </c>
      <c r="BK102" s="17" t="str">
        <f t="shared" ca="1" si="105"/>
        <v/>
      </c>
      <c r="BL102" s="17" t="str">
        <f t="shared" ca="1" si="106"/>
        <v/>
      </c>
      <c r="BM102" s="17" t="str">
        <f t="shared" ca="1" si="107"/>
        <v/>
      </c>
      <c r="BN102" s="17" t="str">
        <f t="shared" ca="1" si="108"/>
        <v/>
      </c>
      <c r="BO102" s="17" t="str">
        <f t="shared" ca="1" si="109"/>
        <v/>
      </c>
      <c r="BP102" s="17">
        <f t="shared" ca="1" si="110"/>
        <v>2.1699187412659748E-2</v>
      </c>
      <c r="BQ102" s="17">
        <f t="shared" ca="1" si="111"/>
        <v>-1.277942143326749E-2</v>
      </c>
      <c r="BR102" s="17" t="str">
        <f t="shared" ca="1" si="112"/>
        <v/>
      </c>
      <c r="BS102" s="17" t="str">
        <f t="shared" ca="1" si="113"/>
        <v/>
      </c>
      <c r="BX102" t="str">
        <f>IF('Macrobond Imports'!FG101="","",'Macrobond Imports'!FG101)</f>
        <v/>
      </c>
      <c r="BY102" t="str">
        <f>IF('Macrobond Imports'!AI101="","",'Macrobond Imports'!AI101)</f>
        <v/>
      </c>
      <c r="CA102" s="37" t="str">
        <f t="shared" ca="1" si="114"/>
        <v/>
      </c>
      <c r="CB102" s="37" t="str">
        <f t="shared" ca="1" si="115"/>
        <v/>
      </c>
    </row>
    <row r="103" spans="1:80" x14ac:dyDescent="0.25">
      <c r="A103" s="10">
        <f>IF('Macrobond Imports'!A102="","",'Macrobond Imports'!A102)</f>
        <v>20210</v>
      </c>
      <c r="B103" s="9" t="str">
        <f>IF('Macrobond Imports'!B102="","",'Macrobond Imports'!B102)</f>
        <v/>
      </c>
      <c r="C103" s="9" t="str">
        <f>IF('Macrobond Imports'!C102="","",'Macrobond Imports'!C102)</f>
        <v/>
      </c>
      <c r="D103" s="9" t="str">
        <f>IF('Macrobond Imports'!Z102="","",'Macrobond Imports'!Z102)</f>
        <v/>
      </c>
      <c r="E103" s="9" t="str">
        <f>IF('Macrobond Imports'!BH102="","",'Macrobond Imports'!BH102)</f>
        <v/>
      </c>
      <c r="F103" s="9" t="str">
        <f>IF('Macrobond Imports'!BJ102="","",'Macrobond Imports'!BJ102)</f>
        <v/>
      </c>
      <c r="G103" s="9" t="str">
        <f>IF('Macrobond Imports'!BK102="","",'Macrobond Imports'!BK102)</f>
        <v/>
      </c>
      <c r="H103" s="9" t="str">
        <f>IF('Macrobond Imports'!BL102="","",'Macrobond Imports'!BL102)</f>
        <v/>
      </c>
      <c r="I103" s="9" t="str">
        <f>IF('Macrobond Imports'!BS102="","",'Macrobond Imports'!BS102)</f>
        <v/>
      </c>
      <c r="J103" s="9" t="str">
        <f>IF('Macrobond Imports'!AA102="","",'Macrobond Imports'!AA102)</f>
        <v/>
      </c>
      <c r="K103" s="9">
        <f>IF('Macrobond Imports'!DF102="","",'Macrobond Imports'!DF102)</f>
        <v>28.1</v>
      </c>
      <c r="L103" s="9">
        <f>IF('Macrobond Imports'!EA102="","",'Macrobond Imports'!EA102)</f>
        <v>30.2</v>
      </c>
      <c r="M103" s="9" t="str">
        <f>IF('Macrobond Imports'!FA102="","",'Macrobond Imports'!FA102)</f>
        <v/>
      </c>
      <c r="N103" s="9" t="str">
        <f>IF('Macrobond Imports'!FC102="","",'Macrobond Imports'!FC102)</f>
        <v/>
      </c>
      <c r="P103" s="16">
        <f t="shared" si="61"/>
        <v>20210</v>
      </c>
      <c r="Q103" s="17" t="str">
        <f t="shared" si="62"/>
        <v/>
      </c>
      <c r="R103" s="17" t="str">
        <f t="shared" si="63"/>
        <v/>
      </c>
      <c r="S103" s="17" t="str">
        <f t="shared" si="64"/>
        <v/>
      </c>
      <c r="T103" s="17" t="str">
        <f t="shared" si="65"/>
        <v/>
      </c>
      <c r="U103" s="17" t="str">
        <f t="shared" si="66"/>
        <v/>
      </c>
      <c r="V103" s="17" t="str">
        <f t="shared" si="67"/>
        <v/>
      </c>
      <c r="W103" s="17" t="str">
        <f t="shared" si="68"/>
        <v/>
      </c>
      <c r="X103" s="17" t="str">
        <f t="shared" si="69"/>
        <v/>
      </c>
      <c r="Y103" s="17" t="str">
        <f t="shared" si="70"/>
        <v/>
      </c>
      <c r="Z103" s="17">
        <f t="shared" si="71"/>
        <v>0</v>
      </c>
      <c r="AA103" s="17">
        <f t="shared" si="72"/>
        <v>-2.5806451612903292E-2</v>
      </c>
      <c r="AB103" s="17" t="str">
        <f t="shared" si="73"/>
        <v/>
      </c>
      <c r="AC103" s="17" t="str">
        <f t="shared" si="74"/>
        <v/>
      </c>
      <c r="AE103" s="17" t="str">
        <f t="shared" ca="1" si="75"/>
        <v/>
      </c>
      <c r="AF103" s="17" t="str">
        <f t="shared" ca="1" si="76"/>
        <v/>
      </c>
      <c r="AG103" s="17" t="str">
        <f t="shared" ca="1" si="77"/>
        <v/>
      </c>
      <c r="AH103" s="17" t="str">
        <f t="shared" ca="1" si="78"/>
        <v/>
      </c>
      <c r="AI103" s="17" t="str">
        <f t="shared" ca="1" si="79"/>
        <v/>
      </c>
      <c r="AJ103" s="17" t="str">
        <f t="shared" ca="1" si="80"/>
        <v/>
      </c>
      <c r="AK103" s="17" t="str">
        <f t="shared" ca="1" si="81"/>
        <v/>
      </c>
      <c r="AL103" s="17" t="str">
        <f t="shared" ca="1" si="82"/>
        <v/>
      </c>
      <c r="AM103" s="17" t="str">
        <f t="shared" ca="1" si="83"/>
        <v/>
      </c>
      <c r="AN103" s="17">
        <f t="shared" ca="1" si="84"/>
        <v>7.1684587813620748E-3</v>
      </c>
      <c r="AO103" s="17">
        <f t="shared" ca="1" si="85"/>
        <v>-5.9190031152648093E-2</v>
      </c>
      <c r="AP103" s="17" t="str">
        <f t="shared" ca="1" si="86"/>
        <v/>
      </c>
      <c r="AQ103" s="17" t="str">
        <f t="shared" ca="1" si="87"/>
        <v/>
      </c>
      <c r="AS103" s="17" t="str">
        <f t="shared" ca="1" si="88"/>
        <v/>
      </c>
      <c r="AT103" s="17" t="str">
        <f t="shared" ca="1" si="89"/>
        <v/>
      </c>
      <c r="AU103" s="17" t="str">
        <f t="shared" ca="1" si="90"/>
        <v/>
      </c>
      <c r="AV103" s="17" t="str">
        <f t="shared" ca="1" si="91"/>
        <v/>
      </c>
      <c r="AW103" s="17" t="str">
        <f t="shared" ca="1" si="92"/>
        <v/>
      </c>
      <c r="AX103" s="17" t="str">
        <f t="shared" ca="1" si="93"/>
        <v/>
      </c>
      <c r="AY103" s="17" t="str">
        <f t="shared" ca="1" si="94"/>
        <v/>
      </c>
      <c r="AZ103" s="17" t="str">
        <f t="shared" ca="1" si="95"/>
        <v/>
      </c>
      <c r="BA103" s="17" t="str">
        <f t="shared" ca="1" si="96"/>
        <v/>
      </c>
      <c r="BB103" s="17">
        <f t="shared" ca="1" si="97"/>
        <v>1.436242727639514E-2</v>
      </c>
      <c r="BC103" s="17">
        <f t="shared" ca="1" si="98"/>
        <v>-9.9298270856862159E-2</v>
      </c>
      <c r="BD103" s="17" t="str">
        <f t="shared" ca="1" si="99"/>
        <v/>
      </c>
      <c r="BE103" s="17" t="str">
        <f t="shared" ca="1" si="100"/>
        <v/>
      </c>
      <c r="BG103" s="17" t="str">
        <f t="shared" ca="1" si="101"/>
        <v/>
      </c>
      <c r="BH103" s="17" t="str">
        <f t="shared" ca="1" si="102"/>
        <v/>
      </c>
      <c r="BI103" s="17" t="str">
        <f t="shared" ca="1" si="103"/>
        <v/>
      </c>
      <c r="BJ103" s="17" t="str">
        <f t="shared" ca="1" si="104"/>
        <v/>
      </c>
      <c r="BK103" s="17" t="str">
        <f t="shared" ca="1" si="105"/>
        <v/>
      </c>
      <c r="BL103" s="17" t="str">
        <f t="shared" ca="1" si="106"/>
        <v/>
      </c>
      <c r="BM103" s="17" t="str">
        <f t="shared" ca="1" si="107"/>
        <v/>
      </c>
      <c r="BN103" s="17" t="str">
        <f t="shared" ca="1" si="108"/>
        <v/>
      </c>
      <c r="BO103" s="17" t="str">
        <f t="shared" ca="1" si="109"/>
        <v/>
      </c>
      <c r="BP103" s="17">
        <f t="shared" ca="1" si="110"/>
        <v>1.4388304364024274E-2</v>
      </c>
      <c r="BQ103" s="17">
        <f t="shared" ca="1" si="111"/>
        <v>-7.4972615521927799E-2</v>
      </c>
      <c r="BR103" s="17" t="str">
        <f t="shared" ca="1" si="112"/>
        <v/>
      </c>
      <c r="BS103" s="17" t="str">
        <f t="shared" ca="1" si="113"/>
        <v/>
      </c>
      <c r="BX103" t="str">
        <f>IF('Macrobond Imports'!FG102="","",'Macrobond Imports'!FG102)</f>
        <v/>
      </c>
      <c r="BY103" t="str">
        <f>IF('Macrobond Imports'!AI102="","",'Macrobond Imports'!AI102)</f>
        <v/>
      </c>
      <c r="CA103" s="37" t="str">
        <f t="shared" ca="1" si="114"/>
        <v/>
      </c>
      <c r="CB103" s="37" t="str">
        <f t="shared" ca="1" si="115"/>
        <v/>
      </c>
    </row>
    <row r="104" spans="1:80" x14ac:dyDescent="0.25">
      <c r="A104" s="10">
        <f>IF('Macrobond Imports'!A103="","",'Macrobond Imports'!A103)</f>
        <v>20241</v>
      </c>
      <c r="B104" s="9" t="str">
        <f>IF('Macrobond Imports'!B103="","",'Macrobond Imports'!B103)</f>
        <v/>
      </c>
      <c r="C104" s="9" t="str">
        <f>IF('Macrobond Imports'!C103="","",'Macrobond Imports'!C103)</f>
        <v/>
      </c>
      <c r="D104" s="9" t="str">
        <f>IF('Macrobond Imports'!Z103="","",'Macrobond Imports'!Z103)</f>
        <v/>
      </c>
      <c r="E104" s="9" t="str">
        <f>IF('Macrobond Imports'!BH103="","",'Macrobond Imports'!BH103)</f>
        <v/>
      </c>
      <c r="F104" s="9" t="str">
        <f>IF('Macrobond Imports'!BJ103="","",'Macrobond Imports'!BJ103)</f>
        <v/>
      </c>
      <c r="G104" s="9" t="str">
        <f>IF('Macrobond Imports'!BK103="","",'Macrobond Imports'!BK103)</f>
        <v/>
      </c>
      <c r="H104" s="9" t="str">
        <f>IF('Macrobond Imports'!BL103="","",'Macrobond Imports'!BL103)</f>
        <v/>
      </c>
      <c r="I104" s="9" t="str">
        <f>IF('Macrobond Imports'!BS103="","",'Macrobond Imports'!BS103)</f>
        <v/>
      </c>
      <c r="J104" s="9" t="str">
        <f>IF('Macrobond Imports'!AA103="","",'Macrobond Imports'!AA103)</f>
        <v/>
      </c>
      <c r="K104" s="9">
        <f>IF('Macrobond Imports'!DF103="","",'Macrobond Imports'!DF103)</f>
        <v>28.2</v>
      </c>
      <c r="L104" s="9">
        <f>IF('Macrobond Imports'!EA103="","",'Macrobond Imports'!EA103)</f>
        <v>30.7</v>
      </c>
      <c r="M104" s="9" t="str">
        <f>IF('Macrobond Imports'!FA103="","",'Macrobond Imports'!FA103)</f>
        <v/>
      </c>
      <c r="N104" s="9" t="str">
        <f>IF('Macrobond Imports'!FC103="","",'Macrobond Imports'!FC103)</f>
        <v/>
      </c>
      <c r="P104" s="16">
        <f t="shared" si="61"/>
        <v>20241</v>
      </c>
      <c r="Q104" s="17" t="str">
        <f t="shared" si="62"/>
        <v/>
      </c>
      <c r="R104" s="17" t="str">
        <f t="shared" si="63"/>
        <v/>
      </c>
      <c r="S104" s="17" t="str">
        <f t="shared" si="64"/>
        <v/>
      </c>
      <c r="T104" s="17" t="str">
        <f t="shared" si="65"/>
        <v/>
      </c>
      <c r="U104" s="17" t="str">
        <f t="shared" si="66"/>
        <v/>
      </c>
      <c r="V104" s="17" t="str">
        <f t="shared" si="67"/>
        <v/>
      </c>
      <c r="W104" s="17" t="str">
        <f t="shared" si="68"/>
        <v/>
      </c>
      <c r="X104" s="17" t="str">
        <f t="shared" si="69"/>
        <v/>
      </c>
      <c r="Y104" s="17" t="str">
        <f t="shared" si="70"/>
        <v/>
      </c>
      <c r="Z104" s="17">
        <f t="shared" si="71"/>
        <v>3.5587188612098419E-3</v>
      </c>
      <c r="AA104" s="17">
        <f t="shared" si="72"/>
        <v>1.655629139072845E-2</v>
      </c>
      <c r="AB104" s="17" t="str">
        <f t="shared" si="73"/>
        <v/>
      </c>
      <c r="AC104" s="17" t="str">
        <f t="shared" si="74"/>
        <v/>
      </c>
      <c r="AE104" s="17" t="str">
        <f t="shared" ca="1" si="75"/>
        <v/>
      </c>
      <c r="AF104" s="17" t="str">
        <f t="shared" ca="1" si="76"/>
        <v/>
      </c>
      <c r="AG104" s="17" t="str">
        <f t="shared" ca="1" si="77"/>
        <v/>
      </c>
      <c r="AH104" s="17" t="str">
        <f t="shared" ca="1" si="78"/>
        <v/>
      </c>
      <c r="AI104" s="17" t="str">
        <f t="shared" ca="1" si="79"/>
        <v/>
      </c>
      <c r="AJ104" s="17" t="str">
        <f t="shared" ca="1" si="80"/>
        <v/>
      </c>
      <c r="AK104" s="17" t="str">
        <f t="shared" ca="1" si="81"/>
        <v/>
      </c>
      <c r="AL104" s="17" t="str">
        <f t="shared" ca="1" si="82"/>
        <v/>
      </c>
      <c r="AM104" s="17" t="str">
        <f t="shared" ca="1" si="83"/>
        <v/>
      </c>
      <c r="AN104" s="17">
        <f t="shared" ca="1" si="84"/>
        <v>1.4388489208633004E-2</v>
      </c>
      <c r="AO104" s="17">
        <f t="shared" ca="1" si="85"/>
        <v>-2.5396825396825418E-2</v>
      </c>
      <c r="AP104" s="17" t="str">
        <f t="shared" ca="1" si="86"/>
        <v/>
      </c>
      <c r="AQ104" s="17" t="str">
        <f t="shared" ca="1" si="87"/>
        <v/>
      </c>
      <c r="AS104" s="17" t="str">
        <f t="shared" ca="1" si="88"/>
        <v/>
      </c>
      <c r="AT104" s="17" t="str">
        <f t="shared" ca="1" si="89"/>
        <v/>
      </c>
      <c r="AU104" s="17" t="str">
        <f t="shared" ca="1" si="90"/>
        <v/>
      </c>
      <c r="AV104" s="17" t="str">
        <f t="shared" ca="1" si="91"/>
        <v/>
      </c>
      <c r="AW104" s="17" t="str">
        <f t="shared" ca="1" si="92"/>
        <v/>
      </c>
      <c r="AX104" s="17" t="str">
        <f t="shared" ca="1" si="93"/>
        <v/>
      </c>
      <c r="AY104" s="17" t="str">
        <f t="shared" ca="1" si="94"/>
        <v/>
      </c>
      <c r="AZ104" s="17" t="str">
        <f t="shared" ca="1" si="95"/>
        <v/>
      </c>
      <c r="BA104" s="17" t="str">
        <f t="shared" ca="1" si="96"/>
        <v/>
      </c>
      <c r="BB104" s="17">
        <f t="shared" ca="1" si="97"/>
        <v>2.8879011349437489E-2</v>
      </c>
      <c r="BC104" s="17">
        <f t="shared" ca="1" si="98"/>
        <v>0</v>
      </c>
      <c r="BD104" s="17" t="str">
        <f t="shared" ca="1" si="99"/>
        <v/>
      </c>
      <c r="BE104" s="17" t="str">
        <f t="shared" ca="1" si="100"/>
        <v/>
      </c>
      <c r="BG104" s="17" t="str">
        <f t="shared" ca="1" si="101"/>
        <v/>
      </c>
      <c r="BH104" s="17" t="str">
        <f t="shared" ca="1" si="102"/>
        <v/>
      </c>
      <c r="BI104" s="17" t="str">
        <f t="shared" ca="1" si="103"/>
        <v/>
      </c>
      <c r="BJ104" s="17" t="str">
        <f t="shared" ca="1" si="104"/>
        <v/>
      </c>
      <c r="BK104" s="17" t="str">
        <f t="shared" ca="1" si="105"/>
        <v/>
      </c>
      <c r="BL104" s="17" t="str">
        <f t="shared" ca="1" si="106"/>
        <v/>
      </c>
      <c r="BM104" s="17" t="str">
        <f t="shared" ca="1" si="107"/>
        <v/>
      </c>
      <c r="BN104" s="17" t="str">
        <f t="shared" ca="1" si="108"/>
        <v/>
      </c>
      <c r="BO104" s="17" t="str">
        <f t="shared" ca="1" si="109"/>
        <v/>
      </c>
      <c r="BP104" s="17">
        <f t="shared" ca="1" si="110"/>
        <v>2.1620996647011115E-2</v>
      </c>
      <c r="BQ104" s="17">
        <f t="shared" ca="1" si="111"/>
        <v>-6.4829650868613031E-3</v>
      </c>
      <c r="BR104" s="17" t="str">
        <f t="shared" ca="1" si="112"/>
        <v/>
      </c>
      <c r="BS104" s="17" t="str">
        <f t="shared" ca="1" si="113"/>
        <v/>
      </c>
      <c r="BX104" t="str">
        <f>IF('Macrobond Imports'!FG103="","",'Macrobond Imports'!FG103)</f>
        <v/>
      </c>
      <c r="BY104" t="str">
        <f>IF('Macrobond Imports'!AI103="","",'Macrobond Imports'!AI103)</f>
        <v/>
      </c>
      <c r="CA104" s="37" t="str">
        <f t="shared" ca="1" si="114"/>
        <v/>
      </c>
      <c r="CB104" s="37" t="str">
        <f t="shared" ca="1" si="115"/>
        <v/>
      </c>
    </row>
    <row r="105" spans="1:80" x14ac:dyDescent="0.25">
      <c r="A105" s="10">
        <f>IF('Macrobond Imports'!A104="","",'Macrobond Imports'!A104)</f>
        <v>20271</v>
      </c>
      <c r="B105" s="9" t="str">
        <f>IF('Macrobond Imports'!B104="","",'Macrobond Imports'!B104)</f>
        <v/>
      </c>
      <c r="C105" s="9" t="str">
        <f>IF('Macrobond Imports'!C104="","",'Macrobond Imports'!C104)</f>
        <v/>
      </c>
      <c r="D105" s="9" t="str">
        <f>IF('Macrobond Imports'!Z104="","",'Macrobond Imports'!Z104)</f>
        <v/>
      </c>
      <c r="E105" s="9" t="str">
        <f>IF('Macrobond Imports'!BH104="","",'Macrobond Imports'!BH104)</f>
        <v/>
      </c>
      <c r="F105" s="9" t="str">
        <f>IF('Macrobond Imports'!BJ104="","",'Macrobond Imports'!BJ104)</f>
        <v/>
      </c>
      <c r="G105" s="9" t="str">
        <f>IF('Macrobond Imports'!BK104="","",'Macrobond Imports'!BK104)</f>
        <v/>
      </c>
      <c r="H105" s="9" t="str">
        <f>IF('Macrobond Imports'!BL104="","",'Macrobond Imports'!BL104)</f>
        <v/>
      </c>
      <c r="I105" s="9" t="str">
        <f>IF('Macrobond Imports'!BS104="","",'Macrobond Imports'!BS104)</f>
        <v/>
      </c>
      <c r="J105" s="9" t="str">
        <f>IF('Macrobond Imports'!AA104="","",'Macrobond Imports'!AA104)</f>
        <v/>
      </c>
      <c r="K105" s="9">
        <f>IF('Macrobond Imports'!DF104="","",'Macrobond Imports'!DF104)</f>
        <v>28.4</v>
      </c>
      <c r="L105" s="9">
        <f>IF('Macrobond Imports'!EA104="","",'Macrobond Imports'!EA104)</f>
        <v>30.4</v>
      </c>
      <c r="M105" s="9" t="str">
        <f>IF('Macrobond Imports'!FA104="","",'Macrobond Imports'!FA104)</f>
        <v/>
      </c>
      <c r="N105" s="9" t="str">
        <f>IF('Macrobond Imports'!FC104="","",'Macrobond Imports'!FC104)</f>
        <v/>
      </c>
      <c r="P105" s="16">
        <f t="shared" si="61"/>
        <v>20271</v>
      </c>
      <c r="Q105" s="17" t="str">
        <f t="shared" si="62"/>
        <v/>
      </c>
      <c r="R105" s="17" t="str">
        <f t="shared" si="63"/>
        <v/>
      </c>
      <c r="S105" s="17" t="str">
        <f t="shared" si="64"/>
        <v/>
      </c>
      <c r="T105" s="17" t="str">
        <f t="shared" si="65"/>
        <v/>
      </c>
      <c r="U105" s="17" t="str">
        <f t="shared" si="66"/>
        <v/>
      </c>
      <c r="V105" s="17" t="str">
        <f t="shared" si="67"/>
        <v/>
      </c>
      <c r="W105" s="17" t="str">
        <f t="shared" si="68"/>
        <v/>
      </c>
      <c r="X105" s="17" t="str">
        <f t="shared" si="69"/>
        <v/>
      </c>
      <c r="Y105" s="17" t="str">
        <f t="shared" si="70"/>
        <v/>
      </c>
      <c r="Z105" s="17">
        <f t="shared" si="71"/>
        <v>7.0921985815601829E-3</v>
      </c>
      <c r="AA105" s="17">
        <f t="shared" si="72"/>
        <v>-9.7719869706840434E-3</v>
      </c>
      <c r="AB105" s="17" t="str">
        <f t="shared" si="73"/>
        <v/>
      </c>
      <c r="AC105" s="17" t="str">
        <f t="shared" si="74"/>
        <v/>
      </c>
      <c r="AE105" s="17" t="str">
        <f t="shared" ca="1" si="75"/>
        <v/>
      </c>
      <c r="AF105" s="17" t="str">
        <f t="shared" ca="1" si="76"/>
        <v/>
      </c>
      <c r="AG105" s="17" t="str">
        <f t="shared" ca="1" si="77"/>
        <v/>
      </c>
      <c r="AH105" s="17" t="str">
        <f t="shared" ca="1" si="78"/>
        <v/>
      </c>
      <c r="AI105" s="17" t="str">
        <f t="shared" ca="1" si="79"/>
        <v/>
      </c>
      <c r="AJ105" s="17" t="str">
        <f t="shared" ca="1" si="80"/>
        <v/>
      </c>
      <c r="AK105" s="17" t="str">
        <f t="shared" ca="1" si="81"/>
        <v/>
      </c>
      <c r="AL105" s="17" t="str">
        <f t="shared" ca="1" si="82"/>
        <v/>
      </c>
      <c r="AM105" s="17" t="str">
        <f t="shared" ca="1" si="83"/>
        <v/>
      </c>
      <c r="AN105" s="17">
        <f t="shared" ca="1" si="84"/>
        <v>1.7921146953405076E-2</v>
      </c>
      <c r="AO105" s="17">
        <f t="shared" ca="1" si="85"/>
        <v>-3.1847133757961776E-2</v>
      </c>
      <c r="AP105" s="17" t="str">
        <f t="shared" ca="1" si="86"/>
        <v/>
      </c>
      <c r="AQ105" s="17" t="str">
        <f t="shared" ca="1" si="87"/>
        <v/>
      </c>
      <c r="AS105" s="17" t="str">
        <f t="shared" ca="1" si="88"/>
        <v/>
      </c>
      <c r="AT105" s="17" t="str">
        <f t="shared" ca="1" si="89"/>
        <v/>
      </c>
      <c r="AU105" s="17" t="str">
        <f t="shared" ca="1" si="90"/>
        <v/>
      </c>
      <c r="AV105" s="17" t="str">
        <f t="shared" ca="1" si="91"/>
        <v/>
      </c>
      <c r="AW105" s="17" t="str">
        <f t="shared" ca="1" si="92"/>
        <v/>
      </c>
      <c r="AX105" s="17" t="str">
        <f t="shared" ca="1" si="93"/>
        <v/>
      </c>
      <c r="AY105" s="17" t="str">
        <f t="shared" ca="1" si="94"/>
        <v/>
      </c>
      <c r="AZ105" s="17" t="str">
        <f t="shared" ca="1" si="95"/>
        <v/>
      </c>
      <c r="BA105" s="17" t="str">
        <f t="shared" ca="1" si="96"/>
        <v/>
      </c>
      <c r="BB105" s="17">
        <f t="shared" ca="1" si="97"/>
        <v>4.3393388729370486E-2</v>
      </c>
      <c r="BC105" s="17">
        <f t="shared" ca="1" si="98"/>
        <v>-7.5200557864953943E-2</v>
      </c>
      <c r="BD105" s="17" t="str">
        <f t="shared" ca="1" si="99"/>
        <v/>
      </c>
      <c r="BE105" s="17" t="str">
        <f t="shared" ca="1" si="100"/>
        <v/>
      </c>
      <c r="BG105" s="17" t="str">
        <f t="shared" ca="1" si="101"/>
        <v/>
      </c>
      <c r="BH105" s="17" t="str">
        <f t="shared" ca="1" si="102"/>
        <v/>
      </c>
      <c r="BI105" s="17" t="str">
        <f t="shared" ca="1" si="103"/>
        <v/>
      </c>
      <c r="BJ105" s="17" t="str">
        <f t="shared" ca="1" si="104"/>
        <v/>
      </c>
      <c r="BK105" s="17" t="str">
        <f t="shared" ca="1" si="105"/>
        <v/>
      </c>
      <c r="BL105" s="17" t="str">
        <f t="shared" ca="1" si="106"/>
        <v/>
      </c>
      <c r="BM105" s="17" t="str">
        <f t="shared" ca="1" si="107"/>
        <v/>
      </c>
      <c r="BN105" s="17" t="str">
        <f t="shared" ca="1" si="108"/>
        <v/>
      </c>
      <c r="BO105" s="17" t="str">
        <f t="shared" ca="1" si="109"/>
        <v/>
      </c>
      <c r="BP105" s="17">
        <f t="shared" ca="1" si="110"/>
        <v>3.616346141493576E-2</v>
      </c>
      <c r="BQ105" s="17">
        <f t="shared" ca="1" si="111"/>
        <v>-4.4509465369464984E-2</v>
      </c>
      <c r="BR105" s="17" t="str">
        <f t="shared" ca="1" si="112"/>
        <v/>
      </c>
      <c r="BS105" s="17" t="str">
        <f t="shared" ca="1" si="113"/>
        <v/>
      </c>
      <c r="BX105" t="str">
        <f>IF('Macrobond Imports'!FG104="","",'Macrobond Imports'!FG104)</f>
        <v/>
      </c>
      <c r="BY105" t="str">
        <f>IF('Macrobond Imports'!AI104="","",'Macrobond Imports'!AI104)</f>
        <v/>
      </c>
      <c r="CA105" s="37" t="str">
        <f t="shared" ca="1" si="114"/>
        <v/>
      </c>
      <c r="CB105" s="37" t="str">
        <f t="shared" ca="1" si="115"/>
        <v/>
      </c>
    </row>
    <row r="106" spans="1:80" x14ac:dyDescent="0.25">
      <c r="A106" s="10">
        <f>IF('Macrobond Imports'!A105="","",'Macrobond Imports'!A105)</f>
        <v>20302</v>
      </c>
      <c r="B106" s="9" t="str">
        <f>IF('Macrobond Imports'!B105="","",'Macrobond Imports'!B105)</f>
        <v/>
      </c>
      <c r="C106" s="9" t="str">
        <f>IF('Macrobond Imports'!C105="","",'Macrobond Imports'!C105)</f>
        <v/>
      </c>
      <c r="D106" s="9" t="str">
        <f>IF('Macrobond Imports'!Z105="","",'Macrobond Imports'!Z105)</f>
        <v/>
      </c>
      <c r="E106" s="9" t="str">
        <f>IF('Macrobond Imports'!BH105="","",'Macrobond Imports'!BH105)</f>
        <v/>
      </c>
      <c r="F106" s="9" t="str">
        <f>IF('Macrobond Imports'!BJ105="","",'Macrobond Imports'!BJ105)</f>
        <v/>
      </c>
      <c r="G106" s="9" t="str">
        <f>IF('Macrobond Imports'!BK105="","",'Macrobond Imports'!BK105)</f>
        <v/>
      </c>
      <c r="H106" s="9" t="str">
        <f>IF('Macrobond Imports'!BL105="","",'Macrobond Imports'!BL105)</f>
        <v/>
      </c>
      <c r="I106" s="9" t="str">
        <f>IF('Macrobond Imports'!BS105="","",'Macrobond Imports'!BS105)</f>
        <v/>
      </c>
      <c r="J106" s="9" t="str">
        <f>IF('Macrobond Imports'!AA105="","",'Macrobond Imports'!AA105)</f>
        <v/>
      </c>
      <c r="K106" s="9">
        <f>IF('Macrobond Imports'!DF105="","",'Macrobond Imports'!DF105)</f>
        <v>28.5</v>
      </c>
      <c r="L106" s="9">
        <f>IF('Macrobond Imports'!EA105="","",'Macrobond Imports'!EA105)</f>
        <v>30.1</v>
      </c>
      <c r="M106" s="9" t="str">
        <f>IF('Macrobond Imports'!FA105="","",'Macrobond Imports'!FA105)</f>
        <v/>
      </c>
      <c r="N106" s="9" t="str">
        <f>IF('Macrobond Imports'!FC105="","",'Macrobond Imports'!FC105)</f>
        <v/>
      </c>
      <c r="P106" s="16">
        <f t="shared" si="61"/>
        <v>20302</v>
      </c>
      <c r="Q106" s="17" t="str">
        <f t="shared" si="62"/>
        <v/>
      </c>
      <c r="R106" s="17" t="str">
        <f t="shared" si="63"/>
        <v/>
      </c>
      <c r="S106" s="17" t="str">
        <f t="shared" si="64"/>
        <v/>
      </c>
      <c r="T106" s="17" t="str">
        <f t="shared" si="65"/>
        <v/>
      </c>
      <c r="U106" s="17" t="str">
        <f t="shared" si="66"/>
        <v/>
      </c>
      <c r="V106" s="17" t="str">
        <f t="shared" si="67"/>
        <v/>
      </c>
      <c r="W106" s="17" t="str">
        <f t="shared" si="68"/>
        <v/>
      </c>
      <c r="X106" s="17" t="str">
        <f t="shared" si="69"/>
        <v/>
      </c>
      <c r="Y106" s="17" t="str">
        <f t="shared" si="70"/>
        <v/>
      </c>
      <c r="Z106" s="17">
        <f t="shared" si="71"/>
        <v>3.5211267605634866E-3</v>
      </c>
      <c r="AA106" s="17">
        <f t="shared" si="72"/>
        <v>-9.8684210526315264E-3</v>
      </c>
      <c r="AB106" s="17" t="str">
        <f t="shared" si="73"/>
        <v/>
      </c>
      <c r="AC106" s="17" t="str">
        <f t="shared" si="74"/>
        <v/>
      </c>
      <c r="AE106" s="17" t="str">
        <f t="shared" ca="1" si="75"/>
        <v/>
      </c>
      <c r="AF106" s="17" t="str">
        <f t="shared" ca="1" si="76"/>
        <v/>
      </c>
      <c r="AG106" s="17" t="str">
        <f t="shared" ca="1" si="77"/>
        <v/>
      </c>
      <c r="AH106" s="17" t="str">
        <f t="shared" ca="1" si="78"/>
        <v/>
      </c>
      <c r="AI106" s="17" t="str">
        <f t="shared" ca="1" si="79"/>
        <v/>
      </c>
      <c r="AJ106" s="17" t="str">
        <f t="shared" ca="1" si="80"/>
        <v/>
      </c>
      <c r="AK106" s="17" t="str">
        <f t="shared" ca="1" si="81"/>
        <v/>
      </c>
      <c r="AL106" s="17" t="str">
        <f t="shared" ca="1" si="82"/>
        <v/>
      </c>
      <c r="AM106" s="17" t="str">
        <f t="shared" ca="1" si="83"/>
        <v/>
      </c>
      <c r="AN106" s="17">
        <f t="shared" ca="1" si="84"/>
        <v>2.1505376344086002E-2</v>
      </c>
      <c r="AO106" s="17">
        <f t="shared" ca="1" si="85"/>
        <v>-3.8338658146964799E-2</v>
      </c>
      <c r="AP106" s="17" t="str">
        <f t="shared" ca="1" si="86"/>
        <v/>
      </c>
      <c r="AQ106" s="17" t="str">
        <f t="shared" ca="1" si="87"/>
        <v/>
      </c>
      <c r="AS106" s="17" t="str">
        <f t="shared" ca="1" si="88"/>
        <v/>
      </c>
      <c r="AT106" s="17" t="str">
        <f t="shared" ca="1" si="89"/>
        <v/>
      </c>
      <c r="AU106" s="17" t="str">
        <f t="shared" ca="1" si="90"/>
        <v/>
      </c>
      <c r="AV106" s="17" t="str">
        <f t="shared" ca="1" si="91"/>
        <v/>
      </c>
      <c r="AW106" s="17" t="str">
        <f t="shared" ca="1" si="92"/>
        <v/>
      </c>
      <c r="AX106" s="17" t="str">
        <f t="shared" ca="1" si="93"/>
        <v/>
      </c>
      <c r="AY106" s="17" t="str">
        <f t="shared" ca="1" si="94"/>
        <v/>
      </c>
      <c r="AZ106" s="17" t="str">
        <f t="shared" ca="1" si="95"/>
        <v/>
      </c>
      <c r="BA106" s="17" t="str">
        <f t="shared" ca="1" si="96"/>
        <v/>
      </c>
      <c r="BB106" s="17">
        <f t="shared" ca="1" si="97"/>
        <v>5.8166870659380088E-2</v>
      </c>
      <c r="BC106" s="17">
        <f t="shared" ca="1" si="98"/>
        <v>-1.3179391628312831E-2</v>
      </c>
      <c r="BD106" s="17" t="str">
        <f t="shared" ca="1" si="99"/>
        <v/>
      </c>
      <c r="BE106" s="17" t="str">
        <f t="shared" ca="1" si="100"/>
        <v/>
      </c>
      <c r="BG106" s="17" t="str">
        <f t="shared" ca="1" si="101"/>
        <v/>
      </c>
      <c r="BH106" s="17" t="str">
        <f t="shared" ca="1" si="102"/>
        <v/>
      </c>
      <c r="BI106" s="17" t="str">
        <f t="shared" ca="1" si="103"/>
        <v/>
      </c>
      <c r="BJ106" s="17" t="str">
        <f t="shared" ca="1" si="104"/>
        <v/>
      </c>
      <c r="BK106" s="17" t="str">
        <f t="shared" ca="1" si="105"/>
        <v/>
      </c>
      <c r="BL106" s="17" t="str">
        <f t="shared" ca="1" si="106"/>
        <v/>
      </c>
      <c r="BM106" s="17" t="str">
        <f t="shared" ca="1" si="107"/>
        <v/>
      </c>
      <c r="BN106" s="17" t="str">
        <f t="shared" ca="1" si="108"/>
        <v/>
      </c>
      <c r="BO106" s="17" t="str">
        <f t="shared" ca="1" si="109"/>
        <v/>
      </c>
      <c r="BP106" s="17">
        <f t="shared" ca="1" si="110"/>
        <v>3.6033163265305923E-2</v>
      </c>
      <c r="BQ106" s="17">
        <f t="shared" ca="1" si="111"/>
        <v>-5.7221644120707404E-2</v>
      </c>
      <c r="BR106" s="17" t="str">
        <f t="shared" ca="1" si="112"/>
        <v/>
      </c>
      <c r="BS106" s="17" t="str">
        <f t="shared" ca="1" si="113"/>
        <v/>
      </c>
      <c r="BX106" t="str">
        <f>IF('Macrobond Imports'!FG105="","",'Macrobond Imports'!FG105)</f>
        <v/>
      </c>
      <c r="BY106" t="str">
        <f>IF('Macrobond Imports'!AI105="","",'Macrobond Imports'!AI105)</f>
        <v/>
      </c>
      <c r="CA106" s="37" t="str">
        <f t="shared" ca="1" si="114"/>
        <v/>
      </c>
      <c r="CB106" s="37" t="str">
        <f t="shared" ca="1" si="115"/>
        <v/>
      </c>
    </row>
    <row r="107" spans="1:80" x14ac:dyDescent="0.25">
      <c r="A107" s="10">
        <f>IF('Macrobond Imports'!A106="","",'Macrobond Imports'!A106)</f>
        <v>20333</v>
      </c>
      <c r="B107" s="9" t="str">
        <f>IF('Macrobond Imports'!B106="","",'Macrobond Imports'!B106)</f>
        <v/>
      </c>
      <c r="C107" s="9" t="str">
        <f>IF('Macrobond Imports'!C106="","",'Macrobond Imports'!C106)</f>
        <v/>
      </c>
      <c r="D107" s="9" t="str">
        <f>IF('Macrobond Imports'!Z106="","",'Macrobond Imports'!Z106)</f>
        <v/>
      </c>
      <c r="E107" s="9" t="str">
        <f>IF('Macrobond Imports'!BH106="","",'Macrobond Imports'!BH106)</f>
        <v/>
      </c>
      <c r="F107" s="9" t="str">
        <f>IF('Macrobond Imports'!BJ106="","",'Macrobond Imports'!BJ106)</f>
        <v/>
      </c>
      <c r="G107" s="9" t="str">
        <f>IF('Macrobond Imports'!BK106="","",'Macrobond Imports'!BK106)</f>
        <v/>
      </c>
      <c r="H107" s="9" t="str">
        <f>IF('Macrobond Imports'!BL106="","",'Macrobond Imports'!BL106)</f>
        <v/>
      </c>
      <c r="I107" s="9" t="str">
        <f>IF('Macrobond Imports'!BS106="","",'Macrobond Imports'!BS106)</f>
        <v/>
      </c>
      <c r="J107" s="9" t="str">
        <f>IF('Macrobond Imports'!AA106="","",'Macrobond Imports'!AA106)</f>
        <v/>
      </c>
      <c r="K107" s="9">
        <f>IF('Macrobond Imports'!DF106="","",'Macrobond Imports'!DF106)</f>
        <v>28.8</v>
      </c>
      <c r="L107" s="9">
        <f>IF('Macrobond Imports'!EA106="","",'Macrobond Imports'!EA106)</f>
        <v>30.4</v>
      </c>
      <c r="M107" s="9" t="str">
        <f>IF('Macrobond Imports'!FA106="","",'Macrobond Imports'!FA106)</f>
        <v/>
      </c>
      <c r="N107" s="9" t="str">
        <f>IF('Macrobond Imports'!FC106="","",'Macrobond Imports'!FC106)</f>
        <v/>
      </c>
      <c r="P107" s="16">
        <f t="shared" si="61"/>
        <v>20333</v>
      </c>
      <c r="Q107" s="17" t="str">
        <f t="shared" si="62"/>
        <v/>
      </c>
      <c r="R107" s="17" t="str">
        <f t="shared" si="63"/>
        <v/>
      </c>
      <c r="S107" s="17" t="str">
        <f t="shared" si="64"/>
        <v/>
      </c>
      <c r="T107" s="17" t="str">
        <f t="shared" si="65"/>
        <v/>
      </c>
      <c r="U107" s="17" t="str">
        <f t="shared" si="66"/>
        <v/>
      </c>
      <c r="V107" s="17" t="str">
        <f t="shared" si="67"/>
        <v/>
      </c>
      <c r="W107" s="17" t="str">
        <f t="shared" si="68"/>
        <v/>
      </c>
      <c r="X107" s="17" t="str">
        <f t="shared" si="69"/>
        <v/>
      </c>
      <c r="Y107" s="17" t="str">
        <f t="shared" si="70"/>
        <v/>
      </c>
      <c r="Z107" s="17">
        <f t="shared" si="71"/>
        <v>1.0526315789473717E-2</v>
      </c>
      <c r="AA107" s="17">
        <f t="shared" si="72"/>
        <v>9.966777408637828E-3</v>
      </c>
      <c r="AB107" s="17" t="str">
        <f t="shared" si="73"/>
        <v/>
      </c>
      <c r="AC107" s="17" t="str">
        <f t="shared" si="74"/>
        <v/>
      </c>
      <c r="AE107" s="17" t="str">
        <f t="shared" ca="1" si="75"/>
        <v/>
      </c>
      <c r="AF107" s="17" t="str">
        <f t="shared" ca="1" si="76"/>
        <v/>
      </c>
      <c r="AG107" s="17" t="str">
        <f t="shared" ca="1" si="77"/>
        <v/>
      </c>
      <c r="AH107" s="17" t="str">
        <f t="shared" ca="1" si="78"/>
        <v/>
      </c>
      <c r="AI107" s="17" t="str">
        <f t="shared" ca="1" si="79"/>
        <v/>
      </c>
      <c r="AJ107" s="17" t="str">
        <f t="shared" ca="1" si="80"/>
        <v/>
      </c>
      <c r="AK107" s="17" t="str">
        <f t="shared" ca="1" si="81"/>
        <v/>
      </c>
      <c r="AL107" s="17" t="str">
        <f t="shared" ca="1" si="82"/>
        <v/>
      </c>
      <c r="AM107" s="17" t="str">
        <f t="shared" ca="1" si="83"/>
        <v/>
      </c>
      <c r="AN107" s="17">
        <f t="shared" ca="1" si="84"/>
        <v>3.5971223021582732E-2</v>
      </c>
      <c r="AO107" s="17">
        <f t="shared" ca="1" si="85"/>
        <v>-3.4920634920635019E-2</v>
      </c>
      <c r="AP107" s="17" t="str">
        <f t="shared" ca="1" si="86"/>
        <v/>
      </c>
      <c r="AQ107" s="17" t="str">
        <f t="shared" ca="1" si="87"/>
        <v/>
      </c>
      <c r="AS107" s="17" t="str">
        <f t="shared" ca="1" si="88"/>
        <v/>
      </c>
      <c r="AT107" s="17" t="str">
        <f t="shared" ca="1" si="89"/>
        <v/>
      </c>
      <c r="AU107" s="17" t="str">
        <f t="shared" ca="1" si="90"/>
        <v/>
      </c>
      <c r="AV107" s="17" t="str">
        <f t="shared" ca="1" si="91"/>
        <v/>
      </c>
      <c r="AW107" s="17" t="str">
        <f t="shared" ca="1" si="92"/>
        <v/>
      </c>
      <c r="AX107" s="17" t="str">
        <f t="shared" ca="1" si="93"/>
        <v/>
      </c>
      <c r="AY107" s="17" t="str">
        <f t="shared" ca="1" si="94"/>
        <v/>
      </c>
      <c r="AZ107" s="17" t="str">
        <f t="shared" ca="1" si="95"/>
        <v/>
      </c>
      <c r="BA107" s="17" t="str">
        <f t="shared" ca="1" si="96"/>
        <v/>
      </c>
      <c r="BB107" s="17">
        <f t="shared" ca="1" si="97"/>
        <v>8.7861276177685133E-2</v>
      </c>
      <c r="BC107" s="17">
        <f t="shared" ca="1" si="98"/>
        <v>-3.8518720963674813E-2</v>
      </c>
      <c r="BD107" s="17" t="str">
        <f t="shared" ca="1" si="99"/>
        <v/>
      </c>
      <c r="BE107" s="17" t="str">
        <f t="shared" ca="1" si="100"/>
        <v/>
      </c>
      <c r="BG107" s="17" t="str">
        <f t="shared" ca="1" si="101"/>
        <v/>
      </c>
      <c r="BH107" s="17" t="str">
        <f t="shared" ca="1" si="102"/>
        <v/>
      </c>
      <c r="BI107" s="17" t="str">
        <f t="shared" ca="1" si="103"/>
        <v/>
      </c>
      <c r="BJ107" s="17" t="str">
        <f t="shared" ca="1" si="104"/>
        <v/>
      </c>
      <c r="BK107" s="17" t="str">
        <f t="shared" ca="1" si="105"/>
        <v/>
      </c>
      <c r="BL107" s="17" t="str">
        <f t="shared" ca="1" si="106"/>
        <v/>
      </c>
      <c r="BM107" s="17" t="str">
        <f t="shared" ca="1" si="107"/>
        <v/>
      </c>
      <c r="BN107" s="17" t="str">
        <f t="shared" ca="1" si="108"/>
        <v/>
      </c>
      <c r="BO107" s="17" t="str">
        <f t="shared" ca="1" si="109"/>
        <v/>
      </c>
      <c r="BP107" s="17">
        <f t="shared" ca="1" si="110"/>
        <v>5.7959183673469639E-2</v>
      </c>
      <c r="BQ107" s="17">
        <f t="shared" ca="1" si="111"/>
        <v>-1.9448482212012896E-2</v>
      </c>
      <c r="BR107" s="17" t="str">
        <f t="shared" ca="1" si="112"/>
        <v/>
      </c>
      <c r="BS107" s="17" t="str">
        <f t="shared" ca="1" si="113"/>
        <v/>
      </c>
      <c r="BX107" t="str">
        <f>IF('Macrobond Imports'!FG106="","",'Macrobond Imports'!FG106)</f>
        <v/>
      </c>
      <c r="BY107" t="str">
        <f>IF('Macrobond Imports'!AI106="","",'Macrobond Imports'!AI106)</f>
        <v/>
      </c>
      <c r="CA107" s="37" t="str">
        <f t="shared" ca="1" si="114"/>
        <v/>
      </c>
      <c r="CB107" s="37" t="str">
        <f t="shared" ca="1" si="115"/>
        <v/>
      </c>
    </row>
    <row r="108" spans="1:80" x14ac:dyDescent="0.25">
      <c r="A108" s="10">
        <f>IF('Macrobond Imports'!A107="","",'Macrobond Imports'!A107)</f>
        <v>20363</v>
      </c>
      <c r="B108" s="9" t="str">
        <f>IF('Macrobond Imports'!B107="","",'Macrobond Imports'!B107)</f>
        <v/>
      </c>
      <c r="C108" s="9" t="str">
        <f>IF('Macrobond Imports'!C107="","",'Macrobond Imports'!C107)</f>
        <v/>
      </c>
      <c r="D108" s="9" t="str">
        <f>IF('Macrobond Imports'!Z107="","",'Macrobond Imports'!Z107)</f>
        <v/>
      </c>
      <c r="E108" s="9" t="str">
        <f>IF('Macrobond Imports'!BH107="","",'Macrobond Imports'!BH107)</f>
        <v/>
      </c>
      <c r="F108" s="9" t="str">
        <f>IF('Macrobond Imports'!BJ107="","",'Macrobond Imports'!BJ107)</f>
        <v/>
      </c>
      <c r="G108" s="9" t="str">
        <f>IF('Macrobond Imports'!BK107="","",'Macrobond Imports'!BK107)</f>
        <v/>
      </c>
      <c r="H108" s="9" t="str">
        <f>IF('Macrobond Imports'!BL107="","",'Macrobond Imports'!BL107)</f>
        <v/>
      </c>
      <c r="I108" s="9" t="str">
        <f>IF('Macrobond Imports'!BS107="","",'Macrobond Imports'!BS107)</f>
        <v/>
      </c>
      <c r="J108" s="9" t="str">
        <f>IF('Macrobond Imports'!AA107="","",'Macrobond Imports'!AA107)</f>
        <v/>
      </c>
      <c r="K108" s="9">
        <f>IF('Macrobond Imports'!DF107="","",'Macrobond Imports'!DF107)</f>
        <v>28.9</v>
      </c>
      <c r="L108" s="9">
        <f>IF('Macrobond Imports'!EA107="","",'Macrobond Imports'!EA107)</f>
        <v>30.4</v>
      </c>
      <c r="M108" s="9" t="str">
        <f>IF('Macrobond Imports'!FA107="","",'Macrobond Imports'!FA107)</f>
        <v/>
      </c>
      <c r="N108" s="9" t="str">
        <f>IF('Macrobond Imports'!FC107="","",'Macrobond Imports'!FC107)</f>
        <v/>
      </c>
      <c r="P108" s="16">
        <f t="shared" si="61"/>
        <v>20363</v>
      </c>
      <c r="Q108" s="17" t="str">
        <f t="shared" si="62"/>
        <v/>
      </c>
      <c r="R108" s="17" t="str">
        <f t="shared" si="63"/>
        <v/>
      </c>
      <c r="S108" s="17" t="str">
        <f t="shared" si="64"/>
        <v/>
      </c>
      <c r="T108" s="17" t="str">
        <f t="shared" si="65"/>
        <v/>
      </c>
      <c r="U108" s="17" t="str">
        <f t="shared" si="66"/>
        <v/>
      </c>
      <c r="V108" s="17" t="str">
        <f t="shared" si="67"/>
        <v/>
      </c>
      <c r="W108" s="17" t="str">
        <f t="shared" si="68"/>
        <v/>
      </c>
      <c r="X108" s="17" t="str">
        <f t="shared" si="69"/>
        <v/>
      </c>
      <c r="Y108" s="17" t="str">
        <f t="shared" si="70"/>
        <v/>
      </c>
      <c r="Z108" s="17">
        <f t="shared" si="71"/>
        <v>3.4722222222220989E-3</v>
      </c>
      <c r="AA108" s="17">
        <f t="shared" si="72"/>
        <v>0</v>
      </c>
      <c r="AB108" s="17" t="str">
        <f t="shared" si="73"/>
        <v/>
      </c>
      <c r="AC108" s="17" t="str">
        <f t="shared" si="74"/>
        <v/>
      </c>
      <c r="AE108" s="17" t="str">
        <f t="shared" ca="1" si="75"/>
        <v/>
      </c>
      <c r="AF108" s="17" t="str">
        <f t="shared" ca="1" si="76"/>
        <v/>
      </c>
      <c r="AG108" s="17" t="str">
        <f t="shared" ca="1" si="77"/>
        <v/>
      </c>
      <c r="AH108" s="17" t="str">
        <f t="shared" ca="1" si="78"/>
        <v/>
      </c>
      <c r="AI108" s="17" t="str">
        <f t="shared" ca="1" si="79"/>
        <v/>
      </c>
      <c r="AJ108" s="17" t="str">
        <f t="shared" ca="1" si="80"/>
        <v/>
      </c>
      <c r="AK108" s="17" t="str">
        <f t="shared" ca="1" si="81"/>
        <v/>
      </c>
      <c r="AL108" s="17" t="str">
        <f t="shared" ca="1" si="82"/>
        <v/>
      </c>
      <c r="AM108" s="17" t="str">
        <f t="shared" ca="1" si="83"/>
        <v/>
      </c>
      <c r="AN108" s="17">
        <f t="shared" ca="1" si="84"/>
        <v>3.9568345323740983E-2</v>
      </c>
      <c r="AO108" s="17">
        <f t="shared" ca="1" si="85"/>
        <v>-2.5641025641025661E-2</v>
      </c>
      <c r="AP108" s="17" t="str">
        <f t="shared" ca="1" si="86"/>
        <v/>
      </c>
      <c r="AQ108" s="17" t="str">
        <f t="shared" ca="1" si="87"/>
        <v/>
      </c>
      <c r="AS108" s="17" t="str">
        <f t="shared" ca="1" si="88"/>
        <v/>
      </c>
      <c r="AT108" s="17" t="str">
        <f t="shared" ca="1" si="89"/>
        <v/>
      </c>
      <c r="AU108" s="17" t="str">
        <f t="shared" ca="1" si="90"/>
        <v/>
      </c>
      <c r="AV108" s="17" t="str">
        <f t="shared" ca="1" si="91"/>
        <v/>
      </c>
      <c r="AW108" s="17" t="str">
        <f t="shared" ca="1" si="92"/>
        <v/>
      </c>
      <c r="AX108" s="17" t="str">
        <f t="shared" ca="1" si="93"/>
        <v/>
      </c>
      <c r="AY108" s="17" t="str">
        <f t="shared" ca="1" si="94"/>
        <v/>
      </c>
      <c r="AZ108" s="17" t="str">
        <f t="shared" ca="1" si="95"/>
        <v/>
      </c>
      <c r="BA108" s="17" t="str">
        <f t="shared" ca="1" si="96"/>
        <v/>
      </c>
      <c r="BB108" s="17">
        <f t="shared" ca="1" si="97"/>
        <v>7.2304209387260121E-2</v>
      </c>
      <c r="BC108" s="17">
        <f t="shared" ca="1" si="98"/>
        <v>0</v>
      </c>
      <c r="BD108" s="17" t="str">
        <f t="shared" ca="1" si="99"/>
        <v/>
      </c>
      <c r="BE108" s="17" t="str">
        <f t="shared" ca="1" si="100"/>
        <v/>
      </c>
      <c r="BG108" s="17" t="str">
        <f t="shared" ca="1" si="101"/>
        <v/>
      </c>
      <c r="BH108" s="17" t="str">
        <f t="shared" ca="1" si="102"/>
        <v/>
      </c>
      <c r="BI108" s="17" t="str">
        <f t="shared" ca="1" si="103"/>
        <v/>
      </c>
      <c r="BJ108" s="17" t="str">
        <f t="shared" ca="1" si="104"/>
        <v/>
      </c>
      <c r="BK108" s="17" t="str">
        <f t="shared" ca="1" si="105"/>
        <v/>
      </c>
      <c r="BL108" s="17" t="str">
        <f t="shared" ca="1" si="106"/>
        <v/>
      </c>
      <c r="BM108" s="17" t="str">
        <f t="shared" ca="1" si="107"/>
        <v/>
      </c>
      <c r="BN108" s="17" t="str">
        <f t="shared" ca="1" si="108"/>
        <v/>
      </c>
      <c r="BO108" s="17" t="str">
        <f t="shared" ca="1" si="109"/>
        <v/>
      </c>
      <c r="BP108" s="17">
        <f t="shared" ca="1" si="110"/>
        <v>5.7750028495079597E-2</v>
      </c>
      <c r="BQ108" s="17">
        <f t="shared" ca="1" si="111"/>
        <v>-3.8335067637877307E-2</v>
      </c>
      <c r="BR108" s="17" t="str">
        <f t="shared" ca="1" si="112"/>
        <v/>
      </c>
      <c r="BS108" s="17" t="str">
        <f t="shared" ca="1" si="113"/>
        <v/>
      </c>
      <c r="BX108" t="str">
        <f>IF('Macrobond Imports'!FG107="","",'Macrobond Imports'!FG107)</f>
        <v/>
      </c>
      <c r="BY108" t="str">
        <f>IF('Macrobond Imports'!AI107="","",'Macrobond Imports'!AI107)</f>
        <v/>
      </c>
      <c r="CA108" s="37" t="str">
        <f t="shared" ca="1" si="114"/>
        <v/>
      </c>
      <c r="CB108" s="37" t="str">
        <f t="shared" ca="1" si="115"/>
        <v/>
      </c>
    </row>
    <row r="109" spans="1:80" x14ac:dyDescent="0.25">
      <c r="A109" s="10">
        <f>IF('Macrobond Imports'!A108="","",'Macrobond Imports'!A108)</f>
        <v>20394</v>
      </c>
      <c r="B109" s="9" t="str">
        <f>IF('Macrobond Imports'!B108="","",'Macrobond Imports'!B108)</f>
        <v/>
      </c>
      <c r="C109" s="9" t="str">
        <f>IF('Macrobond Imports'!C108="","",'Macrobond Imports'!C108)</f>
        <v/>
      </c>
      <c r="D109" s="9" t="str">
        <f>IF('Macrobond Imports'!Z108="","",'Macrobond Imports'!Z108)</f>
        <v/>
      </c>
      <c r="E109" s="9" t="str">
        <f>IF('Macrobond Imports'!BH108="","",'Macrobond Imports'!BH108)</f>
        <v/>
      </c>
      <c r="F109" s="9" t="str">
        <f>IF('Macrobond Imports'!BJ108="","",'Macrobond Imports'!BJ108)</f>
        <v/>
      </c>
      <c r="G109" s="9" t="str">
        <f>IF('Macrobond Imports'!BK108="","",'Macrobond Imports'!BK108)</f>
        <v/>
      </c>
      <c r="H109" s="9" t="str">
        <f>IF('Macrobond Imports'!BL108="","",'Macrobond Imports'!BL108)</f>
        <v/>
      </c>
      <c r="I109" s="9" t="str">
        <f>IF('Macrobond Imports'!BS108="","",'Macrobond Imports'!BS108)</f>
        <v/>
      </c>
      <c r="J109" s="9" t="str">
        <f>IF('Macrobond Imports'!AA108="","",'Macrobond Imports'!AA108)</f>
        <v/>
      </c>
      <c r="K109" s="9">
        <f>IF('Macrobond Imports'!DF108="","",'Macrobond Imports'!DF108)</f>
        <v>28.9</v>
      </c>
      <c r="L109" s="9">
        <f>IF('Macrobond Imports'!EA108="","",'Macrobond Imports'!EA108)</f>
        <v>29.4</v>
      </c>
      <c r="M109" s="9" t="str">
        <f>IF('Macrobond Imports'!FA108="","",'Macrobond Imports'!FA108)</f>
        <v/>
      </c>
      <c r="N109" s="9" t="str">
        <f>IF('Macrobond Imports'!FC108="","",'Macrobond Imports'!FC108)</f>
        <v/>
      </c>
      <c r="P109" s="16">
        <f t="shared" si="61"/>
        <v>20394</v>
      </c>
      <c r="Q109" s="17" t="str">
        <f t="shared" si="62"/>
        <v/>
      </c>
      <c r="R109" s="17" t="str">
        <f t="shared" si="63"/>
        <v/>
      </c>
      <c r="S109" s="17" t="str">
        <f t="shared" si="64"/>
        <v/>
      </c>
      <c r="T109" s="17" t="str">
        <f t="shared" si="65"/>
        <v/>
      </c>
      <c r="U109" s="17" t="str">
        <f t="shared" si="66"/>
        <v/>
      </c>
      <c r="V109" s="17" t="str">
        <f t="shared" si="67"/>
        <v/>
      </c>
      <c r="W109" s="17" t="str">
        <f t="shared" si="68"/>
        <v/>
      </c>
      <c r="X109" s="17" t="str">
        <f t="shared" si="69"/>
        <v/>
      </c>
      <c r="Y109" s="17" t="str">
        <f t="shared" si="70"/>
        <v/>
      </c>
      <c r="Z109" s="17">
        <f t="shared" si="71"/>
        <v>0</v>
      </c>
      <c r="AA109" s="17">
        <f t="shared" si="72"/>
        <v>-3.289473684210531E-2</v>
      </c>
      <c r="AB109" s="17" t="str">
        <f t="shared" si="73"/>
        <v/>
      </c>
      <c r="AC109" s="17" t="str">
        <f t="shared" si="74"/>
        <v/>
      </c>
      <c r="AE109" s="17" t="str">
        <f t="shared" ca="1" si="75"/>
        <v/>
      </c>
      <c r="AF109" s="17" t="str">
        <f t="shared" ca="1" si="76"/>
        <v/>
      </c>
      <c r="AG109" s="17" t="str">
        <f t="shared" ca="1" si="77"/>
        <v/>
      </c>
      <c r="AH109" s="17" t="str">
        <f t="shared" ca="1" si="78"/>
        <v/>
      </c>
      <c r="AI109" s="17" t="str">
        <f t="shared" ca="1" si="79"/>
        <v/>
      </c>
      <c r="AJ109" s="17" t="str">
        <f t="shared" ca="1" si="80"/>
        <v/>
      </c>
      <c r="AK109" s="17" t="str">
        <f t="shared" ca="1" si="81"/>
        <v/>
      </c>
      <c r="AL109" s="17" t="str">
        <f t="shared" ca="1" si="82"/>
        <v/>
      </c>
      <c r="AM109" s="17" t="str">
        <f t="shared" ca="1" si="83"/>
        <v/>
      </c>
      <c r="AN109" s="17">
        <f t="shared" ca="1" si="84"/>
        <v>3.584229390680993E-2</v>
      </c>
      <c r="AO109" s="17">
        <f t="shared" ca="1" si="85"/>
        <v>-6.3694267515923553E-2</v>
      </c>
      <c r="AP109" s="17" t="str">
        <f t="shared" ca="1" si="86"/>
        <v/>
      </c>
      <c r="AQ109" s="17" t="str">
        <f t="shared" ca="1" si="87"/>
        <v/>
      </c>
      <c r="AS109" s="17" t="str">
        <f t="shared" ca="1" si="88"/>
        <v/>
      </c>
      <c r="AT109" s="17" t="str">
        <f t="shared" ca="1" si="89"/>
        <v/>
      </c>
      <c r="AU109" s="17" t="str">
        <f t="shared" ca="1" si="90"/>
        <v/>
      </c>
      <c r="AV109" s="17" t="str">
        <f t="shared" ca="1" si="91"/>
        <v/>
      </c>
      <c r="AW109" s="17" t="str">
        <f t="shared" ca="1" si="92"/>
        <v/>
      </c>
      <c r="AX109" s="17" t="str">
        <f t="shared" ca="1" si="93"/>
        <v/>
      </c>
      <c r="AY109" s="17" t="str">
        <f t="shared" ca="1" si="94"/>
        <v/>
      </c>
      <c r="AZ109" s="17" t="str">
        <f t="shared" ca="1" si="95"/>
        <v/>
      </c>
      <c r="BA109" s="17" t="str">
        <f t="shared" ca="1" si="96"/>
        <v/>
      </c>
      <c r="BB109" s="17">
        <f t="shared" ca="1" si="97"/>
        <v>5.7333350536818095E-2</v>
      </c>
      <c r="BC109" s="17">
        <f t="shared" ca="1" si="98"/>
        <v>-8.9828276053505407E-2</v>
      </c>
      <c r="BD109" s="17" t="str">
        <f t="shared" ca="1" si="99"/>
        <v/>
      </c>
      <c r="BE109" s="17" t="str">
        <f t="shared" ca="1" si="100"/>
        <v/>
      </c>
      <c r="BG109" s="17" t="str">
        <f t="shared" ca="1" si="101"/>
        <v/>
      </c>
      <c r="BH109" s="17" t="str">
        <f t="shared" ca="1" si="102"/>
        <v/>
      </c>
      <c r="BI109" s="17" t="str">
        <f t="shared" ca="1" si="103"/>
        <v/>
      </c>
      <c r="BJ109" s="17" t="str">
        <f t="shared" ca="1" si="104"/>
        <v/>
      </c>
      <c r="BK109" s="17" t="str">
        <f t="shared" ca="1" si="105"/>
        <v/>
      </c>
      <c r="BL109" s="17" t="str">
        <f t="shared" ca="1" si="106"/>
        <v/>
      </c>
      <c r="BM109" s="17" t="str">
        <f t="shared" ca="1" si="107"/>
        <v/>
      </c>
      <c r="BN109" s="17" t="str">
        <f t="shared" ca="1" si="108"/>
        <v/>
      </c>
      <c r="BO109" s="17" t="str">
        <f t="shared" ca="1" si="109"/>
        <v/>
      </c>
      <c r="BP109" s="17">
        <f t="shared" ca="1" si="110"/>
        <v>5.7750028495079597E-2</v>
      </c>
      <c r="BQ109" s="17">
        <f t="shared" ca="1" si="111"/>
        <v>-5.2278408841717527E-2</v>
      </c>
      <c r="BR109" s="17" t="str">
        <f t="shared" ca="1" si="112"/>
        <v/>
      </c>
      <c r="BS109" s="17" t="str">
        <f t="shared" ca="1" si="113"/>
        <v/>
      </c>
      <c r="BX109" t="str">
        <f>IF('Macrobond Imports'!FG108="","",'Macrobond Imports'!FG108)</f>
        <v/>
      </c>
      <c r="BY109" t="str">
        <f>IF('Macrobond Imports'!AI108="","",'Macrobond Imports'!AI108)</f>
        <v/>
      </c>
      <c r="CA109" s="37" t="str">
        <f t="shared" ca="1" si="114"/>
        <v/>
      </c>
      <c r="CB109" s="37" t="str">
        <f t="shared" ca="1" si="115"/>
        <v/>
      </c>
    </row>
    <row r="110" spans="1:80" x14ac:dyDescent="0.25">
      <c r="A110" s="10">
        <f>IF('Macrobond Imports'!A109="","",'Macrobond Imports'!A109)</f>
        <v>20424</v>
      </c>
      <c r="B110" s="9" t="str">
        <f>IF('Macrobond Imports'!B109="","",'Macrobond Imports'!B109)</f>
        <v/>
      </c>
      <c r="C110" s="9" t="str">
        <f>IF('Macrobond Imports'!C109="","",'Macrobond Imports'!C109)</f>
        <v/>
      </c>
      <c r="D110" s="9" t="str">
        <f>IF('Macrobond Imports'!Z109="","",'Macrobond Imports'!Z109)</f>
        <v/>
      </c>
      <c r="E110" s="9" t="str">
        <f>IF('Macrobond Imports'!BH109="","",'Macrobond Imports'!BH109)</f>
        <v/>
      </c>
      <c r="F110" s="9" t="str">
        <f>IF('Macrobond Imports'!BJ109="","",'Macrobond Imports'!BJ109)</f>
        <v/>
      </c>
      <c r="G110" s="9" t="str">
        <f>IF('Macrobond Imports'!BK109="","",'Macrobond Imports'!BK109)</f>
        <v/>
      </c>
      <c r="H110" s="9" t="str">
        <f>IF('Macrobond Imports'!BL109="","",'Macrobond Imports'!BL109)</f>
        <v/>
      </c>
      <c r="I110" s="9" t="str">
        <f>IF('Macrobond Imports'!BS109="","",'Macrobond Imports'!BS109)</f>
        <v/>
      </c>
      <c r="J110" s="9" t="str">
        <f>IF('Macrobond Imports'!AA109="","",'Macrobond Imports'!AA109)</f>
        <v/>
      </c>
      <c r="K110" s="9">
        <f>IF('Macrobond Imports'!DF109="","",'Macrobond Imports'!DF109)</f>
        <v>29</v>
      </c>
      <c r="L110" s="9">
        <f>IF('Macrobond Imports'!EA109="","",'Macrobond Imports'!EA109)</f>
        <v>29.5</v>
      </c>
      <c r="M110" s="9" t="str">
        <f>IF('Macrobond Imports'!FA109="","",'Macrobond Imports'!FA109)</f>
        <v/>
      </c>
      <c r="N110" s="9" t="str">
        <f>IF('Macrobond Imports'!FC109="","",'Macrobond Imports'!FC109)</f>
        <v/>
      </c>
      <c r="P110" s="16">
        <f t="shared" si="61"/>
        <v>20424</v>
      </c>
      <c r="Q110" s="17" t="str">
        <f t="shared" si="62"/>
        <v/>
      </c>
      <c r="R110" s="17" t="str">
        <f t="shared" si="63"/>
        <v/>
      </c>
      <c r="S110" s="17" t="str">
        <f t="shared" si="64"/>
        <v/>
      </c>
      <c r="T110" s="17" t="str">
        <f t="shared" si="65"/>
        <v/>
      </c>
      <c r="U110" s="17" t="str">
        <f t="shared" si="66"/>
        <v/>
      </c>
      <c r="V110" s="17" t="str">
        <f t="shared" si="67"/>
        <v/>
      </c>
      <c r="W110" s="17" t="str">
        <f t="shared" si="68"/>
        <v/>
      </c>
      <c r="X110" s="17" t="str">
        <f t="shared" si="69"/>
        <v/>
      </c>
      <c r="Y110" s="17" t="str">
        <f t="shared" si="70"/>
        <v/>
      </c>
      <c r="Z110" s="17">
        <f t="shared" si="71"/>
        <v>3.4602076124568004E-3</v>
      </c>
      <c r="AA110" s="17">
        <f t="shared" si="72"/>
        <v>3.4013605442178019E-3</v>
      </c>
      <c r="AB110" s="17" t="str">
        <f t="shared" si="73"/>
        <v/>
      </c>
      <c r="AC110" s="17" t="str">
        <f t="shared" si="74"/>
        <v/>
      </c>
      <c r="AE110" s="17" t="str">
        <f t="shared" ca="1" si="75"/>
        <v/>
      </c>
      <c r="AF110" s="17" t="str">
        <f t="shared" ca="1" si="76"/>
        <v/>
      </c>
      <c r="AG110" s="17" t="str">
        <f t="shared" ca="1" si="77"/>
        <v/>
      </c>
      <c r="AH110" s="17" t="str">
        <f t="shared" ca="1" si="78"/>
        <v/>
      </c>
      <c r="AI110" s="17" t="str">
        <f t="shared" ca="1" si="79"/>
        <v/>
      </c>
      <c r="AJ110" s="17" t="str">
        <f t="shared" ca="1" si="80"/>
        <v/>
      </c>
      <c r="AK110" s="17" t="str">
        <f t="shared" ca="1" si="81"/>
        <v/>
      </c>
      <c r="AL110" s="17" t="str">
        <f t="shared" ca="1" si="82"/>
        <v/>
      </c>
      <c r="AM110" s="17" t="str">
        <f t="shared" ca="1" si="83"/>
        <v/>
      </c>
      <c r="AN110" s="17">
        <f t="shared" ca="1" si="84"/>
        <v>3.9426523297491078E-2</v>
      </c>
      <c r="AO110" s="17">
        <f t="shared" ca="1" si="85"/>
        <v>-4.220779220779225E-2</v>
      </c>
      <c r="AP110" s="17" t="str">
        <f t="shared" ca="1" si="86"/>
        <v/>
      </c>
      <c r="AQ110" s="17" t="str">
        <f t="shared" ca="1" si="87"/>
        <v/>
      </c>
      <c r="AS110" s="17" t="str">
        <f t="shared" ca="1" si="88"/>
        <v/>
      </c>
      <c r="AT110" s="17" t="str">
        <f t="shared" ca="1" si="89"/>
        <v/>
      </c>
      <c r="AU110" s="17" t="str">
        <f t="shared" ca="1" si="90"/>
        <v/>
      </c>
      <c r="AV110" s="17" t="str">
        <f t="shared" ca="1" si="91"/>
        <v/>
      </c>
      <c r="AW110" s="17" t="str">
        <f t="shared" ca="1" si="92"/>
        <v/>
      </c>
      <c r="AX110" s="17" t="str">
        <f t="shared" ca="1" si="93"/>
        <v/>
      </c>
      <c r="AY110" s="17" t="str">
        <f t="shared" ca="1" si="94"/>
        <v/>
      </c>
      <c r="AZ110" s="17" t="str">
        <f t="shared" ca="1" si="95"/>
        <v/>
      </c>
      <c r="BA110" s="17" t="str">
        <f t="shared" ca="1" si="96"/>
        <v/>
      </c>
      <c r="BB110" s="17">
        <f t="shared" ca="1" si="97"/>
        <v>2.8068471547216811E-2</v>
      </c>
      <c r="BC110" s="17">
        <f t="shared" ca="1" si="98"/>
        <v>-0.11326524747947331</v>
      </c>
      <c r="BD110" s="17" t="str">
        <f t="shared" ca="1" si="99"/>
        <v/>
      </c>
      <c r="BE110" s="17" t="str">
        <f t="shared" ca="1" si="100"/>
        <v/>
      </c>
      <c r="BG110" s="17" t="str">
        <f t="shared" ca="1" si="101"/>
        <v/>
      </c>
      <c r="BH110" s="17" t="str">
        <f t="shared" ca="1" si="102"/>
        <v/>
      </c>
      <c r="BI110" s="17" t="str">
        <f t="shared" ca="1" si="103"/>
        <v/>
      </c>
      <c r="BJ110" s="17" t="str">
        <f t="shared" ca="1" si="104"/>
        <v/>
      </c>
      <c r="BK110" s="17" t="str">
        <f t="shared" ca="1" si="105"/>
        <v/>
      </c>
      <c r="BL110" s="17" t="str">
        <f t="shared" ca="1" si="106"/>
        <v/>
      </c>
      <c r="BM110" s="17" t="str">
        <f t="shared" ca="1" si="107"/>
        <v/>
      </c>
      <c r="BN110" s="17" t="str">
        <f t="shared" ca="1" si="108"/>
        <v/>
      </c>
      <c r="BO110" s="17" t="str">
        <f t="shared" ca="1" si="109"/>
        <v/>
      </c>
      <c r="BP110" s="17">
        <f t="shared" ca="1" si="110"/>
        <v>5.7542377144006895E-2</v>
      </c>
      <c r="BQ110" s="17">
        <f t="shared" ca="1" si="111"/>
        <v>-7.6648028095788856E-2</v>
      </c>
      <c r="BR110" s="17" t="str">
        <f t="shared" ca="1" si="112"/>
        <v/>
      </c>
      <c r="BS110" s="17" t="str">
        <f t="shared" ca="1" si="113"/>
        <v/>
      </c>
      <c r="BX110" t="str">
        <f>IF('Macrobond Imports'!FG109="","",'Macrobond Imports'!FG109)</f>
        <v/>
      </c>
      <c r="BY110" t="str">
        <f>IF('Macrobond Imports'!AI109="","",'Macrobond Imports'!AI109)</f>
        <v/>
      </c>
      <c r="CA110" s="37" t="str">
        <f t="shared" ca="1" si="114"/>
        <v/>
      </c>
      <c r="CB110" s="37" t="str">
        <f t="shared" ca="1" si="115"/>
        <v/>
      </c>
    </row>
    <row r="111" spans="1:80" x14ac:dyDescent="0.25">
      <c r="A111" s="10">
        <f>IF('Macrobond Imports'!A110="","",'Macrobond Imports'!A110)</f>
        <v>20455</v>
      </c>
      <c r="B111" s="9" t="str">
        <f>IF('Macrobond Imports'!B110="","",'Macrobond Imports'!B110)</f>
        <v/>
      </c>
      <c r="C111" s="9" t="str">
        <f>IF('Macrobond Imports'!C110="","",'Macrobond Imports'!C110)</f>
        <v/>
      </c>
      <c r="D111" s="9" t="str">
        <f>IF('Macrobond Imports'!Z110="","",'Macrobond Imports'!Z110)</f>
        <v/>
      </c>
      <c r="E111" s="9" t="str">
        <f>IF('Macrobond Imports'!BH110="","",'Macrobond Imports'!BH110)</f>
        <v/>
      </c>
      <c r="F111" s="9" t="str">
        <f>IF('Macrobond Imports'!BJ110="","",'Macrobond Imports'!BJ110)</f>
        <v/>
      </c>
      <c r="G111" s="9" t="str">
        <f>IF('Macrobond Imports'!BK110="","",'Macrobond Imports'!BK110)</f>
        <v/>
      </c>
      <c r="H111" s="9" t="str">
        <f>IF('Macrobond Imports'!BL110="","",'Macrobond Imports'!BL110)</f>
        <v/>
      </c>
      <c r="I111" s="9" t="str">
        <f>IF('Macrobond Imports'!BS110="","",'Macrobond Imports'!BS110)</f>
        <v/>
      </c>
      <c r="J111" s="9" t="str">
        <f>IF('Macrobond Imports'!AA110="","",'Macrobond Imports'!AA110)</f>
        <v/>
      </c>
      <c r="K111" s="9">
        <f>IF('Macrobond Imports'!DF110="","",'Macrobond Imports'!DF110)</f>
        <v>29.1</v>
      </c>
      <c r="L111" s="9">
        <f>IF('Macrobond Imports'!EA110="","",'Macrobond Imports'!EA110)</f>
        <v>29.4</v>
      </c>
      <c r="M111" s="9" t="str">
        <f>IF('Macrobond Imports'!FA110="","",'Macrobond Imports'!FA110)</f>
        <v/>
      </c>
      <c r="N111" s="9" t="str">
        <f>IF('Macrobond Imports'!FC110="","",'Macrobond Imports'!FC110)</f>
        <v/>
      </c>
      <c r="P111" s="16">
        <f t="shared" si="61"/>
        <v>20455</v>
      </c>
      <c r="Q111" s="17" t="str">
        <f t="shared" si="62"/>
        <v/>
      </c>
      <c r="R111" s="17" t="str">
        <f t="shared" si="63"/>
        <v/>
      </c>
      <c r="S111" s="17" t="str">
        <f t="shared" si="64"/>
        <v/>
      </c>
      <c r="T111" s="17" t="str">
        <f t="shared" si="65"/>
        <v/>
      </c>
      <c r="U111" s="17" t="str">
        <f t="shared" si="66"/>
        <v/>
      </c>
      <c r="V111" s="17" t="str">
        <f t="shared" si="67"/>
        <v/>
      </c>
      <c r="W111" s="17" t="str">
        <f t="shared" si="68"/>
        <v/>
      </c>
      <c r="X111" s="17" t="str">
        <f t="shared" si="69"/>
        <v/>
      </c>
      <c r="Y111" s="17" t="str">
        <f t="shared" si="70"/>
        <v/>
      </c>
      <c r="Z111" s="17">
        <f t="shared" si="71"/>
        <v>3.4482758620690834E-3</v>
      </c>
      <c r="AA111" s="17">
        <f t="shared" si="72"/>
        <v>-3.3898305084746339E-3</v>
      </c>
      <c r="AB111" s="17" t="str">
        <f t="shared" si="73"/>
        <v/>
      </c>
      <c r="AC111" s="17" t="str">
        <f t="shared" si="74"/>
        <v/>
      </c>
      <c r="AE111" s="17" t="str">
        <f t="shared" ca="1" si="75"/>
        <v/>
      </c>
      <c r="AF111" s="17" t="str">
        <f t="shared" ca="1" si="76"/>
        <v/>
      </c>
      <c r="AG111" s="17" t="str">
        <f t="shared" ca="1" si="77"/>
        <v/>
      </c>
      <c r="AH111" s="17" t="str">
        <f t="shared" ca="1" si="78"/>
        <v/>
      </c>
      <c r="AI111" s="17" t="str">
        <f t="shared" ca="1" si="79"/>
        <v/>
      </c>
      <c r="AJ111" s="17" t="str">
        <f t="shared" ca="1" si="80"/>
        <v/>
      </c>
      <c r="AK111" s="17" t="str">
        <f t="shared" ca="1" si="81"/>
        <v/>
      </c>
      <c r="AL111" s="17" t="str">
        <f t="shared" ca="1" si="82"/>
        <v/>
      </c>
      <c r="AM111" s="17" t="str">
        <f t="shared" ca="1" si="83"/>
        <v/>
      </c>
      <c r="AN111" s="17">
        <f t="shared" ca="1" si="84"/>
        <v>4.3010752688172227E-2</v>
      </c>
      <c r="AO111" s="17">
        <f t="shared" ca="1" si="85"/>
        <v>-5.4662379421221985E-2</v>
      </c>
      <c r="AP111" s="17" t="str">
        <f t="shared" ca="1" si="86"/>
        <v/>
      </c>
      <c r="AQ111" s="17" t="str">
        <f t="shared" ca="1" si="87"/>
        <v/>
      </c>
      <c r="AS111" s="17" t="str">
        <f t="shared" ca="1" si="88"/>
        <v/>
      </c>
      <c r="AT111" s="17" t="str">
        <f t="shared" ca="1" si="89"/>
        <v/>
      </c>
      <c r="AU111" s="17" t="str">
        <f t="shared" ca="1" si="90"/>
        <v/>
      </c>
      <c r="AV111" s="17" t="str">
        <f t="shared" ca="1" si="91"/>
        <v/>
      </c>
      <c r="AW111" s="17" t="str">
        <f t="shared" ca="1" si="92"/>
        <v/>
      </c>
      <c r="AX111" s="17" t="str">
        <f t="shared" ca="1" si="93"/>
        <v/>
      </c>
      <c r="AY111" s="17" t="str">
        <f t="shared" ca="1" si="94"/>
        <v/>
      </c>
      <c r="AZ111" s="17" t="str">
        <f t="shared" ca="1" si="95"/>
        <v/>
      </c>
      <c r="BA111" s="17" t="str">
        <f t="shared" ca="1" si="96"/>
        <v/>
      </c>
      <c r="BB111" s="17">
        <f t="shared" ca="1" si="97"/>
        <v>2.7970341808793098E-2</v>
      </c>
      <c r="BC111" s="17">
        <f t="shared" ca="1" si="98"/>
        <v>-0.1252277710392754</v>
      </c>
      <c r="BD111" s="17" t="str">
        <f t="shared" ca="1" si="99"/>
        <v/>
      </c>
      <c r="BE111" s="17" t="str">
        <f t="shared" ca="1" si="100"/>
        <v/>
      </c>
      <c r="BG111" s="17" t="str">
        <f t="shared" ca="1" si="101"/>
        <v/>
      </c>
      <c r="BH111" s="17" t="str">
        <f t="shared" ca="1" si="102"/>
        <v/>
      </c>
      <c r="BI111" s="17" t="str">
        <f t="shared" ca="1" si="103"/>
        <v/>
      </c>
      <c r="BJ111" s="17" t="str">
        <f t="shared" ca="1" si="104"/>
        <v/>
      </c>
      <c r="BK111" s="17" t="str">
        <f t="shared" ca="1" si="105"/>
        <v/>
      </c>
      <c r="BL111" s="17" t="str">
        <f t="shared" ca="1" si="106"/>
        <v/>
      </c>
      <c r="BM111" s="17" t="str">
        <f t="shared" ca="1" si="107"/>
        <v/>
      </c>
      <c r="BN111" s="17" t="str">
        <f t="shared" ca="1" si="108"/>
        <v/>
      </c>
      <c r="BO111" s="17" t="str">
        <f t="shared" ca="1" si="109"/>
        <v/>
      </c>
      <c r="BP111" s="17">
        <f t="shared" ca="1" si="110"/>
        <v>4.9903292997421245E-2</v>
      </c>
      <c r="BQ111" s="17">
        <f t="shared" ca="1" si="111"/>
        <v>-6.470740997229929E-2</v>
      </c>
      <c r="BR111" s="17" t="str">
        <f t="shared" ca="1" si="112"/>
        <v/>
      </c>
      <c r="BS111" s="17" t="str">
        <f t="shared" ca="1" si="113"/>
        <v/>
      </c>
      <c r="BX111" t="str">
        <f>IF('Macrobond Imports'!FG110="","",'Macrobond Imports'!FG110)</f>
        <v/>
      </c>
      <c r="BY111" t="str">
        <f>IF('Macrobond Imports'!AI110="","",'Macrobond Imports'!AI110)</f>
        <v/>
      </c>
      <c r="CA111" s="37" t="str">
        <f t="shared" ca="1" si="114"/>
        <v/>
      </c>
      <c r="CB111" s="37" t="str">
        <f t="shared" ca="1" si="115"/>
        <v/>
      </c>
    </row>
    <row r="112" spans="1:80" x14ac:dyDescent="0.25">
      <c r="A112" s="10">
        <f>IF('Macrobond Imports'!A111="","",'Macrobond Imports'!A111)</f>
        <v>20486</v>
      </c>
      <c r="B112" s="9" t="str">
        <f>IF('Macrobond Imports'!B111="","",'Macrobond Imports'!B111)</f>
        <v/>
      </c>
      <c r="C112" s="9" t="str">
        <f>IF('Macrobond Imports'!C111="","",'Macrobond Imports'!C111)</f>
        <v/>
      </c>
      <c r="D112" s="9" t="str">
        <f>IF('Macrobond Imports'!Z111="","",'Macrobond Imports'!Z111)</f>
        <v/>
      </c>
      <c r="E112" s="9" t="str">
        <f>IF('Macrobond Imports'!BH111="","",'Macrobond Imports'!BH111)</f>
        <v/>
      </c>
      <c r="F112" s="9" t="str">
        <f>IF('Macrobond Imports'!BJ111="","",'Macrobond Imports'!BJ111)</f>
        <v/>
      </c>
      <c r="G112" s="9" t="str">
        <f>IF('Macrobond Imports'!BK111="","",'Macrobond Imports'!BK111)</f>
        <v/>
      </c>
      <c r="H112" s="9" t="str">
        <f>IF('Macrobond Imports'!BL111="","",'Macrobond Imports'!BL111)</f>
        <v/>
      </c>
      <c r="I112" s="9" t="str">
        <f>IF('Macrobond Imports'!BS111="","",'Macrobond Imports'!BS111)</f>
        <v/>
      </c>
      <c r="J112" s="9" t="str">
        <f>IF('Macrobond Imports'!AA111="","",'Macrobond Imports'!AA111)</f>
        <v/>
      </c>
      <c r="K112" s="9">
        <f>IF('Macrobond Imports'!DF111="","",'Macrobond Imports'!DF111)</f>
        <v>29.2</v>
      </c>
      <c r="L112" s="9">
        <f>IF('Macrobond Imports'!EA111="","",'Macrobond Imports'!EA111)</f>
        <v>29.9</v>
      </c>
      <c r="M112" s="9" t="str">
        <f>IF('Macrobond Imports'!FA111="","",'Macrobond Imports'!FA111)</f>
        <v/>
      </c>
      <c r="N112" s="9" t="str">
        <f>IF('Macrobond Imports'!FC111="","",'Macrobond Imports'!FC111)</f>
        <v/>
      </c>
      <c r="P112" s="16">
        <f t="shared" si="61"/>
        <v>20486</v>
      </c>
      <c r="Q112" s="17" t="str">
        <f t="shared" si="62"/>
        <v/>
      </c>
      <c r="R112" s="17" t="str">
        <f t="shared" si="63"/>
        <v/>
      </c>
      <c r="S112" s="17" t="str">
        <f t="shared" si="64"/>
        <v/>
      </c>
      <c r="T112" s="17" t="str">
        <f t="shared" si="65"/>
        <v/>
      </c>
      <c r="U112" s="17" t="str">
        <f t="shared" si="66"/>
        <v/>
      </c>
      <c r="V112" s="17" t="str">
        <f t="shared" si="67"/>
        <v/>
      </c>
      <c r="W112" s="17" t="str">
        <f t="shared" si="68"/>
        <v/>
      </c>
      <c r="X112" s="17" t="str">
        <f t="shared" si="69"/>
        <v/>
      </c>
      <c r="Y112" s="17" t="str">
        <f t="shared" si="70"/>
        <v/>
      </c>
      <c r="Z112" s="17">
        <f t="shared" si="71"/>
        <v>3.4364261168384758E-3</v>
      </c>
      <c r="AA112" s="17">
        <f t="shared" si="72"/>
        <v>1.7006802721088343E-2</v>
      </c>
      <c r="AB112" s="17" t="str">
        <f t="shared" si="73"/>
        <v/>
      </c>
      <c r="AC112" s="17" t="str">
        <f t="shared" si="74"/>
        <v/>
      </c>
      <c r="AE112" s="17" t="str">
        <f t="shared" ca="1" si="75"/>
        <v/>
      </c>
      <c r="AF112" s="17" t="str">
        <f t="shared" ca="1" si="76"/>
        <v/>
      </c>
      <c r="AG112" s="17" t="str">
        <f t="shared" ca="1" si="77"/>
        <v/>
      </c>
      <c r="AH112" s="17" t="str">
        <f t="shared" ca="1" si="78"/>
        <v/>
      </c>
      <c r="AI112" s="17" t="str">
        <f t="shared" ca="1" si="79"/>
        <v/>
      </c>
      <c r="AJ112" s="17" t="str">
        <f t="shared" ca="1" si="80"/>
        <v/>
      </c>
      <c r="AK112" s="17" t="str">
        <f t="shared" ca="1" si="81"/>
        <v/>
      </c>
      <c r="AL112" s="17" t="str">
        <f t="shared" ca="1" si="82"/>
        <v/>
      </c>
      <c r="AM112" s="17" t="str">
        <f t="shared" ca="1" si="83"/>
        <v/>
      </c>
      <c r="AN112" s="17">
        <f t="shared" ca="1" si="84"/>
        <v>4.2857142857142927E-2</v>
      </c>
      <c r="AO112" s="17">
        <f t="shared" ca="1" si="85"/>
        <v>-3.5483870967741971E-2</v>
      </c>
      <c r="AP112" s="17" t="str">
        <f t="shared" ca="1" si="86"/>
        <v/>
      </c>
      <c r="AQ112" s="17" t="str">
        <f t="shared" ca="1" si="87"/>
        <v/>
      </c>
      <c r="AS112" s="17" t="str">
        <f t="shared" ca="1" si="88"/>
        <v/>
      </c>
      <c r="AT112" s="17" t="str">
        <f t="shared" ca="1" si="89"/>
        <v/>
      </c>
      <c r="AU112" s="17" t="str">
        <f t="shared" ca="1" si="90"/>
        <v/>
      </c>
      <c r="AV112" s="17" t="str">
        <f t="shared" ca="1" si="91"/>
        <v/>
      </c>
      <c r="AW112" s="17" t="str">
        <f t="shared" ca="1" si="92"/>
        <v/>
      </c>
      <c r="AX112" s="17" t="str">
        <f t="shared" ca="1" si="93"/>
        <v/>
      </c>
      <c r="AY112" s="17" t="str">
        <f t="shared" ca="1" si="94"/>
        <v/>
      </c>
      <c r="AZ112" s="17" t="str">
        <f t="shared" ca="1" si="95"/>
        <v/>
      </c>
      <c r="BA112" s="17" t="str">
        <f t="shared" ca="1" si="96"/>
        <v/>
      </c>
      <c r="BB112" s="17">
        <f t="shared" ca="1" si="97"/>
        <v>4.2173521296896554E-2</v>
      </c>
      <c r="BC112" s="17">
        <f t="shared" ca="1" si="98"/>
        <v>6.9782358173163583E-2</v>
      </c>
      <c r="BD112" s="17" t="str">
        <f t="shared" ca="1" si="99"/>
        <v/>
      </c>
      <c r="BE112" s="17" t="str">
        <f t="shared" ca="1" si="100"/>
        <v/>
      </c>
      <c r="BG112" s="17" t="str">
        <f t="shared" ca="1" si="101"/>
        <v/>
      </c>
      <c r="BH112" s="17" t="str">
        <f t="shared" ca="1" si="102"/>
        <v/>
      </c>
      <c r="BI112" s="17" t="str">
        <f t="shared" ca="1" si="103"/>
        <v/>
      </c>
      <c r="BJ112" s="17" t="str">
        <f t="shared" ca="1" si="104"/>
        <v/>
      </c>
      <c r="BK112" s="17" t="str">
        <f t="shared" ca="1" si="105"/>
        <v/>
      </c>
      <c r="BL112" s="17" t="str">
        <f t="shared" ca="1" si="106"/>
        <v/>
      </c>
      <c r="BM112" s="17" t="str">
        <f t="shared" ca="1" si="107"/>
        <v/>
      </c>
      <c r="BN112" s="17" t="str">
        <f t="shared" ca="1" si="108"/>
        <v/>
      </c>
      <c r="BO112" s="17" t="str">
        <f t="shared" ca="1" si="109"/>
        <v/>
      </c>
      <c r="BP112" s="17">
        <f t="shared" ca="1" si="110"/>
        <v>4.9726069559864694E-2</v>
      </c>
      <c r="BQ112" s="17">
        <f t="shared" ca="1" si="111"/>
        <v>-1.3244886921777943E-2</v>
      </c>
      <c r="BR112" s="17" t="str">
        <f t="shared" ca="1" si="112"/>
        <v/>
      </c>
      <c r="BS112" s="17" t="str">
        <f t="shared" ca="1" si="113"/>
        <v/>
      </c>
      <c r="BX112" t="str">
        <f>IF('Macrobond Imports'!FG111="","",'Macrobond Imports'!FG111)</f>
        <v/>
      </c>
      <c r="BY112" t="str">
        <f>IF('Macrobond Imports'!AI111="","",'Macrobond Imports'!AI111)</f>
        <v/>
      </c>
      <c r="CA112" s="37" t="str">
        <f t="shared" ca="1" si="114"/>
        <v/>
      </c>
      <c r="CB112" s="37" t="str">
        <f t="shared" ca="1" si="115"/>
        <v/>
      </c>
    </row>
    <row r="113" spans="1:80" x14ac:dyDescent="0.25">
      <c r="A113" s="10">
        <f>IF('Macrobond Imports'!A112="","",'Macrobond Imports'!A112)</f>
        <v>20515</v>
      </c>
      <c r="B113" s="9" t="str">
        <f>IF('Macrobond Imports'!B112="","",'Macrobond Imports'!B112)</f>
        <v/>
      </c>
      <c r="C113" s="9" t="str">
        <f>IF('Macrobond Imports'!C112="","",'Macrobond Imports'!C112)</f>
        <v/>
      </c>
      <c r="D113" s="9" t="str">
        <f>IF('Macrobond Imports'!Z112="","",'Macrobond Imports'!Z112)</f>
        <v/>
      </c>
      <c r="E113" s="9" t="str">
        <f>IF('Macrobond Imports'!BH112="","",'Macrobond Imports'!BH112)</f>
        <v/>
      </c>
      <c r="F113" s="9" t="str">
        <f>IF('Macrobond Imports'!BJ112="","",'Macrobond Imports'!BJ112)</f>
        <v/>
      </c>
      <c r="G113" s="9" t="str">
        <f>IF('Macrobond Imports'!BK112="","",'Macrobond Imports'!BK112)</f>
        <v/>
      </c>
      <c r="H113" s="9" t="str">
        <f>IF('Macrobond Imports'!BL112="","",'Macrobond Imports'!BL112)</f>
        <v/>
      </c>
      <c r="I113" s="9" t="str">
        <f>IF('Macrobond Imports'!BS112="","",'Macrobond Imports'!BS112)</f>
        <v/>
      </c>
      <c r="J113" s="9" t="str">
        <f>IF('Macrobond Imports'!AA112="","",'Macrobond Imports'!AA112)</f>
        <v/>
      </c>
      <c r="K113" s="9">
        <f>IF('Macrobond Imports'!DF112="","",'Macrobond Imports'!DF112)</f>
        <v>29.4</v>
      </c>
      <c r="L113" s="9">
        <f>IF('Macrobond Imports'!EA112="","",'Macrobond Imports'!EA112)</f>
        <v>29.8</v>
      </c>
      <c r="M113" s="9" t="str">
        <f>IF('Macrobond Imports'!FA112="","",'Macrobond Imports'!FA112)</f>
        <v/>
      </c>
      <c r="N113" s="9" t="str">
        <f>IF('Macrobond Imports'!FC112="","",'Macrobond Imports'!FC112)</f>
        <v/>
      </c>
      <c r="P113" s="16">
        <f t="shared" si="61"/>
        <v>20515</v>
      </c>
      <c r="Q113" s="17" t="str">
        <f t="shared" si="62"/>
        <v/>
      </c>
      <c r="R113" s="17" t="str">
        <f t="shared" si="63"/>
        <v/>
      </c>
      <c r="S113" s="17" t="str">
        <f t="shared" si="64"/>
        <v/>
      </c>
      <c r="T113" s="17" t="str">
        <f t="shared" si="65"/>
        <v/>
      </c>
      <c r="U113" s="17" t="str">
        <f t="shared" si="66"/>
        <v/>
      </c>
      <c r="V113" s="17" t="str">
        <f t="shared" si="67"/>
        <v/>
      </c>
      <c r="W113" s="17" t="str">
        <f t="shared" si="68"/>
        <v/>
      </c>
      <c r="X113" s="17" t="str">
        <f t="shared" si="69"/>
        <v/>
      </c>
      <c r="Y113" s="17" t="str">
        <f t="shared" si="70"/>
        <v/>
      </c>
      <c r="Z113" s="17">
        <f t="shared" si="71"/>
        <v>6.8493150684931781E-3</v>
      </c>
      <c r="AA113" s="17">
        <f t="shared" si="72"/>
        <v>-3.3444816053510573E-3</v>
      </c>
      <c r="AB113" s="17" t="str">
        <f t="shared" si="73"/>
        <v/>
      </c>
      <c r="AC113" s="17" t="str">
        <f t="shared" si="74"/>
        <v/>
      </c>
      <c r="AE113" s="17" t="str">
        <f t="shared" ca="1" si="75"/>
        <v/>
      </c>
      <c r="AF113" s="17" t="str">
        <f t="shared" ca="1" si="76"/>
        <v/>
      </c>
      <c r="AG113" s="17" t="str">
        <f t="shared" ca="1" si="77"/>
        <v/>
      </c>
      <c r="AH113" s="17" t="str">
        <f t="shared" ca="1" si="78"/>
        <v/>
      </c>
      <c r="AI113" s="17" t="str">
        <f t="shared" ca="1" si="79"/>
        <v/>
      </c>
      <c r="AJ113" s="17" t="str">
        <f t="shared" ca="1" si="80"/>
        <v/>
      </c>
      <c r="AK113" s="17" t="str">
        <f t="shared" ca="1" si="81"/>
        <v/>
      </c>
      <c r="AL113" s="17" t="str">
        <f t="shared" ca="1" si="82"/>
        <v/>
      </c>
      <c r="AM113" s="17" t="str">
        <f t="shared" ca="1" si="83"/>
        <v/>
      </c>
      <c r="AN113" s="17">
        <f t="shared" ca="1" si="84"/>
        <v>5.0000000000000044E-2</v>
      </c>
      <c r="AO113" s="17">
        <f t="shared" ca="1" si="85"/>
        <v>-2.9315960912052019E-2</v>
      </c>
      <c r="AP113" s="17" t="str">
        <f t="shared" ca="1" si="86"/>
        <v/>
      </c>
      <c r="AQ113" s="17" t="str">
        <f t="shared" ca="1" si="87"/>
        <v/>
      </c>
      <c r="AS113" s="17" t="str">
        <f t="shared" ca="1" si="88"/>
        <v/>
      </c>
      <c r="AT113" s="17" t="str">
        <f t="shared" ca="1" si="89"/>
        <v/>
      </c>
      <c r="AU113" s="17" t="str">
        <f t="shared" ca="1" si="90"/>
        <v/>
      </c>
      <c r="AV113" s="17" t="str">
        <f t="shared" ca="1" si="91"/>
        <v/>
      </c>
      <c r="AW113" s="17" t="str">
        <f t="shared" ca="1" si="92"/>
        <v/>
      </c>
      <c r="AX113" s="17" t="str">
        <f t="shared" ca="1" si="93"/>
        <v/>
      </c>
      <c r="AY113" s="17" t="str">
        <f t="shared" ca="1" si="94"/>
        <v/>
      </c>
      <c r="AZ113" s="17" t="str">
        <f t="shared" ca="1" si="95"/>
        <v/>
      </c>
      <c r="BA113" s="17" t="str">
        <f t="shared" ca="1" si="96"/>
        <v/>
      </c>
      <c r="BB113" s="17">
        <f t="shared" ca="1" si="97"/>
        <v>5.6324444739785262E-2</v>
      </c>
      <c r="BC113" s="17">
        <f t="shared" ca="1" si="98"/>
        <v>4.1302695000999146E-2</v>
      </c>
      <c r="BD113" s="17" t="str">
        <f t="shared" ca="1" si="99"/>
        <v/>
      </c>
      <c r="BE113" s="17" t="str">
        <f t="shared" ca="1" si="100"/>
        <v/>
      </c>
      <c r="BG113" s="17" t="str">
        <f t="shared" ca="1" si="101"/>
        <v/>
      </c>
      <c r="BH113" s="17" t="str">
        <f t="shared" ca="1" si="102"/>
        <v/>
      </c>
      <c r="BI113" s="17" t="str">
        <f t="shared" ca="1" si="103"/>
        <v/>
      </c>
      <c r="BJ113" s="17" t="str">
        <f t="shared" ca="1" si="104"/>
        <v/>
      </c>
      <c r="BK113" s="17" t="str">
        <f t="shared" ca="1" si="105"/>
        <v/>
      </c>
      <c r="BL113" s="17" t="str">
        <f t="shared" ca="1" si="106"/>
        <v/>
      </c>
      <c r="BM113" s="17" t="str">
        <f t="shared" ca="1" si="107"/>
        <v/>
      </c>
      <c r="BN113" s="17" t="str">
        <f t="shared" ca="1" si="108"/>
        <v/>
      </c>
      <c r="BO113" s="17" t="str">
        <f t="shared" ca="1" si="109"/>
        <v/>
      </c>
      <c r="BP113" s="17">
        <f t="shared" ca="1" si="110"/>
        <v>4.2100694444444198E-2</v>
      </c>
      <c r="BQ113" s="17">
        <f t="shared" ca="1" si="111"/>
        <v>-3.9084141274237982E-2</v>
      </c>
      <c r="BR113" s="17" t="str">
        <f t="shared" ca="1" si="112"/>
        <v/>
      </c>
      <c r="BS113" s="17" t="str">
        <f t="shared" ca="1" si="113"/>
        <v/>
      </c>
      <c r="BX113" t="str">
        <f>IF('Macrobond Imports'!FG112="","",'Macrobond Imports'!FG112)</f>
        <v/>
      </c>
      <c r="BY113" t="str">
        <f>IF('Macrobond Imports'!AI112="","",'Macrobond Imports'!AI112)</f>
        <v/>
      </c>
      <c r="CA113" s="37" t="str">
        <f t="shared" ca="1" si="114"/>
        <v/>
      </c>
      <c r="CB113" s="37" t="str">
        <f t="shared" ca="1" si="115"/>
        <v/>
      </c>
    </row>
    <row r="114" spans="1:80" x14ac:dyDescent="0.25">
      <c r="A114" s="10">
        <f>IF('Macrobond Imports'!A113="","",'Macrobond Imports'!A113)</f>
        <v>20546</v>
      </c>
      <c r="B114" s="9" t="str">
        <f>IF('Macrobond Imports'!B113="","",'Macrobond Imports'!B113)</f>
        <v/>
      </c>
      <c r="C114" s="9" t="str">
        <f>IF('Macrobond Imports'!C113="","",'Macrobond Imports'!C113)</f>
        <v/>
      </c>
      <c r="D114" s="9" t="str">
        <f>IF('Macrobond Imports'!Z113="","",'Macrobond Imports'!Z113)</f>
        <v/>
      </c>
      <c r="E114" s="9" t="str">
        <f>IF('Macrobond Imports'!BH113="","",'Macrobond Imports'!BH113)</f>
        <v/>
      </c>
      <c r="F114" s="9" t="str">
        <f>IF('Macrobond Imports'!BJ113="","",'Macrobond Imports'!BJ113)</f>
        <v/>
      </c>
      <c r="G114" s="9" t="str">
        <f>IF('Macrobond Imports'!BK113="","",'Macrobond Imports'!BK113)</f>
        <v/>
      </c>
      <c r="H114" s="9" t="str">
        <f>IF('Macrobond Imports'!BL113="","",'Macrobond Imports'!BL113)</f>
        <v/>
      </c>
      <c r="I114" s="9" t="str">
        <f>IF('Macrobond Imports'!BS113="","",'Macrobond Imports'!BS113)</f>
        <v/>
      </c>
      <c r="J114" s="9" t="str">
        <f>IF('Macrobond Imports'!AA113="","",'Macrobond Imports'!AA113)</f>
        <v/>
      </c>
      <c r="K114" s="9">
        <f>IF('Macrobond Imports'!DF113="","",'Macrobond Imports'!DF113)</f>
        <v>29.5</v>
      </c>
      <c r="L114" s="9">
        <f>IF('Macrobond Imports'!EA113="","",'Macrobond Imports'!EA113)</f>
        <v>30.3</v>
      </c>
      <c r="M114" s="9" t="str">
        <f>IF('Macrobond Imports'!FA113="","",'Macrobond Imports'!FA113)</f>
        <v/>
      </c>
      <c r="N114" s="9" t="str">
        <f>IF('Macrobond Imports'!FC113="","",'Macrobond Imports'!FC113)</f>
        <v/>
      </c>
      <c r="P114" s="16">
        <f t="shared" si="61"/>
        <v>20546</v>
      </c>
      <c r="Q114" s="17" t="str">
        <f t="shared" si="62"/>
        <v/>
      </c>
      <c r="R114" s="17" t="str">
        <f t="shared" si="63"/>
        <v/>
      </c>
      <c r="S114" s="17" t="str">
        <f t="shared" si="64"/>
        <v/>
      </c>
      <c r="T114" s="17" t="str">
        <f t="shared" si="65"/>
        <v/>
      </c>
      <c r="U114" s="17" t="str">
        <f t="shared" si="66"/>
        <v/>
      </c>
      <c r="V114" s="17" t="str">
        <f t="shared" si="67"/>
        <v/>
      </c>
      <c r="W114" s="17" t="str">
        <f t="shared" si="68"/>
        <v/>
      </c>
      <c r="X114" s="17" t="str">
        <f t="shared" si="69"/>
        <v/>
      </c>
      <c r="Y114" s="17" t="str">
        <f t="shared" si="70"/>
        <v/>
      </c>
      <c r="Z114" s="17">
        <f t="shared" si="71"/>
        <v>3.4013605442178019E-3</v>
      </c>
      <c r="AA114" s="17">
        <f t="shared" si="72"/>
        <v>1.6778523489932917E-2</v>
      </c>
      <c r="AB114" s="17" t="str">
        <f t="shared" si="73"/>
        <v/>
      </c>
      <c r="AC114" s="17" t="str">
        <f t="shared" si="74"/>
        <v/>
      </c>
      <c r="AE114" s="17" t="str">
        <f t="shared" ca="1" si="75"/>
        <v/>
      </c>
      <c r="AF114" s="17" t="str">
        <f t="shared" ca="1" si="76"/>
        <v/>
      </c>
      <c r="AG114" s="17" t="str">
        <f t="shared" ca="1" si="77"/>
        <v/>
      </c>
      <c r="AH114" s="17" t="str">
        <f t="shared" ca="1" si="78"/>
        <v/>
      </c>
      <c r="AI114" s="17" t="str">
        <f t="shared" ca="1" si="79"/>
        <v/>
      </c>
      <c r="AJ114" s="17" t="str">
        <f t="shared" ca="1" si="80"/>
        <v/>
      </c>
      <c r="AK114" s="17" t="str">
        <f t="shared" ca="1" si="81"/>
        <v/>
      </c>
      <c r="AL114" s="17" t="str">
        <f t="shared" ca="1" si="82"/>
        <v/>
      </c>
      <c r="AM114" s="17" t="str">
        <f t="shared" ca="1" si="83"/>
        <v/>
      </c>
      <c r="AN114" s="17">
        <f t="shared" ca="1" si="84"/>
        <v>4.9822064056939341E-2</v>
      </c>
      <c r="AO114" s="17">
        <f t="shared" ca="1" si="85"/>
        <v>-2.2580645161290325E-2</v>
      </c>
      <c r="AP114" s="17" t="str">
        <f t="shared" ca="1" si="86"/>
        <v/>
      </c>
      <c r="AQ114" s="17" t="str">
        <f t="shared" ca="1" si="87"/>
        <v/>
      </c>
      <c r="AS114" s="17" t="str">
        <f t="shared" ca="1" si="88"/>
        <v/>
      </c>
      <c r="AT114" s="17" t="str">
        <f t="shared" ca="1" si="89"/>
        <v/>
      </c>
      <c r="AU114" s="17" t="str">
        <f t="shared" ca="1" si="90"/>
        <v/>
      </c>
      <c r="AV114" s="17" t="str">
        <f t="shared" ca="1" si="91"/>
        <v/>
      </c>
      <c r="AW114" s="17" t="str">
        <f t="shared" ca="1" si="92"/>
        <v/>
      </c>
      <c r="AX114" s="17" t="str">
        <f t="shared" ca="1" si="93"/>
        <v/>
      </c>
      <c r="AY114" s="17" t="str">
        <f t="shared" ca="1" si="94"/>
        <v/>
      </c>
      <c r="AZ114" s="17" t="str">
        <f t="shared" ca="1" si="95"/>
        <v/>
      </c>
      <c r="BA114" s="17" t="str">
        <f t="shared" ca="1" si="96"/>
        <v/>
      </c>
      <c r="BB114" s="17">
        <f t="shared" ca="1" si="97"/>
        <v>5.6126908612276205E-2</v>
      </c>
      <c r="BC114" s="17">
        <f t="shared" ca="1" si="98"/>
        <v>0.12818726309893513</v>
      </c>
      <c r="BD114" s="17" t="str">
        <f t="shared" ca="1" si="99"/>
        <v/>
      </c>
      <c r="BE114" s="17" t="str">
        <f t="shared" ca="1" si="100"/>
        <v/>
      </c>
      <c r="BG114" s="17" t="str">
        <f t="shared" ca="1" si="101"/>
        <v/>
      </c>
      <c r="BH114" s="17" t="str">
        <f t="shared" ca="1" si="102"/>
        <v/>
      </c>
      <c r="BI114" s="17" t="str">
        <f t="shared" ca="1" si="103"/>
        <v/>
      </c>
      <c r="BJ114" s="17" t="str">
        <f t="shared" ca="1" si="104"/>
        <v/>
      </c>
      <c r="BK114" s="17" t="str">
        <f t="shared" ca="1" si="105"/>
        <v/>
      </c>
      <c r="BL114" s="17" t="str">
        <f t="shared" ca="1" si="106"/>
        <v/>
      </c>
      <c r="BM114" s="17" t="str">
        <f t="shared" ca="1" si="107"/>
        <v/>
      </c>
      <c r="BN114" s="17" t="str">
        <f t="shared" ca="1" si="108"/>
        <v/>
      </c>
      <c r="BO114" s="17" t="str">
        <f t="shared" ca="1" si="109"/>
        <v/>
      </c>
      <c r="BP114" s="17">
        <f t="shared" ca="1" si="110"/>
        <v>4.1953520671448086E-2</v>
      </c>
      <c r="BQ114" s="17">
        <f t="shared" ca="1" si="111"/>
        <v>-6.5681267313019154E-3</v>
      </c>
      <c r="BR114" s="17" t="str">
        <f t="shared" ca="1" si="112"/>
        <v/>
      </c>
      <c r="BS114" s="17" t="str">
        <f t="shared" ca="1" si="113"/>
        <v/>
      </c>
      <c r="BX114" t="str">
        <f>IF('Macrobond Imports'!FG113="","",'Macrobond Imports'!FG113)</f>
        <v/>
      </c>
      <c r="BY114" t="str">
        <f>IF('Macrobond Imports'!AI113="","",'Macrobond Imports'!AI113)</f>
        <v/>
      </c>
      <c r="CA114" s="37" t="str">
        <f t="shared" ca="1" si="114"/>
        <v/>
      </c>
      <c r="CB114" s="37" t="str">
        <f t="shared" ca="1" si="115"/>
        <v/>
      </c>
    </row>
    <row r="115" spans="1:80" x14ac:dyDescent="0.25">
      <c r="A115" s="10">
        <f>IF('Macrobond Imports'!A114="","",'Macrobond Imports'!A114)</f>
        <v>20576</v>
      </c>
      <c r="B115" s="9" t="str">
        <f>IF('Macrobond Imports'!B114="","",'Macrobond Imports'!B114)</f>
        <v/>
      </c>
      <c r="C115" s="9" t="str">
        <f>IF('Macrobond Imports'!C114="","",'Macrobond Imports'!C114)</f>
        <v/>
      </c>
      <c r="D115" s="9" t="str">
        <f>IF('Macrobond Imports'!Z114="","",'Macrobond Imports'!Z114)</f>
        <v/>
      </c>
      <c r="E115" s="9" t="str">
        <f>IF('Macrobond Imports'!BH114="","",'Macrobond Imports'!BH114)</f>
        <v/>
      </c>
      <c r="F115" s="9" t="str">
        <f>IF('Macrobond Imports'!BJ114="","",'Macrobond Imports'!BJ114)</f>
        <v/>
      </c>
      <c r="G115" s="9" t="str">
        <f>IF('Macrobond Imports'!BK114="","",'Macrobond Imports'!BK114)</f>
        <v/>
      </c>
      <c r="H115" s="9" t="str">
        <f>IF('Macrobond Imports'!BL114="","",'Macrobond Imports'!BL114)</f>
        <v/>
      </c>
      <c r="I115" s="9" t="str">
        <f>IF('Macrobond Imports'!BS114="","",'Macrobond Imports'!BS114)</f>
        <v/>
      </c>
      <c r="J115" s="9" t="str">
        <f>IF('Macrobond Imports'!AA114="","",'Macrobond Imports'!AA114)</f>
        <v/>
      </c>
      <c r="K115" s="9">
        <f>IF('Macrobond Imports'!DF114="","",'Macrobond Imports'!DF114)</f>
        <v>29.6</v>
      </c>
      <c r="L115" s="9">
        <f>IF('Macrobond Imports'!EA114="","",'Macrobond Imports'!EA114)</f>
        <v>30.7</v>
      </c>
      <c r="M115" s="9" t="str">
        <f>IF('Macrobond Imports'!FA114="","",'Macrobond Imports'!FA114)</f>
        <v/>
      </c>
      <c r="N115" s="9" t="str">
        <f>IF('Macrobond Imports'!FC114="","",'Macrobond Imports'!FC114)</f>
        <v/>
      </c>
      <c r="P115" s="16">
        <f t="shared" si="61"/>
        <v>20576</v>
      </c>
      <c r="Q115" s="17" t="str">
        <f t="shared" si="62"/>
        <v/>
      </c>
      <c r="R115" s="17" t="str">
        <f t="shared" si="63"/>
        <v/>
      </c>
      <c r="S115" s="17" t="str">
        <f t="shared" si="64"/>
        <v/>
      </c>
      <c r="T115" s="17" t="str">
        <f t="shared" si="65"/>
        <v/>
      </c>
      <c r="U115" s="17" t="str">
        <f t="shared" si="66"/>
        <v/>
      </c>
      <c r="V115" s="17" t="str">
        <f t="shared" si="67"/>
        <v/>
      </c>
      <c r="W115" s="17" t="str">
        <f t="shared" si="68"/>
        <v/>
      </c>
      <c r="X115" s="17" t="str">
        <f t="shared" si="69"/>
        <v/>
      </c>
      <c r="Y115" s="17" t="str">
        <f t="shared" si="70"/>
        <v/>
      </c>
      <c r="Z115" s="17">
        <f t="shared" si="71"/>
        <v>3.3898305084745228E-3</v>
      </c>
      <c r="AA115" s="17">
        <f t="shared" si="72"/>
        <v>1.3201320132013139E-2</v>
      </c>
      <c r="AB115" s="17" t="str">
        <f t="shared" si="73"/>
        <v/>
      </c>
      <c r="AC115" s="17" t="str">
        <f t="shared" si="74"/>
        <v/>
      </c>
      <c r="AE115" s="17" t="str">
        <f t="shared" ca="1" si="75"/>
        <v/>
      </c>
      <c r="AF115" s="17" t="str">
        <f t="shared" ca="1" si="76"/>
        <v/>
      </c>
      <c r="AG115" s="17" t="str">
        <f t="shared" ca="1" si="77"/>
        <v/>
      </c>
      <c r="AH115" s="17" t="str">
        <f t="shared" ca="1" si="78"/>
        <v/>
      </c>
      <c r="AI115" s="17" t="str">
        <f t="shared" ca="1" si="79"/>
        <v/>
      </c>
      <c r="AJ115" s="17" t="str">
        <f t="shared" ca="1" si="80"/>
        <v/>
      </c>
      <c r="AK115" s="17" t="str">
        <f t="shared" ca="1" si="81"/>
        <v/>
      </c>
      <c r="AL115" s="17" t="str">
        <f t="shared" ca="1" si="82"/>
        <v/>
      </c>
      <c r="AM115" s="17" t="str">
        <f t="shared" ca="1" si="83"/>
        <v/>
      </c>
      <c r="AN115" s="17">
        <f t="shared" ca="1" si="84"/>
        <v>5.3380782918149405E-2</v>
      </c>
      <c r="AO115" s="17">
        <f t="shared" ca="1" si="85"/>
        <v>1.655629139072845E-2</v>
      </c>
      <c r="AP115" s="17" t="str">
        <f t="shared" ca="1" si="86"/>
        <v/>
      </c>
      <c r="AQ115" s="17" t="str">
        <f t="shared" ca="1" si="87"/>
        <v/>
      </c>
      <c r="AS115" s="17" t="str">
        <f t="shared" ca="1" si="88"/>
        <v/>
      </c>
      <c r="AT115" s="17" t="str">
        <f t="shared" ca="1" si="89"/>
        <v/>
      </c>
      <c r="AU115" s="17" t="str">
        <f t="shared" ca="1" si="90"/>
        <v/>
      </c>
      <c r="AV115" s="17" t="str">
        <f t="shared" ca="1" si="91"/>
        <v/>
      </c>
      <c r="AW115" s="17" t="str">
        <f t="shared" ca="1" si="92"/>
        <v/>
      </c>
      <c r="AX115" s="17" t="str">
        <f t="shared" ca="1" si="93"/>
        <v/>
      </c>
      <c r="AY115" s="17" t="str">
        <f t="shared" ca="1" si="94"/>
        <v/>
      </c>
      <c r="AZ115" s="17" t="str">
        <f t="shared" ca="1" si="95"/>
        <v/>
      </c>
      <c r="BA115" s="17" t="str">
        <f t="shared" ca="1" si="96"/>
        <v/>
      </c>
      <c r="BB115" s="17">
        <f t="shared" ca="1" si="97"/>
        <v>5.5930752894167046E-2</v>
      </c>
      <c r="BC115" s="17">
        <f t="shared" ca="1" si="98"/>
        <v>0.11139579327267124</v>
      </c>
      <c r="BD115" s="17" t="str">
        <f t="shared" ca="1" si="99"/>
        <v/>
      </c>
      <c r="BE115" s="17" t="str">
        <f t="shared" ca="1" si="100"/>
        <v/>
      </c>
      <c r="BG115" s="17" t="str">
        <f t="shared" ca="1" si="101"/>
        <v/>
      </c>
      <c r="BH115" s="17" t="str">
        <f t="shared" ca="1" si="102"/>
        <v/>
      </c>
      <c r="BI115" s="17" t="str">
        <f t="shared" ca="1" si="103"/>
        <v/>
      </c>
      <c r="BJ115" s="17" t="str">
        <f t="shared" ca="1" si="104"/>
        <v/>
      </c>
      <c r="BK115" s="17" t="str">
        <f t="shared" ca="1" si="105"/>
        <v/>
      </c>
      <c r="BL115" s="17" t="str">
        <f t="shared" ca="1" si="106"/>
        <v/>
      </c>
      <c r="BM115" s="17" t="str">
        <f t="shared" ca="1" si="107"/>
        <v/>
      </c>
      <c r="BN115" s="17" t="str">
        <f t="shared" ca="1" si="108"/>
        <v/>
      </c>
      <c r="BO115" s="17" t="str">
        <f t="shared" ca="1" si="109"/>
        <v/>
      </c>
      <c r="BP115" s="17">
        <f t="shared" ca="1" si="110"/>
        <v>4.9029585373738582E-2</v>
      </c>
      <c r="BQ115" s="17">
        <f t="shared" ca="1" si="111"/>
        <v>9.039057799990724E-2</v>
      </c>
      <c r="BR115" s="17" t="str">
        <f t="shared" ca="1" si="112"/>
        <v/>
      </c>
      <c r="BS115" s="17" t="str">
        <f t="shared" ca="1" si="113"/>
        <v/>
      </c>
      <c r="BX115" t="str">
        <f>IF('Macrobond Imports'!FG114="","",'Macrobond Imports'!FG114)</f>
        <v/>
      </c>
      <c r="BY115" t="str">
        <f>IF('Macrobond Imports'!AI114="","",'Macrobond Imports'!AI114)</f>
        <v/>
      </c>
      <c r="CA115" s="37" t="str">
        <f t="shared" ca="1" si="114"/>
        <v/>
      </c>
      <c r="CB115" s="37" t="str">
        <f t="shared" ca="1" si="115"/>
        <v/>
      </c>
    </row>
    <row r="116" spans="1:80" x14ac:dyDescent="0.25">
      <c r="A116" s="10">
        <f>IF('Macrobond Imports'!A115="","",'Macrobond Imports'!A115)</f>
        <v>20607</v>
      </c>
      <c r="B116" s="9" t="str">
        <f>IF('Macrobond Imports'!B115="","",'Macrobond Imports'!B115)</f>
        <v/>
      </c>
      <c r="C116" s="9" t="str">
        <f>IF('Macrobond Imports'!C115="","",'Macrobond Imports'!C115)</f>
        <v/>
      </c>
      <c r="D116" s="9" t="str">
        <f>IF('Macrobond Imports'!Z115="","",'Macrobond Imports'!Z115)</f>
        <v/>
      </c>
      <c r="E116" s="9" t="str">
        <f>IF('Macrobond Imports'!BH115="","",'Macrobond Imports'!BH115)</f>
        <v/>
      </c>
      <c r="F116" s="9" t="str">
        <f>IF('Macrobond Imports'!BJ115="","",'Macrobond Imports'!BJ115)</f>
        <v/>
      </c>
      <c r="G116" s="9" t="str">
        <f>IF('Macrobond Imports'!BK115="","",'Macrobond Imports'!BK115)</f>
        <v/>
      </c>
      <c r="H116" s="9" t="str">
        <f>IF('Macrobond Imports'!BL115="","",'Macrobond Imports'!BL115)</f>
        <v/>
      </c>
      <c r="I116" s="9" t="str">
        <f>IF('Macrobond Imports'!BS115="","",'Macrobond Imports'!BS115)</f>
        <v/>
      </c>
      <c r="J116" s="9" t="str">
        <f>IF('Macrobond Imports'!AA115="","",'Macrobond Imports'!AA115)</f>
        <v/>
      </c>
      <c r="K116" s="9">
        <f>IF('Macrobond Imports'!DF115="","",'Macrobond Imports'!DF115)</f>
        <v>29.6</v>
      </c>
      <c r="L116" s="9">
        <f>IF('Macrobond Imports'!EA115="","",'Macrobond Imports'!EA115)</f>
        <v>30.5</v>
      </c>
      <c r="M116" s="9" t="str">
        <f>IF('Macrobond Imports'!FA115="","",'Macrobond Imports'!FA115)</f>
        <v/>
      </c>
      <c r="N116" s="9" t="str">
        <f>IF('Macrobond Imports'!FC115="","",'Macrobond Imports'!FC115)</f>
        <v/>
      </c>
      <c r="P116" s="16">
        <f t="shared" si="61"/>
        <v>20607</v>
      </c>
      <c r="Q116" s="17" t="str">
        <f t="shared" si="62"/>
        <v/>
      </c>
      <c r="R116" s="17" t="str">
        <f t="shared" si="63"/>
        <v/>
      </c>
      <c r="S116" s="17" t="str">
        <f t="shared" si="64"/>
        <v/>
      </c>
      <c r="T116" s="17" t="str">
        <f t="shared" si="65"/>
        <v/>
      </c>
      <c r="U116" s="17" t="str">
        <f t="shared" si="66"/>
        <v/>
      </c>
      <c r="V116" s="17" t="str">
        <f t="shared" si="67"/>
        <v/>
      </c>
      <c r="W116" s="17" t="str">
        <f t="shared" si="68"/>
        <v/>
      </c>
      <c r="X116" s="17" t="str">
        <f t="shared" si="69"/>
        <v/>
      </c>
      <c r="Y116" s="17" t="str">
        <f t="shared" si="70"/>
        <v/>
      </c>
      <c r="Z116" s="17">
        <f t="shared" si="71"/>
        <v>0</v>
      </c>
      <c r="AA116" s="17">
        <f t="shared" si="72"/>
        <v>-6.514657980456029E-3</v>
      </c>
      <c r="AB116" s="17" t="str">
        <f t="shared" si="73"/>
        <v/>
      </c>
      <c r="AC116" s="17" t="str">
        <f t="shared" si="74"/>
        <v/>
      </c>
      <c r="AE116" s="17" t="str">
        <f t="shared" ca="1" si="75"/>
        <v/>
      </c>
      <c r="AF116" s="17" t="str">
        <f t="shared" ca="1" si="76"/>
        <v/>
      </c>
      <c r="AG116" s="17" t="str">
        <f t="shared" ca="1" si="77"/>
        <v/>
      </c>
      <c r="AH116" s="17" t="str">
        <f t="shared" ca="1" si="78"/>
        <v/>
      </c>
      <c r="AI116" s="17" t="str">
        <f t="shared" ca="1" si="79"/>
        <v/>
      </c>
      <c r="AJ116" s="17" t="str">
        <f t="shared" ca="1" si="80"/>
        <v/>
      </c>
      <c r="AK116" s="17" t="str">
        <f t="shared" ca="1" si="81"/>
        <v/>
      </c>
      <c r="AL116" s="17" t="str">
        <f t="shared" ca="1" si="82"/>
        <v/>
      </c>
      <c r="AM116" s="17" t="str">
        <f t="shared" ca="1" si="83"/>
        <v/>
      </c>
      <c r="AN116" s="17">
        <f t="shared" ca="1" si="84"/>
        <v>4.9645390070922168E-2</v>
      </c>
      <c r="AO116" s="17">
        <f t="shared" ca="1" si="85"/>
        <v>-6.514657980456029E-3</v>
      </c>
      <c r="AP116" s="17" t="str">
        <f t="shared" ca="1" si="86"/>
        <v/>
      </c>
      <c r="AQ116" s="17" t="str">
        <f t="shared" ca="1" si="87"/>
        <v/>
      </c>
      <c r="AS116" s="17" t="str">
        <f t="shared" ca="1" si="88"/>
        <v/>
      </c>
      <c r="AT116" s="17" t="str">
        <f t="shared" ca="1" si="89"/>
        <v/>
      </c>
      <c r="AU116" s="17" t="str">
        <f t="shared" ca="1" si="90"/>
        <v/>
      </c>
      <c r="AV116" s="17" t="str">
        <f t="shared" ca="1" si="91"/>
        <v/>
      </c>
      <c r="AW116" s="17" t="str">
        <f t="shared" ca="1" si="92"/>
        <v/>
      </c>
      <c r="AX116" s="17" t="str">
        <f t="shared" ca="1" si="93"/>
        <v/>
      </c>
      <c r="AY116" s="17" t="str">
        <f t="shared" ca="1" si="94"/>
        <v/>
      </c>
      <c r="AZ116" s="17" t="str">
        <f t="shared" ca="1" si="95"/>
        <v/>
      </c>
      <c r="BA116" s="17" t="str">
        <f t="shared" ca="1" si="96"/>
        <v/>
      </c>
      <c r="BB116" s="17">
        <f t="shared" ca="1" si="97"/>
        <v>2.7489807819027767E-2</v>
      </c>
      <c r="BC116" s="17">
        <f t="shared" ca="1" si="98"/>
        <v>9.7322542497139564E-2</v>
      </c>
      <c r="BD116" s="17" t="str">
        <f t="shared" ca="1" si="99"/>
        <v/>
      </c>
      <c r="BE116" s="17" t="str">
        <f t="shared" ca="1" si="100"/>
        <v/>
      </c>
      <c r="BG116" s="17" t="str">
        <f t="shared" ca="1" si="101"/>
        <v/>
      </c>
      <c r="BH116" s="17" t="str">
        <f t="shared" ca="1" si="102"/>
        <v/>
      </c>
      <c r="BI116" s="17" t="str">
        <f t="shared" ca="1" si="103"/>
        <v/>
      </c>
      <c r="BJ116" s="17" t="str">
        <f t="shared" ca="1" si="104"/>
        <v/>
      </c>
      <c r="BK116" s="17" t="str">
        <f t="shared" ca="1" si="105"/>
        <v/>
      </c>
      <c r="BL116" s="17" t="str">
        <f t="shared" ca="1" si="106"/>
        <v/>
      </c>
      <c r="BM116" s="17" t="str">
        <f t="shared" ca="1" si="107"/>
        <v/>
      </c>
      <c r="BN116" s="17" t="str">
        <f t="shared" ca="1" si="108"/>
        <v/>
      </c>
      <c r="BO116" s="17" t="str">
        <f t="shared" ca="1" si="109"/>
        <v/>
      </c>
      <c r="BP116" s="17">
        <f t="shared" ca="1" si="110"/>
        <v>4.1807372175981072E-2</v>
      </c>
      <c r="BQ116" s="17">
        <f t="shared" ca="1" si="111"/>
        <v>6.8945705257109857E-2</v>
      </c>
      <c r="BR116" s="17" t="str">
        <f t="shared" ca="1" si="112"/>
        <v/>
      </c>
      <c r="BS116" s="17" t="str">
        <f t="shared" ca="1" si="113"/>
        <v/>
      </c>
      <c r="BX116" t="str">
        <f>IF('Macrobond Imports'!FG115="","",'Macrobond Imports'!FG115)</f>
        <v/>
      </c>
      <c r="BY116" t="str">
        <f>IF('Macrobond Imports'!AI115="","",'Macrobond Imports'!AI115)</f>
        <v/>
      </c>
      <c r="CA116" s="37" t="str">
        <f t="shared" ca="1" si="114"/>
        <v/>
      </c>
      <c r="CB116" s="37" t="str">
        <f t="shared" ca="1" si="115"/>
        <v/>
      </c>
    </row>
    <row r="117" spans="1:80" x14ac:dyDescent="0.25">
      <c r="A117" s="10">
        <f>IF('Macrobond Imports'!A116="","",'Macrobond Imports'!A116)</f>
        <v>20637</v>
      </c>
      <c r="B117" s="9" t="str">
        <f>IF('Macrobond Imports'!B116="","",'Macrobond Imports'!B116)</f>
        <v/>
      </c>
      <c r="C117" s="9" t="str">
        <f>IF('Macrobond Imports'!C116="","",'Macrobond Imports'!C116)</f>
        <v/>
      </c>
      <c r="D117" s="9" t="str">
        <f>IF('Macrobond Imports'!Z116="","",'Macrobond Imports'!Z116)</f>
        <v/>
      </c>
      <c r="E117" s="9" t="str">
        <f>IF('Macrobond Imports'!BH116="","",'Macrobond Imports'!BH116)</f>
        <v/>
      </c>
      <c r="F117" s="9" t="str">
        <f>IF('Macrobond Imports'!BJ116="","",'Macrobond Imports'!BJ116)</f>
        <v/>
      </c>
      <c r="G117" s="9" t="str">
        <f>IF('Macrobond Imports'!BK116="","",'Macrobond Imports'!BK116)</f>
        <v/>
      </c>
      <c r="H117" s="9" t="str">
        <f>IF('Macrobond Imports'!BL116="","",'Macrobond Imports'!BL116)</f>
        <v/>
      </c>
      <c r="I117" s="9" t="str">
        <f>IF('Macrobond Imports'!BS116="","",'Macrobond Imports'!BS116)</f>
        <v/>
      </c>
      <c r="J117" s="9" t="str">
        <f>IF('Macrobond Imports'!AA116="","",'Macrobond Imports'!AA116)</f>
        <v/>
      </c>
      <c r="K117" s="9">
        <f>IF('Macrobond Imports'!DF116="","",'Macrobond Imports'!DF116)</f>
        <v>29.4</v>
      </c>
      <c r="L117" s="9">
        <f>IF('Macrobond Imports'!EA116="","",'Macrobond Imports'!EA116)</f>
        <v>30.5</v>
      </c>
      <c r="M117" s="9" t="str">
        <f>IF('Macrobond Imports'!FA116="","",'Macrobond Imports'!FA116)</f>
        <v/>
      </c>
      <c r="N117" s="9" t="str">
        <f>IF('Macrobond Imports'!FC116="","",'Macrobond Imports'!FC116)</f>
        <v/>
      </c>
      <c r="P117" s="16">
        <f t="shared" si="61"/>
        <v>20637</v>
      </c>
      <c r="Q117" s="17" t="str">
        <f t="shared" si="62"/>
        <v/>
      </c>
      <c r="R117" s="17" t="str">
        <f t="shared" si="63"/>
        <v/>
      </c>
      <c r="S117" s="17" t="str">
        <f t="shared" si="64"/>
        <v/>
      </c>
      <c r="T117" s="17" t="str">
        <f t="shared" si="65"/>
        <v/>
      </c>
      <c r="U117" s="17" t="str">
        <f t="shared" si="66"/>
        <v/>
      </c>
      <c r="V117" s="17" t="str">
        <f t="shared" si="67"/>
        <v/>
      </c>
      <c r="W117" s="17" t="str">
        <f t="shared" si="68"/>
        <v/>
      </c>
      <c r="X117" s="17" t="str">
        <f t="shared" si="69"/>
        <v/>
      </c>
      <c r="Y117" s="17" t="str">
        <f t="shared" si="70"/>
        <v/>
      </c>
      <c r="Z117" s="17">
        <f t="shared" si="71"/>
        <v>-6.7567567567567988E-3</v>
      </c>
      <c r="AA117" s="17">
        <f t="shared" si="72"/>
        <v>0</v>
      </c>
      <c r="AB117" s="17" t="str">
        <f t="shared" si="73"/>
        <v/>
      </c>
      <c r="AC117" s="17" t="str">
        <f t="shared" si="74"/>
        <v/>
      </c>
      <c r="AE117" s="17" t="str">
        <f t="shared" ca="1" si="75"/>
        <v/>
      </c>
      <c r="AF117" s="17" t="str">
        <f t="shared" ca="1" si="76"/>
        <v/>
      </c>
      <c r="AG117" s="17" t="str">
        <f t="shared" ca="1" si="77"/>
        <v/>
      </c>
      <c r="AH117" s="17" t="str">
        <f t="shared" ca="1" si="78"/>
        <v/>
      </c>
      <c r="AI117" s="17" t="str">
        <f t="shared" ca="1" si="79"/>
        <v/>
      </c>
      <c r="AJ117" s="17" t="str">
        <f t="shared" ca="1" si="80"/>
        <v/>
      </c>
      <c r="AK117" s="17" t="str">
        <f t="shared" ca="1" si="81"/>
        <v/>
      </c>
      <c r="AL117" s="17" t="str">
        <f t="shared" ca="1" si="82"/>
        <v/>
      </c>
      <c r="AM117" s="17" t="str">
        <f t="shared" ca="1" si="83"/>
        <v/>
      </c>
      <c r="AN117" s="17">
        <f t="shared" ca="1" si="84"/>
        <v>3.5211267605633756E-2</v>
      </c>
      <c r="AO117" s="17">
        <f t="shared" ca="1" si="85"/>
        <v>3.2894736842106198E-3</v>
      </c>
      <c r="AP117" s="17" t="str">
        <f t="shared" ca="1" si="86"/>
        <v/>
      </c>
      <c r="AQ117" s="17" t="str">
        <f t="shared" ca="1" si="87"/>
        <v/>
      </c>
      <c r="AS117" s="17" t="str">
        <f t="shared" ca="1" si="88"/>
        <v/>
      </c>
      <c r="AT117" s="17" t="str">
        <f t="shared" ca="1" si="89"/>
        <v/>
      </c>
      <c r="AU117" s="17" t="str">
        <f t="shared" ca="1" si="90"/>
        <v/>
      </c>
      <c r="AV117" s="17" t="str">
        <f t="shared" ca="1" si="91"/>
        <v/>
      </c>
      <c r="AW117" s="17" t="str">
        <f t="shared" ca="1" si="92"/>
        <v/>
      </c>
      <c r="AX117" s="17" t="str">
        <f t="shared" ca="1" si="93"/>
        <v/>
      </c>
      <c r="AY117" s="17" t="str">
        <f t="shared" ca="1" si="94"/>
        <v/>
      </c>
      <c r="AZ117" s="17" t="str">
        <f t="shared" ca="1" si="95"/>
        <v/>
      </c>
      <c r="BA117" s="17" t="str">
        <f t="shared" ca="1" si="96"/>
        <v/>
      </c>
      <c r="BB117" s="17">
        <f t="shared" ca="1" si="97"/>
        <v>-1.3490532006102951E-2</v>
      </c>
      <c r="BC117" s="17">
        <f t="shared" ca="1" si="98"/>
        <v>2.6665204771165518E-2</v>
      </c>
      <c r="BD117" s="17" t="str">
        <f t="shared" ca="1" si="99"/>
        <v/>
      </c>
      <c r="BE117" s="17" t="str">
        <f t="shared" ca="1" si="100"/>
        <v/>
      </c>
      <c r="BG117" s="17" t="str">
        <f t="shared" ca="1" si="101"/>
        <v/>
      </c>
      <c r="BH117" s="17" t="str">
        <f t="shared" ca="1" si="102"/>
        <v/>
      </c>
      <c r="BI117" s="17" t="str">
        <f t="shared" ca="1" si="103"/>
        <v/>
      </c>
      <c r="BJ117" s="17" t="str">
        <f t="shared" ca="1" si="104"/>
        <v/>
      </c>
      <c r="BK117" s="17" t="str">
        <f t="shared" ca="1" si="105"/>
        <v/>
      </c>
      <c r="BL117" s="17" t="str">
        <f t="shared" ca="1" si="106"/>
        <v/>
      </c>
      <c r="BM117" s="17" t="str">
        <f t="shared" ca="1" si="107"/>
        <v/>
      </c>
      <c r="BN117" s="17" t="str">
        <f t="shared" ca="1" si="108"/>
        <v/>
      </c>
      <c r="BO117" s="17" t="str">
        <f t="shared" ca="1" si="109"/>
        <v/>
      </c>
      <c r="BP117" s="17">
        <f t="shared" ca="1" si="110"/>
        <v>2.0724837921139327E-2</v>
      </c>
      <c r="BQ117" s="17">
        <f t="shared" ca="1" si="111"/>
        <v>7.6229811652552604E-2</v>
      </c>
      <c r="BR117" s="17" t="str">
        <f t="shared" ca="1" si="112"/>
        <v/>
      </c>
      <c r="BS117" s="17" t="str">
        <f t="shared" ca="1" si="113"/>
        <v/>
      </c>
      <c r="BX117" t="str">
        <f>IF('Macrobond Imports'!FG116="","",'Macrobond Imports'!FG116)</f>
        <v/>
      </c>
      <c r="BY117" t="str">
        <f>IF('Macrobond Imports'!AI116="","",'Macrobond Imports'!AI116)</f>
        <v/>
      </c>
      <c r="CA117" s="37" t="str">
        <f t="shared" ca="1" si="114"/>
        <v/>
      </c>
      <c r="CB117" s="37" t="str">
        <f t="shared" ca="1" si="115"/>
        <v/>
      </c>
    </row>
    <row r="118" spans="1:80" x14ac:dyDescent="0.25">
      <c r="A118" s="10">
        <f>IF('Macrobond Imports'!A117="","",'Macrobond Imports'!A117)</f>
        <v>20668</v>
      </c>
      <c r="B118" s="9" t="str">
        <f>IF('Macrobond Imports'!B117="","",'Macrobond Imports'!B117)</f>
        <v/>
      </c>
      <c r="C118" s="9" t="str">
        <f>IF('Macrobond Imports'!C117="","",'Macrobond Imports'!C117)</f>
        <v/>
      </c>
      <c r="D118" s="9" t="str">
        <f>IF('Macrobond Imports'!Z117="","",'Macrobond Imports'!Z117)</f>
        <v/>
      </c>
      <c r="E118" s="9" t="str">
        <f>IF('Macrobond Imports'!BH117="","",'Macrobond Imports'!BH117)</f>
        <v/>
      </c>
      <c r="F118" s="9" t="str">
        <f>IF('Macrobond Imports'!BJ117="","",'Macrobond Imports'!BJ117)</f>
        <v/>
      </c>
      <c r="G118" s="9" t="str">
        <f>IF('Macrobond Imports'!BK117="","",'Macrobond Imports'!BK117)</f>
        <v/>
      </c>
      <c r="H118" s="9" t="str">
        <f>IF('Macrobond Imports'!BL117="","",'Macrobond Imports'!BL117)</f>
        <v/>
      </c>
      <c r="I118" s="9" t="str">
        <f>IF('Macrobond Imports'!BS117="","",'Macrobond Imports'!BS117)</f>
        <v/>
      </c>
      <c r="J118" s="9" t="str">
        <f>IF('Macrobond Imports'!AA117="","",'Macrobond Imports'!AA117)</f>
        <v/>
      </c>
      <c r="K118" s="9">
        <f>IF('Macrobond Imports'!DF117="","",'Macrobond Imports'!DF117)</f>
        <v>29.7</v>
      </c>
      <c r="L118" s="9">
        <f>IF('Macrobond Imports'!EA117="","",'Macrobond Imports'!EA117)</f>
        <v>31</v>
      </c>
      <c r="M118" s="9" t="str">
        <f>IF('Macrobond Imports'!FA117="","",'Macrobond Imports'!FA117)</f>
        <v/>
      </c>
      <c r="N118" s="9" t="str">
        <f>IF('Macrobond Imports'!FC117="","",'Macrobond Imports'!FC117)</f>
        <v/>
      </c>
      <c r="P118" s="16">
        <f t="shared" si="61"/>
        <v>20668</v>
      </c>
      <c r="Q118" s="17" t="str">
        <f t="shared" si="62"/>
        <v/>
      </c>
      <c r="R118" s="17" t="str">
        <f t="shared" si="63"/>
        <v/>
      </c>
      <c r="S118" s="17" t="str">
        <f t="shared" si="64"/>
        <v/>
      </c>
      <c r="T118" s="17" t="str">
        <f t="shared" si="65"/>
        <v/>
      </c>
      <c r="U118" s="17" t="str">
        <f t="shared" si="66"/>
        <v/>
      </c>
      <c r="V118" s="17" t="str">
        <f t="shared" si="67"/>
        <v/>
      </c>
      <c r="W118" s="17" t="str">
        <f t="shared" si="68"/>
        <v/>
      </c>
      <c r="X118" s="17" t="str">
        <f t="shared" si="69"/>
        <v/>
      </c>
      <c r="Y118" s="17" t="str">
        <f t="shared" si="70"/>
        <v/>
      </c>
      <c r="Z118" s="17">
        <f t="shared" si="71"/>
        <v>1.0204081632653184E-2</v>
      </c>
      <c r="AA118" s="17">
        <f t="shared" si="72"/>
        <v>1.6393442622950838E-2</v>
      </c>
      <c r="AB118" s="17" t="str">
        <f t="shared" si="73"/>
        <v/>
      </c>
      <c r="AC118" s="17" t="str">
        <f t="shared" si="74"/>
        <v/>
      </c>
      <c r="AE118" s="17" t="str">
        <f t="shared" ca="1" si="75"/>
        <v/>
      </c>
      <c r="AF118" s="17" t="str">
        <f t="shared" ca="1" si="76"/>
        <v/>
      </c>
      <c r="AG118" s="17" t="str">
        <f t="shared" ca="1" si="77"/>
        <v/>
      </c>
      <c r="AH118" s="17" t="str">
        <f t="shared" ca="1" si="78"/>
        <v/>
      </c>
      <c r="AI118" s="17" t="str">
        <f t="shared" ca="1" si="79"/>
        <v/>
      </c>
      <c r="AJ118" s="17" t="str">
        <f t="shared" ca="1" si="80"/>
        <v/>
      </c>
      <c r="AK118" s="17" t="str">
        <f t="shared" ca="1" si="81"/>
        <v/>
      </c>
      <c r="AL118" s="17" t="str">
        <f t="shared" ca="1" si="82"/>
        <v/>
      </c>
      <c r="AM118" s="17" t="str">
        <f t="shared" ca="1" si="83"/>
        <v/>
      </c>
      <c r="AN118" s="17">
        <f t="shared" ca="1" si="84"/>
        <v>4.2105263157894646E-2</v>
      </c>
      <c r="AO118" s="17">
        <f t="shared" ca="1" si="85"/>
        <v>2.9900332225913484E-2</v>
      </c>
      <c r="AP118" s="17" t="str">
        <f t="shared" ca="1" si="86"/>
        <v/>
      </c>
      <c r="AQ118" s="17" t="str">
        <f t="shared" ca="1" si="87"/>
        <v/>
      </c>
      <c r="AS118" s="17" t="str">
        <f t="shared" ca="1" si="88"/>
        <v/>
      </c>
      <c r="AT118" s="17" t="str">
        <f t="shared" ca="1" si="89"/>
        <v/>
      </c>
      <c r="AU118" s="17" t="str">
        <f t="shared" ca="1" si="90"/>
        <v/>
      </c>
      <c r="AV118" s="17" t="str">
        <f t="shared" ca="1" si="91"/>
        <v/>
      </c>
      <c r="AW118" s="17" t="str">
        <f t="shared" ca="1" si="92"/>
        <v/>
      </c>
      <c r="AX118" s="17" t="str">
        <f t="shared" ca="1" si="93"/>
        <v/>
      </c>
      <c r="AY118" s="17" t="str">
        <f t="shared" ca="1" si="94"/>
        <v/>
      </c>
      <c r="AZ118" s="17" t="str">
        <f t="shared" ca="1" si="95"/>
        <v/>
      </c>
      <c r="BA118" s="17" t="str">
        <f t="shared" ca="1" si="96"/>
        <v/>
      </c>
      <c r="BB118" s="17">
        <f t="shared" ca="1" si="97"/>
        <v>1.3582148522266468E-2</v>
      </c>
      <c r="BC118" s="17">
        <f t="shared" ca="1" si="98"/>
        <v>3.9664639953278069E-2</v>
      </c>
      <c r="BD118" s="17" t="str">
        <f t="shared" ca="1" si="99"/>
        <v/>
      </c>
      <c r="BE118" s="17" t="str">
        <f t="shared" ca="1" si="100"/>
        <v/>
      </c>
      <c r="BG118" s="17" t="str">
        <f t="shared" ca="1" si="101"/>
        <v/>
      </c>
      <c r="BH118" s="17" t="str">
        <f t="shared" ca="1" si="102"/>
        <v/>
      </c>
      <c r="BI118" s="17" t="str">
        <f t="shared" ca="1" si="103"/>
        <v/>
      </c>
      <c r="BJ118" s="17" t="str">
        <f t="shared" ca="1" si="104"/>
        <v/>
      </c>
      <c r="BK118" s="17" t="str">
        <f t="shared" ca="1" si="105"/>
        <v/>
      </c>
      <c r="BL118" s="17" t="str">
        <f t="shared" ca="1" si="106"/>
        <v/>
      </c>
      <c r="BM118" s="17" t="str">
        <f t="shared" ca="1" si="107"/>
        <v/>
      </c>
      <c r="BN118" s="17" t="str">
        <f t="shared" ca="1" si="108"/>
        <v/>
      </c>
      <c r="BO118" s="17" t="str">
        <f t="shared" ca="1" si="109"/>
        <v/>
      </c>
      <c r="BP118" s="17">
        <f t="shared" ca="1" si="110"/>
        <v>3.453978232313748E-2</v>
      </c>
      <c r="BQ118" s="17">
        <f t="shared" ca="1" si="111"/>
        <v>7.4932047739958207E-2</v>
      </c>
      <c r="BR118" s="17" t="str">
        <f t="shared" ca="1" si="112"/>
        <v/>
      </c>
      <c r="BS118" s="17" t="str">
        <f t="shared" ca="1" si="113"/>
        <v/>
      </c>
      <c r="BX118" t="str">
        <f>IF('Macrobond Imports'!FG117="","",'Macrobond Imports'!FG117)</f>
        <v/>
      </c>
      <c r="BY118" t="str">
        <f>IF('Macrobond Imports'!AI117="","",'Macrobond Imports'!AI117)</f>
        <v/>
      </c>
      <c r="CA118" s="37" t="str">
        <f t="shared" ca="1" si="114"/>
        <v/>
      </c>
      <c r="CB118" s="37" t="str">
        <f t="shared" ca="1" si="115"/>
        <v/>
      </c>
    </row>
    <row r="119" spans="1:80" x14ac:dyDescent="0.25">
      <c r="A119" s="10">
        <f>IF('Macrobond Imports'!A118="","",'Macrobond Imports'!A118)</f>
        <v>20699</v>
      </c>
      <c r="B119" s="9" t="str">
        <f>IF('Macrobond Imports'!B118="","",'Macrobond Imports'!B118)</f>
        <v/>
      </c>
      <c r="C119" s="9" t="str">
        <f>IF('Macrobond Imports'!C118="","",'Macrobond Imports'!C118)</f>
        <v/>
      </c>
      <c r="D119" s="9" t="str">
        <f>IF('Macrobond Imports'!Z118="","",'Macrobond Imports'!Z118)</f>
        <v/>
      </c>
      <c r="E119" s="9" t="str">
        <f>IF('Macrobond Imports'!BH118="","",'Macrobond Imports'!BH118)</f>
        <v/>
      </c>
      <c r="F119" s="9" t="str">
        <f>IF('Macrobond Imports'!BJ118="","",'Macrobond Imports'!BJ118)</f>
        <v/>
      </c>
      <c r="G119" s="9" t="str">
        <f>IF('Macrobond Imports'!BK118="","",'Macrobond Imports'!BK118)</f>
        <v/>
      </c>
      <c r="H119" s="9" t="str">
        <f>IF('Macrobond Imports'!BL118="","",'Macrobond Imports'!BL118)</f>
        <v/>
      </c>
      <c r="I119" s="9" t="str">
        <f>IF('Macrobond Imports'!BS118="","",'Macrobond Imports'!BS118)</f>
        <v/>
      </c>
      <c r="J119" s="9" t="str">
        <f>IF('Macrobond Imports'!AA118="","",'Macrobond Imports'!AA118)</f>
        <v/>
      </c>
      <c r="K119" s="9">
        <f>IF('Macrobond Imports'!DF118="","",'Macrobond Imports'!DF118)</f>
        <v>29.8</v>
      </c>
      <c r="L119" s="9">
        <f>IF('Macrobond Imports'!EA118="","",'Macrobond Imports'!EA118)</f>
        <v>31</v>
      </c>
      <c r="M119" s="9" t="str">
        <f>IF('Macrobond Imports'!FA118="","",'Macrobond Imports'!FA118)</f>
        <v/>
      </c>
      <c r="N119" s="9" t="str">
        <f>IF('Macrobond Imports'!FC118="","",'Macrobond Imports'!FC118)</f>
        <v/>
      </c>
      <c r="P119" s="16">
        <f t="shared" si="61"/>
        <v>20699</v>
      </c>
      <c r="Q119" s="17" t="str">
        <f t="shared" si="62"/>
        <v/>
      </c>
      <c r="R119" s="17" t="str">
        <f t="shared" si="63"/>
        <v/>
      </c>
      <c r="S119" s="17" t="str">
        <f t="shared" si="64"/>
        <v/>
      </c>
      <c r="T119" s="17" t="str">
        <f t="shared" si="65"/>
        <v/>
      </c>
      <c r="U119" s="17" t="str">
        <f t="shared" si="66"/>
        <v/>
      </c>
      <c r="V119" s="17" t="str">
        <f t="shared" si="67"/>
        <v/>
      </c>
      <c r="W119" s="17" t="str">
        <f t="shared" si="68"/>
        <v/>
      </c>
      <c r="X119" s="17" t="str">
        <f t="shared" si="69"/>
        <v/>
      </c>
      <c r="Y119" s="17" t="str">
        <f t="shared" si="70"/>
        <v/>
      </c>
      <c r="Z119" s="17">
        <f t="shared" si="71"/>
        <v>3.3670033670034627E-3</v>
      </c>
      <c r="AA119" s="17">
        <f t="shared" si="72"/>
        <v>0</v>
      </c>
      <c r="AB119" s="17" t="str">
        <f t="shared" si="73"/>
        <v/>
      </c>
      <c r="AC119" s="17" t="str">
        <f t="shared" si="74"/>
        <v/>
      </c>
      <c r="AE119" s="17" t="str">
        <f t="shared" ca="1" si="75"/>
        <v/>
      </c>
      <c r="AF119" s="17" t="str">
        <f t="shared" ca="1" si="76"/>
        <v/>
      </c>
      <c r="AG119" s="17" t="str">
        <f t="shared" ca="1" si="77"/>
        <v/>
      </c>
      <c r="AH119" s="17" t="str">
        <f t="shared" ca="1" si="78"/>
        <v/>
      </c>
      <c r="AI119" s="17" t="str">
        <f t="shared" ca="1" si="79"/>
        <v/>
      </c>
      <c r="AJ119" s="17" t="str">
        <f t="shared" ca="1" si="80"/>
        <v/>
      </c>
      <c r="AK119" s="17" t="str">
        <f t="shared" ca="1" si="81"/>
        <v/>
      </c>
      <c r="AL119" s="17" t="str">
        <f t="shared" ca="1" si="82"/>
        <v/>
      </c>
      <c r="AM119" s="17" t="str">
        <f t="shared" ca="1" si="83"/>
        <v/>
      </c>
      <c r="AN119" s="17">
        <f t="shared" ca="1" si="84"/>
        <v>3.4722222222222321E-2</v>
      </c>
      <c r="AO119" s="17">
        <f t="shared" ca="1" si="85"/>
        <v>1.9736842105263275E-2</v>
      </c>
      <c r="AP119" s="17" t="str">
        <f t="shared" ca="1" si="86"/>
        <v/>
      </c>
      <c r="AQ119" s="17" t="str">
        <f t="shared" ca="1" si="87"/>
        <v/>
      </c>
      <c r="AS119" s="17" t="str">
        <f t="shared" ca="1" si="88"/>
        <v/>
      </c>
      <c r="AT119" s="17" t="str">
        <f t="shared" ca="1" si="89"/>
        <v/>
      </c>
      <c r="AU119" s="17" t="str">
        <f t="shared" ca="1" si="90"/>
        <v/>
      </c>
      <c r="AV119" s="17" t="str">
        <f t="shared" ca="1" si="91"/>
        <v/>
      </c>
      <c r="AW119" s="17" t="str">
        <f t="shared" ca="1" si="92"/>
        <v/>
      </c>
      <c r="AX119" s="17" t="str">
        <f t="shared" ca="1" si="93"/>
        <v/>
      </c>
      <c r="AY119" s="17" t="str">
        <f t="shared" ca="1" si="94"/>
        <v/>
      </c>
      <c r="AZ119" s="17" t="str">
        <f t="shared" ca="1" si="95"/>
        <v/>
      </c>
      <c r="BA119" s="17" t="str">
        <f t="shared" ca="1" si="96"/>
        <v/>
      </c>
      <c r="BB119" s="17">
        <f t="shared" ca="1" si="97"/>
        <v>2.7302185567969151E-2</v>
      </c>
      <c r="BC119" s="17">
        <f t="shared" ca="1" si="98"/>
        <v>6.720393510224465E-2</v>
      </c>
      <c r="BD119" s="17" t="str">
        <f t="shared" ca="1" si="99"/>
        <v/>
      </c>
      <c r="BE119" s="17" t="str">
        <f t="shared" ca="1" si="100"/>
        <v/>
      </c>
      <c r="BG119" s="17" t="str">
        <f t="shared" ca="1" si="101"/>
        <v/>
      </c>
      <c r="BH119" s="17" t="str">
        <f t="shared" ca="1" si="102"/>
        <v/>
      </c>
      <c r="BI119" s="17" t="str">
        <f t="shared" ca="1" si="103"/>
        <v/>
      </c>
      <c r="BJ119" s="17" t="str">
        <f t="shared" ca="1" si="104"/>
        <v/>
      </c>
      <c r="BK119" s="17" t="str">
        <f t="shared" ca="1" si="105"/>
        <v/>
      </c>
      <c r="BL119" s="17" t="str">
        <f t="shared" ca="1" si="106"/>
        <v/>
      </c>
      <c r="BM119" s="17" t="str">
        <f t="shared" ca="1" si="107"/>
        <v/>
      </c>
      <c r="BN119" s="17" t="str">
        <f t="shared" ca="1" si="108"/>
        <v/>
      </c>
      <c r="BO119" s="17" t="str">
        <f t="shared" ca="1" si="109"/>
        <v/>
      </c>
      <c r="BP119" s="17">
        <f t="shared" ca="1" si="110"/>
        <v>2.7395992410569781E-2</v>
      </c>
      <c r="BQ119" s="17">
        <f t="shared" ca="1" si="111"/>
        <v>8.2158461330570587E-2</v>
      </c>
      <c r="BR119" s="17" t="str">
        <f t="shared" ca="1" si="112"/>
        <v/>
      </c>
      <c r="BS119" s="17" t="str">
        <f t="shared" ca="1" si="113"/>
        <v/>
      </c>
      <c r="BX119" t="str">
        <f>IF('Macrobond Imports'!FG118="","",'Macrobond Imports'!FG118)</f>
        <v/>
      </c>
      <c r="BY119" t="str">
        <f>IF('Macrobond Imports'!AI118="","",'Macrobond Imports'!AI118)</f>
        <v/>
      </c>
      <c r="CA119" s="37" t="str">
        <f t="shared" ca="1" si="114"/>
        <v/>
      </c>
      <c r="CB119" s="37" t="str">
        <f t="shared" ca="1" si="115"/>
        <v/>
      </c>
    </row>
    <row r="120" spans="1:80" x14ac:dyDescent="0.25">
      <c r="A120" s="10">
        <f>IF('Macrobond Imports'!A119="","",'Macrobond Imports'!A119)</f>
        <v>20729</v>
      </c>
      <c r="B120" s="9" t="str">
        <f>IF('Macrobond Imports'!B119="","",'Macrobond Imports'!B119)</f>
        <v/>
      </c>
      <c r="C120" s="9" t="str">
        <f>IF('Macrobond Imports'!C119="","",'Macrobond Imports'!C119)</f>
        <v/>
      </c>
      <c r="D120" s="9" t="str">
        <f>IF('Macrobond Imports'!Z119="","",'Macrobond Imports'!Z119)</f>
        <v/>
      </c>
      <c r="E120" s="9" t="str">
        <f>IF('Macrobond Imports'!BH119="","",'Macrobond Imports'!BH119)</f>
        <v/>
      </c>
      <c r="F120" s="9" t="str">
        <f>IF('Macrobond Imports'!BJ119="","",'Macrobond Imports'!BJ119)</f>
        <v/>
      </c>
      <c r="G120" s="9" t="str">
        <f>IF('Macrobond Imports'!BK119="","",'Macrobond Imports'!BK119)</f>
        <v/>
      </c>
      <c r="H120" s="9" t="str">
        <f>IF('Macrobond Imports'!BL119="","",'Macrobond Imports'!BL119)</f>
        <v/>
      </c>
      <c r="I120" s="9" t="str">
        <f>IF('Macrobond Imports'!BS119="","",'Macrobond Imports'!BS119)</f>
        <v/>
      </c>
      <c r="J120" s="9" t="str">
        <f>IF('Macrobond Imports'!AA119="","",'Macrobond Imports'!AA119)</f>
        <v/>
      </c>
      <c r="K120" s="9">
        <f>IF('Macrobond Imports'!DF119="","",'Macrobond Imports'!DF119)</f>
        <v>30</v>
      </c>
      <c r="L120" s="9">
        <f>IF('Macrobond Imports'!EA119="","",'Macrobond Imports'!EA119)</f>
        <v>31</v>
      </c>
      <c r="M120" s="9" t="str">
        <f>IF('Macrobond Imports'!FA119="","",'Macrobond Imports'!FA119)</f>
        <v/>
      </c>
      <c r="N120" s="9" t="str">
        <f>IF('Macrobond Imports'!FC119="","",'Macrobond Imports'!FC119)</f>
        <v/>
      </c>
      <c r="P120" s="16">
        <f t="shared" si="61"/>
        <v>20729</v>
      </c>
      <c r="Q120" s="17" t="str">
        <f t="shared" si="62"/>
        <v/>
      </c>
      <c r="R120" s="17" t="str">
        <f t="shared" si="63"/>
        <v/>
      </c>
      <c r="S120" s="17" t="str">
        <f t="shared" si="64"/>
        <v/>
      </c>
      <c r="T120" s="17" t="str">
        <f t="shared" si="65"/>
        <v/>
      </c>
      <c r="U120" s="17" t="str">
        <f t="shared" si="66"/>
        <v/>
      </c>
      <c r="V120" s="17" t="str">
        <f t="shared" si="67"/>
        <v/>
      </c>
      <c r="W120" s="17" t="str">
        <f t="shared" si="68"/>
        <v/>
      </c>
      <c r="X120" s="17" t="str">
        <f t="shared" si="69"/>
        <v/>
      </c>
      <c r="Y120" s="17" t="str">
        <f t="shared" si="70"/>
        <v/>
      </c>
      <c r="Z120" s="17">
        <f t="shared" si="71"/>
        <v>6.7114093959730337E-3</v>
      </c>
      <c r="AA120" s="17">
        <f t="shared" si="72"/>
        <v>0</v>
      </c>
      <c r="AB120" s="17" t="str">
        <f t="shared" si="73"/>
        <v/>
      </c>
      <c r="AC120" s="17" t="str">
        <f t="shared" si="74"/>
        <v/>
      </c>
      <c r="AE120" s="17" t="str">
        <f t="shared" ca="1" si="75"/>
        <v/>
      </c>
      <c r="AF120" s="17" t="str">
        <f t="shared" ca="1" si="76"/>
        <v/>
      </c>
      <c r="AG120" s="17" t="str">
        <f t="shared" ca="1" si="77"/>
        <v/>
      </c>
      <c r="AH120" s="17" t="str">
        <f t="shared" ca="1" si="78"/>
        <v/>
      </c>
      <c r="AI120" s="17" t="str">
        <f t="shared" ca="1" si="79"/>
        <v/>
      </c>
      <c r="AJ120" s="17" t="str">
        <f t="shared" ca="1" si="80"/>
        <v/>
      </c>
      <c r="AK120" s="17" t="str">
        <f t="shared" ca="1" si="81"/>
        <v/>
      </c>
      <c r="AL120" s="17" t="str">
        <f t="shared" ca="1" si="82"/>
        <v/>
      </c>
      <c r="AM120" s="17" t="str">
        <f t="shared" ca="1" si="83"/>
        <v/>
      </c>
      <c r="AN120" s="17">
        <f t="shared" ca="1" si="84"/>
        <v>3.8062283737024361E-2</v>
      </c>
      <c r="AO120" s="17">
        <f t="shared" ca="1" si="85"/>
        <v>1.9736842105263275E-2</v>
      </c>
      <c r="AP120" s="17" t="str">
        <f t="shared" ca="1" si="86"/>
        <v/>
      </c>
      <c r="AQ120" s="17" t="str">
        <f t="shared" ca="1" si="87"/>
        <v/>
      </c>
      <c r="AS120" s="17" t="str">
        <f t="shared" ca="1" si="88"/>
        <v/>
      </c>
      <c r="AT120" s="17" t="str">
        <f t="shared" ca="1" si="89"/>
        <v/>
      </c>
      <c r="AU120" s="17" t="str">
        <f t="shared" ca="1" si="90"/>
        <v/>
      </c>
      <c r="AV120" s="17" t="str">
        <f t="shared" ca="1" si="91"/>
        <v/>
      </c>
      <c r="AW120" s="17" t="str">
        <f t="shared" ca="1" si="92"/>
        <v/>
      </c>
      <c r="AX120" s="17" t="str">
        <f t="shared" ca="1" si="93"/>
        <v/>
      </c>
      <c r="AY120" s="17" t="str">
        <f t="shared" ca="1" si="94"/>
        <v/>
      </c>
      <c r="AZ120" s="17" t="str">
        <f t="shared" ca="1" si="95"/>
        <v/>
      </c>
      <c r="BA120" s="17" t="str">
        <f t="shared" ca="1" si="96"/>
        <v/>
      </c>
      <c r="BB120" s="17">
        <f t="shared" ca="1" si="97"/>
        <v>8.4165784733939875E-2</v>
      </c>
      <c r="BC120" s="17">
        <f t="shared" ca="1" si="98"/>
        <v>6.720393510224465E-2</v>
      </c>
      <c r="BD120" s="17" t="str">
        <f t="shared" ca="1" si="99"/>
        <v/>
      </c>
      <c r="BE120" s="17" t="str">
        <f t="shared" ca="1" si="100"/>
        <v/>
      </c>
      <c r="BG120" s="17" t="str">
        <f t="shared" ca="1" si="101"/>
        <v/>
      </c>
      <c r="BH120" s="17" t="str">
        <f t="shared" ca="1" si="102"/>
        <v/>
      </c>
      <c r="BI120" s="17" t="str">
        <f t="shared" ca="1" si="103"/>
        <v/>
      </c>
      <c r="BJ120" s="17" t="str">
        <f t="shared" ca="1" si="104"/>
        <v/>
      </c>
      <c r="BK120" s="17" t="str">
        <f t="shared" ca="1" si="105"/>
        <v/>
      </c>
      <c r="BL120" s="17" t="str">
        <f t="shared" ca="1" si="106"/>
        <v/>
      </c>
      <c r="BM120" s="17" t="str">
        <f t="shared" ca="1" si="107"/>
        <v/>
      </c>
      <c r="BN120" s="17" t="str">
        <f t="shared" ca="1" si="108"/>
        <v/>
      </c>
      <c r="BO120" s="17" t="str">
        <f t="shared" ca="1" si="109"/>
        <v/>
      </c>
      <c r="BP120" s="17">
        <f t="shared" ca="1" si="110"/>
        <v>3.41855788566503E-2</v>
      </c>
      <c r="BQ120" s="17">
        <f t="shared" ca="1" si="111"/>
        <v>4.673833720005649E-2</v>
      </c>
      <c r="BR120" s="17" t="str">
        <f t="shared" ca="1" si="112"/>
        <v/>
      </c>
      <c r="BS120" s="17" t="str">
        <f t="shared" ca="1" si="113"/>
        <v/>
      </c>
      <c r="BX120" t="str">
        <f>IF('Macrobond Imports'!FG119="","",'Macrobond Imports'!FG119)</f>
        <v/>
      </c>
      <c r="BY120" t="str">
        <f>IF('Macrobond Imports'!AI119="","",'Macrobond Imports'!AI119)</f>
        <v/>
      </c>
      <c r="CA120" s="37" t="str">
        <f t="shared" ca="1" si="114"/>
        <v/>
      </c>
      <c r="CB120" s="37" t="str">
        <f t="shared" ca="1" si="115"/>
        <v/>
      </c>
    </row>
    <row r="121" spans="1:80" x14ac:dyDescent="0.25">
      <c r="A121" s="10">
        <f>IF('Macrobond Imports'!A120="","",'Macrobond Imports'!A120)</f>
        <v>20760</v>
      </c>
      <c r="B121" s="9" t="str">
        <f>IF('Macrobond Imports'!B120="","",'Macrobond Imports'!B120)</f>
        <v/>
      </c>
      <c r="C121" s="9" t="str">
        <f>IF('Macrobond Imports'!C120="","",'Macrobond Imports'!C120)</f>
        <v/>
      </c>
      <c r="D121" s="9" t="str">
        <f>IF('Macrobond Imports'!Z120="","",'Macrobond Imports'!Z120)</f>
        <v/>
      </c>
      <c r="E121" s="9" t="str">
        <f>IF('Macrobond Imports'!BH120="","",'Macrobond Imports'!BH120)</f>
        <v/>
      </c>
      <c r="F121" s="9" t="str">
        <f>IF('Macrobond Imports'!BJ120="","",'Macrobond Imports'!BJ120)</f>
        <v/>
      </c>
      <c r="G121" s="9" t="str">
        <f>IF('Macrobond Imports'!BK120="","",'Macrobond Imports'!BK120)</f>
        <v/>
      </c>
      <c r="H121" s="9" t="str">
        <f>IF('Macrobond Imports'!BL120="","",'Macrobond Imports'!BL120)</f>
        <v/>
      </c>
      <c r="I121" s="9" t="str">
        <f>IF('Macrobond Imports'!BS120="","",'Macrobond Imports'!BS120)</f>
        <v/>
      </c>
      <c r="J121" s="9" t="str">
        <f>IF('Macrobond Imports'!AA120="","",'Macrobond Imports'!AA120)</f>
        <v/>
      </c>
      <c r="K121" s="9">
        <f>IF('Macrobond Imports'!DF120="","",'Macrobond Imports'!DF120)</f>
        <v>30</v>
      </c>
      <c r="L121" s="9">
        <f>IF('Macrobond Imports'!EA120="","",'Macrobond Imports'!EA120)</f>
        <v>31.1</v>
      </c>
      <c r="M121" s="9" t="str">
        <f>IF('Macrobond Imports'!FA120="","",'Macrobond Imports'!FA120)</f>
        <v/>
      </c>
      <c r="N121" s="9" t="str">
        <f>IF('Macrobond Imports'!FC120="","",'Macrobond Imports'!FC120)</f>
        <v/>
      </c>
      <c r="P121" s="16">
        <f t="shared" si="61"/>
        <v>20760</v>
      </c>
      <c r="Q121" s="17" t="str">
        <f t="shared" si="62"/>
        <v/>
      </c>
      <c r="R121" s="17" t="str">
        <f t="shared" si="63"/>
        <v/>
      </c>
      <c r="S121" s="17" t="str">
        <f t="shared" si="64"/>
        <v/>
      </c>
      <c r="T121" s="17" t="str">
        <f t="shared" si="65"/>
        <v/>
      </c>
      <c r="U121" s="17" t="str">
        <f t="shared" si="66"/>
        <v/>
      </c>
      <c r="V121" s="17" t="str">
        <f t="shared" si="67"/>
        <v/>
      </c>
      <c r="W121" s="17" t="str">
        <f t="shared" si="68"/>
        <v/>
      </c>
      <c r="X121" s="17" t="str">
        <f t="shared" si="69"/>
        <v/>
      </c>
      <c r="Y121" s="17" t="str">
        <f t="shared" si="70"/>
        <v/>
      </c>
      <c r="Z121" s="17">
        <f t="shared" si="71"/>
        <v>0</v>
      </c>
      <c r="AA121" s="17">
        <f t="shared" si="72"/>
        <v>3.225806451612856E-3</v>
      </c>
      <c r="AB121" s="17" t="str">
        <f t="shared" si="73"/>
        <v/>
      </c>
      <c r="AC121" s="17" t="str">
        <f t="shared" si="74"/>
        <v/>
      </c>
      <c r="AE121" s="17" t="str">
        <f t="shared" ca="1" si="75"/>
        <v/>
      </c>
      <c r="AF121" s="17" t="str">
        <f t="shared" ca="1" si="76"/>
        <v/>
      </c>
      <c r="AG121" s="17" t="str">
        <f t="shared" ca="1" si="77"/>
        <v/>
      </c>
      <c r="AH121" s="17" t="str">
        <f t="shared" ca="1" si="78"/>
        <v/>
      </c>
      <c r="AI121" s="17" t="str">
        <f t="shared" ca="1" si="79"/>
        <v/>
      </c>
      <c r="AJ121" s="17" t="str">
        <f t="shared" ca="1" si="80"/>
        <v/>
      </c>
      <c r="AK121" s="17" t="str">
        <f t="shared" ca="1" si="81"/>
        <v/>
      </c>
      <c r="AL121" s="17" t="str">
        <f t="shared" ca="1" si="82"/>
        <v/>
      </c>
      <c r="AM121" s="17" t="str">
        <f t="shared" ca="1" si="83"/>
        <v/>
      </c>
      <c r="AN121" s="17">
        <f t="shared" ca="1" si="84"/>
        <v>3.8062283737024361E-2</v>
      </c>
      <c r="AO121" s="17">
        <f t="shared" ca="1" si="85"/>
        <v>5.7823129251700855E-2</v>
      </c>
      <c r="AP121" s="17" t="str">
        <f t="shared" ca="1" si="86"/>
        <v/>
      </c>
      <c r="AQ121" s="17" t="str">
        <f t="shared" ca="1" si="87"/>
        <v/>
      </c>
      <c r="AS121" s="17" t="str">
        <f t="shared" ca="1" si="88"/>
        <v/>
      </c>
      <c r="AT121" s="17" t="str">
        <f t="shared" ca="1" si="89"/>
        <v/>
      </c>
      <c r="AU121" s="17" t="str">
        <f t="shared" ca="1" si="90"/>
        <v/>
      </c>
      <c r="AV121" s="17" t="str">
        <f t="shared" ca="1" si="91"/>
        <v/>
      </c>
      <c r="AW121" s="17" t="str">
        <f t="shared" ca="1" si="92"/>
        <v/>
      </c>
      <c r="AX121" s="17" t="str">
        <f t="shared" ca="1" si="93"/>
        <v/>
      </c>
      <c r="AY121" s="17" t="str">
        <f t="shared" ca="1" si="94"/>
        <v/>
      </c>
      <c r="AZ121" s="17" t="str">
        <f t="shared" ca="1" si="95"/>
        <v/>
      </c>
      <c r="BA121" s="17" t="str">
        <f t="shared" ca="1" si="96"/>
        <v/>
      </c>
      <c r="BB121" s="17">
        <f t="shared" ca="1" si="97"/>
        <v>4.1020355685217114E-2</v>
      </c>
      <c r="BC121" s="17">
        <f t="shared" ca="1" si="98"/>
        <v>1.2965795147050985E-2</v>
      </c>
      <c r="BD121" s="17" t="str">
        <f t="shared" ca="1" si="99"/>
        <v/>
      </c>
      <c r="BE121" s="17" t="str">
        <f t="shared" ca="1" si="100"/>
        <v/>
      </c>
      <c r="BG121" s="17" t="str">
        <f t="shared" ca="1" si="101"/>
        <v/>
      </c>
      <c r="BH121" s="17" t="str">
        <f t="shared" ca="1" si="102"/>
        <v/>
      </c>
      <c r="BI121" s="17" t="str">
        <f t="shared" ca="1" si="103"/>
        <v/>
      </c>
      <c r="BJ121" s="17" t="str">
        <f t="shared" ca="1" si="104"/>
        <v/>
      </c>
      <c r="BK121" s="17" t="str">
        <f t="shared" ca="1" si="105"/>
        <v/>
      </c>
      <c r="BL121" s="17" t="str">
        <f t="shared" ca="1" si="106"/>
        <v/>
      </c>
      <c r="BM121" s="17" t="str">
        <f t="shared" ca="1" si="107"/>
        <v/>
      </c>
      <c r="BN121" s="17" t="str">
        <f t="shared" ca="1" si="108"/>
        <v/>
      </c>
      <c r="BO121" s="17" t="str">
        <f t="shared" ca="1" si="109"/>
        <v/>
      </c>
      <c r="BP121" s="17">
        <f t="shared" ca="1" si="110"/>
        <v>2.7209642074506712E-2</v>
      </c>
      <c r="BQ121" s="17">
        <f t="shared" ca="1" si="111"/>
        <v>2.6228394996233417E-2</v>
      </c>
      <c r="BR121" s="17" t="str">
        <f t="shared" ca="1" si="112"/>
        <v/>
      </c>
      <c r="BS121" s="17" t="str">
        <f t="shared" ca="1" si="113"/>
        <v/>
      </c>
      <c r="BX121" t="str">
        <f>IF('Macrobond Imports'!FG120="","",'Macrobond Imports'!FG120)</f>
        <v/>
      </c>
      <c r="BY121" t="str">
        <f>IF('Macrobond Imports'!AI120="","",'Macrobond Imports'!AI120)</f>
        <v/>
      </c>
      <c r="CA121" s="37" t="str">
        <f t="shared" ca="1" si="114"/>
        <v/>
      </c>
      <c r="CB121" s="37" t="str">
        <f t="shared" ca="1" si="115"/>
        <v/>
      </c>
    </row>
    <row r="122" spans="1:80" x14ac:dyDescent="0.25">
      <c r="A122" s="10">
        <f>IF('Macrobond Imports'!A121="","",'Macrobond Imports'!A121)</f>
        <v>20790</v>
      </c>
      <c r="B122" s="9" t="str">
        <f>IF('Macrobond Imports'!B121="","",'Macrobond Imports'!B121)</f>
        <v/>
      </c>
      <c r="C122" s="9" t="str">
        <f>IF('Macrobond Imports'!C121="","",'Macrobond Imports'!C121)</f>
        <v/>
      </c>
      <c r="D122" s="9" t="str">
        <f>IF('Macrobond Imports'!Z121="","",'Macrobond Imports'!Z121)</f>
        <v/>
      </c>
      <c r="E122" s="9" t="str">
        <f>IF('Macrobond Imports'!BH121="","",'Macrobond Imports'!BH121)</f>
        <v/>
      </c>
      <c r="F122" s="9" t="str">
        <f>IF('Macrobond Imports'!BJ121="","",'Macrobond Imports'!BJ121)</f>
        <v/>
      </c>
      <c r="G122" s="9" t="str">
        <f>IF('Macrobond Imports'!BK121="","",'Macrobond Imports'!BK121)</f>
        <v/>
      </c>
      <c r="H122" s="9" t="str">
        <f>IF('Macrobond Imports'!BL121="","",'Macrobond Imports'!BL121)</f>
        <v/>
      </c>
      <c r="I122" s="9" t="str">
        <f>IF('Macrobond Imports'!BS121="","",'Macrobond Imports'!BS121)</f>
        <v/>
      </c>
      <c r="J122" s="9" t="str">
        <f>IF('Macrobond Imports'!AA121="","",'Macrobond Imports'!AA121)</f>
        <v/>
      </c>
      <c r="K122" s="9">
        <f>IF('Macrobond Imports'!DF121="","",'Macrobond Imports'!DF121)</f>
        <v>30.1</v>
      </c>
      <c r="L122" s="9">
        <f>IF('Macrobond Imports'!EA121="","",'Macrobond Imports'!EA121)</f>
        <v>31.7</v>
      </c>
      <c r="M122" s="9" t="str">
        <f>IF('Macrobond Imports'!FA121="","",'Macrobond Imports'!FA121)</f>
        <v/>
      </c>
      <c r="N122" s="9" t="str">
        <f>IF('Macrobond Imports'!FC121="","",'Macrobond Imports'!FC121)</f>
        <v/>
      </c>
      <c r="P122" s="16">
        <f t="shared" si="61"/>
        <v>20790</v>
      </c>
      <c r="Q122" s="17" t="str">
        <f t="shared" si="62"/>
        <v/>
      </c>
      <c r="R122" s="17" t="str">
        <f t="shared" si="63"/>
        <v/>
      </c>
      <c r="S122" s="17" t="str">
        <f t="shared" si="64"/>
        <v/>
      </c>
      <c r="T122" s="17" t="str">
        <f t="shared" si="65"/>
        <v/>
      </c>
      <c r="U122" s="17" t="str">
        <f t="shared" si="66"/>
        <v/>
      </c>
      <c r="V122" s="17" t="str">
        <f t="shared" si="67"/>
        <v/>
      </c>
      <c r="W122" s="17" t="str">
        <f t="shared" si="68"/>
        <v/>
      </c>
      <c r="X122" s="17" t="str">
        <f t="shared" si="69"/>
        <v/>
      </c>
      <c r="Y122" s="17" t="str">
        <f t="shared" si="70"/>
        <v/>
      </c>
      <c r="Z122" s="17">
        <f t="shared" si="71"/>
        <v>3.3333333333334103E-3</v>
      </c>
      <c r="AA122" s="17">
        <f t="shared" si="72"/>
        <v>1.9292604501607746E-2</v>
      </c>
      <c r="AB122" s="17" t="str">
        <f t="shared" si="73"/>
        <v/>
      </c>
      <c r="AC122" s="17" t="str">
        <f t="shared" si="74"/>
        <v/>
      </c>
      <c r="AE122" s="17" t="str">
        <f t="shared" ca="1" si="75"/>
        <v/>
      </c>
      <c r="AF122" s="17" t="str">
        <f t="shared" ca="1" si="76"/>
        <v/>
      </c>
      <c r="AG122" s="17" t="str">
        <f t="shared" ca="1" si="77"/>
        <v/>
      </c>
      <c r="AH122" s="17" t="str">
        <f t="shared" ca="1" si="78"/>
        <v/>
      </c>
      <c r="AI122" s="17" t="str">
        <f t="shared" ca="1" si="79"/>
        <v/>
      </c>
      <c r="AJ122" s="17" t="str">
        <f t="shared" ca="1" si="80"/>
        <v/>
      </c>
      <c r="AK122" s="17" t="str">
        <f t="shared" ca="1" si="81"/>
        <v/>
      </c>
      <c r="AL122" s="17" t="str">
        <f t="shared" ca="1" si="82"/>
        <v/>
      </c>
      <c r="AM122" s="17" t="str">
        <f t="shared" ca="1" si="83"/>
        <v/>
      </c>
      <c r="AN122" s="17">
        <f t="shared" ca="1" si="84"/>
        <v>3.7931034482758585E-2</v>
      </c>
      <c r="AO122" s="17">
        <f t="shared" ca="1" si="85"/>
        <v>7.4576271186440612E-2</v>
      </c>
      <c r="AP122" s="17" t="str">
        <f t="shared" ca="1" si="86"/>
        <v/>
      </c>
      <c r="AQ122" s="17" t="str">
        <f t="shared" ca="1" si="87"/>
        <v/>
      </c>
      <c r="AS122" s="17" t="str">
        <f t="shared" ca="1" si="88"/>
        <v/>
      </c>
      <c r="AT122" s="17" t="str">
        <f t="shared" ca="1" si="89"/>
        <v/>
      </c>
      <c r="AU122" s="17" t="str">
        <f t="shared" ca="1" si="90"/>
        <v/>
      </c>
      <c r="AV122" s="17" t="str">
        <f t="shared" ca="1" si="91"/>
        <v/>
      </c>
      <c r="AW122" s="17" t="str">
        <f t="shared" ca="1" si="92"/>
        <v/>
      </c>
      <c r="AX122" s="17" t="str">
        <f t="shared" ca="1" si="93"/>
        <v/>
      </c>
      <c r="AY122" s="17" t="str">
        <f t="shared" ca="1" si="94"/>
        <v/>
      </c>
      <c r="AZ122" s="17" t="str">
        <f t="shared" ca="1" si="95"/>
        <v/>
      </c>
      <c r="BA122" s="17" t="str">
        <f t="shared" ca="1" si="96"/>
        <v/>
      </c>
      <c r="BB122" s="17">
        <f t="shared" ca="1" si="97"/>
        <v>4.0880628442732547E-2</v>
      </c>
      <c r="BC122" s="17">
        <f t="shared" ca="1" si="98"/>
        <v>9.3428208021257175E-2</v>
      </c>
      <c r="BD122" s="17" t="str">
        <f t="shared" ca="1" si="99"/>
        <v/>
      </c>
      <c r="BE122" s="17" t="str">
        <f t="shared" ca="1" si="100"/>
        <v/>
      </c>
      <c r="BG122" s="17" t="str">
        <f t="shared" ca="1" si="101"/>
        <v/>
      </c>
      <c r="BH122" s="17" t="str">
        <f t="shared" ca="1" si="102"/>
        <v/>
      </c>
      <c r="BI122" s="17" t="str">
        <f t="shared" ca="1" si="103"/>
        <v/>
      </c>
      <c r="BJ122" s="17" t="str">
        <f t="shared" ca="1" si="104"/>
        <v/>
      </c>
      <c r="BK122" s="17" t="str">
        <f t="shared" ca="1" si="105"/>
        <v/>
      </c>
      <c r="BL122" s="17" t="str">
        <f t="shared" ca="1" si="106"/>
        <v/>
      </c>
      <c r="BM122" s="17" t="str">
        <f t="shared" ca="1" si="107"/>
        <v/>
      </c>
      <c r="BN122" s="17" t="str">
        <f t="shared" ca="1" si="108"/>
        <v/>
      </c>
      <c r="BO122" s="17" t="str">
        <f t="shared" ca="1" si="109"/>
        <v/>
      </c>
      <c r="BP122" s="17">
        <f t="shared" ca="1" si="110"/>
        <v>3.4069119795471225E-2</v>
      </c>
      <c r="BQ122" s="17">
        <f t="shared" ca="1" si="111"/>
        <v>8.0236495565707999E-2</v>
      </c>
      <c r="BR122" s="17" t="str">
        <f t="shared" ca="1" si="112"/>
        <v/>
      </c>
      <c r="BS122" s="17" t="str">
        <f t="shared" ca="1" si="113"/>
        <v/>
      </c>
      <c r="BX122" t="str">
        <f>IF('Macrobond Imports'!FG121="","",'Macrobond Imports'!FG121)</f>
        <v/>
      </c>
      <c r="BY122" t="str">
        <f>IF('Macrobond Imports'!AI121="","",'Macrobond Imports'!AI121)</f>
        <v/>
      </c>
      <c r="CA122" s="37" t="str">
        <f t="shared" ca="1" si="114"/>
        <v/>
      </c>
      <c r="CB122" s="37" t="str">
        <f t="shared" ca="1" si="115"/>
        <v/>
      </c>
    </row>
    <row r="123" spans="1:80" x14ac:dyDescent="0.25">
      <c r="A123" s="10">
        <f>IF('Macrobond Imports'!A122="","",'Macrobond Imports'!A122)</f>
        <v>20821</v>
      </c>
      <c r="B123" s="9" t="str">
        <f>IF('Macrobond Imports'!B122="","",'Macrobond Imports'!B122)</f>
        <v/>
      </c>
      <c r="C123" s="9" t="str">
        <f>IF('Macrobond Imports'!C122="","",'Macrobond Imports'!C122)</f>
        <v/>
      </c>
      <c r="D123" s="9" t="str">
        <f>IF('Macrobond Imports'!Z122="","",'Macrobond Imports'!Z122)</f>
        <v/>
      </c>
      <c r="E123" s="9" t="str">
        <f>IF('Macrobond Imports'!BH122="","",'Macrobond Imports'!BH122)</f>
        <v/>
      </c>
      <c r="F123" s="9" t="str">
        <f>IF('Macrobond Imports'!BJ122="","",'Macrobond Imports'!BJ122)</f>
        <v/>
      </c>
      <c r="G123" s="9" t="str">
        <f>IF('Macrobond Imports'!BK122="","",'Macrobond Imports'!BK122)</f>
        <v/>
      </c>
      <c r="H123" s="9" t="str">
        <f>IF('Macrobond Imports'!BL122="","",'Macrobond Imports'!BL122)</f>
        <v/>
      </c>
      <c r="I123" s="9" t="str">
        <f>IF('Macrobond Imports'!BS122="","",'Macrobond Imports'!BS122)</f>
        <v/>
      </c>
      <c r="J123" s="9" t="str">
        <f>IF('Macrobond Imports'!AA122="","",'Macrobond Imports'!AA122)</f>
        <v/>
      </c>
      <c r="K123" s="9">
        <f>IF('Macrobond Imports'!DF122="","",'Macrobond Imports'!DF122)</f>
        <v>30.3</v>
      </c>
      <c r="L123" s="9">
        <f>IF('Macrobond Imports'!EA122="","",'Macrobond Imports'!EA122)</f>
        <v>31.3</v>
      </c>
      <c r="M123" s="9" t="str">
        <f>IF('Macrobond Imports'!FA122="","",'Macrobond Imports'!FA122)</f>
        <v/>
      </c>
      <c r="N123" s="9" t="str">
        <f>IF('Macrobond Imports'!FC122="","",'Macrobond Imports'!FC122)</f>
        <v/>
      </c>
      <c r="P123" s="16">
        <f t="shared" si="61"/>
        <v>20821</v>
      </c>
      <c r="Q123" s="17" t="str">
        <f t="shared" si="62"/>
        <v/>
      </c>
      <c r="R123" s="17" t="str">
        <f t="shared" si="63"/>
        <v/>
      </c>
      <c r="S123" s="17" t="str">
        <f t="shared" si="64"/>
        <v/>
      </c>
      <c r="T123" s="17" t="str">
        <f t="shared" si="65"/>
        <v/>
      </c>
      <c r="U123" s="17" t="str">
        <f t="shared" si="66"/>
        <v/>
      </c>
      <c r="V123" s="17" t="str">
        <f t="shared" si="67"/>
        <v/>
      </c>
      <c r="W123" s="17" t="str">
        <f t="shared" si="68"/>
        <v/>
      </c>
      <c r="X123" s="17" t="str">
        <f t="shared" si="69"/>
        <v/>
      </c>
      <c r="Y123" s="17" t="str">
        <f t="shared" si="70"/>
        <v/>
      </c>
      <c r="Z123" s="17">
        <f t="shared" si="71"/>
        <v>6.6445182724252927E-3</v>
      </c>
      <c r="AA123" s="17">
        <f t="shared" si="72"/>
        <v>-1.2618296529968376E-2</v>
      </c>
      <c r="AB123" s="17" t="str">
        <f t="shared" si="73"/>
        <v/>
      </c>
      <c r="AC123" s="17" t="str">
        <f t="shared" si="74"/>
        <v/>
      </c>
      <c r="AE123" s="17" t="str">
        <f t="shared" ca="1" si="75"/>
        <v/>
      </c>
      <c r="AF123" s="17" t="str">
        <f t="shared" ca="1" si="76"/>
        <v/>
      </c>
      <c r="AG123" s="17" t="str">
        <f t="shared" ca="1" si="77"/>
        <v/>
      </c>
      <c r="AH123" s="17" t="str">
        <f t="shared" ca="1" si="78"/>
        <v/>
      </c>
      <c r="AI123" s="17" t="str">
        <f t="shared" ca="1" si="79"/>
        <v/>
      </c>
      <c r="AJ123" s="17" t="str">
        <f t="shared" ca="1" si="80"/>
        <v/>
      </c>
      <c r="AK123" s="17" t="str">
        <f t="shared" ca="1" si="81"/>
        <v/>
      </c>
      <c r="AL123" s="17" t="str">
        <f t="shared" ca="1" si="82"/>
        <v/>
      </c>
      <c r="AM123" s="17" t="str">
        <f t="shared" ca="1" si="83"/>
        <v/>
      </c>
      <c r="AN123" s="17">
        <f t="shared" ca="1" si="84"/>
        <v>4.1237113402061931E-2</v>
      </c>
      <c r="AO123" s="17">
        <f t="shared" ca="1" si="85"/>
        <v>6.4625850340136237E-2</v>
      </c>
      <c r="AP123" s="17" t="str">
        <f t="shared" ca="1" si="86"/>
        <v/>
      </c>
      <c r="AQ123" s="17" t="str">
        <f t="shared" ca="1" si="87"/>
        <v/>
      </c>
      <c r="AS123" s="17" t="str">
        <f t="shared" ca="1" si="88"/>
        <v/>
      </c>
      <c r="AT123" s="17" t="str">
        <f t="shared" ca="1" si="89"/>
        <v/>
      </c>
      <c r="AU123" s="17" t="str">
        <f t="shared" ca="1" si="90"/>
        <v/>
      </c>
      <c r="AV123" s="17" t="str">
        <f t="shared" ca="1" si="91"/>
        <v/>
      </c>
      <c r="AW123" s="17" t="str">
        <f t="shared" ca="1" si="92"/>
        <v/>
      </c>
      <c r="AX123" s="17" t="str">
        <f t="shared" ca="1" si="93"/>
        <v/>
      </c>
      <c r="AY123" s="17" t="str">
        <f t="shared" ca="1" si="94"/>
        <v/>
      </c>
      <c r="AZ123" s="17" t="str">
        <f t="shared" ca="1" si="95"/>
        <v/>
      </c>
      <c r="BA123" s="17" t="str">
        <f t="shared" ca="1" si="96"/>
        <v/>
      </c>
      <c r="BB123" s="17">
        <f t="shared" ca="1" si="97"/>
        <v>4.0604010000000024E-2</v>
      </c>
      <c r="BC123" s="17">
        <f t="shared" ca="1" si="98"/>
        <v>3.9275226118301809E-2</v>
      </c>
      <c r="BD123" s="17" t="str">
        <f t="shared" ca="1" si="99"/>
        <v/>
      </c>
      <c r="BE123" s="17" t="str">
        <f t="shared" ca="1" si="100"/>
        <v/>
      </c>
      <c r="BG123" s="17" t="str">
        <f t="shared" ca="1" si="101"/>
        <v/>
      </c>
      <c r="BH123" s="17" t="str">
        <f t="shared" ca="1" si="102"/>
        <v/>
      </c>
      <c r="BI123" s="17" t="str">
        <f t="shared" ca="1" si="103"/>
        <v/>
      </c>
      <c r="BJ123" s="17" t="str">
        <f t="shared" ca="1" si="104"/>
        <v/>
      </c>
      <c r="BK123" s="17" t="str">
        <f t="shared" ca="1" si="105"/>
        <v/>
      </c>
      <c r="BL123" s="17" t="str">
        <f t="shared" ca="1" si="106"/>
        <v/>
      </c>
      <c r="BM123" s="17" t="str">
        <f t="shared" ca="1" si="107"/>
        <v/>
      </c>
      <c r="BN123" s="17" t="str">
        <f t="shared" ca="1" si="108"/>
        <v/>
      </c>
      <c r="BO123" s="17" t="str">
        <f t="shared" ca="1" si="109"/>
        <v/>
      </c>
      <c r="BP123" s="17">
        <f t="shared" ca="1" si="110"/>
        <v>6.2161599333611317E-2</v>
      </c>
      <c r="BQ123" s="17">
        <f t="shared" ca="1" si="111"/>
        <v>5.314700349368473E-2</v>
      </c>
      <c r="BR123" s="17" t="str">
        <f t="shared" ca="1" si="112"/>
        <v/>
      </c>
      <c r="BS123" s="17" t="str">
        <f t="shared" ca="1" si="113"/>
        <v/>
      </c>
      <c r="BX123" t="str">
        <f>IF('Macrobond Imports'!FG122="","",'Macrobond Imports'!FG122)</f>
        <v/>
      </c>
      <c r="BY123" t="str">
        <f>IF('Macrobond Imports'!AI122="","",'Macrobond Imports'!AI122)</f>
        <v/>
      </c>
      <c r="CA123" s="37" t="str">
        <f t="shared" ca="1" si="114"/>
        <v/>
      </c>
      <c r="CB123" s="37" t="str">
        <f t="shared" ca="1" si="115"/>
        <v/>
      </c>
    </row>
    <row r="124" spans="1:80" x14ac:dyDescent="0.25">
      <c r="A124" s="10">
        <f>IF('Macrobond Imports'!A123="","",'Macrobond Imports'!A123)</f>
        <v>20852</v>
      </c>
      <c r="B124" s="9" t="str">
        <f>IF('Macrobond Imports'!B123="","",'Macrobond Imports'!B123)</f>
        <v/>
      </c>
      <c r="C124" s="9" t="str">
        <f>IF('Macrobond Imports'!C123="","",'Macrobond Imports'!C123)</f>
        <v/>
      </c>
      <c r="D124" s="9" t="str">
        <f>IF('Macrobond Imports'!Z123="","",'Macrobond Imports'!Z123)</f>
        <v/>
      </c>
      <c r="E124" s="9" t="str">
        <f>IF('Macrobond Imports'!BH123="","",'Macrobond Imports'!BH123)</f>
        <v/>
      </c>
      <c r="F124" s="9" t="str">
        <f>IF('Macrobond Imports'!BJ123="","",'Macrobond Imports'!BJ123)</f>
        <v/>
      </c>
      <c r="G124" s="9" t="str">
        <f>IF('Macrobond Imports'!BK123="","",'Macrobond Imports'!BK123)</f>
        <v/>
      </c>
      <c r="H124" s="9" t="str">
        <f>IF('Macrobond Imports'!BL123="","",'Macrobond Imports'!BL123)</f>
        <v/>
      </c>
      <c r="I124" s="9" t="str">
        <f>IF('Macrobond Imports'!BS123="","",'Macrobond Imports'!BS123)</f>
        <v/>
      </c>
      <c r="J124" s="9" t="str">
        <f>IF('Macrobond Imports'!AA123="","",'Macrobond Imports'!AA123)</f>
        <v/>
      </c>
      <c r="K124" s="9">
        <f>IF('Macrobond Imports'!DF123="","",'Macrobond Imports'!DF123)</f>
        <v>30.3</v>
      </c>
      <c r="L124" s="9">
        <f>IF('Macrobond Imports'!EA123="","",'Macrobond Imports'!EA123)</f>
        <v>31</v>
      </c>
      <c r="M124" s="9" t="str">
        <f>IF('Macrobond Imports'!FA123="","",'Macrobond Imports'!FA123)</f>
        <v/>
      </c>
      <c r="N124" s="9" t="str">
        <f>IF('Macrobond Imports'!FC123="","",'Macrobond Imports'!FC123)</f>
        <v/>
      </c>
      <c r="P124" s="16">
        <f t="shared" si="61"/>
        <v>20852</v>
      </c>
      <c r="Q124" s="17" t="str">
        <f t="shared" si="62"/>
        <v/>
      </c>
      <c r="R124" s="17" t="str">
        <f t="shared" si="63"/>
        <v/>
      </c>
      <c r="S124" s="17" t="str">
        <f t="shared" si="64"/>
        <v/>
      </c>
      <c r="T124" s="17" t="str">
        <f t="shared" si="65"/>
        <v/>
      </c>
      <c r="U124" s="17" t="str">
        <f t="shared" si="66"/>
        <v/>
      </c>
      <c r="V124" s="17" t="str">
        <f t="shared" si="67"/>
        <v/>
      </c>
      <c r="W124" s="17" t="str">
        <f t="shared" si="68"/>
        <v/>
      </c>
      <c r="X124" s="17" t="str">
        <f t="shared" si="69"/>
        <v/>
      </c>
      <c r="Y124" s="17" t="str">
        <f t="shared" si="70"/>
        <v/>
      </c>
      <c r="Z124" s="17">
        <f t="shared" si="71"/>
        <v>0</v>
      </c>
      <c r="AA124" s="17">
        <f t="shared" si="72"/>
        <v>-9.5846645367412275E-3</v>
      </c>
      <c r="AB124" s="17" t="str">
        <f t="shared" si="73"/>
        <v/>
      </c>
      <c r="AC124" s="17" t="str">
        <f t="shared" si="74"/>
        <v/>
      </c>
      <c r="AE124" s="17" t="str">
        <f t="shared" ca="1" si="75"/>
        <v/>
      </c>
      <c r="AF124" s="17" t="str">
        <f t="shared" ca="1" si="76"/>
        <v/>
      </c>
      <c r="AG124" s="17" t="str">
        <f t="shared" ca="1" si="77"/>
        <v/>
      </c>
      <c r="AH124" s="17" t="str">
        <f t="shared" ca="1" si="78"/>
        <v/>
      </c>
      <c r="AI124" s="17" t="str">
        <f t="shared" ca="1" si="79"/>
        <v/>
      </c>
      <c r="AJ124" s="17" t="str">
        <f t="shared" ca="1" si="80"/>
        <v/>
      </c>
      <c r="AK124" s="17" t="str">
        <f t="shared" ca="1" si="81"/>
        <v/>
      </c>
      <c r="AL124" s="17" t="str">
        <f t="shared" ca="1" si="82"/>
        <v/>
      </c>
      <c r="AM124" s="17" t="str">
        <f t="shared" ca="1" si="83"/>
        <v/>
      </c>
      <c r="AN124" s="17">
        <f t="shared" ca="1" si="84"/>
        <v>3.7671232876712368E-2</v>
      </c>
      <c r="AO124" s="17">
        <f t="shared" ca="1" si="85"/>
        <v>3.6789297658862852E-2</v>
      </c>
      <c r="AP124" s="17" t="str">
        <f t="shared" ca="1" si="86"/>
        <v/>
      </c>
      <c r="AQ124" s="17" t="str">
        <f t="shared" ca="1" si="87"/>
        <v/>
      </c>
      <c r="AS124" s="17" t="str">
        <f t="shared" ca="1" si="88"/>
        <v/>
      </c>
      <c r="AT124" s="17" t="str">
        <f t="shared" ca="1" si="89"/>
        <v/>
      </c>
      <c r="AU124" s="17" t="str">
        <f t="shared" ca="1" si="90"/>
        <v/>
      </c>
      <c r="AV124" s="17" t="str">
        <f t="shared" ca="1" si="91"/>
        <v/>
      </c>
      <c r="AW124" s="17" t="str">
        <f t="shared" ca="1" si="92"/>
        <v/>
      </c>
      <c r="AX124" s="17" t="str">
        <f t="shared" ca="1" si="93"/>
        <v/>
      </c>
      <c r="AY124" s="17" t="str">
        <f t="shared" ca="1" si="94"/>
        <v/>
      </c>
      <c r="AZ124" s="17" t="str">
        <f t="shared" ca="1" si="95"/>
        <v/>
      </c>
      <c r="BA124" s="17" t="str">
        <f t="shared" ca="1" si="96"/>
        <v/>
      </c>
      <c r="BB124" s="17">
        <f t="shared" ca="1" si="97"/>
        <v>4.0604010000000024E-2</v>
      </c>
      <c r="BC124" s="17">
        <f t="shared" ca="1" si="98"/>
        <v>-1.2799835107136559E-2</v>
      </c>
      <c r="BD124" s="17" t="str">
        <f t="shared" ca="1" si="99"/>
        <v/>
      </c>
      <c r="BE124" s="17" t="str">
        <f t="shared" ca="1" si="100"/>
        <v/>
      </c>
      <c r="BG124" s="17" t="str">
        <f t="shared" ca="1" si="101"/>
        <v/>
      </c>
      <c r="BH124" s="17" t="str">
        <f t="shared" ca="1" si="102"/>
        <v/>
      </c>
      <c r="BI124" s="17" t="str">
        <f t="shared" ca="1" si="103"/>
        <v/>
      </c>
      <c r="BJ124" s="17" t="str">
        <f t="shared" ca="1" si="104"/>
        <v/>
      </c>
      <c r="BK124" s="17" t="str">
        <f t="shared" ca="1" si="105"/>
        <v/>
      </c>
      <c r="BL124" s="17" t="str">
        <f t="shared" ca="1" si="106"/>
        <v/>
      </c>
      <c r="BM124" s="17" t="str">
        <f t="shared" ca="1" si="107"/>
        <v/>
      </c>
      <c r="BN124" s="17" t="str">
        <f t="shared" ca="1" si="108"/>
        <v/>
      </c>
      <c r="BO124" s="17" t="str">
        <f t="shared" ca="1" si="109"/>
        <v/>
      </c>
      <c r="BP124" s="17">
        <f t="shared" ca="1" si="110"/>
        <v>4.0812162024283394E-2</v>
      </c>
      <c r="BQ124" s="17">
        <f t="shared" ca="1" si="111"/>
        <v>0</v>
      </c>
      <c r="BR124" s="17" t="str">
        <f t="shared" ca="1" si="112"/>
        <v/>
      </c>
      <c r="BS124" s="17" t="str">
        <f t="shared" ca="1" si="113"/>
        <v/>
      </c>
      <c r="BX124" t="str">
        <f>IF('Macrobond Imports'!FG123="","",'Macrobond Imports'!FG123)</f>
        <v/>
      </c>
      <c r="BY124" t="str">
        <f>IF('Macrobond Imports'!AI123="","",'Macrobond Imports'!AI123)</f>
        <v/>
      </c>
      <c r="CA124" s="37" t="str">
        <f t="shared" ca="1" si="114"/>
        <v/>
      </c>
      <c r="CB124" s="37" t="str">
        <f t="shared" ca="1" si="115"/>
        <v/>
      </c>
    </row>
    <row r="125" spans="1:80" x14ac:dyDescent="0.25">
      <c r="A125" s="10">
        <f>IF('Macrobond Imports'!A124="","",'Macrobond Imports'!A124)</f>
        <v>20880</v>
      </c>
      <c r="B125" s="9" t="str">
        <f>IF('Macrobond Imports'!B124="","",'Macrobond Imports'!B124)</f>
        <v/>
      </c>
      <c r="C125" s="9" t="str">
        <f>IF('Macrobond Imports'!C124="","",'Macrobond Imports'!C124)</f>
        <v/>
      </c>
      <c r="D125" s="9" t="str">
        <f>IF('Macrobond Imports'!Z124="","",'Macrobond Imports'!Z124)</f>
        <v/>
      </c>
      <c r="E125" s="9" t="str">
        <f>IF('Macrobond Imports'!BH124="","",'Macrobond Imports'!BH124)</f>
        <v/>
      </c>
      <c r="F125" s="9" t="str">
        <f>IF('Macrobond Imports'!BJ124="","",'Macrobond Imports'!BJ124)</f>
        <v/>
      </c>
      <c r="G125" s="9" t="str">
        <f>IF('Macrobond Imports'!BK124="","",'Macrobond Imports'!BK124)</f>
        <v/>
      </c>
      <c r="H125" s="9" t="str">
        <f>IF('Macrobond Imports'!BL124="","",'Macrobond Imports'!BL124)</f>
        <v/>
      </c>
      <c r="I125" s="9" t="str">
        <f>IF('Macrobond Imports'!BS124="","",'Macrobond Imports'!BS124)</f>
        <v/>
      </c>
      <c r="J125" s="9" t="str">
        <f>IF('Macrobond Imports'!AA124="","",'Macrobond Imports'!AA124)</f>
        <v/>
      </c>
      <c r="K125" s="9">
        <f>IF('Macrobond Imports'!DF124="","",'Macrobond Imports'!DF124)</f>
        <v>30.3</v>
      </c>
      <c r="L125" s="9">
        <f>IF('Macrobond Imports'!EA124="","",'Macrobond Imports'!EA124)</f>
        <v>30.9</v>
      </c>
      <c r="M125" s="9" t="str">
        <f>IF('Macrobond Imports'!FA124="","",'Macrobond Imports'!FA124)</f>
        <v/>
      </c>
      <c r="N125" s="9" t="str">
        <f>IF('Macrobond Imports'!FC124="","",'Macrobond Imports'!FC124)</f>
        <v/>
      </c>
      <c r="P125" s="16">
        <f t="shared" si="61"/>
        <v>20880</v>
      </c>
      <c r="Q125" s="17" t="str">
        <f t="shared" si="62"/>
        <v/>
      </c>
      <c r="R125" s="17" t="str">
        <f t="shared" si="63"/>
        <v/>
      </c>
      <c r="S125" s="17" t="str">
        <f t="shared" si="64"/>
        <v/>
      </c>
      <c r="T125" s="17" t="str">
        <f t="shared" si="65"/>
        <v/>
      </c>
      <c r="U125" s="17" t="str">
        <f t="shared" si="66"/>
        <v/>
      </c>
      <c r="V125" s="17" t="str">
        <f t="shared" si="67"/>
        <v/>
      </c>
      <c r="W125" s="17" t="str">
        <f t="shared" si="68"/>
        <v/>
      </c>
      <c r="X125" s="17" t="str">
        <f t="shared" si="69"/>
        <v/>
      </c>
      <c r="Y125" s="17" t="str">
        <f t="shared" si="70"/>
        <v/>
      </c>
      <c r="Z125" s="17">
        <f t="shared" si="71"/>
        <v>0</v>
      </c>
      <c r="AA125" s="17">
        <f t="shared" si="72"/>
        <v>-3.225806451612967E-3</v>
      </c>
      <c r="AB125" s="17" t="str">
        <f t="shared" si="73"/>
        <v/>
      </c>
      <c r="AC125" s="17" t="str">
        <f t="shared" si="74"/>
        <v/>
      </c>
      <c r="AE125" s="17" t="str">
        <f t="shared" ca="1" si="75"/>
        <v/>
      </c>
      <c r="AF125" s="17" t="str">
        <f t="shared" ca="1" si="76"/>
        <v/>
      </c>
      <c r="AG125" s="17" t="str">
        <f t="shared" ca="1" si="77"/>
        <v/>
      </c>
      <c r="AH125" s="17" t="str">
        <f t="shared" ca="1" si="78"/>
        <v/>
      </c>
      <c r="AI125" s="17" t="str">
        <f t="shared" ca="1" si="79"/>
        <v/>
      </c>
      <c r="AJ125" s="17" t="str">
        <f t="shared" ca="1" si="80"/>
        <v/>
      </c>
      <c r="AK125" s="17" t="str">
        <f t="shared" ca="1" si="81"/>
        <v/>
      </c>
      <c r="AL125" s="17" t="str">
        <f t="shared" ca="1" si="82"/>
        <v/>
      </c>
      <c r="AM125" s="17" t="str">
        <f t="shared" ca="1" si="83"/>
        <v/>
      </c>
      <c r="AN125" s="17">
        <f t="shared" ca="1" si="84"/>
        <v>3.0612244897959329E-2</v>
      </c>
      <c r="AO125" s="17">
        <f t="shared" ca="1" si="85"/>
        <v>3.691275167785224E-2</v>
      </c>
      <c r="AP125" s="17" t="str">
        <f t="shared" ca="1" si="86"/>
        <v/>
      </c>
      <c r="AQ125" s="17" t="str">
        <f t="shared" ca="1" si="87"/>
        <v/>
      </c>
      <c r="AS125" s="17" t="str">
        <f t="shared" ca="1" si="88"/>
        <v/>
      </c>
      <c r="AT125" s="17" t="str">
        <f t="shared" ca="1" si="89"/>
        <v/>
      </c>
      <c r="AU125" s="17" t="str">
        <f t="shared" ca="1" si="90"/>
        <v/>
      </c>
      <c r="AV125" s="17" t="str">
        <f t="shared" ca="1" si="91"/>
        <v/>
      </c>
      <c r="AW125" s="17" t="str">
        <f t="shared" ca="1" si="92"/>
        <v/>
      </c>
      <c r="AX125" s="17" t="str">
        <f t="shared" ca="1" si="93"/>
        <v/>
      </c>
      <c r="AY125" s="17" t="str">
        <f t="shared" ca="1" si="94"/>
        <v/>
      </c>
      <c r="AZ125" s="17" t="str">
        <f t="shared" ca="1" si="95"/>
        <v/>
      </c>
      <c r="BA125" s="17" t="str">
        <f t="shared" ca="1" si="96"/>
        <v/>
      </c>
      <c r="BB125" s="17">
        <f t="shared" ca="1" si="97"/>
        <v>2.6844146189234808E-2</v>
      </c>
      <c r="BC125" s="17">
        <f t="shared" ca="1" si="98"/>
        <v>-9.7188944134612654E-2</v>
      </c>
      <c r="BD125" s="17" t="str">
        <f t="shared" ca="1" si="99"/>
        <v/>
      </c>
      <c r="BE125" s="17" t="str">
        <f t="shared" ca="1" si="100"/>
        <v/>
      </c>
      <c r="BG125" s="17" t="str">
        <f t="shared" ca="1" si="101"/>
        <v/>
      </c>
      <c r="BH125" s="17" t="str">
        <f t="shared" ca="1" si="102"/>
        <v/>
      </c>
      <c r="BI125" s="17" t="str">
        <f t="shared" ca="1" si="103"/>
        <v/>
      </c>
      <c r="BJ125" s="17" t="str">
        <f t="shared" ca="1" si="104"/>
        <v/>
      </c>
      <c r="BK125" s="17" t="str">
        <f t="shared" ca="1" si="105"/>
        <v/>
      </c>
      <c r="BL125" s="17" t="str">
        <f t="shared" ca="1" si="106"/>
        <v/>
      </c>
      <c r="BM125" s="17" t="str">
        <f t="shared" ca="1" si="107"/>
        <v/>
      </c>
      <c r="BN125" s="17" t="str">
        <f t="shared" ca="1" si="108"/>
        <v/>
      </c>
      <c r="BO125" s="17" t="str">
        <f t="shared" ca="1" si="109"/>
        <v/>
      </c>
      <c r="BP125" s="17">
        <f t="shared" ca="1" si="110"/>
        <v>3.383856583036815E-2</v>
      </c>
      <c r="BQ125" s="17">
        <f t="shared" ca="1" si="111"/>
        <v>-6.4412070759626294E-3</v>
      </c>
      <c r="BR125" s="17" t="str">
        <f t="shared" ca="1" si="112"/>
        <v/>
      </c>
      <c r="BS125" s="17" t="str">
        <f t="shared" ca="1" si="113"/>
        <v/>
      </c>
      <c r="BX125" t="str">
        <f>IF('Macrobond Imports'!FG124="","",'Macrobond Imports'!FG124)</f>
        <v/>
      </c>
      <c r="BY125" t="str">
        <f>IF('Macrobond Imports'!AI124="","",'Macrobond Imports'!AI124)</f>
        <v/>
      </c>
      <c r="CA125" s="37" t="str">
        <f t="shared" ca="1" si="114"/>
        <v/>
      </c>
      <c r="CB125" s="37" t="str">
        <f t="shared" ca="1" si="115"/>
        <v/>
      </c>
    </row>
    <row r="126" spans="1:80" x14ac:dyDescent="0.25">
      <c r="A126" s="10">
        <f>IF('Macrobond Imports'!A125="","",'Macrobond Imports'!A125)</f>
        <v>20911</v>
      </c>
      <c r="B126" s="9" t="str">
        <f>IF('Macrobond Imports'!B125="","",'Macrobond Imports'!B125)</f>
        <v/>
      </c>
      <c r="C126" s="9" t="str">
        <f>IF('Macrobond Imports'!C125="","",'Macrobond Imports'!C125)</f>
        <v/>
      </c>
      <c r="D126" s="9" t="str">
        <f>IF('Macrobond Imports'!Z125="","",'Macrobond Imports'!Z125)</f>
        <v/>
      </c>
      <c r="E126" s="9" t="str">
        <f>IF('Macrobond Imports'!BH125="","",'Macrobond Imports'!BH125)</f>
        <v/>
      </c>
      <c r="F126" s="9" t="str">
        <f>IF('Macrobond Imports'!BJ125="","",'Macrobond Imports'!BJ125)</f>
        <v/>
      </c>
      <c r="G126" s="9" t="str">
        <f>IF('Macrobond Imports'!BK125="","",'Macrobond Imports'!BK125)</f>
        <v/>
      </c>
      <c r="H126" s="9" t="str">
        <f>IF('Macrobond Imports'!BL125="","",'Macrobond Imports'!BL125)</f>
        <v/>
      </c>
      <c r="I126" s="9" t="str">
        <f>IF('Macrobond Imports'!BS125="","",'Macrobond Imports'!BS125)</f>
        <v/>
      </c>
      <c r="J126" s="9" t="str">
        <f>IF('Macrobond Imports'!AA125="","",'Macrobond Imports'!AA125)</f>
        <v/>
      </c>
      <c r="K126" s="9">
        <f>IF('Macrobond Imports'!DF125="","",'Macrobond Imports'!DF125)</f>
        <v>30.2</v>
      </c>
      <c r="L126" s="9">
        <f>IF('Macrobond Imports'!EA125="","",'Macrobond Imports'!EA125)</f>
        <v>30.8</v>
      </c>
      <c r="M126" s="9" t="str">
        <f>IF('Macrobond Imports'!FA125="","",'Macrobond Imports'!FA125)</f>
        <v/>
      </c>
      <c r="N126" s="9" t="str">
        <f>IF('Macrobond Imports'!FC125="","",'Macrobond Imports'!FC125)</f>
        <v/>
      </c>
      <c r="P126" s="16">
        <f t="shared" si="61"/>
        <v>20911</v>
      </c>
      <c r="Q126" s="17" t="str">
        <f t="shared" si="62"/>
        <v/>
      </c>
      <c r="R126" s="17" t="str">
        <f t="shared" si="63"/>
        <v/>
      </c>
      <c r="S126" s="17" t="str">
        <f t="shared" si="64"/>
        <v/>
      </c>
      <c r="T126" s="17" t="str">
        <f t="shared" si="65"/>
        <v/>
      </c>
      <c r="U126" s="17" t="str">
        <f t="shared" si="66"/>
        <v/>
      </c>
      <c r="V126" s="17" t="str">
        <f t="shared" si="67"/>
        <v/>
      </c>
      <c r="W126" s="17" t="str">
        <f t="shared" si="68"/>
        <v/>
      </c>
      <c r="X126" s="17" t="str">
        <f t="shared" si="69"/>
        <v/>
      </c>
      <c r="Y126" s="17" t="str">
        <f t="shared" si="70"/>
        <v/>
      </c>
      <c r="Z126" s="17">
        <f t="shared" si="71"/>
        <v>-3.3003300330033403E-3</v>
      </c>
      <c r="AA126" s="17">
        <f t="shared" si="72"/>
        <v>-3.2362459546925182E-3</v>
      </c>
      <c r="AB126" s="17" t="str">
        <f t="shared" si="73"/>
        <v/>
      </c>
      <c r="AC126" s="17" t="str">
        <f t="shared" si="74"/>
        <v/>
      </c>
      <c r="AE126" s="17" t="str">
        <f t="shared" ca="1" si="75"/>
        <v/>
      </c>
      <c r="AF126" s="17" t="str">
        <f t="shared" ca="1" si="76"/>
        <v/>
      </c>
      <c r="AG126" s="17" t="str">
        <f t="shared" ca="1" si="77"/>
        <v/>
      </c>
      <c r="AH126" s="17" t="str">
        <f t="shared" ca="1" si="78"/>
        <v/>
      </c>
      <c r="AI126" s="17" t="str">
        <f t="shared" ca="1" si="79"/>
        <v/>
      </c>
      <c r="AJ126" s="17" t="str">
        <f t="shared" ca="1" si="80"/>
        <v/>
      </c>
      <c r="AK126" s="17" t="str">
        <f t="shared" ca="1" si="81"/>
        <v/>
      </c>
      <c r="AL126" s="17" t="str">
        <f t="shared" ca="1" si="82"/>
        <v/>
      </c>
      <c r="AM126" s="17" t="str">
        <f t="shared" ca="1" si="83"/>
        <v/>
      </c>
      <c r="AN126" s="17">
        <f t="shared" ca="1" si="84"/>
        <v>2.3728813559322104E-2</v>
      </c>
      <c r="AO126" s="17">
        <f t="shared" ca="1" si="85"/>
        <v>1.650165016501659E-2</v>
      </c>
      <c r="AP126" s="17" t="str">
        <f t="shared" ca="1" si="86"/>
        <v/>
      </c>
      <c r="AQ126" s="17" t="str">
        <f t="shared" ca="1" si="87"/>
        <v/>
      </c>
      <c r="AS126" s="17" t="str">
        <f t="shared" ca="1" si="88"/>
        <v/>
      </c>
      <c r="AT126" s="17" t="str">
        <f t="shared" ca="1" si="89"/>
        <v/>
      </c>
      <c r="AU126" s="17" t="str">
        <f t="shared" ca="1" si="90"/>
        <v/>
      </c>
      <c r="AV126" s="17" t="str">
        <f t="shared" ca="1" si="91"/>
        <v/>
      </c>
      <c r="AW126" s="17" t="str">
        <f t="shared" ca="1" si="92"/>
        <v/>
      </c>
      <c r="AX126" s="17" t="str">
        <f t="shared" ca="1" si="93"/>
        <v/>
      </c>
      <c r="AY126" s="17" t="str">
        <f t="shared" ca="1" si="94"/>
        <v/>
      </c>
      <c r="AZ126" s="17" t="str">
        <f t="shared" ca="1" si="95"/>
        <v/>
      </c>
      <c r="BA126" s="17" t="str">
        <f t="shared" ca="1" si="96"/>
        <v/>
      </c>
      <c r="BB126" s="17">
        <f t="shared" ca="1" si="97"/>
        <v>-1.3136110734546458E-2</v>
      </c>
      <c r="BC126" s="17">
        <f t="shared" ca="1" si="98"/>
        <v>-6.238290749645703E-2</v>
      </c>
      <c r="BD126" s="17" t="str">
        <f t="shared" ca="1" si="99"/>
        <v/>
      </c>
      <c r="BE126" s="17" t="str">
        <f t="shared" ca="1" si="100"/>
        <v/>
      </c>
      <c r="BG126" s="17" t="str">
        <f t="shared" ca="1" si="101"/>
        <v/>
      </c>
      <c r="BH126" s="17" t="str">
        <f t="shared" ca="1" si="102"/>
        <v/>
      </c>
      <c r="BI126" s="17" t="str">
        <f t="shared" ca="1" si="103"/>
        <v/>
      </c>
      <c r="BJ126" s="17" t="str">
        <f t="shared" ca="1" si="104"/>
        <v/>
      </c>
      <c r="BK126" s="17" t="str">
        <f t="shared" ca="1" si="105"/>
        <v/>
      </c>
      <c r="BL126" s="17" t="str">
        <f t="shared" ca="1" si="106"/>
        <v/>
      </c>
      <c r="BM126" s="17" t="str">
        <f t="shared" ca="1" si="107"/>
        <v/>
      </c>
      <c r="BN126" s="17" t="str">
        <f t="shared" ca="1" si="108"/>
        <v/>
      </c>
      <c r="BO126" s="17" t="str">
        <f t="shared" ca="1" si="109"/>
        <v/>
      </c>
      <c r="BP126" s="17">
        <f t="shared" ca="1" si="110"/>
        <v>1.3377777777777711E-2</v>
      </c>
      <c r="BQ126" s="17">
        <f t="shared" ca="1" si="111"/>
        <v>-1.2861602497398539E-2</v>
      </c>
      <c r="BR126" s="17" t="str">
        <f t="shared" ca="1" si="112"/>
        <v/>
      </c>
      <c r="BS126" s="17" t="str">
        <f t="shared" ca="1" si="113"/>
        <v/>
      </c>
      <c r="BX126" t="str">
        <f>IF('Macrobond Imports'!FG125="","",'Macrobond Imports'!FG125)</f>
        <v/>
      </c>
      <c r="BY126" t="str">
        <f>IF('Macrobond Imports'!AI125="","",'Macrobond Imports'!AI125)</f>
        <v/>
      </c>
      <c r="CA126" s="37" t="str">
        <f t="shared" ca="1" si="114"/>
        <v/>
      </c>
      <c r="CB126" s="37" t="str">
        <f t="shared" ca="1" si="115"/>
        <v/>
      </c>
    </row>
    <row r="127" spans="1:80" x14ac:dyDescent="0.25">
      <c r="A127" s="10">
        <f>IF('Macrobond Imports'!A126="","",'Macrobond Imports'!A126)</f>
        <v>20941</v>
      </c>
      <c r="B127" s="9" t="str">
        <f>IF('Macrobond Imports'!B126="","",'Macrobond Imports'!B126)</f>
        <v/>
      </c>
      <c r="C127" s="9" t="str">
        <f>IF('Macrobond Imports'!C126="","",'Macrobond Imports'!C126)</f>
        <v/>
      </c>
      <c r="D127" s="9" t="str">
        <f>IF('Macrobond Imports'!Z126="","",'Macrobond Imports'!Z126)</f>
        <v/>
      </c>
      <c r="E127" s="9" t="str">
        <f>IF('Macrobond Imports'!BH126="","",'Macrobond Imports'!BH126)</f>
        <v/>
      </c>
      <c r="F127" s="9" t="str">
        <f>IF('Macrobond Imports'!BJ126="","",'Macrobond Imports'!BJ126)</f>
        <v/>
      </c>
      <c r="G127" s="9" t="str">
        <f>IF('Macrobond Imports'!BK126="","",'Macrobond Imports'!BK126)</f>
        <v/>
      </c>
      <c r="H127" s="9" t="str">
        <f>IF('Macrobond Imports'!BL126="","",'Macrobond Imports'!BL126)</f>
        <v/>
      </c>
      <c r="I127" s="9" t="str">
        <f>IF('Macrobond Imports'!BS126="","",'Macrobond Imports'!BS126)</f>
        <v/>
      </c>
      <c r="J127" s="9" t="str">
        <f>IF('Macrobond Imports'!AA126="","",'Macrobond Imports'!AA126)</f>
        <v/>
      </c>
      <c r="K127" s="9">
        <f>IF('Macrobond Imports'!DF126="","",'Macrobond Imports'!DF126)</f>
        <v>30.2</v>
      </c>
      <c r="L127" s="9">
        <f>IF('Macrobond Imports'!EA126="","",'Macrobond Imports'!EA126)</f>
        <v>30.7</v>
      </c>
      <c r="M127" s="9" t="str">
        <f>IF('Macrobond Imports'!FA126="","",'Macrobond Imports'!FA126)</f>
        <v/>
      </c>
      <c r="N127" s="9" t="str">
        <f>IF('Macrobond Imports'!FC126="","",'Macrobond Imports'!FC126)</f>
        <v/>
      </c>
      <c r="P127" s="16">
        <f t="shared" si="61"/>
        <v>20941</v>
      </c>
      <c r="Q127" s="17" t="str">
        <f t="shared" si="62"/>
        <v/>
      </c>
      <c r="R127" s="17" t="str">
        <f t="shared" si="63"/>
        <v/>
      </c>
      <c r="S127" s="17" t="str">
        <f t="shared" si="64"/>
        <v/>
      </c>
      <c r="T127" s="17" t="str">
        <f t="shared" si="65"/>
        <v/>
      </c>
      <c r="U127" s="17" t="str">
        <f t="shared" si="66"/>
        <v/>
      </c>
      <c r="V127" s="17" t="str">
        <f t="shared" si="67"/>
        <v/>
      </c>
      <c r="W127" s="17" t="str">
        <f t="shared" si="68"/>
        <v/>
      </c>
      <c r="X127" s="17" t="str">
        <f t="shared" si="69"/>
        <v/>
      </c>
      <c r="Y127" s="17" t="str">
        <f t="shared" si="70"/>
        <v/>
      </c>
      <c r="Z127" s="17">
        <f t="shared" si="71"/>
        <v>0</v>
      </c>
      <c r="AA127" s="17">
        <f t="shared" si="72"/>
        <v>-3.2467532467532756E-3</v>
      </c>
      <c r="AB127" s="17" t="str">
        <f t="shared" si="73"/>
        <v/>
      </c>
      <c r="AC127" s="17" t="str">
        <f t="shared" si="74"/>
        <v/>
      </c>
      <c r="AE127" s="17" t="str">
        <f t="shared" ca="1" si="75"/>
        <v/>
      </c>
      <c r="AF127" s="17" t="str">
        <f t="shared" ca="1" si="76"/>
        <v/>
      </c>
      <c r="AG127" s="17" t="str">
        <f t="shared" ca="1" si="77"/>
        <v/>
      </c>
      <c r="AH127" s="17" t="str">
        <f t="shared" ca="1" si="78"/>
        <v/>
      </c>
      <c r="AI127" s="17" t="str">
        <f t="shared" ca="1" si="79"/>
        <v/>
      </c>
      <c r="AJ127" s="17" t="str">
        <f t="shared" ca="1" si="80"/>
        <v/>
      </c>
      <c r="AK127" s="17" t="str">
        <f t="shared" ca="1" si="81"/>
        <v/>
      </c>
      <c r="AL127" s="17" t="str">
        <f t="shared" ca="1" si="82"/>
        <v/>
      </c>
      <c r="AM127" s="17" t="str">
        <f t="shared" ca="1" si="83"/>
        <v/>
      </c>
      <c r="AN127" s="17">
        <f t="shared" ca="1" si="84"/>
        <v>2.0270270270270174E-2</v>
      </c>
      <c r="AO127" s="17">
        <f t="shared" ca="1" si="85"/>
        <v>0</v>
      </c>
      <c r="AP127" s="17" t="str">
        <f t="shared" ca="1" si="86"/>
        <v/>
      </c>
      <c r="AQ127" s="17" t="str">
        <f t="shared" ca="1" si="87"/>
        <v/>
      </c>
      <c r="AS127" s="17" t="str">
        <f t="shared" ca="1" si="88"/>
        <v/>
      </c>
      <c r="AT127" s="17" t="str">
        <f t="shared" ca="1" si="89"/>
        <v/>
      </c>
      <c r="AU127" s="17" t="str">
        <f t="shared" ca="1" si="90"/>
        <v/>
      </c>
      <c r="AV127" s="17" t="str">
        <f t="shared" ca="1" si="91"/>
        <v/>
      </c>
      <c r="AW127" s="17" t="str">
        <f t="shared" ca="1" si="92"/>
        <v/>
      </c>
      <c r="AX127" s="17" t="str">
        <f t="shared" ca="1" si="93"/>
        <v/>
      </c>
      <c r="AY127" s="17" t="str">
        <f t="shared" ca="1" si="94"/>
        <v/>
      </c>
      <c r="AZ127" s="17" t="str">
        <f t="shared" ca="1" si="95"/>
        <v/>
      </c>
      <c r="BA127" s="17" t="str">
        <f t="shared" ca="1" si="96"/>
        <v/>
      </c>
      <c r="BB127" s="17">
        <f t="shared" ca="1" si="97"/>
        <v>-1.3136110734546458E-2</v>
      </c>
      <c r="BC127" s="17">
        <f t="shared" ca="1" si="98"/>
        <v>-3.8151379232307492E-2</v>
      </c>
      <c r="BD127" s="17" t="str">
        <f t="shared" ca="1" si="99"/>
        <v/>
      </c>
      <c r="BE127" s="17" t="str">
        <f t="shared" ca="1" si="100"/>
        <v/>
      </c>
      <c r="BG127" s="17" t="str">
        <f t="shared" ca="1" si="101"/>
        <v/>
      </c>
      <c r="BH127" s="17" t="str">
        <f t="shared" ca="1" si="102"/>
        <v/>
      </c>
      <c r="BI127" s="17" t="str">
        <f t="shared" ca="1" si="103"/>
        <v/>
      </c>
      <c r="BJ127" s="17" t="str">
        <f t="shared" ca="1" si="104"/>
        <v/>
      </c>
      <c r="BK127" s="17" t="str">
        <f t="shared" ca="1" si="105"/>
        <v/>
      </c>
      <c r="BL127" s="17" t="str">
        <f t="shared" ca="1" si="106"/>
        <v/>
      </c>
      <c r="BM127" s="17" t="str">
        <f t="shared" ca="1" si="107"/>
        <v/>
      </c>
      <c r="BN127" s="17" t="str">
        <f t="shared" ca="1" si="108"/>
        <v/>
      </c>
      <c r="BO127" s="17" t="str">
        <f t="shared" ca="1" si="109"/>
        <v/>
      </c>
      <c r="BP127" s="17">
        <f t="shared" ca="1" si="110"/>
        <v>1.3377777777777711E-2</v>
      </c>
      <c r="BQ127" s="17">
        <f t="shared" ca="1" si="111"/>
        <v>-2.5558048407274714E-2</v>
      </c>
      <c r="BR127" s="17" t="str">
        <f t="shared" ca="1" si="112"/>
        <v/>
      </c>
      <c r="BS127" s="17" t="str">
        <f t="shared" ca="1" si="113"/>
        <v/>
      </c>
      <c r="BX127" t="str">
        <f>IF('Macrobond Imports'!FG126="","",'Macrobond Imports'!FG126)</f>
        <v/>
      </c>
      <c r="BY127" t="str">
        <f>IF('Macrobond Imports'!AI126="","",'Macrobond Imports'!AI126)</f>
        <v/>
      </c>
      <c r="CA127" s="37" t="str">
        <f t="shared" ca="1" si="114"/>
        <v/>
      </c>
      <c r="CB127" s="37" t="str">
        <f t="shared" ca="1" si="115"/>
        <v/>
      </c>
    </row>
    <row r="128" spans="1:80" x14ac:dyDescent="0.25">
      <c r="A128" s="10">
        <f>IF('Macrobond Imports'!A127="","",'Macrobond Imports'!A127)</f>
        <v>20972</v>
      </c>
      <c r="B128" s="9" t="str">
        <f>IF('Macrobond Imports'!B127="","",'Macrobond Imports'!B127)</f>
        <v/>
      </c>
      <c r="C128" s="9" t="str">
        <f>IF('Macrobond Imports'!C127="","",'Macrobond Imports'!C127)</f>
        <v/>
      </c>
      <c r="D128" s="9" t="str">
        <f>IF('Macrobond Imports'!Z127="","",'Macrobond Imports'!Z127)</f>
        <v/>
      </c>
      <c r="E128" s="9" t="str">
        <f>IF('Macrobond Imports'!BH127="","",'Macrobond Imports'!BH127)</f>
        <v/>
      </c>
      <c r="F128" s="9" t="str">
        <f>IF('Macrobond Imports'!BJ127="","",'Macrobond Imports'!BJ127)</f>
        <v/>
      </c>
      <c r="G128" s="9" t="str">
        <f>IF('Macrobond Imports'!BK127="","",'Macrobond Imports'!BK127)</f>
        <v/>
      </c>
      <c r="H128" s="9" t="str">
        <f>IF('Macrobond Imports'!BL127="","",'Macrobond Imports'!BL127)</f>
        <v/>
      </c>
      <c r="I128" s="9" t="str">
        <f>IF('Macrobond Imports'!BS127="","",'Macrobond Imports'!BS127)</f>
        <v/>
      </c>
      <c r="J128" s="9" t="str">
        <f>IF('Macrobond Imports'!AA127="","",'Macrobond Imports'!AA127)</f>
        <v/>
      </c>
      <c r="K128" s="9">
        <f>IF('Macrobond Imports'!DF127="","",'Macrobond Imports'!DF127)</f>
        <v>30.3</v>
      </c>
      <c r="L128" s="9">
        <f>IF('Macrobond Imports'!EA127="","",'Macrobond Imports'!EA127)</f>
        <v>31.5</v>
      </c>
      <c r="M128" s="9" t="str">
        <f>IF('Macrobond Imports'!FA127="","",'Macrobond Imports'!FA127)</f>
        <v/>
      </c>
      <c r="N128" s="9" t="str">
        <f>IF('Macrobond Imports'!FC127="","",'Macrobond Imports'!FC127)</f>
        <v/>
      </c>
      <c r="P128" s="16">
        <f t="shared" si="61"/>
        <v>20972</v>
      </c>
      <c r="Q128" s="17" t="str">
        <f t="shared" si="62"/>
        <v/>
      </c>
      <c r="R128" s="17" t="str">
        <f t="shared" si="63"/>
        <v/>
      </c>
      <c r="S128" s="17" t="str">
        <f t="shared" si="64"/>
        <v/>
      </c>
      <c r="T128" s="17" t="str">
        <f t="shared" si="65"/>
        <v/>
      </c>
      <c r="U128" s="17" t="str">
        <f t="shared" si="66"/>
        <v/>
      </c>
      <c r="V128" s="17" t="str">
        <f t="shared" si="67"/>
        <v/>
      </c>
      <c r="W128" s="17" t="str">
        <f t="shared" si="68"/>
        <v/>
      </c>
      <c r="X128" s="17" t="str">
        <f t="shared" si="69"/>
        <v/>
      </c>
      <c r="Y128" s="17" t="str">
        <f t="shared" si="70"/>
        <v/>
      </c>
      <c r="Z128" s="17">
        <f t="shared" si="71"/>
        <v>3.3112582781458233E-3</v>
      </c>
      <c r="AA128" s="17">
        <f t="shared" si="72"/>
        <v>2.6058631921824116E-2</v>
      </c>
      <c r="AB128" s="17" t="str">
        <f t="shared" si="73"/>
        <v/>
      </c>
      <c r="AC128" s="17" t="str">
        <f t="shared" si="74"/>
        <v/>
      </c>
      <c r="AE128" s="17" t="str">
        <f t="shared" ca="1" si="75"/>
        <v/>
      </c>
      <c r="AF128" s="17" t="str">
        <f t="shared" ca="1" si="76"/>
        <v/>
      </c>
      <c r="AG128" s="17" t="str">
        <f t="shared" ca="1" si="77"/>
        <v/>
      </c>
      <c r="AH128" s="17" t="str">
        <f t="shared" ca="1" si="78"/>
        <v/>
      </c>
      <c r="AI128" s="17" t="str">
        <f t="shared" ca="1" si="79"/>
        <v/>
      </c>
      <c r="AJ128" s="17" t="str">
        <f t="shared" ca="1" si="80"/>
        <v/>
      </c>
      <c r="AK128" s="17" t="str">
        <f t="shared" ca="1" si="81"/>
        <v/>
      </c>
      <c r="AL128" s="17" t="str">
        <f t="shared" ca="1" si="82"/>
        <v/>
      </c>
      <c r="AM128" s="17" t="str">
        <f t="shared" ca="1" si="83"/>
        <v/>
      </c>
      <c r="AN128" s="17">
        <f t="shared" ca="1" si="84"/>
        <v>2.3648648648648685E-2</v>
      </c>
      <c r="AO128" s="17">
        <f t="shared" ca="1" si="85"/>
        <v>3.2786885245901676E-2</v>
      </c>
      <c r="AP128" s="17" t="str">
        <f t="shared" ca="1" si="86"/>
        <v/>
      </c>
      <c r="AQ128" s="17" t="str">
        <f t="shared" ca="1" si="87"/>
        <v/>
      </c>
      <c r="AS128" s="17" t="str">
        <f t="shared" ca="1" si="88"/>
        <v/>
      </c>
      <c r="AT128" s="17" t="str">
        <f t="shared" ca="1" si="89"/>
        <v/>
      </c>
      <c r="AU128" s="17" t="str">
        <f t="shared" ca="1" si="90"/>
        <v/>
      </c>
      <c r="AV128" s="17" t="str">
        <f t="shared" ca="1" si="91"/>
        <v/>
      </c>
      <c r="AW128" s="17" t="str">
        <f t="shared" ca="1" si="92"/>
        <v/>
      </c>
      <c r="AX128" s="17" t="str">
        <f t="shared" ca="1" si="93"/>
        <v/>
      </c>
      <c r="AY128" s="17" t="str">
        <f t="shared" ca="1" si="94"/>
        <v/>
      </c>
      <c r="AZ128" s="17" t="str">
        <f t="shared" ca="1" si="95"/>
        <v/>
      </c>
      <c r="BA128" s="17" t="str">
        <f t="shared" ca="1" si="96"/>
        <v/>
      </c>
      <c r="BB128" s="17">
        <f t="shared" ca="1" si="97"/>
        <v>0</v>
      </c>
      <c r="BC128" s="17">
        <f t="shared" ca="1" si="98"/>
        <v>7.9961559785569181E-2</v>
      </c>
      <c r="BD128" s="17" t="str">
        <f t="shared" ca="1" si="99"/>
        <v/>
      </c>
      <c r="BE128" s="17" t="str">
        <f t="shared" ca="1" si="100"/>
        <v/>
      </c>
      <c r="BG128" s="17" t="str">
        <f t="shared" ca="1" si="101"/>
        <v/>
      </c>
      <c r="BH128" s="17" t="str">
        <f t="shared" ca="1" si="102"/>
        <v/>
      </c>
      <c r="BI128" s="17" t="str">
        <f t="shared" ca="1" si="103"/>
        <v/>
      </c>
      <c r="BJ128" s="17" t="str">
        <f t="shared" ca="1" si="104"/>
        <v/>
      </c>
      <c r="BK128" s="17" t="str">
        <f t="shared" ca="1" si="105"/>
        <v/>
      </c>
      <c r="BL128" s="17" t="str">
        <f t="shared" ca="1" si="106"/>
        <v/>
      </c>
      <c r="BM128" s="17" t="str">
        <f t="shared" ca="1" si="107"/>
        <v/>
      </c>
      <c r="BN128" s="17" t="str">
        <f t="shared" ca="1" si="108"/>
        <v/>
      </c>
      <c r="BO128" s="17" t="str">
        <f t="shared" ca="1" si="109"/>
        <v/>
      </c>
      <c r="BP128" s="17">
        <f t="shared" ca="1" si="110"/>
        <v>1.3333186167923117E-2</v>
      </c>
      <c r="BQ128" s="17">
        <f t="shared" ca="1" si="111"/>
        <v>-1.2578491178138806E-2</v>
      </c>
      <c r="BR128" s="17" t="str">
        <f t="shared" ca="1" si="112"/>
        <v/>
      </c>
      <c r="BS128" s="17" t="str">
        <f t="shared" ca="1" si="113"/>
        <v/>
      </c>
      <c r="BX128" t="str">
        <f>IF('Macrobond Imports'!FG127="","",'Macrobond Imports'!FG127)</f>
        <v/>
      </c>
      <c r="BY128" t="str">
        <f>IF('Macrobond Imports'!AI127="","",'Macrobond Imports'!AI127)</f>
        <v/>
      </c>
      <c r="CA128" s="37" t="str">
        <f t="shared" ca="1" si="114"/>
        <v/>
      </c>
      <c r="CB128" s="37" t="str">
        <f t="shared" ca="1" si="115"/>
        <v/>
      </c>
    </row>
    <row r="129" spans="1:80" x14ac:dyDescent="0.25">
      <c r="A129" s="10">
        <f>IF('Macrobond Imports'!A128="","",'Macrobond Imports'!A128)</f>
        <v>21002</v>
      </c>
      <c r="B129" s="9" t="str">
        <f>IF('Macrobond Imports'!B128="","",'Macrobond Imports'!B128)</f>
        <v/>
      </c>
      <c r="C129" s="9" t="str">
        <f>IF('Macrobond Imports'!C128="","",'Macrobond Imports'!C128)</f>
        <v/>
      </c>
      <c r="D129" s="9" t="str">
        <f>IF('Macrobond Imports'!Z128="","",'Macrobond Imports'!Z128)</f>
        <v/>
      </c>
      <c r="E129" s="9" t="str">
        <f>IF('Macrobond Imports'!BH128="","",'Macrobond Imports'!BH128)</f>
        <v/>
      </c>
      <c r="F129" s="9" t="str">
        <f>IF('Macrobond Imports'!BJ128="","",'Macrobond Imports'!BJ128)</f>
        <v/>
      </c>
      <c r="G129" s="9" t="str">
        <f>IF('Macrobond Imports'!BK128="","",'Macrobond Imports'!BK128)</f>
        <v/>
      </c>
      <c r="H129" s="9" t="str">
        <f>IF('Macrobond Imports'!BL128="","",'Macrobond Imports'!BL128)</f>
        <v/>
      </c>
      <c r="I129" s="9" t="str">
        <f>IF('Macrobond Imports'!BS128="","",'Macrobond Imports'!BS128)</f>
        <v/>
      </c>
      <c r="J129" s="9" t="str">
        <f>IF('Macrobond Imports'!AA128="","",'Macrobond Imports'!AA128)</f>
        <v/>
      </c>
      <c r="K129" s="9">
        <f>IF('Macrobond Imports'!DF128="","",'Macrobond Imports'!DF128)</f>
        <v>30.3</v>
      </c>
      <c r="L129" s="9">
        <f>IF('Macrobond Imports'!EA128="","",'Macrobond Imports'!EA128)</f>
        <v>32</v>
      </c>
      <c r="M129" s="9" t="str">
        <f>IF('Macrobond Imports'!FA128="","",'Macrobond Imports'!FA128)</f>
        <v/>
      </c>
      <c r="N129" s="9" t="str">
        <f>IF('Macrobond Imports'!FC128="","",'Macrobond Imports'!FC128)</f>
        <v/>
      </c>
      <c r="P129" s="16">
        <f t="shared" si="61"/>
        <v>21002</v>
      </c>
      <c r="Q129" s="17" t="str">
        <f t="shared" si="62"/>
        <v/>
      </c>
      <c r="R129" s="17" t="str">
        <f t="shared" si="63"/>
        <v/>
      </c>
      <c r="S129" s="17" t="str">
        <f t="shared" si="64"/>
        <v/>
      </c>
      <c r="T129" s="17" t="str">
        <f t="shared" si="65"/>
        <v/>
      </c>
      <c r="U129" s="17" t="str">
        <f t="shared" si="66"/>
        <v/>
      </c>
      <c r="V129" s="17" t="str">
        <f t="shared" si="67"/>
        <v/>
      </c>
      <c r="W129" s="17" t="str">
        <f t="shared" si="68"/>
        <v/>
      </c>
      <c r="X129" s="17" t="str">
        <f t="shared" si="69"/>
        <v/>
      </c>
      <c r="Y129" s="17" t="str">
        <f t="shared" si="70"/>
        <v/>
      </c>
      <c r="Z129" s="17">
        <f t="shared" si="71"/>
        <v>0</v>
      </c>
      <c r="AA129" s="17">
        <f t="shared" si="72"/>
        <v>1.5873015873015817E-2</v>
      </c>
      <c r="AB129" s="17" t="str">
        <f t="shared" si="73"/>
        <v/>
      </c>
      <c r="AC129" s="17" t="str">
        <f t="shared" si="74"/>
        <v/>
      </c>
      <c r="AE129" s="17" t="str">
        <f t="shared" ca="1" si="75"/>
        <v/>
      </c>
      <c r="AF129" s="17" t="str">
        <f t="shared" ca="1" si="76"/>
        <v/>
      </c>
      <c r="AG129" s="17" t="str">
        <f t="shared" ca="1" si="77"/>
        <v/>
      </c>
      <c r="AH129" s="17" t="str">
        <f t="shared" ca="1" si="78"/>
        <v/>
      </c>
      <c r="AI129" s="17" t="str">
        <f t="shared" ca="1" si="79"/>
        <v/>
      </c>
      <c r="AJ129" s="17" t="str">
        <f t="shared" ca="1" si="80"/>
        <v/>
      </c>
      <c r="AK129" s="17" t="str">
        <f t="shared" ca="1" si="81"/>
        <v/>
      </c>
      <c r="AL129" s="17" t="str">
        <f t="shared" ca="1" si="82"/>
        <v/>
      </c>
      <c r="AM129" s="17" t="str">
        <f t="shared" ca="1" si="83"/>
        <v/>
      </c>
      <c r="AN129" s="17">
        <f t="shared" ca="1" si="84"/>
        <v>3.0612244897959329E-2</v>
      </c>
      <c r="AO129" s="17">
        <f t="shared" ca="1" si="85"/>
        <v>4.9180327868852514E-2</v>
      </c>
      <c r="AP129" s="17" t="str">
        <f t="shared" ca="1" si="86"/>
        <v/>
      </c>
      <c r="AQ129" s="17" t="str">
        <f t="shared" ca="1" si="87"/>
        <v/>
      </c>
      <c r="AS129" s="17" t="str">
        <f t="shared" ca="1" si="88"/>
        <v/>
      </c>
      <c r="AT129" s="17" t="str">
        <f t="shared" ca="1" si="89"/>
        <v/>
      </c>
      <c r="AU129" s="17" t="str">
        <f t="shared" ca="1" si="90"/>
        <v/>
      </c>
      <c r="AV129" s="17" t="str">
        <f t="shared" ca="1" si="91"/>
        <v/>
      </c>
      <c r="AW129" s="17" t="str">
        <f t="shared" ca="1" si="92"/>
        <v/>
      </c>
      <c r="AX129" s="17" t="str">
        <f t="shared" ca="1" si="93"/>
        <v/>
      </c>
      <c r="AY129" s="17" t="str">
        <f t="shared" ca="1" si="94"/>
        <v/>
      </c>
      <c r="AZ129" s="17" t="str">
        <f t="shared" ca="1" si="95"/>
        <v/>
      </c>
      <c r="BA129" s="17" t="str">
        <f t="shared" ca="1" si="96"/>
        <v/>
      </c>
      <c r="BB129" s="17">
        <f t="shared" ca="1" si="97"/>
        <v>1.3310965045366441E-2</v>
      </c>
      <c r="BC129" s="17">
        <f t="shared" ca="1" si="98"/>
        <v>0.16519080098930772</v>
      </c>
      <c r="BD129" s="17" t="str">
        <f t="shared" ca="1" si="99"/>
        <v/>
      </c>
      <c r="BE129" s="17" t="str">
        <f t="shared" ca="1" si="100"/>
        <v/>
      </c>
      <c r="BG129" s="17" t="str">
        <f t="shared" ca="1" si="101"/>
        <v/>
      </c>
      <c r="BH129" s="17" t="str">
        <f t="shared" ca="1" si="102"/>
        <v/>
      </c>
      <c r="BI129" s="17" t="str">
        <f t="shared" ca="1" si="103"/>
        <v/>
      </c>
      <c r="BJ129" s="17" t="str">
        <f t="shared" ca="1" si="104"/>
        <v/>
      </c>
      <c r="BK129" s="17" t="str">
        <f t="shared" ca="1" si="105"/>
        <v/>
      </c>
      <c r="BL129" s="17" t="str">
        <f t="shared" ca="1" si="106"/>
        <v/>
      </c>
      <c r="BM129" s="17" t="str">
        <f t="shared" ca="1" si="107"/>
        <v/>
      </c>
      <c r="BN129" s="17" t="str">
        <f t="shared" ca="1" si="108"/>
        <v/>
      </c>
      <c r="BO129" s="17" t="str">
        <f t="shared" ca="1" si="109"/>
        <v/>
      </c>
      <c r="BP129" s="17">
        <f t="shared" ca="1" si="110"/>
        <v>0</v>
      </c>
      <c r="BQ129" s="17">
        <f t="shared" ca="1" si="111"/>
        <v>4.5228592718104643E-2</v>
      </c>
      <c r="BR129" s="17" t="str">
        <f t="shared" ca="1" si="112"/>
        <v/>
      </c>
      <c r="BS129" s="17" t="str">
        <f t="shared" ca="1" si="113"/>
        <v/>
      </c>
      <c r="BX129" t="str">
        <f>IF('Macrobond Imports'!FG128="","",'Macrobond Imports'!FG128)</f>
        <v/>
      </c>
      <c r="BY129" t="str">
        <f>IF('Macrobond Imports'!AI128="","",'Macrobond Imports'!AI128)</f>
        <v/>
      </c>
      <c r="CA129" s="37" t="str">
        <f t="shared" ca="1" si="114"/>
        <v/>
      </c>
      <c r="CB129" s="37" t="str">
        <f t="shared" ca="1" si="115"/>
        <v/>
      </c>
    </row>
    <row r="130" spans="1:80" x14ac:dyDescent="0.25">
      <c r="A130" s="10">
        <f>IF('Macrobond Imports'!A129="","",'Macrobond Imports'!A129)</f>
        <v>21033</v>
      </c>
      <c r="B130" s="9" t="str">
        <f>IF('Macrobond Imports'!B129="","",'Macrobond Imports'!B129)</f>
        <v/>
      </c>
      <c r="C130" s="9" t="str">
        <f>IF('Macrobond Imports'!C129="","",'Macrobond Imports'!C129)</f>
        <v/>
      </c>
      <c r="D130" s="9" t="str">
        <f>IF('Macrobond Imports'!Z129="","",'Macrobond Imports'!Z129)</f>
        <v/>
      </c>
      <c r="E130" s="9" t="str">
        <f>IF('Macrobond Imports'!BH129="","",'Macrobond Imports'!BH129)</f>
        <v/>
      </c>
      <c r="F130" s="9" t="str">
        <f>IF('Macrobond Imports'!BJ129="","",'Macrobond Imports'!BJ129)</f>
        <v/>
      </c>
      <c r="G130" s="9" t="str">
        <f>IF('Macrobond Imports'!BK129="","",'Macrobond Imports'!BK129)</f>
        <v/>
      </c>
      <c r="H130" s="9" t="str">
        <f>IF('Macrobond Imports'!BL129="","",'Macrobond Imports'!BL129)</f>
        <v/>
      </c>
      <c r="I130" s="9" t="str">
        <f>IF('Macrobond Imports'!BS129="","",'Macrobond Imports'!BS129)</f>
        <v/>
      </c>
      <c r="J130" s="9" t="str">
        <f>IF('Macrobond Imports'!AA129="","",'Macrobond Imports'!AA129)</f>
        <v/>
      </c>
      <c r="K130" s="9">
        <f>IF('Macrobond Imports'!DF129="","",'Macrobond Imports'!DF129)</f>
        <v>30.4</v>
      </c>
      <c r="L130" s="9">
        <f>IF('Macrobond Imports'!EA129="","",'Macrobond Imports'!EA129)</f>
        <v>32</v>
      </c>
      <c r="M130" s="9" t="str">
        <f>IF('Macrobond Imports'!FA129="","",'Macrobond Imports'!FA129)</f>
        <v/>
      </c>
      <c r="N130" s="9" t="str">
        <f>IF('Macrobond Imports'!FC129="","",'Macrobond Imports'!FC129)</f>
        <v/>
      </c>
      <c r="P130" s="16">
        <f t="shared" si="61"/>
        <v>21033</v>
      </c>
      <c r="Q130" s="17" t="str">
        <f t="shared" si="62"/>
        <v/>
      </c>
      <c r="R130" s="17" t="str">
        <f t="shared" si="63"/>
        <v/>
      </c>
      <c r="S130" s="17" t="str">
        <f t="shared" si="64"/>
        <v/>
      </c>
      <c r="T130" s="17" t="str">
        <f t="shared" si="65"/>
        <v/>
      </c>
      <c r="U130" s="17" t="str">
        <f t="shared" si="66"/>
        <v/>
      </c>
      <c r="V130" s="17" t="str">
        <f t="shared" si="67"/>
        <v/>
      </c>
      <c r="W130" s="17" t="str">
        <f t="shared" si="68"/>
        <v/>
      </c>
      <c r="X130" s="17" t="str">
        <f t="shared" si="69"/>
        <v/>
      </c>
      <c r="Y130" s="17" t="str">
        <f t="shared" si="70"/>
        <v/>
      </c>
      <c r="Z130" s="17">
        <f t="shared" si="71"/>
        <v>3.3003300330032292E-3</v>
      </c>
      <c r="AA130" s="17">
        <f t="shared" si="72"/>
        <v>0</v>
      </c>
      <c r="AB130" s="17" t="str">
        <f t="shared" si="73"/>
        <v/>
      </c>
      <c r="AC130" s="17" t="str">
        <f t="shared" si="74"/>
        <v/>
      </c>
      <c r="AE130" s="17" t="str">
        <f t="shared" ca="1" si="75"/>
        <v/>
      </c>
      <c r="AF130" s="17" t="str">
        <f t="shared" ca="1" si="76"/>
        <v/>
      </c>
      <c r="AG130" s="17" t="str">
        <f t="shared" ca="1" si="77"/>
        <v/>
      </c>
      <c r="AH130" s="17" t="str">
        <f t="shared" ca="1" si="78"/>
        <v/>
      </c>
      <c r="AI130" s="17" t="str">
        <f t="shared" ca="1" si="79"/>
        <v/>
      </c>
      <c r="AJ130" s="17" t="str">
        <f t="shared" ca="1" si="80"/>
        <v/>
      </c>
      <c r="AK130" s="17" t="str">
        <f t="shared" ca="1" si="81"/>
        <v/>
      </c>
      <c r="AL130" s="17" t="str">
        <f t="shared" ca="1" si="82"/>
        <v/>
      </c>
      <c r="AM130" s="17" t="str">
        <f t="shared" ca="1" si="83"/>
        <v/>
      </c>
      <c r="AN130" s="17">
        <f t="shared" ca="1" si="84"/>
        <v>2.3569023569023573E-2</v>
      </c>
      <c r="AO130" s="17">
        <f t="shared" ca="1" si="85"/>
        <v>3.2258064516129004E-2</v>
      </c>
      <c r="AP130" s="17" t="str">
        <f t="shared" ca="1" si="86"/>
        <v/>
      </c>
      <c r="AQ130" s="17" t="str">
        <f t="shared" ca="1" si="87"/>
        <v/>
      </c>
      <c r="AS130" s="17" t="str">
        <f t="shared" ca="1" si="88"/>
        <v/>
      </c>
      <c r="AT130" s="17" t="str">
        <f t="shared" ca="1" si="89"/>
        <v/>
      </c>
      <c r="AU130" s="17" t="str">
        <f t="shared" ca="1" si="90"/>
        <v/>
      </c>
      <c r="AV130" s="17" t="str">
        <f t="shared" ca="1" si="91"/>
        <v/>
      </c>
      <c r="AW130" s="17" t="str">
        <f t="shared" ca="1" si="92"/>
        <v/>
      </c>
      <c r="AX130" s="17" t="str">
        <f t="shared" ca="1" si="93"/>
        <v/>
      </c>
      <c r="AY130" s="17" t="str">
        <f t="shared" ca="1" si="94"/>
        <v/>
      </c>
      <c r="AZ130" s="17" t="str">
        <f t="shared" ca="1" si="95"/>
        <v/>
      </c>
      <c r="BA130" s="17" t="str">
        <f t="shared" ca="1" si="96"/>
        <v/>
      </c>
      <c r="BB130" s="17">
        <f t="shared" ca="1" si="97"/>
        <v>2.67543762959499E-2</v>
      </c>
      <c r="BC130" s="17">
        <f t="shared" ca="1" si="98"/>
        <v>0.18044677869117054</v>
      </c>
      <c r="BD130" s="17" t="str">
        <f t="shared" ca="1" si="99"/>
        <v/>
      </c>
      <c r="BE130" s="17" t="str">
        <f t="shared" ca="1" si="100"/>
        <v/>
      </c>
      <c r="BG130" s="17" t="str">
        <f t="shared" ca="1" si="101"/>
        <v/>
      </c>
      <c r="BH130" s="17" t="str">
        <f t="shared" ca="1" si="102"/>
        <v/>
      </c>
      <c r="BI130" s="17" t="str">
        <f t="shared" ca="1" si="103"/>
        <v/>
      </c>
      <c r="BJ130" s="17" t="str">
        <f t="shared" ca="1" si="104"/>
        <v/>
      </c>
      <c r="BK130" s="17" t="str">
        <f t="shared" ca="1" si="105"/>
        <v/>
      </c>
      <c r="BL130" s="17" t="str">
        <f t="shared" ca="1" si="106"/>
        <v/>
      </c>
      <c r="BM130" s="17" t="str">
        <f t="shared" ca="1" si="107"/>
        <v/>
      </c>
      <c r="BN130" s="17" t="str">
        <f t="shared" ca="1" si="108"/>
        <v/>
      </c>
      <c r="BO130" s="17" t="str">
        <f t="shared" ca="1" si="109"/>
        <v/>
      </c>
      <c r="BP130" s="17">
        <f t="shared" ca="1" si="110"/>
        <v>6.6115522443332964E-3</v>
      </c>
      <c r="BQ130" s="17">
        <f t="shared" ca="1" si="111"/>
        <v>6.5556711758584685E-2</v>
      </c>
      <c r="BR130" s="17" t="str">
        <f t="shared" ca="1" si="112"/>
        <v/>
      </c>
      <c r="BS130" s="17" t="str">
        <f t="shared" ca="1" si="113"/>
        <v/>
      </c>
      <c r="BX130" t="str">
        <f>IF('Macrobond Imports'!FG129="","",'Macrobond Imports'!FG129)</f>
        <v/>
      </c>
      <c r="BY130" t="str">
        <f>IF('Macrobond Imports'!AI129="","",'Macrobond Imports'!AI129)</f>
        <v/>
      </c>
      <c r="CA130" s="37" t="str">
        <f t="shared" ca="1" si="114"/>
        <v/>
      </c>
      <c r="CB130" s="37" t="str">
        <f t="shared" ca="1" si="115"/>
        <v/>
      </c>
    </row>
    <row r="131" spans="1:80" x14ac:dyDescent="0.25">
      <c r="A131" s="10">
        <f>IF('Macrobond Imports'!A130="","",'Macrobond Imports'!A130)</f>
        <v>21064</v>
      </c>
      <c r="B131" s="9" t="str">
        <f>IF('Macrobond Imports'!B130="","",'Macrobond Imports'!B130)</f>
        <v/>
      </c>
      <c r="C131" s="9" t="str">
        <f>IF('Macrobond Imports'!C130="","",'Macrobond Imports'!C130)</f>
        <v/>
      </c>
      <c r="D131" s="9" t="str">
        <f>IF('Macrobond Imports'!Z130="","",'Macrobond Imports'!Z130)</f>
        <v/>
      </c>
      <c r="E131" s="9" t="str">
        <f>IF('Macrobond Imports'!BH130="","",'Macrobond Imports'!BH130)</f>
        <v/>
      </c>
      <c r="F131" s="9" t="str">
        <f>IF('Macrobond Imports'!BJ130="","",'Macrobond Imports'!BJ130)</f>
        <v/>
      </c>
      <c r="G131" s="9" t="str">
        <f>IF('Macrobond Imports'!BK130="","",'Macrobond Imports'!BK130)</f>
        <v/>
      </c>
      <c r="H131" s="9" t="str">
        <f>IF('Macrobond Imports'!BL130="","",'Macrobond Imports'!BL130)</f>
        <v/>
      </c>
      <c r="I131" s="9" t="str">
        <f>IF('Macrobond Imports'!BS130="","",'Macrobond Imports'!BS130)</f>
        <v/>
      </c>
      <c r="J131" s="9" t="str">
        <f>IF('Macrobond Imports'!AA130="","",'Macrobond Imports'!AA130)</f>
        <v/>
      </c>
      <c r="K131" s="9">
        <f>IF('Macrobond Imports'!DF130="","",'Macrobond Imports'!DF130)</f>
        <v>30.4</v>
      </c>
      <c r="L131" s="9">
        <f>IF('Macrobond Imports'!EA130="","",'Macrobond Imports'!EA130)</f>
        <v>31.2</v>
      </c>
      <c r="M131" s="9" t="str">
        <f>IF('Macrobond Imports'!FA130="","",'Macrobond Imports'!FA130)</f>
        <v/>
      </c>
      <c r="N131" s="9" t="str">
        <f>IF('Macrobond Imports'!FC130="","",'Macrobond Imports'!FC130)</f>
        <v/>
      </c>
      <c r="P131" s="16">
        <f t="shared" si="61"/>
        <v>21064</v>
      </c>
      <c r="Q131" s="17" t="str">
        <f t="shared" si="62"/>
        <v/>
      </c>
      <c r="R131" s="17" t="str">
        <f t="shared" si="63"/>
        <v/>
      </c>
      <c r="S131" s="17" t="str">
        <f t="shared" si="64"/>
        <v/>
      </c>
      <c r="T131" s="17" t="str">
        <f t="shared" si="65"/>
        <v/>
      </c>
      <c r="U131" s="17" t="str">
        <f t="shared" si="66"/>
        <v/>
      </c>
      <c r="V131" s="17" t="str">
        <f t="shared" si="67"/>
        <v/>
      </c>
      <c r="W131" s="17" t="str">
        <f t="shared" si="68"/>
        <v/>
      </c>
      <c r="X131" s="17" t="str">
        <f t="shared" si="69"/>
        <v/>
      </c>
      <c r="Y131" s="17" t="str">
        <f t="shared" si="70"/>
        <v/>
      </c>
      <c r="Z131" s="17">
        <f t="shared" si="71"/>
        <v>0</v>
      </c>
      <c r="AA131" s="17">
        <f t="shared" si="72"/>
        <v>-2.5000000000000022E-2</v>
      </c>
      <c r="AB131" s="17" t="str">
        <f t="shared" si="73"/>
        <v/>
      </c>
      <c r="AC131" s="17" t="str">
        <f t="shared" si="74"/>
        <v/>
      </c>
      <c r="AE131" s="17" t="str">
        <f t="shared" ca="1" si="75"/>
        <v/>
      </c>
      <c r="AF131" s="17" t="str">
        <f t="shared" ca="1" si="76"/>
        <v/>
      </c>
      <c r="AG131" s="17" t="str">
        <f t="shared" ca="1" si="77"/>
        <v/>
      </c>
      <c r="AH131" s="17" t="str">
        <f t="shared" ca="1" si="78"/>
        <v/>
      </c>
      <c r="AI131" s="17" t="str">
        <f t="shared" ca="1" si="79"/>
        <v/>
      </c>
      <c r="AJ131" s="17" t="str">
        <f t="shared" ca="1" si="80"/>
        <v/>
      </c>
      <c r="AK131" s="17" t="str">
        <f t="shared" ca="1" si="81"/>
        <v/>
      </c>
      <c r="AL131" s="17" t="str">
        <f t="shared" ca="1" si="82"/>
        <v/>
      </c>
      <c r="AM131" s="17" t="str">
        <f t="shared" ca="1" si="83"/>
        <v/>
      </c>
      <c r="AN131" s="17">
        <f t="shared" ca="1" si="84"/>
        <v>2.0134228187919323E-2</v>
      </c>
      <c r="AO131" s="17">
        <f t="shared" ca="1" si="85"/>
        <v>6.4516129032257119E-3</v>
      </c>
      <c r="AP131" s="17" t="str">
        <f t="shared" ca="1" si="86"/>
        <v/>
      </c>
      <c r="AQ131" s="17" t="str">
        <f t="shared" ca="1" si="87"/>
        <v/>
      </c>
      <c r="AS131" s="17" t="str">
        <f t="shared" ca="1" si="88"/>
        <v/>
      </c>
      <c r="AT131" s="17" t="str">
        <f t="shared" ca="1" si="89"/>
        <v/>
      </c>
      <c r="AU131" s="17" t="str">
        <f t="shared" ca="1" si="90"/>
        <v/>
      </c>
      <c r="AV131" s="17" t="str">
        <f t="shared" ca="1" si="91"/>
        <v/>
      </c>
      <c r="AW131" s="17" t="str">
        <f t="shared" ca="1" si="92"/>
        <v/>
      </c>
      <c r="AX131" s="17" t="str">
        <f t="shared" ca="1" si="93"/>
        <v/>
      </c>
      <c r="AY131" s="17" t="str">
        <f t="shared" ca="1" si="94"/>
        <v/>
      </c>
      <c r="AZ131" s="17" t="str">
        <f t="shared" ca="1" si="95"/>
        <v/>
      </c>
      <c r="BA131" s="17" t="str">
        <f t="shared" ca="1" si="96"/>
        <v/>
      </c>
      <c r="BB131" s="17">
        <f t="shared" ca="1" si="97"/>
        <v>1.3266817111746043E-2</v>
      </c>
      <c r="BC131" s="17">
        <f t="shared" ca="1" si="98"/>
        <v>-3.7554467531532798E-2</v>
      </c>
      <c r="BD131" s="17" t="str">
        <f t="shared" ca="1" si="99"/>
        <v/>
      </c>
      <c r="BE131" s="17" t="str">
        <f t="shared" ca="1" si="100"/>
        <v/>
      </c>
      <c r="BG131" s="17" t="str">
        <f t="shared" ca="1" si="101"/>
        <v/>
      </c>
      <c r="BH131" s="17" t="str">
        <f t="shared" ca="1" si="102"/>
        <v/>
      </c>
      <c r="BI131" s="17" t="str">
        <f t="shared" ca="1" si="103"/>
        <v/>
      </c>
      <c r="BJ131" s="17" t="str">
        <f t="shared" ca="1" si="104"/>
        <v/>
      </c>
      <c r="BK131" s="17" t="str">
        <f t="shared" ca="1" si="105"/>
        <v/>
      </c>
      <c r="BL131" s="17" t="str">
        <f t="shared" ca="1" si="106"/>
        <v/>
      </c>
      <c r="BM131" s="17" t="str">
        <f t="shared" ca="1" si="107"/>
        <v/>
      </c>
      <c r="BN131" s="17" t="str">
        <f t="shared" ca="1" si="108"/>
        <v/>
      </c>
      <c r="BO131" s="17" t="str">
        <f t="shared" ca="1" si="109"/>
        <v/>
      </c>
      <c r="BP131" s="17">
        <f t="shared" ca="1" si="110"/>
        <v>6.6115522443332964E-3</v>
      </c>
      <c r="BQ131" s="17">
        <f t="shared" ca="1" si="111"/>
        <v>1.9511735319068801E-2</v>
      </c>
      <c r="BR131" s="17" t="str">
        <f t="shared" ca="1" si="112"/>
        <v/>
      </c>
      <c r="BS131" s="17" t="str">
        <f t="shared" ca="1" si="113"/>
        <v/>
      </c>
      <c r="BX131" t="str">
        <f>IF('Macrobond Imports'!FG130="","",'Macrobond Imports'!FG130)</f>
        <v/>
      </c>
      <c r="BY131" t="str">
        <f>IF('Macrobond Imports'!AI130="","",'Macrobond Imports'!AI130)</f>
        <v/>
      </c>
      <c r="CA131" s="37" t="str">
        <f t="shared" ca="1" si="114"/>
        <v/>
      </c>
      <c r="CB131" s="37" t="str">
        <f t="shared" ca="1" si="115"/>
        <v/>
      </c>
    </row>
    <row r="132" spans="1:80" x14ac:dyDescent="0.25">
      <c r="A132" s="10">
        <f>IF('Macrobond Imports'!A131="","",'Macrobond Imports'!A131)</f>
        <v>21094</v>
      </c>
      <c r="B132" s="9" t="str">
        <f>IF('Macrobond Imports'!B131="","",'Macrobond Imports'!B131)</f>
        <v/>
      </c>
      <c r="C132" s="9" t="str">
        <f>IF('Macrobond Imports'!C131="","",'Macrobond Imports'!C131)</f>
        <v/>
      </c>
      <c r="D132" s="9" t="str">
        <f>IF('Macrobond Imports'!Z131="","",'Macrobond Imports'!Z131)</f>
        <v/>
      </c>
      <c r="E132" s="9" t="str">
        <f>IF('Macrobond Imports'!BH131="","",'Macrobond Imports'!BH131)</f>
        <v/>
      </c>
      <c r="F132" s="9" t="str">
        <f>IF('Macrobond Imports'!BJ131="","",'Macrobond Imports'!BJ131)</f>
        <v/>
      </c>
      <c r="G132" s="9" t="str">
        <f>IF('Macrobond Imports'!BK131="","",'Macrobond Imports'!BK131)</f>
        <v/>
      </c>
      <c r="H132" s="9" t="str">
        <f>IF('Macrobond Imports'!BL131="","",'Macrobond Imports'!BL131)</f>
        <v/>
      </c>
      <c r="I132" s="9" t="str">
        <f>IF('Macrobond Imports'!BS131="","",'Macrobond Imports'!BS131)</f>
        <v/>
      </c>
      <c r="J132" s="9" t="str">
        <f>IF('Macrobond Imports'!AA131="","",'Macrobond Imports'!AA131)</f>
        <v/>
      </c>
      <c r="K132" s="9">
        <f>IF('Macrobond Imports'!DF131="","",'Macrobond Imports'!DF131)</f>
        <v>30.3</v>
      </c>
      <c r="L132" s="9">
        <f>IF('Macrobond Imports'!EA131="","",'Macrobond Imports'!EA131)</f>
        <v>31</v>
      </c>
      <c r="M132" s="9" t="str">
        <f>IF('Macrobond Imports'!FA131="","",'Macrobond Imports'!FA131)</f>
        <v/>
      </c>
      <c r="N132" s="9" t="str">
        <f>IF('Macrobond Imports'!FC131="","",'Macrobond Imports'!FC131)</f>
        <v/>
      </c>
      <c r="P132" s="16">
        <f t="shared" si="61"/>
        <v>21094</v>
      </c>
      <c r="Q132" s="17" t="str">
        <f t="shared" si="62"/>
        <v/>
      </c>
      <c r="R132" s="17" t="str">
        <f t="shared" si="63"/>
        <v/>
      </c>
      <c r="S132" s="17" t="str">
        <f t="shared" si="64"/>
        <v/>
      </c>
      <c r="T132" s="17" t="str">
        <f t="shared" si="65"/>
        <v/>
      </c>
      <c r="U132" s="17" t="str">
        <f t="shared" si="66"/>
        <v/>
      </c>
      <c r="V132" s="17" t="str">
        <f t="shared" si="67"/>
        <v/>
      </c>
      <c r="W132" s="17" t="str">
        <f t="shared" si="68"/>
        <v/>
      </c>
      <c r="X132" s="17" t="str">
        <f t="shared" si="69"/>
        <v/>
      </c>
      <c r="Y132" s="17" t="str">
        <f t="shared" si="70"/>
        <v/>
      </c>
      <c r="Z132" s="17">
        <f t="shared" si="71"/>
        <v>-3.2894736842105088E-3</v>
      </c>
      <c r="AA132" s="17">
        <f t="shared" si="72"/>
        <v>-6.4102564102563875E-3</v>
      </c>
      <c r="AB132" s="17" t="str">
        <f t="shared" si="73"/>
        <v/>
      </c>
      <c r="AC132" s="17" t="str">
        <f t="shared" si="74"/>
        <v/>
      </c>
      <c r="AE132" s="17" t="str">
        <f t="shared" ca="1" si="75"/>
        <v/>
      </c>
      <c r="AF132" s="17" t="str">
        <f t="shared" ca="1" si="76"/>
        <v/>
      </c>
      <c r="AG132" s="17" t="str">
        <f t="shared" ca="1" si="77"/>
        <v/>
      </c>
      <c r="AH132" s="17" t="str">
        <f t="shared" ca="1" si="78"/>
        <v/>
      </c>
      <c r="AI132" s="17" t="str">
        <f t="shared" ca="1" si="79"/>
        <v/>
      </c>
      <c r="AJ132" s="17" t="str">
        <f t="shared" ca="1" si="80"/>
        <v/>
      </c>
      <c r="AK132" s="17" t="str">
        <f t="shared" ca="1" si="81"/>
        <v/>
      </c>
      <c r="AL132" s="17" t="str">
        <f t="shared" ca="1" si="82"/>
        <v/>
      </c>
      <c r="AM132" s="17" t="str">
        <f t="shared" ca="1" si="83"/>
        <v/>
      </c>
      <c r="AN132" s="17">
        <f t="shared" ca="1" si="84"/>
        <v>1.0000000000000009E-2</v>
      </c>
      <c r="AO132" s="17">
        <f t="shared" ca="1" si="85"/>
        <v>0</v>
      </c>
      <c r="AP132" s="17" t="str">
        <f t="shared" ca="1" si="86"/>
        <v/>
      </c>
      <c r="AQ132" s="17" t="str">
        <f t="shared" ca="1" si="87"/>
        <v/>
      </c>
      <c r="AS132" s="17" t="str">
        <f t="shared" ca="1" si="88"/>
        <v/>
      </c>
      <c r="AT132" s="17" t="str">
        <f t="shared" ca="1" si="89"/>
        <v/>
      </c>
      <c r="AU132" s="17" t="str">
        <f t="shared" ca="1" si="90"/>
        <v/>
      </c>
      <c r="AV132" s="17" t="str">
        <f t="shared" ca="1" si="91"/>
        <v/>
      </c>
      <c r="AW132" s="17" t="str">
        <f t="shared" ca="1" si="92"/>
        <v/>
      </c>
      <c r="AX132" s="17" t="str">
        <f t="shared" ca="1" si="93"/>
        <v/>
      </c>
      <c r="AY132" s="17" t="str">
        <f t="shared" ca="1" si="94"/>
        <v/>
      </c>
      <c r="AZ132" s="17" t="str">
        <f t="shared" ca="1" si="95"/>
        <v/>
      </c>
      <c r="BA132" s="17" t="str">
        <f t="shared" ca="1" si="96"/>
        <v/>
      </c>
      <c r="BB132" s="17">
        <f t="shared" ca="1" si="97"/>
        <v>0</v>
      </c>
      <c r="BC132" s="17">
        <f t="shared" ca="1" si="98"/>
        <v>-0.11926174163818359</v>
      </c>
      <c r="BD132" s="17" t="str">
        <f t="shared" ca="1" si="99"/>
        <v/>
      </c>
      <c r="BE132" s="17" t="str">
        <f t="shared" ca="1" si="100"/>
        <v/>
      </c>
      <c r="BG132" s="17" t="str">
        <f t="shared" ca="1" si="101"/>
        <v/>
      </c>
      <c r="BH132" s="17" t="str">
        <f t="shared" ca="1" si="102"/>
        <v/>
      </c>
      <c r="BI132" s="17" t="str">
        <f t="shared" ca="1" si="103"/>
        <v/>
      </c>
      <c r="BJ132" s="17" t="str">
        <f t="shared" ca="1" si="104"/>
        <v/>
      </c>
      <c r="BK132" s="17" t="str">
        <f t="shared" ca="1" si="105"/>
        <v/>
      </c>
      <c r="BL132" s="17" t="str">
        <f t="shared" ca="1" si="106"/>
        <v/>
      </c>
      <c r="BM132" s="17" t="str">
        <f t="shared" ca="1" si="107"/>
        <v/>
      </c>
      <c r="BN132" s="17" t="str">
        <f t="shared" ca="1" si="108"/>
        <v/>
      </c>
      <c r="BO132" s="17" t="str">
        <f t="shared" ca="1" si="109"/>
        <v/>
      </c>
      <c r="BP132" s="17">
        <f t="shared" ca="1" si="110"/>
        <v>6.6334809876762435E-3</v>
      </c>
      <c r="BQ132" s="17">
        <f t="shared" ca="1" si="111"/>
        <v>1.3029178613594317E-2</v>
      </c>
      <c r="BR132" s="17" t="str">
        <f t="shared" ca="1" si="112"/>
        <v/>
      </c>
      <c r="BS132" s="17" t="str">
        <f t="shared" ca="1" si="113"/>
        <v/>
      </c>
      <c r="BX132" t="str">
        <f>IF('Macrobond Imports'!FG131="","",'Macrobond Imports'!FG131)</f>
        <v/>
      </c>
      <c r="BY132" t="str">
        <f>IF('Macrobond Imports'!AI131="","",'Macrobond Imports'!AI131)</f>
        <v/>
      </c>
      <c r="CA132" s="37" t="str">
        <f t="shared" ca="1" si="114"/>
        <v/>
      </c>
      <c r="CB132" s="37" t="str">
        <f t="shared" ca="1" si="115"/>
        <v/>
      </c>
    </row>
    <row r="133" spans="1:80" x14ac:dyDescent="0.25">
      <c r="A133" s="10">
        <f>IF('Macrobond Imports'!A132="","",'Macrobond Imports'!A132)</f>
        <v>21125</v>
      </c>
      <c r="B133" s="9" t="str">
        <f>IF('Macrobond Imports'!B132="","",'Macrobond Imports'!B132)</f>
        <v/>
      </c>
      <c r="C133" s="9" t="str">
        <f>IF('Macrobond Imports'!C132="","",'Macrobond Imports'!C132)</f>
        <v/>
      </c>
      <c r="D133" s="9" t="str">
        <f>IF('Macrobond Imports'!Z132="","",'Macrobond Imports'!Z132)</f>
        <v/>
      </c>
      <c r="E133" s="9" t="str">
        <f>IF('Macrobond Imports'!BH132="","",'Macrobond Imports'!BH132)</f>
        <v/>
      </c>
      <c r="F133" s="9" t="str">
        <f>IF('Macrobond Imports'!BJ132="","",'Macrobond Imports'!BJ132)</f>
        <v/>
      </c>
      <c r="G133" s="9" t="str">
        <f>IF('Macrobond Imports'!BK132="","",'Macrobond Imports'!BK132)</f>
        <v/>
      </c>
      <c r="H133" s="9" t="str">
        <f>IF('Macrobond Imports'!BL132="","",'Macrobond Imports'!BL132)</f>
        <v/>
      </c>
      <c r="I133" s="9" t="str">
        <f>IF('Macrobond Imports'!BS132="","",'Macrobond Imports'!BS132)</f>
        <v/>
      </c>
      <c r="J133" s="9" t="str">
        <f>IF('Macrobond Imports'!AA132="","",'Macrobond Imports'!AA132)</f>
        <v/>
      </c>
      <c r="K133" s="9">
        <f>IF('Macrobond Imports'!DF132="","",'Macrobond Imports'!DF132)</f>
        <v>30.4</v>
      </c>
      <c r="L133" s="9">
        <f>IF('Macrobond Imports'!EA132="","",'Macrobond Imports'!EA132)</f>
        <v>31.1</v>
      </c>
      <c r="M133" s="9" t="str">
        <f>IF('Macrobond Imports'!FA132="","",'Macrobond Imports'!FA132)</f>
        <v/>
      </c>
      <c r="N133" s="9" t="str">
        <f>IF('Macrobond Imports'!FC132="","",'Macrobond Imports'!FC132)</f>
        <v/>
      </c>
      <c r="P133" s="16">
        <f t="shared" si="61"/>
        <v>21125</v>
      </c>
      <c r="Q133" s="17" t="str">
        <f t="shared" si="62"/>
        <v/>
      </c>
      <c r="R133" s="17" t="str">
        <f t="shared" si="63"/>
        <v/>
      </c>
      <c r="S133" s="17" t="str">
        <f t="shared" si="64"/>
        <v/>
      </c>
      <c r="T133" s="17" t="str">
        <f t="shared" si="65"/>
        <v/>
      </c>
      <c r="U133" s="17" t="str">
        <f t="shared" si="66"/>
        <v/>
      </c>
      <c r="V133" s="17" t="str">
        <f t="shared" si="67"/>
        <v/>
      </c>
      <c r="W133" s="17" t="str">
        <f t="shared" si="68"/>
        <v/>
      </c>
      <c r="X133" s="17" t="str">
        <f t="shared" si="69"/>
        <v/>
      </c>
      <c r="Y133" s="17" t="str">
        <f t="shared" si="70"/>
        <v/>
      </c>
      <c r="Z133" s="17">
        <f t="shared" si="71"/>
        <v>3.3003300330032292E-3</v>
      </c>
      <c r="AA133" s="17">
        <f t="shared" si="72"/>
        <v>3.225806451612856E-3</v>
      </c>
      <c r="AB133" s="17" t="str">
        <f t="shared" si="73"/>
        <v/>
      </c>
      <c r="AC133" s="17" t="str">
        <f t="shared" si="74"/>
        <v/>
      </c>
      <c r="AE133" s="17" t="str">
        <f t="shared" ca="1" si="75"/>
        <v/>
      </c>
      <c r="AF133" s="17" t="str">
        <f t="shared" ca="1" si="76"/>
        <v/>
      </c>
      <c r="AG133" s="17" t="str">
        <f t="shared" ca="1" si="77"/>
        <v/>
      </c>
      <c r="AH133" s="17" t="str">
        <f t="shared" ca="1" si="78"/>
        <v/>
      </c>
      <c r="AI133" s="17" t="str">
        <f t="shared" ca="1" si="79"/>
        <v/>
      </c>
      <c r="AJ133" s="17" t="str">
        <f t="shared" ca="1" si="80"/>
        <v/>
      </c>
      <c r="AK133" s="17" t="str">
        <f t="shared" ca="1" si="81"/>
        <v/>
      </c>
      <c r="AL133" s="17" t="str">
        <f t="shared" ca="1" si="82"/>
        <v/>
      </c>
      <c r="AM133" s="17" t="str">
        <f t="shared" ca="1" si="83"/>
        <v/>
      </c>
      <c r="AN133" s="17">
        <f t="shared" ca="1" si="84"/>
        <v>1.3333333333333197E-2</v>
      </c>
      <c r="AO133" s="17">
        <f t="shared" ca="1" si="85"/>
        <v>0</v>
      </c>
      <c r="AP133" s="17" t="str">
        <f t="shared" ca="1" si="86"/>
        <v/>
      </c>
      <c r="AQ133" s="17" t="str">
        <f t="shared" ca="1" si="87"/>
        <v/>
      </c>
      <c r="AS133" s="17" t="str">
        <f t="shared" ca="1" si="88"/>
        <v/>
      </c>
      <c r="AT133" s="17" t="str">
        <f t="shared" ca="1" si="89"/>
        <v/>
      </c>
      <c r="AU133" s="17" t="str">
        <f t="shared" ca="1" si="90"/>
        <v/>
      </c>
      <c r="AV133" s="17" t="str">
        <f t="shared" ca="1" si="91"/>
        <v/>
      </c>
      <c r="AW133" s="17" t="str">
        <f t="shared" ca="1" si="92"/>
        <v/>
      </c>
      <c r="AX133" s="17" t="str">
        <f t="shared" ca="1" si="93"/>
        <v/>
      </c>
      <c r="AY133" s="17" t="str">
        <f t="shared" ca="1" si="94"/>
        <v/>
      </c>
      <c r="AZ133" s="17" t="str">
        <f t="shared" ca="1" si="95"/>
        <v/>
      </c>
      <c r="BA133" s="17" t="str">
        <f t="shared" ca="1" si="96"/>
        <v/>
      </c>
      <c r="BB133" s="17">
        <f t="shared" ca="1" si="97"/>
        <v>0</v>
      </c>
      <c r="BC133" s="17">
        <f t="shared" ca="1" si="98"/>
        <v>-0.10784226980209344</v>
      </c>
      <c r="BD133" s="17" t="str">
        <f t="shared" ca="1" si="99"/>
        <v/>
      </c>
      <c r="BE133" s="17" t="str">
        <f t="shared" ca="1" si="100"/>
        <v/>
      </c>
      <c r="BG133" s="17" t="str">
        <f t="shared" ca="1" si="101"/>
        <v/>
      </c>
      <c r="BH133" s="17" t="str">
        <f t="shared" ca="1" si="102"/>
        <v/>
      </c>
      <c r="BI133" s="17" t="str">
        <f t="shared" ca="1" si="103"/>
        <v/>
      </c>
      <c r="BJ133" s="17" t="str">
        <f t="shared" ca="1" si="104"/>
        <v/>
      </c>
      <c r="BK133" s="17" t="str">
        <f t="shared" ca="1" si="105"/>
        <v/>
      </c>
      <c r="BL133" s="17" t="str">
        <f t="shared" ca="1" si="106"/>
        <v/>
      </c>
      <c r="BM133" s="17" t="str">
        <f t="shared" ca="1" si="107"/>
        <v/>
      </c>
      <c r="BN133" s="17" t="str">
        <f t="shared" ca="1" si="108"/>
        <v/>
      </c>
      <c r="BO133" s="17" t="str">
        <f t="shared" ca="1" si="109"/>
        <v/>
      </c>
      <c r="BP133" s="17">
        <f t="shared" ca="1" si="110"/>
        <v>1.3288890838121237E-2</v>
      </c>
      <c r="BQ133" s="17">
        <f t="shared" ca="1" si="111"/>
        <v>2.6228394996233417E-2</v>
      </c>
      <c r="BR133" s="17" t="str">
        <f t="shared" ca="1" si="112"/>
        <v/>
      </c>
      <c r="BS133" s="17" t="str">
        <f t="shared" ca="1" si="113"/>
        <v/>
      </c>
      <c r="BX133" t="str">
        <f>IF('Macrobond Imports'!FG132="","",'Macrobond Imports'!FG132)</f>
        <v/>
      </c>
      <c r="BY133" t="str">
        <f>IF('Macrobond Imports'!AI132="","",'Macrobond Imports'!AI132)</f>
        <v/>
      </c>
      <c r="CA133" s="37" t="str">
        <f t="shared" ca="1" si="114"/>
        <v/>
      </c>
      <c r="CB133" s="37" t="str">
        <f t="shared" ca="1" si="115"/>
        <v/>
      </c>
    </row>
    <row r="134" spans="1:80" x14ac:dyDescent="0.25">
      <c r="A134" s="10">
        <f>IF('Macrobond Imports'!A133="","",'Macrobond Imports'!A133)</f>
        <v>21155</v>
      </c>
      <c r="B134" s="9" t="str">
        <f>IF('Macrobond Imports'!B133="","",'Macrobond Imports'!B133)</f>
        <v/>
      </c>
      <c r="C134" s="9" t="str">
        <f>IF('Macrobond Imports'!C133="","",'Macrobond Imports'!C133)</f>
        <v/>
      </c>
      <c r="D134" s="9" t="str">
        <f>IF('Macrobond Imports'!Z133="","",'Macrobond Imports'!Z133)</f>
        <v/>
      </c>
      <c r="E134" s="9" t="str">
        <f>IF('Macrobond Imports'!BH133="","",'Macrobond Imports'!BH133)</f>
        <v/>
      </c>
      <c r="F134" s="9" t="str">
        <f>IF('Macrobond Imports'!BJ133="","",'Macrobond Imports'!BJ133)</f>
        <v/>
      </c>
      <c r="G134" s="9" t="str">
        <f>IF('Macrobond Imports'!BK133="","",'Macrobond Imports'!BK133)</f>
        <v/>
      </c>
      <c r="H134" s="9" t="str">
        <f>IF('Macrobond Imports'!BL133="","",'Macrobond Imports'!BL133)</f>
        <v/>
      </c>
      <c r="I134" s="9" t="str">
        <f>IF('Macrobond Imports'!BS133="","",'Macrobond Imports'!BS133)</f>
        <v/>
      </c>
      <c r="J134" s="9" t="str">
        <f>IF('Macrobond Imports'!AA133="","",'Macrobond Imports'!AA133)</f>
        <v/>
      </c>
      <c r="K134" s="9">
        <f>IF('Macrobond Imports'!DF133="","",'Macrobond Imports'!DF133)</f>
        <v>30.4</v>
      </c>
      <c r="L134" s="9">
        <f>IF('Macrobond Imports'!EA133="","",'Macrobond Imports'!EA133)</f>
        <v>31.5</v>
      </c>
      <c r="M134" s="9" t="str">
        <f>IF('Macrobond Imports'!FA133="","",'Macrobond Imports'!FA133)</f>
        <v/>
      </c>
      <c r="N134" s="9" t="str">
        <f>IF('Macrobond Imports'!FC133="","",'Macrobond Imports'!FC133)</f>
        <v/>
      </c>
      <c r="P134" s="16">
        <f t="shared" si="61"/>
        <v>21155</v>
      </c>
      <c r="Q134" s="17" t="str">
        <f t="shared" si="62"/>
        <v/>
      </c>
      <c r="R134" s="17" t="str">
        <f t="shared" si="63"/>
        <v/>
      </c>
      <c r="S134" s="17" t="str">
        <f t="shared" si="64"/>
        <v/>
      </c>
      <c r="T134" s="17" t="str">
        <f t="shared" si="65"/>
        <v/>
      </c>
      <c r="U134" s="17" t="str">
        <f t="shared" si="66"/>
        <v/>
      </c>
      <c r="V134" s="17" t="str">
        <f t="shared" si="67"/>
        <v/>
      </c>
      <c r="W134" s="17" t="str">
        <f t="shared" si="68"/>
        <v/>
      </c>
      <c r="X134" s="17" t="str">
        <f t="shared" si="69"/>
        <v/>
      </c>
      <c r="Y134" s="17" t="str">
        <f t="shared" si="70"/>
        <v/>
      </c>
      <c r="Z134" s="17">
        <f t="shared" si="71"/>
        <v>0</v>
      </c>
      <c r="AA134" s="17">
        <f t="shared" si="72"/>
        <v>1.2861736334405016E-2</v>
      </c>
      <c r="AB134" s="17" t="str">
        <f t="shared" si="73"/>
        <v/>
      </c>
      <c r="AC134" s="17" t="str">
        <f t="shared" si="74"/>
        <v/>
      </c>
      <c r="AE134" s="17" t="str">
        <f t="shared" ca="1" si="75"/>
        <v/>
      </c>
      <c r="AF134" s="17" t="str">
        <f t="shared" ca="1" si="76"/>
        <v/>
      </c>
      <c r="AG134" s="17" t="str">
        <f t="shared" ca="1" si="77"/>
        <v/>
      </c>
      <c r="AH134" s="17" t="str">
        <f t="shared" ca="1" si="78"/>
        <v/>
      </c>
      <c r="AI134" s="17" t="str">
        <f t="shared" ca="1" si="79"/>
        <v/>
      </c>
      <c r="AJ134" s="17" t="str">
        <f t="shared" ca="1" si="80"/>
        <v/>
      </c>
      <c r="AK134" s="17" t="str">
        <f t="shared" ca="1" si="81"/>
        <v/>
      </c>
      <c r="AL134" s="17" t="str">
        <f t="shared" ca="1" si="82"/>
        <v/>
      </c>
      <c r="AM134" s="17" t="str">
        <f t="shared" ca="1" si="83"/>
        <v/>
      </c>
      <c r="AN134" s="17">
        <f t="shared" ca="1" si="84"/>
        <v>9.966777408637828E-3</v>
      </c>
      <c r="AO134" s="17">
        <f t="shared" ca="1" si="85"/>
        <v>-6.3091482649841879E-3</v>
      </c>
      <c r="AP134" s="17" t="str">
        <f t="shared" ca="1" si="86"/>
        <v/>
      </c>
      <c r="AQ134" s="17" t="str">
        <f t="shared" ca="1" si="87"/>
        <v/>
      </c>
      <c r="AS134" s="17" t="str">
        <f t="shared" ca="1" si="88"/>
        <v/>
      </c>
      <c r="AT134" s="17" t="str">
        <f t="shared" ca="1" si="89"/>
        <v/>
      </c>
      <c r="AU134" s="17" t="str">
        <f t="shared" ca="1" si="90"/>
        <v/>
      </c>
      <c r="AV134" s="17" t="str">
        <f t="shared" ca="1" si="91"/>
        <v/>
      </c>
      <c r="AW134" s="17" t="str">
        <f t="shared" ca="1" si="92"/>
        <v/>
      </c>
      <c r="AX134" s="17" t="str">
        <f t="shared" ca="1" si="93"/>
        <v/>
      </c>
      <c r="AY134" s="17" t="str">
        <f t="shared" ca="1" si="94"/>
        <v/>
      </c>
      <c r="AZ134" s="17" t="str">
        <f t="shared" ca="1" si="95"/>
        <v/>
      </c>
      <c r="BA134" s="17" t="str">
        <f t="shared" ca="1" si="96"/>
        <v/>
      </c>
      <c r="BB134" s="17">
        <f t="shared" ca="1" si="97"/>
        <v>0</v>
      </c>
      <c r="BC134" s="17">
        <f t="shared" ca="1" si="98"/>
        <v>3.9019836722825607E-2</v>
      </c>
      <c r="BD134" s="17" t="str">
        <f t="shared" ca="1" si="99"/>
        <v/>
      </c>
      <c r="BE134" s="17" t="str">
        <f t="shared" ca="1" si="100"/>
        <v/>
      </c>
      <c r="BG134" s="17" t="str">
        <f t="shared" ca="1" si="101"/>
        <v/>
      </c>
      <c r="BH134" s="17" t="str">
        <f t="shared" ca="1" si="102"/>
        <v/>
      </c>
      <c r="BI134" s="17" t="str">
        <f t="shared" ca="1" si="103"/>
        <v/>
      </c>
      <c r="BJ134" s="17" t="str">
        <f t="shared" ca="1" si="104"/>
        <v/>
      </c>
      <c r="BK134" s="17" t="str">
        <f t="shared" ca="1" si="105"/>
        <v/>
      </c>
      <c r="BL134" s="17" t="str">
        <f t="shared" ca="1" si="106"/>
        <v/>
      </c>
      <c r="BM134" s="17" t="str">
        <f t="shared" ca="1" si="107"/>
        <v/>
      </c>
      <c r="BN134" s="17" t="str">
        <f t="shared" ca="1" si="108"/>
        <v/>
      </c>
      <c r="BO134" s="17" t="str">
        <f t="shared" ca="1" si="109"/>
        <v/>
      </c>
      <c r="BP134" s="17">
        <f t="shared" ca="1" si="110"/>
        <v>6.6115522443332964E-3</v>
      </c>
      <c r="BQ134" s="17">
        <f t="shared" ca="1" si="111"/>
        <v>0</v>
      </c>
      <c r="BR134" s="17" t="str">
        <f t="shared" ca="1" si="112"/>
        <v/>
      </c>
      <c r="BS134" s="17" t="str">
        <f t="shared" ca="1" si="113"/>
        <v/>
      </c>
      <c r="BX134" t="str">
        <f>IF('Macrobond Imports'!FG133="","",'Macrobond Imports'!FG133)</f>
        <v/>
      </c>
      <c r="BY134" t="str">
        <f>IF('Macrobond Imports'!AI133="","",'Macrobond Imports'!AI133)</f>
        <v/>
      </c>
      <c r="CA134" s="37" t="str">
        <f t="shared" ca="1" si="114"/>
        <v/>
      </c>
      <c r="CB134" s="37" t="str">
        <f t="shared" ca="1" si="115"/>
        <v/>
      </c>
    </row>
    <row r="135" spans="1:80" x14ac:dyDescent="0.25">
      <c r="A135" s="10">
        <f>IF('Macrobond Imports'!A134="","",'Macrobond Imports'!A134)</f>
        <v>21186</v>
      </c>
      <c r="B135" s="9" t="str">
        <f>IF('Macrobond Imports'!B134="","",'Macrobond Imports'!B134)</f>
        <v/>
      </c>
      <c r="C135" s="9" t="str">
        <f>IF('Macrobond Imports'!C134="","",'Macrobond Imports'!C134)</f>
        <v/>
      </c>
      <c r="D135" s="9" t="str">
        <f>IF('Macrobond Imports'!Z134="","",'Macrobond Imports'!Z134)</f>
        <v/>
      </c>
      <c r="E135" s="9" t="str">
        <f>IF('Macrobond Imports'!BH134="","",'Macrobond Imports'!BH134)</f>
        <v/>
      </c>
      <c r="F135" s="9" t="str">
        <f>IF('Macrobond Imports'!BJ134="","",'Macrobond Imports'!BJ134)</f>
        <v/>
      </c>
      <c r="G135" s="9" t="str">
        <f>IF('Macrobond Imports'!BK134="","",'Macrobond Imports'!BK134)</f>
        <v/>
      </c>
      <c r="H135" s="9" t="str">
        <f>IF('Macrobond Imports'!BL134="","",'Macrobond Imports'!BL134)</f>
        <v/>
      </c>
      <c r="I135" s="9" t="str">
        <f>IF('Macrobond Imports'!BS134="","",'Macrobond Imports'!BS134)</f>
        <v/>
      </c>
      <c r="J135" s="9" t="str">
        <f>IF('Macrobond Imports'!AA134="","",'Macrobond Imports'!AA134)</f>
        <v/>
      </c>
      <c r="K135" s="9">
        <f>IF('Macrobond Imports'!DF134="","",'Macrobond Imports'!DF134)</f>
        <v>30.4</v>
      </c>
      <c r="L135" s="9">
        <f>IF('Macrobond Imports'!EA134="","",'Macrobond Imports'!EA134)</f>
        <v>31.4</v>
      </c>
      <c r="M135" s="9" t="str">
        <f>IF('Macrobond Imports'!FA134="","",'Macrobond Imports'!FA134)</f>
        <v/>
      </c>
      <c r="N135" s="9" t="str">
        <f>IF('Macrobond Imports'!FC134="","",'Macrobond Imports'!FC134)</f>
        <v/>
      </c>
      <c r="P135" s="16">
        <f t="shared" ref="P135:P198" si="116">A135</f>
        <v>21186</v>
      </c>
      <c r="Q135" s="17" t="str">
        <f t="shared" ref="Q135:Q198" si="117">IF(OR(B135="",N(B134)=0),"",B135/B134-1)</f>
        <v/>
      </c>
      <c r="R135" s="17" t="str">
        <f t="shared" ref="R135:R198" si="118">IF(OR(C135="",N(C134)=0),"",C135/C134-1)</f>
        <v/>
      </c>
      <c r="S135" s="17" t="str">
        <f t="shared" ref="S135:S198" si="119">IF(OR(D135="",N(D134)=0),"",D135/D134-1)</f>
        <v/>
      </c>
      <c r="T135" s="17" t="str">
        <f t="shared" ref="T135:T198" si="120">IF(OR(E135="",N(E134)=0),"",E135/E134-1)</f>
        <v/>
      </c>
      <c r="U135" s="17" t="str">
        <f t="shared" ref="U135:U198" si="121">IF(OR(F135="",N(F134)=0),"",F135/F134-1)</f>
        <v/>
      </c>
      <c r="V135" s="17" t="str">
        <f t="shared" ref="V135:V198" si="122">IF(OR(G135="",N(G134)=0),"",G135/G134-1)</f>
        <v/>
      </c>
      <c r="W135" s="17" t="str">
        <f t="shared" ref="W135:W198" si="123">IF(OR(H135="",N(H134)=0),"",H135/H134-1)</f>
        <v/>
      </c>
      <c r="X135" s="17" t="str">
        <f t="shared" ref="X135:X198" si="124">IF(OR(I135="",N(I134)=0),"",I135/I134-1)</f>
        <v/>
      </c>
      <c r="Y135" s="17" t="str">
        <f t="shared" ref="Y135:Y198" si="125">IF(OR(J135="",N(J134)=0),"",J135/J134-1)</f>
        <v/>
      </c>
      <c r="Z135" s="17">
        <f t="shared" ref="Z135:Z198" si="126">IF(OR(K135="",N(K134)=0),"",K135/K134-1)</f>
        <v>0</v>
      </c>
      <c r="AA135" s="17">
        <f t="shared" ref="AA135:AA198" si="127">IF(OR(L135="",N(L134)=0),"",L135/L134-1)</f>
        <v>-3.1746031746032743E-3</v>
      </c>
      <c r="AB135" s="17" t="str">
        <f t="shared" ref="AB135:AB198" si="128">IF(OR(M135="",N(M134)=0),"",M135/M134-1)</f>
        <v/>
      </c>
      <c r="AC135" s="17" t="str">
        <f t="shared" ref="AC135:AC198" si="129">IF(OR(N135="",N(N134)=0),"",N135/N134-1)</f>
        <v/>
      </c>
      <c r="AE135" s="17" t="str">
        <f t="shared" ref="AE135:AE198" ca="1" si="130">IFERROR(IF(OR(B135="",OFFSET(B135,-12,0)=""),"",B135/OFFSET(B135,-12,0)-1),"")</f>
        <v/>
      </c>
      <c r="AF135" s="17" t="str">
        <f t="shared" ref="AF135:AF198" ca="1" si="131">IFERROR(IF(OR(C135="",OFFSET(C135,-12,0)=""),"",C135/OFFSET(C135,-12,0)-1),"")</f>
        <v/>
      </c>
      <c r="AG135" s="17" t="str">
        <f t="shared" ref="AG135:AG198" ca="1" si="132">IFERROR(IF(OR(D135="",OFFSET(D135,-12,0)=""),"",D135/OFFSET(D135,-12,0)-1),"")</f>
        <v/>
      </c>
      <c r="AH135" s="17" t="str">
        <f t="shared" ref="AH135:AH198" ca="1" si="133">IFERROR(IF(OR(E135="",OFFSET(E135,-12,0)=""),"",E135/OFFSET(E135,-12,0)-1),"")</f>
        <v/>
      </c>
      <c r="AI135" s="17" t="str">
        <f t="shared" ref="AI135:AI198" ca="1" si="134">IFERROR(IF(OR(F135="",OFFSET(F135,-12,0)=""),"",F135/OFFSET(F135,-12,0)-1),"")</f>
        <v/>
      </c>
      <c r="AJ135" s="17" t="str">
        <f t="shared" ref="AJ135:AJ198" ca="1" si="135">IFERROR(IF(OR(G135="",OFFSET(G135,-12,0)=""),"",G135/OFFSET(G135,-12,0)-1),"")</f>
        <v/>
      </c>
      <c r="AK135" s="17" t="str">
        <f t="shared" ref="AK135:AK198" ca="1" si="136">IFERROR(IF(OR(H135="",OFFSET(H135,-12,0)=""),"",H135/OFFSET(H135,-12,0)-1),"")</f>
        <v/>
      </c>
      <c r="AL135" s="17" t="str">
        <f t="shared" ref="AL135:AL198" ca="1" si="137">IFERROR(IF(OR(I135="",OFFSET(I135,-12,0)=""),"",I135/OFFSET(I135,-12,0)-1),"")</f>
        <v/>
      </c>
      <c r="AM135" s="17" t="str">
        <f t="shared" ref="AM135:AM198" ca="1" si="138">IFERROR(IF(OR(J135="",OFFSET(J135,-12,0)=""),"",J135/OFFSET(J135,-12,0)-1),"")</f>
        <v/>
      </c>
      <c r="AN135" s="17">
        <f t="shared" ref="AN135:AN198" ca="1" si="139">IFERROR(IF(OR(K135="",OFFSET(K135,-12,0)=""),"",K135/OFFSET(K135,-12,0)-1),"")</f>
        <v>3.3003300330032292E-3</v>
      </c>
      <c r="AO135" s="17">
        <f t="shared" ref="AO135:AO198" ca="1" si="140">IFERROR(IF(OR(L135="",OFFSET(L135,-12,0)=""),"",L135/OFFSET(L135,-12,0)-1),"")</f>
        <v>3.1948881789136685E-3</v>
      </c>
      <c r="AP135" s="17" t="str">
        <f t="shared" ref="AP135:AP198" ca="1" si="141">IFERROR(IF(OR(M135="",OFFSET(M135,-12,0)=""),"",M135/OFFSET(M135,-12,0)-1),"")</f>
        <v/>
      </c>
      <c r="AQ135" s="17" t="str">
        <f t="shared" ref="AQ135:AQ198" ca="1" si="142">IFERROR(IF(OR(N135="",OFFSET(N135,-12,0)=""),"",N135/OFFSET(N135,-12,0)-1),"")</f>
        <v/>
      </c>
      <c r="AS135" s="17" t="str">
        <f t="shared" ref="AS135:AS198" ca="1" si="143">IFERROR(IF(OR(B135="",OFFSET(B135,-3,0)=""),"",(B135/OFFSET(B135,-3,0))^4-1),"")</f>
        <v/>
      </c>
      <c r="AT135" s="17" t="str">
        <f t="shared" ref="AT135:AT198" ca="1" si="144">IFERROR(IF(OR(C135="",OFFSET(C135,-3,0)=""),"",(C135/OFFSET(C135,-3,0))^4-1),"")</f>
        <v/>
      </c>
      <c r="AU135" s="17" t="str">
        <f t="shared" ref="AU135:AU198" ca="1" si="145">IFERROR(IF(OR(D135="",OFFSET(D135,-3,0)=""),"",(D135/OFFSET(D135,-3,0))^4-1),"")</f>
        <v/>
      </c>
      <c r="AV135" s="17" t="str">
        <f t="shared" ref="AV135:AV198" ca="1" si="146">IFERROR(IF(OR(E135="",OFFSET(E135,-3,0)=""),"",(E135/OFFSET(E135,-3,0))^4-1),"")</f>
        <v/>
      </c>
      <c r="AW135" s="17" t="str">
        <f t="shared" ref="AW135:AW198" ca="1" si="147">IFERROR(IF(OR(F135="",OFFSET(F135,-3,0)=""),"",(F135/OFFSET(F135,-3,0))^4-1),"")</f>
        <v/>
      </c>
      <c r="AX135" s="17" t="str">
        <f t="shared" ref="AX135:AX198" ca="1" si="148">IFERROR(IF(OR(G135="",OFFSET(G135,-3,0)=""),"",(G135/OFFSET(G135,-3,0))^4-1),"")</f>
        <v/>
      </c>
      <c r="AY135" s="17" t="str">
        <f t="shared" ref="AY135:AY198" ca="1" si="149">IFERROR(IF(OR(H135="",OFFSET(H135,-3,0)=""),"",(H135/OFFSET(H135,-3,0))^4-1),"")</f>
        <v/>
      </c>
      <c r="AZ135" s="17" t="str">
        <f t="shared" ref="AZ135:AZ198" ca="1" si="150">IFERROR(IF(OR(I135="",OFFSET(I135,-3,0)=""),"",(I135/OFFSET(I135,-3,0))^4-1),"")</f>
        <v/>
      </c>
      <c r="BA135" s="17" t="str">
        <f t="shared" ref="BA135:BA198" ca="1" si="151">IFERROR(IF(OR(J135="",OFFSET(J135,-3,0)=""),"",(J135/OFFSET(J135,-3,0))^4-1),"")</f>
        <v/>
      </c>
      <c r="BB135" s="17">
        <f t="shared" ref="BB135:BB198" ca="1" si="152">IFERROR(IF(OR(K135="",OFFSET(K135,-3,0)=""),"",(K135/OFFSET(K135,-3,0))^4-1),"")</f>
        <v>1.3266817111746043E-2</v>
      </c>
      <c r="BC135" s="17">
        <f t="shared" ref="BC135:BC198" ca="1" si="153">IFERROR(IF(OR(L135="",OFFSET(L135,-3,0)=""),"",(L135/OFFSET(L135,-3,0))^4-1),"")</f>
        <v>5.262048356236626E-2</v>
      </c>
      <c r="BD135" s="17" t="str">
        <f t="shared" ref="BD135:BD198" ca="1" si="154">IFERROR(IF(OR(M135="",OFFSET(M135,-3,0)=""),"",(M135/OFFSET(M135,-3,0))^4-1),"")</f>
        <v/>
      </c>
      <c r="BE135" s="17" t="str">
        <f t="shared" ref="BE135:BE198" ca="1" si="155">IFERROR(IF(OR(N135="",OFFSET(N135,-3,0)=""),"",(N135/OFFSET(N135,-3,0))^4-1),"")</f>
        <v/>
      </c>
      <c r="BG135" s="17" t="str">
        <f t="shared" ref="BG135:BG198" ca="1" si="156">IFERROR(IF(OR(B135="",OFFSET(B135,-6,0)=""),"",(B135/OFFSET(B135,-6,0))^2-1),"")</f>
        <v/>
      </c>
      <c r="BH135" s="17" t="str">
        <f t="shared" ref="BH135:BH198" ca="1" si="157">IFERROR(IF(OR(C135="",OFFSET(C135,-6,0)=""),"",(C135/OFFSET(C135,-6,0))^2-1),"")</f>
        <v/>
      </c>
      <c r="BI135" s="17" t="str">
        <f t="shared" ref="BI135:BI198" ca="1" si="158">IFERROR(IF(OR(D135="",OFFSET(D135,-6,0)=""),"",(D135/OFFSET(D135,-6,0))^2-1),"")</f>
        <v/>
      </c>
      <c r="BJ135" s="17" t="str">
        <f t="shared" ref="BJ135:BJ198" ca="1" si="159">IFERROR(IF(OR(E135="",OFFSET(E135,-6,0)=""),"",(E135/OFFSET(E135,-6,0))^2-1),"")</f>
        <v/>
      </c>
      <c r="BK135" s="17" t="str">
        <f t="shared" ref="BK135:BK198" ca="1" si="160">IFERROR(IF(OR(F135="",OFFSET(F135,-6,0)=""),"",(F135/OFFSET(F135,-6,0))^2-1),"")</f>
        <v/>
      </c>
      <c r="BL135" s="17" t="str">
        <f t="shared" ref="BL135:BL198" ca="1" si="161">IFERROR(IF(OR(G135="",OFFSET(G135,-6,0)=""),"",(G135/OFFSET(G135,-6,0))^2-1),"")</f>
        <v/>
      </c>
      <c r="BM135" s="17" t="str">
        <f t="shared" ref="BM135:BM198" ca="1" si="162">IFERROR(IF(OR(H135="",OFFSET(H135,-6,0)=""),"",(H135/OFFSET(H135,-6,0))^2-1),"")</f>
        <v/>
      </c>
      <c r="BN135" s="17" t="str">
        <f t="shared" ref="BN135:BN198" ca="1" si="163">IFERROR(IF(OR(I135="",OFFSET(I135,-6,0)=""),"",(I135/OFFSET(I135,-6,0))^2-1),"")</f>
        <v/>
      </c>
      <c r="BO135" s="17" t="str">
        <f t="shared" ref="BO135:BO198" ca="1" si="164">IFERROR(IF(OR(J135="",OFFSET(J135,-6,0)=""),"",(J135/OFFSET(J135,-6,0))^2-1),"")</f>
        <v/>
      </c>
      <c r="BP135" s="17">
        <f t="shared" ref="BP135:BP198" ca="1" si="165">IFERROR(IF(OR(K135="",OFFSET(K135,-6,0)=""),"",(K135/OFFSET(K135,-6,0))^2-1),"")</f>
        <v>6.6115522443332964E-3</v>
      </c>
      <c r="BQ135" s="17">
        <f t="shared" ref="BQ135:BQ198" ca="1" si="166">IFERROR(IF(OR(L135="",OFFSET(L135,-6,0)=""),"",(L135/OFFSET(L135,-6,0))^2-1),"")</f>
        <v>-3.7148437500000075E-2</v>
      </c>
      <c r="BR135" s="17" t="str">
        <f t="shared" ref="BR135:BR198" ca="1" si="167">IFERROR(IF(OR(M135="",OFFSET(M135,-6,0)=""),"",(M135/OFFSET(M135,-6,0))^2-1),"")</f>
        <v/>
      </c>
      <c r="BS135" s="17" t="str">
        <f t="shared" ref="BS135:BS198" ca="1" si="168">IFERROR(IF(OR(N135="",OFFSET(N135,-6,0)=""),"",(N135/OFFSET(N135,-6,0))^2-1),"")</f>
        <v/>
      </c>
      <c r="BX135" t="str">
        <f>IF('Macrobond Imports'!FG134="","",'Macrobond Imports'!FG134)</f>
        <v/>
      </c>
      <c r="BY135" t="str">
        <f>IF('Macrobond Imports'!AI134="","",'Macrobond Imports'!AI134)</f>
        <v/>
      </c>
      <c r="CA135" s="37" t="str">
        <f t="shared" ref="CA135:CA198" ca="1" si="169">IFERROR(IF(OR(BX135="",OFFSET(BX135,-12,0)=""),"",BX135/OFFSET(BX135,-12,0)-1),"")</f>
        <v/>
      </c>
      <c r="CB135" s="37" t="str">
        <f t="shared" ref="CB135:CB198" ca="1" si="170">IFERROR(IF(OR(BY135="",OFFSET(BY135,-12,0)=""),"",BY135/OFFSET(BY135,-12,0)-1),"")</f>
        <v/>
      </c>
    </row>
    <row r="136" spans="1:80" x14ac:dyDescent="0.25">
      <c r="A136" s="10">
        <f>IF('Macrobond Imports'!A135="","",'Macrobond Imports'!A135)</f>
        <v>21217</v>
      </c>
      <c r="B136" s="9" t="str">
        <f>IF('Macrobond Imports'!B135="","",'Macrobond Imports'!B135)</f>
        <v/>
      </c>
      <c r="C136" s="9" t="str">
        <f>IF('Macrobond Imports'!C135="","",'Macrobond Imports'!C135)</f>
        <v/>
      </c>
      <c r="D136" s="9" t="str">
        <f>IF('Macrobond Imports'!Z135="","",'Macrobond Imports'!Z135)</f>
        <v/>
      </c>
      <c r="E136" s="9" t="str">
        <f>IF('Macrobond Imports'!BH135="","",'Macrobond Imports'!BH135)</f>
        <v/>
      </c>
      <c r="F136" s="9" t="str">
        <f>IF('Macrobond Imports'!BJ135="","",'Macrobond Imports'!BJ135)</f>
        <v/>
      </c>
      <c r="G136" s="9" t="str">
        <f>IF('Macrobond Imports'!BK135="","",'Macrobond Imports'!BK135)</f>
        <v/>
      </c>
      <c r="H136" s="9" t="str">
        <f>IF('Macrobond Imports'!BL135="","",'Macrobond Imports'!BL135)</f>
        <v/>
      </c>
      <c r="I136" s="9" t="str">
        <f>IF('Macrobond Imports'!BS135="","",'Macrobond Imports'!BS135)</f>
        <v/>
      </c>
      <c r="J136" s="9" t="str">
        <f>IF('Macrobond Imports'!AA135="","",'Macrobond Imports'!AA135)</f>
        <v/>
      </c>
      <c r="K136" s="9">
        <f>IF('Macrobond Imports'!DF135="","",'Macrobond Imports'!DF135)</f>
        <v>30.3</v>
      </c>
      <c r="L136" s="9">
        <f>IF('Macrobond Imports'!EA135="","",'Macrobond Imports'!EA135)</f>
        <v>31.9</v>
      </c>
      <c r="M136" s="9" t="str">
        <f>IF('Macrobond Imports'!FA135="","",'Macrobond Imports'!FA135)</f>
        <v/>
      </c>
      <c r="N136" s="9" t="str">
        <f>IF('Macrobond Imports'!FC135="","",'Macrobond Imports'!FC135)</f>
        <v/>
      </c>
      <c r="P136" s="16">
        <f t="shared" si="116"/>
        <v>21217</v>
      </c>
      <c r="Q136" s="17" t="str">
        <f t="shared" si="117"/>
        <v/>
      </c>
      <c r="R136" s="17" t="str">
        <f t="shared" si="118"/>
        <v/>
      </c>
      <c r="S136" s="17" t="str">
        <f t="shared" si="119"/>
        <v/>
      </c>
      <c r="T136" s="17" t="str">
        <f t="shared" si="120"/>
        <v/>
      </c>
      <c r="U136" s="17" t="str">
        <f t="shared" si="121"/>
        <v/>
      </c>
      <c r="V136" s="17" t="str">
        <f t="shared" si="122"/>
        <v/>
      </c>
      <c r="W136" s="17" t="str">
        <f t="shared" si="123"/>
        <v/>
      </c>
      <c r="X136" s="17" t="str">
        <f t="shared" si="124"/>
        <v/>
      </c>
      <c r="Y136" s="17" t="str">
        <f t="shared" si="125"/>
        <v/>
      </c>
      <c r="Z136" s="17">
        <f t="shared" si="126"/>
        <v>-3.2894736842105088E-3</v>
      </c>
      <c r="AA136" s="17">
        <f t="shared" si="127"/>
        <v>1.5923566878980999E-2</v>
      </c>
      <c r="AB136" s="17" t="str">
        <f t="shared" si="128"/>
        <v/>
      </c>
      <c r="AC136" s="17" t="str">
        <f t="shared" si="129"/>
        <v/>
      </c>
      <c r="AE136" s="17" t="str">
        <f t="shared" ca="1" si="130"/>
        <v/>
      </c>
      <c r="AF136" s="17" t="str">
        <f t="shared" ca="1" si="131"/>
        <v/>
      </c>
      <c r="AG136" s="17" t="str">
        <f t="shared" ca="1" si="132"/>
        <v/>
      </c>
      <c r="AH136" s="17" t="str">
        <f t="shared" ca="1" si="133"/>
        <v/>
      </c>
      <c r="AI136" s="17" t="str">
        <f t="shared" ca="1" si="134"/>
        <v/>
      </c>
      <c r="AJ136" s="17" t="str">
        <f t="shared" ca="1" si="135"/>
        <v/>
      </c>
      <c r="AK136" s="17" t="str">
        <f t="shared" ca="1" si="136"/>
        <v/>
      </c>
      <c r="AL136" s="17" t="str">
        <f t="shared" ca="1" si="137"/>
        <v/>
      </c>
      <c r="AM136" s="17" t="str">
        <f t="shared" ca="1" si="138"/>
        <v/>
      </c>
      <c r="AN136" s="17">
        <f t="shared" ca="1" si="139"/>
        <v>0</v>
      </c>
      <c r="AO136" s="17">
        <f t="shared" ca="1" si="140"/>
        <v>2.9032258064516148E-2</v>
      </c>
      <c r="AP136" s="17" t="str">
        <f t="shared" ca="1" si="141"/>
        <v/>
      </c>
      <c r="AQ136" s="17" t="str">
        <f t="shared" ca="1" si="142"/>
        <v/>
      </c>
      <c r="AS136" s="17" t="str">
        <f t="shared" ca="1" si="143"/>
        <v/>
      </c>
      <c r="AT136" s="17" t="str">
        <f t="shared" ca="1" si="144"/>
        <v/>
      </c>
      <c r="AU136" s="17" t="str">
        <f t="shared" ca="1" si="145"/>
        <v/>
      </c>
      <c r="AV136" s="17" t="str">
        <f t="shared" ca="1" si="146"/>
        <v/>
      </c>
      <c r="AW136" s="17" t="str">
        <f t="shared" ca="1" si="147"/>
        <v/>
      </c>
      <c r="AX136" s="17" t="str">
        <f t="shared" ca="1" si="148"/>
        <v/>
      </c>
      <c r="AY136" s="17" t="str">
        <f t="shared" ca="1" si="149"/>
        <v/>
      </c>
      <c r="AZ136" s="17" t="str">
        <f t="shared" ca="1" si="150"/>
        <v/>
      </c>
      <c r="BA136" s="17" t="str">
        <f t="shared" ca="1" si="151"/>
        <v/>
      </c>
      <c r="BB136" s="17">
        <f t="shared" ca="1" si="152"/>
        <v>-1.3093113173845428E-2</v>
      </c>
      <c r="BC136" s="17">
        <f t="shared" ca="1" si="153"/>
        <v>0.106932595378606</v>
      </c>
      <c r="BD136" s="17" t="str">
        <f t="shared" ca="1" si="154"/>
        <v/>
      </c>
      <c r="BE136" s="17" t="str">
        <f t="shared" ca="1" si="155"/>
        <v/>
      </c>
      <c r="BG136" s="17" t="str">
        <f t="shared" ca="1" si="156"/>
        <v/>
      </c>
      <c r="BH136" s="17" t="str">
        <f t="shared" ca="1" si="157"/>
        <v/>
      </c>
      <c r="BI136" s="17" t="str">
        <f t="shared" ca="1" si="158"/>
        <v/>
      </c>
      <c r="BJ136" s="17" t="str">
        <f t="shared" ca="1" si="159"/>
        <v/>
      </c>
      <c r="BK136" s="17" t="str">
        <f t="shared" ca="1" si="160"/>
        <v/>
      </c>
      <c r="BL136" s="17" t="str">
        <f t="shared" ca="1" si="161"/>
        <v/>
      </c>
      <c r="BM136" s="17" t="str">
        <f t="shared" ca="1" si="162"/>
        <v/>
      </c>
      <c r="BN136" s="17" t="str">
        <f t="shared" ca="1" si="163"/>
        <v/>
      </c>
      <c r="BO136" s="17" t="str">
        <f t="shared" ca="1" si="164"/>
        <v/>
      </c>
      <c r="BP136" s="17">
        <f t="shared" ca="1" si="165"/>
        <v>-6.5681267313019154E-3</v>
      </c>
      <c r="BQ136" s="17">
        <f t="shared" ca="1" si="166"/>
        <v>-6.2402343750000977E-3</v>
      </c>
      <c r="BR136" s="17" t="str">
        <f t="shared" ca="1" si="167"/>
        <v/>
      </c>
      <c r="BS136" s="17" t="str">
        <f t="shared" ca="1" si="168"/>
        <v/>
      </c>
      <c r="BX136" t="str">
        <f>IF('Macrobond Imports'!FG135="","",'Macrobond Imports'!FG135)</f>
        <v/>
      </c>
      <c r="BY136" t="str">
        <f>IF('Macrobond Imports'!AI135="","",'Macrobond Imports'!AI135)</f>
        <v/>
      </c>
      <c r="CA136" s="37" t="str">
        <f t="shared" ca="1" si="169"/>
        <v/>
      </c>
      <c r="CB136" s="37" t="str">
        <f t="shared" ca="1" si="170"/>
        <v/>
      </c>
    </row>
    <row r="137" spans="1:80" x14ac:dyDescent="0.25">
      <c r="A137" s="10">
        <f>IF('Macrobond Imports'!A136="","",'Macrobond Imports'!A136)</f>
        <v>21245</v>
      </c>
      <c r="B137" s="9" t="str">
        <f>IF('Macrobond Imports'!B136="","",'Macrobond Imports'!B136)</f>
        <v/>
      </c>
      <c r="C137" s="9" t="str">
        <f>IF('Macrobond Imports'!C136="","",'Macrobond Imports'!C136)</f>
        <v/>
      </c>
      <c r="D137" s="9" t="str">
        <f>IF('Macrobond Imports'!Z136="","",'Macrobond Imports'!Z136)</f>
        <v/>
      </c>
      <c r="E137" s="9" t="str">
        <f>IF('Macrobond Imports'!BH136="","",'Macrobond Imports'!BH136)</f>
        <v/>
      </c>
      <c r="F137" s="9" t="str">
        <f>IF('Macrobond Imports'!BJ136="","",'Macrobond Imports'!BJ136)</f>
        <v/>
      </c>
      <c r="G137" s="9" t="str">
        <f>IF('Macrobond Imports'!BK136="","",'Macrobond Imports'!BK136)</f>
        <v/>
      </c>
      <c r="H137" s="9" t="str">
        <f>IF('Macrobond Imports'!BL136="","",'Macrobond Imports'!BL136)</f>
        <v/>
      </c>
      <c r="I137" s="9" t="str">
        <f>IF('Macrobond Imports'!BS136="","",'Macrobond Imports'!BS136)</f>
        <v/>
      </c>
      <c r="J137" s="9" t="str">
        <f>IF('Macrobond Imports'!AA136="","",'Macrobond Imports'!AA136)</f>
        <v/>
      </c>
      <c r="K137" s="9">
        <f>IF('Macrobond Imports'!DF136="","",'Macrobond Imports'!DF136)</f>
        <v>30.3</v>
      </c>
      <c r="L137" s="9">
        <f>IF('Macrobond Imports'!EA136="","",'Macrobond Imports'!EA136)</f>
        <v>32.299999999999997</v>
      </c>
      <c r="M137" s="9" t="str">
        <f>IF('Macrobond Imports'!FA136="","",'Macrobond Imports'!FA136)</f>
        <v/>
      </c>
      <c r="N137" s="9" t="str">
        <f>IF('Macrobond Imports'!FC136="","",'Macrobond Imports'!FC136)</f>
        <v/>
      </c>
      <c r="P137" s="16">
        <f t="shared" si="116"/>
        <v>21245</v>
      </c>
      <c r="Q137" s="17" t="str">
        <f t="shared" si="117"/>
        <v/>
      </c>
      <c r="R137" s="17" t="str">
        <f t="shared" si="118"/>
        <v/>
      </c>
      <c r="S137" s="17" t="str">
        <f t="shared" si="119"/>
        <v/>
      </c>
      <c r="T137" s="17" t="str">
        <f t="shared" si="120"/>
        <v/>
      </c>
      <c r="U137" s="17" t="str">
        <f t="shared" si="121"/>
        <v/>
      </c>
      <c r="V137" s="17" t="str">
        <f t="shared" si="122"/>
        <v/>
      </c>
      <c r="W137" s="17" t="str">
        <f t="shared" si="123"/>
        <v/>
      </c>
      <c r="X137" s="17" t="str">
        <f t="shared" si="124"/>
        <v/>
      </c>
      <c r="Y137" s="17" t="str">
        <f t="shared" si="125"/>
        <v/>
      </c>
      <c r="Z137" s="17">
        <f t="shared" si="126"/>
        <v>0</v>
      </c>
      <c r="AA137" s="17">
        <f t="shared" si="127"/>
        <v>1.2539184952978122E-2</v>
      </c>
      <c r="AB137" s="17" t="str">
        <f t="shared" si="128"/>
        <v/>
      </c>
      <c r="AC137" s="17" t="str">
        <f t="shared" si="129"/>
        <v/>
      </c>
      <c r="AE137" s="17" t="str">
        <f t="shared" ca="1" si="130"/>
        <v/>
      </c>
      <c r="AF137" s="17" t="str">
        <f t="shared" ca="1" si="131"/>
        <v/>
      </c>
      <c r="AG137" s="17" t="str">
        <f t="shared" ca="1" si="132"/>
        <v/>
      </c>
      <c r="AH137" s="17" t="str">
        <f t="shared" ca="1" si="133"/>
        <v/>
      </c>
      <c r="AI137" s="17" t="str">
        <f t="shared" ca="1" si="134"/>
        <v/>
      </c>
      <c r="AJ137" s="17" t="str">
        <f t="shared" ca="1" si="135"/>
        <v/>
      </c>
      <c r="AK137" s="17" t="str">
        <f t="shared" ca="1" si="136"/>
        <v/>
      </c>
      <c r="AL137" s="17" t="str">
        <f t="shared" ca="1" si="137"/>
        <v/>
      </c>
      <c r="AM137" s="17" t="str">
        <f t="shared" ca="1" si="138"/>
        <v/>
      </c>
      <c r="AN137" s="17">
        <f t="shared" ca="1" si="139"/>
        <v>0</v>
      </c>
      <c r="AO137" s="17">
        <f t="shared" ca="1" si="140"/>
        <v>4.5307443365695699E-2</v>
      </c>
      <c r="AP137" s="17" t="str">
        <f t="shared" ca="1" si="141"/>
        <v/>
      </c>
      <c r="AQ137" s="17" t="str">
        <f t="shared" ca="1" si="142"/>
        <v/>
      </c>
      <c r="AS137" s="17" t="str">
        <f t="shared" ca="1" si="143"/>
        <v/>
      </c>
      <c r="AT137" s="17" t="str">
        <f t="shared" ca="1" si="144"/>
        <v/>
      </c>
      <c r="AU137" s="17" t="str">
        <f t="shared" ca="1" si="145"/>
        <v/>
      </c>
      <c r="AV137" s="17" t="str">
        <f t="shared" ca="1" si="146"/>
        <v/>
      </c>
      <c r="AW137" s="17" t="str">
        <f t="shared" ca="1" si="147"/>
        <v/>
      </c>
      <c r="AX137" s="17" t="str">
        <f t="shared" ca="1" si="148"/>
        <v/>
      </c>
      <c r="AY137" s="17" t="str">
        <f t="shared" ca="1" si="149"/>
        <v/>
      </c>
      <c r="AZ137" s="17" t="str">
        <f t="shared" ca="1" si="150"/>
        <v/>
      </c>
      <c r="BA137" s="17" t="str">
        <f t="shared" ca="1" si="151"/>
        <v/>
      </c>
      <c r="BB137" s="17">
        <f t="shared" ca="1" si="152"/>
        <v>-1.3093113173845428E-2</v>
      </c>
      <c r="BC137" s="17">
        <f t="shared" ca="1" si="153"/>
        <v>0.10552323373364492</v>
      </c>
      <c r="BD137" s="17" t="str">
        <f t="shared" ca="1" si="154"/>
        <v/>
      </c>
      <c r="BE137" s="17" t="str">
        <f t="shared" ca="1" si="155"/>
        <v/>
      </c>
      <c r="BG137" s="17" t="str">
        <f t="shared" ca="1" si="156"/>
        <v/>
      </c>
      <c r="BH137" s="17" t="str">
        <f t="shared" ca="1" si="157"/>
        <v/>
      </c>
      <c r="BI137" s="17" t="str">
        <f t="shared" ca="1" si="158"/>
        <v/>
      </c>
      <c r="BJ137" s="17" t="str">
        <f t="shared" ca="1" si="159"/>
        <v/>
      </c>
      <c r="BK137" s="17" t="str">
        <f t="shared" ca="1" si="160"/>
        <v/>
      </c>
      <c r="BL137" s="17" t="str">
        <f t="shared" ca="1" si="161"/>
        <v/>
      </c>
      <c r="BM137" s="17" t="str">
        <f t="shared" ca="1" si="162"/>
        <v/>
      </c>
      <c r="BN137" s="17" t="str">
        <f t="shared" ca="1" si="163"/>
        <v/>
      </c>
      <c r="BO137" s="17" t="str">
        <f t="shared" ca="1" si="164"/>
        <v/>
      </c>
      <c r="BP137" s="17">
        <f t="shared" ca="1" si="165"/>
        <v>-6.5681267313019154E-3</v>
      </c>
      <c r="BQ137" s="17">
        <f t="shared" ca="1" si="166"/>
        <v>7.1755834976988453E-2</v>
      </c>
      <c r="BR137" s="17" t="str">
        <f t="shared" ca="1" si="167"/>
        <v/>
      </c>
      <c r="BS137" s="17" t="str">
        <f t="shared" ca="1" si="168"/>
        <v/>
      </c>
      <c r="BX137" t="str">
        <f>IF('Macrobond Imports'!FG136="","",'Macrobond Imports'!FG136)</f>
        <v/>
      </c>
      <c r="BY137" t="str">
        <f>IF('Macrobond Imports'!AI136="","",'Macrobond Imports'!AI136)</f>
        <v/>
      </c>
      <c r="CA137" s="37" t="str">
        <f t="shared" ca="1" si="169"/>
        <v/>
      </c>
      <c r="CB137" s="37" t="str">
        <f t="shared" ca="1" si="170"/>
        <v/>
      </c>
    </row>
    <row r="138" spans="1:80" x14ac:dyDescent="0.25">
      <c r="A138" s="10">
        <f>IF('Macrobond Imports'!A137="","",'Macrobond Imports'!A137)</f>
        <v>21276</v>
      </c>
      <c r="B138" s="9" t="str">
        <f>IF('Macrobond Imports'!B137="","",'Macrobond Imports'!B137)</f>
        <v/>
      </c>
      <c r="C138" s="9" t="str">
        <f>IF('Macrobond Imports'!C137="","",'Macrobond Imports'!C137)</f>
        <v/>
      </c>
      <c r="D138" s="9" t="str">
        <f>IF('Macrobond Imports'!Z137="","",'Macrobond Imports'!Z137)</f>
        <v/>
      </c>
      <c r="E138" s="9" t="str">
        <f>IF('Macrobond Imports'!BH137="","",'Macrobond Imports'!BH137)</f>
        <v/>
      </c>
      <c r="F138" s="9" t="str">
        <f>IF('Macrobond Imports'!BJ137="","",'Macrobond Imports'!BJ137)</f>
        <v/>
      </c>
      <c r="G138" s="9" t="str">
        <f>IF('Macrobond Imports'!BK137="","",'Macrobond Imports'!BK137)</f>
        <v/>
      </c>
      <c r="H138" s="9" t="str">
        <f>IF('Macrobond Imports'!BL137="","",'Macrobond Imports'!BL137)</f>
        <v/>
      </c>
      <c r="I138" s="9" t="str">
        <f>IF('Macrobond Imports'!BS137="","",'Macrobond Imports'!BS137)</f>
        <v/>
      </c>
      <c r="J138" s="9" t="str">
        <f>IF('Macrobond Imports'!AA137="","",'Macrobond Imports'!AA137)</f>
        <v/>
      </c>
      <c r="K138" s="9">
        <f>IF('Macrobond Imports'!DF137="","",'Macrobond Imports'!DF137)</f>
        <v>30.2</v>
      </c>
      <c r="L138" s="9">
        <f>IF('Macrobond Imports'!EA137="","",'Macrobond Imports'!EA137)</f>
        <v>31.8</v>
      </c>
      <c r="M138" s="9" t="str">
        <f>IF('Macrobond Imports'!FA137="","",'Macrobond Imports'!FA137)</f>
        <v/>
      </c>
      <c r="N138" s="9" t="str">
        <f>IF('Macrobond Imports'!FC137="","",'Macrobond Imports'!FC137)</f>
        <v/>
      </c>
      <c r="P138" s="16">
        <f t="shared" si="116"/>
        <v>21276</v>
      </c>
      <c r="Q138" s="17" t="str">
        <f t="shared" si="117"/>
        <v/>
      </c>
      <c r="R138" s="17" t="str">
        <f t="shared" si="118"/>
        <v/>
      </c>
      <c r="S138" s="17" t="str">
        <f t="shared" si="119"/>
        <v/>
      </c>
      <c r="T138" s="17" t="str">
        <f t="shared" si="120"/>
        <v/>
      </c>
      <c r="U138" s="17" t="str">
        <f t="shared" si="121"/>
        <v/>
      </c>
      <c r="V138" s="17" t="str">
        <f t="shared" si="122"/>
        <v/>
      </c>
      <c r="W138" s="17" t="str">
        <f t="shared" si="123"/>
        <v/>
      </c>
      <c r="X138" s="17" t="str">
        <f t="shared" si="124"/>
        <v/>
      </c>
      <c r="Y138" s="17" t="str">
        <f t="shared" si="125"/>
        <v/>
      </c>
      <c r="Z138" s="17">
        <f t="shared" si="126"/>
        <v>-3.3003300330033403E-3</v>
      </c>
      <c r="AA138" s="17">
        <f t="shared" si="127"/>
        <v>-1.5479876160990558E-2</v>
      </c>
      <c r="AB138" s="17" t="str">
        <f t="shared" si="128"/>
        <v/>
      </c>
      <c r="AC138" s="17" t="str">
        <f t="shared" si="129"/>
        <v/>
      </c>
      <c r="AE138" s="17" t="str">
        <f t="shared" ca="1" si="130"/>
        <v/>
      </c>
      <c r="AF138" s="17" t="str">
        <f t="shared" ca="1" si="131"/>
        <v/>
      </c>
      <c r="AG138" s="17" t="str">
        <f t="shared" ca="1" si="132"/>
        <v/>
      </c>
      <c r="AH138" s="17" t="str">
        <f t="shared" ca="1" si="133"/>
        <v/>
      </c>
      <c r="AI138" s="17" t="str">
        <f t="shared" ca="1" si="134"/>
        <v/>
      </c>
      <c r="AJ138" s="17" t="str">
        <f t="shared" ca="1" si="135"/>
        <v/>
      </c>
      <c r="AK138" s="17" t="str">
        <f t="shared" ca="1" si="136"/>
        <v/>
      </c>
      <c r="AL138" s="17" t="str">
        <f t="shared" ca="1" si="137"/>
        <v/>
      </c>
      <c r="AM138" s="17" t="str">
        <f t="shared" ca="1" si="138"/>
        <v/>
      </c>
      <c r="AN138" s="17">
        <f t="shared" ca="1" si="139"/>
        <v>0</v>
      </c>
      <c r="AO138" s="17">
        <f t="shared" ca="1" si="140"/>
        <v>3.2467532467532534E-2</v>
      </c>
      <c r="AP138" s="17" t="str">
        <f t="shared" ca="1" si="141"/>
        <v/>
      </c>
      <c r="AQ138" s="17" t="str">
        <f t="shared" ca="1" si="142"/>
        <v/>
      </c>
      <c r="AS138" s="17" t="str">
        <f t="shared" ca="1" si="143"/>
        <v/>
      </c>
      <c r="AT138" s="17" t="str">
        <f t="shared" ca="1" si="144"/>
        <v/>
      </c>
      <c r="AU138" s="17" t="str">
        <f t="shared" ca="1" si="145"/>
        <v/>
      </c>
      <c r="AV138" s="17" t="str">
        <f t="shared" ca="1" si="146"/>
        <v/>
      </c>
      <c r="AW138" s="17" t="str">
        <f t="shared" ca="1" si="147"/>
        <v/>
      </c>
      <c r="AX138" s="17" t="str">
        <f t="shared" ca="1" si="148"/>
        <v/>
      </c>
      <c r="AY138" s="17" t="str">
        <f t="shared" ca="1" si="149"/>
        <v/>
      </c>
      <c r="AZ138" s="17" t="str">
        <f t="shared" ca="1" si="150"/>
        <v/>
      </c>
      <c r="BA138" s="17" t="str">
        <f t="shared" ca="1" si="151"/>
        <v/>
      </c>
      <c r="BB138" s="17">
        <f t="shared" ca="1" si="152"/>
        <v>-2.6057231323880048E-2</v>
      </c>
      <c r="BC138" s="17">
        <f t="shared" ca="1" si="153"/>
        <v>5.1937379640942805E-2</v>
      </c>
      <c r="BD138" s="17" t="str">
        <f t="shared" ca="1" si="154"/>
        <v/>
      </c>
      <c r="BE138" s="17" t="str">
        <f t="shared" ca="1" si="155"/>
        <v/>
      </c>
      <c r="BG138" s="17" t="str">
        <f t="shared" ca="1" si="156"/>
        <v/>
      </c>
      <c r="BH138" s="17" t="str">
        <f t="shared" ca="1" si="157"/>
        <v/>
      </c>
      <c r="BI138" s="17" t="str">
        <f t="shared" ca="1" si="158"/>
        <v/>
      </c>
      <c r="BJ138" s="17" t="str">
        <f t="shared" ca="1" si="159"/>
        <v/>
      </c>
      <c r="BK138" s="17" t="str">
        <f t="shared" ca="1" si="160"/>
        <v/>
      </c>
      <c r="BL138" s="17" t="str">
        <f t="shared" ca="1" si="161"/>
        <v/>
      </c>
      <c r="BM138" s="17" t="str">
        <f t="shared" ca="1" si="162"/>
        <v/>
      </c>
      <c r="BN138" s="17" t="str">
        <f t="shared" ca="1" si="163"/>
        <v/>
      </c>
      <c r="BO138" s="17" t="str">
        <f t="shared" ca="1" si="164"/>
        <v/>
      </c>
      <c r="BP138" s="17">
        <f t="shared" ca="1" si="165"/>
        <v>-6.5897678876799537E-3</v>
      </c>
      <c r="BQ138" s="17">
        <f t="shared" ca="1" si="166"/>
        <v>5.227887617065563E-2</v>
      </c>
      <c r="BR138" s="17" t="str">
        <f t="shared" ca="1" si="167"/>
        <v/>
      </c>
      <c r="BS138" s="17" t="str">
        <f t="shared" ca="1" si="168"/>
        <v/>
      </c>
      <c r="BX138" t="str">
        <f>IF('Macrobond Imports'!FG137="","",'Macrobond Imports'!FG137)</f>
        <v/>
      </c>
      <c r="BY138" t="str">
        <f>IF('Macrobond Imports'!AI137="","",'Macrobond Imports'!AI137)</f>
        <v/>
      </c>
      <c r="CA138" s="37" t="str">
        <f t="shared" ca="1" si="169"/>
        <v/>
      </c>
      <c r="CB138" s="37" t="str">
        <f t="shared" ca="1" si="170"/>
        <v/>
      </c>
    </row>
    <row r="139" spans="1:80" x14ac:dyDescent="0.25">
      <c r="A139" s="10">
        <f>IF('Macrobond Imports'!A138="","",'Macrobond Imports'!A138)</f>
        <v>21306</v>
      </c>
      <c r="B139" s="9" t="str">
        <f>IF('Macrobond Imports'!B138="","",'Macrobond Imports'!B138)</f>
        <v/>
      </c>
      <c r="C139" s="9" t="str">
        <f>IF('Macrobond Imports'!C138="","",'Macrobond Imports'!C138)</f>
        <v/>
      </c>
      <c r="D139" s="9" t="str">
        <f>IF('Macrobond Imports'!Z138="","",'Macrobond Imports'!Z138)</f>
        <v/>
      </c>
      <c r="E139" s="9" t="str">
        <f>IF('Macrobond Imports'!BH138="","",'Macrobond Imports'!BH138)</f>
        <v/>
      </c>
      <c r="F139" s="9" t="str">
        <f>IF('Macrobond Imports'!BJ138="","",'Macrobond Imports'!BJ138)</f>
        <v/>
      </c>
      <c r="G139" s="9" t="str">
        <f>IF('Macrobond Imports'!BK138="","",'Macrobond Imports'!BK138)</f>
        <v/>
      </c>
      <c r="H139" s="9" t="str">
        <f>IF('Macrobond Imports'!BL138="","",'Macrobond Imports'!BL138)</f>
        <v/>
      </c>
      <c r="I139" s="9" t="str">
        <f>IF('Macrobond Imports'!BS138="","",'Macrobond Imports'!BS138)</f>
        <v/>
      </c>
      <c r="J139" s="9" t="str">
        <f>IF('Macrobond Imports'!AA138="","",'Macrobond Imports'!AA138)</f>
        <v/>
      </c>
      <c r="K139" s="9">
        <f>IF('Macrobond Imports'!DF138="","",'Macrobond Imports'!DF138)</f>
        <v>30.3</v>
      </c>
      <c r="L139" s="9">
        <f>IF('Macrobond Imports'!EA138="","",'Macrobond Imports'!EA138)</f>
        <v>32.4</v>
      </c>
      <c r="M139" s="9" t="str">
        <f>IF('Macrobond Imports'!FA138="","",'Macrobond Imports'!FA138)</f>
        <v/>
      </c>
      <c r="N139" s="9" t="str">
        <f>IF('Macrobond Imports'!FC138="","",'Macrobond Imports'!FC138)</f>
        <v/>
      </c>
      <c r="P139" s="16">
        <f t="shared" si="116"/>
        <v>21306</v>
      </c>
      <c r="Q139" s="17" t="str">
        <f t="shared" si="117"/>
        <v/>
      </c>
      <c r="R139" s="17" t="str">
        <f t="shared" si="118"/>
        <v/>
      </c>
      <c r="S139" s="17" t="str">
        <f t="shared" si="119"/>
        <v/>
      </c>
      <c r="T139" s="17" t="str">
        <f t="shared" si="120"/>
        <v/>
      </c>
      <c r="U139" s="17" t="str">
        <f t="shared" si="121"/>
        <v/>
      </c>
      <c r="V139" s="17" t="str">
        <f t="shared" si="122"/>
        <v/>
      </c>
      <c r="W139" s="17" t="str">
        <f t="shared" si="123"/>
        <v/>
      </c>
      <c r="X139" s="17" t="str">
        <f t="shared" si="124"/>
        <v/>
      </c>
      <c r="Y139" s="17" t="str">
        <f t="shared" si="125"/>
        <v/>
      </c>
      <c r="Z139" s="17">
        <f t="shared" si="126"/>
        <v>3.3112582781458233E-3</v>
      </c>
      <c r="AA139" s="17">
        <f t="shared" si="127"/>
        <v>1.8867924528301883E-2</v>
      </c>
      <c r="AB139" s="17" t="str">
        <f t="shared" si="128"/>
        <v/>
      </c>
      <c r="AC139" s="17" t="str">
        <f t="shared" si="129"/>
        <v/>
      </c>
      <c r="AE139" s="17" t="str">
        <f t="shared" ca="1" si="130"/>
        <v/>
      </c>
      <c r="AF139" s="17" t="str">
        <f t="shared" ca="1" si="131"/>
        <v/>
      </c>
      <c r="AG139" s="17" t="str">
        <f t="shared" ca="1" si="132"/>
        <v/>
      </c>
      <c r="AH139" s="17" t="str">
        <f t="shared" ca="1" si="133"/>
        <v/>
      </c>
      <c r="AI139" s="17" t="str">
        <f t="shared" ca="1" si="134"/>
        <v/>
      </c>
      <c r="AJ139" s="17" t="str">
        <f t="shared" ca="1" si="135"/>
        <v/>
      </c>
      <c r="AK139" s="17" t="str">
        <f t="shared" ca="1" si="136"/>
        <v/>
      </c>
      <c r="AL139" s="17" t="str">
        <f t="shared" ca="1" si="137"/>
        <v/>
      </c>
      <c r="AM139" s="17" t="str">
        <f t="shared" ca="1" si="138"/>
        <v/>
      </c>
      <c r="AN139" s="17">
        <f t="shared" ca="1" si="139"/>
        <v>3.3112582781458233E-3</v>
      </c>
      <c r="AO139" s="17">
        <f t="shared" ca="1" si="140"/>
        <v>5.5374592833876246E-2</v>
      </c>
      <c r="AP139" s="17" t="str">
        <f t="shared" ca="1" si="141"/>
        <v/>
      </c>
      <c r="AQ139" s="17" t="str">
        <f t="shared" ca="1" si="142"/>
        <v/>
      </c>
      <c r="AS139" s="17" t="str">
        <f t="shared" ca="1" si="143"/>
        <v/>
      </c>
      <c r="AT139" s="17" t="str">
        <f t="shared" ca="1" si="144"/>
        <v/>
      </c>
      <c r="AU139" s="17" t="str">
        <f t="shared" ca="1" si="145"/>
        <v/>
      </c>
      <c r="AV139" s="17" t="str">
        <f t="shared" ca="1" si="146"/>
        <v/>
      </c>
      <c r="AW139" s="17" t="str">
        <f t="shared" ca="1" si="147"/>
        <v/>
      </c>
      <c r="AX139" s="17" t="str">
        <f t="shared" ca="1" si="148"/>
        <v/>
      </c>
      <c r="AY139" s="17" t="str">
        <f t="shared" ca="1" si="149"/>
        <v/>
      </c>
      <c r="AZ139" s="17" t="str">
        <f t="shared" ca="1" si="150"/>
        <v/>
      </c>
      <c r="BA139" s="17" t="str">
        <f t="shared" ca="1" si="151"/>
        <v/>
      </c>
      <c r="BB139" s="17">
        <f t="shared" ca="1" si="152"/>
        <v>0</v>
      </c>
      <c r="BC139" s="17">
        <f t="shared" ca="1" si="153"/>
        <v>6.4185429977705155E-2</v>
      </c>
      <c r="BD139" s="17" t="str">
        <f t="shared" ca="1" si="154"/>
        <v/>
      </c>
      <c r="BE139" s="17" t="str">
        <f t="shared" ca="1" si="155"/>
        <v/>
      </c>
      <c r="BG139" s="17" t="str">
        <f t="shared" ca="1" si="156"/>
        <v/>
      </c>
      <c r="BH139" s="17" t="str">
        <f t="shared" ca="1" si="157"/>
        <v/>
      </c>
      <c r="BI139" s="17" t="str">
        <f t="shared" ca="1" si="158"/>
        <v/>
      </c>
      <c r="BJ139" s="17" t="str">
        <f t="shared" ca="1" si="159"/>
        <v/>
      </c>
      <c r="BK139" s="17" t="str">
        <f t="shared" ca="1" si="160"/>
        <v/>
      </c>
      <c r="BL139" s="17" t="str">
        <f t="shared" ca="1" si="161"/>
        <v/>
      </c>
      <c r="BM139" s="17" t="str">
        <f t="shared" ca="1" si="162"/>
        <v/>
      </c>
      <c r="BN139" s="17" t="str">
        <f t="shared" ca="1" si="163"/>
        <v/>
      </c>
      <c r="BO139" s="17" t="str">
        <f t="shared" ca="1" si="164"/>
        <v/>
      </c>
      <c r="BP139" s="17">
        <f t="shared" ca="1" si="165"/>
        <v>-6.5681267313019154E-3</v>
      </c>
      <c r="BQ139" s="17">
        <f t="shared" ca="1" si="166"/>
        <v>8.5348579936104452E-2</v>
      </c>
      <c r="BR139" s="17" t="str">
        <f t="shared" ca="1" si="167"/>
        <v/>
      </c>
      <c r="BS139" s="17" t="str">
        <f t="shared" ca="1" si="168"/>
        <v/>
      </c>
      <c r="BX139" t="str">
        <f>IF('Macrobond Imports'!FG138="","",'Macrobond Imports'!FG138)</f>
        <v/>
      </c>
      <c r="BY139" t="str">
        <f>IF('Macrobond Imports'!AI138="","",'Macrobond Imports'!AI138)</f>
        <v/>
      </c>
      <c r="CA139" s="37" t="str">
        <f t="shared" ca="1" si="169"/>
        <v/>
      </c>
      <c r="CB139" s="37" t="str">
        <f t="shared" ca="1" si="170"/>
        <v/>
      </c>
    </row>
    <row r="140" spans="1:80" x14ac:dyDescent="0.25">
      <c r="A140" s="10">
        <f>IF('Macrobond Imports'!A139="","",'Macrobond Imports'!A139)</f>
        <v>21337</v>
      </c>
      <c r="B140" s="9" t="str">
        <f>IF('Macrobond Imports'!B139="","",'Macrobond Imports'!B139)</f>
        <v/>
      </c>
      <c r="C140" s="9" t="str">
        <f>IF('Macrobond Imports'!C139="","",'Macrobond Imports'!C139)</f>
        <v/>
      </c>
      <c r="D140" s="9" t="str">
        <f>IF('Macrobond Imports'!Z139="","",'Macrobond Imports'!Z139)</f>
        <v/>
      </c>
      <c r="E140" s="9" t="str">
        <f>IF('Macrobond Imports'!BH139="","",'Macrobond Imports'!BH139)</f>
        <v/>
      </c>
      <c r="F140" s="9" t="str">
        <f>IF('Macrobond Imports'!BJ139="","",'Macrobond Imports'!BJ139)</f>
        <v/>
      </c>
      <c r="G140" s="9" t="str">
        <f>IF('Macrobond Imports'!BK139="","",'Macrobond Imports'!BK139)</f>
        <v/>
      </c>
      <c r="H140" s="9" t="str">
        <f>IF('Macrobond Imports'!BL139="","",'Macrobond Imports'!BL139)</f>
        <v/>
      </c>
      <c r="I140" s="9" t="str">
        <f>IF('Macrobond Imports'!BS139="","",'Macrobond Imports'!BS139)</f>
        <v/>
      </c>
      <c r="J140" s="9" t="str">
        <f>IF('Macrobond Imports'!AA139="","",'Macrobond Imports'!AA139)</f>
        <v/>
      </c>
      <c r="K140" s="9">
        <f>IF('Macrobond Imports'!DF139="","",'Macrobond Imports'!DF139)</f>
        <v>30.3</v>
      </c>
      <c r="L140" s="9">
        <f>IF('Macrobond Imports'!EA139="","",'Macrobond Imports'!EA139)</f>
        <v>32</v>
      </c>
      <c r="M140" s="9" t="str">
        <f>IF('Macrobond Imports'!FA139="","",'Macrobond Imports'!FA139)</f>
        <v/>
      </c>
      <c r="N140" s="9" t="str">
        <f>IF('Macrobond Imports'!FC139="","",'Macrobond Imports'!FC139)</f>
        <v/>
      </c>
      <c r="P140" s="16">
        <f t="shared" si="116"/>
        <v>21337</v>
      </c>
      <c r="Q140" s="17" t="str">
        <f t="shared" si="117"/>
        <v/>
      </c>
      <c r="R140" s="17" t="str">
        <f t="shared" si="118"/>
        <v/>
      </c>
      <c r="S140" s="17" t="str">
        <f t="shared" si="119"/>
        <v/>
      </c>
      <c r="T140" s="17" t="str">
        <f t="shared" si="120"/>
        <v/>
      </c>
      <c r="U140" s="17" t="str">
        <f t="shared" si="121"/>
        <v/>
      </c>
      <c r="V140" s="17" t="str">
        <f t="shared" si="122"/>
        <v/>
      </c>
      <c r="W140" s="17" t="str">
        <f t="shared" si="123"/>
        <v/>
      </c>
      <c r="X140" s="17" t="str">
        <f t="shared" si="124"/>
        <v/>
      </c>
      <c r="Y140" s="17" t="str">
        <f t="shared" si="125"/>
        <v/>
      </c>
      <c r="Z140" s="17">
        <f t="shared" si="126"/>
        <v>0</v>
      </c>
      <c r="AA140" s="17">
        <f t="shared" si="127"/>
        <v>-1.2345679012345623E-2</v>
      </c>
      <c r="AB140" s="17" t="str">
        <f t="shared" si="128"/>
        <v/>
      </c>
      <c r="AC140" s="17" t="str">
        <f t="shared" si="129"/>
        <v/>
      </c>
      <c r="AE140" s="17" t="str">
        <f t="shared" ca="1" si="130"/>
        <v/>
      </c>
      <c r="AF140" s="17" t="str">
        <f t="shared" ca="1" si="131"/>
        <v/>
      </c>
      <c r="AG140" s="17" t="str">
        <f t="shared" ca="1" si="132"/>
        <v/>
      </c>
      <c r="AH140" s="17" t="str">
        <f t="shared" ca="1" si="133"/>
        <v/>
      </c>
      <c r="AI140" s="17" t="str">
        <f t="shared" ca="1" si="134"/>
        <v/>
      </c>
      <c r="AJ140" s="17" t="str">
        <f t="shared" ca="1" si="135"/>
        <v/>
      </c>
      <c r="AK140" s="17" t="str">
        <f t="shared" ca="1" si="136"/>
        <v/>
      </c>
      <c r="AL140" s="17" t="str">
        <f t="shared" ca="1" si="137"/>
        <v/>
      </c>
      <c r="AM140" s="17" t="str">
        <f t="shared" ca="1" si="138"/>
        <v/>
      </c>
      <c r="AN140" s="17">
        <f t="shared" ca="1" si="139"/>
        <v>0</v>
      </c>
      <c r="AO140" s="17">
        <f t="shared" ca="1" si="140"/>
        <v>1.5873015873015817E-2</v>
      </c>
      <c r="AP140" s="17" t="str">
        <f t="shared" ca="1" si="141"/>
        <v/>
      </c>
      <c r="AQ140" s="17" t="str">
        <f t="shared" ca="1" si="142"/>
        <v/>
      </c>
      <c r="AS140" s="17" t="str">
        <f t="shared" ca="1" si="143"/>
        <v/>
      </c>
      <c r="AT140" s="17" t="str">
        <f t="shared" ca="1" si="144"/>
        <v/>
      </c>
      <c r="AU140" s="17" t="str">
        <f t="shared" ca="1" si="145"/>
        <v/>
      </c>
      <c r="AV140" s="17" t="str">
        <f t="shared" ca="1" si="146"/>
        <v/>
      </c>
      <c r="AW140" s="17" t="str">
        <f t="shared" ca="1" si="147"/>
        <v/>
      </c>
      <c r="AX140" s="17" t="str">
        <f t="shared" ca="1" si="148"/>
        <v/>
      </c>
      <c r="AY140" s="17" t="str">
        <f t="shared" ca="1" si="149"/>
        <v/>
      </c>
      <c r="AZ140" s="17" t="str">
        <f t="shared" ca="1" si="150"/>
        <v/>
      </c>
      <c r="BA140" s="17" t="str">
        <f t="shared" ca="1" si="151"/>
        <v/>
      </c>
      <c r="BB140" s="17">
        <f t="shared" ca="1" si="152"/>
        <v>0</v>
      </c>
      <c r="BC140" s="17">
        <f t="shared" ca="1" si="153"/>
        <v>-3.6637306874741982E-2</v>
      </c>
      <c r="BD140" s="17" t="str">
        <f t="shared" ca="1" si="154"/>
        <v/>
      </c>
      <c r="BE140" s="17" t="str">
        <f t="shared" ca="1" si="155"/>
        <v/>
      </c>
      <c r="BG140" s="17" t="str">
        <f t="shared" ca="1" si="156"/>
        <v/>
      </c>
      <c r="BH140" s="17" t="str">
        <f t="shared" ca="1" si="157"/>
        <v/>
      </c>
      <c r="BI140" s="17" t="str">
        <f t="shared" ca="1" si="158"/>
        <v/>
      </c>
      <c r="BJ140" s="17" t="str">
        <f t="shared" ca="1" si="159"/>
        <v/>
      </c>
      <c r="BK140" s="17" t="str">
        <f t="shared" ca="1" si="160"/>
        <v/>
      </c>
      <c r="BL140" s="17" t="str">
        <f t="shared" ca="1" si="161"/>
        <v/>
      </c>
      <c r="BM140" s="17" t="str">
        <f t="shared" ca="1" si="162"/>
        <v/>
      </c>
      <c r="BN140" s="17" t="str">
        <f t="shared" ca="1" si="163"/>
        <v/>
      </c>
      <c r="BO140" s="17" t="str">
        <f t="shared" ca="1" si="164"/>
        <v/>
      </c>
      <c r="BP140" s="17">
        <f t="shared" ca="1" si="165"/>
        <v>-6.5681267313019154E-3</v>
      </c>
      <c r="BQ140" s="17">
        <f t="shared" ca="1" si="166"/>
        <v>3.1997984378936639E-2</v>
      </c>
      <c r="BR140" s="17" t="str">
        <f t="shared" ca="1" si="167"/>
        <v/>
      </c>
      <c r="BS140" s="17" t="str">
        <f t="shared" ca="1" si="168"/>
        <v/>
      </c>
      <c r="BX140" t="str">
        <f>IF('Macrobond Imports'!FG139="","",'Macrobond Imports'!FG139)</f>
        <v/>
      </c>
      <c r="BY140" t="str">
        <f>IF('Macrobond Imports'!AI139="","",'Macrobond Imports'!AI139)</f>
        <v/>
      </c>
      <c r="CA140" s="37" t="str">
        <f t="shared" ca="1" si="169"/>
        <v/>
      </c>
      <c r="CB140" s="37" t="str">
        <f t="shared" ca="1" si="170"/>
        <v/>
      </c>
    </row>
    <row r="141" spans="1:80" x14ac:dyDescent="0.25">
      <c r="A141" s="10">
        <f>IF('Macrobond Imports'!A140="","",'Macrobond Imports'!A140)</f>
        <v>21367</v>
      </c>
      <c r="B141" s="9" t="str">
        <f>IF('Macrobond Imports'!B140="","",'Macrobond Imports'!B140)</f>
        <v/>
      </c>
      <c r="C141" s="9" t="str">
        <f>IF('Macrobond Imports'!C140="","",'Macrobond Imports'!C140)</f>
        <v/>
      </c>
      <c r="D141" s="9" t="str">
        <f>IF('Macrobond Imports'!Z140="","",'Macrobond Imports'!Z140)</f>
        <v/>
      </c>
      <c r="E141" s="9" t="str">
        <f>IF('Macrobond Imports'!BH140="","",'Macrobond Imports'!BH140)</f>
        <v/>
      </c>
      <c r="F141" s="9" t="str">
        <f>IF('Macrobond Imports'!BJ140="","",'Macrobond Imports'!BJ140)</f>
        <v/>
      </c>
      <c r="G141" s="9" t="str">
        <f>IF('Macrobond Imports'!BK140="","",'Macrobond Imports'!BK140)</f>
        <v/>
      </c>
      <c r="H141" s="9" t="str">
        <f>IF('Macrobond Imports'!BL140="","",'Macrobond Imports'!BL140)</f>
        <v/>
      </c>
      <c r="I141" s="9" t="str">
        <f>IF('Macrobond Imports'!BS140="","",'Macrobond Imports'!BS140)</f>
        <v/>
      </c>
      <c r="J141" s="9" t="str">
        <f>IF('Macrobond Imports'!AA140="","",'Macrobond Imports'!AA140)</f>
        <v/>
      </c>
      <c r="K141" s="9">
        <f>IF('Macrobond Imports'!DF140="","",'Macrobond Imports'!DF140)</f>
        <v>30.3</v>
      </c>
      <c r="L141" s="9">
        <f>IF('Macrobond Imports'!EA140="","",'Macrobond Imports'!EA140)</f>
        <v>32.1</v>
      </c>
      <c r="M141" s="9" t="str">
        <f>IF('Macrobond Imports'!FA140="","",'Macrobond Imports'!FA140)</f>
        <v/>
      </c>
      <c r="N141" s="9" t="str">
        <f>IF('Macrobond Imports'!FC140="","",'Macrobond Imports'!FC140)</f>
        <v/>
      </c>
      <c r="P141" s="16">
        <f t="shared" si="116"/>
        <v>21367</v>
      </c>
      <c r="Q141" s="17" t="str">
        <f t="shared" si="117"/>
        <v/>
      </c>
      <c r="R141" s="17" t="str">
        <f t="shared" si="118"/>
        <v/>
      </c>
      <c r="S141" s="17" t="str">
        <f t="shared" si="119"/>
        <v/>
      </c>
      <c r="T141" s="17" t="str">
        <f t="shared" si="120"/>
        <v/>
      </c>
      <c r="U141" s="17" t="str">
        <f t="shared" si="121"/>
        <v/>
      </c>
      <c r="V141" s="17" t="str">
        <f t="shared" si="122"/>
        <v/>
      </c>
      <c r="W141" s="17" t="str">
        <f t="shared" si="123"/>
        <v/>
      </c>
      <c r="X141" s="17" t="str">
        <f t="shared" si="124"/>
        <v/>
      </c>
      <c r="Y141" s="17" t="str">
        <f t="shared" si="125"/>
        <v/>
      </c>
      <c r="Z141" s="17">
        <f t="shared" si="126"/>
        <v>0</v>
      </c>
      <c r="AA141" s="17">
        <f t="shared" si="127"/>
        <v>3.1250000000000444E-3</v>
      </c>
      <c r="AB141" s="17" t="str">
        <f t="shared" si="128"/>
        <v/>
      </c>
      <c r="AC141" s="17" t="str">
        <f t="shared" si="129"/>
        <v/>
      </c>
      <c r="AE141" s="17" t="str">
        <f t="shared" ca="1" si="130"/>
        <v/>
      </c>
      <c r="AF141" s="17" t="str">
        <f t="shared" ca="1" si="131"/>
        <v/>
      </c>
      <c r="AG141" s="17" t="str">
        <f t="shared" ca="1" si="132"/>
        <v/>
      </c>
      <c r="AH141" s="17" t="str">
        <f t="shared" ca="1" si="133"/>
        <v/>
      </c>
      <c r="AI141" s="17" t="str">
        <f t="shared" ca="1" si="134"/>
        <v/>
      </c>
      <c r="AJ141" s="17" t="str">
        <f t="shared" ca="1" si="135"/>
        <v/>
      </c>
      <c r="AK141" s="17" t="str">
        <f t="shared" ca="1" si="136"/>
        <v/>
      </c>
      <c r="AL141" s="17" t="str">
        <f t="shared" ca="1" si="137"/>
        <v/>
      </c>
      <c r="AM141" s="17" t="str">
        <f t="shared" ca="1" si="138"/>
        <v/>
      </c>
      <c r="AN141" s="17">
        <f t="shared" ca="1" si="139"/>
        <v>0</v>
      </c>
      <c r="AO141" s="17">
        <f t="shared" ca="1" si="140"/>
        <v>3.1250000000000444E-3</v>
      </c>
      <c r="AP141" s="17" t="str">
        <f t="shared" ca="1" si="141"/>
        <v/>
      </c>
      <c r="AQ141" s="17" t="str">
        <f t="shared" ca="1" si="142"/>
        <v/>
      </c>
      <c r="AS141" s="17" t="str">
        <f t="shared" ca="1" si="143"/>
        <v/>
      </c>
      <c r="AT141" s="17" t="str">
        <f t="shared" ca="1" si="144"/>
        <v/>
      </c>
      <c r="AU141" s="17" t="str">
        <f t="shared" ca="1" si="145"/>
        <v/>
      </c>
      <c r="AV141" s="17" t="str">
        <f t="shared" ca="1" si="146"/>
        <v/>
      </c>
      <c r="AW141" s="17" t="str">
        <f t="shared" ca="1" si="147"/>
        <v/>
      </c>
      <c r="AX141" s="17" t="str">
        <f t="shared" ca="1" si="148"/>
        <v/>
      </c>
      <c r="AY141" s="17" t="str">
        <f t="shared" ca="1" si="149"/>
        <v/>
      </c>
      <c r="AZ141" s="17" t="str">
        <f t="shared" ca="1" si="150"/>
        <v/>
      </c>
      <c r="BA141" s="17" t="str">
        <f t="shared" ca="1" si="151"/>
        <v/>
      </c>
      <c r="BB141" s="17">
        <f t="shared" ca="1" si="152"/>
        <v>1.3310965045366441E-2</v>
      </c>
      <c r="BC141" s="17">
        <f t="shared" ca="1" si="153"/>
        <v>3.8273213318681609E-2</v>
      </c>
      <c r="BD141" s="17" t="str">
        <f t="shared" ca="1" si="154"/>
        <v/>
      </c>
      <c r="BE141" s="17" t="str">
        <f t="shared" ca="1" si="155"/>
        <v/>
      </c>
      <c r="BG141" s="17" t="str">
        <f t="shared" ca="1" si="156"/>
        <v/>
      </c>
      <c r="BH141" s="17" t="str">
        <f t="shared" ca="1" si="157"/>
        <v/>
      </c>
      <c r="BI141" s="17" t="str">
        <f t="shared" ca="1" si="158"/>
        <v/>
      </c>
      <c r="BJ141" s="17" t="str">
        <f t="shared" ca="1" si="159"/>
        <v/>
      </c>
      <c r="BK141" s="17" t="str">
        <f t="shared" ca="1" si="160"/>
        <v/>
      </c>
      <c r="BL141" s="17" t="str">
        <f t="shared" ca="1" si="161"/>
        <v/>
      </c>
      <c r="BM141" s="17" t="str">
        <f t="shared" ca="1" si="162"/>
        <v/>
      </c>
      <c r="BN141" s="17" t="str">
        <f t="shared" ca="1" si="163"/>
        <v/>
      </c>
      <c r="BO141" s="17" t="str">
        <f t="shared" ca="1" si="164"/>
        <v/>
      </c>
      <c r="BP141" s="17">
        <f t="shared" ca="1" si="165"/>
        <v>-6.5681267313019154E-3</v>
      </c>
      <c r="BQ141" s="17">
        <f t="shared" ca="1" si="166"/>
        <v>4.5082964826159477E-2</v>
      </c>
      <c r="BR141" s="17" t="str">
        <f t="shared" ca="1" si="167"/>
        <v/>
      </c>
      <c r="BS141" s="17" t="str">
        <f t="shared" ca="1" si="168"/>
        <v/>
      </c>
      <c r="BX141" t="str">
        <f>IF('Macrobond Imports'!FG140="","",'Macrobond Imports'!FG140)</f>
        <v/>
      </c>
      <c r="BY141" t="str">
        <f>IF('Macrobond Imports'!AI140="","",'Macrobond Imports'!AI140)</f>
        <v/>
      </c>
      <c r="CA141" s="37" t="str">
        <f t="shared" ca="1" si="169"/>
        <v/>
      </c>
      <c r="CB141" s="37" t="str">
        <f t="shared" ca="1" si="170"/>
        <v/>
      </c>
    </row>
    <row r="142" spans="1:80" x14ac:dyDescent="0.25">
      <c r="A142" s="10">
        <f>IF('Macrobond Imports'!A141="","",'Macrobond Imports'!A141)</f>
        <v>21398</v>
      </c>
      <c r="B142" s="9" t="str">
        <f>IF('Macrobond Imports'!B141="","",'Macrobond Imports'!B141)</f>
        <v/>
      </c>
      <c r="C142" s="9" t="str">
        <f>IF('Macrobond Imports'!C141="","",'Macrobond Imports'!C141)</f>
        <v/>
      </c>
      <c r="D142" s="9" t="str">
        <f>IF('Macrobond Imports'!Z141="","",'Macrobond Imports'!Z141)</f>
        <v/>
      </c>
      <c r="E142" s="9" t="str">
        <f>IF('Macrobond Imports'!BH141="","",'Macrobond Imports'!BH141)</f>
        <v/>
      </c>
      <c r="F142" s="9" t="str">
        <f>IF('Macrobond Imports'!BJ141="","",'Macrobond Imports'!BJ141)</f>
        <v/>
      </c>
      <c r="G142" s="9" t="str">
        <f>IF('Macrobond Imports'!BK141="","",'Macrobond Imports'!BK141)</f>
        <v/>
      </c>
      <c r="H142" s="9" t="str">
        <f>IF('Macrobond Imports'!BL141="","",'Macrobond Imports'!BL141)</f>
        <v/>
      </c>
      <c r="I142" s="9" t="str">
        <f>IF('Macrobond Imports'!BS141="","",'Macrobond Imports'!BS141)</f>
        <v/>
      </c>
      <c r="J142" s="9" t="str">
        <f>IF('Macrobond Imports'!AA141="","",'Macrobond Imports'!AA141)</f>
        <v/>
      </c>
      <c r="K142" s="9">
        <f>IF('Macrobond Imports'!DF141="","",'Macrobond Imports'!DF141)</f>
        <v>30.4</v>
      </c>
      <c r="L142" s="9">
        <f>IF('Macrobond Imports'!EA141="","",'Macrobond Imports'!EA141)</f>
        <v>31.9</v>
      </c>
      <c r="M142" s="9" t="str">
        <f>IF('Macrobond Imports'!FA141="","",'Macrobond Imports'!FA141)</f>
        <v/>
      </c>
      <c r="N142" s="9" t="str">
        <f>IF('Macrobond Imports'!FC141="","",'Macrobond Imports'!FC141)</f>
        <v/>
      </c>
      <c r="P142" s="16">
        <f t="shared" si="116"/>
        <v>21398</v>
      </c>
      <c r="Q142" s="17" t="str">
        <f t="shared" si="117"/>
        <v/>
      </c>
      <c r="R142" s="17" t="str">
        <f t="shared" si="118"/>
        <v/>
      </c>
      <c r="S142" s="17" t="str">
        <f t="shared" si="119"/>
        <v/>
      </c>
      <c r="T142" s="17" t="str">
        <f t="shared" si="120"/>
        <v/>
      </c>
      <c r="U142" s="17" t="str">
        <f t="shared" si="121"/>
        <v/>
      </c>
      <c r="V142" s="17" t="str">
        <f t="shared" si="122"/>
        <v/>
      </c>
      <c r="W142" s="17" t="str">
        <f t="shared" si="123"/>
        <v/>
      </c>
      <c r="X142" s="17" t="str">
        <f t="shared" si="124"/>
        <v/>
      </c>
      <c r="Y142" s="17" t="str">
        <f t="shared" si="125"/>
        <v/>
      </c>
      <c r="Z142" s="17">
        <f t="shared" si="126"/>
        <v>3.3003300330032292E-3</v>
      </c>
      <c r="AA142" s="17">
        <f t="shared" si="127"/>
        <v>-6.230529595015688E-3</v>
      </c>
      <c r="AB142" s="17" t="str">
        <f t="shared" si="128"/>
        <v/>
      </c>
      <c r="AC142" s="17" t="str">
        <f t="shared" si="129"/>
        <v/>
      </c>
      <c r="AE142" s="17" t="str">
        <f t="shared" ca="1" si="130"/>
        <v/>
      </c>
      <c r="AF142" s="17" t="str">
        <f t="shared" ca="1" si="131"/>
        <v/>
      </c>
      <c r="AG142" s="17" t="str">
        <f t="shared" ca="1" si="132"/>
        <v/>
      </c>
      <c r="AH142" s="17" t="str">
        <f t="shared" ca="1" si="133"/>
        <v/>
      </c>
      <c r="AI142" s="17" t="str">
        <f t="shared" ca="1" si="134"/>
        <v/>
      </c>
      <c r="AJ142" s="17" t="str">
        <f t="shared" ca="1" si="135"/>
        <v/>
      </c>
      <c r="AK142" s="17" t="str">
        <f t="shared" ca="1" si="136"/>
        <v/>
      </c>
      <c r="AL142" s="17" t="str">
        <f t="shared" ca="1" si="137"/>
        <v/>
      </c>
      <c r="AM142" s="17" t="str">
        <f t="shared" ca="1" si="138"/>
        <v/>
      </c>
      <c r="AN142" s="17">
        <f t="shared" ca="1" si="139"/>
        <v>0</v>
      </c>
      <c r="AO142" s="17">
        <f t="shared" ca="1" si="140"/>
        <v>-3.1250000000000444E-3</v>
      </c>
      <c r="AP142" s="17" t="str">
        <f t="shared" ca="1" si="141"/>
        <v/>
      </c>
      <c r="AQ142" s="17" t="str">
        <f t="shared" ca="1" si="142"/>
        <v/>
      </c>
      <c r="AS142" s="17" t="str">
        <f t="shared" ca="1" si="143"/>
        <v/>
      </c>
      <c r="AT142" s="17" t="str">
        <f t="shared" ca="1" si="144"/>
        <v/>
      </c>
      <c r="AU142" s="17" t="str">
        <f t="shared" ca="1" si="145"/>
        <v/>
      </c>
      <c r="AV142" s="17" t="str">
        <f t="shared" ca="1" si="146"/>
        <v/>
      </c>
      <c r="AW142" s="17" t="str">
        <f t="shared" ca="1" si="147"/>
        <v/>
      </c>
      <c r="AX142" s="17" t="str">
        <f t="shared" ca="1" si="148"/>
        <v/>
      </c>
      <c r="AY142" s="17" t="str">
        <f t="shared" ca="1" si="149"/>
        <v/>
      </c>
      <c r="AZ142" s="17" t="str">
        <f t="shared" ca="1" si="150"/>
        <v/>
      </c>
      <c r="BA142" s="17" t="str">
        <f t="shared" ca="1" si="151"/>
        <v/>
      </c>
      <c r="BB142" s="17">
        <f t="shared" ca="1" si="152"/>
        <v>1.3266817111746043E-2</v>
      </c>
      <c r="BC142" s="17">
        <f t="shared" ca="1" si="153"/>
        <v>-6.0314140909681457E-2</v>
      </c>
      <c r="BD142" s="17" t="str">
        <f t="shared" ca="1" si="154"/>
        <v/>
      </c>
      <c r="BE142" s="17" t="str">
        <f t="shared" ca="1" si="155"/>
        <v/>
      </c>
      <c r="BG142" s="17" t="str">
        <f t="shared" ca="1" si="156"/>
        <v/>
      </c>
      <c r="BH142" s="17" t="str">
        <f t="shared" ca="1" si="157"/>
        <v/>
      </c>
      <c r="BI142" s="17" t="str">
        <f t="shared" ca="1" si="158"/>
        <v/>
      </c>
      <c r="BJ142" s="17" t="str">
        <f t="shared" ca="1" si="159"/>
        <v/>
      </c>
      <c r="BK142" s="17" t="str">
        <f t="shared" ca="1" si="160"/>
        <v/>
      </c>
      <c r="BL142" s="17" t="str">
        <f t="shared" ca="1" si="161"/>
        <v/>
      </c>
      <c r="BM142" s="17" t="str">
        <f t="shared" ca="1" si="162"/>
        <v/>
      </c>
      <c r="BN142" s="17" t="str">
        <f t="shared" ca="1" si="163"/>
        <v/>
      </c>
      <c r="BO142" s="17" t="str">
        <f t="shared" ca="1" si="164"/>
        <v/>
      </c>
      <c r="BP142" s="17">
        <f t="shared" ca="1" si="165"/>
        <v>6.6115522443332964E-3</v>
      </c>
      <c r="BQ142" s="17">
        <f t="shared" ca="1" si="166"/>
        <v>0</v>
      </c>
      <c r="BR142" s="17" t="str">
        <f t="shared" ca="1" si="167"/>
        <v/>
      </c>
      <c r="BS142" s="17" t="str">
        <f t="shared" ca="1" si="168"/>
        <v/>
      </c>
      <c r="BX142" t="str">
        <f>IF('Macrobond Imports'!FG141="","",'Macrobond Imports'!FG141)</f>
        <v/>
      </c>
      <c r="BY142" t="str">
        <f>IF('Macrobond Imports'!AI141="","",'Macrobond Imports'!AI141)</f>
        <v/>
      </c>
      <c r="CA142" s="37" t="str">
        <f t="shared" ca="1" si="169"/>
        <v/>
      </c>
      <c r="CB142" s="37" t="str">
        <f t="shared" ca="1" si="170"/>
        <v/>
      </c>
    </row>
    <row r="143" spans="1:80" x14ac:dyDescent="0.25">
      <c r="A143" s="10">
        <f>IF('Macrobond Imports'!A142="","",'Macrobond Imports'!A142)</f>
        <v>21429</v>
      </c>
      <c r="B143" s="9" t="str">
        <f>IF('Macrobond Imports'!B142="","",'Macrobond Imports'!B142)</f>
        <v/>
      </c>
      <c r="C143" s="9" t="str">
        <f>IF('Macrobond Imports'!C142="","",'Macrobond Imports'!C142)</f>
        <v/>
      </c>
      <c r="D143" s="9" t="str">
        <f>IF('Macrobond Imports'!Z142="","",'Macrobond Imports'!Z142)</f>
        <v/>
      </c>
      <c r="E143" s="9" t="str">
        <f>IF('Macrobond Imports'!BH142="","",'Macrobond Imports'!BH142)</f>
        <v/>
      </c>
      <c r="F143" s="9" t="str">
        <f>IF('Macrobond Imports'!BJ142="","",'Macrobond Imports'!BJ142)</f>
        <v/>
      </c>
      <c r="G143" s="9" t="str">
        <f>IF('Macrobond Imports'!BK142="","",'Macrobond Imports'!BK142)</f>
        <v/>
      </c>
      <c r="H143" s="9" t="str">
        <f>IF('Macrobond Imports'!BL142="","",'Macrobond Imports'!BL142)</f>
        <v/>
      </c>
      <c r="I143" s="9" t="str">
        <f>IF('Macrobond Imports'!BS142="","",'Macrobond Imports'!BS142)</f>
        <v/>
      </c>
      <c r="J143" s="9" t="str">
        <f>IF('Macrobond Imports'!AA142="","",'Macrobond Imports'!AA142)</f>
        <v/>
      </c>
      <c r="K143" s="9">
        <f>IF('Macrobond Imports'!DF142="","",'Macrobond Imports'!DF142)</f>
        <v>30.4</v>
      </c>
      <c r="L143" s="9">
        <f>IF('Macrobond Imports'!EA142="","",'Macrobond Imports'!EA142)</f>
        <v>31.6</v>
      </c>
      <c r="M143" s="9" t="str">
        <f>IF('Macrobond Imports'!FA142="","",'Macrobond Imports'!FA142)</f>
        <v/>
      </c>
      <c r="N143" s="9" t="str">
        <f>IF('Macrobond Imports'!FC142="","",'Macrobond Imports'!FC142)</f>
        <v/>
      </c>
      <c r="P143" s="16">
        <f t="shared" si="116"/>
        <v>21429</v>
      </c>
      <c r="Q143" s="17" t="str">
        <f t="shared" si="117"/>
        <v/>
      </c>
      <c r="R143" s="17" t="str">
        <f t="shared" si="118"/>
        <v/>
      </c>
      <c r="S143" s="17" t="str">
        <f t="shared" si="119"/>
        <v/>
      </c>
      <c r="T143" s="17" t="str">
        <f t="shared" si="120"/>
        <v/>
      </c>
      <c r="U143" s="17" t="str">
        <f t="shared" si="121"/>
        <v/>
      </c>
      <c r="V143" s="17" t="str">
        <f t="shared" si="122"/>
        <v/>
      </c>
      <c r="W143" s="17" t="str">
        <f t="shared" si="123"/>
        <v/>
      </c>
      <c r="X143" s="17" t="str">
        <f t="shared" si="124"/>
        <v/>
      </c>
      <c r="Y143" s="17" t="str">
        <f t="shared" si="125"/>
        <v/>
      </c>
      <c r="Z143" s="17">
        <f t="shared" si="126"/>
        <v>0</v>
      </c>
      <c r="AA143" s="17">
        <f t="shared" si="127"/>
        <v>-9.4043887147334804E-3</v>
      </c>
      <c r="AB143" s="17" t="str">
        <f t="shared" si="128"/>
        <v/>
      </c>
      <c r="AC143" s="17" t="str">
        <f t="shared" si="129"/>
        <v/>
      </c>
      <c r="AE143" s="17" t="str">
        <f t="shared" ca="1" si="130"/>
        <v/>
      </c>
      <c r="AF143" s="17" t="str">
        <f t="shared" ca="1" si="131"/>
        <v/>
      </c>
      <c r="AG143" s="17" t="str">
        <f t="shared" ca="1" si="132"/>
        <v/>
      </c>
      <c r="AH143" s="17" t="str">
        <f t="shared" ca="1" si="133"/>
        <v/>
      </c>
      <c r="AI143" s="17" t="str">
        <f t="shared" ca="1" si="134"/>
        <v/>
      </c>
      <c r="AJ143" s="17" t="str">
        <f t="shared" ca="1" si="135"/>
        <v/>
      </c>
      <c r="AK143" s="17" t="str">
        <f t="shared" ca="1" si="136"/>
        <v/>
      </c>
      <c r="AL143" s="17" t="str">
        <f t="shared" ca="1" si="137"/>
        <v/>
      </c>
      <c r="AM143" s="17" t="str">
        <f t="shared" ca="1" si="138"/>
        <v/>
      </c>
      <c r="AN143" s="17">
        <f t="shared" ca="1" si="139"/>
        <v>0</v>
      </c>
      <c r="AO143" s="17">
        <f t="shared" ca="1" si="140"/>
        <v>1.2820512820512997E-2</v>
      </c>
      <c r="AP143" s="17" t="str">
        <f t="shared" ca="1" si="141"/>
        <v/>
      </c>
      <c r="AQ143" s="17" t="str">
        <f t="shared" ca="1" si="142"/>
        <v/>
      </c>
      <c r="AS143" s="17" t="str">
        <f t="shared" ca="1" si="143"/>
        <v/>
      </c>
      <c r="AT143" s="17" t="str">
        <f t="shared" ca="1" si="144"/>
        <v/>
      </c>
      <c r="AU143" s="17" t="str">
        <f t="shared" ca="1" si="145"/>
        <v/>
      </c>
      <c r="AV143" s="17" t="str">
        <f t="shared" ca="1" si="146"/>
        <v/>
      </c>
      <c r="AW143" s="17" t="str">
        <f t="shared" ca="1" si="147"/>
        <v/>
      </c>
      <c r="AX143" s="17" t="str">
        <f t="shared" ca="1" si="148"/>
        <v/>
      </c>
      <c r="AY143" s="17" t="str">
        <f t="shared" ca="1" si="149"/>
        <v/>
      </c>
      <c r="AZ143" s="17" t="str">
        <f t="shared" ca="1" si="150"/>
        <v/>
      </c>
      <c r="BA143" s="17" t="str">
        <f t="shared" ca="1" si="151"/>
        <v/>
      </c>
      <c r="BB143" s="17">
        <f t="shared" ca="1" si="152"/>
        <v>1.3266817111746043E-2</v>
      </c>
      <c r="BC143" s="17">
        <f t="shared" ca="1" si="153"/>
        <v>-4.9070288085937386E-2</v>
      </c>
      <c r="BD143" s="17" t="str">
        <f t="shared" ca="1" si="154"/>
        <v/>
      </c>
      <c r="BE143" s="17" t="str">
        <f t="shared" ca="1" si="155"/>
        <v/>
      </c>
      <c r="BG143" s="17" t="str">
        <f t="shared" ca="1" si="156"/>
        <v/>
      </c>
      <c r="BH143" s="17" t="str">
        <f t="shared" ca="1" si="157"/>
        <v/>
      </c>
      <c r="BI143" s="17" t="str">
        <f t="shared" ca="1" si="158"/>
        <v/>
      </c>
      <c r="BJ143" s="17" t="str">
        <f t="shared" ca="1" si="159"/>
        <v/>
      </c>
      <c r="BK143" s="17" t="str">
        <f t="shared" ca="1" si="160"/>
        <v/>
      </c>
      <c r="BL143" s="17" t="str">
        <f t="shared" ca="1" si="161"/>
        <v/>
      </c>
      <c r="BM143" s="17" t="str">
        <f t="shared" ca="1" si="162"/>
        <v/>
      </c>
      <c r="BN143" s="17" t="str">
        <f t="shared" ca="1" si="163"/>
        <v/>
      </c>
      <c r="BO143" s="17" t="str">
        <f t="shared" ca="1" si="164"/>
        <v/>
      </c>
      <c r="BP143" s="17">
        <f t="shared" ca="1" si="165"/>
        <v>6.6115522443332964E-3</v>
      </c>
      <c r="BQ143" s="17">
        <f t="shared" ca="1" si="166"/>
        <v>-4.2873985181492991E-2</v>
      </c>
      <c r="BR143" s="17" t="str">
        <f t="shared" ca="1" si="167"/>
        <v/>
      </c>
      <c r="BS143" s="17" t="str">
        <f t="shared" ca="1" si="168"/>
        <v/>
      </c>
      <c r="BX143" t="str">
        <f>IF('Macrobond Imports'!FG142="","",'Macrobond Imports'!FG142)</f>
        <v/>
      </c>
      <c r="BY143" t="str">
        <f>IF('Macrobond Imports'!AI142="","",'Macrobond Imports'!AI142)</f>
        <v/>
      </c>
      <c r="CA143" s="37" t="str">
        <f t="shared" ca="1" si="169"/>
        <v/>
      </c>
      <c r="CB143" s="37" t="str">
        <f t="shared" ca="1" si="170"/>
        <v/>
      </c>
    </row>
    <row r="144" spans="1:80" x14ac:dyDescent="0.25">
      <c r="A144" s="10">
        <f>IF('Macrobond Imports'!A143="","",'Macrobond Imports'!A143)</f>
        <v>21459</v>
      </c>
      <c r="B144" s="9" t="str">
        <f>IF('Macrobond Imports'!B143="","",'Macrobond Imports'!B143)</f>
        <v/>
      </c>
      <c r="C144" s="9" t="str">
        <f>IF('Macrobond Imports'!C143="","",'Macrobond Imports'!C143)</f>
        <v/>
      </c>
      <c r="D144" s="9" t="str">
        <f>IF('Macrobond Imports'!Z143="","",'Macrobond Imports'!Z143)</f>
        <v/>
      </c>
      <c r="E144" s="9" t="str">
        <f>IF('Macrobond Imports'!BH143="","",'Macrobond Imports'!BH143)</f>
        <v/>
      </c>
      <c r="F144" s="9" t="str">
        <f>IF('Macrobond Imports'!BJ143="","",'Macrobond Imports'!BJ143)</f>
        <v/>
      </c>
      <c r="G144" s="9" t="str">
        <f>IF('Macrobond Imports'!BK143="","",'Macrobond Imports'!BK143)</f>
        <v/>
      </c>
      <c r="H144" s="9" t="str">
        <f>IF('Macrobond Imports'!BL143="","",'Macrobond Imports'!BL143)</f>
        <v/>
      </c>
      <c r="I144" s="9" t="str">
        <f>IF('Macrobond Imports'!BS143="","",'Macrobond Imports'!BS143)</f>
        <v/>
      </c>
      <c r="J144" s="9" t="str">
        <f>IF('Macrobond Imports'!AA143="","",'Macrobond Imports'!AA143)</f>
        <v/>
      </c>
      <c r="K144" s="9">
        <f>IF('Macrobond Imports'!DF143="","",'Macrobond Imports'!DF143)</f>
        <v>30.4</v>
      </c>
      <c r="L144" s="9">
        <f>IF('Macrobond Imports'!EA143="","",'Macrobond Imports'!EA143)</f>
        <v>31.9</v>
      </c>
      <c r="M144" s="9" t="str">
        <f>IF('Macrobond Imports'!FA143="","",'Macrobond Imports'!FA143)</f>
        <v/>
      </c>
      <c r="N144" s="9" t="str">
        <f>IF('Macrobond Imports'!FC143="","",'Macrobond Imports'!FC143)</f>
        <v/>
      </c>
      <c r="P144" s="16">
        <f t="shared" si="116"/>
        <v>21459</v>
      </c>
      <c r="Q144" s="17" t="str">
        <f t="shared" si="117"/>
        <v/>
      </c>
      <c r="R144" s="17" t="str">
        <f t="shared" si="118"/>
        <v/>
      </c>
      <c r="S144" s="17" t="str">
        <f t="shared" si="119"/>
        <v/>
      </c>
      <c r="T144" s="17" t="str">
        <f t="shared" si="120"/>
        <v/>
      </c>
      <c r="U144" s="17" t="str">
        <f t="shared" si="121"/>
        <v/>
      </c>
      <c r="V144" s="17" t="str">
        <f t="shared" si="122"/>
        <v/>
      </c>
      <c r="W144" s="17" t="str">
        <f t="shared" si="123"/>
        <v/>
      </c>
      <c r="X144" s="17" t="str">
        <f t="shared" si="124"/>
        <v/>
      </c>
      <c r="Y144" s="17" t="str">
        <f t="shared" si="125"/>
        <v/>
      </c>
      <c r="Z144" s="17">
        <f t="shared" si="126"/>
        <v>0</v>
      </c>
      <c r="AA144" s="17">
        <f t="shared" si="127"/>
        <v>9.4936708860757779E-3</v>
      </c>
      <c r="AB144" s="17" t="str">
        <f t="shared" si="128"/>
        <v/>
      </c>
      <c r="AC144" s="17" t="str">
        <f t="shared" si="129"/>
        <v/>
      </c>
      <c r="AE144" s="17" t="str">
        <f t="shared" ca="1" si="130"/>
        <v/>
      </c>
      <c r="AF144" s="17" t="str">
        <f t="shared" ca="1" si="131"/>
        <v/>
      </c>
      <c r="AG144" s="17" t="str">
        <f t="shared" ca="1" si="132"/>
        <v/>
      </c>
      <c r="AH144" s="17" t="str">
        <f t="shared" ca="1" si="133"/>
        <v/>
      </c>
      <c r="AI144" s="17" t="str">
        <f t="shared" ca="1" si="134"/>
        <v/>
      </c>
      <c r="AJ144" s="17" t="str">
        <f t="shared" ca="1" si="135"/>
        <v/>
      </c>
      <c r="AK144" s="17" t="str">
        <f t="shared" ca="1" si="136"/>
        <v/>
      </c>
      <c r="AL144" s="17" t="str">
        <f t="shared" ca="1" si="137"/>
        <v/>
      </c>
      <c r="AM144" s="17" t="str">
        <f t="shared" ca="1" si="138"/>
        <v/>
      </c>
      <c r="AN144" s="17">
        <f t="shared" ca="1" si="139"/>
        <v>3.3003300330032292E-3</v>
      </c>
      <c r="AO144" s="17">
        <f t="shared" ca="1" si="140"/>
        <v>2.9032258064516148E-2</v>
      </c>
      <c r="AP144" s="17" t="str">
        <f t="shared" ca="1" si="141"/>
        <v/>
      </c>
      <c r="AQ144" s="17" t="str">
        <f t="shared" ca="1" si="142"/>
        <v/>
      </c>
      <c r="AS144" s="17" t="str">
        <f t="shared" ca="1" si="143"/>
        <v/>
      </c>
      <c r="AT144" s="17" t="str">
        <f t="shared" ca="1" si="144"/>
        <v/>
      </c>
      <c r="AU144" s="17" t="str">
        <f t="shared" ca="1" si="145"/>
        <v/>
      </c>
      <c r="AV144" s="17" t="str">
        <f t="shared" ca="1" si="146"/>
        <v/>
      </c>
      <c r="AW144" s="17" t="str">
        <f t="shared" ca="1" si="147"/>
        <v/>
      </c>
      <c r="AX144" s="17" t="str">
        <f t="shared" ca="1" si="148"/>
        <v/>
      </c>
      <c r="AY144" s="17" t="str">
        <f t="shared" ca="1" si="149"/>
        <v/>
      </c>
      <c r="AZ144" s="17" t="str">
        <f t="shared" ca="1" si="150"/>
        <v/>
      </c>
      <c r="BA144" s="17" t="str">
        <f t="shared" ca="1" si="151"/>
        <v/>
      </c>
      <c r="BB144" s="17">
        <f t="shared" ca="1" si="152"/>
        <v>1.3266817111746043E-2</v>
      </c>
      <c r="BC144" s="17">
        <f t="shared" ca="1" si="153"/>
        <v>-2.4690167343053404E-2</v>
      </c>
      <c r="BD144" s="17" t="str">
        <f t="shared" ca="1" si="154"/>
        <v/>
      </c>
      <c r="BE144" s="17" t="str">
        <f t="shared" ca="1" si="155"/>
        <v/>
      </c>
      <c r="BG144" s="17" t="str">
        <f t="shared" ca="1" si="156"/>
        <v/>
      </c>
      <c r="BH144" s="17" t="str">
        <f t="shared" ca="1" si="157"/>
        <v/>
      </c>
      <c r="BI144" s="17" t="str">
        <f t="shared" ca="1" si="158"/>
        <v/>
      </c>
      <c r="BJ144" s="17" t="str">
        <f t="shared" ca="1" si="159"/>
        <v/>
      </c>
      <c r="BK144" s="17" t="str">
        <f t="shared" ca="1" si="160"/>
        <v/>
      </c>
      <c r="BL144" s="17" t="str">
        <f t="shared" ca="1" si="161"/>
        <v/>
      </c>
      <c r="BM144" s="17" t="str">
        <f t="shared" ca="1" si="162"/>
        <v/>
      </c>
      <c r="BN144" s="17" t="str">
        <f t="shared" ca="1" si="163"/>
        <v/>
      </c>
      <c r="BO144" s="17" t="str">
        <f t="shared" ca="1" si="164"/>
        <v/>
      </c>
      <c r="BP144" s="17">
        <f t="shared" ca="1" si="165"/>
        <v>1.3288890838121237E-2</v>
      </c>
      <c r="BQ144" s="17">
        <f t="shared" ca="1" si="166"/>
        <v>6.2991970254338003E-3</v>
      </c>
      <c r="BR144" s="17" t="str">
        <f t="shared" ca="1" si="167"/>
        <v/>
      </c>
      <c r="BS144" s="17" t="str">
        <f t="shared" ca="1" si="168"/>
        <v/>
      </c>
      <c r="BX144" t="str">
        <f>IF('Macrobond Imports'!FG143="","",'Macrobond Imports'!FG143)</f>
        <v/>
      </c>
      <c r="BY144" t="str">
        <f>IF('Macrobond Imports'!AI143="","",'Macrobond Imports'!AI143)</f>
        <v/>
      </c>
      <c r="CA144" s="37" t="str">
        <f t="shared" ca="1" si="169"/>
        <v/>
      </c>
      <c r="CB144" s="37" t="str">
        <f t="shared" ca="1" si="170"/>
        <v/>
      </c>
    </row>
    <row r="145" spans="1:80" x14ac:dyDescent="0.25">
      <c r="A145" s="10">
        <f>IF('Macrobond Imports'!A144="","",'Macrobond Imports'!A144)</f>
        <v>21490</v>
      </c>
      <c r="B145" s="9" t="str">
        <f>IF('Macrobond Imports'!B144="","",'Macrobond Imports'!B144)</f>
        <v/>
      </c>
      <c r="C145" s="9" t="str">
        <f>IF('Macrobond Imports'!C144="","",'Macrobond Imports'!C144)</f>
        <v/>
      </c>
      <c r="D145" s="9" t="str">
        <f>IF('Macrobond Imports'!Z144="","",'Macrobond Imports'!Z144)</f>
        <v/>
      </c>
      <c r="E145" s="9" t="str">
        <f>IF('Macrobond Imports'!BH144="","",'Macrobond Imports'!BH144)</f>
        <v/>
      </c>
      <c r="F145" s="9" t="str">
        <f>IF('Macrobond Imports'!BJ144="","",'Macrobond Imports'!BJ144)</f>
        <v/>
      </c>
      <c r="G145" s="9" t="str">
        <f>IF('Macrobond Imports'!BK144="","",'Macrobond Imports'!BK144)</f>
        <v/>
      </c>
      <c r="H145" s="9" t="str">
        <f>IF('Macrobond Imports'!BL144="","",'Macrobond Imports'!BL144)</f>
        <v/>
      </c>
      <c r="I145" s="9" t="str">
        <f>IF('Macrobond Imports'!BS144="","",'Macrobond Imports'!BS144)</f>
        <v/>
      </c>
      <c r="J145" s="9" t="str">
        <f>IF('Macrobond Imports'!AA144="","",'Macrobond Imports'!AA144)</f>
        <v/>
      </c>
      <c r="K145" s="9">
        <f>IF('Macrobond Imports'!DF144="","",'Macrobond Imports'!DF144)</f>
        <v>30.5</v>
      </c>
      <c r="L145" s="9">
        <f>IF('Macrobond Imports'!EA144="","",'Macrobond Imports'!EA144)</f>
        <v>32.1</v>
      </c>
      <c r="M145" s="9" t="str">
        <f>IF('Macrobond Imports'!FA144="","",'Macrobond Imports'!FA144)</f>
        <v/>
      </c>
      <c r="N145" s="9" t="str">
        <f>IF('Macrobond Imports'!FC144="","",'Macrobond Imports'!FC144)</f>
        <v/>
      </c>
      <c r="P145" s="16">
        <f t="shared" si="116"/>
        <v>21490</v>
      </c>
      <c r="Q145" s="17" t="str">
        <f t="shared" si="117"/>
        <v/>
      </c>
      <c r="R145" s="17" t="str">
        <f t="shared" si="118"/>
        <v/>
      </c>
      <c r="S145" s="17" t="str">
        <f t="shared" si="119"/>
        <v/>
      </c>
      <c r="T145" s="17" t="str">
        <f t="shared" si="120"/>
        <v/>
      </c>
      <c r="U145" s="17" t="str">
        <f t="shared" si="121"/>
        <v/>
      </c>
      <c r="V145" s="17" t="str">
        <f t="shared" si="122"/>
        <v/>
      </c>
      <c r="W145" s="17" t="str">
        <f t="shared" si="123"/>
        <v/>
      </c>
      <c r="X145" s="17" t="str">
        <f t="shared" si="124"/>
        <v/>
      </c>
      <c r="Y145" s="17" t="str">
        <f t="shared" si="125"/>
        <v/>
      </c>
      <c r="Z145" s="17">
        <f t="shared" si="126"/>
        <v>3.2894736842106198E-3</v>
      </c>
      <c r="AA145" s="17">
        <f t="shared" si="127"/>
        <v>6.2695924764890609E-3</v>
      </c>
      <c r="AB145" s="17" t="str">
        <f t="shared" si="128"/>
        <v/>
      </c>
      <c r="AC145" s="17" t="str">
        <f t="shared" si="129"/>
        <v/>
      </c>
      <c r="AE145" s="17" t="str">
        <f t="shared" ca="1" si="130"/>
        <v/>
      </c>
      <c r="AF145" s="17" t="str">
        <f t="shared" ca="1" si="131"/>
        <v/>
      </c>
      <c r="AG145" s="17" t="str">
        <f t="shared" ca="1" si="132"/>
        <v/>
      </c>
      <c r="AH145" s="17" t="str">
        <f t="shared" ca="1" si="133"/>
        <v/>
      </c>
      <c r="AI145" s="17" t="str">
        <f t="shared" ca="1" si="134"/>
        <v/>
      </c>
      <c r="AJ145" s="17" t="str">
        <f t="shared" ca="1" si="135"/>
        <v/>
      </c>
      <c r="AK145" s="17" t="str">
        <f t="shared" ca="1" si="136"/>
        <v/>
      </c>
      <c r="AL145" s="17" t="str">
        <f t="shared" ca="1" si="137"/>
        <v/>
      </c>
      <c r="AM145" s="17" t="str">
        <f t="shared" ca="1" si="138"/>
        <v/>
      </c>
      <c r="AN145" s="17">
        <f t="shared" ca="1" si="139"/>
        <v>3.2894736842106198E-3</v>
      </c>
      <c r="AO145" s="17">
        <f t="shared" ca="1" si="140"/>
        <v>3.2154340836012762E-2</v>
      </c>
      <c r="AP145" s="17" t="str">
        <f t="shared" ca="1" si="141"/>
        <v/>
      </c>
      <c r="AQ145" s="17" t="str">
        <f t="shared" ca="1" si="142"/>
        <v/>
      </c>
      <c r="AS145" s="17" t="str">
        <f t="shared" ca="1" si="143"/>
        <v/>
      </c>
      <c r="AT145" s="17" t="str">
        <f t="shared" ca="1" si="144"/>
        <v/>
      </c>
      <c r="AU145" s="17" t="str">
        <f t="shared" ca="1" si="145"/>
        <v/>
      </c>
      <c r="AV145" s="17" t="str">
        <f t="shared" ca="1" si="146"/>
        <v/>
      </c>
      <c r="AW145" s="17" t="str">
        <f t="shared" ca="1" si="147"/>
        <v/>
      </c>
      <c r="AX145" s="17" t="str">
        <f t="shared" ca="1" si="148"/>
        <v/>
      </c>
      <c r="AY145" s="17" t="str">
        <f t="shared" ca="1" si="149"/>
        <v/>
      </c>
      <c r="AZ145" s="17" t="str">
        <f t="shared" ca="1" si="150"/>
        <v/>
      </c>
      <c r="BA145" s="17" t="str">
        <f t="shared" ca="1" si="151"/>
        <v/>
      </c>
      <c r="BB145" s="17">
        <f t="shared" ca="1" si="152"/>
        <v>1.3222961053447779E-2</v>
      </c>
      <c r="BC145" s="17">
        <f t="shared" ca="1" si="153"/>
        <v>2.5315203965279531E-2</v>
      </c>
      <c r="BD145" s="17" t="str">
        <f t="shared" ca="1" si="154"/>
        <v/>
      </c>
      <c r="BE145" s="17" t="str">
        <f t="shared" ca="1" si="155"/>
        <v/>
      </c>
      <c r="BG145" s="17" t="str">
        <f t="shared" ca="1" si="156"/>
        <v/>
      </c>
      <c r="BH145" s="17" t="str">
        <f t="shared" ca="1" si="157"/>
        <v/>
      </c>
      <c r="BI145" s="17" t="str">
        <f t="shared" ca="1" si="158"/>
        <v/>
      </c>
      <c r="BJ145" s="17" t="str">
        <f t="shared" ca="1" si="159"/>
        <v/>
      </c>
      <c r="BK145" s="17" t="str">
        <f t="shared" ca="1" si="160"/>
        <v/>
      </c>
      <c r="BL145" s="17" t="str">
        <f t="shared" ca="1" si="161"/>
        <v/>
      </c>
      <c r="BM145" s="17" t="str">
        <f t="shared" ca="1" si="162"/>
        <v/>
      </c>
      <c r="BN145" s="17" t="str">
        <f t="shared" ca="1" si="163"/>
        <v/>
      </c>
      <c r="BO145" s="17" t="str">
        <f t="shared" ca="1" si="164"/>
        <v/>
      </c>
      <c r="BP145" s="17">
        <f t="shared" ca="1" si="165"/>
        <v>1.3244888845320268E-2</v>
      </c>
      <c r="BQ145" s="17">
        <f t="shared" ca="1" si="166"/>
        <v>-1.8432784636488231E-2</v>
      </c>
      <c r="BR145" s="17" t="str">
        <f t="shared" ca="1" si="167"/>
        <v/>
      </c>
      <c r="BS145" s="17" t="str">
        <f t="shared" ca="1" si="168"/>
        <v/>
      </c>
      <c r="BX145" t="str">
        <f>IF('Macrobond Imports'!FG144="","",'Macrobond Imports'!FG144)</f>
        <v/>
      </c>
      <c r="BY145" t="str">
        <f>IF('Macrobond Imports'!AI144="","",'Macrobond Imports'!AI144)</f>
        <v/>
      </c>
      <c r="CA145" s="37" t="str">
        <f t="shared" ca="1" si="169"/>
        <v/>
      </c>
      <c r="CB145" s="37" t="str">
        <f t="shared" ca="1" si="170"/>
        <v/>
      </c>
    </row>
    <row r="146" spans="1:80" x14ac:dyDescent="0.25">
      <c r="A146" s="10">
        <f>IF('Macrobond Imports'!A145="","",'Macrobond Imports'!A145)</f>
        <v>21520</v>
      </c>
      <c r="B146" s="9" t="str">
        <f>IF('Macrobond Imports'!B145="","",'Macrobond Imports'!B145)</f>
        <v/>
      </c>
      <c r="C146" s="9" t="str">
        <f>IF('Macrobond Imports'!C145="","",'Macrobond Imports'!C145)</f>
        <v/>
      </c>
      <c r="D146" s="9" t="str">
        <f>IF('Macrobond Imports'!Z145="","",'Macrobond Imports'!Z145)</f>
        <v/>
      </c>
      <c r="E146" s="9" t="str">
        <f>IF('Macrobond Imports'!BH145="","",'Macrobond Imports'!BH145)</f>
        <v/>
      </c>
      <c r="F146" s="9" t="str">
        <f>IF('Macrobond Imports'!BJ145="","",'Macrobond Imports'!BJ145)</f>
        <v/>
      </c>
      <c r="G146" s="9" t="str">
        <f>IF('Macrobond Imports'!BK145="","",'Macrobond Imports'!BK145)</f>
        <v/>
      </c>
      <c r="H146" s="9" t="str">
        <f>IF('Macrobond Imports'!BL145="","",'Macrobond Imports'!BL145)</f>
        <v/>
      </c>
      <c r="I146" s="9" t="str">
        <f>IF('Macrobond Imports'!BS145="","",'Macrobond Imports'!BS145)</f>
        <v/>
      </c>
      <c r="J146" s="9" t="str">
        <f>IF('Macrobond Imports'!AA145="","",'Macrobond Imports'!AA145)</f>
        <v/>
      </c>
      <c r="K146" s="9">
        <f>IF('Macrobond Imports'!DF145="","",'Macrobond Imports'!DF145)</f>
        <v>30.6</v>
      </c>
      <c r="L146" s="9">
        <f>IF('Macrobond Imports'!EA145="","",'Macrobond Imports'!EA145)</f>
        <v>31.6</v>
      </c>
      <c r="M146" s="9" t="str">
        <f>IF('Macrobond Imports'!FA145="","",'Macrobond Imports'!FA145)</f>
        <v/>
      </c>
      <c r="N146" s="9" t="str">
        <f>IF('Macrobond Imports'!FC145="","",'Macrobond Imports'!FC145)</f>
        <v/>
      </c>
      <c r="P146" s="16">
        <f t="shared" si="116"/>
        <v>21520</v>
      </c>
      <c r="Q146" s="17" t="str">
        <f t="shared" si="117"/>
        <v/>
      </c>
      <c r="R146" s="17" t="str">
        <f t="shared" si="118"/>
        <v/>
      </c>
      <c r="S146" s="17" t="str">
        <f t="shared" si="119"/>
        <v/>
      </c>
      <c r="T146" s="17" t="str">
        <f t="shared" si="120"/>
        <v/>
      </c>
      <c r="U146" s="17" t="str">
        <f t="shared" si="121"/>
        <v/>
      </c>
      <c r="V146" s="17" t="str">
        <f t="shared" si="122"/>
        <v/>
      </c>
      <c r="W146" s="17" t="str">
        <f t="shared" si="123"/>
        <v/>
      </c>
      <c r="X146" s="17" t="str">
        <f t="shared" si="124"/>
        <v/>
      </c>
      <c r="Y146" s="17" t="str">
        <f t="shared" si="125"/>
        <v/>
      </c>
      <c r="Z146" s="17">
        <f t="shared" si="126"/>
        <v>3.2786885245901232E-3</v>
      </c>
      <c r="AA146" s="17">
        <f t="shared" si="127"/>
        <v>-1.5576323987538943E-2</v>
      </c>
      <c r="AB146" s="17" t="str">
        <f t="shared" si="128"/>
        <v/>
      </c>
      <c r="AC146" s="17" t="str">
        <f t="shared" si="129"/>
        <v/>
      </c>
      <c r="AE146" s="17" t="str">
        <f t="shared" ca="1" si="130"/>
        <v/>
      </c>
      <c r="AF146" s="17" t="str">
        <f t="shared" ca="1" si="131"/>
        <v/>
      </c>
      <c r="AG146" s="17" t="str">
        <f t="shared" ca="1" si="132"/>
        <v/>
      </c>
      <c r="AH146" s="17" t="str">
        <f t="shared" ca="1" si="133"/>
        <v/>
      </c>
      <c r="AI146" s="17" t="str">
        <f t="shared" ca="1" si="134"/>
        <v/>
      </c>
      <c r="AJ146" s="17" t="str">
        <f t="shared" ca="1" si="135"/>
        <v/>
      </c>
      <c r="AK146" s="17" t="str">
        <f t="shared" ca="1" si="136"/>
        <v/>
      </c>
      <c r="AL146" s="17" t="str">
        <f t="shared" ca="1" si="137"/>
        <v/>
      </c>
      <c r="AM146" s="17" t="str">
        <f t="shared" ca="1" si="138"/>
        <v/>
      </c>
      <c r="AN146" s="17">
        <f t="shared" ca="1" si="139"/>
        <v>6.5789473684212396E-3</v>
      </c>
      <c r="AO146" s="17">
        <f t="shared" ca="1" si="140"/>
        <v>3.1746031746031633E-3</v>
      </c>
      <c r="AP146" s="17" t="str">
        <f t="shared" ca="1" si="141"/>
        <v/>
      </c>
      <c r="AQ146" s="17" t="str">
        <f t="shared" ca="1" si="142"/>
        <v/>
      </c>
      <c r="AS146" s="17" t="str">
        <f t="shared" ca="1" si="143"/>
        <v/>
      </c>
      <c r="AT146" s="17" t="str">
        <f t="shared" ca="1" si="144"/>
        <v/>
      </c>
      <c r="AU146" s="17" t="str">
        <f t="shared" ca="1" si="145"/>
        <v/>
      </c>
      <c r="AV146" s="17" t="str">
        <f t="shared" ca="1" si="146"/>
        <v/>
      </c>
      <c r="AW146" s="17" t="str">
        <f t="shared" ca="1" si="147"/>
        <v/>
      </c>
      <c r="AX146" s="17" t="str">
        <f t="shared" ca="1" si="148"/>
        <v/>
      </c>
      <c r="AY146" s="17" t="str">
        <f t="shared" ca="1" si="149"/>
        <v/>
      </c>
      <c r="AZ146" s="17" t="str">
        <f t="shared" ca="1" si="150"/>
        <v/>
      </c>
      <c r="BA146" s="17" t="str">
        <f t="shared" ca="1" si="151"/>
        <v/>
      </c>
      <c r="BB146" s="17">
        <f t="shared" ca="1" si="152"/>
        <v>2.65766256523563E-2</v>
      </c>
      <c r="BC146" s="17">
        <f t="shared" ca="1" si="153"/>
        <v>0</v>
      </c>
      <c r="BD146" s="17" t="str">
        <f t="shared" ca="1" si="154"/>
        <v/>
      </c>
      <c r="BE146" s="17" t="str">
        <f t="shared" ca="1" si="155"/>
        <v/>
      </c>
      <c r="BG146" s="17" t="str">
        <f t="shared" ca="1" si="156"/>
        <v/>
      </c>
      <c r="BH146" s="17" t="str">
        <f t="shared" ca="1" si="157"/>
        <v/>
      </c>
      <c r="BI146" s="17" t="str">
        <f t="shared" ca="1" si="158"/>
        <v/>
      </c>
      <c r="BJ146" s="17" t="str">
        <f t="shared" ca="1" si="159"/>
        <v/>
      </c>
      <c r="BK146" s="17" t="str">
        <f t="shared" ca="1" si="160"/>
        <v/>
      </c>
      <c r="BL146" s="17" t="str">
        <f t="shared" ca="1" si="161"/>
        <v/>
      </c>
      <c r="BM146" s="17" t="str">
        <f t="shared" ca="1" si="162"/>
        <v/>
      </c>
      <c r="BN146" s="17" t="str">
        <f t="shared" ca="1" si="163"/>
        <v/>
      </c>
      <c r="BO146" s="17" t="str">
        <f t="shared" ca="1" si="164"/>
        <v/>
      </c>
      <c r="BP146" s="17">
        <f t="shared" ca="1" si="165"/>
        <v>1.9900009802960472E-2</v>
      </c>
      <c r="BQ146" s="17">
        <f t="shared" ca="1" si="166"/>
        <v>-2.4843749999999942E-2</v>
      </c>
      <c r="BR146" s="17" t="str">
        <f t="shared" ca="1" si="167"/>
        <v/>
      </c>
      <c r="BS146" s="17" t="str">
        <f t="shared" ca="1" si="168"/>
        <v/>
      </c>
      <c r="BX146" t="str">
        <f>IF('Macrobond Imports'!FG145="","",'Macrobond Imports'!FG145)</f>
        <v/>
      </c>
      <c r="BY146" t="str">
        <f>IF('Macrobond Imports'!AI145="","",'Macrobond Imports'!AI145)</f>
        <v/>
      </c>
      <c r="CA146" s="37" t="str">
        <f t="shared" ca="1" si="169"/>
        <v/>
      </c>
      <c r="CB146" s="37" t="str">
        <f t="shared" ca="1" si="170"/>
        <v/>
      </c>
    </row>
    <row r="147" spans="1:80" x14ac:dyDescent="0.25">
      <c r="A147" s="10">
        <f>IF('Macrobond Imports'!A146="","",'Macrobond Imports'!A146)</f>
        <v>21551</v>
      </c>
      <c r="B147" s="9" t="str">
        <f>IF('Macrobond Imports'!B146="","",'Macrobond Imports'!B146)</f>
        <v/>
      </c>
      <c r="C147" s="9" t="str">
        <f>IF('Macrobond Imports'!C146="","",'Macrobond Imports'!C146)</f>
        <v/>
      </c>
      <c r="D147" s="9" t="str">
        <f>IF('Macrobond Imports'!Z146="","",'Macrobond Imports'!Z146)</f>
        <v/>
      </c>
      <c r="E147" s="9" t="str">
        <f>IF('Macrobond Imports'!BH146="","",'Macrobond Imports'!BH146)</f>
        <v/>
      </c>
      <c r="F147" s="9" t="str">
        <f>IF('Macrobond Imports'!BJ146="","",'Macrobond Imports'!BJ146)</f>
        <v/>
      </c>
      <c r="G147" s="9" t="str">
        <f>IF('Macrobond Imports'!BK146="","",'Macrobond Imports'!BK146)</f>
        <v/>
      </c>
      <c r="H147" s="9" t="str">
        <f>IF('Macrobond Imports'!BL146="","",'Macrobond Imports'!BL146)</f>
        <v/>
      </c>
      <c r="I147" s="9" t="str">
        <f>IF('Macrobond Imports'!BS146="","",'Macrobond Imports'!BS146)</f>
        <v/>
      </c>
      <c r="J147" s="9" t="str">
        <f>IF('Macrobond Imports'!AA146="","",'Macrobond Imports'!AA146)</f>
        <v/>
      </c>
      <c r="K147" s="9">
        <f>IF('Macrobond Imports'!DF146="","",'Macrobond Imports'!DF146)</f>
        <v>30.6</v>
      </c>
      <c r="L147" s="9">
        <f>IF('Macrobond Imports'!EA146="","",'Macrobond Imports'!EA146)</f>
        <v>31.6</v>
      </c>
      <c r="M147" s="9" t="str">
        <f>IF('Macrobond Imports'!FA146="","",'Macrobond Imports'!FA146)</f>
        <v/>
      </c>
      <c r="N147" s="9" t="str">
        <f>IF('Macrobond Imports'!FC146="","",'Macrobond Imports'!FC146)</f>
        <v/>
      </c>
      <c r="P147" s="16">
        <f t="shared" si="116"/>
        <v>21551</v>
      </c>
      <c r="Q147" s="17" t="str">
        <f t="shared" si="117"/>
        <v/>
      </c>
      <c r="R147" s="17" t="str">
        <f t="shared" si="118"/>
        <v/>
      </c>
      <c r="S147" s="17" t="str">
        <f t="shared" si="119"/>
        <v/>
      </c>
      <c r="T147" s="17" t="str">
        <f t="shared" si="120"/>
        <v/>
      </c>
      <c r="U147" s="17" t="str">
        <f t="shared" si="121"/>
        <v/>
      </c>
      <c r="V147" s="17" t="str">
        <f t="shared" si="122"/>
        <v/>
      </c>
      <c r="W147" s="17" t="str">
        <f t="shared" si="123"/>
        <v/>
      </c>
      <c r="X147" s="17" t="str">
        <f t="shared" si="124"/>
        <v/>
      </c>
      <c r="Y147" s="17" t="str">
        <f t="shared" si="125"/>
        <v/>
      </c>
      <c r="Z147" s="17">
        <f t="shared" si="126"/>
        <v>0</v>
      </c>
      <c r="AA147" s="17">
        <f t="shared" si="127"/>
        <v>0</v>
      </c>
      <c r="AB147" s="17" t="str">
        <f t="shared" si="128"/>
        <v/>
      </c>
      <c r="AC147" s="17" t="str">
        <f t="shared" si="129"/>
        <v/>
      </c>
      <c r="AE147" s="17" t="str">
        <f t="shared" ca="1" si="130"/>
        <v/>
      </c>
      <c r="AF147" s="17" t="str">
        <f t="shared" ca="1" si="131"/>
        <v/>
      </c>
      <c r="AG147" s="17" t="str">
        <f t="shared" ca="1" si="132"/>
        <v/>
      </c>
      <c r="AH147" s="17" t="str">
        <f t="shared" ca="1" si="133"/>
        <v/>
      </c>
      <c r="AI147" s="17" t="str">
        <f t="shared" ca="1" si="134"/>
        <v/>
      </c>
      <c r="AJ147" s="17" t="str">
        <f t="shared" ca="1" si="135"/>
        <v/>
      </c>
      <c r="AK147" s="17" t="str">
        <f t="shared" ca="1" si="136"/>
        <v/>
      </c>
      <c r="AL147" s="17" t="str">
        <f t="shared" ca="1" si="137"/>
        <v/>
      </c>
      <c r="AM147" s="17" t="str">
        <f t="shared" ca="1" si="138"/>
        <v/>
      </c>
      <c r="AN147" s="17">
        <f t="shared" ca="1" si="139"/>
        <v>6.5789473684212396E-3</v>
      </c>
      <c r="AO147" s="17">
        <f t="shared" ca="1" si="140"/>
        <v>6.3694267515923553E-3</v>
      </c>
      <c r="AP147" s="17" t="str">
        <f t="shared" ca="1" si="141"/>
        <v/>
      </c>
      <c r="AQ147" s="17" t="str">
        <f t="shared" ca="1" si="142"/>
        <v/>
      </c>
      <c r="AS147" s="17" t="str">
        <f t="shared" ca="1" si="143"/>
        <v/>
      </c>
      <c r="AT147" s="17" t="str">
        <f t="shared" ca="1" si="144"/>
        <v/>
      </c>
      <c r="AU147" s="17" t="str">
        <f t="shared" ca="1" si="145"/>
        <v/>
      </c>
      <c r="AV147" s="17" t="str">
        <f t="shared" ca="1" si="146"/>
        <v/>
      </c>
      <c r="AW147" s="17" t="str">
        <f t="shared" ca="1" si="147"/>
        <v/>
      </c>
      <c r="AX147" s="17" t="str">
        <f t="shared" ca="1" si="148"/>
        <v/>
      </c>
      <c r="AY147" s="17" t="str">
        <f t="shared" ca="1" si="149"/>
        <v/>
      </c>
      <c r="AZ147" s="17" t="str">
        <f t="shared" ca="1" si="150"/>
        <v/>
      </c>
      <c r="BA147" s="17" t="str">
        <f t="shared" ca="1" si="151"/>
        <v/>
      </c>
      <c r="BB147" s="17">
        <f t="shared" ca="1" si="152"/>
        <v>2.65766256523563E-2</v>
      </c>
      <c r="BC147" s="17">
        <f t="shared" ca="1" si="153"/>
        <v>-3.7090218865881375E-2</v>
      </c>
      <c r="BD147" s="17" t="str">
        <f t="shared" ca="1" si="154"/>
        <v/>
      </c>
      <c r="BE147" s="17" t="str">
        <f t="shared" ca="1" si="155"/>
        <v/>
      </c>
      <c r="BG147" s="17" t="str">
        <f t="shared" ca="1" si="156"/>
        <v/>
      </c>
      <c r="BH147" s="17" t="str">
        <f t="shared" ca="1" si="157"/>
        <v/>
      </c>
      <c r="BI147" s="17" t="str">
        <f t="shared" ca="1" si="158"/>
        <v/>
      </c>
      <c r="BJ147" s="17" t="str">
        <f t="shared" ca="1" si="159"/>
        <v/>
      </c>
      <c r="BK147" s="17" t="str">
        <f t="shared" ca="1" si="160"/>
        <v/>
      </c>
      <c r="BL147" s="17" t="str">
        <f t="shared" ca="1" si="161"/>
        <v/>
      </c>
      <c r="BM147" s="17" t="str">
        <f t="shared" ca="1" si="162"/>
        <v/>
      </c>
      <c r="BN147" s="17" t="str">
        <f t="shared" ca="1" si="163"/>
        <v/>
      </c>
      <c r="BO147" s="17" t="str">
        <f t="shared" ca="1" si="164"/>
        <v/>
      </c>
      <c r="BP147" s="17">
        <f t="shared" ca="1" si="165"/>
        <v>1.9900009802960472E-2</v>
      </c>
      <c r="BQ147" s="17">
        <f t="shared" ca="1" si="166"/>
        <v>-3.0910026106113153E-2</v>
      </c>
      <c r="BR147" s="17" t="str">
        <f t="shared" ca="1" si="167"/>
        <v/>
      </c>
      <c r="BS147" s="17" t="str">
        <f t="shared" ca="1" si="168"/>
        <v/>
      </c>
      <c r="BX147" t="str">
        <f>IF('Macrobond Imports'!FG146="","",'Macrobond Imports'!FG146)</f>
        <v/>
      </c>
      <c r="BY147" t="str">
        <f>IF('Macrobond Imports'!AI146="","",'Macrobond Imports'!AI146)</f>
        <v/>
      </c>
      <c r="CA147" s="37" t="str">
        <f t="shared" ca="1" si="169"/>
        <v/>
      </c>
      <c r="CB147" s="37" t="str">
        <f t="shared" ca="1" si="170"/>
        <v/>
      </c>
    </row>
    <row r="148" spans="1:80" x14ac:dyDescent="0.25">
      <c r="A148" s="10">
        <f>IF('Macrobond Imports'!A147="","",'Macrobond Imports'!A147)</f>
        <v>21582</v>
      </c>
      <c r="B148" s="9" t="str">
        <f>IF('Macrobond Imports'!B147="","",'Macrobond Imports'!B147)</f>
        <v/>
      </c>
      <c r="C148" s="9" t="str">
        <f>IF('Macrobond Imports'!C147="","",'Macrobond Imports'!C147)</f>
        <v/>
      </c>
      <c r="D148" s="9" t="str">
        <f>IF('Macrobond Imports'!Z147="","",'Macrobond Imports'!Z147)</f>
        <v/>
      </c>
      <c r="E148" s="9" t="str">
        <f>IF('Macrobond Imports'!BH147="","",'Macrobond Imports'!BH147)</f>
        <v/>
      </c>
      <c r="F148" s="9" t="str">
        <f>IF('Macrobond Imports'!BJ147="","",'Macrobond Imports'!BJ147)</f>
        <v/>
      </c>
      <c r="G148" s="9" t="str">
        <f>IF('Macrobond Imports'!BK147="","",'Macrobond Imports'!BK147)</f>
        <v/>
      </c>
      <c r="H148" s="9" t="str">
        <f>IF('Macrobond Imports'!BL147="","",'Macrobond Imports'!BL147)</f>
        <v/>
      </c>
      <c r="I148" s="9" t="str">
        <f>IF('Macrobond Imports'!BS147="","",'Macrobond Imports'!BS147)</f>
        <v/>
      </c>
      <c r="J148" s="9" t="str">
        <f>IF('Macrobond Imports'!AA147="","",'Macrobond Imports'!AA147)</f>
        <v/>
      </c>
      <c r="K148" s="9">
        <f>IF('Macrobond Imports'!DF147="","",'Macrobond Imports'!DF147)</f>
        <v>30.7</v>
      </c>
      <c r="L148" s="9">
        <f>IF('Macrobond Imports'!EA147="","",'Macrobond Imports'!EA147)</f>
        <v>31.4</v>
      </c>
      <c r="M148" s="9" t="str">
        <f>IF('Macrobond Imports'!FA147="","",'Macrobond Imports'!FA147)</f>
        <v/>
      </c>
      <c r="N148" s="9" t="str">
        <f>IF('Macrobond Imports'!FC147="","",'Macrobond Imports'!FC147)</f>
        <v/>
      </c>
      <c r="P148" s="16">
        <f t="shared" si="116"/>
        <v>21582</v>
      </c>
      <c r="Q148" s="17" t="str">
        <f t="shared" si="117"/>
        <v/>
      </c>
      <c r="R148" s="17" t="str">
        <f t="shared" si="118"/>
        <v/>
      </c>
      <c r="S148" s="17" t="str">
        <f t="shared" si="119"/>
        <v/>
      </c>
      <c r="T148" s="17" t="str">
        <f t="shared" si="120"/>
        <v/>
      </c>
      <c r="U148" s="17" t="str">
        <f t="shared" si="121"/>
        <v/>
      </c>
      <c r="V148" s="17" t="str">
        <f t="shared" si="122"/>
        <v/>
      </c>
      <c r="W148" s="17" t="str">
        <f t="shared" si="123"/>
        <v/>
      </c>
      <c r="X148" s="17" t="str">
        <f t="shared" si="124"/>
        <v/>
      </c>
      <c r="Y148" s="17" t="str">
        <f t="shared" si="125"/>
        <v/>
      </c>
      <c r="Z148" s="17">
        <f t="shared" si="126"/>
        <v>3.2679738562091387E-3</v>
      </c>
      <c r="AA148" s="17">
        <f t="shared" si="127"/>
        <v>-6.3291139240507777E-3</v>
      </c>
      <c r="AB148" s="17" t="str">
        <f t="shared" si="128"/>
        <v/>
      </c>
      <c r="AC148" s="17" t="str">
        <f t="shared" si="129"/>
        <v/>
      </c>
      <c r="AE148" s="17" t="str">
        <f t="shared" ca="1" si="130"/>
        <v/>
      </c>
      <c r="AF148" s="17" t="str">
        <f t="shared" ca="1" si="131"/>
        <v/>
      </c>
      <c r="AG148" s="17" t="str">
        <f t="shared" ca="1" si="132"/>
        <v/>
      </c>
      <c r="AH148" s="17" t="str">
        <f t="shared" ca="1" si="133"/>
        <v/>
      </c>
      <c r="AI148" s="17" t="str">
        <f t="shared" ca="1" si="134"/>
        <v/>
      </c>
      <c r="AJ148" s="17" t="str">
        <f t="shared" ca="1" si="135"/>
        <v/>
      </c>
      <c r="AK148" s="17" t="str">
        <f t="shared" ca="1" si="136"/>
        <v/>
      </c>
      <c r="AL148" s="17" t="str">
        <f t="shared" ca="1" si="137"/>
        <v/>
      </c>
      <c r="AM148" s="17" t="str">
        <f t="shared" ca="1" si="138"/>
        <v/>
      </c>
      <c r="AN148" s="17">
        <f t="shared" ca="1" si="139"/>
        <v>1.3201320132013139E-2</v>
      </c>
      <c r="AO148" s="17">
        <f t="shared" ca="1" si="140"/>
        <v>-1.5673981191222541E-2</v>
      </c>
      <c r="AP148" s="17" t="str">
        <f t="shared" ca="1" si="141"/>
        <v/>
      </c>
      <c r="AQ148" s="17" t="str">
        <f t="shared" ca="1" si="142"/>
        <v/>
      </c>
      <c r="AS148" s="17" t="str">
        <f t="shared" ca="1" si="143"/>
        <v/>
      </c>
      <c r="AT148" s="17" t="str">
        <f t="shared" ca="1" si="144"/>
        <v/>
      </c>
      <c r="AU148" s="17" t="str">
        <f t="shared" ca="1" si="145"/>
        <v/>
      </c>
      <c r="AV148" s="17" t="str">
        <f t="shared" ca="1" si="146"/>
        <v/>
      </c>
      <c r="AW148" s="17" t="str">
        <f t="shared" ca="1" si="147"/>
        <v/>
      </c>
      <c r="AX148" s="17" t="str">
        <f t="shared" ca="1" si="148"/>
        <v/>
      </c>
      <c r="AY148" s="17" t="str">
        <f t="shared" ca="1" si="149"/>
        <v/>
      </c>
      <c r="AZ148" s="17" t="str">
        <f t="shared" ca="1" si="150"/>
        <v/>
      </c>
      <c r="BA148" s="17" t="str">
        <f t="shared" ca="1" si="151"/>
        <v/>
      </c>
      <c r="BB148" s="17">
        <f t="shared" ca="1" si="152"/>
        <v>2.648863305594773E-2</v>
      </c>
      <c r="BC148" s="17">
        <f t="shared" ca="1" si="153"/>
        <v>-8.4415435039430164E-2</v>
      </c>
      <c r="BD148" s="17" t="str">
        <f t="shared" ca="1" si="154"/>
        <v/>
      </c>
      <c r="BE148" s="17" t="str">
        <f t="shared" ca="1" si="155"/>
        <v/>
      </c>
      <c r="BG148" s="17" t="str">
        <f t="shared" ca="1" si="156"/>
        <v/>
      </c>
      <c r="BH148" s="17" t="str">
        <f t="shared" ca="1" si="157"/>
        <v/>
      </c>
      <c r="BI148" s="17" t="str">
        <f t="shared" ca="1" si="158"/>
        <v/>
      </c>
      <c r="BJ148" s="17" t="str">
        <f t="shared" ca="1" si="159"/>
        <v/>
      </c>
      <c r="BK148" s="17" t="str">
        <f t="shared" ca="1" si="160"/>
        <v/>
      </c>
      <c r="BL148" s="17" t="str">
        <f t="shared" ca="1" si="161"/>
        <v/>
      </c>
      <c r="BM148" s="17" t="str">
        <f t="shared" ca="1" si="162"/>
        <v/>
      </c>
      <c r="BN148" s="17" t="str">
        <f t="shared" ca="1" si="163"/>
        <v/>
      </c>
      <c r="BO148" s="17" t="str">
        <f t="shared" ca="1" si="164"/>
        <v/>
      </c>
      <c r="BP148" s="17">
        <f t="shared" ca="1" si="165"/>
        <v>1.9834227839335306E-2</v>
      </c>
      <c r="BQ148" s="17">
        <f t="shared" ca="1" si="166"/>
        <v>-3.1102288696062241E-2</v>
      </c>
      <c r="BR148" s="17" t="str">
        <f t="shared" ca="1" si="167"/>
        <v/>
      </c>
      <c r="BS148" s="17" t="str">
        <f t="shared" ca="1" si="168"/>
        <v/>
      </c>
      <c r="BX148" t="str">
        <f>IF('Macrobond Imports'!FG147="","",'Macrobond Imports'!FG147)</f>
        <v/>
      </c>
      <c r="BY148" t="str">
        <f>IF('Macrobond Imports'!AI147="","",'Macrobond Imports'!AI147)</f>
        <v/>
      </c>
      <c r="CA148" s="37" t="str">
        <f t="shared" ca="1" si="169"/>
        <v/>
      </c>
      <c r="CB148" s="37" t="str">
        <f t="shared" ca="1" si="170"/>
        <v/>
      </c>
    </row>
    <row r="149" spans="1:80" x14ac:dyDescent="0.25">
      <c r="A149" s="10">
        <f>IF('Macrobond Imports'!A148="","",'Macrobond Imports'!A148)</f>
        <v>21610</v>
      </c>
      <c r="B149" s="9" t="str">
        <f>IF('Macrobond Imports'!B148="","",'Macrobond Imports'!B148)</f>
        <v/>
      </c>
      <c r="C149" s="9" t="str">
        <f>IF('Macrobond Imports'!C148="","",'Macrobond Imports'!C148)</f>
        <v/>
      </c>
      <c r="D149" s="9" t="str">
        <f>IF('Macrobond Imports'!Z148="","",'Macrobond Imports'!Z148)</f>
        <v/>
      </c>
      <c r="E149" s="9" t="str">
        <f>IF('Macrobond Imports'!BH148="","",'Macrobond Imports'!BH148)</f>
        <v/>
      </c>
      <c r="F149" s="9" t="str">
        <f>IF('Macrobond Imports'!BJ148="","",'Macrobond Imports'!BJ148)</f>
        <v/>
      </c>
      <c r="G149" s="9" t="str">
        <f>IF('Macrobond Imports'!BK148="","",'Macrobond Imports'!BK148)</f>
        <v/>
      </c>
      <c r="H149" s="9" t="str">
        <f>IF('Macrobond Imports'!BL148="","",'Macrobond Imports'!BL148)</f>
        <v/>
      </c>
      <c r="I149" s="9" t="str">
        <f>IF('Macrobond Imports'!BS148="","",'Macrobond Imports'!BS148)</f>
        <v/>
      </c>
      <c r="J149" s="9" t="str">
        <f>IF('Macrobond Imports'!AA148="","",'Macrobond Imports'!AA148)</f>
        <v/>
      </c>
      <c r="K149" s="9">
        <f>IF('Macrobond Imports'!DF148="","",'Macrobond Imports'!DF148)</f>
        <v>30.7</v>
      </c>
      <c r="L149" s="9">
        <f>IF('Macrobond Imports'!EA148="","",'Macrobond Imports'!EA148)</f>
        <v>31.5</v>
      </c>
      <c r="M149" s="9" t="str">
        <f>IF('Macrobond Imports'!FA148="","",'Macrobond Imports'!FA148)</f>
        <v/>
      </c>
      <c r="N149" s="9" t="str">
        <f>IF('Macrobond Imports'!FC148="","",'Macrobond Imports'!FC148)</f>
        <v/>
      </c>
      <c r="P149" s="16">
        <f t="shared" si="116"/>
        <v>21610</v>
      </c>
      <c r="Q149" s="17" t="str">
        <f t="shared" si="117"/>
        <v/>
      </c>
      <c r="R149" s="17" t="str">
        <f t="shared" si="118"/>
        <v/>
      </c>
      <c r="S149" s="17" t="str">
        <f t="shared" si="119"/>
        <v/>
      </c>
      <c r="T149" s="17" t="str">
        <f t="shared" si="120"/>
        <v/>
      </c>
      <c r="U149" s="17" t="str">
        <f t="shared" si="121"/>
        <v/>
      </c>
      <c r="V149" s="17" t="str">
        <f t="shared" si="122"/>
        <v/>
      </c>
      <c r="W149" s="17" t="str">
        <f t="shared" si="123"/>
        <v/>
      </c>
      <c r="X149" s="17" t="str">
        <f t="shared" si="124"/>
        <v/>
      </c>
      <c r="Y149" s="17" t="str">
        <f t="shared" si="125"/>
        <v/>
      </c>
      <c r="Z149" s="17">
        <f t="shared" si="126"/>
        <v>0</v>
      </c>
      <c r="AA149" s="17">
        <f t="shared" si="127"/>
        <v>3.1847133757962887E-3</v>
      </c>
      <c r="AB149" s="17" t="str">
        <f t="shared" si="128"/>
        <v/>
      </c>
      <c r="AC149" s="17" t="str">
        <f t="shared" si="129"/>
        <v/>
      </c>
      <c r="AE149" s="17" t="str">
        <f t="shared" ca="1" si="130"/>
        <v/>
      </c>
      <c r="AF149" s="17" t="str">
        <f t="shared" ca="1" si="131"/>
        <v/>
      </c>
      <c r="AG149" s="17" t="str">
        <f t="shared" ca="1" si="132"/>
        <v/>
      </c>
      <c r="AH149" s="17" t="str">
        <f t="shared" ca="1" si="133"/>
        <v/>
      </c>
      <c r="AI149" s="17" t="str">
        <f t="shared" ca="1" si="134"/>
        <v/>
      </c>
      <c r="AJ149" s="17" t="str">
        <f t="shared" ca="1" si="135"/>
        <v/>
      </c>
      <c r="AK149" s="17" t="str">
        <f t="shared" ca="1" si="136"/>
        <v/>
      </c>
      <c r="AL149" s="17" t="str">
        <f t="shared" ca="1" si="137"/>
        <v/>
      </c>
      <c r="AM149" s="17" t="str">
        <f t="shared" ca="1" si="138"/>
        <v/>
      </c>
      <c r="AN149" s="17">
        <f t="shared" ca="1" si="139"/>
        <v>1.3201320132013139E-2</v>
      </c>
      <c r="AO149" s="17">
        <f t="shared" ca="1" si="140"/>
        <v>-2.4767801857585092E-2</v>
      </c>
      <c r="AP149" s="17" t="str">
        <f t="shared" ca="1" si="141"/>
        <v/>
      </c>
      <c r="AQ149" s="17" t="str">
        <f t="shared" ca="1" si="142"/>
        <v/>
      </c>
      <c r="AS149" s="17" t="str">
        <f t="shared" ca="1" si="143"/>
        <v/>
      </c>
      <c r="AT149" s="17" t="str">
        <f t="shared" ca="1" si="144"/>
        <v/>
      </c>
      <c r="AU149" s="17" t="str">
        <f t="shared" ca="1" si="145"/>
        <v/>
      </c>
      <c r="AV149" s="17" t="str">
        <f t="shared" ca="1" si="146"/>
        <v/>
      </c>
      <c r="AW149" s="17" t="str">
        <f t="shared" ca="1" si="147"/>
        <v/>
      </c>
      <c r="AX149" s="17" t="str">
        <f t="shared" ca="1" si="148"/>
        <v/>
      </c>
      <c r="AY149" s="17" t="str">
        <f t="shared" ca="1" si="149"/>
        <v/>
      </c>
      <c r="AZ149" s="17" t="str">
        <f t="shared" ca="1" si="150"/>
        <v/>
      </c>
      <c r="BA149" s="17" t="str">
        <f t="shared" ca="1" si="151"/>
        <v/>
      </c>
      <c r="BB149" s="17">
        <f t="shared" ca="1" si="152"/>
        <v>1.313611306094975E-2</v>
      </c>
      <c r="BC149" s="17">
        <f t="shared" ca="1" si="153"/>
        <v>-1.2598267988037204E-2</v>
      </c>
      <c r="BD149" s="17" t="str">
        <f t="shared" ca="1" si="154"/>
        <v/>
      </c>
      <c r="BE149" s="17" t="str">
        <f t="shared" ca="1" si="155"/>
        <v/>
      </c>
      <c r="BG149" s="17" t="str">
        <f t="shared" ca="1" si="156"/>
        <v/>
      </c>
      <c r="BH149" s="17" t="str">
        <f t="shared" ca="1" si="157"/>
        <v/>
      </c>
      <c r="BI149" s="17" t="str">
        <f t="shared" ca="1" si="158"/>
        <v/>
      </c>
      <c r="BJ149" s="17" t="str">
        <f t="shared" ca="1" si="159"/>
        <v/>
      </c>
      <c r="BK149" s="17" t="str">
        <f t="shared" ca="1" si="160"/>
        <v/>
      </c>
      <c r="BL149" s="17" t="str">
        <f t="shared" ca="1" si="161"/>
        <v/>
      </c>
      <c r="BM149" s="17" t="str">
        <f t="shared" ca="1" si="162"/>
        <v/>
      </c>
      <c r="BN149" s="17" t="str">
        <f t="shared" ca="1" si="163"/>
        <v/>
      </c>
      <c r="BO149" s="17" t="str">
        <f t="shared" ca="1" si="164"/>
        <v/>
      </c>
      <c r="BP149" s="17">
        <f t="shared" ca="1" si="165"/>
        <v>1.9834227839335306E-2</v>
      </c>
      <c r="BQ149" s="17">
        <f t="shared" ca="1" si="166"/>
        <v>-6.3190995032847974E-3</v>
      </c>
      <c r="BR149" s="17" t="str">
        <f t="shared" ca="1" si="167"/>
        <v/>
      </c>
      <c r="BS149" s="17" t="str">
        <f t="shared" ca="1" si="168"/>
        <v/>
      </c>
      <c r="BX149" t="str">
        <f>IF('Macrobond Imports'!FG148="","",'Macrobond Imports'!FG148)</f>
        <v/>
      </c>
      <c r="BY149" t="str">
        <f>IF('Macrobond Imports'!AI148="","",'Macrobond Imports'!AI148)</f>
        <v/>
      </c>
      <c r="CA149" s="37" t="str">
        <f t="shared" ca="1" si="169"/>
        <v/>
      </c>
      <c r="CB149" s="37" t="str">
        <f t="shared" ca="1" si="170"/>
        <v/>
      </c>
    </row>
    <row r="150" spans="1:80" x14ac:dyDescent="0.25">
      <c r="A150" s="10">
        <f>IF('Macrobond Imports'!A149="","",'Macrobond Imports'!A149)</f>
        <v>21641</v>
      </c>
      <c r="B150" s="9" t="str">
        <f>IF('Macrobond Imports'!B149="","",'Macrobond Imports'!B149)</f>
        <v/>
      </c>
      <c r="C150" s="9" t="str">
        <f>IF('Macrobond Imports'!C149="","",'Macrobond Imports'!C149)</f>
        <v/>
      </c>
      <c r="D150" s="9" t="str">
        <f>IF('Macrobond Imports'!Z149="","",'Macrobond Imports'!Z149)</f>
        <v/>
      </c>
      <c r="E150" s="9" t="str">
        <f>IF('Macrobond Imports'!BH149="","",'Macrobond Imports'!BH149)</f>
        <v/>
      </c>
      <c r="F150" s="9" t="str">
        <f>IF('Macrobond Imports'!BJ149="","",'Macrobond Imports'!BJ149)</f>
        <v/>
      </c>
      <c r="G150" s="9" t="str">
        <f>IF('Macrobond Imports'!BK149="","",'Macrobond Imports'!BK149)</f>
        <v/>
      </c>
      <c r="H150" s="9" t="str">
        <f>IF('Macrobond Imports'!BL149="","",'Macrobond Imports'!BL149)</f>
        <v/>
      </c>
      <c r="I150" s="9" t="str">
        <f>IF('Macrobond Imports'!BS149="","",'Macrobond Imports'!BS149)</f>
        <v/>
      </c>
      <c r="J150" s="9" t="str">
        <f>IF('Macrobond Imports'!AA149="","",'Macrobond Imports'!AA149)</f>
        <v/>
      </c>
      <c r="K150" s="9">
        <f>IF('Macrobond Imports'!DF149="","",'Macrobond Imports'!DF149)</f>
        <v>30.7</v>
      </c>
      <c r="L150" s="9">
        <f>IF('Macrobond Imports'!EA149="","",'Macrobond Imports'!EA149)</f>
        <v>31.7</v>
      </c>
      <c r="M150" s="9" t="str">
        <f>IF('Macrobond Imports'!FA149="","",'Macrobond Imports'!FA149)</f>
        <v/>
      </c>
      <c r="N150" s="9" t="str">
        <f>IF('Macrobond Imports'!FC149="","",'Macrobond Imports'!FC149)</f>
        <v/>
      </c>
      <c r="P150" s="16">
        <f t="shared" si="116"/>
        <v>21641</v>
      </c>
      <c r="Q150" s="17" t="str">
        <f t="shared" si="117"/>
        <v/>
      </c>
      <c r="R150" s="17" t="str">
        <f t="shared" si="118"/>
        <v/>
      </c>
      <c r="S150" s="17" t="str">
        <f t="shared" si="119"/>
        <v/>
      </c>
      <c r="T150" s="17" t="str">
        <f t="shared" si="120"/>
        <v/>
      </c>
      <c r="U150" s="17" t="str">
        <f t="shared" si="121"/>
        <v/>
      </c>
      <c r="V150" s="17" t="str">
        <f t="shared" si="122"/>
        <v/>
      </c>
      <c r="W150" s="17" t="str">
        <f t="shared" si="123"/>
        <v/>
      </c>
      <c r="X150" s="17" t="str">
        <f t="shared" si="124"/>
        <v/>
      </c>
      <c r="Y150" s="17" t="str">
        <f t="shared" si="125"/>
        <v/>
      </c>
      <c r="Z150" s="17">
        <f t="shared" si="126"/>
        <v>0</v>
      </c>
      <c r="AA150" s="17">
        <f t="shared" si="127"/>
        <v>6.3492063492063266E-3</v>
      </c>
      <c r="AB150" s="17" t="str">
        <f t="shared" si="128"/>
        <v/>
      </c>
      <c r="AC150" s="17" t="str">
        <f t="shared" si="129"/>
        <v/>
      </c>
      <c r="AE150" s="17" t="str">
        <f t="shared" ca="1" si="130"/>
        <v/>
      </c>
      <c r="AF150" s="17" t="str">
        <f t="shared" ca="1" si="131"/>
        <v/>
      </c>
      <c r="AG150" s="17" t="str">
        <f t="shared" ca="1" si="132"/>
        <v/>
      </c>
      <c r="AH150" s="17" t="str">
        <f t="shared" ca="1" si="133"/>
        <v/>
      </c>
      <c r="AI150" s="17" t="str">
        <f t="shared" ca="1" si="134"/>
        <v/>
      </c>
      <c r="AJ150" s="17" t="str">
        <f t="shared" ca="1" si="135"/>
        <v/>
      </c>
      <c r="AK150" s="17" t="str">
        <f t="shared" ca="1" si="136"/>
        <v/>
      </c>
      <c r="AL150" s="17" t="str">
        <f t="shared" ca="1" si="137"/>
        <v/>
      </c>
      <c r="AM150" s="17" t="str">
        <f t="shared" ca="1" si="138"/>
        <v/>
      </c>
      <c r="AN150" s="17">
        <f t="shared" ca="1" si="139"/>
        <v>1.655629139072845E-2</v>
      </c>
      <c r="AO150" s="17">
        <f t="shared" ca="1" si="140"/>
        <v>-3.1446540880503138E-3</v>
      </c>
      <c r="AP150" s="17" t="str">
        <f t="shared" ca="1" si="141"/>
        <v/>
      </c>
      <c r="AQ150" s="17" t="str">
        <f t="shared" ca="1" si="142"/>
        <v/>
      </c>
      <c r="AS150" s="17" t="str">
        <f t="shared" ca="1" si="143"/>
        <v/>
      </c>
      <c r="AT150" s="17" t="str">
        <f t="shared" ca="1" si="144"/>
        <v/>
      </c>
      <c r="AU150" s="17" t="str">
        <f t="shared" ca="1" si="145"/>
        <v/>
      </c>
      <c r="AV150" s="17" t="str">
        <f t="shared" ca="1" si="146"/>
        <v/>
      </c>
      <c r="AW150" s="17" t="str">
        <f t="shared" ca="1" si="147"/>
        <v/>
      </c>
      <c r="AX150" s="17" t="str">
        <f t="shared" ca="1" si="148"/>
        <v/>
      </c>
      <c r="AY150" s="17" t="str">
        <f t="shared" ca="1" si="149"/>
        <v/>
      </c>
      <c r="AZ150" s="17" t="str">
        <f t="shared" ca="1" si="150"/>
        <v/>
      </c>
      <c r="BA150" s="17" t="str">
        <f t="shared" ca="1" si="151"/>
        <v/>
      </c>
      <c r="BB150" s="17">
        <f t="shared" ca="1" si="152"/>
        <v>1.313611306094975E-2</v>
      </c>
      <c r="BC150" s="17">
        <f t="shared" ca="1" si="153"/>
        <v>1.2718441237805411E-2</v>
      </c>
      <c r="BD150" s="17" t="str">
        <f t="shared" ca="1" si="154"/>
        <v/>
      </c>
      <c r="BE150" s="17" t="str">
        <f t="shared" ca="1" si="155"/>
        <v/>
      </c>
      <c r="BG150" s="17" t="str">
        <f t="shared" ca="1" si="156"/>
        <v/>
      </c>
      <c r="BH150" s="17" t="str">
        <f t="shared" ca="1" si="157"/>
        <v/>
      </c>
      <c r="BI150" s="17" t="str">
        <f t="shared" ca="1" si="158"/>
        <v/>
      </c>
      <c r="BJ150" s="17" t="str">
        <f t="shared" ca="1" si="159"/>
        <v/>
      </c>
      <c r="BK150" s="17" t="str">
        <f t="shared" ca="1" si="160"/>
        <v/>
      </c>
      <c r="BL150" s="17" t="str">
        <f t="shared" ca="1" si="161"/>
        <v/>
      </c>
      <c r="BM150" s="17" t="str">
        <f t="shared" ca="1" si="162"/>
        <v/>
      </c>
      <c r="BN150" s="17" t="str">
        <f t="shared" ca="1" si="163"/>
        <v/>
      </c>
      <c r="BO150" s="17" t="str">
        <f t="shared" ca="1" si="164"/>
        <v/>
      </c>
      <c r="BP150" s="17">
        <f t="shared" ca="1" si="165"/>
        <v>1.9834227839335306E-2</v>
      </c>
      <c r="BQ150" s="17">
        <f t="shared" ca="1" si="166"/>
        <v>-1.2499877163156925E-2</v>
      </c>
      <c r="BR150" s="17" t="str">
        <f t="shared" ca="1" si="167"/>
        <v/>
      </c>
      <c r="BS150" s="17" t="str">
        <f t="shared" ca="1" si="168"/>
        <v/>
      </c>
      <c r="BX150" t="str">
        <f>IF('Macrobond Imports'!FG149="","",'Macrobond Imports'!FG149)</f>
        <v/>
      </c>
      <c r="BY150" t="str">
        <f>IF('Macrobond Imports'!AI149="","",'Macrobond Imports'!AI149)</f>
        <v/>
      </c>
      <c r="CA150" s="37" t="str">
        <f t="shared" ca="1" si="169"/>
        <v/>
      </c>
      <c r="CB150" s="37" t="str">
        <f t="shared" ca="1" si="170"/>
        <v/>
      </c>
    </row>
    <row r="151" spans="1:80" x14ac:dyDescent="0.25">
      <c r="A151" s="10">
        <f>IF('Macrobond Imports'!A150="","",'Macrobond Imports'!A150)</f>
        <v>21671</v>
      </c>
      <c r="B151" s="9" t="str">
        <f>IF('Macrobond Imports'!B150="","",'Macrobond Imports'!B150)</f>
        <v/>
      </c>
      <c r="C151" s="9" t="str">
        <f>IF('Macrobond Imports'!C150="","",'Macrobond Imports'!C150)</f>
        <v/>
      </c>
      <c r="D151" s="9" t="str">
        <f>IF('Macrobond Imports'!Z150="","",'Macrobond Imports'!Z150)</f>
        <v/>
      </c>
      <c r="E151" s="9" t="str">
        <f>IF('Macrobond Imports'!BH150="","",'Macrobond Imports'!BH150)</f>
        <v/>
      </c>
      <c r="F151" s="9" t="str">
        <f>IF('Macrobond Imports'!BJ150="","",'Macrobond Imports'!BJ150)</f>
        <v/>
      </c>
      <c r="G151" s="9" t="str">
        <f>IF('Macrobond Imports'!BK150="","",'Macrobond Imports'!BK150)</f>
        <v/>
      </c>
      <c r="H151" s="9" t="str">
        <f>IF('Macrobond Imports'!BL150="","",'Macrobond Imports'!BL150)</f>
        <v/>
      </c>
      <c r="I151" s="9" t="str">
        <f>IF('Macrobond Imports'!BS150="","",'Macrobond Imports'!BS150)</f>
        <v/>
      </c>
      <c r="J151" s="9" t="str">
        <f>IF('Macrobond Imports'!AA150="","",'Macrobond Imports'!AA150)</f>
        <v/>
      </c>
      <c r="K151" s="9">
        <f>IF('Macrobond Imports'!DF150="","",'Macrobond Imports'!DF150)</f>
        <v>30.9</v>
      </c>
      <c r="L151" s="9">
        <f>IF('Macrobond Imports'!EA150="","",'Macrobond Imports'!EA150)</f>
        <v>31.5</v>
      </c>
      <c r="M151" s="9" t="str">
        <f>IF('Macrobond Imports'!FA150="","",'Macrobond Imports'!FA150)</f>
        <v/>
      </c>
      <c r="N151" s="9" t="str">
        <f>IF('Macrobond Imports'!FC150="","",'Macrobond Imports'!FC150)</f>
        <v/>
      </c>
      <c r="P151" s="16">
        <f t="shared" si="116"/>
        <v>21671</v>
      </c>
      <c r="Q151" s="17" t="str">
        <f t="shared" si="117"/>
        <v/>
      </c>
      <c r="R151" s="17" t="str">
        <f t="shared" si="118"/>
        <v/>
      </c>
      <c r="S151" s="17" t="str">
        <f t="shared" si="119"/>
        <v/>
      </c>
      <c r="T151" s="17" t="str">
        <f t="shared" si="120"/>
        <v/>
      </c>
      <c r="U151" s="17" t="str">
        <f t="shared" si="121"/>
        <v/>
      </c>
      <c r="V151" s="17" t="str">
        <f t="shared" si="122"/>
        <v/>
      </c>
      <c r="W151" s="17" t="str">
        <f t="shared" si="123"/>
        <v/>
      </c>
      <c r="X151" s="17" t="str">
        <f t="shared" si="124"/>
        <v/>
      </c>
      <c r="Y151" s="17" t="str">
        <f t="shared" si="125"/>
        <v/>
      </c>
      <c r="Z151" s="17">
        <f t="shared" si="126"/>
        <v>6.514657980456029E-3</v>
      </c>
      <c r="AA151" s="17">
        <f t="shared" si="127"/>
        <v>-6.3091482649841879E-3</v>
      </c>
      <c r="AB151" s="17" t="str">
        <f t="shared" si="128"/>
        <v/>
      </c>
      <c r="AC151" s="17" t="str">
        <f t="shared" si="129"/>
        <v/>
      </c>
      <c r="AE151" s="17" t="str">
        <f t="shared" ca="1" si="130"/>
        <v/>
      </c>
      <c r="AF151" s="17" t="str">
        <f t="shared" ca="1" si="131"/>
        <v/>
      </c>
      <c r="AG151" s="17" t="str">
        <f t="shared" ca="1" si="132"/>
        <v/>
      </c>
      <c r="AH151" s="17" t="str">
        <f t="shared" ca="1" si="133"/>
        <v/>
      </c>
      <c r="AI151" s="17" t="str">
        <f t="shared" ca="1" si="134"/>
        <v/>
      </c>
      <c r="AJ151" s="17" t="str">
        <f t="shared" ca="1" si="135"/>
        <v/>
      </c>
      <c r="AK151" s="17" t="str">
        <f t="shared" ca="1" si="136"/>
        <v/>
      </c>
      <c r="AL151" s="17" t="str">
        <f t="shared" ca="1" si="137"/>
        <v/>
      </c>
      <c r="AM151" s="17" t="str">
        <f t="shared" ca="1" si="138"/>
        <v/>
      </c>
      <c r="AN151" s="17">
        <f t="shared" ca="1" si="139"/>
        <v>1.980198019801982E-2</v>
      </c>
      <c r="AO151" s="17">
        <f t="shared" ca="1" si="140"/>
        <v>-2.777777777777779E-2</v>
      </c>
      <c r="AP151" s="17" t="str">
        <f t="shared" ca="1" si="141"/>
        <v/>
      </c>
      <c r="AQ151" s="17" t="str">
        <f t="shared" ca="1" si="142"/>
        <v/>
      </c>
      <c r="AS151" s="17" t="str">
        <f t="shared" ca="1" si="143"/>
        <v/>
      </c>
      <c r="AT151" s="17" t="str">
        <f t="shared" ca="1" si="144"/>
        <v/>
      </c>
      <c r="AU151" s="17" t="str">
        <f t="shared" ca="1" si="145"/>
        <v/>
      </c>
      <c r="AV151" s="17" t="str">
        <f t="shared" ca="1" si="146"/>
        <v/>
      </c>
      <c r="AW151" s="17" t="str">
        <f t="shared" ca="1" si="147"/>
        <v/>
      </c>
      <c r="AX151" s="17" t="str">
        <f t="shared" ca="1" si="148"/>
        <v/>
      </c>
      <c r="AY151" s="17" t="str">
        <f t="shared" ca="1" si="149"/>
        <v/>
      </c>
      <c r="AZ151" s="17" t="str">
        <f t="shared" ca="1" si="150"/>
        <v/>
      </c>
      <c r="BA151" s="17" t="str">
        <f t="shared" ca="1" si="151"/>
        <v/>
      </c>
      <c r="BB151" s="17">
        <f t="shared" ca="1" si="152"/>
        <v>2.6314384283024461E-2</v>
      </c>
      <c r="BC151" s="17">
        <f t="shared" ca="1" si="153"/>
        <v>1.2799837204307885E-2</v>
      </c>
      <c r="BD151" s="17" t="str">
        <f t="shared" ca="1" si="154"/>
        <v/>
      </c>
      <c r="BE151" s="17" t="str">
        <f t="shared" ca="1" si="155"/>
        <v/>
      </c>
      <c r="BG151" s="17" t="str">
        <f t="shared" ca="1" si="156"/>
        <v/>
      </c>
      <c r="BH151" s="17" t="str">
        <f t="shared" ca="1" si="157"/>
        <v/>
      </c>
      <c r="BI151" s="17" t="str">
        <f t="shared" ca="1" si="158"/>
        <v/>
      </c>
      <c r="BJ151" s="17" t="str">
        <f t="shared" ca="1" si="159"/>
        <v/>
      </c>
      <c r="BK151" s="17" t="str">
        <f t="shared" ca="1" si="160"/>
        <v/>
      </c>
      <c r="BL151" s="17" t="str">
        <f t="shared" ca="1" si="161"/>
        <v/>
      </c>
      <c r="BM151" s="17" t="str">
        <f t="shared" ca="1" si="162"/>
        <v/>
      </c>
      <c r="BN151" s="17" t="str">
        <f t="shared" ca="1" si="163"/>
        <v/>
      </c>
      <c r="BO151" s="17" t="str">
        <f t="shared" ca="1" si="164"/>
        <v/>
      </c>
      <c r="BP151" s="17">
        <f t="shared" ca="1" si="165"/>
        <v>2.6401504971781842E-2</v>
      </c>
      <c r="BQ151" s="17">
        <f t="shared" ca="1" si="166"/>
        <v>-3.703380207878415E-2</v>
      </c>
      <c r="BR151" s="17" t="str">
        <f t="shared" ca="1" si="167"/>
        <v/>
      </c>
      <c r="BS151" s="17" t="str">
        <f t="shared" ca="1" si="168"/>
        <v/>
      </c>
      <c r="BX151" t="str">
        <f>IF('Macrobond Imports'!FG150="","",'Macrobond Imports'!FG150)</f>
        <v/>
      </c>
      <c r="BY151" t="str">
        <f>IF('Macrobond Imports'!AI150="","",'Macrobond Imports'!AI150)</f>
        <v/>
      </c>
      <c r="CA151" s="37" t="str">
        <f t="shared" ca="1" si="169"/>
        <v/>
      </c>
      <c r="CB151" s="37" t="str">
        <f t="shared" ca="1" si="170"/>
        <v/>
      </c>
    </row>
    <row r="152" spans="1:80" x14ac:dyDescent="0.25">
      <c r="A152" s="10">
        <f>IF('Macrobond Imports'!A151="","",'Macrobond Imports'!A151)</f>
        <v>21702</v>
      </c>
      <c r="B152" s="9" t="str">
        <f>IF('Macrobond Imports'!B151="","",'Macrobond Imports'!B151)</f>
        <v/>
      </c>
      <c r="C152" s="9" t="str">
        <f>IF('Macrobond Imports'!C151="","",'Macrobond Imports'!C151)</f>
        <v/>
      </c>
      <c r="D152" s="9" t="str">
        <f>IF('Macrobond Imports'!Z151="","",'Macrobond Imports'!Z151)</f>
        <v/>
      </c>
      <c r="E152" s="9" t="str">
        <f>IF('Macrobond Imports'!BH151="","",'Macrobond Imports'!BH151)</f>
        <v/>
      </c>
      <c r="F152" s="9" t="str">
        <f>IF('Macrobond Imports'!BJ151="","",'Macrobond Imports'!BJ151)</f>
        <v/>
      </c>
      <c r="G152" s="9" t="str">
        <f>IF('Macrobond Imports'!BK151="","",'Macrobond Imports'!BK151)</f>
        <v/>
      </c>
      <c r="H152" s="9" t="str">
        <f>IF('Macrobond Imports'!BL151="","",'Macrobond Imports'!BL151)</f>
        <v/>
      </c>
      <c r="I152" s="9" t="str">
        <f>IF('Macrobond Imports'!BS151="","",'Macrobond Imports'!BS151)</f>
        <v/>
      </c>
      <c r="J152" s="9" t="str">
        <f>IF('Macrobond Imports'!AA151="","",'Macrobond Imports'!AA151)</f>
        <v/>
      </c>
      <c r="K152" s="9">
        <f>IF('Macrobond Imports'!DF151="","",'Macrobond Imports'!DF151)</f>
        <v>30.9</v>
      </c>
      <c r="L152" s="9">
        <f>IF('Macrobond Imports'!EA151="","",'Macrobond Imports'!EA151)</f>
        <v>31.3</v>
      </c>
      <c r="M152" s="9" t="str">
        <f>IF('Macrobond Imports'!FA151="","",'Macrobond Imports'!FA151)</f>
        <v/>
      </c>
      <c r="N152" s="9" t="str">
        <f>IF('Macrobond Imports'!FC151="","",'Macrobond Imports'!FC151)</f>
        <v/>
      </c>
      <c r="P152" s="16">
        <f t="shared" si="116"/>
        <v>21702</v>
      </c>
      <c r="Q152" s="17" t="str">
        <f t="shared" si="117"/>
        <v/>
      </c>
      <c r="R152" s="17" t="str">
        <f t="shared" si="118"/>
        <v/>
      </c>
      <c r="S152" s="17" t="str">
        <f t="shared" si="119"/>
        <v/>
      </c>
      <c r="T152" s="17" t="str">
        <f t="shared" si="120"/>
        <v/>
      </c>
      <c r="U152" s="17" t="str">
        <f t="shared" si="121"/>
        <v/>
      </c>
      <c r="V152" s="17" t="str">
        <f t="shared" si="122"/>
        <v/>
      </c>
      <c r="W152" s="17" t="str">
        <f t="shared" si="123"/>
        <v/>
      </c>
      <c r="X152" s="17" t="str">
        <f t="shared" si="124"/>
        <v/>
      </c>
      <c r="Y152" s="17" t="str">
        <f t="shared" si="125"/>
        <v/>
      </c>
      <c r="Z152" s="17">
        <f t="shared" si="126"/>
        <v>0</v>
      </c>
      <c r="AA152" s="17">
        <f t="shared" si="127"/>
        <v>-6.3492063492063266E-3</v>
      </c>
      <c r="AB152" s="17" t="str">
        <f t="shared" si="128"/>
        <v/>
      </c>
      <c r="AC152" s="17" t="str">
        <f t="shared" si="129"/>
        <v/>
      </c>
      <c r="AE152" s="17" t="str">
        <f t="shared" ca="1" si="130"/>
        <v/>
      </c>
      <c r="AF152" s="17" t="str">
        <f t="shared" ca="1" si="131"/>
        <v/>
      </c>
      <c r="AG152" s="17" t="str">
        <f t="shared" ca="1" si="132"/>
        <v/>
      </c>
      <c r="AH152" s="17" t="str">
        <f t="shared" ca="1" si="133"/>
        <v/>
      </c>
      <c r="AI152" s="17" t="str">
        <f t="shared" ca="1" si="134"/>
        <v/>
      </c>
      <c r="AJ152" s="17" t="str">
        <f t="shared" ca="1" si="135"/>
        <v/>
      </c>
      <c r="AK152" s="17" t="str">
        <f t="shared" ca="1" si="136"/>
        <v/>
      </c>
      <c r="AL152" s="17" t="str">
        <f t="shared" ca="1" si="137"/>
        <v/>
      </c>
      <c r="AM152" s="17" t="str">
        <f t="shared" ca="1" si="138"/>
        <v/>
      </c>
      <c r="AN152" s="17">
        <f t="shared" ca="1" si="139"/>
        <v>1.980198019801982E-2</v>
      </c>
      <c r="AO152" s="17">
        <f t="shared" ca="1" si="140"/>
        <v>-2.1874999999999978E-2</v>
      </c>
      <c r="AP152" s="17" t="str">
        <f t="shared" ca="1" si="141"/>
        <v/>
      </c>
      <c r="AQ152" s="17" t="str">
        <f t="shared" ca="1" si="142"/>
        <v/>
      </c>
      <c r="AS152" s="17" t="str">
        <f t="shared" ca="1" si="143"/>
        <v/>
      </c>
      <c r="AT152" s="17" t="str">
        <f t="shared" ca="1" si="144"/>
        <v/>
      </c>
      <c r="AU152" s="17" t="str">
        <f t="shared" ca="1" si="145"/>
        <v/>
      </c>
      <c r="AV152" s="17" t="str">
        <f t="shared" ca="1" si="146"/>
        <v/>
      </c>
      <c r="AW152" s="17" t="str">
        <f t="shared" ca="1" si="147"/>
        <v/>
      </c>
      <c r="AX152" s="17" t="str">
        <f t="shared" ca="1" si="148"/>
        <v/>
      </c>
      <c r="AY152" s="17" t="str">
        <f t="shared" ca="1" si="149"/>
        <v/>
      </c>
      <c r="AZ152" s="17" t="str">
        <f t="shared" ca="1" si="150"/>
        <v/>
      </c>
      <c r="BA152" s="17" t="str">
        <f t="shared" ca="1" si="151"/>
        <v/>
      </c>
      <c r="BB152" s="17">
        <f t="shared" ca="1" si="152"/>
        <v>2.6314384283024461E-2</v>
      </c>
      <c r="BC152" s="17">
        <f t="shared" ca="1" si="153"/>
        <v>-2.5155973051669389E-2</v>
      </c>
      <c r="BD152" s="17" t="str">
        <f t="shared" ca="1" si="154"/>
        <v/>
      </c>
      <c r="BE152" s="17" t="str">
        <f t="shared" ca="1" si="155"/>
        <v/>
      </c>
      <c r="BG152" s="17" t="str">
        <f t="shared" ca="1" si="156"/>
        <v/>
      </c>
      <c r="BH152" s="17" t="str">
        <f t="shared" ca="1" si="157"/>
        <v/>
      </c>
      <c r="BI152" s="17" t="str">
        <f t="shared" ca="1" si="158"/>
        <v/>
      </c>
      <c r="BJ152" s="17" t="str">
        <f t="shared" ca="1" si="159"/>
        <v/>
      </c>
      <c r="BK152" s="17" t="str">
        <f t="shared" ca="1" si="160"/>
        <v/>
      </c>
      <c r="BL152" s="17" t="str">
        <f t="shared" ca="1" si="161"/>
        <v/>
      </c>
      <c r="BM152" s="17" t="str">
        <f t="shared" ca="1" si="162"/>
        <v/>
      </c>
      <c r="BN152" s="17" t="str">
        <f t="shared" ca="1" si="163"/>
        <v/>
      </c>
      <c r="BO152" s="17" t="str">
        <f t="shared" ca="1" si="164"/>
        <v/>
      </c>
      <c r="BP152" s="17">
        <f t="shared" ca="1" si="165"/>
        <v>1.9703960015378552E-2</v>
      </c>
      <c r="BQ152" s="17">
        <f t="shared" ca="1" si="166"/>
        <v>-1.8897211985258844E-2</v>
      </c>
      <c r="BR152" s="17" t="str">
        <f t="shared" ca="1" si="167"/>
        <v/>
      </c>
      <c r="BS152" s="17" t="str">
        <f t="shared" ca="1" si="168"/>
        <v/>
      </c>
      <c r="BX152" t="str">
        <f>IF('Macrobond Imports'!FG151="","",'Macrobond Imports'!FG151)</f>
        <v/>
      </c>
      <c r="BY152" t="str">
        <f>IF('Macrobond Imports'!AI151="","",'Macrobond Imports'!AI151)</f>
        <v/>
      </c>
      <c r="CA152" s="37" t="str">
        <f t="shared" ca="1" si="169"/>
        <v/>
      </c>
      <c r="CB152" s="37" t="str">
        <f t="shared" ca="1" si="170"/>
        <v/>
      </c>
    </row>
    <row r="153" spans="1:80" x14ac:dyDescent="0.25">
      <c r="A153" s="10">
        <f>IF('Macrobond Imports'!A152="","",'Macrobond Imports'!A152)</f>
        <v>21732</v>
      </c>
      <c r="B153" s="9" t="str">
        <f>IF('Macrobond Imports'!B152="","",'Macrobond Imports'!B152)</f>
        <v/>
      </c>
      <c r="C153" s="9" t="str">
        <f>IF('Macrobond Imports'!C152="","",'Macrobond Imports'!C152)</f>
        <v/>
      </c>
      <c r="D153" s="9" t="str">
        <f>IF('Macrobond Imports'!Z152="","",'Macrobond Imports'!Z152)</f>
        <v/>
      </c>
      <c r="E153" s="9" t="str">
        <f>IF('Macrobond Imports'!BH152="","",'Macrobond Imports'!BH152)</f>
        <v/>
      </c>
      <c r="F153" s="9" t="str">
        <f>IF('Macrobond Imports'!BJ152="","",'Macrobond Imports'!BJ152)</f>
        <v/>
      </c>
      <c r="G153" s="9" t="str">
        <f>IF('Macrobond Imports'!BK152="","",'Macrobond Imports'!BK152)</f>
        <v/>
      </c>
      <c r="H153" s="9" t="str">
        <f>IF('Macrobond Imports'!BL152="","",'Macrobond Imports'!BL152)</f>
        <v/>
      </c>
      <c r="I153" s="9" t="str">
        <f>IF('Macrobond Imports'!BS152="","",'Macrobond Imports'!BS152)</f>
        <v/>
      </c>
      <c r="J153" s="9" t="str">
        <f>IF('Macrobond Imports'!AA152="","",'Macrobond Imports'!AA152)</f>
        <v/>
      </c>
      <c r="K153" s="9">
        <f>IF('Macrobond Imports'!DF152="","",'Macrobond Imports'!DF152)</f>
        <v>30.8</v>
      </c>
      <c r="L153" s="9">
        <f>IF('Macrobond Imports'!EA152="","",'Macrobond Imports'!EA152)</f>
        <v>31</v>
      </c>
      <c r="M153" s="9" t="str">
        <f>IF('Macrobond Imports'!FA152="","",'Macrobond Imports'!FA152)</f>
        <v/>
      </c>
      <c r="N153" s="9" t="str">
        <f>IF('Macrobond Imports'!FC152="","",'Macrobond Imports'!FC152)</f>
        <v/>
      </c>
      <c r="P153" s="16">
        <f t="shared" si="116"/>
        <v>21732</v>
      </c>
      <c r="Q153" s="17" t="str">
        <f t="shared" si="117"/>
        <v/>
      </c>
      <c r="R153" s="17" t="str">
        <f t="shared" si="118"/>
        <v/>
      </c>
      <c r="S153" s="17" t="str">
        <f t="shared" si="119"/>
        <v/>
      </c>
      <c r="T153" s="17" t="str">
        <f t="shared" si="120"/>
        <v/>
      </c>
      <c r="U153" s="17" t="str">
        <f t="shared" si="121"/>
        <v/>
      </c>
      <c r="V153" s="17" t="str">
        <f t="shared" si="122"/>
        <v/>
      </c>
      <c r="W153" s="17" t="str">
        <f t="shared" si="123"/>
        <v/>
      </c>
      <c r="X153" s="17" t="str">
        <f t="shared" si="124"/>
        <v/>
      </c>
      <c r="Y153" s="17" t="str">
        <f t="shared" si="125"/>
        <v/>
      </c>
      <c r="Z153" s="17">
        <f t="shared" si="126"/>
        <v>-3.2362459546925182E-3</v>
      </c>
      <c r="AA153" s="17">
        <f t="shared" si="127"/>
        <v>-9.5846645367412275E-3</v>
      </c>
      <c r="AB153" s="17" t="str">
        <f t="shared" si="128"/>
        <v/>
      </c>
      <c r="AC153" s="17" t="str">
        <f t="shared" si="129"/>
        <v/>
      </c>
      <c r="AE153" s="17" t="str">
        <f t="shared" ca="1" si="130"/>
        <v/>
      </c>
      <c r="AF153" s="17" t="str">
        <f t="shared" ca="1" si="131"/>
        <v/>
      </c>
      <c r="AG153" s="17" t="str">
        <f t="shared" ca="1" si="132"/>
        <v/>
      </c>
      <c r="AH153" s="17" t="str">
        <f t="shared" ca="1" si="133"/>
        <v/>
      </c>
      <c r="AI153" s="17" t="str">
        <f t="shared" ca="1" si="134"/>
        <v/>
      </c>
      <c r="AJ153" s="17" t="str">
        <f t="shared" ca="1" si="135"/>
        <v/>
      </c>
      <c r="AK153" s="17" t="str">
        <f t="shared" ca="1" si="136"/>
        <v/>
      </c>
      <c r="AL153" s="17" t="str">
        <f t="shared" ca="1" si="137"/>
        <v/>
      </c>
      <c r="AM153" s="17" t="str">
        <f t="shared" ca="1" si="138"/>
        <v/>
      </c>
      <c r="AN153" s="17">
        <f t="shared" ca="1" si="139"/>
        <v>1.650165016501659E-2</v>
      </c>
      <c r="AO153" s="17">
        <f t="shared" ca="1" si="140"/>
        <v>-3.4267912772585674E-2</v>
      </c>
      <c r="AP153" s="17" t="str">
        <f t="shared" ca="1" si="141"/>
        <v/>
      </c>
      <c r="AQ153" s="17" t="str">
        <f t="shared" ca="1" si="142"/>
        <v/>
      </c>
      <c r="AS153" s="17" t="str">
        <f t="shared" ca="1" si="143"/>
        <v/>
      </c>
      <c r="AT153" s="17" t="str">
        <f t="shared" ca="1" si="144"/>
        <v/>
      </c>
      <c r="AU153" s="17" t="str">
        <f t="shared" ca="1" si="145"/>
        <v/>
      </c>
      <c r="AV153" s="17" t="str">
        <f t="shared" ca="1" si="146"/>
        <v/>
      </c>
      <c r="AW153" s="17" t="str">
        <f t="shared" ca="1" si="147"/>
        <v/>
      </c>
      <c r="AX153" s="17" t="str">
        <f t="shared" ca="1" si="148"/>
        <v/>
      </c>
      <c r="AY153" s="17" t="str">
        <f t="shared" ca="1" si="149"/>
        <v/>
      </c>
      <c r="AZ153" s="17" t="str">
        <f t="shared" ca="1" si="150"/>
        <v/>
      </c>
      <c r="BA153" s="17" t="str">
        <f t="shared" ca="1" si="151"/>
        <v/>
      </c>
      <c r="BB153" s="17">
        <f t="shared" ca="1" si="152"/>
        <v>1.3093115469937855E-2</v>
      </c>
      <c r="BC153" s="17">
        <f t="shared" ca="1" si="153"/>
        <v>-8.5445214725465735E-2</v>
      </c>
      <c r="BD153" s="17" t="str">
        <f t="shared" ca="1" si="154"/>
        <v/>
      </c>
      <c r="BE153" s="17" t="str">
        <f t="shared" ca="1" si="155"/>
        <v/>
      </c>
      <c r="BG153" s="17" t="str">
        <f t="shared" ca="1" si="156"/>
        <v/>
      </c>
      <c r="BH153" s="17" t="str">
        <f t="shared" ca="1" si="157"/>
        <v/>
      </c>
      <c r="BI153" s="17" t="str">
        <f t="shared" ca="1" si="158"/>
        <v/>
      </c>
      <c r="BJ153" s="17" t="str">
        <f t="shared" ca="1" si="159"/>
        <v/>
      </c>
      <c r="BK153" s="17" t="str">
        <f t="shared" ca="1" si="160"/>
        <v/>
      </c>
      <c r="BL153" s="17" t="str">
        <f t="shared" ca="1" si="161"/>
        <v/>
      </c>
      <c r="BM153" s="17" t="str">
        <f t="shared" ca="1" si="162"/>
        <v/>
      </c>
      <c r="BN153" s="17" t="str">
        <f t="shared" ca="1" si="163"/>
        <v/>
      </c>
      <c r="BO153" s="17" t="str">
        <f t="shared" ca="1" si="164"/>
        <v/>
      </c>
      <c r="BP153" s="17">
        <f t="shared" ca="1" si="165"/>
        <v>1.3114614037335937E-2</v>
      </c>
      <c r="BQ153" s="17">
        <f t="shared" ca="1" si="166"/>
        <v>-3.7614164396731264E-2</v>
      </c>
      <c r="BR153" s="17" t="str">
        <f t="shared" ca="1" si="167"/>
        <v/>
      </c>
      <c r="BS153" s="17" t="str">
        <f t="shared" ca="1" si="168"/>
        <v/>
      </c>
      <c r="BX153" t="str">
        <f>IF('Macrobond Imports'!FG152="","",'Macrobond Imports'!FG152)</f>
        <v/>
      </c>
      <c r="BY153" t="str">
        <f>IF('Macrobond Imports'!AI152="","",'Macrobond Imports'!AI152)</f>
        <v/>
      </c>
      <c r="CA153" s="37" t="str">
        <f t="shared" ca="1" si="169"/>
        <v/>
      </c>
      <c r="CB153" s="37" t="str">
        <f t="shared" ca="1" si="170"/>
        <v/>
      </c>
    </row>
    <row r="154" spans="1:80" x14ac:dyDescent="0.25">
      <c r="A154" s="10">
        <f>IF('Macrobond Imports'!A153="","",'Macrobond Imports'!A153)</f>
        <v>21763</v>
      </c>
      <c r="B154" s="9" t="str">
        <f>IF('Macrobond Imports'!B153="","",'Macrobond Imports'!B153)</f>
        <v/>
      </c>
      <c r="C154" s="9" t="str">
        <f>IF('Macrobond Imports'!C153="","",'Macrobond Imports'!C153)</f>
        <v/>
      </c>
      <c r="D154" s="9" t="str">
        <f>IF('Macrobond Imports'!Z153="","",'Macrobond Imports'!Z153)</f>
        <v/>
      </c>
      <c r="E154" s="9" t="str">
        <f>IF('Macrobond Imports'!BH153="","",'Macrobond Imports'!BH153)</f>
        <v/>
      </c>
      <c r="F154" s="9" t="str">
        <f>IF('Macrobond Imports'!BJ153="","",'Macrobond Imports'!BJ153)</f>
        <v/>
      </c>
      <c r="G154" s="9" t="str">
        <f>IF('Macrobond Imports'!BK153="","",'Macrobond Imports'!BK153)</f>
        <v/>
      </c>
      <c r="H154" s="9" t="str">
        <f>IF('Macrobond Imports'!BL153="","",'Macrobond Imports'!BL153)</f>
        <v/>
      </c>
      <c r="I154" s="9" t="str">
        <f>IF('Macrobond Imports'!BS153="","",'Macrobond Imports'!BS153)</f>
        <v/>
      </c>
      <c r="J154" s="9" t="str">
        <f>IF('Macrobond Imports'!AA153="","",'Macrobond Imports'!AA153)</f>
        <v/>
      </c>
      <c r="K154" s="9">
        <f>IF('Macrobond Imports'!DF153="","",'Macrobond Imports'!DF153)</f>
        <v>30.8</v>
      </c>
      <c r="L154" s="9">
        <f>IF('Macrobond Imports'!EA153="","",'Macrobond Imports'!EA153)</f>
        <v>30.7</v>
      </c>
      <c r="M154" s="9" t="str">
        <f>IF('Macrobond Imports'!FA153="","",'Macrobond Imports'!FA153)</f>
        <v/>
      </c>
      <c r="N154" s="9" t="str">
        <f>IF('Macrobond Imports'!FC153="","",'Macrobond Imports'!FC153)</f>
        <v/>
      </c>
      <c r="P154" s="16">
        <f t="shared" si="116"/>
        <v>21763</v>
      </c>
      <c r="Q154" s="17" t="str">
        <f t="shared" si="117"/>
        <v/>
      </c>
      <c r="R154" s="17" t="str">
        <f t="shared" si="118"/>
        <v/>
      </c>
      <c r="S154" s="17" t="str">
        <f t="shared" si="119"/>
        <v/>
      </c>
      <c r="T154" s="17" t="str">
        <f t="shared" si="120"/>
        <v/>
      </c>
      <c r="U154" s="17" t="str">
        <f t="shared" si="121"/>
        <v/>
      </c>
      <c r="V154" s="17" t="str">
        <f t="shared" si="122"/>
        <v/>
      </c>
      <c r="W154" s="17" t="str">
        <f t="shared" si="123"/>
        <v/>
      </c>
      <c r="X154" s="17" t="str">
        <f t="shared" si="124"/>
        <v/>
      </c>
      <c r="Y154" s="17" t="str">
        <f t="shared" si="125"/>
        <v/>
      </c>
      <c r="Z154" s="17">
        <f t="shared" si="126"/>
        <v>0</v>
      </c>
      <c r="AA154" s="17">
        <f t="shared" si="127"/>
        <v>-9.6774193548386789E-3</v>
      </c>
      <c r="AB154" s="17" t="str">
        <f t="shared" si="128"/>
        <v/>
      </c>
      <c r="AC154" s="17" t="str">
        <f t="shared" si="129"/>
        <v/>
      </c>
      <c r="AE154" s="17" t="str">
        <f t="shared" ca="1" si="130"/>
        <v/>
      </c>
      <c r="AF154" s="17" t="str">
        <f t="shared" ca="1" si="131"/>
        <v/>
      </c>
      <c r="AG154" s="17" t="str">
        <f t="shared" ca="1" si="132"/>
        <v/>
      </c>
      <c r="AH154" s="17" t="str">
        <f t="shared" ca="1" si="133"/>
        <v/>
      </c>
      <c r="AI154" s="17" t="str">
        <f t="shared" ca="1" si="134"/>
        <v/>
      </c>
      <c r="AJ154" s="17" t="str">
        <f t="shared" ca="1" si="135"/>
        <v/>
      </c>
      <c r="AK154" s="17" t="str">
        <f t="shared" ca="1" si="136"/>
        <v/>
      </c>
      <c r="AL154" s="17" t="str">
        <f t="shared" ca="1" si="137"/>
        <v/>
      </c>
      <c r="AM154" s="17" t="str">
        <f t="shared" ca="1" si="138"/>
        <v/>
      </c>
      <c r="AN154" s="17">
        <f t="shared" ca="1" si="139"/>
        <v>1.3157894736842257E-2</v>
      </c>
      <c r="AO154" s="17">
        <f t="shared" ca="1" si="140"/>
        <v>-3.7617554858934144E-2</v>
      </c>
      <c r="AP154" s="17" t="str">
        <f t="shared" ca="1" si="141"/>
        <v/>
      </c>
      <c r="AQ154" s="17" t="str">
        <f t="shared" ca="1" si="142"/>
        <v/>
      </c>
      <c r="AS154" s="17" t="str">
        <f t="shared" ca="1" si="143"/>
        <v/>
      </c>
      <c r="AT154" s="17" t="str">
        <f t="shared" ca="1" si="144"/>
        <v/>
      </c>
      <c r="AU154" s="17" t="str">
        <f t="shared" ca="1" si="145"/>
        <v/>
      </c>
      <c r="AV154" s="17" t="str">
        <f t="shared" ca="1" si="146"/>
        <v/>
      </c>
      <c r="AW154" s="17" t="str">
        <f t="shared" ca="1" si="147"/>
        <v/>
      </c>
      <c r="AX154" s="17" t="str">
        <f t="shared" ca="1" si="148"/>
        <v/>
      </c>
      <c r="AY154" s="17" t="str">
        <f t="shared" ca="1" si="149"/>
        <v/>
      </c>
      <c r="AZ154" s="17" t="str">
        <f t="shared" ca="1" si="150"/>
        <v/>
      </c>
      <c r="BA154" s="17" t="str">
        <f t="shared" ca="1" si="151"/>
        <v/>
      </c>
      <c r="BB154" s="17">
        <f t="shared" ca="1" si="152"/>
        <v>-1.2882279558346865E-2</v>
      </c>
      <c r="BC154" s="17">
        <f t="shared" ca="1" si="153"/>
        <v>-9.778241680405364E-2</v>
      </c>
      <c r="BD154" s="17" t="str">
        <f t="shared" ca="1" si="154"/>
        <v/>
      </c>
      <c r="BE154" s="17" t="str">
        <f t="shared" ca="1" si="155"/>
        <v/>
      </c>
      <c r="BG154" s="17" t="str">
        <f t="shared" ca="1" si="156"/>
        <v/>
      </c>
      <c r="BH154" s="17" t="str">
        <f t="shared" ca="1" si="157"/>
        <v/>
      </c>
      <c r="BI154" s="17" t="str">
        <f t="shared" ca="1" si="158"/>
        <v/>
      </c>
      <c r="BJ154" s="17" t="str">
        <f t="shared" ca="1" si="159"/>
        <v/>
      </c>
      <c r="BK154" s="17" t="str">
        <f t="shared" ca="1" si="160"/>
        <v/>
      </c>
      <c r="BL154" s="17" t="str">
        <f t="shared" ca="1" si="161"/>
        <v/>
      </c>
      <c r="BM154" s="17" t="str">
        <f t="shared" ca="1" si="162"/>
        <v/>
      </c>
      <c r="BN154" s="17" t="str">
        <f t="shared" ca="1" si="163"/>
        <v/>
      </c>
      <c r="BO154" s="17" t="str">
        <f t="shared" ca="1" si="164"/>
        <v/>
      </c>
      <c r="BP154" s="17">
        <f t="shared" ca="1" si="165"/>
        <v>6.5252681726066797E-3</v>
      </c>
      <c r="BQ154" s="17">
        <f t="shared" ca="1" si="166"/>
        <v>-4.4089009696133719E-2</v>
      </c>
      <c r="BR154" s="17" t="str">
        <f t="shared" ca="1" si="167"/>
        <v/>
      </c>
      <c r="BS154" s="17" t="str">
        <f t="shared" ca="1" si="168"/>
        <v/>
      </c>
      <c r="BX154" t="str">
        <f>IF('Macrobond Imports'!FG153="","",'Macrobond Imports'!FG153)</f>
        <v/>
      </c>
      <c r="BY154" t="str">
        <f>IF('Macrobond Imports'!AI153="","",'Macrobond Imports'!AI153)</f>
        <v/>
      </c>
      <c r="CA154" s="37" t="str">
        <f t="shared" ca="1" si="169"/>
        <v/>
      </c>
      <c r="CB154" s="37" t="str">
        <f t="shared" ca="1" si="170"/>
        <v/>
      </c>
    </row>
    <row r="155" spans="1:80" x14ac:dyDescent="0.25">
      <c r="A155" s="10">
        <f>IF('Macrobond Imports'!A154="","",'Macrobond Imports'!A154)</f>
        <v>21794</v>
      </c>
      <c r="B155" s="9" t="str">
        <f>IF('Macrobond Imports'!B154="","",'Macrobond Imports'!B154)</f>
        <v/>
      </c>
      <c r="C155" s="9" t="str">
        <f>IF('Macrobond Imports'!C154="","",'Macrobond Imports'!C154)</f>
        <v/>
      </c>
      <c r="D155" s="9" t="str">
        <f>IF('Macrobond Imports'!Z154="","",'Macrobond Imports'!Z154)</f>
        <v/>
      </c>
      <c r="E155" s="9" t="str">
        <f>IF('Macrobond Imports'!BH154="","",'Macrobond Imports'!BH154)</f>
        <v/>
      </c>
      <c r="F155" s="9" t="str">
        <f>IF('Macrobond Imports'!BJ154="","",'Macrobond Imports'!BJ154)</f>
        <v/>
      </c>
      <c r="G155" s="9" t="str">
        <f>IF('Macrobond Imports'!BK154="","",'Macrobond Imports'!BK154)</f>
        <v/>
      </c>
      <c r="H155" s="9" t="str">
        <f>IF('Macrobond Imports'!BL154="","",'Macrobond Imports'!BL154)</f>
        <v/>
      </c>
      <c r="I155" s="9" t="str">
        <f>IF('Macrobond Imports'!BS154="","",'Macrobond Imports'!BS154)</f>
        <v/>
      </c>
      <c r="J155" s="9" t="str">
        <f>IF('Macrobond Imports'!AA154="","",'Macrobond Imports'!AA154)</f>
        <v/>
      </c>
      <c r="K155" s="9">
        <f>IF('Macrobond Imports'!DF154="","",'Macrobond Imports'!DF154)</f>
        <v>30.8</v>
      </c>
      <c r="L155" s="9">
        <f>IF('Macrobond Imports'!EA154="","",'Macrobond Imports'!EA154)</f>
        <v>30.9</v>
      </c>
      <c r="M155" s="9" t="str">
        <f>IF('Macrobond Imports'!FA154="","",'Macrobond Imports'!FA154)</f>
        <v/>
      </c>
      <c r="N155" s="9" t="str">
        <f>IF('Macrobond Imports'!FC154="","",'Macrobond Imports'!FC154)</f>
        <v/>
      </c>
      <c r="P155" s="16">
        <f t="shared" si="116"/>
        <v>21794</v>
      </c>
      <c r="Q155" s="17" t="str">
        <f t="shared" si="117"/>
        <v/>
      </c>
      <c r="R155" s="17" t="str">
        <f t="shared" si="118"/>
        <v/>
      </c>
      <c r="S155" s="17" t="str">
        <f t="shared" si="119"/>
        <v/>
      </c>
      <c r="T155" s="17" t="str">
        <f t="shared" si="120"/>
        <v/>
      </c>
      <c r="U155" s="17" t="str">
        <f t="shared" si="121"/>
        <v/>
      </c>
      <c r="V155" s="17" t="str">
        <f t="shared" si="122"/>
        <v/>
      </c>
      <c r="W155" s="17" t="str">
        <f t="shared" si="123"/>
        <v/>
      </c>
      <c r="X155" s="17" t="str">
        <f t="shared" si="124"/>
        <v/>
      </c>
      <c r="Y155" s="17" t="str">
        <f t="shared" si="125"/>
        <v/>
      </c>
      <c r="Z155" s="17">
        <f t="shared" si="126"/>
        <v>0</v>
      </c>
      <c r="AA155" s="17">
        <f t="shared" si="127"/>
        <v>6.514657980456029E-3</v>
      </c>
      <c r="AB155" s="17" t="str">
        <f t="shared" si="128"/>
        <v/>
      </c>
      <c r="AC155" s="17" t="str">
        <f t="shared" si="129"/>
        <v/>
      </c>
      <c r="AE155" s="17" t="str">
        <f t="shared" ca="1" si="130"/>
        <v/>
      </c>
      <c r="AF155" s="17" t="str">
        <f t="shared" ca="1" si="131"/>
        <v/>
      </c>
      <c r="AG155" s="17" t="str">
        <f t="shared" ca="1" si="132"/>
        <v/>
      </c>
      <c r="AH155" s="17" t="str">
        <f t="shared" ca="1" si="133"/>
        <v/>
      </c>
      <c r="AI155" s="17" t="str">
        <f t="shared" ca="1" si="134"/>
        <v/>
      </c>
      <c r="AJ155" s="17" t="str">
        <f t="shared" ca="1" si="135"/>
        <v/>
      </c>
      <c r="AK155" s="17" t="str">
        <f t="shared" ca="1" si="136"/>
        <v/>
      </c>
      <c r="AL155" s="17" t="str">
        <f t="shared" ca="1" si="137"/>
        <v/>
      </c>
      <c r="AM155" s="17" t="str">
        <f t="shared" ca="1" si="138"/>
        <v/>
      </c>
      <c r="AN155" s="17">
        <f t="shared" ca="1" si="139"/>
        <v>1.3157894736842257E-2</v>
      </c>
      <c r="AO155" s="17">
        <f t="shared" ca="1" si="140"/>
        <v>-2.2151898734177333E-2</v>
      </c>
      <c r="AP155" s="17" t="str">
        <f t="shared" ca="1" si="141"/>
        <v/>
      </c>
      <c r="AQ155" s="17" t="str">
        <f t="shared" ca="1" si="142"/>
        <v/>
      </c>
      <c r="AS155" s="17" t="str">
        <f t="shared" ca="1" si="143"/>
        <v/>
      </c>
      <c r="AT155" s="17" t="str">
        <f t="shared" ca="1" si="144"/>
        <v/>
      </c>
      <c r="AU155" s="17" t="str">
        <f t="shared" ca="1" si="145"/>
        <v/>
      </c>
      <c r="AV155" s="17" t="str">
        <f t="shared" ca="1" si="146"/>
        <v/>
      </c>
      <c r="AW155" s="17" t="str">
        <f t="shared" ca="1" si="147"/>
        <v/>
      </c>
      <c r="AX155" s="17" t="str">
        <f t="shared" ca="1" si="148"/>
        <v/>
      </c>
      <c r="AY155" s="17" t="str">
        <f t="shared" ca="1" si="149"/>
        <v/>
      </c>
      <c r="AZ155" s="17" t="str">
        <f t="shared" ca="1" si="150"/>
        <v/>
      </c>
      <c r="BA155" s="17" t="str">
        <f t="shared" ca="1" si="151"/>
        <v/>
      </c>
      <c r="BB155" s="17">
        <f t="shared" ca="1" si="152"/>
        <v>-1.2882279558346865E-2</v>
      </c>
      <c r="BC155" s="17">
        <f t="shared" ca="1" si="153"/>
        <v>-5.0146630855702812E-2</v>
      </c>
      <c r="BD155" s="17" t="str">
        <f t="shared" ca="1" si="154"/>
        <v/>
      </c>
      <c r="BE155" s="17" t="str">
        <f t="shared" ca="1" si="155"/>
        <v/>
      </c>
      <c r="BG155" s="17" t="str">
        <f t="shared" ca="1" si="156"/>
        <v/>
      </c>
      <c r="BH155" s="17" t="str">
        <f t="shared" ca="1" si="157"/>
        <v/>
      </c>
      <c r="BI155" s="17" t="str">
        <f t="shared" ca="1" si="158"/>
        <v/>
      </c>
      <c r="BJ155" s="17" t="str">
        <f t="shared" ca="1" si="159"/>
        <v/>
      </c>
      <c r="BK155" s="17" t="str">
        <f t="shared" ca="1" si="160"/>
        <v/>
      </c>
      <c r="BL155" s="17" t="str">
        <f t="shared" ca="1" si="161"/>
        <v/>
      </c>
      <c r="BM155" s="17" t="str">
        <f t="shared" ca="1" si="162"/>
        <v/>
      </c>
      <c r="BN155" s="17" t="str">
        <f t="shared" ca="1" si="163"/>
        <v/>
      </c>
      <c r="BO155" s="17" t="str">
        <f t="shared" ca="1" si="164"/>
        <v/>
      </c>
      <c r="BP155" s="17">
        <f t="shared" ca="1" si="165"/>
        <v>6.5252681726066797E-3</v>
      </c>
      <c r="BQ155" s="17">
        <f t="shared" ca="1" si="166"/>
        <v>-3.7732426303854982E-2</v>
      </c>
      <c r="BR155" s="17" t="str">
        <f t="shared" ca="1" si="167"/>
        <v/>
      </c>
      <c r="BS155" s="17" t="str">
        <f t="shared" ca="1" si="168"/>
        <v/>
      </c>
      <c r="BX155" t="str">
        <f>IF('Macrobond Imports'!FG154="","",'Macrobond Imports'!FG154)</f>
        <v/>
      </c>
      <c r="BY155" t="str">
        <f>IF('Macrobond Imports'!AI154="","",'Macrobond Imports'!AI154)</f>
        <v/>
      </c>
      <c r="CA155" s="37" t="str">
        <f t="shared" ca="1" si="169"/>
        <v/>
      </c>
      <c r="CB155" s="37" t="str">
        <f t="shared" ca="1" si="170"/>
        <v/>
      </c>
    </row>
    <row r="156" spans="1:80" x14ac:dyDescent="0.25">
      <c r="A156" s="10">
        <f>IF('Macrobond Imports'!A155="","",'Macrobond Imports'!A155)</f>
        <v>21824</v>
      </c>
      <c r="B156" s="9" t="str">
        <f>IF('Macrobond Imports'!B155="","",'Macrobond Imports'!B155)</f>
        <v/>
      </c>
      <c r="C156" s="9" t="str">
        <f>IF('Macrobond Imports'!C155="","",'Macrobond Imports'!C155)</f>
        <v/>
      </c>
      <c r="D156" s="9" t="str">
        <f>IF('Macrobond Imports'!Z155="","",'Macrobond Imports'!Z155)</f>
        <v/>
      </c>
      <c r="E156" s="9" t="str">
        <f>IF('Macrobond Imports'!BH155="","",'Macrobond Imports'!BH155)</f>
        <v/>
      </c>
      <c r="F156" s="9" t="str">
        <f>IF('Macrobond Imports'!BJ155="","",'Macrobond Imports'!BJ155)</f>
        <v/>
      </c>
      <c r="G156" s="9" t="str">
        <f>IF('Macrobond Imports'!BK155="","",'Macrobond Imports'!BK155)</f>
        <v/>
      </c>
      <c r="H156" s="9" t="str">
        <f>IF('Macrobond Imports'!BL155="","",'Macrobond Imports'!BL155)</f>
        <v/>
      </c>
      <c r="I156" s="9" t="str">
        <f>IF('Macrobond Imports'!BS155="","",'Macrobond Imports'!BS155)</f>
        <v/>
      </c>
      <c r="J156" s="9" t="str">
        <f>IF('Macrobond Imports'!AA155="","",'Macrobond Imports'!AA155)</f>
        <v/>
      </c>
      <c r="K156" s="9">
        <f>IF('Macrobond Imports'!DF155="","",'Macrobond Imports'!DF155)</f>
        <v>30.8</v>
      </c>
      <c r="L156" s="9">
        <f>IF('Macrobond Imports'!EA155="","",'Macrobond Imports'!EA155)</f>
        <v>30.7</v>
      </c>
      <c r="M156" s="9" t="str">
        <f>IF('Macrobond Imports'!FA155="","",'Macrobond Imports'!FA155)</f>
        <v/>
      </c>
      <c r="N156" s="9" t="str">
        <f>IF('Macrobond Imports'!FC155="","",'Macrobond Imports'!FC155)</f>
        <v/>
      </c>
      <c r="P156" s="16">
        <f t="shared" si="116"/>
        <v>21824</v>
      </c>
      <c r="Q156" s="17" t="str">
        <f t="shared" si="117"/>
        <v/>
      </c>
      <c r="R156" s="17" t="str">
        <f t="shared" si="118"/>
        <v/>
      </c>
      <c r="S156" s="17" t="str">
        <f t="shared" si="119"/>
        <v/>
      </c>
      <c r="T156" s="17" t="str">
        <f t="shared" si="120"/>
        <v/>
      </c>
      <c r="U156" s="17" t="str">
        <f t="shared" si="121"/>
        <v/>
      </c>
      <c r="V156" s="17" t="str">
        <f t="shared" si="122"/>
        <v/>
      </c>
      <c r="W156" s="17" t="str">
        <f t="shared" si="123"/>
        <v/>
      </c>
      <c r="X156" s="17" t="str">
        <f t="shared" si="124"/>
        <v/>
      </c>
      <c r="Y156" s="17" t="str">
        <f t="shared" si="125"/>
        <v/>
      </c>
      <c r="Z156" s="17">
        <f t="shared" si="126"/>
        <v>0</v>
      </c>
      <c r="AA156" s="17">
        <f t="shared" si="127"/>
        <v>-6.4724919093850364E-3</v>
      </c>
      <c r="AB156" s="17" t="str">
        <f t="shared" si="128"/>
        <v/>
      </c>
      <c r="AC156" s="17" t="str">
        <f t="shared" si="129"/>
        <v/>
      </c>
      <c r="AE156" s="17" t="str">
        <f t="shared" ca="1" si="130"/>
        <v/>
      </c>
      <c r="AF156" s="17" t="str">
        <f t="shared" ca="1" si="131"/>
        <v/>
      </c>
      <c r="AG156" s="17" t="str">
        <f t="shared" ca="1" si="132"/>
        <v/>
      </c>
      <c r="AH156" s="17" t="str">
        <f t="shared" ca="1" si="133"/>
        <v/>
      </c>
      <c r="AI156" s="17" t="str">
        <f t="shared" ca="1" si="134"/>
        <v/>
      </c>
      <c r="AJ156" s="17" t="str">
        <f t="shared" ca="1" si="135"/>
        <v/>
      </c>
      <c r="AK156" s="17" t="str">
        <f t="shared" ca="1" si="136"/>
        <v/>
      </c>
      <c r="AL156" s="17" t="str">
        <f t="shared" ca="1" si="137"/>
        <v/>
      </c>
      <c r="AM156" s="17" t="str">
        <f t="shared" ca="1" si="138"/>
        <v/>
      </c>
      <c r="AN156" s="17">
        <f t="shared" ca="1" si="139"/>
        <v>1.3157894736842257E-2</v>
      </c>
      <c r="AO156" s="17">
        <f t="shared" ca="1" si="140"/>
        <v>-3.7617554858934144E-2</v>
      </c>
      <c r="AP156" s="17" t="str">
        <f t="shared" ca="1" si="141"/>
        <v/>
      </c>
      <c r="AQ156" s="17" t="str">
        <f t="shared" ca="1" si="142"/>
        <v/>
      </c>
      <c r="AS156" s="17" t="str">
        <f t="shared" ca="1" si="143"/>
        <v/>
      </c>
      <c r="AT156" s="17" t="str">
        <f t="shared" ca="1" si="144"/>
        <v/>
      </c>
      <c r="AU156" s="17" t="str">
        <f t="shared" ca="1" si="145"/>
        <v/>
      </c>
      <c r="AV156" s="17" t="str">
        <f t="shared" ca="1" si="146"/>
        <v/>
      </c>
      <c r="AW156" s="17" t="str">
        <f t="shared" ca="1" si="147"/>
        <v/>
      </c>
      <c r="AX156" s="17" t="str">
        <f t="shared" ca="1" si="148"/>
        <v/>
      </c>
      <c r="AY156" s="17" t="str">
        <f t="shared" ca="1" si="149"/>
        <v/>
      </c>
      <c r="AZ156" s="17" t="str">
        <f t="shared" ca="1" si="150"/>
        <v/>
      </c>
      <c r="BA156" s="17" t="str">
        <f t="shared" ca="1" si="151"/>
        <v/>
      </c>
      <c r="BB156" s="17">
        <f t="shared" ca="1" si="152"/>
        <v>0</v>
      </c>
      <c r="BC156" s="17">
        <f t="shared" ca="1" si="153"/>
        <v>-3.8151379232307492E-2</v>
      </c>
      <c r="BD156" s="17" t="str">
        <f t="shared" ca="1" si="154"/>
        <v/>
      </c>
      <c r="BE156" s="17" t="str">
        <f t="shared" ca="1" si="155"/>
        <v/>
      </c>
      <c r="BG156" s="17" t="str">
        <f t="shared" ca="1" si="156"/>
        <v/>
      </c>
      <c r="BH156" s="17" t="str">
        <f t="shared" ca="1" si="157"/>
        <v/>
      </c>
      <c r="BI156" s="17" t="str">
        <f t="shared" ca="1" si="158"/>
        <v/>
      </c>
      <c r="BJ156" s="17" t="str">
        <f t="shared" ca="1" si="159"/>
        <v/>
      </c>
      <c r="BK156" s="17" t="str">
        <f t="shared" ca="1" si="160"/>
        <v/>
      </c>
      <c r="BL156" s="17" t="str">
        <f t="shared" ca="1" si="161"/>
        <v/>
      </c>
      <c r="BM156" s="17" t="str">
        <f t="shared" ca="1" si="162"/>
        <v/>
      </c>
      <c r="BN156" s="17" t="str">
        <f t="shared" ca="1" si="163"/>
        <v/>
      </c>
      <c r="BO156" s="17" t="str">
        <f t="shared" ca="1" si="164"/>
        <v/>
      </c>
      <c r="BP156" s="17">
        <f t="shared" ca="1" si="165"/>
        <v>6.5252681726066797E-3</v>
      </c>
      <c r="BQ156" s="17">
        <f t="shared" ca="1" si="166"/>
        <v>-6.2096348854103534E-2</v>
      </c>
      <c r="BR156" s="17" t="str">
        <f t="shared" ca="1" si="167"/>
        <v/>
      </c>
      <c r="BS156" s="17" t="str">
        <f t="shared" ca="1" si="168"/>
        <v/>
      </c>
      <c r="BX156" t="str">
        <f>IF('Macrobond Imports'!FG155="","",'Macrobond Imports'!FG155)</f>
        <v/>
      </c>
      <c r="BY156" t="str">
        <f>IF('Macrobond Imports'!AI155="","",'Macrobond Imports'!AI155)</f>
        <v/>
      </c>
      <c r="CA156" s="37" t="str">
        <f t="shared" ca="1" si="169"/>
        <v/>
      </c>
      <c r="CB156" s="37" t="str">
        <f t="shared" ca="1" si="170"/>
        <v/>
      </c>
    </row>
    <row r="157" spans="1:80" x14ac:dyDescent="0.25">
      <c r="A157" s="10">
        <f>IF('Macrobond Imports'!A156="","",'Macrobond Imports'!A156)</f>
        <v>21855</v>
      </c>
      <c r="B157" s="9" t="str">
        <f>IF('Macrobond Imports'!B156="","",'Macrobond Imports'!B156)</f>
        <v/>
      </c>
      <c r="C157" s="9" t="str">
        <f>IF('Macrobond Imports'!C156="","",'Macrobond Imports'!C156)</f>
        <v/>
      </c>
      <c r="D157" s="9" t="str">
        <f>IF('Macrobond Imports'!Z156="","",'Macrobond Imports'!Z156)</f>
        <v/>
      </c>
      <c r="E157" s="9" t="str">
        <f>IF('Macrobond Imports'!BH156="","",'Macrobond Imports'!BH156)</f>
        <v/>
      </c>
      <c r="F157" s="9" t="str">
        <f>IF('Macrobond Imports'!BJ156="","",'Macrobond Imports'!BJ156)</f>
        <v/>
      </c>
      <c r="G157" s="9" t="str">
        <f>IF('Macrobond Imports'!BK156="","",'Macrobond Imports'!BK156)</f>
        <v/>
      </c>
      <c r="H157" s="9" t="str">
        <f>IF('Macrobond Imports'!BL156="","",'Macrobond Imports'!BL156)</f>
        <v/>
      </c>
      <c r="I157" s="9" t="str">
        <f>IF('Macrobond Imports'!BS156="","",'Macrobond Imports'!BS156)</f>
        <v/>
      </c>
      <c r="J157" s="9" t="str">
        <f>IF('Macrobond Imports'!AA156="","",'Macrobond Imports'!AA156)</f>
        <v/>
      </c>
      <c r="K157" s="9">
        <f>IF('Macrobond Imports'!DF156="","",'Macrobond Imports'!DF156)</f>
        <v>30.9</v>
      </c>
      <c r="L157" s="9">
        <f>IF('Macrobond Imports'!EA156="","",'Macrobond Imports'!EA156)</f>
        <v>30.5</v>
      </c>
      <c r="M157" s="9" t="str">
        <f>IF('Macrobond Imports'!FA156="","",'Macrobond Imports'!FA156)</f>
        <v/>
      </c>
      <c r="N157" s="9" t="str">
        <f>IF('Macrobond Imports'!FC156="","",'Macrobond Imports'!FC156)</f>
        <v/>
      </c>
      <c r="P157" s="16">
        <f t="shared" si="116"/>
        <v>21855</v>
      </c>
      <c r="Q157" s="17" t="str">
        <f t="shared" si="117"/>
        <v/>
      </c>
      <c r="R157" s="17" t="str">
        <f t="shared" si="118"/>
        <v/>
      </c>
      <c r="S157" s="17" t="str">
        <f t="shared" si="119"/>
        <v/>
      </c>
      <c r="T157" s="17" t="str">
        <f t="shared" si="120"/>
        <v/>
      </c>
      <c r="U157" s="17" t="str">
        <f t="shared" si="121"/>
        <v/>
      </c>
      <c r="V157" s="17" t="str">
        <f t="shared" si="122"/>
        <v/>
      </c>
      <c r="W157" s="17" t="str">
        <f t="shared" si="123"/>
        <v/>
      </c>
      <c r="X157" s="17" t="str">
        <f t="shared" si="124"/>
        <v/>
      </c>
      <c r="Y157" s="17" t="str">
        <f t="shared" si="125"/>
        <v/>
      </c>
      <c r="Z157" s="17">
        <f t="shared" si="126"/>
        <v>3.2467532467532756E-3</v>
      </c>
      <c r="AA157" s="17">
        <f t="shared" si="127"/>
        <v>-6.514657980456029E-3</v>
      </c>
      <c r="AB157" s="17" t="str">
        <f t="shared" si="128"/>
        <v/>
      </c>
      <c r="AC157" s="17" t="str">
        <f t="shared" si="129"/>
        <v/>
      </c>
      <c r="AE157" s="17" t="str">
        <f t="shared" ca="1" si="130"/>
        <v/>
      </c>
      <c r="AF157" s="17" t="str">
        <f t="shared" ca="1" si="131"/>
        <v/>
      </c>
      <c r="AG157" s="17" t="str">
        <f t="shared" ca="1" si="132"/>
        <v/>
      </c>
      <c r="AH157" s="17" t="str">
        <f t="shared" ca="1" si="133"/>
        <v/>
      </c>
      <c r="AI157" s="17" t="str">
        <f t="shared" ca="1" si="134"/>
        <v/>
      </c>
      <c r="AJ157" s="17" t="str">
        <f t="shared" ca="1" si="135"/>
        <v/>
      </c>
      <c r="AK157" s="17" t="str">
        <f t="shared" ca="1" si="136"/>
        <v/>
      </c>
      <c r="AL157" s="17" t="str">
        <f t="shared" ca="1" si="137"/>
        <v/>
      </c>
      <c r="AM157" s="17" t="str">
        <f t="shared" ca="1" si="138"/>
        <v/>
      </c>
      <c r="AN157" s="17">
        <f t="shared" ca="1" si="139"/>
        <v>1.3114754098360715E-2</v>
      </c>
      <c r="AO157" s="17">
        <f t="shared" ca="1" si="140"/>
        <v>-4.9844236760124616E-2</v>
      </c>
      <c r="AP157" s="17" t="str">
        <f t="shared" ca="1" si="141"/>
        <v/>
      </c>
      <c r="AQ157" s="17" t="str">
        <f t="shared" ca="1" si="142"/>
        <v/>
      </c>
      <c r="AS157" s="17" t="str">
        <f t="shared" ca="1" si="143"/>
        <v/>
      </c>
      <c r="AT157" s="17" t="str">
        <f t="shared" ca="1" si="144"/>
        <v/>
      </c>
      <c r="AU157" s="17" t="str">
        <f t="shared" ca="1" si="145"/>
        <v/>
      </c>
      <c r="AV157" s="17" t="str">
        <f t="shared" ca="1" si="146"/>
        <v/>
      </c>
      <c r="AW157" s="17" t="str">
        <f t="shared" ca="1" si="147"/>
        <v/>
      </c>
      <c r="AX157" s="17" t="str">
        <f t="shared" ca="1" si="148"/>
        <v/>
      </c>
      <c r="AY157" s="17" t="str">
        <f t="shared" ca="1" si="149"/>
        <v/>
      </c>
      <c r="AZ157" s="17" t="str">
        <f t="shared" ca="1" si="150"/>
        <v/>
      </c>
      <c r="BA157" s="17" t="str">
        <f t="shared" ca="1" si="151"/>
        <v/>
      </c>
      <c r="BB157" s="17">
        <f t="shared" ca="1" si="152"/>
        <v>1.3050398439391264E-2</v>
      </c>
      <c r="BC157" s="17">
        <f t="shared" ca="1" si="153"/>
        <v>-2.5805091457358986E-2</v>
      </c>
      <c r="BD157" s="17" t="str">
        <f t="shared" ca="1" si="154"/>
        <v/>
      </c>
      <c r="BE157" s="17" t="str">
        <f t="shared" ca="1" si="155"/>
        <v/>
      </c>
      <c r="BG157" s="17" t="str">
        <f t="shared" ca="1" si="156"/>
        <v/>
      </c>
      <c r="BH157" s="17" t="str">
        <f t="shared" ca="1" si="157"/>
        <v/>
      </c>
      <c r="BI157" s="17" t="str">
        <f t="shared" ca="1" si="158"/>
        <v/>
      </c>
      <c r="BJ157" s="17" t="str">
        <f t="shared" ca="1" si="159"/>
        <v/>
      </c>
      <c r="BK157" s="17" t="str">
        <f t="shared" ca="1" si="160"/>
        <v/>
      </c>
      <c r="BL157" s="17" t="str">
        <f t="shared" ca="1" si="161"/>
        <v/>
      </c>
      <c r="BM157" s="17" t="str">
        <f t="shared" ca="1" si="162"/>
        <v/>
      </c>
      <c r="BN157" s="17" t="str">
        <f t="shared" ca="1" si="163"/>
        <v/>
      </c>
      <c r="BO157" s="17" t="str">
        <f t="shared" ca="1" si="164"/>
        <v/>
      </c>
      <c r="BP157" s="17">
        <f t="shared" ca="1" si="165"/>
        <v>0</v>
      </c>
      <c r="BQ157" s="17">
        <f t="shared" ca="1" si="166"/>
        <v>-6.2484252960443465E-2</v>
      </c>
      <c r="BR157" s="17" t="str">
        <f t="shared" ca="1" si="167"/>
        <v/>
      </c>
      <c r="BS157" s="17" t="str">
        <f t="shared" ca="1" si="168"/>
        <v/>
      </c>
      <c r="BX157" t="str">
        <f>IF('Macrobond Imports'!FG156="","",'Macrobond Imports'!FG156)</f>
        <v/>
      </c>
      <c r="BY157" t="str">
        <f>IF('Macrobond Imports'!AI156="","",'Macrobond Imports'!AI156)</f>
        <v/>
      </c>
      <c r="CA157" s="37" t="str">
        <f t="shared" ca="1" si="169"/>
        <v/>
      </c>
      <c r="CB157" s="37" t="str">
        <f t="shared" ca="1" si="170"/>
        <v/>
      </c>
    </row>
    <row r="158" spans="1:80" x14ac:dyDescent="0.25">
      <c r="A158" s="10">
        <f>IF('Macrobond Imports'!A157="","",'Macrobond Imports'!A157)</f>
        <v>21885</v>
      </c>
      <c r="B158" s="9" t="str">
        <f>IF('Macrobond Imports'!B157="","",'Macrobond Imports'!B157)</f>
        <v/>
      </c>
      <c r="C158" s="9" t="str">
        <f>IF('Macrobond Imports'!C157="","",'Macrobond Imports'!C157)</f>
        <v/>
      </c>
      <c r="D158" s="9" t="str">
        <f>IF('Macrobond Imports'!Z157="","",'Macrobond Imports'!Z157)</f>
        <v/>
      </c>
      <c r="E158" s="9" t="str">
        <f>IF('Macrobond Imports'!BH157="","",'Macrobond Imports'!BH157)</f>
        <v/>
      </c>
      <c r="F158" s="9" t="str">
        <f>IF('Macrobond Imports'!BJ157="","",'Macrobond Imports'!BJ157)</f>
        <v/>
      </c>
      <c r="G158" s="9" t="str">
        <f>IF('Macrobond Imports'!BK157="","",'Macrobond Imports'!BK157)</f>
        <v/>
      </c>
      <c r="H158" s="9" t="str">
        <f>IF('Macrobond Imports'!BL157="","",'Macrobond Imports'!BL157)</f>
        <v/>
      </c>
      <c r="I158" s="9" t="str">
        <f>IF('Macrobond Imports'!BS157="","",'Macrobond Imports'!BS157)</f>
        <v/>
      </c>
      <c r="J158" s="9" t="str">
        <f>IF('Macrobond Imports'!AA157="","",'Macrobond Imports'!AA157)</f>
        <v/>
      </c>
      <c r="K158" s="9">
        <f>IF('Macrobond Imports'!DF157="","",'Macrobond Imports'!DF157)</f>
        <v>30.9</v>
      </c>
      <c r="L158" s="9">
        <f>IF('Macrobond Imports'!EA157="","",'Macrobond Imports'!EA157)</f>
        <v>30.3</v>
      </c>
      <c r="M158" s="9" t="str">
        <f>IF('Macrobond Imports'!FA157="","",'Macrobond Imports'!FA157)</f>
        <v/>
      </c>
      <c r="N158" s="9" t="str">
        <f>IF('Macrobond Imports'!FC157="","",'Macrobond Imports'!FC157)</f>
        <v/>
      </c>
      <c r="P158" s="16">
        <f t="shared" si="116"/>
        <v>21885</v>
      </c>
      <c r="Q158" s="17" t="str">
        <f t="shared" si="117"/>
        <v/>
      </c>
      <c r="R158" s="17" t="str">
        <f t="shared" si="118"/>
        <v/>
      </c>
      <c r="S158" s="17" t="str">
        <f t="shared" si="119"/>
        <v/>
      </c>
      <c r="T158" s="17" t="str">
        <f t="shared" si="120"/>
        <v/>
      </c>
      <c r="U158" s="17" t="str">
        <f t="shared" si="121"/>
        <v/>
      </c>
      <c r="V158" s="17" t="str">
        <f t="shared" si="122"/>
        <v/>
      </c>
      <c r="W158" s="17" t="str">
        <f t="shared" si="123"/>
        <v/>
      </c>
      <c r="X158" s="17" t="str">
        <f t="shared" si="124"/>
        <v/>
      </c>
      <c r="Y158" s="17" t="str">
        <f t="shared" si="125"/>
        <v/>
      </c>
      <c r="Z158" s="17">
        <f t="shared" si="126"/>
        <v>0</v>
      </c>
      <c r="AA158" s="17">
        <f t="shared" si="127"/>
        <v>-6.5573770491803574E-3</v>
      </c>
      <c r="AB158" s="17" t="str">
        <f t="shared" si="128"/>
        <v/>
      </c>
      <c r="AC158" s="17" t="str">
        <f t="shared" si="129"/>
        <v/>
      </c>
      <c r="AE158" s="17" t="str">
        <f t="shared" ca="1" si="130"/>
        <v/>
      </c>
      <c r="AF158" s="17" t="str">
        <f t="shared" ca="1" si="131"/>
        <v/>
      </c>
      <c r="AG158" s="17" t="str">
        <f t="shared" ca="1" si="132"/>
        <v/>
      </c>
      <c r="AH158" s="17" t="str">
        <f t="shared" ca="1" si="133"/>
        <v/>
      </c>
      <c r="AI158" s="17" t="str">
        <f t="shared" ca="1" si="134"/>
        <v/>
      </c>
      <c r="AJ158" s="17" t="str">
        <f t="shared" ca="1" si="135"/>
        <v/>
      </c>
      <c r="AK158" s="17" t="str">
        <f t="shared" ca="1" si="136"/>
        <v/>
      </c>
      <c r="AL158" s="17" t="str">
        <f t="shared" ca="1" si="137"/>
        <v/>
      </c>
      <c r="AM158" s="17" t="str">
        <f t="shared" ca="1" si="138"/>
        <v/>
      </c>
      <c r="AN158" s="17">
        <f t="shared" ca="1" si="139"/>
        <v>9.8039215686274161E-3</v>
      </c>
      <c r="AO158" s="17">
        <f t="shared" ca="1" si="140"/>
        <v>-4.1139240506329111E-2</v>
      </c>
      <c r="AP158" s="17" t="str">
        <f t="shared" ca="1" si="141"/>
        <v/>
      </c>
      <c r="AQ158" s="17" t="str">
        <f t="shared" ca="1" si="142"/>
        <v/>
      </c>
      <c r="AS158" s="17" t="str">
        <f t="shared" ca="1" si="143"/>
        <v/>
      </c>
      <c r="AT158" s="17" t="str">
        <f t="shared" ca="1" si="144"/>
        <v/>
      </c>
      <c r="AU158" s="17" t="str">
        <f t="shared" ca="1" si="145"/>
        <v/>
      </c>
      <c r="AV158" s="17" t="str">
        <f t="shared" ca="1" si="146"/>
        <v/>
      </c>
      <c r="AW158" s="17" t="str">
        <f t="shared" ca="1" si="147"/>
        <v/>
      </c>
      <c r="AX158" s="17" t="str">
        <f t="shared" ca="1" si="148"/>
        <v/>
      </c>
      <c r="AY158" s="17" t="str">
        <f t="shared" ca="1" si="149"/>
        <v/>
      </c>
      <c r="AZ158" s="17" t="str">
        <f t="shared" ca="1" si="150"/>
        <v/>
      </c>
      <c r="BA158" s="17" t="str">
        <f t="shared" ca="1" si="151"/>
        <v/>
      </c>
      <c r="BB158" s="17">
        <f t="shared" ca="1" si="152"/>
        <v>1.3050398439391264E-2</v>
      </c>
      <c r="BC158" s="17">
        <f t="shared" ca="1" si="153"/>
        <v>-7.5436815105871413E-2</v>
      </c>
      <c r="BD158" s="17" t="str">
        <f t="shared" ca="1" si="154"/>
        <v/>
      </c>
      <c r="BE158" s="17" t="str">
        <f t="shared" ca="1" si="155"/>
        <v/>
      </c>
      <c r="BG158" s="17" t="str">
        <f t="shared" ca="1" si="156"/>
        <v/>
      </c>
      <c r="BH158" s="17" t="str">
        <f t="shared" ca="1" si="157"/>
        <v/>
      </c>
      <c r="BI158" s="17" t="str">
        <f t="shared" ca="1" si="158"/>
        <v/>
      </c>
      <c r="BJ158" s="17" t="str">
        <f t="shared" ca="1" si="159"/>
        <v/>
      </c>
      <c r="BK158" s="17" t="str">
        <f t="shared" ca="1" si="160"/>
        <v/>
      </c>
      <c r="BL158" s="17" t="str">
        <f t="shared" ca="1" si="161"/>
        <v/>
      </c>
      <c r="BM158" s="17" t="str">
        <f t="shared" ca="1" si="162"/>
        <v/>
      </c>
      <c r="BN158" s="17" t="str">
        <f t="shared" ca="1" si="163"/>
        <v/>
      </c>
      <c r="BO158" s="17" t="str">
        <f t="shared" ca="1" si="164"/>
        <v/>
      </c>
      <c r="BP158" s="17">
        <f t="shared" ca="1" si="165"/>
        <v>0</v>
      </c>
      <c r="BQ158" s="17">
        <f t="shared" ca="1" si="166"/>
        <v>-6.2877032530698429E-2</v>
      </c>
      <c r="BR158" s="17" t="str">
        <f t="shared" ca="1" si="167"/>
        <v/>
      </c>
      <c r="BS158" s="17" t="str">
        <f t="shared" ca="1" si="168"/>
        <v/>
      </c>
      <c r="BX158" t="str">
        <f>IF('Macrobond Imports'!FG157="","",'Macrobond Imports'!FG157)</f>
        <v/>
      </c>
      <c r="BY158" t="str">
        <f>IF('Macrobond Imports'!AI157="","",'Macrobond Imports'!AI157)</f>
        <v/>
      </c>
      <c r="CA158" s="37" t="str">
        <f t="shared" ca="1" si="169"/>
        <v/>
      </c>
      <c r="CB158" s="37" t="str">
        <f t="shared" ca="1" si="170"/>
        <v/>
      </c>
    </row>
    <row r="159" spans="1:80" x14ac:dyDescent="0.25">
      <c r="A159" s="10">
        <f>IF('Macrobond Imports'!A158="","",'Macrobond Imports'!A158)</f>
        <v>21916</v>
      </c>
      <c r="B159" s="9" t="str">
        <f>IF('Macrobond Imports'!B158="","",'Macrobond Imports'!B158)</f>
        <v/>
      </c>
      <c r="C159" s="9" t="str">
        <f>IF('Macrobond Imports'!C158="","",'Macrobond Imports'!C158)</f>
        <v/>
      </c>
      <c r="D159" s="9" t="str">
        <f>IF('Macrobond Imports'!Z158="","",'Macrobond Imports'!Z158)</f>
        <v/>
      </c>
      <c r="E159" s="9" t="str">
        <f>IF('Macrobond Imports'!BH158="","",'Macrobond Imports'!BH158)</f>
        <v/>
      </c>
      <c r="F159" s="9" t="str">
        <f>IF('Macrobond Imports'!BJ158="","",'Macrobond Imports'!BJ158)</f>
        <v/>
      </c>
      <c r="G159" s="9" t="str">
        <f>IF('Macrobond Imports'!BK158="","",'Macrobond Imports'!BK158)</f>
        <v/>
      </c>
      <c r="H159" s="9" t="str">
        <f>IF('Macrobond Imports'!BL158="","",'Macrobond Imports'!BL158)</f>
        <v/>
      </c>
      <c r="I159" s="9" t="str">
        <f>IF('Macrobond Imports'!BS158="","",'Macrobond Imports'!BS158)</f>
        <v/>
      </c>
      <c r="J159" s="9" t="str">
        <f>IF('Macrobond Imports'!AA158="","",'Macrobond Imports'!AA158)</f>
        <v/>
      </c>
      <c r="K159" s="9">
        <f>IF('Macrobond Imports'!DF158="","",'Macrobond Imports'!DF158)</f>
        <v>30.8</v>
      </c>
      <c r="L159" s="9">
        <f>IF('Macrobond Imports'!EA158="","",'Macrobond Imports'!EA158)</f>
        <v>30.4</v>
      </c>
      <c r="M159" s="9" t="str">
        <f>IF('Macrobond Imports'!FA158="","",'Macrobond Imports'!FA158)</f>
        <v/>
      </c>
      <c r="N159" s="9" t="str">
        <f>IF('Macrobond Imports'!FC158="","",'Macrobond Imports'!FC158)</f>
        <v/>
      </c>
      <c r="P159" s="16">
        <f t="shared" si="116"/>
        <v>21916</v>
      </c>
      <c r="Q159" s="17" t="str">
        <f t="shared" si="117"/>
        <v/>
      </c>
      <c r="R159" s="17" t="str">
        <f t="shared" si="118"/>
        <v/>
      </c>
      <c r="S159" s="17" t="str">
        <f t="shared" si="119"/>
        <v/>
      </c>
      <c r="T159" s="17" t="str">
        <f t="shared" si="120"/>
        <v/>
      </c>
      <c r="U159" s="17" t="str">
        <f t="shared" si="121"/>
        <v/>
      </c>
      <c r="V159" s="17" t="str">
        <f t="shared" si="122"/>
        <v/>
      </c>
      <c r="W159" s="17" t="str">
        <f t="shared" si="123"/>
        <v/>
      </c>
      <c r="X159" s="17" t="str">
        <f t="shared" si="124"/>
        <v/>
      </c>
      <c r="Y159" s="17" t="str">
        <f t="shared" si="125"/>
        <v/>
      </c>
      <c r="Z159" s="17">
        <f t="shared" si="126"/>
        <v>-3.2362459546925182E-3</v>
      </c>
      <c r="AA159" s="17">
        <f t="shared" si="127"/>
        <v>3.3003300330032292E-3</v>
      </c>
      <c r="AB159" s="17" t="str">
        <f t="shared" si="128"/>
        <v/>
      </c>
      <c r="AC159" s="17" t="str">
        <f t="shared" si="129"/>
        <v/>
      </c>
      <c r="AE159" s="17" t="str">
        <f t="shared" ca="1" si="130"/>
        <v/>
      </c>
      <c r="AF159" s="17" t="str">
        <f t="shared" ca="1" si="131"/>
        <v/>
      </c>
      <c r="AG159" s="17" t="str">
        <f t="shared" ca="1" si="132"/>
        <v/>
      </c>
      <c r="AH159" s="17" t="str">
        <f t="shared" ca="1" si="133"/>
        <v/>
      </c>
      <c r="AI159" s="17" t="str">
        <f t="shared" ca="1" si="134"/>
        <v/>
      </c>
      <c r="AJ159" s="17" t="str">
        <f t="shared" ca="1" si="135"/>
        <v/>
      </c>
      <c r="AK159" s="17" t="str">
        <f t="shared" ca="1" si="136"/>
        <v/>
      </c>
      <c r="AL159" s="17" t="str">
        <f t="shared" ca="1" si="137"/>
        <v/>
      </c>
      <c r="AM159" s="17" t="str">
        <f t="shared" ca="1" si="138"/>
        <v/>
      </c>
      <c r="AN159" s="17">
        <f t="shared" ca="1" si="139"/>
        <v>6.5359477124182774E-3</v>
      </c>
      <c r="AO159" s="17">
        <f t="shared" ca="1" si="140"/>
        <v>-3.7974683544303889E-2</v>
      </c>
      <c r="AP159" s="17" t="str">
        <f t="shared" ca="1" si="141"/>
        <v/>
      </c>
      <c r="AQ159" s="17" t="str">
        <f t="shared" ca="1" si="142"/>
        <v/>
      </c>
      <c r="AS159" s="17" t="str">
        <f t="shared" ca="1" si="143"/>
        <v/>
      </c>
      <c r="AT159" s="17" t="str">
        <f t="shared" ca="1" si="144"/>
        <v/>
      </c>
      <c r="AU159" s="17" t="str">
        <f t="shared" ca="1" si="145"/>
        <v/>
      </c>
      <c r="AV159" s="17" t="str">
        <f t="shared" ca="1" si="146"/>
        <v/>
      </c>
      <c r="AW159" s="17" t="str">
        <f t="shared" ca="1" si="147"/>
        <v/>
      </c>
      <c r="AX159" s="17" t="str">
        <f t="shared" ca="1" si="148"/>
        <v/>
      </c>
      <c r="AY159" s="17" t="str">
        <f t="shared" ca="1" si="149"/>
        <v/>
      </c>
      <c r="AZ159" s="17" t="str">
        <f t="shared" ca="1" si="150"/>
        <v/>
      </c>
      <c r="BA159" s="17" t="str">
        <f t="shared" ca="1" si="151"/>
        <v/>
      </c>
      <c r="BB159" s="17">
        <f t="shared" ca="1" si="152"/>
        <v>0</v>
      </c>
      <c r="BC159" s="17">
        <f t="shared" ca="1" si="153"/>
        <v>-3.8518720963674813E-2</v>
      </c>
      <c r="BD159" s="17" t="str">
        <f t="shared" ca="1" si="154"/>
        <v/>
      </c>
      <c r="BE159" s="17" t="str">
        <f t="shared" ca="1" si="155"/>
        <v/>
      </c>
      <c r="BG159" s="17" t="str">
        <f t="shared" ca="1" si="156"/>
        <v/>
      </c>
      <c r="BH159" s="17" t="str">
        <f t="shared" ca="1" si="157"/>
        <v/>
      </c>
      <c r="BI159" s="17" t="str">
        <f t="shared" ca="1" si="158"/>
        <v/>
      </c>
      <c r="BJ159" s="17" t="str">
        <f t="shared" ca="1" si="159"/>
        <v/>
      </c>
      <c r="BK159" s="17" t="str">
        <f t="shared" ca="1" si="160"/>
        <v/>
      </c>
      <c r="BL159" s="17" t="str">
        <f t="shared" ca="1" si="161"/>
        <v/>
      </c>
      <c r="BM159" s="17" t="str">
        <f t="shared" ca="1" si="162"/>
        <v/>
      </c>
      <c r="BN159" s="17" t="str">
        <f t="shared" ca="1" si="163"/>
        <v/>
      </c>
      <c r="BO159" s="17" t="str">
        <f t="shared" ca="1" si="164"/>
        <v/>
      </c>
      <c r="BP159" s="17">
        <f t="shared" ca="1" si="165"/>
        <v>0</v>
      </c>
      <c r="BQ159" s="17">
        <f t="shared" ca="1" si="166"/>
        <v>-3.8335067637877307E-2</v>
      </c>
      <c r="BR159" s="17" t="str">
        <f t="shared" ca="1" si="167"/>
        <v/>
      </c>
      <c r="BS159" s="17" t="str">
        <f t="shared" ca="1" si="168"/>
        <v/>
      </c>
      <c r="BX159" t="str">
        <f>IF('Macrobond Imports'!FG158="","",'Macrobond Imports'!FG158)</f>
        <v/>
      </c>
      <c r="BY159" t="str">
        <f>IF('Macrobond Imports'!AI158="","",'Macrobond Imports'!AI158)</f>
        <v/>
      </c>
      <c r="CA159" s="37" t="str">
        <f t="shared" ca="1" si="169"/>
        <v/>
      </c>
      <c r="CB159" s="37" t="str">
        <f t="shared" ca="1" si="170"/>
        <v/>
      </c>
    </row>
    <row r="160" spans="1:80" x14ac:dyDescent="0.25">
      <c r="A160" s="10">
        <f>IF('Macrobond Imports'!A159="","",'Macrobond Imports'!A159)</f>
        <v>21947</v>
      </c>
      <c r="B160" s="9" t="str">
        <f>IF('Macrobond Imports'!B159="","",'Macrobond Imports'!B159)</f>
        <v/>
      </c>
      <c r="C160" s="9" t="str">
        <f>IF('Macrobond Imports'!C159="","",'Macrobond Imports'!C159)</f>
        <v/>
      </c>
      <c r="D160" s="9" t="str">
        <f>IF('Macrobond Imports'!Z159="","",'Macrobond Imports'!Z159)</f>
        <v/>
      </c>
      <c r="E160" s="9" t="str">
        <f>IF('Macrobond Imports'!BH159="","",'Macrobond Imports'!BH159)</f>
        <v/>
      </c>
      <c r="F160" s="9" t="str">
        <f>IF('Macrobond Imports'!BJ159="","",'Macrobond Imports'!BJ159)</f>
        <v/>
      </c>
      <c r="G160" s="9" t="str">
        <f>IF('Macrobond Imports'!BK159="","",'Macrobond Imports'!BK159)</f>
        <v/>
      </c>
      <c r="H160" s="9" t="str">
        <f>IF('Macrobond Imports'!BL159="","",'Macrobond Imports'!BL159)</f>
        <v/>
      </c>
      <c r="I160" s="9" t="str">
        <f>IF('Macrobond Imports'!BS159="","",'Macrobond Imports'!BS159)</f>
        <v/>
      </c>
      <c r="J160" s="9" t="str">
        <f>IF('Macrobond Imports'!AA159="","",'Macrobond Imports'!AA159)</f>
        <v/>
      </c>
      <c r="K160" s="9">
        <f>IF('Macrobond Imports'!DF159="","",'Macrobond Imports'!DF159)</f>
        <v>30.9</v>
      </c>
      <c r="L160" s="9">
        <f>IF('Macrobond Imports'!EA159="","",'Macrobond Imports'!EA159)</f>
        <v>30.4</v>
      </c>
      <c r="M160" s="9" t="str">
        <f>IF('Macrobond Imports'!FA159="","",'Macrobond Imports'!FA159)</f>
        <v/>
      </c>
      <c r="N160" s="9" t="str">
        <f>IF('Macrobond Imports'!FC159="","",'Macrobond Imports'!FC159)</f>
        <v/>
      </c>
      <c r="P160" s="16">
        <f t="shared" si="116"/>
        <v>21947</v>
      </c>
      <c r="Q160" s="17" t="str">
        <f t="shared" si="117"/>
        <v/>
      </c>
      <c r="R160" s="17" t="str">
        <f t="shared" si="118"/>
        <v/>
      </c>
      <c r="S160" s="17" t="str">
        <f t="shared" si="119"/>
        <v/>
      </c>
      <c r="T160" s="17" t="str">
        <f t="shared" si="120"/>
        <v/>
      </c>
      <c r="U160" s="17" t="str">
        <f t="shared" si="121"/>
        <v/>
      </c>
      <c r="V160" s="17" t="str">
        <f t="shared" si="122"/>
        <v/>
      </c>
      <c r="W160" s="17" t="str">
        <f t="shared" si="123"/>
        <v/>
      </c>
      <c r="X160" s="17" t="str">
        <f t="shared" si="124"/>
        <v/>
      </c>
      <c r="Y160" s="17" t="str">
        <f t="shared" si="125"/>
        <v/>
      </c>
      <c r="Z160" s="17">
        <f t="shared" si="126"/>
        <v>3.2467532467532756E-3</v>
      </c>
      <c r="AA160" s="17">
        <f t="shared" si="127"/>
        <v>0</v>
      </c>
      <c r="AB160" s="17" t="str">
        <f t="shared" si="128"/>
        <v/>
      </c>
      <c r="AC160" s="17" t="str">
        <f t="shared" si="129"/>
        <v/>
      </c>
      <c r="AE160" s="17" t="str">
        <f t="shared" ca="1" si="130"/>
        <v/>
      </c>
      <c r="AF160" s="17" t="str">
        <f t="shared" ca="1" si="131"/>
        <v/>
      </c>
      <c r="AG160" s="17" t="str">
        <f t="shared" ca="1" si="132"/>
        <v/>
      </c>
      <c r="AH160" s="17" t="str">
        <f t="shared" ca="1" si="133"/>
        <v/>
      </c>
      <c r="AI160" s="17" t="str">
        <f t="shared" ca="1" si="134"/>
        <v/>
      </c>
      <c r="AJ160" s="17" t="str">
        <f t="shared" ca="1" si="135"/>
        <v/>
      </c>
      <c r="AK160" s="17" t="str">
        <f t="shared" ca="1" si="136"/>
        <v/>
      </c>
      <c r="AL160" s="17" t="str">
        <f t="shared" ca="1" si="137"/>
        <v/>
      </c>
      <c r="AM160" s="17" t="str">
        <f t="shared" ca="1" si="138"/>
        <v/>
      </c>
      <c r="AN160" s="17">
        <f t="shared" ca="1" si="139"/>
        <v>6.514657980456029E-3</v>
      </c>
      <c r="AO160" s="17">
        <f t="shared" ca="1" si="140"/>
        <v>-3.1847133757961776E-2</v>
      </c>
      <c r="AP160" s="17" t="str">
        <f t="shared" ca="1" si="141"/>
        <v/>
      </c>
      <c r="AQ160" s="17" t="str">
        <f t="shared" ca="1" si="142"/>
        <v/>
      </c>
      <c r="AS160" s="17" t="str">
        <f t="shared" ca="1" si="143"/>
        <v/>
      </c>
      <c r="AT160" s="17" t="str">
        <f t="shared" ca="1" si="144"/>
        <v/>
      </c>
      <c r="AU160" s="17" t="str">
        <f t="shared" ca="1" si="145"/>
        <v/>
      </c>
      <c r="AV160" s="17" t="str">
        <f t="shared" ca="1" si="146"/>
        <v/>
      </c>
      <c r="AW160" s="17" t="str">
        <f t="shared" ca="1" si="147"/>
        <v/>
      </c>
      <c r="AX160" s="17" t="str">
        <f t="shared" ca="1" si="148"/>
        <v/>
      </c>
      <c r="AY160" s="17" t="str">
        <f t="shared" ca="1" si="149"/>
        <v/>
      </c>
      <c r="AZ160" s="17" t="str">
        <f t="shared" ca="1" si="150"/>
        <v/>
      </c>
      <c r="BA160" s="17" t="str">
        <f t="shared" ca="1" si="151"/>
        <v/>
      </c>
      <c r="BB160" s="17">
        <f t="shared" ca="1" si="152"/>
        <v>0</v>
      </c>
      <c r="BC160" s="17">
        <f t="shared" ca="1" si="153"/>
        <v>-1.3050396173118206E-2</v>
      </c>
      <c r="BD160" s="17" t="str">
        <f t="shared" ca="1" si="154"/>
        <v/>
      </c>
      <c r="BE160" s="17" t="str">
        <f t="shared" ca="1" si="155"/>
        <v/>
      </c>
      <c r="BG160" s="17" t="str">
        <f t="shared" ca="1" si="156"/>
        <v/>
      </c>
      <c r="BH160" s="17" t="str">
        <f t="shared" ca="1" si="157"/>
        <v/>
      </c>
      <c r="BI160" s="17" t="str">
        <f t="shared" ca="1" si="158"/>
        <v/>
      </c>
      <c r="BJ160" s="17" t="str">
        <f t="shared" ca="1" si="159"/>
        <v/>
      </c>
      <c r="BK160" s="17" t="str">
        <f t="shared" ca="1" si="160"/>
        <v/>
      </c>
      <c r="BL160" s="17" t="str">
        <f t="shared" ca="1" si="161"/>
        <v/>
      </c>
      <c r="BM160" s="17" t="str">
        <f t="shared" ca="1" si="162"/>
        <v/>
      </c>
      <c r="BN160" s="17" t="str">
        <f t="shared" ca="1" si="163"/>
        <v/>
      </c>
      <c r="BO160" s="17" t="str">
        <f t="shared" ca="1" si="164"/>
        <v/>
      </c>
      <c r="BP160" s="17">
        <f t="shared" ca="1" si="165"/>
        <v>6.5040479001519103E-3</v>
      </c>
      <c r="BQ160" s="17">
        <f t="shared" ca="1" si="166"/>
        <v>-1.9448482212012896E-2</v>
      </c>
      <c r="BR160" s="17" t="str">
        <f t="shared" ca="1" si="167"/>
        <v/>
      </c>
      <c r="BS160" s="17" t="str">
        <f t="shared" ca="1" si="168"/>
        <v/>
      </c>
      <c r="BX160" t="str">
        <f>IF('Macrobond Imports'!FG159="","",'Macrobond Imports'!FG159)</f>
        <v/>
      </c>
      <c r="BY160" t="str">
        <f>IF('Macrobond Imports'!AI159="","",'Macrobond Imports'!AI159)</f>
        <v/>
      </c>
      <c r="CA160" s="37" t="str">
        <f t="shared" ca="1" si="169"/>
        <v/>
      </c>
      <c r="CB160" s="37" t="str">
        <f t="shared" ca="1" si="170"/>
        <v/>
      </c>
    </row>
    <row r="161" spans="1:80" x14ac:dyDescent="0.25">
      <c r="A161" s="10">
        <f>IF('Macrobond Imports'!A160="","",'Macrobond Imports'!A160)</f>
        <v>21976</v>
      </c>
      <c r="B161" s="9" t="str">
        <f>IF('Macrobond Imports'!B160="","",'Macrobond Imports'!B160)</f>
        <v/>
      </c>
      <c r="C161" s="9" t="str">
        <f>IF('Macrobond Imports'!C160="","",'Macrobond Imports'!C160)</f>
        <v/>
      </c>
      <c r="D161" s="9" t="str">
        <f>IF('Macrobond Imports'!Z160="","",'Macrobond Imports'!Z160)</f>
        <v/>
      </c>
      <c r="E161" s="9" t="str">
        <f>IF('Macrobond Imports'!BH160="","",'Macrobond Imports'!BH160)</f>
        <v/>
      </c>
      <c r="F161" s="9" t="str">
        <f>IF('Macrobond Imports'!BJ160="","",'Macrobond Imports'!BJ160)</f>
        <v/>
      </c>
      <c r="G161" s="9" t="str">
        <f>IF('Macrobond Imports'!BK160="","",'Macrobond Imports'!BK160)</f>
        <v/>
      </c>
      <c r="H161" s="9" t="str">
        <f>IF('Macrobond Imports'!BL160="","",'Macrobond Imports'!BL160)</f>
        <v/>
      </c>
      <c r="I161" s="9" t="str">
        <f>IF('Macrobond Imports'!BS160="","",'Macrobond Imports'!BS160)</f>
        <v/>
      </c>
      <c r="J161" s="9" t="str">
        <f>IF('Macrobond Imports'!AA160="","",'Macrobond Imports'!AA160)</f>
        <v/>
      </c>
      <c r="K161" s="9">
        <f>IF('Macrobond Imports'!DF160="","",'Macrobond Imports'!DF160)</f>
        <v>30.9</v>
      </c>
      <c r="L161" s="9">
        <f>IF('Macrobond Imports'!EA160="","",'Macrobond Imports'!EA160)</f>
        <v>30.7</v>
      </c>
      <c r="M161" s="9" t="str">
        <f>IF('Macrobond Imports'!FA160="","",'Macrobond Imports'!FA160)</f>
        <v/>
      </c>
      <c r="N161" s="9" t="str">
        <f>IF('Macrobond Imports'!FC160="","",'Macrobond Imports'!FC160)</f>
        <v/>
      </c>
      <c r="P161" s="16">
        <f t="shared" si="116"/>
        <v>21976</v>
      </c>
      <c r="Q161" s="17" t="str">
        <f t="shared" si="117"/>
        <v/>
      </c>
      <c r="R161" s="17" t="str">
        <f t="shared" si="118"/>
        <v/>
      </c>
      <c r="S161" s="17" t="str">
        <f t="shared" si="119"/>
        <v/>
      </c>
      <c r="T161" s="17" t="str">
        <f t="shared" si="120"/>
        <v/>
      </c>
      <c r="U161" s="17" t="str">
        <f t="shared" si="121"/>
        <v/>
      </c>
      <c r="V161" s="17" t="str">
        <f t="shared" si="122"/>
        <v/>
      </c>
      <c r="W161" s="17" t="str">
        <f t="shared" si="123"/>
        <v/>
      </c>
      <c r="X161" s="17" t="str">
        <f t="shared" si="124"/>
        <v/>
      </c>
      <c r="Y161" s="17" t="str">
        <f t="shared" si="125"/>
        <v/>
      </c>
      <c r="Z161" s="17">
        <f t="shared" si="126"/>
        <v>0</v>
      </c>
      <c r="AA161" s="17">
        <f t="shared" si="127"/>
        <v>9.8684210526316374E-3</v>
      </c>
      <c r="AB161" s="17" t="str">
        <f t="shared" si="128"/>
        <v/>
      </c>
      <c r="AC161" s="17" t="str">
        <f t="shared" si="129"/>
        <v/>
      </c>
      <c r="AE161" s="17" t="str">
        <f t="shared" ca="1" si="130"/>
        <v/>
      </c>
      <c r="AF161" s="17" t="str">
        <f t="shared" ca="1" si="131"/>
        <v/>
      </c>
      <c r="AG161" s="17" t="str">
        <f t="shared" ca="1" si="132"/>
        <v/>
      </c>
      <c r="AH161" s="17" t="str">
        <f t="shared" ca="1" si="133"/>
        <v/>
      </c>
      <c r="AI161" s="17" t="str">
        <f t="shared" ca="1" si="134"/>
        <v/>
      </c>
      <c r="AJ161" s="17" t="str">
        <f t="shared" ca="1" si="135"/>
        <v/>
      </c>
      <c r="AK161" s="17" t="str">
        <f t="shared" ca="1" si="136"/>
        <v/>
      </c>
      <c r="AL161" s="17" t="str">
        <f t="shared" ca="1" si="137"/>
        <v/>
      </c>
      <c r="AM161" s="17" t="str">
        <f t="shared" ca="1" si="138"/>
        <v/>
      </c>
      <c r="AN161" s="17">
        <f t="shared" ca="1" si="139"/>
        <v>6.514657980456029E-3</v>
      </c>
      <c r="AO161" s="17">
        <f t="shared" ca="1" si="140"/>
        <v>-2.5396825396825418E-2</v>
      </c>
      <c r="AP161" s="17" t="str">
        <f t="shared" ca="1" si="141"/>
        <v/>
      </c>
      <c r="AQ161" s="17" t="str">
        <f t="shared" ca="1" si="142"/>
        <v/>
      </c>
      <c r="AS161" s="17" t="str">
        <f t="shared" ca="1" si="143"/>
        <v/>
      </c>
      <c r="AT161" s="17" t="str">
        <f t="shared" ca="1" si="144"/>
        <v/>
      </c>
      <c r="AU161" s="17" t="str">
        <f t="shared" ca="1" si="145"/>
        <v/>
      </c>
      <c r="AV161" s="17" t="str">
        <f t="shared" ca="1" si="146"/>
        <v/>
      </c>
      <c r="AW161" s="17" t="str">
        <f t="shared" ca="1" si="147"/>
        <v/>
      </c>
      <c r="AX161" s="17" t="str">
        <f t="shared" ca="1" si="148"/>
        <v/>
      </c>
      <c r="AY161" s="17" t="str">
        <f t="shared" ca="1" si="149"/>
        <v/>
      </c>
      <c r="AZ161" s="17" t="str">
        <f t="shared" ca="1" si="150"/>
        <v/>
      </c>
      <c r="BA161" s="17" t="str">
        <f t="shared" ca="1" si="151"/>
        <v/>
      </c>
      <c r="BB161" s="17">
        <f t="shared" ca="1" si="152"/>
        <v>0</v>
      </c>
      <c r="BC161" s="17">
        <f t="shared" ca="1" si="153"/>
        <v>5.3860162651657939E-2</v>
      </c>
      <c r="BD161" s="17" t="str">
        <f t="shared" ca="1" si="154"/>
        <v/>
      </c>
      <c r="BE161" s="17" t="str">
        <f t="shared" ca="1" si="155"/>
        <v/>
      </c>
      <c r="BG161" s="17" t="str">
        <f t="shared" ca="1" si="156"/>
        <v/>
      </c>
      <c r="BH161" s="17" t="str">
        <f t="shared" ca="1" si="157"/>
        <v/>
      </c>
      <c r="BI161" s="17" t="str">
        <f t="shared" ca="1" si="158"/>
        <v/>
      </c>
      <c r="BJ161" s="17" t="str">
        <f t="shared" ca="1" si="159"/>
        <v/>
      </c>
      <c r="BK161" s="17" t="str">
        <f t="shared" ca="1" si="160"/>
        <v/>
      </c>
      <c r="BL161" s="17" t="str">
        <f t="shared" ca="1" si="161"/>
        <v/>
      </c>
      <c r="BM161" s="17" t="str">
        <f t="shared" ca="1" si="162"/>
        <v/>
      </c>
      <c r="BN161" s="17" t="str">
        <f t="shared" ca="1" si="163"/>
        <v/>
      </c>
      <c r="BO161" s="17" t="str">
        <f t="shared" ca="1" si="164"/>
        <v/>
      </c>
      <c r="BP161" s="17">
        <f t="shared" ca="1" si="165"/>
        <v>6.5040479001519103E-3</v>
      </c>
      <c r="BQ161" s="17">
        <f t="shared" ca="1" si="166"/>
        <v>-1.2903090667253037E-2</v>
      </c>
      <c r="BR161" s="17" t="str">
        <f t="shared" ca="1" si="167"/>
        <v/>
      </c>
      <c r="BS161" s="17" t="str">
        <f t="shared" ca="1" si="168"/>
        <v/>
      </c>
      <c r="BX161" t="str">
        <f>IF('Macrobond Imports'!FG160="","",'Macrobond Imports'!FG160)</f>
        <v/>
      </c>
      <c r="BY161" t="str">
        <f>IF('Macrobond Imports'!AI160="","",'Macrobond Imports'!AI160)</f>
        <v/>
      </c>
      <c r="CA161" s="37" t="str">
        <f t="shared" ca="1" si="169"/>
        <v/>
      </c>
      <c r="CB161" s="37" t="str">
        <f t="shared" ca="1" si="170"/>
        <v/>
      </c>
    </row>
    <row r="162" spans="1:80" x14ac:dyDescent="0.25">
      <c r="A162" s="10">
        <f>IF('Macrobond Imports'!A161="","",'Macrobond Imports'!A161)</f>
        <v>22007</v>
      </c>
      <c r="B162" s="9" t="str">
        <f>IF('Macrobond Imports'!B161="","",'Macrobond Imports'!B161)</f>
        <v/>
      </c>
      <c r="C162" s="9" t="str">
        <f>IF('Macrobond Imports'!C161="","",'Macrobond Imports'!C161)</f>
        <v/>
      </c>
      <c r="D162" s="9" t="str">
        <f>IF('Macrobond Imports'!Z161="","",'Macrobond Imports'!Z161)</f>
        <v/>
      </c>
      <c r="E162" s="9" t="str">
        <f>IF('Macrobond Imports'!BH161="","",'Macrobond Imports'!BH161)</f>
        <v/>
      </c>
      <c r="F162" s="9" t="str">
        <f>IF('Macrobond Imports'!BJ161="","",'Macrobond Imports'!BJ161)</f>
        <v/>
      </c>
      <c r="G162" s="9" t="str">
        <f>IF('Macrobond Imports'!BK161="","",'Macrobond Imports'!BK161)</f>
        <v/>
      </c>
      <c r="H162" s="9" t="str">
        <f>IF('Macrobond Imports'!BL161="","",'Macrobond Imports'!BL161)</f>
        <v/>
      </c>
      <c r="I162" s="9" t="str">
        <f>IF('Macrobond Imports'!BS161="","",'Macrobond Imports'!BS161)</f>
        <v/>
      </c>
      <c r="J162" s="9" t="str">
        <f>IF('Macrobond Imports'!AA161="","",'Macrobond Imports'!AA161)</f>
        <v/>
      </c>
      <c r="K162" s="9">
        <f>IF('Macrobond Imports'!DF161="","",'Macrobond Imports'!DF161)</f>
        <v>30.8</v>
      </c>
      <c r="L162" s="9">
        <f>IF('Macrobond Imports'!EA161="","",'Macrobond Imports'!EA161)</f>
        <v>30.8</v>
      </c>
      <c r="M162" s="9" t="str">
        <f>IF('Macrobond Imports'!FA161="","",'Macrobond Imports'!FA161)</f>
        <v/>
      </c>
      <c r="N162" s="9" t="str">
        <f>IF('Macrobond Imports'!FC161="","",'Macrobond Imports'!FC161)</f>
        <v/>
      </c>
      <c r="P162" s="16">
        <f t="shared" si="116"/>
        <v>22007</v>
      </c>
      <c r="Q162" s="17" t="str">
        <f t="shared" si="117"/>
        <v/>
      </c>
      <c r="R162" s="17" t="str">
        <f t="shared" si="118"/>
        <v/>
      </c>
      <c r="S162" s="17" t="str">
        <f t="shared" si="119"/>
        <v/>
      </c>
      <c r="T162" s="17" t="str">
        <f t="shared" si="120"/>
        <v/>
      </c>
      <c r="U162" s="17" t="str">
        <f t="shared" si="121"/>
        <v/>
      </c>
      <c r="V162" s="17" t="str">
        <f t="shared" si="122"/>
        <v/>
      </c>
      <c r="W162" s="17" t="str">
        <f t="shared" si="123"/>
        <v/>
      </c>
      <c r="X162" s="17" t="str">
        <f t="shared" si="124"/>
        <v/>
      </c>
      <c r="Y162" s="17" t="str">
        <f t="shared" si="125"/>
        <v/>
      </c>
      <c r="Z162" s="17">
        <f t="shared" si="126"/>
        <v>-3.2362459546925182E-3</v>
      </c>
      <c r="AA162" s="17">
        <f t="shared" si="127"/>
        <v>3.2573289902280145E-3</v>
      </c>
      <c r="AB162" s="17" t="str">
        <f t="shared" si="128"/>
        <v/>
      </c>
      <c r="AC162" s="17" t="str">
        <f t="shared" si="129"/>
        <v/>
      </c>
      <c r="AE162" s="17" t="str">
        <f t="shared" ca="1" si="130"/>
        <v/>
      </c>
      <c r="AF162" s="17" t="str">
        <f t="shared" ca="1" si="131"/>
        <v/>
      </c>
      <c r="AG162" s="17" t="str">
        <f t="shared" ca="1" si="132"/>
        <v/>
      </c>
      <c r="AH162" s="17" t="str">
        <f t="shared" ca="1" si="133"/>
        <v/>
      </c>
      <c r="AI162" s="17" t="str">
        <f t="shared" ca="1" si="134"/>
        <v/>
      </c>
      <c r="AJ162" s="17" t="str">
        <f t="shared" ca="1" si="135"/>
        <v/>
      </c>
      <c r="AK162" s="17" t="str">
        <f t="shared" ca="1" si="136"/>
        <v/>
      </c>
      <c r="AL162" s="17" t="str">
        <f t="shared" ca="1" si="137"/>
        <v/>
      </c>
      <c r="AM162" s="17" t="str">
        <f t="shared" ca="1" si="138"/>
        <v/>
      </c>
      <c r="AN162" s="17">
        <f t="shared" ca="1" si="139"/>
        <v>3.2573289902280145E-3</v>
      </c>
      <c r="AO162" s="17">
        <f t="shared" ca="1" si="140"/>
        <v>-2.8391167192428957E-2</v>
      </c>
      <c r="AP162" s="17" t="str">
        <f t="shared" ca="1" si="141"/>
        <v/>
      </c>
      <c r="AQ162" s="17" t="str">
        <f t="shared" ca="1" si="142"/>
        <v/>
      </c>
      <c r="AS162" s="17" t="str">
        <f t="shared" ca="1" si="143"/>
        <v/>
      </c>
      <c r="AT162" s="17" t="str">
        <f t="shared" ca="1" si="144"/>
        <v/>
      </c>
      <c r="AU162" s="17" t="str">
        <f t="shared" ca="1" si="145"/>
        <v/>
      </c>
      <c r="AV162" s="17" t="str">
        <f t="shared" ca="1" si="146"/>
        <v/>
      </c>
      <c r="AW162" s="17" t="str">
        <f t="shared" ca="1" si="147"/>
        <v/>
      </c>
      <c r="AX162" s="17" t="str">
        <f t="shared" ca="1" si="148"/>
        <v/>
      </c>
      <c r="AY162" s="17" t="str">
        <f t="shared" ca="1" si="149"/>
        <v/>
      </c>
      <c r="AZ162" s="17" t="str">
        <f t="shared" ca="1" si="150"/>
        <v/>
      </c>
      <c r="BA162" s="17" t="str">
        <f t="shared" ca="1" si="151"/>
        <v/>
      </c>
      <c r="BB162" s="17">
        <f t="shared" ca="1" si="152"/>
        <v>0</v>
      </c>
      <c r="BC162" s="17">
        <f t="shared" ca="1" si="153"/>
        <v>5.3679502200336904E-2</v>
      </c>
      <c r="BD162" s="17" t="str">
        <f t="shared" ca="1" si="154"/>
        <v/>
      </c>
      <c r="BE162" s="17" t="str">
        <f t="shared" ca="1" si="155"/>
        <v/>
      </c>
      <c r="BG162" s="17" t="str">
        <f t="shared" ca="1" si="156"/>
        <v/>
      </c>
      <c r="BH162" s="17" t="str">
        <f t="shared" ca="1" si="157"/>
        <v/>
      </c>
      <c r="BI162" s="17" t="str">
        <f t="shared" ca="1" si="158"/>
        <v/>
      </c>
      <c r="BJ162" s="17" t="str">
        <f t="shared" ca="1" si="159"/>
        <v/>
      </c>
      <c r="BK162" s="17" t="str">
        <f t="shared" ca="1" si="160"/>
        <v/>
      </c>
      <c r="BL162" s="17" t="str">
        <f t="shared" ca="1" si="161"/>
        <v/>
      </c>
      <c r="BM162" s="17" t="str">
        <f t="shared" ca="1" si="162"/>
        <v/>
      </c>
      <c r="BN162" s="17" t="str">
        <f t="shared" ca="1" si="163"/>
        <v/>
      </c>
      <c r="BO162" s="17" t="str">
        <f t="shared" ca="1" si="164"/>
        <v/>
      </c>
      <c r="BP162" s="17">
        <f t="shared" ca="1" si="165"/>
        <v>0</v>
      </c>
      <c r="BQ162" s="17">
        <f t="shared" ca="1" si="166"/>
        <v>6.5252681726066797E-3</v>
      </c>
      <c r="BR162" s="17" t="str">
        <f t="shared" ca="1" si="167"/>
        <v/>
      </c>
      <c r="BS162" s="17" t="str">
        <f t="shared" ca="1" si="168"/>
        <v/>
      </c>
      <c r="BX162" t="str">
        <f>IF('Macrobond Imports'!FG161="","",'Macrobond Imports'!FG161)</f>
        <v/>
      </c>
      <c r="BY162" t="str">
        <f>IF('Macrobond Imports'!AI161="","",'Macrobond Imports'!AI161)</f>
        <v/>
      </c>
      <c r="CA162" s="37" t="str">
        <f t="shared" ca="1" si="169"/>
        <v/>
      </c>
      <c r="CB162" s="37" t="str">
        <f t="shared" ca="1" si="170"/>
        <v/>
      </c>
    </row>
    <row r="163" spans="1:80" x14ac:dyDescent="0.25">
      <c r="A163" s="10">
        <f>IF('Macrobond Imports'!A162="","",'Macrobond Imports'!A162)</f>
        <v>22037</v>
      </c>
      <c r="B163" s="9" t="str">
        <f>IF('Macrobond Imports'!B162="","",'Macrobond Imports'!B162)</f>
        <v/>
      </c>
      <c r="C163" s="9" t="str">
        <f>IF('Macrobond Imports'!C162="","",'Macrobond Imports'!C162)</f>
        <v/>
      </c>
      <c r="D163" s="9" t="str">
        <f>IF('Macrobond Imports'!Z162="","",'Macrobond Imports'!Z162)</f>
        <v/>
      </c>
      <c r="E163" s="9" t="str">
        <f>IF('Macrobond Imports'!BH162="","",'Macrobond Imports'!BH162)</f>
        <v/>
      </c>
      <c r="F163" s="9" t="str">
        <f>IF('Macrobond Imports'!BJ162="","",'Macrobond Imports'!BJ162)</f>
        <v/>
      </c>
      <c r="G163" s="9" t="str">
        <f>IF('Macrobond Imports'!BK162="","",'Macrobond Imports'!BK162)</f>
        <v/>
      </c>
      <c r="H163" s="9" t="str">
        <f>IF('Macrobond Imports'!BL162="","",'Macrobond Imports'!BL162)</f>
        <v/>
      </c>
      <c r="I163" s="9" t="str">
        <f>IF('Macrobond Imports'!BS162="","",'Macrobond Imports'!BS162)</f>
        <v/>
      </c>
      <c r="J163" s="9" t="str">
        <f>IF('Macrobond Imports'!AA162="","",'Macrobond Imports'!AA162)</f>
        <v/>
      </c>
      <c r="K163" s="9">
        <f>IF('Macrobond Imports'!DF162="","",'Macrobond Imports'!DF162)</f>
        <v>30.8</v>
      </c>
      <c r="L163" s="9">
        <f>IF('Macrobond Imports'!EA162="","",'Macrobond Imports'!EA162)</f>
        <v>30.8</v>
      </c>
      <c r="M163" s="9" t="str">
        <f>IF('Macrobond Imports'!FA162="","",'Macrobond Imports'!FA162)</f>
        <v/>
      </c>
      <c r="N163" s="9" t="str">
        <f>IF('Macrobond Imports'!FC162="","",'Macrobond Imports'!FC162)</f>
        <v/>
      </c>
      <c r="P163" s="16">
        <f t="shared" si="116"/>
        <v>22037</v>
      </c>
      <c r="Q163" s="17" t="str">
        <f t="shared" si="117"/>
        <v/>
      </c>
      <c r="R163" s="17" t="str">
        <f t="shared" si="118"/>
        <v/>
      </c>
      <c r="S163" s="17" t="str">
        <f t="shared" si="119"/>
        <v/>
      </c>
      <c r="T163" s="17" t="str">
        <f t="shared" si="120"/>
        <v/>
      </c>
      <c r="U163" s="17" t="str">
        <f t="shared" si="121"/>
        <v/>
      </c>
      <c r="V163" s="17" t="str">
        <f t="shared" si="122"/>
        <v/>
      </c>
      <c r="W163" s="17" t="str">
        <f t="shared" si="123"/>
        <v/>
      </c>
      <c r="X163" s="17" t="str">
        <f t="shared" si="124"/>
        <v/>
      </c>
      <c r="Y163" s="17" t="str">
        <f t="shared" si="125"/>
        <v/>
      </c>
      <c r="Z163" s="17">
        <f t="shared" si="126"/>
        <v>0</v>
      </c>
      <c r="AA163" s="17">
        <f t="shared" si="127"/>
        <v>0</v>
      </c>
      <c r="AB163" s="17" t="str">
        <f t="shared" si="128"/>
        <v/>
      </c>
      <c r="AC163" s="17" t="str">
        <f t="shared" si="129"/>
        <v/>
      </c>
      <c r="AE163" s="17" t="str">
        <f t="shared" ca="1" si="130"/>
        <v/>
      </c>
      <c r="AF163" s="17" t="str">
        <f t="shared" ca="1" si="131"/>
        <v/>
      </c>
      <c r="AG163" s="17" t="str">
        <f t="shared" ca="1" si="132"/>
        <v/>
      </c>
      <c r="AH163" s="17" t="str">
        <f t="shared" ca="1" si="133"/>
        <v/>
      </c>
      <c r="AI163" s="17" t="str">
        <f t="shared" ca="1" si="134"/>
        <v/>
      </c>
      <c r="AJ163" s="17" t="str">
        <f t="shared" ca="1" si="135"/>
        <v/>
      </c>
      <c r="AK163" s="17" t="str">
        <f t="shared" ca="1" si="136"/>
        <v/>
      </c>
      <c r="AL163" s="17" t="str">
        <f t="shared" ca="1" si="137"/>
        <v/>
      </c>
      <c r="AM163" s="17" t="str">
        <f t="shared" ca="1" si="138"/>
        <v/>
      </c>
      <c r="AN163" s="17">
        <f t="shared" ca="1" si="139"/>
        <v>-3.2362459546925182E-3</v>
      </c>
      <c r="AO163" s="17">
        <f t="shared" ca="1" si="140"/>
        <v>-2.2222222222222254E-2</v>
      </c>
      <c r="AP163" s="17" t="str">
        <f t="shared" ca="1" si="141"/>
        <v/>
      </c>
      <c r="AQ163" s="17" t="str">
        <f t="shared" ca="1" si="142"/>
        <v/>
      </c>
      <c r="AS163" s="17" t="str">
        <f t="shared" ca="1" si="143"/>
        <v/>
      </c>
      <c r="AT163" s="17" t="str">
        <f t="shared" ca="1" si="144"/>
        <v/>
      </c>
      <c r="AU163" s="17" t="str">
        <f t="shared" ca="1" si="145"/>
        <v/>
      </c>
      <c r="AV163" s="17" t="str">
        <f t="shared" ca="1" si="146"/>
        <v/>
      </c>
      <c r="AW163" s="17" t="str">
        <f t="shared" ca="1" si="147"/>
        <v/>
      </c>
      <c r="AX163" s="17" t="str">
        <f t="shared" ca="1" si="148"/>
        <v/>
      </c>
      <c r="AY163" s="17" t="str">
        <f t="shared" ca="1" si="149"/>
        <v/>
      </c>
      <c r="AZ163" s="17" t="str">
        <f t="shared" ca="1" si="150"/>
        <v/>
      </c>
      <c r="BA163" s="17" t="str">
        <f t="shared" ca="1" si="151"/>
        <v/>
      </c>
      <c r="BB163" s="17">
        <f t="shared" ca="1" si="152"/>
        <v>-1.2882279558346865E-2</v>
      </c>
      <c r="BC163" s="17">
        <f t="shared" ca="1" si="153"/>
        <v>5.3679502200336904E-2</v>
      </c>
      <c r="BD163" s="17" t="str">
        <f t="shared" ca="1" si="154"/>
        <v/>
      </c>
      <c r="BE163" s="17" t="str">
        <f t="shared" ca="1" si="155"/>
        <v/>
      </c>
      <c r="BG163" s="17" t="str">
        <f t="shared" ca="1" si="156"/>
        <v/>
      </c>
      <c r="BH163" s="17" t="str">
        <f t="shared" ca="1" si="157"/>
        <v/>
      </c>
      <c r="BI163" s="17" t="str">
        <f t="shared" ca="1" si="158"/>
        <v/>
      </c>
      <c r="BJ163" s="17" t="str">
        <f t="shared" ca="1" si="159"/>
        <v/>
      </c>
      <c r="BK163" s="17" t="str">
        <f t="shared" ca="1" si="160"/>
        <v/>
      </c>
      <c r="BL163" s="17" t="str">
        <f t="shared" ca="1" si="161"/>
        <v/>
      </c>
      <c r="BM163" s="17" t="str">
        <f t="shared" ca="1" si="162"/>
        <v/>
      </c>
      <c r="BN163" s="17" t="str">
        <f t="shared" ca="1" si="163"/>
        <v/>
      </c>
      <c r="BO163" s="17" t="str">
        <f t="shared" ca="1" si="164"/>
        <v/>
      </c>
      <c r="BP163" s="17">
        <f t="shared" ca="1" si="165"/>
        <v>-6.4620186215057496E-3</v>
      </c>
      <c r="BQ163" s="17">
        <f t="shared" ca="1" si="166"/>
        <v>1.9768879333512679E-2</v>
      </c>
      <c r="BR163" s="17" t="str">
        <f t="shared" ca="1" si="167"/>
        <v/>
      </c>
      <c r="BS163" s="17" t="str">
        <f t="shared" ca="1" si="168"/>
        <v/>
      </c>
      <c r="BX163" t="str">
        <f>IF('Macrobond Imports'!FG162="","",'Macrobond Imports'!FG162)</f>
        <v/>
      </c>
      <c r="BY163" t="str">
        <f>IF('Macrobond Imports'!AI162="","",'Macrobond Imports'!AI162)</f>
        <v/>
      </c>
      <c r="CA163" s="37" t="str">
        <f t="shared" ca="1" si="169"/>
        <v/>
      </c>
      <c r="CB163" s="37" t="str">
        <f t="shared" ca="1" si="170"/>
        <v/>
      </c>
    </row>
    <row r="164" spans="1:80" x14ac:dyDescent="0.25">
      <c r="A164" s="10">
        <f>IF('Macrobond Imports'!A163="","",'Macrobond Imports'!A163)</f>
        <v>22068</v>
      </c>
      <c r="B164" s="9" t="str">
        <f>IF('Macrobond Imports'!B163="","",'Macrobond Imports'!B163)</f>
        <v/>
      </c>
      <c r="C164" s="9" t="str">
        <f>IF('Macrobond Imports'!C163="","",'Macrobond Imports'!C163)</f>
        <v/>
      </c>
      <c r="D164" s="9" t="str">
        <f>IF('Macrobond Imports'!Z163="","",'Macrobond Imports'!Z163)</f>
        <v/>
      </c>
      <c r="E164" s="9" t="str">
        <f>IF('Macrobond Imports'!BH163="","",'Macrobond Imports'!BH163)</f>
        <v/>
      </c>
      <c r="F164" s="9" t="str">
        <f>IF('Macrobond Imports'!BJ163="","",'Macrobond Imports'!BJ163)</f>
        <v/>
      </c>
      <c r="G164" s="9" t="str">
        <f>IF('Macrobond Imports'!BK163="","",'Macrobond Imports'!BK163)</f>
        <v/>
      </c>
      <c r="H164" s="9" t="str">
        <f>IF('Macrobond Imports'!BL163="","",'Macrobond Imports'!BL163)</f>
        <v/>
      </c>
      <c r="I164" s="9" t="str">
        <f>IF('Macrobond Imports'!BS163="","",'Macrobond Imports'!BS163)</f>
        <v/>
      </c>
      <c r="J164" s="9" t="str">
        <f>IF('Macrobond Imports'!AA163="","",'Macrobond Imports'!AA163)</f>
        <v/>
      </c>
      <c r="K164" s="9">
        <f>IF('Macrobond Imports'!DF163="","",'Macrobond Imports'!DF163)</f>
        <v>30.9</v>
      </c>
      <c r="L164" s="9">
        <f>IF('Macrobond Imports'!EA163="","",'Macrobond Imports'!EA163)</f>
        <v>30.4</v>
      </c>
      <c r="M164" s="9" t="str">
        <f>IF('Macrobond Imports'!FA163="","",'Macrobond Imports'!FA163)</f>
        <v/>
      </c>
      <c r="N164" s="9" t="str">
        <f>IF('Macrobond Imports'!FC163="","",'Macrobond Imports'!FC163)</f>
        <v/>
      </c>
      <c r="P164" s="16">
        <f t="shared" si="116"/>
        <v>22068</v>
      </c>
      <c r="Q164" s="17" t="str">
        <f t="shared" si="117"/>
        <v/>
      </c>
      <c r="R164" s="17" t="str">
        <f t="shared" si="118"/>
        <v/>
      </c>
      <c r="S164" s="17" t="str">
        <f t="shared" si="119"/>
        <v/>
      </c>
      <c r="T164" s="17" t="str">
        <f t="shared" si="120"/>
        <v/>
      </c>
      <c r="U164" s="17" t="str">
        <f t="shared" si="121"/>
        <v/>
      </c>
      <c r="V164" s="17" t="str">
        <f t="shared" si="122"/>
        <v/>
      </c>
      <c r="W164" s="17" t="str">
        <f t="shared" si="123"/>
        <v/>
      </c>
      <c r="X164" s="17" t="str">
        <f t="shared" si="124"/>
        <v/>
      </c>
      <c r="Y164" s="17" t="str">
        <f t="shared" si="125"/>
        <v/>
      </c>
      <c r="Z164" s="17">
        <f t="shared" si="126"/>
        <v>3.2467532467532756E-3</v>
      </c>
      <c r="AA164" s="17">
        <f t="shared" si="127"/>
        <v>-1.2987012987013102E-2</v>
      </c>
      <c r="AB164" s="17" t="str">
        <f t="shared" si="128"/>
        <v/>
      </c>
      <c r="AC164" s="17" t="str">
        <f t="shared" si="129"/>
        <v/>
      </c>
      <c r="AE164" s="17" t="str">
        <f t="shared" ca="1" si="130"/>
        <v/>
      </c>
      <c r="AF164" s="17" t="str">
        <f t="shared" ca="1" si="131"/>
        <v/>
      </c>
      <c r="AG164" s="17" t="str">
        <f t="shared" ca="1" si="132"/>
        <v/>
      </c>
      <c r="AH164" s="17" t="str">
        <f t="shared" ca="1" si="133"/>
        <v/>
      </c>
      <c r="AI164" s="17" t="str">
        <f t="shared" ca="1" si="134"/>
        <v/>
      </c>
      <c r="AJ164" s="17" t="str">
        <f t="shared" ca="1" si="135"/>
        <v/>
      </c>
      <c r="AK164" s="17" t="str">
        <f t="shared" ca="1" si="136"/>
        <v/>
      </c>
      <c r="AL164" s="17" t="str">
        <f t="shared" ca="1" si="137"/>
        <v/>
      </c>
      <c r="AM164" s="17" t="str">
        <f t="shared" ca="1" si="138"/>
        <v/>
      </c>
      <c r="AN164" s="17">
        <f t="shared" ca="1" si="139"/>
        <v>0</v>
      </c>
      <c r="AO164" s="17">
        <f t="shared" ca="1" si="140"/>
        <v>-2.8753993610223683E-2</v>
      </c>
      <c r="AP164" s="17" t="str">
        <f t="shared" ca="1" si="141"/>
        <v/>
      </c>
      <c r="AQ164" s="17" t="str">
        <f t="shared" ca="1" si="142"/>
        <v/>
      </c>
      <c r="AS164" s="17" t="str">
        <f t="shared" ca="1" si="143"/>
        <v/>
      </c>
      <c r="AT164" s="17" t="str">
        <f t="shared" ca="1" si="144"/>
        <v/>
      </c>
      <c r="AU164" s="17" t="str">
        <f t="shared" ca="1" si="145"/>
        <v/>
      </c>
      <c r="AV164" s="17" t="str">
        <f t="shared" ca="1" si="146"/>
        <v/>
      </c>
      <c r="AW164" s="17" t="str">
        <f t="shared" ca="1" si="147"/>
        <v/>
      </c>
      <c r="AX164" s="17" t="str">
        <f t="shared" ca="1" si="148"/>
        <v/>
      </c>
      <c r="AY164" s="17" t="str">
        <f t="shared" ca="1" si="149"/>
        <v/>
      </c>
      <c r="AZ164" s="17" t="str">
        <f t="shared" ca="1" si="150"/>
        <v/>
      </c>
      <c r="BA164" s="17" t="str">
        <f t="shared" ca="1" si="151"/>
        <v/>
      </c>
      <c r="BB164" s="17">
        <f t="shared" ca="1" si="152"/>
        <v>0</v>
      </c>
      <c r="BC164" s="17">
        <f t="shared" ca="1" si="153"/>
        <v>-3.8518720963674813E-2</v>
      </c>
      <c r="BD164" s="17" t="str">
        <f t="shared" ca="1" si="154"/>
        <v/>
      </c>
      <c r="BE164" s="17" t="str">
        <f t="shared" ca="1" si="155"/>
        <v/>
      </c>
      <c r="BG164" s="17" t="str">
        <f t="shared" ca="1" si="156"/>
        <v/>
      </c>
      <c r="BH164" s="17" t="str">
        <f t="shared" ca="1" si="157"/>
        <v/>
      </c>
      <c r="BI164" s="17" t="str">
        <f t="shared" ca="1" si="158"/>
        <v/>
      </c>
      <c r="BJ164" s="17" t="str">
        <f t="shared" ca="1" si="159"/>
        <v/>
      </c>
      <c r="BK164" s="17" t="str">
        <f t="shared" ca="1" si="160"/>
        <v/>
      </c>
      <c r="BL164" s="17" t="str">
        <f t="shared" ca="1" si="161"/>
        <v/>
      </c>
      <c r="BM164" s="17" t="str">
        <f t="shared" ca="1" si="162"/>
        <v/>
      </c>
      <c r="BN164" s="17" t="str">
        <f t="shared" ca="1" si="163"/>
        <v/>
      </c>
      <c r="BO164" s="17" t="str">
        <f t="shared" ca="1" si="164"/>
        <v/>
      </c>
      <c r="BP164" s="17">
        <f t="shared" ca="1" si="165"/>
        <v>0</v>
      </c>
      <c r="BQ164" s="17">
        <f t="shared" ca="1" si="166"/>
        <v>6.6115522443332964E-3</v>
      </c>
      <c r="BR164" s="17" t="str">
        <f t="shared" ca="1" si="167"/>
        <v/>
      </c>
      <c r="BS164" s="17" t="str">
        <f t="shared" ca="1" si="168"/>
        <v/>
      </c>
      <c r="BX164" t="str">
        <f>IF('Macrobond Imports'!FG163="","",'Macrobond Imports'!FG163)</f>
        <v/>
      </c>
      <c r="BY164" t="str">
        <f>IF('Macrobond Imports'!AI163="","",'Macrobond Imports'!AI163)</f>
        <v/>
      </c>
      <c r="CA164" s="37" t="str">
        <f t="shared" ca="1" si="169"/>
        <v/>
      </c>
      <c r="CB164" s="37" t="str">
        <f t="shared" ca="1" si="170"/>
        <v/>
      </c>
    </row>
    <row r="165" spans="1:80" x14ac:dyDescent="0.25">
      <c r="A165" s="10">
        <f>IF('Macrobond Imports'!A164="","",'Macrobond Imports'!A164)</f>
        <v>22098</v>
      </c>
      <c r="B165" s="9" t="str">
        <f>IF('Macrobond Imports'!B164="","",'Macrobond Imports'!B164)</f>
        <v/>
      </c>
      <c r="C165" s="9" t="str">
        <f>IF('Macrobond Imports'!C164="","",'Macrobond Imports'!C164)</f>
        <v/>
      </c>
      <c r="D165" s="9" t="str">
        <f>IF('Macrobond Imports'!Z164="","",'Macrobond Imports'!Z164)</f>
        <v/>
      </c>
      <c r="E165" s="9" t="str">
        <f>IF('Macrobond Imports'!BH164="","",'Macrobond Imports'!BH164)</f>
        <v/>
      </c>
      <c r="F165" s="9" t="str">
        <f>IF('Macrobond Imports'!BJ164="","",'Macrobond Imports'!BJ164)</f>
        <v/>
      </c>
      <c r="G165" s="9" t="str">
        <f>IF('Macrobond Imports'!BK164="","",'Macrobond Imports'!BK164)</f>
        <v/>
      </c>
      <c r="H165" s="9" t="str">
        <f>IF('Macrobond Imports'!BL164="","",'Macrobond Imports'!BL164)</f>
        <v/>
      </c>
      <c r="I165" s="9" t="str">
        <f>IF('Macrobond Imports'!BS164="","",'Macrobond Imports'!BS164)</f>
        <v/>
      </c>
      <c r="J165" s="9" t="str">
        <f>IF('Macrobond Imports'!AA164="","",'Macrobond Imports'!AA164)</f>
        <v/>
      </c>
      <c r="K165" s="9">
        <f>IF('Macrobond Imports'!DF164="","",'Macrobond Imports'!DF164)</f>
        <v>30.8</v>
      </c>
      <c r="L165" s="9">
        <f>IF('Macrobond Imports'!EA164="","",'Macrobond Imports'!EA164)</f>
        <v>30.4</v>
      </c>
      <c r="M165" s="9" t="str">
        <f>IF('Macrobond Imports'!FA164="","",'Macrobond Imports'!FA164)</f>
        <v/>
      </c>
      <c r="N165" s="9" t="str">
        <f>IF('Macrobond Imports'!FC164="","",'Macrobond Imports'!FC164)</f>
        <v/>
      </c>
      <c r="P165" s="16">
        <f t="shared" si="116"/>
        <v>22098</v>
      </c>
      <c r="Q165" s="17" t="str">
        <f t="shared" si="117"/>
        <v/>
      </c>
      <c r="R165" s="17" t="str">
        <f t="shared" si="118"/>
        <v/>
      </c>
      <c r="S165" s="17" t="str">
        <f t="shared" si="119"/>
        <v/>
      </c>
      <c r="T165" s="17" t="str">
        <f t="shared" si="120"/>
        <v/>
      </c>
      <c r="U165" s="17" t="str">
        <f t="shared" si="121"/>
        <v/>
      </c>
      <c r="V165" s="17" t="str">
        <f t="shared" si="122"/>
        <v/>
      </c>
      <c r="W165" s="17" t="str">
        <f t="shared" si="123"/>
        <v/>
      </c>
      <c r="X165" s="17" t="str">
        <f t="shared" si="124"/>
        <v/>
      </c>
      <c r="Y165" s="17" t="str">
        <f t="shared" si="125"/>
        <v/>
      </c>
      <c r="Z165" s="17">
        <f t="shared" si="126"/>
        <v>-3.2362459546925182E-3</v>
      </c>
      <c r="AA165" s="17">
        <f t="shared" si="127"/>
        <v>0</v>
      </c>
      <c r="AB165" s="17" t="str">
        <f t="shared" si="128"/>
        <v/>
      </c>
      <c r="AC165" s="17" t="str">
        <f t="shared" si="129"/>
        <v/>
      </c>
      <c r="AE165" s="17" t="str">
        <f t="shared" ca="1" si="130"/>
        <v/>
      </c>
      <c r="AF165" s="17" t="str">
        <f t="shared" ca="1" si="131"/>
        <v/>
      </c>
      <c r="AG165" s="17" t="str">
        <f t="shared" ca="1" si="132"/>
        <v/>
      </c>
      <c r="AH165" s="17" t="str">
        <f t="shared" ca="1" si="133"/>
        <v/>
      </c>
      <c r="AI165" s="17" t="str">
        <f t="shared" ca="1" si="134"/>
        <v/>
      </c>
      <c r="AJ165" s="17" t="str">
        <f t="shared" ca="1" si="135"/>
        <v/>
      </c>
      <c r="AK165" s="17" t="str">
        <f t="shared" ca="1" si="136"/>
        <v/>
      </c>
      <c r="AL165" s="17" t="str">
        <f t="shared" ca="1" si="137"/>
        <v/>
      </c>
      <c r="AM165" s="17" t="str">
        <f t="shared" ca="1" si="138"/>
        <v/>
      </c>
      <c r="AN165" s="17">
        <f t="shared" ca="1" si="139"/>
        <v>0</v>
      </c>
      <c r="AO165" s="17">
        <f t="shared" ca="1" si="140"/>
        <v>-1.9354838709677469E-2</v>
      </c>
      <c r="AP165" s="17" t="str">
        <f t="shared" ca="1" si="141"/>
        <v/>
      </c>
      <c r="AQ165" s="17" t="str">
        <f t="shared" ca="1" si="142"/>
        <v/>
      </c>
      <c r="AS165" s="17" t="str">
        <f t="shared" ca="1" si="143"/>
        <v/>
      </c>
      <c r="AT165" s="17" t="str">
        <f t="shared" ca="1" si="144"/>
        <v/>
      </c>
      <c r="AU165" s="17" t="str">
        <f t="shared" ca="1" si="145"/>
        <v/>
      </c>
      <c r="AV165" s="17" t="str">
        <f t="shared" ca="1" si="146"/>
        <v/>
      </c>
      <c r="AW165" s="17" t="str">
        <f t="shared" ca="1" si="147"/>
        <v/>
      </c>
      <c r="AX165" s="17" t="str">
        <f t="shared" ca="1" si="148"/>
        <v/>
      </c>
      <c r="AY165" s="17" t="str">
        <f t="shared" ca="1" si="149"/>
        <v/>
      </c>
      <c r="AZ165" s="17" t="str">
        <f t="shared" ca="1" si="150"/>
        <v/>
      </c>
      <c r="BA165" s="17" t="str">
        <f t="shared" ca="1" si="151"/>
        <v/>
      </c>
      <c r="BB165" s="17">
        <f t="shared" ca="1" si="152"/>
        <v>0</v>
      </c>
      <c r="BC165" s="17">
        <f t="shared" ca="1" si="153"/>
        <v>-5.0944810151702491E-2</v>
      </c>
      <c r="BD165" s="17" t="str">
        <f t="shared" ca="1" si="154"/>
        <v/>
      </c>
      <c r="BE165" s="17" t="str">
        <f t="shared" ca="1" si="155"/>
        <v/>
      </c>
      <c r="BG165" s="17" t="str">
        <f t="shared" ca="1" si="156"/>
        <v/>
      </c>
      <c r="BH165" s="17" t="str">
        <f t="shared" ca="1" si="157"/>
        <v/>
      </c>
      <c r="BI165" s="17" t="str">
        <f t="shared" ca="1" si="158"/>
        <v/>
      </c>
      <c r="BJ165" s="17" t="str">
        <f t="shared" ca="1" si="159"/>
        <v/>
      </c>
      <c r="BK165" s="17" t="str">
        <f t="shared" ca="1" si="160"/>
        <v/>
      </c>
      <c r="BL165" s="17" t="str">
        <f t="shared" ca="1" si="161"/>
        <v/>
      </c>
      <c r="BM165" s="17" t="str">
        <f t="shared" ca="1" si="162"/>
        <v/>
      </c>
      <c r="BN165" s="17" t="str">
        <f t="shared" ca="1" si="163"/>
        <v/>
      </c>
      <c r="BO165" s="17" t="str">
        <f t="shared" ca="1" si="164"/>
        <v/>
      </c>
      <c r="BP165" s="17">
        <f t="shared" ca="1" si="165"/>
        <v>0</v>
      </c>
      <c r="BQ165" s="17">
        <f t="shared" ca="1" si="166"/>
        <v>0</v>
      </c>
      <c r="BR165" s="17" t="str">
        <f t="shared" ca="1" si="167"/>
        <v/>
      </c>
      <c r="BS165" s="17" t="str">
        <f t="shared" ca="1" si="168"/>
        <v/>
      </c>
      <c r="BX165" t="str">
        <f>IF('Macrobond Imports'!FG164="","",'Macrobond Imports'!FG164)</f>
        <v/>
      </c>
      <c r="BY165" t="str">
        <f>IF('Macrobond Imports'!AI164="","",'Macrobond Imports'!AI164)</f>
        <v/>
      </c>
      <c r="CA165" s="37" t="str">
        <f t="shared" ca="1" si="169"/>
        <v/>
      </c>
      <c r="CB165" s="37" t="str">
        <f t="shared" ca="1" si="170"/>
        <v/>
      </c>
    </row>
    <row r="166" spans="1:80" x14ac:dyDescent="0.25">
      <c r="A166" s="10">
        <f>IF('Macrobond Imports'!A165="","",'Macrobond Imports'!A165)</f>
        <v>22129</v>
      </c>
      <c r="B166" s="9" t="str">
        <f>IF('Macrobond Imports'!B165="","",'Macrobond Imports'!B165)</f>
        <v/>
      </c>
      <c r="C166" s="9" t="str">
        <f>IF('Macrobond Imports'!C165="","",'Macrobond Imports'!C165)</f>
        <v/>
      </c>
      <c r="D166" s="9" t="str">
        <f>IF('Macrobond Imports'!Z165="","",'Macrobond Imports'!Z165)</f>
        <v/>
      </c>
      <c r="E166" s="9" t="str">
        <f>IF('Macrobond Imports'!BH165="","",'Macrobond Imports'!BH165)</f>
        <v/>
      </c>
      <c r="F166" s="9" t="str">
        <f>IF('Macrobond Imports'!BJ165="","",'Macrobond Imports'!BJ165)</f>
        <v/>
      </c>
      <c r="G166" s="9" t="str">
        <f>IF('Macrobond Imports'!BK165="","",'Macrobond Imports'!BK165)</f>
        <v/>
      </c>
      <c r="H166" s="9" t="str">
        <f>IF('Macrobond Imports'!BL165="","",'Macrobond Imports'!BL165)</f>
        <v/>
      </c>
      <c r="I166" s="9" t="str">
        <f>IF('Macrobond Imports'!BS165="","",'Macrobond Imports'!BS165)</f>
        <v/>
      </c>
      <c r="J166" s="9" t="str">
        <f>IF('Macrobond Imports'!AA165="","",'Macrobond Imports'!AA165)</f>
        <v/>
      </c>
      <c r="K166" s="9">
        <f>IF('Macrobond Imports'!DF165="","",'Macrobond Imports'!DF165)</f>
        <v>30.8</v>
      </c>
      <c r="L166" s="9">
        <f>IF('Macrobond Imports'!EA165="","",'Macrobond Imports'!EA165)</f>
        <v>29.8</v>
      </c>
      <c r="M166" s="9" t="str">
        <f>IF('Macrobond Imports'!FA165="","",'Macrobond Imports'!FA165)</f>
        <v/>
      </c>
      <c r="N166" s="9" t="str">
        <f>IF('Macrobond Imports'!FC165="","",'Macrobond Imports'!FC165)</f>
        <v/>
      </c>
      <c r="P166" s="16">
        <f t="shared" si="116"/>
        <v>22129</v>
      </c>
      <c r="Q166" s="17" t="str">
        <f t="shared" si="117"/>
        <v/>
      </c>
      <c r="R166" s="17" t="str">
        <f t="shared" si="118"/>
        <v/>
      </c>
      <c r="S166" s="17" t="str">
        <f t="shared" si="119"/>
        <v/>
      </c>
      <c r="T166" s="17" t="str">
        <f t="shared" si="120"/>
        <v/>
      </c>
      <c r="U166" s="17" t="str">
        <f t="shared" si="121"/>
        <v/>
      </c>
      <c r="V166" s="17" t="str">
        <f t="shared" si="122"/>
        <v/>
      </c>
      <c r="W166" s="17" t="str">
        <f t="shared" si="123"/>
        <v/>
      </c>
      <c r="X166" s="17" t="str">
        <f t="shared" si="124"/>
        <v/>
      </c>
      <c r="Y166" s="17" t="str">
        <f t="shared" si="125"/>
        <v/>
      </c>
      <c r="Z166" s="17">
        <f t="shared" si="126"/>
        <v>0</v>
      </c>
      <c r="AA166" s="17">
        <f t="shared" si="127"/>
        <v>-1.9736842105263053E-2</v>
      </c>
      <c r="AB166" s="17" t="str">
        <f t="shared" si="128"/>
        <v/>
      </c>
      <c r="AC166" s="17" t="str">
        <f t="shared" si="129"/>
        <v/>
      </c>
      <c r="AE166" s="17" t="str">
        <f t="shared" ca="1" si="130"/>
        <v/>
      </c>
      <c r="AF166" s="17" t="str">
        <f t="shared" ca="1" si="131"/>
        <v/>
      </c>
      <c r="AG166" s="17" t="str">
        <f t="shared" ca="1" si="132"/>
        <v/>
      </c>
      <c r="AH166" s="17" t="str">
        <f t="shared" ca="1" si="133"/>
        <v/>
      </c>
      <c r="AI166" s="17" t="str">
        <f t="shared" ca="1" si="134"/>
        <v/>
      </c>
      <c r="AJ166" s="17" t="str">
        <f t="shared" ca="1" si="135"/>
        <v/>
      </c>
      <c r="AK166" s="17" t="str">
        <f t="shared" ca="1" si="136"/>
        <v/>
      </c>
      <c r="AL166" s="17" t="str">
        <f t="shared" ca="1" si="137"/>
        <v/>
      </c>
      <c r="AM166" s="17" t="str">
        <f t="shared" ca="1" si="138"/>
        <v/>
      </c>
      <c r="AN166" s="17">
        <f t="shared" ca="1" si="139"/>
        <v>0</v>
      </c>
      <c r="AO166" s="17">
        <f t="shared" ca="1" si="140"/>
        <v>-2.9315960912052019E-2</v>
      </c>
      <c r="AP166" s="17" t="str">
        <f t="shared" ca="1" si="141"/>
        <v/>
      </c>
      <c r="AQ166" s="17" t="str">
        <f t="shared" ca="1" si="142"/>
        <v/>
      </c>
      <c r="AS166" s="17" t="str">
        <f t="shared" ca="1" si="143"/>
        <v/>
      </c>
      <c r="AT166" s="17" t="str">
        <f t="shared" ca="1" si="144"/>
        <v/>
      </c>
      <c r="AU166" s="17" t="str">
        <f t="shared" ca="1" si="145"/>
        <v/>
      </c>
      <c r="AV166" s="17" t="str">
        <f t="shared" ca="1" si="146"/>
        <v/>
      </c>
      <c r="AW166" s="17" t="str">
        <f t="shared" ca="1" si="147"/>
        <v/>
      </c>
      <c r="AX166" s="17" t="str">
        <f t="shared" ca="1" si="148"/>
        <v/>
      </c>
      <c r="AY166" s="17" t="str">
        <f t="shared" ca="1" si="149"/>
        <v/>
      </c>
      <c r="AZ166" s="17" t="str">
        <f t="shared" ca="1" si="150"/>
        <v/>
      </c>
      <c r="BA166" s="17" t="str">
        <f t="shared" ca="1" si="151"/>
        <v/>
      </c>
      <c r="BB166" s="17">
        <f t="shared" ca="1" si="152"/>
        <v>0</v>
      </c>
      <c r="BC166" s="17">
        <f t="shared" ca="1" si="153"/>
        <v>-0.12368107605541145</v>
      </c>
      <c r="BD166" s="17" t="str">
        <f t="shared" ca="1" si="154"/>
        <v/>
      </c>
      <c r="BE166" s="17" t="str">
        <f t="shared" ca="1" si="155"/>
        <v/>
      </c>
      <c r="BG166" s="17" t="str">
        <f t="shared" ca="1" si="156"/>
        <v/>
      </c>
      <c r="BH166" s="17" t="str">
        <f t="shared" ca="1" si="157"/>
        <v/>
      </c>
      <c r="BI166" s="17" t="str">
        <f t="shared" ca="1" si="158"/>
        <v/>
      </c>
      <c r="BJ166" s="17" t="str">
        <f t="shared" ca="1" si="159"/>
        <v/>
      </c>
      <c r="BK166" s="17" t="str">
        <f t="shared" ca="1" si="160"/>
        <v/>
      </c>
      <c r="BL166" s="17" t="str">
        <f t="shared" ca="1" si="161"/>
        <v/>
      </c>
      <c r="BM166" s="17" t="str">
        <f t="shared" ca="1" si="162"/>
        <v/>
      </c>
      <c r="BN166" s="17" t="str">
        <f t="shared" ca="1" si="163"/>
        <v/>
      </c>
      <c r="BO166" s="17" t="str">
        <f t="shared" ca="1" si="164"/>
        <v/>
      </c>
      <c r="BP166" s="17">
        <f t="shared" ca="1" si="165"/>
        <v>-6.4620186215057496E-3</v>
      </c>
      <c r="BQ166" s="17">
        <f t="shared" ca="1" si="166"/>
        <v>-3.9084141274237982E-2</v>
      </c>
      <c r="BR166" s="17" t="str">
        <f t="shared" ca="1" si="167"/>
        <v/>
      </c>
      <c r="BS166" s="17" t="str">
        <f t="shared" ca="1" si="168"/>
        <v/>
      </c>
      <c r="BX166" t="str">
        <f>IF('Macrobond Imports'!FG165="","",'Macrobond Imports'!FG165)</f>
        <v/>
      </c>
      <c r="BY166" t="str">
        <f>IF('Macrobond Imports'!AI165="","",'Macrobond Imports'!AI165)</f>
        <v/>
      </c>
      <c r="CA166" s="37" t="str">
        <f t="shared" ca="1" si="169"/>
        <v/>
      </c>
      <c r="CB166" s="37" t="str">
        <f t="shared" ca="1" si="170"/>
        <v/>
      </c>
    </row>
    <row r="167" spans="1:80" x14ac:dyDescent="0.25">
      <c r="A167" s="10">
        <f>IF('Macrobond Imports'!A166="","",'Macrobond Imports'!A166)</f>
        <v>22160</v>
      </c>
      <c r="B167" s="9" t="str">
        <f>IF('Macrobond Imports'!B166="","",'Macrobond Imports'!B166)</f>
        <v/>
      </c>
      <c r="C167" s="9" t="str">
        <f>IF('Macrobond Imports'!C166="","",'Macrobond Imports'!C166)</f>
        <v/>
      </c>
      <c r="D167" s="9" t="str">
        <f>IF('Macrobond Imports'!Z166="","",'Macrobond Imports'!Z166)</f>
        <v/>
      </c>
      <c r="E167" s="9" t="str">
        <f>IF('Macrobond Imports'!BH166="","",'Macrobond Imports'!BH166)</f>
        <v/>
      </c>
      <c r="F167" s="9" t="str">
        <f>IF('Macrobond Imports'!BJ166="","",'Macrobond Imports'!BJ166)</f>
        <v/>
      </c>
      <c r="G167" s="9" t="str">
        <f>IF('Macrobond Imports'!BK166="","",'Macrobond Imports'!BK166)</f>
        <v/>
      </c>
      <c r="H167" s="9" t="str">
        <f>IF('Macrobond Imports'!BL166="","",'Macrobond Imports'!BL166)</f>
        <v/>
      </c>
      <c r="I167" s="9" t="str">
        <f>IF('Macrobond Imports'!BS166="","",'Macrobond Imports'!BS166)</f>
        <v/>
      </c>
      <c r="J167" s="9" t="str">
        <f>IF('Macrobond Imports'!AA166="","",'Macrobond Imports'!AA166)</f>
        <v/>
      </c>
      <c r="K167" s="9">
        <f>IF('Macrobond Imports'!DF166="","",'Macrobond Imports'!DF166)</f>
        <v>30.8</v>
      </c>
      <c r="L167" s="9">
        <f>IF('Macrobond Imports'!EA166="","",'Macrobond Imports'!EA166)</f>
        <v>30</v>
      </c>
      <c r="M167" s="9" t="str">
        <f>IF('Macrobond Imports'!FA166="","",'Macrobond Imports'!FA166)</f>
        <v/>
      </c>
      <c r="N167" s="9" t="str">
        <f>IF('Macrobond Imports'!FC166="","",'Macrobond Imports'!FC166)</f>
        <v/>
      </c>
      <c r="P167" s="16">
        <f t="shared" si="116"/>
        <v>22160</v>
      </c>
      <c r="Q167" s="17" t="str">
        <f t="shared" si="117"/>
        <v/>
      </c>
      <c r="R167" s="17" t="str">
        <f t="shared" si="118"/>
        <v/>
      </c>
      <c r="S167" s="17" t="str">
        <f t="shared" si="119"/>
        <v/>
      </c>
      <c r="T167" s="17" t="str">
        <f t="shared" si="120"/>
        <v/>
      </c>
      <c r="U167" s="17" t="str">
        <f t="shared" si="121"/>
        <v/>
      </c>
      <c r="V167" s="17" t="str">
        <f t="shared" si="122"/>
        <v/>
      </c>
      <c r="W167" s="17" t="str">
        <f t="shared" si="123"/>
        <v/>
      </c>
      <c r="X167" s="17" t="str">
        <f t="shared" si="124"/>
        <v/>
      </c>
      <c r="Y167" s="17" t="str">
        <f t="shared" si="125"/>
        <v/>
      </c>
      <c r="Z167" s="17">
        <f t="shared" si="126"/>
        <v>0</v>
      </c>
      <c r="AA167" s="17">
        <f t="shared" si="127"/>
        <v>6.7114093959730337E-3</v>
      </c>
      <c r="AB167" s="17" t="str">
        <f t="shared" si="128"/>
        <v/>
      </c>
      <c r="AC167" s="17" t="str">
        <f t="shared" si="129"/>
        <v/>
      </c>
      <c r="AE167" s="17" t="str">
        <f t="shared" ca="1" si="130"/>
        <v/>
      </c>
      <c r="AF167" s="17" t="str">
        <f t="shared" ca="1" si="131"/>
        <v/>
      </c>
      <c r="AG167" s="17" t="str">
        <f t="shared" ca="1" si="132"/>
        <v/>
      </c>
      <c r="AH167" s="17" t="str">
        <f t="shared" ca="1" si="133"/>
        <v/>
      </c>
      <c r="AI167" s="17" t="str">
        <f t="shared" ca="1" si="134"/>
        <v/>
      </c>
      <c r="AJ167" s="17" t="str">
        <f t="shared" ca="1" si="135"/>
        <v/>
      </c>
      <c r="AK167" s="17" t="str">
        <f t="shared" ca="1" si="136"/>
        <v/>
      </c>
      <c r="AL167" s="17" t="str">
        <f t="shared" ca="1" si="137"/>
        <v/>
      </c>
      <c r="AM167" s="17" t="str">
        <f t="shared" ca="1" si="138"/>
        <v/>
      </c>
      <c r="AN167" s="17">
        <f t="shared" ca="1" si="139"/>
        <v>0</v>
      </c>
      <c r="AO167" s="17">
        <f t="shared" ca="1" si="140"/>
        <v>-2.9126213592232997E-2</v>
      </c>
      <c r="AP167" s="17" t="str">
        <f t="shared" ca="1" si="141"/>
        <v/>
      </c>
      <c r="AQ167" s="17" t="str">
        <f t="shared" ca="1" si="142"/>
        <v/>
      </c>
      <c r="AS167" s="17" t="str">
        <f t="shared" ca="1" si="143"/>
        <v/>
      </c>
      <c r="AT167" s="17" t="str">
        <f t="shared" ca="1" si="144"/>
        <v/>
      </c>
      <c r="AU167" s="17" t="str">
        <f t="shared" ca="1" si="145"/>
        <v/>
      </c>
      <c r="AV167" s="17" t="str">
        <f t="shared" ca="1" si="146"/>
        <v/>
      </c>
      <c r="AW167" s="17" t="str">
        <f t="shared" ca="1" si="147"/>
        <v/>
      </c>
      <c r="AX167" s="17" t="str">
        <f t="shared" ca="1" si="148"/>
        <v/>
      </c>
      <c r="AY167" s="17" t="str">
        <f t="shared" ca="1" si="149"/>
        <v/>
      </c>
      <c r="AZ167" s="17" t="str">
        <f t="shared" ca="1" si="150"/>
        <v/>
      </c>
      <c r="BA167" s="17" t="str">
        <f t="shared" ca="1" si="151"/>
        <v/>
      </c>
      <c r="BB167" s="17">
        <f t="shared" ca="1" si="152"/>
        <v>-1.2882279558346865E-2</v>
      </c>
      <c r="BC167" s="17">
        <f t="shared" ca="1" si="153"/>
        <v>-5.1601879925337824E-2</v>
      </c>
      <c r="BD167" s="17" t="str">
        <f t="shared" ca="1" si="154"/>
        <v/>
      </c>
      <c r="BE167" s="17" t="str">
        <f t="shared" ca="1" si="155"/>
        <v/>
      </c>
      <c r="BG167" s="17" t="str">
        <f t="shared" ca="1" si="156"/>
        <v/>
      </c>
      <c r="BH167" s="17" t="str">
        <f t="shared" ca="1" si="157"/>
        <v/>
      </c>
      <c r="BI167" s="17" t="str">
        <f t="shared" ca="1" si="158"/>
        <v/>
      </c>
      <c r="BJ167" s="17" t="str">
        <f t="shared" ca="1" si="159"/>
        <v/>
      </c>
      <c r="BK167" s="17" t="str">
        <f t="shared" ca="1" si="160"/>
        <v/>
      </c>
      <c r="BL167" s="17" t="str">
        <f t="shared" ca="1" si="161"/>
        <v/>
      </c>
      <c r="BM167" s="17" t="str">
        <f t="shared" ca="1" si="162"/>
        <v/>
      </c>
      <c r="BN167" s="17" t="str">
        <f t="shared" ca="1" si="163"/>
        <v/>
      </c>
      <c r="BO167" s="17" t="str">
        <f t="shared" ca="1" si="164"/>
        <v/>
      </c>
      <c r="BP167" s="17">
        <f t="shared" ca="1" si="165"/>
        <v>-6.4620186215057496E-3</v>
      </c>
      <c r="BQ167" s="17">
        <f t="shared" ca="1" si="166"/>
        <v>-4.5082706447813758E-2</v>
      </c>
      <c r="BR167" s="17" t="str">
        <f t="shared" ca="1" si="167"/>
        <v/>
      </c>
      <c r="BS167" s="17" t="str">
        <f t="shared" ca="1" si="168"/>
        <v/>
      </c>
      <c r="BX167" t="str">
        <f>IF('Macrobond Imports'!FG166="","",'Macrobond Imports'!FG166)</f>
        <v/>
      </c>
      <c r="BY167" t="str">
        <f>IF('Macrobond Imports'!AI166="","",'Macrobond Imports'!AI166)</f>
        <v/>
      </c>
      <c r="CA167" s="37" t="str">
        <f t="shared" ca="1" si="169"/>
        <v/>
      </c>
      <c r="CB167" s="37" t="str">
        <f t="shared" ca="1" si="170"/>
        <v/>
      </c>
    </row>
    <row r="168" spans="1:80" x14ac:dyDescent="0.25">
      <c r="A168" s="10">
        <f>IF('Macrobond Imports'!A167="","",'Macrobond Imports'!A167)</f>
        <v>22190</v>
      </c>
      <c r="B168" s="9" t="str">
        <f>IF('Macrobond Imports'!B167="","",'Macrobond Imports'!B167)</f>
        <v/>
      </c>
      <c r="C168" s="9" t="str">
        <f>IF('Macrobond Imports'!C167="","",'Macrobond Imports'!C167)</f>
        <v/>
      </c>
      <c r="D168" s="9" t="str">
        <f>IF('Macrobond Imports'!Z167="","",'Macrobond Imports'!Z167)</f>
        <v/>
      </c>
      <c r="E168" s="9" t="str">
        <f>IF('Macrobond Imports'!BH167="","",'Macrobond Imports'!BH167)</f>
        <v/>
      </c>
      <c r="F168" s="9" t="str">
        <f>IF('Macrobond Imports'!BJ167="","",'Macrobond Imports'!BJ167)</f>
        <v/>
      </c>
      <c r="G168" s="9" t="str">
        <f>IF('Macrobond Imports'!BK167="","",'Macrobond Imports'!BK167)</f>
        <v/>
      </c>
      <c r="H168" s="9" t="str">
        <f>IF('Macrobond Imports'!BL167="","",'Macrobond Imports'!BL167)</f>
        <v/>
      </c>
      <c r="I168" s="9" t="str">
        <f>IF('Macrobond Imports'!BS167="","",'Macrobond Imports'!BS167)</f>
        <v/>
      </c>
      <c r="J168" s="9" t="str">
        <f>IF('Macrobond Imports'!AA167="","",'Macrobond Imports'!AA167)</f>
        <v/>
      </c>
      <c r="K168" s="9">
        <f>IF('Macrobond Imports'!DF167="","",'Macrobond Imports'!DF167)</f>
        <v>30.8</v>
      </c>
      <c r="L168" s="9">
        <f>IF('Macrobond Imports'!EA167="","",'Macrobond Imports'!EA167)</f>
        <v>30.2</v>
      </c>
      <c r="M168" s="9" t="str">
        <f>IF('Macrobond Imports'!FA167="","",'Macrobond Imports'!FA167)</f>
        <v/>
      </c>
      <c r="N168" s="9" t="str">
        <f>IF('Macrobond Imports'!FC167="","",'Macrobond Imports'!FC167)</f>
        <v/>
      </c>
      <c r="P168" s="16">
        <f t="shared" si="116"/>
        <v>22190</v>
      </c>
      <c r="Q168" s="17" t="str">
        <f t="shared" si="117"/>
        <v/>
      </c>
      <c r="R168" s="17" t="str">
        <f t="shared" si="118"/>
        <v/>
      </c>
      <c r="S168" s="17" t="str">
        <f t="shared" si="119"/>
        <v/>
      </c>
      <c r="T168" s="17" t="str">
        <f t="shared" si="120"/>
        <v/>
      </c>
      <c r="U168" s="17" t="str">
        <f t="shared" si="121"/>
        <v/>
      </c>
      <c r="V168" s="17" t="str">
        <f t="shared" si="122"/>
        <v/>
      </c>
      <c r="W168" s="17" t="str">
        <f t="shared" si="123"/>
        <v/>
      </c>
      <c r="X168" s="17" t="str">
        <f t="shared" si="124"/>
        <v/>
      </c>
      <c r="Y168" s="17" t="str">
        <f t="shared" si="125"/>
        <v/>
      </c>
      <c r="Z168" s="17">
        <f t="shared" si="126"/>
        <v>0</v>
      </c>
      <c r="AA168" s="17">
        <f t="shared" si="127"/>
        <v>6.6666666666665986E-3</v>
      </c>
      <c r="AB168" s="17" t="str">
        <f t="shared" si="128"/>
        <v/>
      </c>
      <c r="AC168" s="17" t="str">
        <f t="shared" si="129"/>
        <v/>
      </c>
      <c r="AE168" s="17" t="str">
        <f t="shared" ca="1" si="130"/>
        <v/>
      </c>
      <c r="AF168" s="17" t="str">
        <f t="shared" ca="1" si="131"/>
        <v/>
      </c>
      <c r="AG168" s="17" t="str">
        <f t="shared" ca="1" si="132"/>
        <v/>
      </c>
      <c r="AH168" s="17" t="str">
        <f t="shared" ca="1" si="133"/>
        <v/>
      </c>
      <c r="AI168" s="17" t="str">
        <f t="shared" ca="1" si="134"/>
        <v/>
      </c>
      <c r="AJ168" s="17" t="str">
        <f t="shared" ca="1" si="135"/>
        <v/>
      </c>
      <c r="AK168" s="17" t="str">
        <f t="shared" ca="1" si="136"/>
        <v/>
      </c>
      <c r="AL168" s="17" t="str">
        <f t="shared" ca="1" si="137"/>
        <v/>
      </c>
      <c r="AM168" s="17" t="str">
        <f t="shared" ca="1" si="138"/>
        <v/>
      </c>
      <c r="AN168" s="17">
        <f t="shared" ca="1" si="139"/>
        <v>0</v>
      </c>
      <c r="AO168" s="17">
        <f t="shared" ca="1" si="140"/>
        <v>-1.6286644951140072E-2</v>
      </c>
      <c r="AP168" s="17" t="str">
        <f t="shared" ca="1" si="141"/>
        <v/>
      </c>
      <c r="AQ168" s="17" t="str">
        <f t="shared" ca="1" si="142"/>
        <v/>
      </c>
      <c r="AS168" s="17" t="str">
        <f t="shared" ca="1" si="143"/>
        <v/>
      </c>
      <c r="AT168" s="17" t="str">
        <f t="shared" ca="1" si="144"/>
        <v/>
      </c>
      <c r="AU168" s="17" t="str">
        <f t="shared" ca="1" si="145"/>
        <v/>
      </c>
      <c r="AV168" s="17" t="str">
        <f t="shared" ca="1" si="146"/>
        <v/>
      </c>
      <c r="AW168" s="17" t="str">
        <f t="shared" ca="1" si="147"/>
        <v/>
      </c>
      <c r="AX168" s="17" t="str">
        <f t="shared" ca="1" si="148"/>
        <v/>
      </c>
      <c r="AY168" s="17" t="str">
        <f t="shared" ca="1" si="149"/>
        <v/>
      </c>
      <c r="AZ168" s="17" t="str">
        <f t="shared" ca="1" si="150"/>
        <v/>
      </c>
      <c r="BA168" s="17" t="str">
        <f t="shared" ca="1" si="151"/>
        <v/>
      </c>
      <c r="BB168" s="17">
        <f t="shared" ca="1" si="152"/>
        <v>0</v>
      </c>
      <c r="BC168" s="17">
        <f t="shared" ca="1" si="153"/>
        <v>-2.6057231323880048E-2</v>
      </c>
      <c r="BD168" s="17" t="str">
        <f t="shared" ca="1" si="154"/>
        <v/>
      </c>
      <c r="BE168" s="17" t="str">
        <f t="shared" ca="1" si="155"/>
        <v/>
      </c>
      <c r="BG168" s="17" t="str">
        <f t="shared" ca="1" si="156"/>
        <v/>
      </c>
      <c r="BH168" s="17" t="str">
        <f t="shared" ca="1" si="157"/>
        <v/>
      </c>
      <c r="BI168" s="17" t="str">
        <f t="shared" ca="1" si="158"/>
        <v/>
      </c>
      <c r="BJ168" s="17" t="str">
        <f t="shared" ca="1" si="159"/>
        <v/>
      </c>
      <c r="BK168" s="17" t="str">
        <f t="shared" ca="1" si="160"/>
        <v/>
      </c>
      <c r="BL168" s="17" t="str">
        <f t="shared" ca="1" si="161"/>
        <v/>
      </c>
      <c r="BM168" s="17" t="str">
        <f t="shared" ca="1" si="162"/>
        <v/>
      </c>
      <c r="BN168" s="17" t="str">
        <f t="shared" ca="1" si="163"/>
        <v/>
      </c>
      <c r="BO168" s="17" t="str">
        <f t="shared" ca="1" si="164"/>
        <v/>
      </c>
      <c r="BP168" s="17">
        <f t="shared" ca="1" si="165"/>
        <v>0</v>
      </c>
      <c r="BQ168" s="17">
        <f t="shared" ca="1" si="166"/>
        <v>-3.8581548321808157E-2</v>
      </c>
      <c r="BR168" s="17" t="str">
        <f t="shared" ca="1" si="167"/>
        <v/>
      </c>
      <c r="BS168" s="17" t="str">
        <f t="shared" ca="1" si="168"/>
        <v/>
      </c>
      <c r="BX168" t="str">
        <f>IF('Macrobond Imports'!FG167="","",'Macrobond Imports'!FG167)</f>
        <v/>
      </c>
      <c r="BY168" t="str">
        <f>IF('Macrobond Imports'!AI167="","",'Macrobond Imports'!AI167)</f>
        <v/>
      </c>
      <c r="CA168" s="37" t="str">
        <f t="shared" ca="1" si="169"/>
        <v/>
      </c>
      <c r="CB168" s="37" t="str">
        <f t="shared" ca="1" si="170"/>
        <v/>
      </c>
    </row>
    <row r="169" spans="1:80" x14ac:dyDescent="0.25">
      <c r="A169" s="10">
        <f>IF('Macrobond Imports'!A168="","",'Macrobond Imports'!A168)</f>
        <v>22221</v>
      </c>
      <c r="B169" s="9" t="str">
        <f>IF('Macrobond Imports'!B168="","",'Macrobond Imports'!B168)</f>
        <v/>
      </c>
      <c r="C169" s="9" t="str">
        <f>IF('Macrobond Imports'!C168="","",'Macrobond Imports'!C168)</f>
        <v/>
      </c>
      <c r="D169" s="9" t="str">
        <f>IF('Macrobond Imports'!Z168="","",'Macrobond Imports'!Z168)</f>
        <v/>
      </c>
      <c r="E169" s="9" t="str">
        <f>IF('Macrobond Imports'!BH168="","",'Macrobond Imports'!BH168)</f>
        <v/>
      </c>
      <c r="F169" s="9" t="str">
        <f>IF('Macrobond Imports'!BJ168="","",'Macrobond Imports'!BJ168)</f>
        <v/>
      </c>
      <c r="G169" s="9" t="str">
        <f>IF('Macrobond Imports'!BK168="","",'Macrobond Imports'!BK168)</f>
        <v/>
      </c>
      <c r="H169" s="9" t="str">
        <f>IF('Macrobond Imports'!BL168="","",'Macrobond Imports'!BL168)</f>
        <v/>
      </c>
      <c r="I169" s="9" t="str">
        <f>IF('Macrobond Imports'!BS168="","",'Macrobond Imports'!BS168)</f>
        <v/>
      </c>
      <c r="J169" s="9" t="str">
        <f>IF('Macrobond Imports'!AA168="","",'Macrobond Imports'!AA168)</f>
        <v/>
      </c>
      <c r="K169" s="9">
        <f>IF('Macrobond Imports'!DF168="","",'Macrobond Imports'!DF168)</f>
        <v>30.7</v>
      </c>
      <c r="L169" s="9">
        <f>IF('Macrobond Imports'!EA168="","",'Macrobond Imports'!EA168)</f>
        <v>30.2</v>
      </c>
      <c r="M169" s="9" t="str">
        <f>IF('Macrobond Imports'!FA168="","",'Macrobond Imports'!FA168)</f>
        <v/>
      </c>
      <c r="N169" s="9" t="str">
        <f>IF('Macrobond Imports'!FC168="","",'Macrobond Imports'!FC168)</f>
        <v/>
      </c>
      <c r="P169" s="16">
        <f t="shared" si="116"/>
        <v>22221</v>
      </c>
      <c r="Q169" s="17" t="str">
        <f t="shared" si="117"/>
        <v/>
      </c>
      <c r="R169" s="17" t="str">
        <f t="shared" si="118"/>
        <v/>
      </c>
      <c r="S169" s="17" t="str">
        <f t="shared" si="119"/>
        <v/>
      </c>
      <c r="T169" s="17" t="str">
        <f t="shared" si="120"/>
        <v/>
      </c>
      <c r="U169" s="17" t="str">
        <f t="shared" si="121"/>
        <v/>
      </c>
      <c r="V169" s="17" t="str">
        <f t="shared" si="122"/>
        <v/>
      </c>
      <c r="W169" s="17" t="str">
        <f t="shared" si="123"/>
        <v/>
      </c>
      <c r="X169" s="17" t="str">
        <f t="shared" si="124"/>
        <v/>
      </c>
      <c r="Y169" s="17" t="str">
        <f t="shared" si="125"/>
        <v/>
      </c>
      <c r="Z169" s="17">
        <f t="shared" si="126"/>
        <v>-3.2467532467532756E-3</v>
      </c>
      <c r="AA169" s="17">
        <f t="shared" si="127"/>
        <v>0</v>
      </c>
      <c r="AB169" s="17" t="str">
        <f t="shared" si="128"/>
        <v/>
      </c>
      <c r="AC169" s="17" t="str">
        <f t="shared" si="129"/>
        <v/>
      </c>
      <c r="AE169" s="17" t="str">
        <f t="shared" ca="1" si="130"/>
        <v/>
      </c>
      <c r="AF169" s="17" t="str">
        <f t="shared" ca="1" si="131"/>
        <v/>
      </c>
      <c r="AG169" s="17" t="str">
        <f t="shared" ca="1" si="132"/>
        <v/>
      </c>
      <c r="AH169" s="17" t="str">
        <f t="shared" ca="1" si="133"/>
        <v/>
      </c>
      <c r="AI169" s="17" t="str">
        <f t="shared" ca="1" si="134"/>
        <v/>
      </c>
      <c r="AJ169" s="17" t="str">
        <f t="shared" ca="1" si="135"/>
        <v/>
      </c>
      <c r="AK169" s="17" t="str">
        <f t="shared" ca="1" si="136"/>
        <v/>
      </c>
      <c r="AL169" s="17" t="str">
        <f t="shared" ca="1" si="137"/>
        <v/>
      </c>
      <c r="AM169" s="17" t="str">
        <f t="shared" ca="1" si="138"/>
        <v/>
      </c>
      <c r="AN169" s="17">
        <f t="shared" ca="1" si="139"/>
        <v>-6.4724919093850364E-3</v>
      </c>
      <c r="AO169" s="17">
        <f t="shared" ca="1" si="140"/>
        <v>-9.8360655737704805E-3</v>
      </c>
      <c r="AP169" s="17" t="str">
        <f t="shared" ca="1" si="141"/>
        <v/>
      </c>
      <c r="AQ169" s="17" t="str">
        <f t="shared" ca="1" si="142"/>
        <v/>
      </c>
      <c r="AS169" s="17" t="str">
        <f t="shared" ca="1" si="143"/>
        <v/>
      </c>
      <c r="AT169" s="17" t="str">
        <f t="shared" ca="1" si="144"/>
        <v/>
      </c>
      <c r="AU169" s="17" t="str">
        <f t="shared" ca="1" si="145"/>
        <v/>
      </c>
      <c r="AV169" s="17" t="str">
        <f t="shared" ca="1" si="146"/>
        <v/>
      </c>
      <c r="AW169" s="17" t="str">
        <f t="shared" ca="1" si="147"/>
        <v/>
      </c>
      <c r="AX169" s="17" t="str">
        <f t="shared" ca="1" si="148"/>
        <v/>
      </c>
      <c r="AY169" s="17" t="str">
        <f t="shared" ca="1" si="149"/>
        <v/>
      </c>
      <c r="AZ169" s="17" t="str">
        <f t="shared" ca="1" si="150"/>
        <v/>
      </c>
      <c r="BA169" s="17" t="str">
        <f t="shared" ca="1" si="151"/>
        <v/>
      </c>
      <c r="BB169" s="17">
        <f t="shared" ca="1" si="152"/>
        <v>-1.2923901337405175E-2</v>
      </c>
      <c r="BC169" s="17">
        <f t="shared" ca="1" si="153"/>
        <v>5.4782013683569719E-2</v>
      </c>
      <c r="BD169" s="17" t="str">
        <f t="shared" ca="1" si="154"/>
        <v/>
      </c>
      <c r="BE169" s="17" t="str">
        <f t="shared" ca="1" si="155"/>
        <v/>
      </c>
      <c r="BG169" s="17" t="str">
        <f t="shared" ca="1" si="156"/>
        <v/>
      </c>
      <c r="BH169" s="17" t="str">
        <f t="shared" ca="1" si="157"/>
        <v/>
      </c>
      <c r="BI169" s="17" t="str">
        <f t="shared" ca="1" si="158"/>
        <v/>
      </c>
      <c r="BJ169" s="17" t="str">
        <f t="shared" ca="1" si="159"/>
        <v/>
      </c>
      <c r="BK169" s="17" t="str">
        <f t="shared" ca="1" si="160"/>
        <v/>
      </c>
      <c r="BL169" s="17" t="str">
        <f t="shared" ca="1" si="161"/>
        <v/>
      </c>
      <c r="BM169" s="17" t="str">
        <f t="shared" ca="1" si="162"/>
        <v/>
      </c>
      <c r="BN169" s="17" t="str">
        <f t="shared" ca="1" si="163"/>
        <v/>
      </c>
      <c r="BO169" s="17" t="str">
        <f t="shared" ca="1" si="164"/>
        <v/>
      </c>
      <c r="BP169" s="17">
        <f t="shared" ca="1" si="165"/>
        <v>-6.4829650868613031E-3</v>
      </c>
      <c r="BQ169" s="17">
        <f t="shared" ca="1" si="166"/>
        <v>-3.8581548321808157E-2</v>
      </c>
      <c r="BR169" s="17" t="str">
        <f t="shared" ca="1" si="167"/>
        <v/>
      </c>
      <c r="BS169" s="17" t="str">
        <f t="shared" ca="1" si="168"/>
        <v/>
      </c>
      <c r="BX169" t="str">
        <f>IF('Macrobond Imports'!FG168="","",'Macrobond Imports'!FG168)</f>
        <v/>
      </c>
      <c r="BY169" t="str">
        <f>IF('Macrobond Imports'!AI168="","",'Macrobond Imports'!AI168)</f>
        <v/>
      </c>
      <c r="CA169" s="37" t="str">
        <f t="shared" ca="1" si="169"/>
        <v/>
      </c>
      <c r="CB169" s="37" t="str">
        <f t="shared" ca="1" si="170"/>
        <v/>
      </c>
    </row>
    <row r="170" spans="1:80" x14ac:dyDescent="0.25">
      <c r="A170" s="10">
        <f>IF('Macrobond Imports'!A169="","",'Macrobond Imports'!A169)</f>
        <v>22251</v>
      </c>
      <c r="B170" s="9" t="str">
        <f>IF('Macrobond Imports'!B169="","",'Macrobond Imports'!B169)</f>
        <v/>
      </c>
      <c r="C170" s="9" t="str">
        <f>IF('Macrobond Imports'!C169="","",'Macrobond Imports'!C169)</f>
        <v/>
      </c>
      <c r="D170" s="9" t="str">
        <f>IF('Macrobond Imports'!Z169="","",'Macrobond Imports'!Z169)</f>
        <v/>
      </c>
      <c r="E170" s="9" t="str">
        <f>IF('Macrobond Imports'!BH169="","",'Macrobond Imports'!BH169)</f>
        <v/>
      </c>
      <c r="F170" s="9" t="str">
        <f>IF('Macrobond Imports'!BJ169="","",'Macrobond Imports'!BJ169)</f>
        <v/>
      </c>
      <c r="G170" s="9" t="str">
        <f>IF('Macrobond Imports'!BK169="","",'Macrobond Imports'!BK169)</f>
        <v/>
      </c>
      <c r="H170" s="9" t="str">
        <f>IF('Macrobond Imports'!BL169="","",'Macrobond Imports'!BL169)</f>
        <v/>
      </c>
      <c r="I170" s="9" t="str">
        <f>IF('Macrobond Imports'!BS169="","",'Macrobond Imports'!BS169)</f>
        <v/>
      </c>
      <c r="J170" s="9" t="str">
        <f>IF('Macrobond Imports'!AA169="","",'Macrobond Imports'!AA169)</f>
        <v/>
      </c>
      <c r="K170" s="9">
        <f>IF('Macrobond Imports'!DF169="","",'Macrobond Imports'!DF169)</f>
        <v>30.7</v>
      </c>
      <c r="L170" s="9">
        <f>IF('Macrobond Imports'!EA169="","",'Macrobond Imports'!EA169)</f>
        <v>30.3</v>
      </c>
      <c r="M170" s="9" t="str">
        <f>IF('Macrobond Imports'!FA169="","",'Macrobond Imports'!FA169)</f>
        <v/>
      </c>
      <c r="N170" s="9" t="str">
        <f>IF('Macrobond Imports'!FC169="","",'Macrobond Imports'!FC169)</f>
        <v/>
      </c>
      <c r="P170" s="16">
        <f t="shared" si="116"/>
        <v>22251</v>
      </c>
      <c r="Q170" s="17" t="str">
        <f t="shared" si="117"/>
        <v/>
      </c>
      <c r="R170" s="17" t="str">
        <f t="shared" si="118"/>
        <v/>
      </c>
      <c r="S170" s="17" t="str">
        <f t="shared" si="119"/>
        <v/>
      </c>
      <c r="T170" s="17" t="str">
        <f t="shared" si="120"/>
        <v/>
      </c>
      <c r="U170" s="17" t="str">
        <f t="shared" si="121"/>
        <v/>
      </c>
      <c r="V170" s="17" t="str">
        <f t="shared" si="122"/>
        <v/>
      </c>
      <c r="W170" s="17" t="str">
        <f t="shared" si="123"/>
        <v/>
      </c>
      <c r="X170" s="17" t="str">
        <f t="shared" si="124"/>
        <v/>
      </c>
      <c r="Y170" s="17" t="str">
        <f t="shared" si="125"/>
        <v/>
      </c>
      <c r="Z170" s="17">
        <f t="shared" si="126"/>
        <v>0</v>
      </c>
      <c r="AA170" s="17">
        <f t="shared" si="127"/>
        <v>3.3112582781458233E-3</v>
      </c>
      <c r="AB170" s="17" t="str">
        <f t="shared" si="128"/>
        <v/>
      </c>
      <c r="AC170" s="17" t="str">
        <f t="shared" si="129"/>
        <v/>
      </c>
      <c r="AE170" s="17" t="str">
        <f t="shared" ca="1" si="130"/>
        <v/>
      </c>
      <c r="AF170" s="17" t="str">
        <f t="shared" ca="1" si="131"/>
        <v/>
      </c>
      <c r="AG170" s="17" t="str">
        <f t="shared" ca="1" si="132"/>
        <v/>
      </c>
      <c r="AH170" s="17" t="str">
        <f t="shared" ca="1" si="133"/>
        <v/>
      </c>
      <c r="AI170" s="17" t="str">
        <f t="shared" ca="1" si="134"/>
        <v/>
      </c>
      <c r="AJ170" s="17" t="str">
        <f t="shared" ca="1" si="135"/>
        <v/>
      </c>
      <c r="AK170" s="17" t="str">
        <f t="shared" ca="1" si="136"/>
        <v/>
      </c>
      <c r="AL170" s="17" t="str">
        <f t="shared" ca="1" si="137"/>
        <v/>
      </c>
      <c r="AM170" s="17" t="str">
        <f t="shared" ca="1" si="138"/>
        <v/>
      </c>
      <c r="AN170" s="17">
        <f t="shared" ca="1" si="139"/>
        <v>-6.4724919093850364E-3</v>
      </c>
      <c r="AO170" s="17">
        <f t="shared" ca="1" si="140"/>
        <v>0</v>
      </c>
      <c r="AP170" s="17" t="str">
        <f t="shared" ca="1" si="141"/>
        <v/>
      </c>
      <c r="AQ170" s="17" t="str">
        <f t="shared" ca="1" si="142"/>
        <v/>
      </c>
      <c r="AS170" s="17" t="str">
        <f t="shared" ca="1" si="143"/>
        <v/>
      </c>
      <c r="AT170" s="17" t="str">
        <f t="shared" ca="1" si="144"/>
        <v/>
      </c>
      <c r="AU170" s="17" t="str">
        <f t="shared" ca="1" si="145"/>
        <v/>
      </c>
      <c r="AV170" s="17" t="str">
        <f t="shared" ca="1" si="146"/>
        <v/>
      </c>
      <c r="AW170" s="17" t="str">
        <f t="shared" ca="1" si="147"/>
        <v/>
      </c>
      <c r="AX170" s="17" t="str">
        <f t="shared" ca="1" si="148"/>
        <v/>
      </c>
      <c r="AY170" s="17" t="str">
        <f t="shared" ca="1" si="149"/>
        <v/>
      </c>
      <c r="AZ170" s="17" t="str">
        <f t="shared" ca="1" si="150"/>
        <v/>
      </c>
      <c r="BA170" s="17" t="str">
        <f t="shared" ca="1" si="151"/>
        <v/>
      </c>
      <c r="BB170" s="17">
        <f t="shared" ca="1" si="152"/>
        <v>-1.2923901337405175E-2</v>
      </c>
      <c r="BC170" s="17">
        <f t="shared" ca="1" si="153"/>
        <v>4.0604010000000024E-2</v>
      </c>
      <c r="BD170" s="17" t="str">
        <f t="shared" ca="1" si="154"/>
        <v/>
      </c>
      <c r="BE170" s="17" t="str">
        <f t="shared" ca="1" si="155"/>
        <v/>
      </c>
      <c r="BG170" s="17" t="str">
        <f t="shared" ca="1" si="156"/>
        <v/>
      </c>
      <c r="BH170" s="17" t="str">
        <f t="shared" ca="1" si="157"/>
        <v/>
      </c>
      <c r="BI170" s="17" t="str">
        <f t="shared" ca="1" si="158"/>
        <v/>
      </c>
      <c r="BJ170" s="17" t="str">
        <f t="shared" ca="1" si="159"/>
        <v/>
      </c>
      <c r="BK170" s="17" t="str">
        <f t="shared" ca="1" si="160"/>
        <v/>
      </c>
      <c r="BL170" s="17" t="str">
        <f t="shared" ca="1" si="161"/>
        <v/>
      </c>
      <c r="BM170" s="17" t="str">
        <f t="shared" ca="1" si="162"/>
        <v/>
      </c>
      <c r="BN170" s="17" t="str">
        <f t="shared" ca="1" si="163"/>
        <v/>
      </c>
      <c r="BO170" s="17" t="str">
        <f t="shared" ca="1" si="164"/>
        <v/>
      </c>
      <c r="BP170" s="17">
        <f t="shared" ca="1" si="165"/>
        <v>-1.2903090667253037E-2</v>
      </c>
      <c r="BQ170" s="17">
        <f t="shared" ca="1" si="166"/>
        <v>-6.5681267313019154E-3</v>
      </c>
      <c r="BR170" s="17" t="str">
        <f t="shared" ca="1" si="167"/>
        <v/>
      </c>
      <c r="BS170" s="17" t="str">
        <f t="shared" ca="1" si="168"/>
        <v/>
      </c>
      <c r="BX170" t="str">
        <f>IF('Macrobond Imports'!FG169="","",'Macrobond Imports'!FG169)</f>
        <v/>
      </c>
      <c r="BY170" t="str">
        <f>IF('Macrobond Imports'!AI169="","",'Macrobond Imports'!AI169)</f>
        <v/>
      </c>
      <c r="CA170" s="37" t="str">
        <f t="shared" ca="1" si="169"/>
        <v/>
      </c>
      <c r="CB170" s="37" t="str">
        <f t="shared" ca="1" si="170"/>
        <v/>
      </c>
    </row>
    <row r="171" spans="1:80" x14ac:dyDescent="0.25">
      <c r="A171" s="10">
        <f>IF('Macrobond Imports'!A170="","",'Macrobond Imports'!A170)</f>
        <v>22282</v>
      </c>
      <c r="B171" s="9" t="str">
        <f>IF('Macrobond Imports'!B170="","",'Macrobond Imports'!B170)</f>
        <v/>
      </c>
      <c r="C171" s="9" t="str">
        <f>IF('Macrobond Imports'!C170="","",'Macrobond Imports'!C170)</f>
        <v/>
      </c>
      <c r="D171" s="9" t="str">
        <f>IF('Macrobond Imports'!Z170="","",'Macrobond Imports'!Z170)</f>
        <v/>
      </c>
      <c r="E171" s="9" t="str">
        <f>IF('Macrobond Imports'!BH170="","",'Macrobond Imports'!BH170)</f>
        <v/>
      </c>
      <c r="F171" s="9" t="str">
        <f>IF('Macrobond Imports'!BJ170="","",'Macrobond Imports'!BJ170)</f>
        <v/>
      </c>
      <c r="G171" s="9" t="str">
        <f>IF('Macrobond Imports'!BK170="","",'Macrobond Imports'!BK170)</f>
        <v/>
      </c>
      <c r="H171" s="9" t="str">
        <f>IF('Macrobond Imports'!BL170="","",'Macrobond Imports'!BL170)</f>
        <v/>
      </c>
      <c r="I171" s="9" t="str">
        <f>IF('Macrobond Imports'!BS170="","",'Macrobond Imports'!BS170)</f>
        <v/>
      </c>
      <c r="J171" s="9" t="str">
        <f>IF('Macrobond Imports'!AA170="","",'Macrobond Imports'!AA170)</f>
        <v/>
      </c>
      <c r="K171" s="9">
        <f>IF('Macrobond Imports'!DF170="","",'Macrobond Imports'!DF170)</f>
        <v>30.6</v>
      </c>
      <c r="L171" s="9">
        <f>IF('Macrobond Imports'!EA170="","",'Macrobond Imports'!EA170)</f>
        <v>30.4</v>
      </c>
      <c r="M171" s="9" t="str">
        <f>IF('Macrobond Imports'!FA170="","",'Macrobond Imports'!FA170)</f>
        <v/>
      </c>
      <c r="N171" s="9" t="str">
        <f>IF('Macrobond Imports'!FC170="","",'Macrobond Imports'!FC170)</f>
        <v/>
      </c>
      <c r="P171" s="16">
        <f t="shared" si="116"/>
        <v>22282</v>
      </c>
      <c r="Q171" s="17" t="str">
        <f t="shared" si="117"/>
        <v/>
      </c>
      <c r="R171" s="17" t="str">
        <f t="shared" si="118"/>
        <v/>
      </c>
      <c r="S171" s="17" t="str">
        <f t="shared" si="119"/>
        <v/>
      </c>
      <c r="T171" s="17" t="str">
        <f t="shared" si="120"/>
        <v/>
      </c>
      <c r="U171" s="17" t="str">
        <f t="shared" si="121"/>
        <v/>
      </c>
      <c r="V171" s="17" t="str">
        <f t="shared" si="122"/>
        <v/>
      </c>
      <c r="W171" s="17" t="str">
        <f t="shared" si="123"/>
        <v/>
      </c>
      <c r="X171" s="17" t="str">
        <f t="shared" si="124"/>
        <v/>
      </c>
      <c r="Y171" s="17" t="str">
        <f t="shared" si="125"/>
        <v/>
      </c>
      <c r="Z171" s="17">
        <f t="shared" si="126"/>
        <v>-3.2573289902279035E-3</v>
      </c>
      <c r="AA171" s="17">
        <f t="shared" si="127"/>
        <v>3.3003300330032292E-3</v>
      </c>
      <c r="AB171" s="17" t="str">
        <f t="shared" si="128"/>
        <v/>
      </c>
      <c r="AC171" s="17" t="str">
        <f t="shared" si="129"/>
        <v/>
      </c>
      <c r="AE171" s="17" t="str">
        <f t="shared" ca="1" si="130"/>
        <v/>
      </c>
      <c r="AF171" s="17" t="str">
        <f t="shared" ca="1" si="131"/>
        <v/>
      </c>
      <c r="AG171" s="17" t="str">
        <f t="shared" ca="1" si="132"/>
        <v/>
      </c>
      <c r="AH171" s="17" t="str">
        <f t="shared" ca="1" si="133"/>
        <v/>
      </c>
      <c r="AI171" s="17" t="str">
        <f t="shared" ca="1" si="134"/>
        <v/>
      </c>
      <c r="AJ171" s="17" t="str">
        <f t="shared" ca="1" si="135"/>
        <v/>
      </c>
      <c r="AK171" s="17" t="str">
        <f t="shared" ca="1" si="136"/>
        <v/>
      </c>
      <c r="AL171" s="17" t="str">
        <f t="shared" ca="1" si="137"/>
        <v/>
      </c>
      <c r="AM171" s="17" t="str">
        <f t="shared" ca="1" si="138"/>
        <v/>
      </c>
      <c r="AN171" s="17">
        <f t="shared" ca="1" si="139"/>
        <v>-6.4935064935064402E-3</v>
      </c>
      <c r="AO171" s="17">
        <f t="shared" ca="1" si="140"/>
        <v>0</v>
      </c>
      <c r="AP171" s="17" t="str">
        <f t="shared" ca="1" si="141"/>
        <v/>
      </c>
      <c r="AQ171" s="17" t="str">
        <f t="shared" ca="1" si="142"/>
        <v/>
      </c>
      <c r="AS171" s="17" t="str">
        <f t="shared" ca="1" si="143"/>
        <v/>
      </c>
      <c r="AT171" s="17" t="str">
        <f t="shared" ca="1" si="144"/>
        <v/>
      </c>
      <c r="AU171" s="17" t="str">
        <f t="shared" ca="1" si="145"/>
        <v/>
      </c>
      <c r="AV171" s="17" t="str">
        <f t="shared" ca="1" si="146"/>
        <v/>
      </c>
      <c r="AW171" s="17" t="str">
        <f t="shared" ca="1" si="147"/>
        <v/>
      </c>
      <c r="AX171" s="17" t="str">
        <f t="shared" ca="1" si="148"/>
        <v/>
      </c>
      <c r="AY171" s="17" t="str">
        <f t="shared" ca="1" si="149"/>
        <v/>
      </c>
      <c r="AZ171" s="17" t="str">
        <f t="shared" ca="1" si="150"/>
        <v/>
      </c>
      <c r="BA171" s="17" t="str">
        <f t="shared" ca="1" si="151"/>
        <v/>
      </c>
      <c r="BB171" s="17">
        <f t="shared" ca="1" si="152"/>
        <v>-2.5722125647678507E-2</v>
      </c>
      <c r="BC171" s="17">
        <f t="shared" ca="1" si="153"/>
        <v>2.67543762959499E-2</v>
      </c>
      <c r="BD171" s="17" t="str">
        <f t="shared" ca="1" si="154"/>
        <v/>
      </c>
      <c r="BE171" s="17" t="str">
        <f t="shared" ca="1" si="155"/>
        <v/>
      </c>
      <c r="BG171" s="17" t="str">
        <f t="shared" ca="1" si="156"/>
        <v/>
      </c>
      <c r="BH171" s="17" t="str">
        <f t="shared" ca="1" si="157"/>
        <v/>
      </c>
      <c r="BI171" s="17" t="str">
        <f t="shared" ca="1" si="158"/>
        <v/>
      </c>
      <c r="BJ171" s="17" t="str">
        <f t="shared" ca="1" si="159"/>
        <v/>
      </c>
      <c r="BK171" s="17" t="str">
        <f t="shared" ca="1" si="160"/>
        <v/>
      </c>
      <c r="BL171" s="17" t="str">
        <f t="shared" ca="1" si="161"/>
        <v/>
      </c>
      <c r="BM171" s="17" t="str">
        <f t="shared" ca="1" si="162"/>
        <v/>
      </c>
      <c r="BN171" s="17" t="str">
        <f t="shared" ca="1" si="163"/>
        <v/>
      </c>
      <c r="BO171" s="17" t="str">
        <f t="shared" ca="1" si="164"/>
        <v/>
      </c>
      <c r="BP171" s="17">
        <f t="shared" ca="1" si="165"/>
        <v>-1.2944847360431666E-2</v>
      </c>
      <c r="BQ171" s="17">
        <f t="shared" ca="1" si="166"/>
        <v>0</v>
      </c>
      <c r="BR171" s="17" t="str">
        <f t="shared" ca="1" si="167"/>
        <v/>
      </c>
      <c r="BS171" s="17" t="str">
        <f t="shared" ca="1" si="168"/>
        <v/>
      </c>
      <c r="BX171" t="str">
        <f>IF('Macrobond Imports'!FG170="","",'Macrobond Imports'!FG170)</f>
        <v/>
      </c>
      <c r="BY171" t="str">
        <f>IF('Macrobond Imports'!AI170="","",'Macrobond Imports'!AI170)</f>
        <v/>
      </c>
      <c r="CA171" s="37" t="str">
        <f t="shared" ca="1" si="169"/>
        <v/>
      </c>
      <c r="CB171" s="37" t="str">
        <f t="shared" ca="1" si="170"/>
        <v/>
      </c>
    </row>
    <row r="172" spans="1:80" x14ac:dyDescent="0.25">
      <c r="A172" s="10">
        <f>IF('Macrobond Imports'!A171="","",'Macrobond Imports'!A171)</f>
        <v>22313</v>
      </c>
      <c r="B172" s="9" t="str">
        <f>IF('Macrobond Imports'!B171="","",'Macrobond Imports'!B171)</f>
        <v/>
      </c>
      <c r="C172" s="9" t="str">
        <f>IF('Macrobond Imports'!C171="","",'Macrobond Imports'!C171)</f>
        <v/>
      </c>
      <c r="D172" s="9" t="str">
        <f>IF('Macrobond Imports'!Z171="","",'Macrobond Imports'!Z171)</f>
        <v/>
      </c>
      <c r="E172" s="9" t="str">
        <f>IF('Macrobond Imports'!BH171="","",'Macrobond Imports'!BH171)</f>
        <v/>
      </c>
      <c r="F172" s="9" t="str">
        <f>IF('Macrobond Imports'!BJ171="","",'Macrobond Imports'!BJ171)</f>
        <v/>
      </c>
      <c r="G172" s="9" t="str">
        <f>IF('Macrobond Imports'!BK171="","",'Macrobond Imports'!BK171)</f>
        <v/>
      </c>
      <c r="H172" s="9" t="str">
        <f>IF('Macrobond Imports'!BL171="","",'Macrobond Imports'!BL171)</f>
        <v/>
      </c>
      <c r="I172" s="9" t="str">
        <f>IF('Macrobond Imports'!BS171="","",'Macrobond Imports'!BS171)</f>
        <v/>
      </c>
      <c r="J172" s="9" t="str">
        <f>IF('Macrobond Imports'!AA171="","",'Macrobond Imports'!AA171)</f>
        <v/>
      </c>
      <c r="K172" s="9">
        <f>IF('Macrobond Imports'!DF171="","",'Macrobond Imports'!DF171)</f>
        <v>30.7</v>
      </c>
      <c r="L172" s="9">
        <f>IF('Macrobond Imports'!EA171="","",'Macrobond Imports'!EA171)</f>
        <v>30.5</v>
      </c>
      <c r="M172" s="9" t="str">
        <f>IF('Macrobond Imports'!FA171="","",'Macrobond Imports'!FA171)</f>
        <v/>
      </c>
      <c r="N172" s="9" t="str">
        <f>IF('Macrobond Imports'!FC171="","",'Macrobond Imports'!FC171)</f>
        <v/>
      </c>
      <c r="P172" s="16">
        <f t="shared" si="116"/>
        <v>22313</v>
      </c>
      <c r="Q172" s="17" t="str">
        <f t="shared" si="117"/>
        <v/>
      </c>
      <c r="R172" s="17" t="str">
        <f t="shared" si="118"/>
        <v/>
      </c>
      <c r="S172" s="17" t="str">
        <f t="shared" si="119"/>
        <v/>
      </c>
      <c r="T172" s="17" t="str">
        <f t="shared" si="120"/>
        <v/>
      </c>
      <c r="U172" s="17" t="str">
        <f t="shared" si="121"/>
        <v/>
      </c>
      <c r="V172" s="17" t="str">
        <f t="shared" si="122"/>
        <v/>
      </c>
      <c r="W172" s="17" t="str">
        <f t="shared" si="123"/>
        <v/>
      </c>
      <c r="X172" s="17" t="str">
        <f t="shared" si="124"/>
        <v/>
      </c>
      <c r="Y172" s="17" t="str">
        <f t="shared" si="125"/>
        <v/>
      </c>
      <c r="Z172" s="17">
        <f t="shared" si="126"/>
        <v>3.2679738562091387E-3</v>
      </c>
      <c r="AA172" s="17">
        <f t="shared" si="127"/>
        <v>3.2894736842106198E-3</v>
      </c>
      <c r="AB172" s="17" t="str">
        <f t="shared" si="128"/>
        <v/>
      </c>
      <c r="AC172" s="17" t="str">
        <f t="shared" si="129"/>
        <v/>
      </c>
      <c r="AE172" s="17" t="str">
        <f t="shared" ca="1" si="130"/>
        <v/>
      </c>
      <c r="AF172" s="17" t="str">
        <f t="shared" ca="1" si="131"/>
        <v/>
      </c>
      <c r="AG172" s="17" t="str">
        <f t="shared" ca="1" si="132"/>
        <v/>
      </c>
      <c r="AH172" s="17" t="str">
        <f t="shared" ca="1" si="133"/>
        <v/>
      </c>
      <c r="AI172" s="17" t="str">
        <f t="shared" ca="1" si="134"/>
        <v/>
      </c>
      <c r="AJ172" s="17" t="str">
        <f t="shared" ca="1" si="135"/>
        <v/>
      </c>
      <c r="AK172" s="17" t="str">
        <f t="shared" ca="1" si="136"/>
        <v/>
      </c>
      <c r="AL172" s="17" t="str">
        <f t="shared" ca="1" si="137"/>
        <v/>
      </c>
      <c r="AM172" s="17" t="str">
        <f t="shared" ca="1" si="138"/>
        <v/>
      </c>
      <c r="AN172" s="17">
        <f t="shared" ca="1" si="139"/>
        <v>-6.4724919093850364E-3</v>
      </c>
      <c r="AO172" s="17">
        <f t="shared" ca="1" si="140"/>
        <v>3.2894736842106198E-3</v>
      </c>
      <c r="AP172" s="17" t="str">
        <f t="shared" ca="1" si="141"/>
        <v/>
      </c>
      <c r="AQ172" s="17" t="str">
        <f t="shared" ca="1" si="142"/>
        <v/>
      </c>
      <c r="AS172" s="17" t="str">
        <f t="shared" ca="1" si="143"/>
        <v/>
      </c>
      <c r="AT172" s="17" t="str">
        <f t="shared" ca="1" si="144"/>
        <v/>
      </c>
      <c r="AU172" s="17" t="str">
        <f t="shared" ca="1" si="145"/>
        <v/>
      </c>
      <c r="AV172" s="17" t="str">
        <f t="shared" ca="1" si="146"/>
        <v/>
      </c>
      <c r="AW172" s="17" t="str">
        <f t="shared" ca="1" si="147"/>
        <v/>
      </c>
      <c r="AX172" s="17" t="str">
        <f t="shared" ca="1" si="148"/>
        <v/>
      </c>
      <c r="AY172" s="17" t="str">
        <f t="shared" ca="1" si="149"/>
        <v/>
      </c>
      <c r="AZ172" s="17" t="str">
        <f t="shared" ca="1" si="150"/>
        <v/>
      </c>
      <c r="BA172" s="17" t="str">
        <f t="shared" ca="1" si="151"/>
        <v/>
      </c>
      <c r="BB172" s="17">
        <f t="shared" ca="1" si="152"/>
        <v>0</v>
      </c>
      <c r="BC172" s="17">
        <f t="shared" ca="1" si="153"/>
        <v>4.0331109425167488E-2</v>
      </c>
      <c r="BD172" s="17" t="str">
        <f t="shared" ca="1" si="154"/>
        <v/>
      </c>
      <c r="BE172" s="17" t="str">
        <f t="shared" ca="1" si="155"/>
        <v/>
      </c>
      <c r="BG172" s="17" t="str">
        <f t="shared" ca="1" si="156"/>
        <v/>
      </c>
      <c r="BH172" s="17" t="str">
        <f t="shared" ca="1" si="157"/>
        <v/>
      </c>
      <c r="BI172" s="17" t="str">
        <f t="shared" ca="1" si="158"/>
        <v/>
      </c>
      <c r="BJ172" s="17" t="str">
        <f t="shared" ca="1" si="159"/>
        <v/>
      </c>
      <c r="BK172" s="17" t="str">
        <f t="shared" ca="1" si="160"/>
        <v/>
      </c>
      <c r="BL172" s="17" t="str">
        <f t="shared" ca="1" si="161"/>
        <v/>
      </c>
      <c r="BM172" s="17" t="str">
        <f t="shared" ca="1" si="162"/>
        <v/>
      </c>
      <c r="BN172" s="17" t="str">
        <f t="shared" ca="1" si="163"/>
        <v/>
      </c>
      <c r="BO172" s="17" t="str">
        <f t="shared" ca="1" si="164"/>
        <v/>
      </c>
      <c r="BP172" s="17">
        <f t="shared" ca="1" si="165"/>
        <v>-6.4829650868613031E-3</v>
      </c>
      <c r="BQ172" s="17">
        <f t="shared" ca="1" si="166"/>
        <v>4.7531642718796174E-2</v>
      </c>
      <c r="BR172" s="17" t="str">
        <f t="shared" ca="1" si="167"/>
        <v/>
      </c>
      <c r="BS172" s="17" t="str">
        <f t="shared" ca="1" si="168"/>
        <v/>
      </c>
      <c r="BX172" t="str">
        <f>IF('Macrobond Imports'!FG171="","",'Macrobond Imports'!FG171)</f>
        <v/>
      </c>
      <c r="BY172" t="str">
        <f>IF('Macrobond Imports'!AI171="","",'Macrobond Imports'!AI171)</f>
        <v/>
      </c>
      <c r="CA172" s="37" t="str">
        <f t="shared" ca="1" si="169"/>
        <v/>
      </c>
      <c r="CB172" s="37" t="str">
        <f t="shared" ca="1" si="170"/>
        <v/>
      </c>
    </row>
    <row r="173" spans="1:80" x14ac:dyDescent="0.25">
      <c r="A173" s="10">
        <f>IF('Macrobond Imports'!A172="","",'Macrobond Imports'!A172)</f>
        <v>22341</v>
      </c>
      <c r="B173" s="9" t="str">
        <f>IF('Macrobond Imports'!B172="","",'Macrobond Imports'!B172)</f>
        <v/>
      </c>
      <c r="C173" s="9" t="str">
        <f>IF('Macrobond Imports'!C172="","",'Macrobond Imports'!C172)</f>
        <v/>
      </c>
      <c r="D173" s="9" t="str">
        <f>IF('Macrobond Imports'!Z172="","",'Macrobond Imports'!Z172)</f>
        <v/>
      </c>
      <c r="E173" s="9" t="str">
        <f>IF('Macrobond Imports'!BH172="","",'Macrobond Imports'!BH172)</f>
        <v/>
      </c>
      <c r="F173" s="9" t="str">
        <f>IF('Macrobond Imports'!BJ172="","",'Macrobond Imports'!BJ172)</f>
        <v/>
      </c>
      <c r="G173" s="9" t="str">
        <f>IF('Macrobond Imports'!BK172="","",'Macrobond Imports'!BK172)</f>
        <v/>
      </c>
      <c r="H173" s="9" t="str">
        <f>IF('Macrobond Imports'!BL172="","",'Macrobond Imports'!BL172)</f>
        <v/>
      </c>
      <c r="I173" s="9" t="str">
        <f>IF('Macrobond Imports'!BS172="","",'Macrobond Imports'!BS172)</f>
        <v/>
      </c>
      <c r="J173" s="9" t="str">
        <f>IF('Macrobond Imports'!AA172="","",'Macrobond Imports'!AA172)</f>
        <v/>
      </c>
      <c r="K173" s="9">
        <f>IF('Macrobond Imports'!DF172="","",'Macrobond Imports'!DF172)</f>
        <v>30.8</v>
      </c>
      <c r="L173" s="9">
        <f>IF('Macrobond Imports'!EA172="","",'Macrobond Imports'!EA172)</f>
        <v>30.3</v>
      </c>
      <c r="M173" s="9" t="str">
        <f>IF('Macrobond Imports'!FA172="","",'Macrobond Imports'!FA172)</f>
        <v/>
      </c>
      <c r="N173" s="9" t="str">
        <f>IF('Macrobond Imports'!FC172="","",'Macrobond Imports'!FC172)</f>
        <v/>
      </c>
      <c r="P173" s="16">
        <f t="shared" si="116"/>
        <v>22341</v>
      </c>
      <c r="Q173" s="17" t="str">
        <f t="shared" si="117"/>
        <v/>
      </c>
      <c r="R173" s="17" t="str">
        <f t="shared" si="118"/>
        <v/>
      </c>
      <c r="S173" s="17" t="str">
        <f t="shared" si="119"/>
        <v/>
      </c>
      <c r="T173" s="17" t="str">
        <f t="shared" si="120"/>
        <v/>
      </c>
      <c r="U173" s="17" t="str">
        <f t="shared" si="121"/>
        <v/>
      </c>
      <c r="V173" s="17" t="str">
        <f t="shared" si="122"/>
        <v/>
      </c>
      <c r="W173" s="17" t="str">
        <f t="shared" si="123"/>
        <v/>
      </c>
      <c r="X173" s="17" t="str">
        <f t="shared" si="124"/>
        <v/>
      </c>
      <c r="Y173" s="17" t="str">
        <f t="shared" si="125"/>
        <v/>
      </c>
      <c r="Z173" s="17">
        <f t="shared" si="126"/>
        <v>3.2573289902280145E-3</v>
      </c>
      <c r="AA173" s="17">
        <f t="shared" si="127"/>
        <v>-6.5573770491803574E-3</v>
      </c>
      <c r="AB173" s="17" t="str">
        <f t="shared" si="128"/>
        <v/>
      </c>
      <c r="AC173" s="17" t="str">
        <f t="shared" si="129"/>
        <v/>
      </c>
      <c r="AE173" s="17" t="str">
        <f t="shared" ca="1" si="130"/>
        <v/>
      </c>
      <c r="AF173" s="17" t="str">
        <f t="shared" ca="1" si="131"/>
        <v/>
      </c>
      <c r="AG173" s="17" t="str">
        <f t="shared" ca="1" si="132"/>
        <v/>
      </c>
      <c r="AH173" s="17" t="str">
        <f t="shared" ca="1" si="133"/>
        <v/>
      </c>
      <c r="AI173" s="17" t="str">
        <f t="shared" ca="1" si="134"/>
        <v/>
      </c>
      <c r="AJ173" s="17" t="str">
        <f t="shared" ca="1" si="135"/>
        <v/>
      </c>
      <c r="AK173" s="17" t="str">
        <f t="shared" ca="1" si="136"/>
        <v/>
      </c>
      <c r="AL173" s="17" t="str">
        <f t="shared" ca="1" si="137"/>
        <v/>
      </c>
      <c r="AM173" s="17" t="str">
        <f t="shared" ca="1" si="138"/>
        <v/>
      </c>
      <c r="AN173" s="17">
        <f t="shared" ca="1" si="139"/>
        <v>-3.2362459546925182E-3</v>
      </c>
      <c r="AO173" s="17">
        <f t="shared" ca="1" si="140"/>
        <v>-1.3029315960912058E-2</v>
      </c>
      <c r="AP173" s="17" t="str">
        <f t="shared" ca="1" si="141"/>
        <v/>
      </c>
      <c r="AQ173" s="17" t="str">
        <f t="shared" ca="1" si="142"/>
        <v/>
      </c>
      <c r="AS173" s="17" t="str">
        <f t="shared" ca="1" si="143"/>
        <v/>
      </c>
      <c r="AT173" s="17" t="str">
        <f t="shared" ca="1" si="144"/>
        <v/>
      </c>
      <c r="AU173" s="17" t="str">
        <f t="shared" ca="1" si="145"/>
        <v/>
      </c>
      <c r="AV173" s="17" t="str">
        <f t="shared" ca="1" si="146"/>
        <v/>
      </c>
      <c r="AW173" s="17" t="str">
        <f t="shared" ca="1" si="147"/>
        <v/>
      </c>
      <c r="AX173" s="17" t="str">
        <f t="shared" ca="1" si="148"/>
        <v/>
      </c>
      <c r="AY173" s="17" t="str">
        <f t="shared" ca="1" si="149"/>
        <v/>
      </c>
      <c r="AZ173" s="17" t="str">
        <f t="shared" ca="1" si="150"/>
        <v/>
      </c>
      <c r="BA173" s="17" t="str">
        <f t="shared" ca="1" si="151"/>
        <v/>
      </c>
      <c r="BB173" s="17">
        <f t="shared" ca="1" si="152"/>
        <v>1.3093115469937855E-2</v>
      </c>
      <c r="BC173" s="17">
        <f t="shared" ca="1" si="153"/>
        <v>0</v>
      </c>
      <c r="BD173" s="17" t="str">
        <f t="shared" ca="1" si="154"/>
        <v/>
      </c>
      <c r="BE173" s="17" t="str">
        <f t="shared" ca="1" si="155"/>
        <v/>
      </c>
      <c r="BG173" s="17" t="str">
        <f t="shared" ca="1" si="156"/>
        <v/>
      </c>
      <c r="BH173" s="17" t="str">
        <f t="shared" ca="1" si="157"/>
        <v/>
      </c>
      <c r="BI173" s="17" t="str">
        <f t="shared" ca="1" si="158"/>
        <v/>
      </c>
      <c r="BJ173" s="17" t="str">
        <f t="shared" ca="1" si="159"/>
        <v/>
      </c>
      <c r="BK173" s="17" t="str">
        <f t="shared" ca="1" si="160"/>
        <v/>
      </c>
      <c r="BL173" s="17" t="str">
        <f t="shared" ca="1" si="161"/>
        <v/>
      </c>
      <c r="BM173" s="17" t="str">
        <f t="shared" ca="1" si="162"/>
        <v/>
      </c>
      <c r="BN173" s="17" t="str">
        <f t="shared" ca="1" si="163"/>
        <v/>
      </c>
      <c r="BO173" s="17" t="str">
        <f t="shared" ca="1" si="164"/>
        <v/>
      </c>
      <c r="BP173" s="17">
        <f t="shared" ca="1" si="165"/>
        <v>0</v>
      </c>
      <c r="BQ173" s="17">
        <f t="shared" ca="1" si="166"/>
        <v>2.0100000000000007E-2</v>
      </c>
      <c r="BR173" s="17" t="str">
        <f t="shared" ca="1" si="167"/>
        <v/>
      </c>
      <c r="BS173" s="17" t="str">
        <f t="shared" ca="1" si="168"/>
        <v/>
      </c>
      <c r="BX173" t="str">
        <f>IF('Macrobond Imports'!FG172="","",'Macrobond Imports'!FG172)</f>
        <v/>
      </c>
      <c r="BY173" t="str">
        <f>IF('Macrobond Imports'!AI172="","",'Macrobond Imports'!AI172)</f>
        <v/>
      </c>
      <c r="CA173" s="37" t="str">
        <f t="shared" ca="1" si="169"/>
        <v/>
      </c>
      <c r="CB173" s="37" t="str">
        <f t="shared" ca="1" si="170"/>
        <v/>
      </c>
    </row>
    <row r="174" spans="1:80" x14ac:dyDescent="0.25">
      <c r="A174" s="10">
        <f>IF('Macrobond Imports'!A173="","",'Macrobond Imports'!A173)</f>
        <v>22372</v>
      </c>
      <c r="B174" s="9" t="str">
        <f>IF('Macrobond Imports'!B173="","",'Macrobond Imports'!B173)</f>
        <v/>
      </c>
      <c r="C174" s="9" t="str">
        <f>IF('Macrobond Imports'!C173="","",'Macrobond Imports'!C173)</f>
        <v/>
      </c>
      <c r="D174" s="9" t="str">
        <f>IF('Macrobond Imports'!Z173="","",'Macrobond Imports'!Z173)</f>
        <v/>
      </c>
      <c r="E174" s="9" t="str">
        <f>IF('Macrobond Imports'!BH173="","",'Macrobond Imports'!BH173)</f>
        <v/>
      </c>
      <c r="F174" s="9" t="str">
        <f>IF('Macrobond Imports'!BJ173="","",'Macrobond Imports'!BJ173)</f>
        <v/>
      </c>
      <c r="G174" s="9" t="str">
        <f>IF('Macrobond Imports'!BK173="","",'Macrobond Imports'!BK173)</f>
        <v/>
      </c>
      <c r="H174" s="9" t="str">
        <f>IF('Macrobond Imports'!BL173="","",'Macrobond Imports'!BL173)</f>
        <v/>
      </c>
      <c r="I174" s="9" t="str">
        <f>IF('Macrobond Imports'!BS173="","",'Macrobond Imports'!BS173)</f>
        <v/>
      </c>
      <c r="J174" s="9" t="str">
        <f>IF('Macrobond Imports'!AA173="","",'Macrobond Imports'!AA173)</f>
        <v/>
      </c>
      <c r="K174" s="9">
        <f>IF('Macrobond Imports'!DF173="","",'Macrobond Imports'!DF173)</f>
        <v>30.7</v>
      </c>
      <c r="L174" s="9">
        <f>IF('Macrobond Imports'!EA173="","",'Macrobond Imports'!EA173)</f>
        <v>30.2</v>
      </c>
      <c r="M174" s="9" t="str">
        <f>IF('Macrobond Imports'!FA173="","",'Macrobond Imports'!FA173)</f>
        <v/>
      </c>
      <c r="N174" s="9" t="str">
        <f>IF('Macrobond Imports'!FC173="","",'Macrobond Imports'!FC173)</f>
        <v/>
      </c>
      <c r="P174" s="16">
        <f t="shared" si="116"/>
        <v>22372</v>
      </c>
      <c r="Q174" s="17" t="str">
        <f t="shared" si="117"/>
        <v/>
      </c>
      <c r="R174" s="17" t="str">
        <f t="shared" si="118"/>
        <v/>
      </c>
      <c r="S174" s="17" t="str">
        <f t="shared" si="119"/>
        <v/>
      </c>
      <c r="T174" s="17" t="str">
        <f t="shared" si="120"/>
        <v/>
      </c>
      <c r="U174" s="17" t="str">
        <f t="shared" si="121"/>
        <v/>
      </c>
      <c r="V174" s="17" t="str">
        <f t="shared" si="122"/>
        <v/>
      </c>
      <c r="W174" s="17" t="str">
        <f t="shared" si="123"/>
        <v/>
      </c>
      <c r="X174" s="17" t="str">
        <f t="shared" si="124"/>
        <v/>
      </c>
      <c r="Y174" s="17" t="str">
        <f t="shared" si="125"/>
        <v/>
      </c>
      <c r="Z174" s="17">
        <f t="shared" si="126"/>
        <v>-3.2467532467532756E-3</v>
      </c>
      <c r="AA174" s="17">
        <f t="shared" si="127"/>
        <v>-3.3003300330033403E-3</v>
      </c>
      <c r="AB174" s="17" t="str">
        <f t="shared" si="128"/>
        <v/>
      </c>
      <c r="AC174" s="17" t="str">
        <f t="shared" si="129"/>
        <v/>
      </c>
      <c r="AE174" s="17" t="str">
        <f t="shared" ca="1" si="130"/>
        <v/>
      </c>
      <c r="AF174" s="17" t="str">
        <f t="shared" ca="1" si="131"/>
        <v/>
      </c>
      <c r="AG174" s="17" t="str">
        <f t="shared" ca="1" si="132"/>
        <v/>
      </c>
      <c r="AH174" s="17" t="str">
        <f t="shared" ca="1" si="133"/>
        <v/>
      </c>
      <c r="AI174" s="17" t="str">
        <f t="shared" ca="1" si="134"/>
        <v/>
      </c>
      <c r="AJ174" s="17" t="str">
        <f t="shared" ca="1" si="135"/>
        <v/>
      </c>
      <c r="AK174" s="17" t="str">
        <f t="shared" ca="1" si="136"/>
        <v/>
      </c>
      <c r="AL174" s="17" t="str">
        <f t="shared" ca="1" si="137"/>
        <v/>
      </c>
      <c r="AM174" s="17" t="str">
        <f t="shared" ca="1" si="138"/>
        <v/>
      </c>
      <c r="AN174" s="17">
        <f t="shared" ca="1" si="139"/>
        <v>-3.2467532467532756E-3</v>
      </c>
      <c r="AO174" s="17">
        <f t="shared" ca="1" si="140"/>
        <v>-1.9480519480519543E-2</v>
      </c>
      <c r="AP174" s="17" t="str">
        <f t="shared" ca="1" si="141"/>
        <v/>
      </c>
      <c r="AQ174" s="17" t="str">
        <f t="shared" ca="1" si="142"/>
        <v/>
      </c>
      <c r="AS174" s="17" t="str">
        <f t="shared" ca="1" si="143"/>
        <v/>
      </c>
      <c r="AT174" s="17" t="str">
        <f t="shared" ca="1" si="144"/>
        <v/>
      </c>
      <c r="AU174" s="17" t="str">
        <f t="shared" ca="1" si="145"/>
        <v/>
      </c>
      <c r="AV174" s="17" t="str">
        <f t="shared" ca="1" si="146"/>
        <v/>
      </c>
      <c r="AW174" s="17" t="str">
        <f t="shared" ca="1" si="147"/>
        <v/>
      </c>
      <c r="AX174" s="17" t="str">
        <f t="shared" ca="1" si="148"/>
        <v/>
      </c>
      <c r="AY174" s="17" t="str">
        <f t="shared" ca="1" si="149"/>
        <v/>
      </c>
      <c r="AZ174" s="17" t="str">
        <f t="shared" ca="1" si="150"/>
        <v/>
      </c>
      <c r="BA174" s="17" t="str">
        <f t="shared" ca="1" si="151"/>
        <v/>
      </c>
      <c r="BB174" s="17">
        <f t="shared" ca="1" si="152"/>
        <v>1.313611306094975E-2</v>
      </c>
      <c r="BC174" s="17">
        <f t="shared" ca="1" si="153"/>
        <v>-2.6057231323880048E-2</v>
      </c>
      <c r="BD174" s="17" t="str">
        <f t="shared" ca="1" si="154"/>
        <v/>
      </c>
      <c r="BE174" s="17" t="str">
        <f t="shared" ca="1" si="155"/>
        <v/>
      </c>
      <c r="BG174" s="17" t="str">
        <f t="shared" ca="1" si="156"/>
        <v/>
      </c>
      <c r="BH174" s="17" t="str">
        <f t="shared" ca="1" si="157"/>
        <v/>
      </c>
      <c r="BI174" s="17" t="str">
        <f t="shared" ca="1" si="158"/>
        <v/>
      </c>
      <c r="BJ174" s="17" t="str">
        <f t="shared" ca="1" si="159"/>
        <v/>
      </c>
      <c r="BK174" s="17" t="str">
        <f t="shared" ca="1" si="160"/>
        <v/>
      </c>
      <c r="BL174" s="17" t="str">
        <f t="shared" ca="1" si="161"/>
        <v/>
      </c>
      <c r="BM174" s="17" t="str">
        <f t="shared" ca="1" si="162"/>
        <v/>
      </c>
      <c r="BN174" s="17" t="str">
        <f t="shared" ca="1" si="163"/>
        <v/>
      </c>
      <c r="BO174" s="17" t="str">
        <f t="shared" ca="1" si="164"/>
        <v/>
      </c>
      <c r="BP174" s="17">
        <f t="shared" ca="1" si="165"/>
        <v>-6.4829650868613031E-3</v>
      </c>
      <c r="BQ174" s="17">
        <f t="shared" ca="1" si="166"/>
        <v>0</v>
      </c>
      <c r="BR174" s="17" t="str">
        <f t="shared" ca="1" si="167"/>
        <v/>
      </c>
      <c r="BS174" s="17" t="str">
        <f t="shared" ca="1" si="168"/>
        <v/>
      </c>
      <c r="BX174" t="str">
        <f>IF('Macrobond Imports'!FG173="","",'Macrobond Imports'!FG173)</f>
        <v/>
      </c>
      <c r="BY174" t="str">
        <f>IF('Macrobond Imports'!AI173="","",'Macrobond Imports'!AI173)</f>
        <v/>
      </c>
      <c r="CA174" s="37" t="str">
        <f t="shared" ca="1" si="169"/>
        <v/>
      </c>
      <c r="CB174" s="37" t="str">
        <f t="shared" ca="1" si="170"/>
        <v/>
      </c>
    </row>
    <row r="175" spans="1:80" x14ac:dyDescent="0.25">
      <c r="A175" s="10">
        <f>IF('Macrobond Imports'!A174="","",'Macrobond Imports'!A174)</f>
        <v>22402</v>
      </c>
      <c r="B175" s="9" t="str">
        <f>IF('Macrobond Imports'!B174="","",'Macrobond Imports'!B174)</f>
        <v/>
      </c>
      <c r="C175" s="9" t="str">
        <f>IF('Macrobond Imports'!C174="","",'Macrobond Imports'!C174)</f>
        <v/>
      </c>
      <c r="D175" s="9" t="str">
        <f>IF('Macrobond Imports'!Z174="","",'Macrobond Imports'!Z174)</f>
        <v/>
      </c>
      <c r="E175" s="9" t="str">
        <f>IF('Macrobond Imports'!BH174="","",'Macrobond Imports'!BH174)</f>
        <v/>
      </c>
      <c r="F175" s="9" t="str">
        <f>IF('Macrobond Imports'!BJ174="","",'Macrobond Imports'!BJ174)</f>
        <v/>
      </c>
      <c r="G175" s="9" t="str">
        <f>IF('Macrobond Imports'!BK174="","",'Macrobond Imports'!BK174)</f>
        <v/>
      </c>
      <c r="H175" s="9" t="str">
        <f>IF('Macrobond Imports'!BL174="","",'Macrobond Imports'!BL174)</f>
        <v/>
      </c>
      <c r="I175" s="9" t="str">
        <f>IF('Macrobond Imports'!BS174="","",'Macrobond Imports'!BS174)</f>
        <v/>
      </c>
      <c r="J175" s="9" t="str">
        <f>IF('Macrobond Imports'!AA174="","",'Macrobond Imports'!AA174)</f>
        <v/>
      </c>
      <c r="K175" s="9">
        <f>IF('Macrobond Imports'!DF174="","",'Macrobond Imports'!DF174)</f>
        <v>30.6</v>
      </c>
      <c r="L175" s="9">
        <f>IF('Macrobond Imports'!EA174="","",'Macrobond Imports'!EA174)</f>
        <v>29.9</v>
      </c>
      <c r="M175" s="9" t="str">
        <f>IF('Macrobond Imports'!FA174="","",'Macrobond Imports'!FA174)</f>
        <v/>
      </c>
      <c r="N175" s="9" t="str">
        <f>IF('Macrobond Imports'!FC174="","",'Macrobond Imports'!FC174)</f>
        <v/>
      </c>
      <c r="P175" s="16">
        <f t="shared" si="116"/>
        <v>22402</v>
      </c>
      <c r="Q175" s="17" t="str">
        <f t="shared" si="117"/>
        <v/>
      </c>
      <c r="R175" s="17" t="str">
        <f t="shared" si="118"/>
        <v/>
      </c>
      <c r="S175" s="17" t="str">
        <f t="shared" si="119"/>
        <v/>
      </c>
      <c r="T175" s="17" t="str">
        <f t="shared" si="120"/>
        <v/>
      </c>
      <c r="U175" s="17" t="str">
        <f t="shared" si="121"/>
        <v/>
      </c>
      <c r="V175" s="17" t="str">
        <f t="shared" si="122"/>
        <v/>
      </c>
      <c r="W175" s="17" t="str">
        <f t="shared" si="123"/>
        <v/>
      </c>
      <c r="X175" s="17" t="str">
        <f t="shared" si="124"/>
        <v/>
      </c>
      <c r="Y175" s="17" t="str">
        <f t="shared" si="125"/>
        <v/>
      </c>
      <c r="Z175" s="17">
        <f t="shared" si="126"/>
        <v>-3.2573289902279035E-3</v>
      </c>
      <c r="AA175" s="17">
        <f t="shared" si="127"/>
        <v>-9.9337748344371368E-3</v>
      </c>
      <c r="AB175" s="17" t="str">
        <f t="shared" si="128"/>
        <v/>
      </c>
      <c r="AC175" s="17" t="str">
        <f t="shared" si="129"/>
        <v/>
      </c>
      <c r="AE175" s="17" t="str">
        <f t="shared" ca="1" si="130"/>
        <v/>
      </c>
      <c r="AF175" s="17" t="str">
        <f t="shared" ca="1" si="131"/>
        <v/>
      </c>
      <c r="AG175" s="17" t="str">
        <f t="shared" ca="1" si="132"/>
        <v/>
      </c>
      <c r="AH175" s="17" t="str">
        <f t="shared" ca="1" si="133"/>
        <v/>
      </c>
      <c r="AI175" s="17" t="str">
        <f t="shared" ca="1" si="134"/>
        <v/>
      </c>
      <c r="AJ175" s="17" t="str">
        <f t="shared" ca="1" si="135"/>
        <v/>
      </c>
      <c r="AK175" s="17" t="str">
        <f t="shared" ca="1" si="136"/>
        <v/>
      </c>
      <c r="AL175" s="17" t="str">
        <f t="shared" ca="1" si="137"/>
        <v/>
      </c>
      <c r="AM175" s="17" t="str">
        <f t="shared" ca="1" si="138"/>
        <v/>
      </c>
      <c r="AN175" s="17">
        <f t="shared" ca="1" si="139"/>
        <v>-6.4935064935064402E-3</v>
      </c>
      <c r="AO175" s="17">
        <f t="shared" ca="1" si="140"/>
        <v>-2.9220779220779258E-2</v>
      </c>
      <c r="AP175" s="17" t="str">
        <f t="shared" ca="1" si="141"/>
        <v/>
      </c>
      <c r="AQ175" s="17" t="str">
        <f t="shared" ca="1" si="142"/>
        <v/>
      </c>
      <c r="AS175" s="17" t="str">
        <f t="shared" ca="1" si="143"/>
        <v/>
      </c>
      <c r="AT175" s="17" t="str">
        <f t="shared" ca="1" si="144"/>
        <v/>
      </c>
      <c r="AU175" s="17" t="str">
        <f t="shared" ca="1" si="145"/>
        <v/>
      </c>
      <c r="AV175" s="17" t="str">
        <f t="shared" ca="1" si="146"/>
        <v/>
      </c>
      <c r="AW175" s="17" t="str">
        <f t="shared" ca="1" si="147"/>
        <v/>
      </c>
      <c r="AX175" s="17" t="str">
        <f t="shared" ca="1" si="148"/>
        <v/>
      </c>
      <c r="AY175" s="17" t="str">
        <f t="shared" ca="1" si="149"/>
        <v/>
      </c>
      <c r="AZ175" s="17" t="str">
        <f t="shared" ca="1" si="150"/>
        <v/>
      </c>
      <c r="BA175" s="17" t="str">
        <f t="shared" ca="1" si="151"/>
        <v/>
      </c>
      <c r="BB175" s="17">
        <f t="shared" ca="1" si="152"/>
        <v>-1.2965792938977927E-2</v>
      </c>
      <c r="BC175" s="17">
        <f t="shared" ca="1" si="153"/>
        <v>-7.6396870251507543E-2</v>
      </c>
      <c r="BD175" s="17" t="str">
        <f t="shared" ca="1" si="154"/>
        <v/>
      </c>
      <c r="BE175" s="17" t="str">
        <f t="shared" ca="1" si="155"/>
        <v/>
      </c>
      <c r="BG175" s="17" t="str">
        <f t="shared" ca="1" si="156"/>
        <v/>
      </c>
      <c r="BH175" s="17" t="str">
        <f t="shared" ca="1" si="157"/>
        <v/>
      </c>
      <c r="BI175" s="17" t="str">
        <f t="shared" ca="1" si="158"/>
        <v/>
      </c>
      <c r="BJ175" s="17" t="str">
        <f t="shared" ca="1" si="159"/>
        <v/>
      </c>
      <c r="BK175" s="17" t="str">
        <f t="shared" ca="1" si="160"/>
        <v/>
      </c>
      <c r="BL175" s="17" t="str">
        <f t="shared" ca="1" si="161"/>
        <v/>
      </c>
      <c r="BM175" s="17" t="str">
        <f t="shared" ca="1" si="162"/>
        <v/>
      </c>
      <c r="BN175" s="17" t="str">
        <f t="shared" ca="1" si="163"/>
        <v/>
      </c>
      <c r="BO175" s="17" t="str">
        <f t="shared" ca="1" si="164"/>
        <v/>
      </c>
      <c r="BP175" s="17">
        <f t="shared" ca="1" si="165"/>
        <v>-6.5040477883052672E-3</v>
      </c>
      <c r="BQ175" s="17">
        <f t="shared" ca="1" si="166"/>
        <v>-1.9768869786413013E-2</v>
      </c>
      <c r="BR175" s="17" t="str">
        <f t="shared" ca="1" si="167"/>
        <v/>
      </c>
      <c r="BS175" s="17" t="str">
        <f t="shared" ca="1" si="168"/>
        <v/>
      </c>
      <c r="BX175" t="str">
        <f>IF('Macrobond Imports'!FG174="","",'Macrobond Imports'!FG174)</f>
        <v/>
      </c>
      <c r="BY175" t="str">
        <f>IF('Macrobond Imports'!AI174="","",'Macrobond Imports'!AI174)</f>
        <v/>
      </c>
      <c r="CA175" s="37" t="str">
        <f t="shared" ca="1" si="169"/>
        <v/>
      </c>
      <c r="CB175" s="37" t="str">
        <f t="shared" ca="1" si="170"/>
        <v/>
      </c>
    </row>
    <row r="176" spans="1:80" x14ac:dyDescent="0.25">
      <c r="A176" s="10">
        <f>IF('Macrobond Imports'!A175="","",'Macrobond Imports'!A175)</f>
        <v>22433</v>
      </c>
      <c r="B176" s="9" t="str">
        <f>IF('Macrobond Imports'!B175="","",'Macrobond Imports'!B175)</f>
        <v/>
      </c>
      <c r="C176" s="9" t="str">
        <f>IF('Macrobond Imports'!C175="","",'Macrobond Imports'!C175)</f>
        <v/>
      </c>
      <c r="D176" s="9" t="str">
        <f>IF('Macrobond Imports'!Z175="","",'Macrobond Imports'!Z175)</f>
        <v/>
      </c>
      <c r="E176" s="9" t="str">
        <f>IF('Macrobond Imports'!BH175="","",'Macrobond Imports'!BH175)</f>
        <v/>
      </c>
      <c r="F176" s="9" t="str">
        <f>IF('Macrobond Imports'!BJ175="","",'Macrobond Imports'!BJ175)</f>
        <v/>
      </c>
      <c r="G176" s="9" t="str">
        <f>IF('Macrobond Imports'!BK175="","",'Macrobond Imports'!BK175)</f>
        <v/>
      </c>
      <c r="H176" s="9" t="str">
        <f>IF('Macrobond Imports'!BL175="","",'Macrobond Imports'!BL175)</f>
        <v/>
      </c>
      <c r="I176" s="9" t="str">
        <f>IF('Macrobond Imports'!BS175="","",'Macrobond Imports'!BS175)</f>
        <v/>
      </c>
      <c r="J176" s="9" t="str">
        <f>IF('Macrobond Imports'!AA175="","",'Macrobond Imports'!AA175)</f>
        <v/>
      </c>
      <c r="K176" s="9">
        <f>IF('Macrobond Imports'!DF175="","",'Macrobond Imports'!DF175)</f>
        <v>30.5</v>
      </c>
      <c r="L176" s="9">
        <f>IF('Macrobond Imports'!EA175="","",'Macrobond Imports'!EA175)</f>
        <v>29.5</v>
      </c>
      <c r="M176" s="9" t="str">
        <f>IF('Macrobond Imports'!FA175="","",'Macrobond Imports'!FA175)</f>
        <v/>
      </c>
      <c r="N176" s="9" t="str">
        <f>IF('Macrobond Imports'!FC175="","",'Macrobond Imports'!FC175)</f>
        <v/>
      </c>
      <c r="P176" s="16">
        <f t="shared" si="116"/>
        <v>22433</v>
      </c>
      <c r="Q176" s="17" t="str">
        <f t="shared" si="117"/>
        <v/>
      </c>
      <c r="R176" s="17" t="str">
        <f t="shared" si="118"/>
        <v/>
      </c>
      <c r="S176" s="17" t="str">
        <f t="shared" si="119"/>
        <v/>
      </c>
      <c r="T176" s="17" t="str">
        <f t="shared" si="120"/>
        <v/>
      </c>
      <c r="U176" s="17" t="str">
        <f t="shared" si="121"/>
        <v/>
      </c>
      <c r="V176" s="17" t="str">
        <f t="shared" si="122"/>
        <v/>
      </c>
      <c r="W176" s="17" t="str">
        <f t="shared" si="123"/>
        <v/>
      </c>
      <c r="X176" s="17" t="str">
        <f t="shared" si="124"/>
        <v/>
      </c>
      <c r="Y176" s="17" t="str">
        <f t="shared" si="125"/>
        <v/>
      </c>
      <c r="Z176" s="17">
        <f t="shared" si="126"/>
        <v>-3.2679738562092497E-3</v>
      </c>
      <c r="AA176" s="17">
        <f t="shared" si="127"/>
        <v>-1.3377926421404673E-2</v>
      </c>
      <c r="AB176" s="17" t="str">
        <f t="shared" si="128"/>
        <v/>
      </c>
      <c r="AC176" s="17" t="str">
        <f t="shared" si="129"/>
        <v/>
      </c>
      <c r="AE176" s="17" t="str">
        <f t="shared" ca="1" si="130"/>
        <v/>
      </c>
      <c r="AF176" s="17" t="str">
        <f t="shared" ca="1" si="131"/>
        <v/>
      </c>
      <c r="AG176" s="17" t="str">
        <f t="shared" ca="1" si="132"/>
        <v/>
      </c>
      <c r="AH176" s="17" t="str">
        <f t="shared" ca="1" si="133"/>
        <v/>
      </c>
      <c r="AI176" s="17" t="str">
        <f t="shared" ca="1" si="134"/>
        <v/>
      </c>
      <c r="AJ176" s="17" t="str">
        <f t="shared" ca="1" si="135"/>
        <v/>
      </c>
      <c r="AK176" s="17" t="str">
        <f t="shared" ca="1" si="136"/>
        <v/>
      </c>
      <c r="AL176" s="17" t="str">
        <f t="shared" ca="1" si="137"/>
        <v/>
      </c>
      <c r="AM176" s="17" t="str">
        <f t="shared" ca="1" si="138"/>
        <v/>
      </c>
      <c r="AN176" s="17">
        <f t="shared" ca="1" si="139"/>
        <v>-1.2944983818770184E-2</v>
      </c>
      <c r="AO176" s="17">
        <f t="shared" ca="1" si="140"/>
        <v>-2.960526315789469E-2</v>
      </c>
      <c r="AP176" s="17" t="str">
        <f t="shared" ca="1" si="141"/>
        <v/>
      </c>
      <c r="AQ176" s="17" t="str">
        <f t="shared" ca="1" si="142"/>
        <v/>
      </c>
      <c r="AS176" s="17" t="str">
        <f t="shared" ca="1" si="143"/>
        <v/>
      </c>
      <c r="AT176" s="17" t="str">
        <f t="shared" ca="1" si="144"/>
        <v/>
      </c>
      <c r="AU176" s="17" t="str">
        <f t="shared" ca="1" si="145"/>
        <v/>
      </c>
      <c r="AV176" s="17" t="str">
        <f t="shared" ca="1" si="146"/>
        <v/>
      </c>
      <c r="AW176" s="17" t="str">
        <f t="shared" ca="1" si="147"/>
        <v/>
      </c>
      <c r="AX176" s="17" t="str">
        <f t="shared" ca="1" si="148"/>
        <v/>
      </c>
      <c r="AY176" s="17" t="str">
        <f t="shared" ca="1" si="149"/>
        <v/>
      </c>
      <c r="AZ176" s="17" t="str">
        <f t="shared" ca="1" si="150"/>
        <v/>
      </c>
      <c r="BA176" s="17" t="str">
        <f t="shared" ca="1" si="151"/>
        <v/>
      </c>
      <c r="BB176" s="17">
        <f t="shared" ca="1" si="152"/>
        <v>-3.8395490338766103E-2</v>
      </c>
      <c r="BC176" s="17">
        <f t="shared" ca="1" si="153"/>
        <v>-0.10150109969115395</v>
      </c>
      <c r="BD176" s="17" t="str">
        <f t="shared" ca="1" si="154"/>
        <v/>
      </c>
      <c r="BE176" s="17" t="str">
        <f t="shared" ca="1" si="155"/>
        <v/>
      </c>
      <c r="BG176" s="17" t="str">
        <f t="shared" ca="1" si="156"/>
        <v/>
      </c>
      <c r="BH176" s="17" t="str">
        <f t="shared" ca="1" si="157"/>
        <v/>
      </c>
      <c r="BI176" s="17" t="str">
        <f t="shared" ca="1" si="158"/>
        <v/>
      </c>
      <c r="BJ176" s="17" t="str">
        <f t="shared" ca="1" si="159"/>
        <v/>
      </c>
      <c r="BK176" s="17" t="str">
        <f t="shared" ca="1" si="160"/>
        <v/>
      </c>
      <c r="BL176" s="17" t="str">
        <f t="shared" ca="1" si="161"/>
        <v/>
      </c>
      <c r="BM176" s="17" t="str">
        <f t="shared" ca="1" si="162"/>
        <v/>
      </c>
      <c r="BN176" s="17" t="str">
        <f t="shared" ca="1" si="163"/>
        <v/>
      </c>
      <c r="BO176" s="17" t="str">
        <f t="shared" ca="1" si="164"/>
        <v/>
      </c>
      <c r="BP176" s="17">
        <f t="shared" ca="1" si="165"/>
        <v>-1.2986875192309788E-2</v>
      </c>
      <c r="BQ176" s="17">
        <f t="shared" ca="1" si="166"/>
        <v>-5.210818111514115E-2</v>
      </c>
      <c r="BR176" s="17" t="str">
        <f t="shared" ca="1" si="167"/>
        <v/>
      </c>
      <c r="BS176" s="17" t="str">
        <f t="shared" ca="1" si="168"/>
        <v/>
      </c>
      <c r="BX176" t="str">
        <f>IF('Macrobond Imports'!FG175="","",'Macrobond Imports'!FG175)</f>
        <v/>
      </c>
      <c r="BY176" t="str">
        <f>IF('Macrobond Imports'!AI175="","",'Macrobond Imports'!AI175)</f>
        <v/>
      </c>
      <c r="CA176" s="37" t="str">
        <f t="shared" ca="1" si="169"/>
        <v/>
      </c>
      <c r="CB176" s="37" t="str">
        <f t="shared" ca="1" si="170"/>
        <v/>
      </c>
    </row>
    <row r="177" spans="1:80" x14ac:dyDescent="0.25">
      <c r="A177" s="10">
        <f>IF('Macrobond Imports'!A176="","",'Macrobond Imports'!A176)</f>
        <v>22463</v>
      </c>
      <c r="B177" s="9" t="str">
        <f>IF('Macrobond Imports'!B176="","",'Macrobond Imports'!B176)</f>
        <v/>
      </c>
      <c r="C177" s="9" t="str">
        <f>IF('Macrobond Imports'!C176="","",'Macrobond Imports'!C176)</f>
        <v/>
      </c>
      <c r="D177" s="9" t="str">
        <f>IF('Macrobond Imports'!Z176="","",'Macrobond Imports'!Z176)</f>
        <v/>
      </c>
      <c r="E177" s="9" t="str">
        <f>IF('Macrobond Imports'!BH176="","",'Macrobond Imports'!BH176)</f>
        <v/>
      </c>
      <c r="F177" s="9" t="str">
        <f>IF('Macrobond Imports'!BJ176="","",'Macrobond Imports'!BJ176)</f>
        <v/>
      </c>
      <c r="G177" s="9" t="str">
        <f>IF('Macrobond Imports'!BK176="","",'Macrobond Imports'!BK176)</f>
        <v/>
      </c>
      <c r="H177" s="9" t="str">
        <f>IF('Macrobond Imports'!BL176="","",'Macrobond Imports'!BL176)</f>
        <v/>
      </c>
      <c r="I177" s="9" t="str">
        <f>IF('Macrobond Imports'!BS176="","",'Macrobond Imports'!BS176)</f>
        <v/>
      </c>
      <c r="J177" s="9" t="str">
        <f>IF('Macrobond Imports'!AA176="","",'Macrobond Imports'!AA176)</f>
        <v/>
      </c>
      <c r="K177" s="9">
        <f>IF('Macrobond Imports'!DF176="","",'Macrobond Imports'!DF176)</f>
        <v>30.5</v>
      </c>
      <c r="L177" s="9">
        <f>IF('Macrobond Imports'!EA176="","",'Macrobond Imports'!EA176)</f>
        <v>29.7</v>
      </c>
      <c r="M177" s="9" t="str">
        <f>IF('Macrobond Imports'!FA176="","",'Macrobond Imports'!FA176)</f>
        <v/>
      </c>
      <c r="N177" s="9" t="str">
        <f>IF('Macrobond Imports'!FC176="","",'Macrobond Imports'!FC176)</f>
        <v/>
      </c>
      <c r="P177" s="16">
        <f t="shared" si="116"/>
        <v>22463</v>
      </c>
      <c r="Q177" s="17" t="str">
        <f t="shared" si="117"/>
        <v/>
      </c>
      <c r="R177" s="17" t="str">
        <f t="shared" si="118"/>
        <v/>
      </c>
      <c r="S177" s="17" t="str">
        <f t="shared" si="119"/>
        <v/>
      </c>
      <c r="T177" s="17" t="str">
        <f t="shared" si="120"/>
        <v/>
      </c>
      <c r="U177" s="17" t="str">
        <f t="shared" si="121"/>
        <v/>
      </c>
      <c r="V177" s="17" t="str">
        <f t="shared" si="122"/>
        <v/>
      </c>
      <c r="W177" s="17" t="str">
        <f t="shared" si="123"/>
        <v/>
      </c>
      <c r="X177" s="17" t="str">
        <f t="shared" si="124"/>
        <v/>
      </c>
      <c r="Y177" s="17" t="str">
        <f t="shared" si="125"/>
        <v/>
      </c>
      <c r="Z177" s="17">
        <f t="shared" si="126"/>
        <v>0</v>
      </c>
      <c r="AA177" s="17">
        <f t="shared" si="127"/>
        <v>6.7796610169490457E-3</v>
      </c>
      <c r="AB177" s="17" t="str">
        <f t="shared" si="128"/>
        <v/>
      </c>
      <c r="AC177" s="17" t="str">
        <f t="shared" si="129"/>
        <v/>
      </c>
      <c r="AE177" s="17" t="str">
        <f t="shared" ca="1" si="130"/>
        <v/>
      </c>
      <c r="AF177" s="17" t="str">
        <f t="shared" ca="1" si="131"/>
        <v/>
      </c>
      <c r="AG177" s="17" t="str">
        <f t="shared" ca="1" si="132"/>
        <v/>
      </c>
      <c r="AH177" s="17" t="str">
        <f t="shared" ca="1" si="133"/>
        <v/>
      </c>
      <c r="AI177" s="17" t="str">
        <f t="shared" ca="1" si="134"/>
        <v/>
      </c>
      <c r="AJ177" s="17" t="str">
        <f t="shared" ca="1" si="135"/>
        <v/>
      </c>
      <c r="AK177" s="17" t="str">
        <f t="shared" ca="1" si="136"/>
        <v/>
      </c>
      <c r="AL177" s="17" t="str">
        <f t="shared" ca="1" si="137"/>
        <v/>
      </c>
      <c r="AM177" s="17" t="str">
        <f t="shared" ca="1" si="138"/>
        <v/>
      </c>
      <c r="AN177" s="17">
        <f t="shared" ca="1" si="139"/>
        <v>-9.7402597402597157E-3</v>
      </c>
      <c r="AO177" s="17">
        <f t="shared" ca="1" si="140"/>
        <v>-2.3026315789473673E-2</v>
      </c>
      <c r="AP177" s="17" t="str">
        <f t="shared" ca="1" si="141"/>
        <v/>
      </c>
      <c r="AQ177" s="17" t="str">
        <f t="shared" ca="1" si="142"/>
        <v/>
      </c>
      <c r="AS177" s="17" t="str">
        <f t="shared" ca="1" si="143"/>
        <v/>
      </c>
      <c r="AT177" s="17" t="str">
        <f t="shared" ca="1" si="144"/>
        <v/>
      </c>
      <c r="AU177" s="17" t="str">
        <f t="shared" ca="1" si="145"/>
        <v/>
      </c>
      <c r="AV177" s="17" t="str">
        <f t="shared" ca="1" si="146"/>
        <v/>
      </c>
      <c r="AW177" s="17" t="str">
        <f t="shared" ca="1" si="147"/>
        <v/>
      </c>
      <c r="AX177" s="17" t="str">
        <f t="shared" ca="1" si="148"/>
        <v/>
      </c>
      <c r="AY177" s="17" t="str">
        <f t="shared" ca="1" si="149"/>
        <v/>
      </c>
      <c r="AZ177" s="17" t="str">
        <f t="shared" ca="1" si="150"/>
        <v/>
      </c>
      <c r="BA177" s="17" t="str">
        <f t="shared" ca="1" si="151"/>
        <v/>
      </c>
      <c r="BB177" s="17">
        <f t="shared" ca="1" si="152"/>
        <v>-2.5805091457358986E-2</v>
      </c>
      <c r="BC177" s="17">
        <f t="shared" ca="1" si="153"/>
        <v>-6.4598578750597047E-2</v>
      </c>
      <c r="BD177" s="17" t="str">
        <f t="shared" ca="1" si="154"/>
        <v/>
      </c>
      <c r="BE177" s="17" t="str">
        <f t="shared" ca="1" si="155"/>
        <v/>
      </c>
      <c r="BG177" s="17" t="str">
        <f t="shared" ca="1" si="156"/>
        <v/>
      </c>
      <c r="BH177" s="17" t="str">
        <f t="shared" ca="1" si="157"/>
        <v/>
      </c>
      <c r="BI177" s="17" t="str">
        <f t="shared" ca="1" si="158"/>
        <v/>
      </c>
      <c r="BJ177" s="17" t="str">
        <f t="shared" ca="1" si="159"/>
        <v/>
      </c>
      <c r="BK177" s="17" t="str">
        <f t="shared" ca="1" si="160"/>
        <v/>
      </c>
      <c r="BL177" s="17" t="str">
        <f t="shared" ca="1" si="161"/>
        <v/>
      </c>
      <c r="BM177" s="17" t="str">
        <f t="shared" ca="1" si="162"/>
        <v/>
      </c>
      <c r="BN177" s="17" t="str">
        <f t="shared" ca="1" si="163"/>
        <v/>
      </c>
      <c r="BO177" s="17" t="str">
        <f t="shared" ca="1" si="164"/>
        <v/>
      </c>
      <c r="BP177" s="17">
        <f t="shared" ca="1" si="165"/>
        <v>-6.5252680592936541E-3</v>
      </c>
      <c r="BQ177" s="17">
        <f t="shared" ca="1" si="166"/>
        <v>-4.5522420360110782E-2</v>
      </c>
      <c r="BR177" s="17" t="str">
        <f t="shared" ca="1" si="167"/>
        <v/>
      </c>
      <c r="BS177" s="17" t="str">
        <f t="shared" ca="1" si="168"/>
        <v/>
      </c>
      <c r="BX177" t="str">
        <f>IF('Macrobond Imports'!FG176="","",'Macrobond Imports'!FG176)</f>
        <v/>
      </c>
      <c r="BY177" t="str">
        <f>IF('Macrobond Imports'!AI176="","",'Macrobond Imports'!AI176)</f>
        <v/>
      </c>
      <c r="CA177" s="37" t="str">
        <f t="shared" ca="1" si="169"/>
        <v/>
      </c>
      <c r="CB177" s="37" t="str">
        <f t="shared" ca="1" si="170"/>
        <v/>
      </c>
    </row>
    <row r="178" spans="1:80" x14ac:dyDescent="0.25">
      <c r="A178" s="10">
        <f>IF('Macrobond Imports'!A177="","",'Macrobond Imports'!A177)</f>
        <v>22494</v>
      </c>
      <c r="B178" s="9" t="str">
        <f>IF('Macrobond Imports'!B177="","",'Macrobond Imports'!B177)</f>
        <v/>
      </c>
      <c r="C178" s="9" t="str">
        <f>IF('Macrobond Imports'!C177="","",'Macrobond Imports'!C177)</f>
        <v/>
      </c>
      <c r="D178" s="9" t="str">
        <f>IF('Macrobond Imports'!Z177="","",'Macrobond Imports'!Z177)</f>
        <v/>
      </c>
      <c r="E178" s="9" t="str">
        <f>IF('Macrobond Imports'!BH177="","",'Macrobond Imports'!BH177)</f>
        <v/>
      </c>
      <c r="F178" s="9" t="str">
        <f>IF('Macrobond Imports'!BJ177="","",'Macrobond Imports'!BJ177)</f>
        <v/>
      </c>
      <c r="G178" s="9" t="str">
        <f>IF('Macrobond Imports'!BK177="","",'Macrobond Imports'!BK177)</f>
        <v/>
      </c>
      <c r="H178" s="9" t="str">
        <f>IF('Macrobond Imports'!BL177="","",'Macrobond Imports'!BL177)</f>
        <v/>
      </c>
      <c r="I178" s="9" t="str">
        <f>IF('Macrobond Imports'!BS177="","",'Macrobond Imports'!BS177)</f>
        <v/>
      </c>
      <c r="J178" s="9" t="str">
        <f>IF('Macrobond Imports'!AA177="","",'Macrobond Imports'!AA177)</f>
        <v/>
      </c>
      <c r="K178" s="9">
        <f>IF('Macrobond Imports'!DF177="","",'Macrobond Imports'!DF177)</f>
        <v>30.5</v>
      </c>
      <c r="L178" s="9">
        <f>IF('Macrobond Imports'!EA177="","",'Macrobond Imports'!EA177)</f>
        <v>30.5</v>
      </c>
      <c r="M178" s="9" t="str">
        <f>IF('Macrobond Imports'!FA177="","",'Macrobond Imports'!FA177)</f>
        <v/>
      </c>
      <c r="N178" s="9" t="str">
        <f>IF('Macrobond Imports'!FC177="","",'Macrobond Imports'!FC177)</f>
        <v/>
      </c>
      <c r="P178" s="16">
        <f t="shared" si="116"/>
        <v>22494</v>
      </c>
      <c r="Q178" s="17" t="str">
        <f t="shared" si="117"/>
        <v/>
      </c>
      <c r="R178" s="17" t="str">
        <f t="shared" si="118"/>
        <v/>
      </c>
      <c r="S178" s="17" t="str">
        <f t="shared" si="119"/>
        <v/>
      </c>
      <c r="T178" s="17" t="str">
        <f t="shared" si="120"/>
        <v/>
      </c>
      <c r="U178" s="17" t="str">
        <f t="shared" si="121"/>
        <v/>
      </c>
      <c r="V178" s="17" t="str">
        <f t="shared" si="122"/>
        <v/>
      </c>
      <c r="W178" s="17" t="str">
        <f t="shared" si="123"/>
        <v/>
      </c>
      <c r="X178" s="17" t="str">
        <f t="shared" si="124"/>
        <v/>
      </c>
      <c r="Y178" s="17" t="str">
        <f t="shared" si="125"/>
        <v/>
      </c>
      <c r="Z178" s="17">
        <f t="shared" si="126"/>
        <v>0</v>
      </c>
      <c r="AA178" s="17">
        <f t="shared" si="127"/>
        <v>2.6936026936027035E-2</v>
      </c>
      <c r="AB178" s="17" t="str">
        <f t="shared" si="128"/>
        <v/>
      </c>
      <c r="AC178" s="17" t="str">
        <f t="shared" si="129"/>
        <v/>
      </c>
      <c r="AE178" s="17" t="str">
        <f t="shared" ca="1" si="130"/>
        <v/>
      </c>
      <c r="AF178" s="17" t="str">
        <f t="shared" ca="1" si="131"/>
        <v/>
      </c>
      <c r="AG178" s="17" t="str">
        <f t="shared" ca="1" si="132"/>
        <v/>
      </c>
      <c r="AH178" s="17" t="str">
        <f t="shared" ca="1" si="133"/>
        <v/>
      </c>
      <c r="AI178" s="17" t="str">
        <f t="shared" ca="1" si="134"/>
        <v/>
      </c>
      <c r="AJ178" s="17" t="str">
        <f t="shared" ca="1" si="135"/>
        <v/>
      </c>
      <c r="AK178" s="17" t="str">
        <f t="shared" ca="1" si="136"/>
        <v/>
      </c>
      <c r="AL178" s="17" t="str">
        <f t="shared" ca="1" si="137"/>
        <v/>
      </c>
      <c r="AM178" s="17" t="str">
        <f t="shared" ca="1" si="138"/>
        <v/>
      </c>
      <c r="AN178" s="17">
        <f t="shared" ca="1" si="139"/>
        <v>-9.7402597402597157E-3</v>
      </c>
      <c r="AO178" s="17">
        <f t="shared" ca="1" si="140"/>
        <v>2.3489932885905951E-2</v>
      </c>
      <c r="AP178" s="17" t="str">
        <f t="shared" ca="1" si="141"/>
        <v/>
      </c>
      <c r="AQ178" s="17" t="str">
        <f t="shared" ca="1" si="142"/>
        <v/>
      </c>
      <c r="AS178" s="17" t="str">
        <f t="shared" ca="1" si="143"/>
        <v/>
      </c>
      <c r="AT178" s="17" t="str">
        <f t="shared" ca="1" si="144"/>
        <v/>
      </c>
      <c r="AU178" s="17" t="str">
        <f t="shared" ca="1" si="145"/>
        <v/>
      </c>
      <c r="AV178" s="17" t="str">
        <f t="shared" ca="1" si="146"/>
        <v/>
      </c>
      <c r="AW178" s="17" t="str">
        <f t="shared" ca="1" si="147"/>
        <v/>
      </c>
      <c r="AX178" s="17" t="str">
        <f t="shared" ca="1" si="148"/>
        <v/>
      </c>
      <c r="AY178" s="17" t="str">
        <f t="shared" ca="1" si="149"/>
        <v/>
      </c>
      <c r="AZ178" s="17" t="str">
        <f t="shared" ca="1" si="150"/>
        <v/>
      </c>
      <c r="BA178" s="17" t="str">
        <f t="shared" ca="1" si="151"/>
        <v/>
      </c>
      <c r="BB178" s="17">
        <f t="shared" ca="1" si="152"/>
        <v>-1.300795699534163E-2</v>
      </c>
      <c r="BC178" s="17">
        <f t="shared" ca="1" si="153"/>
        <v>8.2716123181945989E-2</v>
      </c>
      <c r="BD178" s="17" t="str">
        <f t="shared" ca="1" si="154"/>
        <v/>
      </c>
      <c r="BE178" s="17" t="str">
        <f t="shared" ca="1" si="155"/>
        <v/>
      </c>
      <c r="BG178" s="17" t="str">
        <f t="shared" ca="1" si="156"/>
        <v/>
      </c>
      <c r="BH178" s="17" t="str">
        <f t="shared" ca="1" si="157"/>
        <v/>
      </c>
      <c r="BI178" s="17" t="str">
        <f t="shared" ca="1" si="158"/>
        <v/>
      </c>
      <c r="BJ178" s="17" t="str">
        <f t="shared" ca="1" si="159"/>
        <v/>
      </c>
      <c r="BK178" s="17" t="str">
        <f t="shared" ca="1" si="160"/>
        <v/>
      </c>
      <c r="BL178" s="17" t="str">
        <f t="shared" ca="1" si="161"/>
        <v/>
      </c>
      <c r="BM178" s="17" t="str">
        <f t="shared" ca="1" si="162"/>
        <v/>
      </c>
      <c r="BN178" s="17" t="str">
        <f t="shared" ca="1" si="163"/>
        <v/>
      </c>
      <c r="BO178" s="17" t="str">
        <f t="shared" ca="1" si="164"/>
        <v/>
      </c>
      <c r="BP178" s="17">
        <f t="shared" ca="1" si="165"/>
        <v>-1.2986875192309788E-2</v>
      </c>
      <c r="BQ178" s="17">
        <f t="shared" ca="1" si="166"/>
        <v>0</v>
      </c>
      <c r="BR178" s="17" t="str">
        <f t="shared" ca="1" si="167"/>
        <v/>
      </c>
      <c r="BS178" s="17" t="str">
        <f t="shared" ca="1" si="168"/>
        <v/>
      </c>
      <c r="BX178" t="str">
        <f>IF('Macrobond Imports'!FG177="","",'Macrobond Imports'!FG177)</f>
        <v/>
      </c>
      <c r="BY178" t="str">
        <f>IF('Macrobond Imports'!AI177="","",'Macrobond Imports'!AI177)</f>
        <v/>
      </c>
      <c r="CA178" s="37" t="str">
        <f t="shared" ca="1" si="169"/>
        <v/>
      </c>
      <c r="CB178" s="37" t="str">
        <f t="shared" ca="1" si="170"/>
        <v/>
      </c>
    </row>
    <row r="179" spans="1:80" x14ac:dyDescent="0.25">
      <c r="A179" s="10">
        <f>IF('Macrobond Imports'!A178="","",'Macrobond Imports'!A178)</f>
        <v>22525</v>
      </c>
      <c r="B179" s="9" t="str">
        <f>IF('Macrobond Imports'!B178="","",'Macrobond Imports'!B178)</f>
        <v/>
      </c>
      <c r="C179" s="9" t="str">
        <f>IF('Macrobond Imports'!C178="","",'Macrobond Imports'!C178)</f>
        <v/>
      </c>
      <c r="D179" s="9" t="str">
        <f>IF('Macrobond Imports'!Z178="","",'Macrobond Imports'!Z178)</f>
        <v/>
      </c>
      <c r="E179" s="9" t="str">
        <f>IF('Macrobond Imports'!BH178="","",'Macrobond Imports'!BH178)</f>
        <v/>
      </c>
      <c r="F179" s="9" t="str">
        <f>IF('Macrobond Imports'!BJ178="","",'Macrobond Imports'!BJ178)</f>
        <v/>
      </c>
      <c r="G179" s="9" t="str">
        <f>IF('Macrobond Imports'!BK178="","",'Macrobond Imports'!BK178)</f>
        <v/>
      </c>
      <c r="H179" s="9" t="str">
        <f>IF('Macrobond Imports'!BL178="","",'Macrobond Imports'!BL178)</f>
        <v/>
      </c>
      <c r="I179" s="9" t="str">
        <f>IF('Macrobond Imports'!BS178="","",'Macrobond Imports'!BS178)</f>
        <v/>
      </c>
      <c r="J179" s="9" t="str">
        <f>IF('Macrobond Imports'!AA178="","",'Macrobond Imports'!AA178)</f>
        <v/>
      </c>
      <c r="K179" s="9">
        <f>IF('Macrobond Imports'!DF178="","",'Macrobond Imports'!DF178)</f>
        <v>30.5</v>
      </c>
      <c r="L179" s="9">
        <f>IF('Macrobond Imports'!EA178="","",'Macrobond Imports'!EA178)</f>
        <v>30.3</v>
      </c>
      <c r="M179" s="9" t="str">
        <f>IF('Macrobond Imports'!FA178="","",'Macrobond Imports'!FA178)</f>
        <v/>
      </c>
      <c r="N179" s="9" t="str">
        <f>IF('Macrobond Imports'!FC178="","",'Macrobond Imports'!FC178)</f>
        <v/>
      </c>
      <c r="P179" s="16">
        <f t="shared" si="116"/>
        <v>22525</v>
      </c>
      <c r="Q179" s="17" t="str">
        <f t="shared" si="117"/>
        <v/>
      </c>
      <c r="R179" s="17" t="str">
        <f t="shared" si="118"/>
        <v/>
      </c>
      <c r="S179" s="17" t="str">
        <f t="shared" si="119"/>
        <v/>
      </c>
      <c r="T179" s="17" t="str">
        <f t="shared" si="120"/>
        <v/>
      </c>
      <c r="U179" s="17" t="str">
        <f t="shared" si="121"/>
        <v/>
      </c>
      <c r="V179" s="17" t="str">
        <f t="shared" si="122"/>
        <v/>
      </c>
      <c r="W179" s="17" t="str">
        <f t="shared" si="123"/>
        <v/>
      </c>
      <c r="X179" s="17" t="str">
        <f t="shared" si="124"/>
        <v/>
      </c>
      <c r="Y179" s="17" t="str">
        <f t="shared" si="125"/>
        <v/>
      </c>
      <c r="Z179" s="17">
        <f t="shared" si="126"/>
        <v>0</v>
      </c>
      <c r="AA179" s="17">
        <f t="shared" si="127"/>
        <v>-6.5573770491803574E-3</v>
      </c>
      <c r="AB179" s="17" t="str">
        <f t="shared" si="128"/>
        <v/>
      </c>
      <c r="AC179" s="17" t="str">
        <f t="shared" si="129"/>
        <v/>
      </c>
      <c r="AE179" s="17" t="str">
        <f t="shared" ca="1" si="130"/>
        <v/>
      </c>
      <c r="AF179" s="17" t="str">
        <f t="shared" ca="1" si="131"/>
        <v/>
      </c>
      <c r="AG179" s="17" t="str">
        <f t="shared" ca="1" si="132"/>
        <v/>
      </c>
      <c r="AH179" s="17" t="str">
        <f t="shared" ca="1" si="133"/>
        <v/>
      </c>
      <c r="AI179" s="17" t="str">
        <f t="shared" ca="1" si="134"/>
        <v/>
      </c>
      <c r="AJ179" s="17" t="str">
        <f t="shared" ca="1" si="135"/>
        <v/>
      </c>
      <c r="AK179" s="17" t="str">
        <f t="shared" ca="1" si="136"/>
        <v/>
      </c>
      <c r="AL179" s="17" t="str">
        <f t="shared" ca="1" si="137"/>
        <v/>
      </c>
      <c r="AM179" s="17" t="str">
        <f t="shared" ca="1" si="138"/>
        <v/>
      </c>
      <c r="AN179" s="17">
        <f t="shared" ca="1" si="139"/>
        <v>-9.7402597402597157E-3</v>
      </c>
      <c r="AO179" s="17">
        <f t="shared" ca="1" si="140"/>
        <v>1.0000000000000009E-2</v>
      </c>
      <c r="AP179" s="17" t="str">
        <f t="shared" ca="1" si="141"/>
        <v/>
      </c>
      <c r="AQ179" s="17" t="str">
        <f t="shared" ca="1" si="142"/>
        <v/>
      </c>
      <c r="AS179" s="17" t="str">
        <f t="shared" ca="1" si="143"/>
        <v/>
      </c>
      <c r="AT179" s="17" t="str">
        <f t="shared" ca="1" si="144"/>
        <v/>
      </c>
      <c r="AU179" s="17" t="str">
        <f t="shared" ca="1" si="145"/>
        <v/>
      </c>
      <c r="AV179" s="17" t="str">
        <f t="shared" ca="1" si="146"/>
        <v/>
      </c>
      <c r="AW179" s="17" t="str">
        <f t="shared" ca="1" si="147"/>
        <v/>
      </c>
      <c r="AX179" s="17" t="str">
        <f t="shared" ca="1" si="148"/>
        <v/>
      </c>
      <c r="AY179" s="17" t="str">
        <f t="shared" ca="1" si="149"/>
        <v/>
      </c>
      <c r="AZ179" s="17" t="str">
        <f t="shared" ca="1" si="150"/>
        <v/>
      </c>
      <c r="BA179" s="17" t="str">
        <f t="shared" ca="1" si="151"/>
        <v/>
      </c>
      <c r="BB179" s="17">
        <f t="shared" ca="1" si="152"/>
        <v>0</v>
      </c>
      <c r="BC179" s="17">
        <f t="shared" ca="1" si="153"/>
        <v>0.11296741671722099</v>
      </c>
      <c r="BD179" s="17" t="str">
        <f t="shared" ca="1" si="154"/>
        <v/>
      </c>
      <c r="BE179" s="17" t="str">
        <f t="shared" ca="1" si="155"/>
        <v/>
      </c>
      <c r="BG179" s="17" t="str">
        <f t="shared" ca="1" si="156"/>
        <v/>
      </c>
      <c r="BH179" s="17" t="str">
        <f t="shared" ca="1" si="157"/>
        <v/>
      </c>
      <c r="BI179" s="17" t="str">
        <f t="shared" ca="1" si="158"/>
        <v/>
      </c>
      <c r="BJ179" s="17" t="str">
        <f t="shared" ca="1" si="159"/>
        <v/>
      </c>
      <c r="BK179" s="17" t="str">
        <f t="shared" ca="1" si="160"/>
        <v/>
      </c>
      <c r="BL179" s="17" t="str">
        <f t="shared" ca="1" si="161"/>
        <v/>
      </c>
      <c r="BM179" s="17" t="str">
        <f t="shared" ca="1" si="162"/>
        <v/>
      </c>
      <c r="BN179" s="17" t="str">
        <f t="shared" ca="1" si="163"/>
        <v/>
      </c>
      <c r="BO179" s="17" t="str">
        <f t="shared" ca="1" si="164"/>
        <v/>
      </c>
      <c r="BP179" s="17">
        <f t="shared" ca="1" si="165"/>
        <v>-1.9385646820711755E-2</v>
      </c>
      <c r="BQ179" s="17">
        <f t="shared" ca="1" si="166"/>
        <v>0</v>
      </c>
      <c r="BR179" s="17" t="str">
        <f t="shared" ca="1" si="167"/>
        <v/>
      </c>
      <c r="BS179" s="17" t="str">
        <f t="shared" ca="1" si="168"/>
        <v/>
      </c>
      <c r="BX179" t="str">
        <f>IF('Macrobond Imports'!FG178="","",'Macrobond Imports'!FG178)</f>
        <v/>
      </c>
      <c r="BY179" t="str">
        <f>IF('Macrobond Imports'!AI178="","",'Macrobond Imports'!AI178)</f>
        <v/>
      </c>
      <c r="CA179" s="37" t="str">
        <f t="shared" ca="1" si="169"/>
        <v/>
      </c>
      <c r="CB179" s="37" t="str">
        <f t="shared" ca="1" si="170"/>
        <v/>
      </c>
    </row>
    <row r="180" spans="1:80" x14ac:dyDescent="0.25">
      <c r="A180" s="10">
        <f>IF('Macrobond Imports'!A179="","",'Macrobond Imports'!A179)</f>
        <v>22555</v>
      </c>
      <c r="B180" s="9" t="str">
        <f>IF('Macrobond Imports'!B179="","",'Macrobond Imports'!B179)</f>
        <v/>
      </c>
      <c r="C180" s="9" t="str">
        <f>IF('Macrobond Imports'!C179="","",'Macrobond Imports'!C179)</f>
        <v/>
      </c>
      <c r="D180" s="9" t="str">
        <f>IF('Macrobond Imports'!Z179="","",'Macrobond Imports'!Z179)</f>
        <v/>
      </c>
      <c r="E180" s="9" t="str">
        <f>IF('Macrobond Imports'!BH179="","",'Macrobond Imports'!BH179)</f>
        <v/>
      </c>
      <c r="F180" s="9" t="str">
        <f>IF('Macrobond Imports'!BJ179="","",'Macrobond Imports'!BJ179)</f>
        <v/>
      </c>
      <c r="G180" s="9" t="str">
        <f>IF('Macrobond Imports'!BK179="","",'Macrobond Imports'!BK179)</f>
        <v/>
      </c>
      <c r="H180" s="9" t="str">
        <f>IF('Macrobond Imports'!BL179="","",'Macrobond Imports'!BL179)</f>
        <v/>
      </c>
      <c r="I180" s="9" t="str">
        <f>IF('Macrobond Imports'!BS179="","",'Macrobond Imports'!BS179)</f>
        <v/>
      </c>
      <c r="J180" s="9" t="str">
        <f>IF('Macrobond Imports'!AA179="","",'Macrobond Imports'!AA179)</f>
        <v/>
      </c>
      <c r="K180" s="9">
        <f>IF('Macrobond Imports'!DF179="","",'Macrobond Imports'!DF179)</f>
        <v>30.4</v>
      </c>
      <c r="L180" s="9">
        <f>IF('Macrobond Imports'!EA179="","",'Macrobond Imports'!EA179)</f>
        <v>30.3</v>
      </c>
      <c r="M180" s="9" t="str">
        <f>IF('Macrobond Imports'!FA179="","",'Macrobond Imports'!FA179)</f>
        <v/>
      </c>
      <c r="N180" s="9" t="str">
        <f>IF('Macrobond Imports'!FC179="","",'Macrobond Imports'!FC179)</f>
        <v/>
      </c>
      <c r="P180" s="16">
        <f t="shared" si="116"/>
        <v>22555</v>
      </c>
      <c r="Q180" s="17" t="str">
        <f t="shared" si="117"/>
        <v/>
      </c>
      <c r="R180" s="17" t="str">
        <f t="shared" si="118"/>
        <v/>
      </c>
      <c r="S180" s="17" t="str">
        <f t="shared" si="119"/>
        <v/>
      </c>
      <c r="T180" s="17" t="str">
        <f t="shared" si="120"/>
        <v/>
      </c>
      <c r="U180" s="17" t="str">
        <f t="shared" si="121"/>
        <v/>
      </c>
      <c r="V180" s="17" t="str">
        <f t="shared" si="122"/>
        <v/>
      </c>
      <c r="W180" s="17" t="str">
        <f t="shared" si="123"/>
        <v/>
      </c>
      <c r="X180" s="17" t="str">
        <f t="shared" si="124"/>
        <v/>
      </c>
      <c r="Y180" s="17" t="str">
        <f t="shared" si="125"/>
        <v/>
      </c>
      <c r="Z180" s="17">
        <f t="shared" si="126"/>
        <v>-3.2786885245902342E-3</v>
      </c>
      <c r="AA180" s="17">
        <f t="shared" si="127"/>
        <v>0</v>
      </c>
      <c r="AB180" s="17" t="str">
        <f t="shared" si="128"/>
        <v/>
      </c>
      <c r="AC180" s="17" t="str">
        <f t="shared" si="129"/>
        <v/>
      </c>
      <c r="AE180" s="17" t="str">
        <f t="shared" ca="1" si="130"/>
        <v/>
      </c>
      <c r="AF180" s="17" t="str">
        <f t="shared" ca="1" si="131"/>
        <v/>
      </c>
      <c r="AG180" s="17" t="str">
        <f t="shared" ca="1" si="132"/>
        <v/>
      </c>
      <c r="AH180" s="17" t="str">
        <f t="shared" ca="1" si="133"/>
        <v/>
      </c>
      <c r="AI180" s="17" t="str">
        <f t="shared" ca="1" si="134"/>
        <v/>
      </c>
      <c r="AJ180" s="17" t="str">
        <f t="shared" ca="1" si="135"/>
        <v/>
      </c>
      <c r="AK180" s="17" t="str">
        <f t="shared" ca="1" si="136"/>
        <v/>
      </c>
      <c r="AL180" s="17" t="str">
        <f t="shared" ca="1" si="137"/>
        <v/>
      </c>
      <c r="AM180" s="17" t="str">
        <f t="shared" ca="1" si="138"/>
        <v/>
      </c>
      <c r="AN180" s="17">
        <f t="shared" ca="1" si="139"/>
        <v>-1.2987012987013102E-2</v>
      </c>
      <c r="AO180" s="17">
        <f t="shared" ca="1" si="140"/>
        <v>3.3112582781458233E-3</v>
      </c>
      <c r="AP180" s="17" t="str">
        <f t="shared" ca="1" si="141"/>
        <v/>
      </c>
      <c r="AQ180" s="17" t="str">
        <f t="shared" ca="1" si="142"/>
        <v/>
      </c>
      <c r="AS180" s="17" t="str">
        <f t="shared" ca="1" si="143"/>
        <v/>
      </c>
      <c r="AT180" s="17" t="str">
        <f t="shared" ca="1" si="144"/>
        <v/>
      </c>
      <c r="AU180" s="17" t="str">
        <f t="shared" ca="1" si="145"/>
        <v/>
      </c>
      <c r="AV180" s="17" t="str">
        <f t="shared" ca="1" si="146"/>
        <v/>
      </c>
      <c r="AW180" s="17" t="str">
        <f t="shared" ca="1" si="147"/>
        <v/>
      </c>
      <c r="AX180" s="17" t="str">
        <f t="shared" ca="1" si="148"/>
        <v/>
      </c>
      <c r="AY180" s="17" t="str">
        <f t="shared" ca="1" si="149"/>
        <v/>
      </c>
      <c r="AZ180" s="17" t="str">
        <f t="shared" ca="1" si="150"/>
        <v/>
      </c>
      <c r="BA180" s="17" t="str">
        <f t="shared" ca="1" si="151"/>
        <v/>
      </c>
      <c r="BB180" s="17">
        <f t="shared" ca="1" si="152"/>
        <v>-1.3050396173118206E-2</v>
      </c>
      <c r="BC180" s="17">
        <f t="shared" ca="1" si="153"/>
        <v>8.3289956617663252E-2</v>
      </c>
      <c r="BD180" s="17" t="str">
        <f t="shared" ca="1" si="154"/>
        <v/>
      </c>
      <c r="BE180" s="17" t="str">
        <f t="shared" ca="1" si="155"/>
        <v/>
      </c>
      <c r="BG180" s="17" t="str">
        <f t="shared" ca="1" si="156"/>
        <v/>
      </c>
      <c r="BH180" s="17" t="str">
        <f t="shared" ca="1" si="157"/>
        <v/>
      </c>
      <c r="BI180" s="17" t="str">
        <f t="shared" ca="1" si="158"/>
        <v/>
      </c>
      <c r="BJ180" s="17" t="str">
        <f t="shared" ca="1" si="159"/>
        <v/>
      </c>
      <c r="BK180" s="17" t="str">
        <f t="shared" ca="1" si="160"/>
        <v/>
      </c>
      <c r="BL180" s="17" t="str">
        <f t="shared" ca="1" si="161"/>
        <v/>
      </c>
      <c r="BM180" s="17" t="str">
        <f t="shared" ca="1" si="162"/>
        <v/>
      </c>
      <c r="BN180" s="17" t="str">
        <f t="shared" ca="1" si="163"/>
        <v/>
      </c>
      <c r="BO180" s="17" t="str">
        <f t="shared" ca="1" si="164"/>
        <v/>
      </c>
      <c r="BP180" s="17">
        <f t="shared" ca="1" si="165"/>
        <v>-1.9448482212012896E-2</v>
      </c>
      <c r="BQ180" s="17">
        <f t="shared" ca="1" si="166"/>
        <v>6.6334809876762435E-3</v>
      </c>
      <c r="BR180" s="17" t="str">
        <f t="shared" ca="1" si="167"/>
        <v/>
      </c>
      <c r="BS180" s="17" t="str">
        <f t="shared" ca="1" si="168"/>
        <v/>
      </c>
      <c r="BX180" t="str">
        <f>IF('Macrobond Imports'!FG179="","",'Macrobond Imports'!FG179)</f>
        <v/>
      </c>
      <c r="BY180" t="str">
        <f>IF('Macrobond Imports'!AI179="","",'Macrobond Imports'!AI179)</f>
        <v/>
      </c>
      <c r="CA180" s="37" t="str">
        <f t="shared" ca="1" si="169"/>
        <v/>
      </c>
      <c r="CB180" s="37" t="str">
        <f t="shared" ca="1" si="170"/>
        <v/>
      </c>
    </row>
    <row r="181" spans="1:80" x14ac:dyDescent="0.25">
      <c r="A181" s="10">
        <f>IF('Macrobond Imports'!A180="","",'Macrobond Imports'!A180)</f>
        <v>22586</v>
      </c>
      <c r="B181" s="9" t="str">
        <f>IF('Macrobond Imports'!B180="","",'Macrobond Imports'!B180)</f>
        <v/>
      </c>
      <c r="C181" s="9" t="str">
        <f>IF('Macrobond Imports'!C180="","",'Macrobond Imports'!C180)</f>
        <v/>
      </c>
      <c r="D181" s="9" t="str">
        <f>IF('Macrobond Imports'!Z180="","",'Macrobond Imports'!Z180)</f>
        <v/>
      </c>
      <c r="E181" s="9" t="str">
        <f>IF('Macrobond Imports'!BH180="","",'Macrobond Imports'!BH180)</f>
        <v/>
      </c>
      <c r="F181" s="9" t="str">
        <f>IF('Macrobond Imports'!BJ180="","",'Macrobond Imports'!BJ180)</f>
        <v/>
      </c>
      <c r="G181" s="9" t="str">
        <f>IF('Macrobond Imports'!BK180="","",'Macrobond Imports'!BK180)</f>
        <v/>
      </c>
      <c r="H181" s="9" t="str">
        <f>IF('Macrobond Imports'!BL180="","",'Macrobond Imports'!BL180)</f>
        <v/>
      </c>
      <c r="I181" s="9" t="str">
        <f>IF('Macrobond Imports'!BS180="","",'Macrobond Imports'!BS180)</f>
        <v/>
      </c>
      <c r="J181" s="9" t="str">
        <f>IF('Macrobond Imports'!AA180="","",'Macrobond Imports'!AA180)</f>
        <v/>
      </c>
      <c r="K181" s="9">
        <f>IF('Macrobond Imports'!DF180="","",'Macrobond Imports'!DF180)</f>
        <v>30.5</v>
      </c>
      <c r="L181" s="9">
        <f>IF('Macrobond Imports'!EA180="","",'Macrobond Imports'!EA180)</f>
        <v>30.2</v>
      </c>
      <c r="M181" s="9" t="str">
        <f>IF('Macrobond Imports'!FA180="","",'Macrobond Imports'!FA180)</f>
        <v/>
      </c>
      <c r="N181" s="9" t="str">
        <f>IF('Macrobond Imports'!FC180="","",'Macrobond Imports'!FC180)</f>
        <v/>
      </c>
      <c r="P181" s="16">
        <f t="shared" si="116"/>
        <v>22586</v>
      </c>
      <c r="Q181" s="17" t="str">
        <f t="shared" si="117"/>
        <v/>
      </c>
      <c r="R181" s="17" t="str">
        <f t="shared" si="118"/>
        <v/>
      </c>
      <c r="S181" s="17" t="str">
        <f t="shared" si="119"/>
        <v/>
      </c>
      <c r="T181" s="17" t="str">
        <f t="shared" si="120"/>
        <v/>
      </c>
      <c r="U181" s="17" t="str">
        <f t="shared" si="121"/>
        <v/>
      </c>
      <c r="V181" s="17" t="str">
        <f t="shared" si="122"/>
        <v/>
      </c>
      <c r="W181" s="17" t="str">
        <f t="shared" si="123"/>
        <v/>
      </c>
      <c r="X181" s="17" t="str">
        <f t="shared" si="124"/>
        <v/>
      </c>
      <c r="Y181" s="17" t="str">
        <f t="shared" si="125"/>
        <v/>
      </c>
      <c r="Z181" s="17">
        <f t="shared" si="126"/>
        <v>3.2894736842106198E-3</v>
      </c>
      <c r="AA181" s="17">
        <f t="shared" si="127"/>
        <v>-3.3003300330033403E-3</v>
      </c>
      <c r="AB181" s="17" t="str">
        <f t="shared" si="128"/>
        <v/>
      </c>
      <c r="AC181" s="17" t="str">
        <f t="shared" si="129"/>
        <v/>
      </c>
      <c r="AE181" s="17" t="str">
        <f t="shared" ca="1" si="130"/>
        <v/>
      </c>
      <c r="AF181" s="17" t="str">
        <f t="shared" ca="1" si="131"/>
        <v/>
      </c>
      <c r="AG181" s="17" t="str">
        <f t="shared" ca="1" si="132"/>
        <v/>
      </c>
      <c r="AH181" s="17" t="str">
        <f t="shared" ca="1" si="133"/>
        <v/>
      </c>
      <c r="AI181" s="17" t="str">
        <f t="shared" ca="1" si="134"/>
        <v/>
      </c>
      <c r="AJ181" s="17" t="str">
        <f t="shared" ca="1" si="135"/>
        <v/>
      </c>
      <c r="AK181" s="17" t="str">
        <f t="shared" ca="1" si="136"/>
        <v/>
      </c>
      <c r="AL181" s="17" t="str">
        <f t="shared" ca="1" si="137"/>
        <v/>
      </c>
      <c r="AM181" s="17" t="str">
        <f t="shared" ca="1" si="138"/>
        <v/>
      </c>
      <c r="AN181" s="17">
        <f t="shared" ca="1" si="139"/>
        <v>-6.514657980456029E-3</v>
      </c>
      <c r="AO181" s="17">
        <f t="shared" ca="1" si="140"/>
        <v>0</v>
      </c>
      <c r="AP181" s="17" t="str">
        <f t="shared" ca="1" si="141"/>
        <v/>
      </c>
      <c r="AQ181" s="17" t="str">
        <f t="shared" ca="1" si="142"/>
        <v/>
      </c>
      <c r="AS181" s="17" t="str">
        <f t="shared" ca="1" si="143"/>
        <v/>
      </c>
      <c r="AT181" s="17" t="str">
        <f t="shared" ca="1" si="144"/>
        <v/>
      </c>
      <c r="AU181" s="17" t="str">
        <f t="shared" ca="1" si="145"/>
        <v/>
      </c>
      <c r="AV181" s="17" t="str">
        <f t="shared" ca="1" si="146"/>
        <v/>
      </c>
      <c r="AW181" s="17" t="str">
        <f t="shared" ca="1" si="147"/>
        <v/>
      </c>
      <c r="AX181" s="17" t="str">
        <f t="shared" ca="1" si="148"/>
        <v/>
      </c>
      <c r="AY181" s="17" t="str">
        <f t="shared" ca="1" si="149"/>
        <v/>
      </c>
      <c r="AZ181" s="17" t="str">
        <f t="shared" ca="1" si="150"/>
        <v/>
      </c>
      <c r="BA181" s="17" t="str">
        <f t="shared" ca="1" si="151"/>
        <v/>
      </c>
      <c r="BB181" s="17">
        <f t="shared" ca="1" si="152"/>
        <v>0</v>
      </c>
      <c r="BC181" s="17">
        <f t="shared" ca="1" si="153"/>
        <v>-3.876757030504685E-2</v>
      </c>
      <c r="BD181" s="17" t="str">
        <f t="shared" ca="1" si="154"/>
        <v/>
      </c>
      <c r="BE181" s="17" t="str">
        <f t="shared" ca="1" si="155"/>
        <v/>
      </c>
      <c r="BG181" s="17" t="str">
        <f t="shared" ca="1" si="156"/>
        <v/>
      </c>
      <c r="BH181" s="17" t="str">
        <f t="shared" ca="1" si="157"/>
        <v/>
      </c>
      <c r="BI181" s="17" t="str">
        <f t="shared" ca="1" si="158"/>
        <v/>
      </c>
      <c r="BJ181" s="17" t="str">
        <f t="shared" ca="1" si="159"/>
        <v/>
      </c>
      <c r="BK181" s="17" t="str">
        <f t="shared" ca="1" si="160"/>
        <v/>
      </c>
      <c r="BL181" s="17" t="str">
        <f t="shared" ca="1" si="161"/>
        <v/>
      </c>
      <c r="BM181" s="17" t="str">
        <f t="shared" ca="1" si="162"/>
        <v/>
      </c>
      <c r="BN181" s="17" t="str">
        <f t="shared" ca="1" si="163"/>
        <v/>
      </c>
      <c r="BO181" s="17" t="str">
        <f t="shared" ca="1" si="164"/>
        <v/>
      </c>
      <c r="BP181" s="17">
        <f t="shared" ca="1" si="165"/>
        <v>-6.5252680592936541E-3</v>
      </c>
      <c r="BQ181" s="17">
        <f t="shared" ca="1" si="166"/>
        <v>2.016755964698369E-2</v>
      </c>
      <c r="BR181" s="17" t="str">
        <f t="shared" ca="1" si="167"/>
        <v/>
      </c>
      <c r="BS181" s="17" t="str">
        <f t="shared" ca="1" si="168"/>
        <v/>
      </c>
      <c r="BX181" t="str">
        <f>IF('Macrobond Imports'!FG180="","",'Macrobond Imports'!FG180)</f>
        <v/>
      </c>
      <c r="BY181" t="str">
        <f>IF('Macrobond Imports'!AI180="","",'Macrobond Imports'!AI180)</f>
        <v/>
      </c>
      <c r="CA181" s="37" t="str">
        <f t="shared" ca="1" si="169"/>
        <v/>
      </c>
      <c r="CB181" s="37" t="str">
        <f t="shared" ca="1" si="170"/>
        <v/>
      </c>
    </row>
    <row r="182" spans="1:80" x14ac:dyDescent="0.25">
      <c r="A182" s="10">
        <f>IF('Macrobond Imports'!A181="","",'Macrobond Imports'!A181)</f>
        <v>22616</v>
      </c>
      <c r="B182" s="9" t="str">
        <f>IF('Macrobond Imports'!B181="","",'Macrobond Imports'!B181)</f>
        <v/>
      </c>
      <c r="C182" s="9" t="str">
        <f>IF('Macrobond Imports'!C181="","",'Macrobond Imports'!C181)</f>
        <v/>
      </c>
      <c r="D182" s="9" t="str">
        <f>IF('Macrobond Imports'!Z181="","",'Macrobond Imports'!Z181)</f>
        <v/>
      </c>
      <c r="E182" s="9" t="str">
        <f>IF('Macrobond Imports'!BH181="","",'Macrobond Imports'!BH181)</f>
        <v/>
      </c>
      <c r="F182" s="9" t="str">
        <f>IF('Macrobond Imports'!BJ181="","",'Macrobond Imports'!BJ181)</f>
        <v/>
      </c>
      <c r="G182" s="9" t="str">
        <f>IF('Macrobond Imports'!BK181="","",'Macrobond Imports'!BK181)</f>
        <v/>
      </c>
      <c r="H182" s="9" t="str">
        <f>IF('Macrobond Imports'!BL181="","",'Macrobond Imports'!BL181)</f>
        <v/>
      </c>
      <c r="I182" s="9" t="str">
        <f>IF('Macrobond Imports'!BS181="","",'Macrobond Imports'!BS181)</f>
        <v/>
      </c>
      <c r="J182" s="9" t="str">
        <f>IF('Macrobond Imports'!AA181="","",'Macrobond Imports'!AA181)</f>
        <v/>
      </c>
      <c r="K182" s="9">
        <f>IF('Macrobond Imports'!DF181="","",'Macrobond Imports'!DF181)</f>
        <v>30.6</v>
      </c>
      <c r="L182" s="9">
        <f>IF('Macrobond Imports'!EA181="","",'Macrobond Imports'!EA181)</f>
        <v>30.6</v>
      </c>
      <c r="M182" s="9" t="str">
        <f>IF('Macrobond Imports'!FA181="","",'Macrobond Imports'!FA181)</f>
        <v/>
      </c>
      <c r="N182" s="9" t="str">
        <f>IF('Macrobond Imports'!FC181="","",'Macrobond Imports'!FC181)</f>
        <v/>
      </c>
      <c r="P182" s="16">
        <f t="shared" si="116"/>
        <v>22616</v>
      </c>
      <c r="Q182" s="17" t="str">
        <f t="shared" si="117"/>
        <v/>
      </c>
      <c r="R182" s="17" t="str">
        <f t="shared" si="118"/>
        <v/>
      </c>
      <c r="S182" s="17" t="str">
        <f t="shared" si="119"/>
        <v/>
      </c>
      <c r="T182" s="17" t="str">
        <f t="shared" si="120"/>
        <v/>
      </c>
      <c r="U182" s="17" t="str">
        <f t="shared" si="121"/>
        <v/>
      </c>
      <c r="V182" s="17" t="str">
        <f t="shared" si="122"/>
        <v/>
      </c>
      <c r="W182" s="17" t="str">
        <f t="shared" si="123"/>
        <v/>
      </c>
      <c r="X182" s="17" t="str">
        <f t="shared" si="124"/>
        <v/>
      </c>
      <c r="Y182" s="17" t="str">
        <f t="shared" si="125"/>
        <v/>
      </c>
      <c r="Z182" s="17">
        <f t="shared" si="126"/>
        <v>3.2786885245901232E-3</v>
      </c>
      <c r="AA182" s="17">
        <f t="shared" si="127"/>
        <v>1.3245033112582849E-2</v>
      </c>
      <c r="AB182" s="17" t="str">
        <f t="shared" si="128"/>
        <v/>
      </c>
      <c r="AC182" s="17" t="str">
        <f t="shared" si="129"/>
        <v/>
      </c>
      <c r="AE182" s="17" t="str">
        <f t="shared" ca="1" si="130"/>
        <v/>
      </c>
      <c r="AF182" s="17" t="str">
        <f t="shared" ca="1" si="131"/>
        <v/>
      </c>
      <c r="AG182" s="17" t="str">
        <f t="shared" ca="1" si="132"/>
        <v/>
      </c>
      <c r="AH182" s="17" t="str">
        <f t="shared" ca="1" si="133"/>
        <v/>
      </c>
      <c r="AI182" s="17" t="str">
        <f t="shared" ca="1" si="134"/>
        <v/>
      </c>
      <c r="AJ182" s="17" t="str">
        <f t="shared" ca="1" si="135"/>
        <v/>
      </c>
      <c r="AK182" s="17" t="str">
        <f t="shared" ca="1" si="136"/>
        <v/>
      </c>
      <c r="AL182" s="17" t="str">
        <f t="shared" ca="1" si="137"/>
        <v/>
      </c>
      <c r="AM182" s="17" t="str">
        <f t="shared" ca="1" si="138"/>
        <v/>
      </c>
      <c r="AN182" s="17">
        <f t="shared" ca="1" si="139"/>
        <v>-3.2573289902279035E-3</v>
      </c>
      <c r="AO182" s="17">
        <f t="shared" ca="1" si="140"/>
        <v>9.9009900990099098E-3</v>
      </c>
      <c r="AP182" s="17" t="str">
        <f t="shared" ca="1" si="141"/>
        <v/>
      </c>
      <c r="AQ182" s="17" t="str">
        <f t="shared" ca="1" si="142"/>
        <v/>
      </c>
      <c r="AS182" s="17" t="str">
        <f t="shared" ca="1" si="143"/>
        <v/>
      </c>
      <c r="AT182" s="17" t="str">
        <f t="shared" ca="1" si="144"/>
        <v/>
      </c>
      <c r="AU182" s="17" t="str">
        <f t="shared" ca="1" si="145"/>
        <v/>
      </c>
      <c r="AV182" s="17" t="str">
        <f t="shared" ca="1" si="146"/>
        <v/>
      </c>
      <c r="AW182" s="17" t="str">
        <f t="shared" ca="1" si="147"/>
        <v/>
      </c>
      <c r="AX182" s="17" t="str">
        <f t="shared" ca="1" si="148"/>
        <v/>
      </c>
      <c r="AY182" s="17" t="str">
        <f t="shared" ca="1" si="149"/>
        <v/>
      </c>
      <c r="AZ182" s="17" t="str">
        <f t="shared" ca="1" si="150"/>
        <v/>
      </c>
      <c r="BA182" s="17" t="str">
        <f t="shared" ca="1" si="151"/>
        <v/>
      </c>
      <c r="BB182" s="17">
        <f t="shared" ca="1" si="152"/>
        <v>1.3179393985529364E-2</v>
      </c>
      <c r="BC182" s="17">
        <f t="shared" ca="1" si="153"/>
        <v>4.0196029996078853E-2</v>
      </c>
      <c r="BD182" s="17" t="str">
        <f t="shared" ca="1" si="154"/>
        <v/>
      </c>
      <c r="BE182" s="17" t="str">
        <f t="shared" ca="1" si="155"/>
        <v/>
      </c>
      <c r="BG182" s="17" t="str">
        <f t="shared" ca="1" si="156"/>
        <v/>
      </c>
      <c r="BH182" s="17" t="str">
        <f t="shared" ca="1" si="157"/>
        <v/>
      </c>
      <c r="BI182" s="17" t="str">
        <f t="shared" ca="1" si="158"/>
        <v/>
      </c>
      <c r="BJ182" s="17" t="str">
        <f t="shared" ca="1" si="159"/>
        <v/>
      </c>
      <c r="BK182" s="17" t="str">
        <f t="shared" ca="1" si="160"/>
        <v/>
      </c>
      <c r="BL182" s="17" t="str">
        <f t="shared" ca="1" si="161"/>
        <v/>
      </c>
      <c r="BM182" s="17" t="str">
        <f t="shared" ca="1" si="162"/>
        <v/>
      </c>
      <c r="BN182" s="17" t="str">
        <f t="shared" ca="1" si="163"/>
        <v/>
      </c>
      <c r="BO182" s="17" t="str">
        <f t="shared" ca="1" si="164"/>
        <v/>
      </c>
      <c r="BP182" s="17">
        <f t="shared" ca="1" si="165"/>
        <v>6.568126847621425E-3</v>
      </c>
      <c r="BQ182" s="17">
        <f t="shared" ca="1" si="166"/>
        <v>7.5966676242459119E-2</v>
      </c>
      <c r="BR182" s="17" t="str">
        <f t="shared" ca="1" si="167"/>
        <v/>
      </c>
      <c r="BS182" s="17" t="str">
        <f t="shared" ca="1" si="168"/>
        <v/>
      </c>
      <c r="BX182" t="str">
        <f>IF('Macrobond Imports'!FG181="","",'Macrobond Imports'!FG181)</f>
        <v/>
      </c>
      <c r="BY182" t="str">
        <f>IF('Macrobond Imports'!AI181="","",'Macrobond Imports'!AI181)</f>
        <v/>
      </c>
      <c r="CA182" s="37" t="str">
        <f t="shared" ca="1" si="169"/>
        <v/>
      </c>
      <c r="CB182" s="37" t="str">
        <f t="shared" ca="1" si="170"/>
        <v/>
      </c>
    </row>
    <row r="183" spans="1:80" x14ac:dyDescent="0.25">
      <c r="A183" s="10">
        <f>IF('Macrobond Imports'!A182="","",'Macrobond Imports'!A182)</f>
        <v>22647</v>
      </c>
      <c r="B183" s="9" t="str">
        <f>IF('Macrobond Imports'!B182="","",'Macrobond Imports'!B182)</f>
        <v/>
      </c>
      <c r="C183" s="9" t="str">
        <f>IF('Macrobond Imports'!C182="","",'Macrobond Imports'!C182)</f>
        <v/>
      </c>
      <c r="D183" s="9" t="str">
        <f>IF('Macrobond Imports'!Z182="","",'Macrobond Imports'!Z182)</f>
        <v/>
      </c>
      <c r="E183" s="9" t="str">
        <f>IF('Macrobond Imports'!BH182="","",'Macrobond Imports'!BH182)</f>
        <v/>
      </c>
      <c r="F183" s="9" t="str">
        <f>IF('Macrobond Imports'!BJ182="","",'Macrobond Imports'!BJ182)</f>
        <v/>
      </c>
      <c r="G183" s="9" t="str">
        <f>IF('Macrobond Imports'!BK182="","",'Macrobond Imports'!BK182)</f>
        <v/>
      </c>
      <c r="H183" s="9" t="str">
        <f>IF('Macrobond Imports'!BL182="","",'Macrobond Imports'!BL182)</f>
        <v/>
      </c>
      <c r="I183" s="9" t="str">
        <f>IF('Macrobond Imports'!BS182="","",'Macrobond Imports'!BS182)</f>
        <v/>
      </c>
      <c r="J183" s="9" t="str">
        <f>IF('Macrobond Imports'!AA182="","",'Macrobond Imports'!AA182)</f>
        <v/>
      </c>
      <c r="K183" s="9">
        <f>IF('Macrobond Imports'!DF182="","",'Macrobond Imports'!DF182)</f>
        <v>30.5</v>
      </c>
      <c r="L183" s="9">
        <f>IF('Macrobond Imports'!EA182="","",'Macrobond Imports'!EA182)</f>
        <v>30.6</v>
      </c>
      <c r="M183" s="9" t="str">
        <f>IF('Macrobond Imports'!FA182="","",'Macrobond Imports'!FA182)</f>
        <v/>
      </c>
      <c r="N183" s="9" t="str">
        <f>IF('Macrobond Imports'!FC182="","",'Macrobond Imports'!FC182)</f>
        <v/>
      </c>
      <c r="P183" s="16">
        <f t="shared" si="116"/>
        <v>22647</v>
      </c>
      <c r="Q183" s="17" t="str">
        <f t="shared" si="117"/>
        <v/>
      </c>
      <c r="R183" s="17" t="str">
        <f t="shared" si="118"/>
        <v/>
      </c>
      <c r="S183" s="17" t="str">
        <f t="shared" si="119"/>
        <v/>
      </c>
      <c r="T183" s="17" t="str">
        <f t="shared" si="120"/>
        <v/>
      </c>
      <c r="U183" s="17" t="str">
        <f t="shared" si="121"/>
        <v/>
      </c>
      <c r="V183" s="17" t="str">
        <f t="shared" si="122"/>
        <v/>
      </c>
      <c r="W183" s="17" t="str">
        <f t="shared" si="123"/>
        <v/>
      </c>
      <c r="X183" s="17" t="str">
        <f t="shared" si="124"/>
        <v/>
      </c>
      <c r="Y183" s="17" t="str">
        <f t="shared" si="125"/>
        <v/>
      </c>
      <c r="Z183" s="17">
        <f t="shared" si="126"/>
        <v>-3.2679738562092497E-3</v>
      </c>
      <c r="AA183" s="17">
        <f t="shared" si="127"/>
        <v>0</v>
      </c>
      <c r="AB183" s="17" t="str">
        <f t="shared" si="128"/>
        <v/>
      </c>
      <c r="AC183" s="17" t="str">
        <f t="shared" si="129"/>
        <v/>
      </c>
      <c r="AE183" s="17" t="str">
        <f t="shared" ca="1" si="130"/>
        <v/>
      </c>
      <c r="AF183" s="17" t="str">
        <f t="shared" ca="1" si="131"/>
        <v/>
      </c>
      <c r="AG183" s="17" t="str">
        <f t="shared" ca="1" si="132"/>
        <v/>
      </c>
      <c r="AH183" s="17" t="str">
        <f t="shared" ca="1" si="133"/>
        <v/>
      </c>
      <c r="AI183" s="17" t="str">
        <f t="shared" ca="1" si="134"/>
        <v/>
      </c>
      <c r="AJ183" s="17" t="str">
        <f t="shared" ca="1" si="135"/>
        <v/>
      </c>
      <c r="AK183" s="17" t="str">
        <f t="shared" ca="1" si="136"/>
        <v/>
      </c>
      <c r="AL183" s="17" t="str">
        <f t="shared" ca="1" si="137"/>
        <v/>
      </c>
      <c r="AM183" s="17" t="str">
        <f t="shared" ca="1" si="138"/>
        <v/>
      </c>
      <c r="AN183" s="17">
        <f t="shared" ca="1" si="139"/>
        <v>-3.2679738562092497E-3</v>
      </c>
      <c r="AO183" s="17">
        <f t="shared" ca="1" si="140"/>
        <v>6.5789473684212396E-3</v>
      </c>
      <c r="AP183" s="17" t="str">
        <f t="shared" ca="1" si="141"/>
        <v/>
      </c>
      <c r="AQ183" s="17" t="str">
        <f t="shared" ca="1" si="142"/>
        <v/>
      </c>
      <c r="AS183" s="17" t="str">
        <f t="shared" ca="1" si="143"/>
        <v/>
      </c>
      <c r="AT183" s="17" t="str">
        <f t="shared" ca="1" si="144"/>
        <v/>
      </c>
      <c r="AU183" s="17" t="str">
        <f t="shared" ca="1" si="145"/>
        <v/>
      </c>
      <c r="AV183" s="17" t="str">
        <f t="shared" ca="1" si="146"/>
        <v/>
      </c>
      <c r="AW183" s="17" t="str">
        <f t="shared" ca="1" si="147"/>
        <v/>
      </c>
      <c r="AX183" s="17" t="str">
        <f t="shared" ca="1" si="148"/>
        <v/>
      </c>
      <c r="AY183" s="17" t="str">
        <f t="shared" ca="1" si="149"/>
        <v/>
      </c>
      <c r="AZ183" s="17" t="str">
        <f t="shared" ca="1" si="150"/>
        <v/>
      </c>
      <c r="BA183" s="17" t="str">
        <f t="shared" ca="1" si="151"/>
        <v/>
      </c>
      <c r="BB183" s="17">
        <f t="shared" ca="1" si="152"/>
        <v>1.3222961053447779E-2</v>
      </c>
      <c r="BC183" s="17">
        <f t="shared" ca="1" si="153"/>
        <v>4.0196029996078853E-2</v>
      </c>
      <c r="BD183" s="17" t="str">
        <f t="shared" ca="1" si="154"/>
        <v/>
      </c>
      <c r="BE183" s="17" t="str">
        <f t="shared" ca="1" si="155"/>
        <v/>
      </c>
      <c r="BG183" s="17" t="str">
        <f t="shared" ca="1" si="156"/>
        <v/>
      </c>
      <c r="BH183" s="17" t="str">
        <f t="shared" ca="1" si="157"/>
        <v/>
      </c>
      <c r="BI183" s="17" t="str">
        <f t="shared" ca="1" si="158"/>
        <v/>
      </c>
      <c r="BJ183" s="17" t="str">
        <f t="shared" ca="1" si="159"/>
        <v/>
      </c>
      <c r="BK183" s="17" t="str">
        <f t="shared" ca="1" si="160"/>
        <v/>
      </c>
      <c r="BL183" s="17" t="str">
        <f t="shared" ca="1" si="161"/>
        <v/>
      </c>
      <c r="BM183" s="17" t="str">
        <f t="shared" ca="1" si="162"/>
        <v/>
      </c>
      <c r="BN183" s="17" t="str">
        <f t="shared" ca="1" si="163"/>
        <v/>
      </c>
      <c r="BO183" s="17" t="str">
        <f t="shared" ca="1" si="164"/>
        <v/>
      </c>
      <c r="BP183" s="17">
        <f t="shared" ca="1" si="165"/>
        <v>0</v>
      </c>
      <c r="BQ183" s="17">
        <f t="shared" ca="1" si="166"/>
        <v>6.1524334251606971E-2</v>
      </c>
      <c r="BR183" s="17" t="str">
        <f t="shared" ca="1" si="167"/>
        <v/>
      </c>
      <c r="BS183" s="17" t="str">
        <f t="shared" ca="1" si="168"/>
        <v/>
      </c>
      <c r="BX183" t="str">
        <f>IF('Macrobond Imports'!FG182="","",'Macrobond Imports'!FG182)</f>
        <v/>
      </c>
      <c r="BY183" t="str">
        <f>IF('Macrobond Imports'!AI182="","",'Macrobond Imports'!AI182)</f>
        <v/>
      </c>
      <c r="CA183" s="37" t="str">
        <f t="shared" ca="1" si="169"/>
        <v/>
      </c>
      <c r="CB183" s="37" t="str">
        <f t="shared" ca="1" si="170"/>
        <v/>
      </c>
    </row>
    <row r="184" spans="1:80" x14ac:dyDescent="0.25">
      <c r="A184" s="10">
        <f>IF('Macrobond Imports'!A183="","",'Macrobond Imports'!A183)</f>
        <v>22678</v>
      </c>
      <c r="B184" s="9" t="str">
        <f>IF('Macrobond Imports'!B183="","",'Macrobond Imports'!B183)</f>
        <v/>
      </c>
      <c r="C184" s="9" t="str">
        <f>IF('Macrobond Imports'!C183="","",'Macrobond Imports'!C183)</f>
        <v/>
      </c>
      <c r="D184" s="9" t="str">
        <f>IF('Macrobond Imports'!Z183="","",'Macrobond Imports'!Z183)</f>
        <v/>
      </c>
      <c r="E184" s="9" t="str">
        <f>IF('Macrobond Imports'!BH183="","",'Macrobond Imports'!BH183)</f>
        <v/>
      </c>
      <c r="F184" s="9" t="str">
        <f>IF('Macrobond Imports'!BJ183="","",'Macrobond Imports'!BJ183)</f>
        <v/>
      </c>
      <c r="G184" s="9" t="str">
        <f>IF('Macrobond Imports'!BK183="","",'Macrobond Imports'!BK183)</f>
        <v/>
      </c>
      <c r="H184" s="9" t="str">
        <f>IF('Macrobond Imports'!BL183="","",'Macrobond Imports'!BL183)</f>
        <v/>
      </c>
      <c r="I184" s="9" t="str">
        <f>IF('Macrobond Imports'!BS183="","",'Macrobond Imports'!BS183)</f>
        <v/>
      </c>
      <c r="J184" s="9" t="str">
        <f>IF('Macrobond Imports'!AA183="","",'Macrobond Imports'!AA183)</f>
        <v/>
      </c>
      <c r="K184" s="9">
        <f>IF('Macrobond Imports'!DF183="","",'Macrobond Imports'!DF183)</f>
        <v>30.6</v>
      </c>
      <c r="L184" s="9">
        <f>IF('Macrobond Imports'!EA183="","",'Macrobond Imports'!EA183)</f>
        <v>30.5</v>
      </c>
      <c r="M184" s="9" t="str">
        <f>IF('Macrobond Imports'!FA183="","",'Macrobond Imports'!FA183)</f>
        <v/>
      </c>
      <c r="N184" s="9" t="str">
        <f>IF('Macrobond Imports'!FC183="","",'Macrobond Imports'!FC183)</f>
        <v/>
      </c>
      <c r="P184" s="16">
        <f t="shared" si="116"/>
        <v>22678</v>
      </c>
      <c r="Q184" s="17" t="str">
        <f t="shared" si="117"/>
        <v/>
      </c>
      <c r="R184" s="17" t="str">
        <f t="shared" si="118"/>
        <v/>
      </c>
      <c r="S184" s="17" t="str">
        <f t="shared" si="119"/>
        <v/>
      </c>
      <c r="T184" s="17" t="str">
        <f t="shared" si="120"/>
        <v/>
      </c>
      <c r="U184" s="17" t="str">
        <f t="shared" si="121"/>
        <v/>
      </c>
      <c r="V184" s="17" t="str">
        <f t="shared" si="122"/>
        <v/>
      </c>
      <c r="W184" s="17" t="str">
        <f t="shared" si="123"/>
        <v/>
      </c>
      <c r="X184" s="17" t="str">
        <f t="shared" si="124"/>
        <v/>
      </c>
      <c r="Y184" s="17" t="str">
        <f t="shared" si="125"/>
        <v/>
      </c>
      <c r="Z184" s="17">
        <f t="shared" si="126"/>
        <v>3.2786885245901232E-3</v>
      </c>
      <c r="AA184" s="17">
        <f t="shared" si="127"/>
        <v>-3.2679738562092497E-3</v>
      </c>
      <c r="AB184" s="17" t="str">
        <f t="shared" si="128"/>
        <v/>
      </c>
      <c r="AC184" s="17" t="str">
        <f t="shared" si="129"/>
        <v/>
      </c>
      <c r="AE184" s="17" t="str">
        <f t="shared" ca="1" si="130"/>
        <v/>
      </c>
      <c r="AF184" s="17" t="str">
        <f t="shared" ca="1" si="131"/>
        <v/>
      </c>
      <c r="AG184" s="17" t="str">
        <f t="shared" ca="1" si="132"/>
        <v/>
      </c>
      <c r="AH184" s="17" t="str">
        <f t="shared" ca="1" si="133"/>
        <v/>
      </c>
      <c r="AI184" s="17" t="str">
        <f t="shared" ca="1" si="134"/>
        <v/>
      </c>
      <c r="AJ184" s="17" t="str">
        <f t="shared" ca="1" si="135"/>
        <v/>
      </c>
      <c r="AK184" s="17" t="str">
        <f t="shared" ca="1" si="136"/>
        <v/>
      </c>
      <c r="AL184" s="17" t="str">
        <f t="shared" ca="1" si="137"/>
        <v/>
      </c>
      <c r="AM184" s="17" t="str">
        <f t="shared" ca="1" si="138"/>
        <v/>
      </c>
      <c r="AN184" s="17">
        <f t="shared" ca="1" si="139"/>
        <v>-3.2573289902279035E-3</v>
      </c>
      <c r="AO184" s="17">
        <f t="shared" ca="1" si="140"/>
        <v>0</v>
      </c>
      <c r="AP184" s="17" t="str">
        <f t="shared" ca="1" si="141"/>
        <v/>
      </c>
      <c r="AQ184" s="17" t="str">
        <f t="shared" ca="1" si="142"/>
        <v/>
      </c>
      <c r="AS184" s="17" t="str">
        <f t="shared" ca="1" si="143"/>
        <v/>
      </c>
      <c r="AT184" s="17" t="str">
        <f t="shared" ca="1" si="144"/>
        <v/>
      </c>
      <c r="AU184" s="17" t="str">
        <f t="shared" ca="1" si="145"/>
        <v/>
      </c>
      <c r="AV184" s="17" t="str">
        <f t="shared" ca="1" si="146"/>
        <v/>
      </c>
      <c r="AW184" s="17" t="str">
        <f t="shared" ca="1" si="147"/>
        <v/>
      </c>
      <c r="AX184" s="17" t="str">
        <f t="shared" ca="1" si="148"/>
        <v/>
      </c>
      <c r="AY184" s="17" t="str">
        <f t="shared" ca="1" si="149"/>
        <v/>
      </c>
      <c r="AZ184" s="17" t="str">
        <f t="shared" ca="1" si="150"/>
        <v/>
      </c>
      <c r="BA184" s="17" t="str">
        <f t="shared" ca="1" si="151"/>
        <v/>
      </c>
      <c r="BB184" s="17">
        <f t="shared" ca="1" si="152"/>
        <v>1.3179393985529364E-2</v>
      </c>
      <c r="BC184" s="17">
        <f t="shared" ca="1" si="153"/>
        <v>4.0331109425167488E-2</v>
      </c>
      <c r="BD184" s="17" t="str">
        <f t="shared" ca="1" si="154"/>
        <v/>
      </c>
      <c r="BE184" s="17" t="str">
        <f t="shared" ca="1" si="155"/>
        <v/>
      </c>
      <c r="BG184" s="17" t="str">
        <f t="shared" ca="1" si="156"/>
        <v/>
      </c>
      <c r="BH184" s="17" t="str">
        <f t="shared" ca="1" si="157"/>
        <v/>
      </c>
      <c r="BI184" s="17" t="str">
        <f t="shared" ca="1" si="158"/>
        <v/>
      </c>
      <c r="BJ184" s="17" t="str">
        <f t="shared" ca="1" si="159"/>
        <v/>
      </c>
      <c r="BK184" s="17" t="str">
        <f t="shared" ca="1" si="160"/>
        <v/>
      </c>
      <c r="BL184" s="17" t="str">
        <f t="shared" ca="1" si="161"/>
        <v/>
      </c>
      <c r="BM184" s="17" t="str">
        <f t="shared" ca="1" si="162"/>
        <v/>
      </c>
      <c r="BN184" s="17" t="str">
        <f t="shared" ca="1" si="163"/>
        <v/>
      </c>
      <c r="BO184" s="17" t="str">
        <f t="shared" ca="1" si="164"/>
        <v/>
      </c>
      <c r="BP184" s="17">
        <f t="shared" ca="1" si="165"/>
        <v>6.568126847621425E-3</v>
      </c>
      <c r="BQ184" s="17">
        <f t="shared" ca="1" si="166"/>
        <v>0</v>
      </c>
      <c r="BR184" s="17" t="str">
        <f t="shared" ca="1" si="167"/>
        <v/>
      </c>
      <c r="BS184" s="17" t="str">
        <f t="shared" ca="1" si="168"/>
        <v/>
      </c>
      <c r="BX184" t="str">
        <f>IF('Macrobond Imports'!FG183="","",'Macrobond Imports'!FG183)</f>
        <v/>
      </c>
      <c r="BY184" t="str">
        <f>IF('Macrobond Imports'!AI183="","",'Macrobond Imports'!AI183)</f>
        <v/>
      </c>
      <c r="CA184" s="37" t="str">
        <f t="shared" ca="1" si="169"/>
        <v/>
      </c>
      <c r="CB184" s="37" t="str">
        <f t="shared" ca="1" si="170"/>
        <v/>
      </c>
    </row>
    <row r="185" spans="1:80" x14ac:dyDescent="0.25">
      <c r="A185" s="10">
        <f>IF('Macrobond Imports'!A184="","",'Macrobond Imports'!A184)</f>
        <v>22706</v>
      </c>
      <c r="B185" s="9" t="str">
        <f>IF('Macrobond Imports'!B184="","",'Macrobond Imports'!B184)</f>
        <v/>
      </c>
      <c r="C185" s="9" t="str">
        <f>IF('Macrobond Imports'!C184="","",'Macrobond Imports'!C184)</f>
        <v/>
      </c>
      <c r="D185" s="9" t="str">
        <f>IF('Macrobond Imports'!Z184="","",'Macrobond Imports'!Z184)</f>
        <v/>
      </c>
      <c r="E185" s="9" t="str">
        <f>IF('Macrobond Imports'!BH184="","",'Macrobond Imports'!BH184)</f>
        <v/>
      </c>
      <c r="F185" s="9" t="str">
        <f>IF('Macrobond Imports'!BJ184="","",'Macrobond Imports'!BJ184)</f>
        <v/>
      </c>
      <c r="G185" s="9" t="str">
        <f>IF('Macrobond Imports'!BK184="","",'Macrobond Imports'!BK184)</f>
        <v/>
      </c>
      <c r="H185" s="9" t="str">
        <f>IF('Macrobond Imports'!BL184="","",'Macrobond Imports'!BL184)</f>
        <v/>
      </c>
      <c r="I185" s="9" t="str">
        <f>IF('Macrobond Imports'!BS184="","",'Macrobond Imports'!BS184)</f>
        <v/>
      </c>
      <c r="J185" s="9" t="str">
        <f>IF('Macrobond Imports'!AA184="","",'Macrobond Imports'!AA184)</f>
        <v/>
      </c>
      <c r="K185" s="9">
        <f>IF('Macrobond Imports'!DF184="","",'Macrobond Imports'!DF184)</f>
        <v>30.6</v>
      </c>
      <c r="L185" s="9">
        <f>IF('Macrobond Imports'!EA184="","",'Macrobond Imports'!EA184)</f>
        <v>30.5</v>
      </c>
      <c r="M185" s="9" t="str">
        <f>IF('Macrobond Imports'!FA184="","",'Macrobond Imports'!FA184)</f>
        <v/>
      </c>
      <c r="N185" s="9" t="str">
        <f>IF('Macrobond Imports'!FC184="","",'Macrobond Imports'!FC184)</f>
        <v/>
      </c>
      <c r="P185" s="16">
        <f t="shared" si="116"/>
        <v>22706</v>
      </c>
      <c r="Q185" s="17" t="str">
        <f t="shared" si="117"/>
        <v/>
      </c>
      <c r="R185" s="17" t="str">
        <f t="shared" si="118"/>
        <v/>
      </c>
      <c r="S185" s="17" t="str">
        <f t="shared" si="119"/>
        <v/>
      </c>
      <c r="T185" s="17" t="str">
        <f t="shared" si="120"/>
        <v/>
      </c>
      <c r="U185" s="17" t="str">
        <f t="shared" si="121"/>
        <v/>
      </c>
      <c r="V185" s="17" t="str">
        <f t="shared" si="122"/>
        <v/>
      </c>
      <c r="W185" s="17" t="str">
        <f t="shared" si="123"/>
        <v/>
      </c>
      <c r="X185" s="17" t="str">
        <f t="shared" si="124"/>
        <v/>
      </c>
      <c r="Y185" s="17" t="str">
        <f t="shared" si="125"/>
        <v/>
      </c>
      <c r="Z185" s="17">
        <f t="shared" si="126"/>
        <v>0</v>
      </c>
      <c r="AA185" s="17">
        <f t="shared" si="127"/>
        <v>0</v>
      </c>
      <c r="AB185" s="17" t="str">
        <f t="shared" si="128"/>
        <v/>
      </c>
      <c r="AC185" s="17" t="str">
        <f t="shared" si="129"/>
        <v/>
      </c>
      <c r="AE185" s="17" t="str">
        <f t="shared" ca="1" si="130"/>
        <v/>
      </c>
      <c r="AF185" s="17" t="str">
        <f t="shared" ca="1" si="131"/>
        <v/>
      </c>
      <c r="AG185" s="17" t="str">
        <f t="shared" ca="1" si="132"/>
        <v/>
      </c>
      <c r="AH185" s="17" t="str">
        <f t="shared" ca="1" si="133"/>
        <v/>
      </c>
      <c r="AI185" s="17" t="str">
        <f t="shared" ca="1" si="134"/>
        <v/>
      </c>
      <c r="AJ185" s="17" t="str">
        <f t="shared" ca="1" si="135"/>
        <v/>
      </c>
      <c r="AK185" s="17" t="str">
        <f t="shared" ca="1" si="136"/>
        <v/>
      </c>
      <c r="AL185" s="17" t="str">
        <f t="shared" ca="1" si="137"/>
        <v/>
      </c>
      <c r="AM185" s="17" t="str">
        <f t="shared" ca="1" si="138"/>
        <v/>
      </c>
      <c r="AN185" s="17">
        <f t="shared" ca="1" si="139"/>
        <v>-6.4935064935064402E-3</v>
      </c>
      <c r="AO185" s="17">
        <f t="shared" ca="1" si="140"/>
        <v>6.6006600660066805E-3</v>
      </c>
      <c r="AP185" s="17" t="str">
        <f t="shared" ca="1" si="141"/>
        <v/>
      </c>
      <c r="AQ185" s="17" t="str">
        <f t="shared" ca="1" si="142"/>
        <v/>
      </c>
      <c r="AS185" s="17" t="str">
        <f t="shared" ca="1" si="143"/>
        <v/>
      </c>
      <c r="AT185" s="17" t="str">
        <f t="shared" ca="1" si="144"/>
        <v/>
      </c>
      <c r="AU185" s="17" t="str">
        <f t="shared" ca="1" si="145"/>
        <v/>
      </c>
      <c r="AV185" s="17" t="str">
        <f t="shared" ca="1" si="146"/>
        <v/>
      </c>
      <c r="AW185" s="17" t="str">
        <f t="shared" ca="1" si="147"/>
        <v/>
      </c>
      <c r="AX185" s="17" t="str">
        <f t="shared" ca="1" si="148"/>
        <v/>
      </c>
      <c r="AY185" s="17" t="str">
        <f t="shared" ca="1" si="149"/>
        <v/>
      </c>
      <c r="AZ185" s="17" t="str">
        <f t="shared" ca="1" si="150"/>
        <v/>
      </c>
      <c r="BA185" s="17" t="str">
        <f t="shared" ca="1" si="151"/>
        <v/>
      </c>
      <c r="BB185" s="17">
        <f t="shared" ca="1" si="152"/>
        <v>0</v>
      </c>
      <c r="BC185" s="17">
        <f t="shared" ca="1" si="153"/>
        <v>-1.300795699534163E-2</v>
      </c>
      <c r="BD185" s="17" t="str">
        <f t="shared" ca="1" si="154"/>
        <v/>
      </c>
      <c r="BE185" s="17" t="str">
        <f t="shared" ca="1" si="155"/>
        <v/>
      </c>
      <c r="BG185" s="17" t="str">
        <f t="shared" ca="1" si="156"/>
        <v/>
      </c>
      <c r="BH185" s="17" t="str">
        <f t="shared" ca="1" si="157"/>
        <v/>
      </c>
      <c r="BI185" s="17" t="str">
        <f t="shared" ca="1" si="158"/>
        <v/>
      </c>
      <c r="BJ185" s="17" t="str">
        <f t="shared" ca="1" si="159"/>
        <v/>
      </c>
      <c r="BK185" s="17" t="str">
        <f t="shared" ca="1" si="160"/>
        <v/>
      </c>
      <c r="BL185" s="17" t="str">
        <f t="shared" ca="1" si="161"/>
        <v/>
      </c>
      <c r="BM185" s="17" t="str">
        <f t="shared" ca="1" si="162"/>
        <v/>
      </c>
      <c r="BN185" s="17" t="str">
        <f t="shared" ca="1" si="163"/>
        <v/>
      </c>
      <c r="BO185" s="17" t="str">
        <f t="shared" ca="1" si="164"/>
        <v/>
      </c>
      <c r="BP185" s="17">
        <f t="shared" ca="1" si="165"/>
        <v>6.568126847621425E-3</v>
      </c>
      <c r="BQ185" s="17">
        <f t="shared" ca="1" si="166"/>
        <v>1.3244888845320268E-2</v>
      </c>
      <c r="BR185" s="17" t="str">
        <f t="shared" ca="1" si="167"/>
        <v/>
      </c>
      <c r="BS185" s="17" t="str">
        <f t="shared" ca="1" si="168"/>
        <v/>
      </c>
      <c r="BX185" t="str">
        <f>IF('Macrobond Imports'!FG184="","",'Macrobond Imports'!FG184)</f>
        <v/>
      </c>
      <c r="BY185" t="str">
        <f>IF('Macrobond Imports'!AI184="","",'Macrobond Imports'!AI184)</f>
        <v/>
      </c>
      <c r="CA185" s="37" t="str">
        <f t="shared" ca="1" si="169"/>
        <v/>
      </c>
      <c r="CB185" s="37" t="str">
        <f t="shared" ca="1" si="170"/>
        <v/>
      </c>
    </row>
    <row r="186" spans="1:80" x14ac:dyDescent="0.25">
      <c r="A186" s="10">
        <f>IF('Macrobond Imports'!A185="","",'Macrobond Imports'!A185)</f>
        <v>22737</v>
      </c>
      <c r="B186" s="9" t="str">
        <f>IF('Macrobond Imports'!B185="","",'Macrobond Imports'!B185)</f>
        <v/>
      </c>
      <c r="C186" s="9" t="str">
        <f>IF('Macrobond Imports'!C185="","",'Macrobond Imports'!C185)</f>
        <v/>
      </c>
      <c r="D186" s="9" t="str">
        <f>IF('Macrobond Imports'!Z185="","",'Macrobond Imports'!Z185)</f>
        <v/>
      </c>
      <c r="E186" s="9" t="str">
        <f>IF('Macrobond Imports'!BH185="","",'Macrobond Imports'!BH185)</f>
        <v/>
      </c>
      <c r="F186" s="9" t="str">
        <f>IF('Macrobond Imports'!BJ185="","",'Macrobond Imports'!BJ185)</f>
        <v/>
      </c>
      <c r="G186" s="9" t="str">
        <f>IF('Macrobond Imports'!BK185="","",'Macrobond Imports'!BK185)</f>
        <v/>
      </c>
      <c r="H186" s="9" t="str">
        <f>IF('Macrobond Imports'!BL185="","",'Macrobond Imports'!BL185)</f>
        <v/>
      </c>
      <c r="I186" s="9" t="str">
        <f>IF('Macrobond Imports'!BS185="","",'Macrobond Imports'!BS185)</f>
        <v/>
      </c>
      <c r="J186" s="9" t="str">
        <f>IF('Macrobond Imports'!AA185="","",'Macrobond Imports'!AA185)</f>
        <v/>
      </c>
      <c r="K186" s="9">
        <f>IF('Macrobond Imports'!DF185="","",'Macrobond Imports'!DF185)</f>
        <v>30.6</v>
      </c>
      <c r="L186" s="9">
        <f>IF('Macrobond Imports'!EA185="","",'Macrobond Imports'!EA185)</f>
        <v>30.1</v>
      </c>
      <c r="M186" s="9" t="str">
        <f>IF('Macrobond Imports'!FA185="","",'Macrobond Imports'!FA185)</f>
        <v/>
      </c>
      <c r="N186" s="9" t="str">
        <f>IF('Macrobond Imports'!FC185="","",'Macrobond Imports'!FC185)</f>
        <v/>
      </c>
      <c r="P186" s="16">
        <f t="shared" si="116"/>
        <v>22737</v>
      </c>
      <c r="Q186" s="17" t="str">
        <f t="shared" si="117"/>
        <v/>
      </c>
      <c r="R186" s="17" t="str">
        <f t="shared" si="118"/>
        <v/>
      </c>
      <c r="S186" s="17" t="str">
        <f t="shared" si="119"/>
        <v/>
      </c>
      <c r="T186" s="17" t="str">
        <f t="shared" si="120"/>
        <v/>
      </c>
      <c r="U186" s="17" t="str">
        <f t="shared" si="121"/>
        <v/>
      </c>
      <c r="V186" s="17" t="str">
        <f t="shared" si="122"/>
        <v/>
      </c>
      <c r="W186" s="17" t="str">
        <f t="shared" si="123"/>
        <v/>
      </c>
      <c r="X186" s="17" t="str">
        <f t="shared" si="124"/>
        <v/>
      </c>
      <c r="Y186" s="17" t="str">
        <f t="shared" si="125"/>
        <v/>
      </c>
      <c r="Z186" s="17">
        <f t="shared" si="126"/>
        <v>0</v>
      </c>
      <c r="AA186" s="17">
        <f t="shared" si="127"/>
        <v>-1.3114754098360604E-2</v>
      </c>
      <c r="AB186" s="17" t="str">
        <f t="shared" si="128"/>
        <v/>
      </c>
      <c r="AC186" s="17" t="str">
        <f t="shared" si="129"/>
        <v/>
      </c>
      <c r="AE186" s="17" t="str">
        <f t="shared" ca="1" si="130"/>
        <v/>
      </c>
      <c r="AF186" s="17" t="str">
        <f t="shared" ca="1" si="131"/>
        <v/>
      </c>
      <c r="AG186" s="17" t="str">
        <f t="shared" ca="1" si="132"/>
        <v/>
      </c>
      <c r="AH186" s="17" t="str">
        <f t="shared" ca="1" si="133"/>
        <v/>
      </c>
      <c r="AI186" s="17" t="str">
        <f t="shared" ca="1" si="134"/>
        <v/>
      </c>
      <c r="AJ186" s="17" t="str">
        <f t="shared" ca="1" si="135"/>
        <v/>
      </c>
      <c r="AK186" s="17" t="str">
        <f t="shared" ca="1" si="136"/>
        <v/>
      </c>
      <c r="AL186" s="17" t="str">
        <f t="shared" ca="1" si="137"/>
        <v/>
      </c>
      <c r="AM186" s="17" t="str">
        <f t="shared" ca="1" si="138"/>
        <v/>
      </c>
      <c r="AN186" s="17">
        <f t="shared" ca="1" si="139"/>
        <v>-3.2573289902279035E-3</v>
      </c>
      <c r="AO186" s="17">
        <f t="shared" ca="1" si="140"/>
        <v>-3.3112582781456013E-3</v>
      </c>
      <c r="AP186" s="17" t="str">
        <f t="shared" ca="1" si="141"/>
        <v/>
      </c>
      <c r="AQ186" s="17" t="str">
        <f t="shared" ca="1" si="142"/>
        <v/>
      </c>
      <c r="AS186" s="17" t="str">
        <f t="shared" ca="1" si="143"/>
        <v/>
      </c>
      <c r="AT186" s="17" t="str">
        <f t="shared" ca="1" si="144"/>
        <v/>
      </c>
      <c r="AU186" s="17" t="str">
        <f t="shared" ca="1" si="145"/>
        <v/>
      </c>
      <c r="AV186" s="17" t="str">
        <f t="shared" ca="1" si="146"/>
        <v/>
      </c>
      <c r="AW186" s="17" t="str">
        <f t="shared" ca="1" si="147"/>
        <v/>
      </c>
      <c r="AX186" s="17" t="str">
        <f t="shared" ca="1" si="148"/>
        <v/>
      </c>
      <c r="AY186" s="17" t="str">
        <f t="shared" ca="1" si="149"/>
        <v/>
      </c>
      <c r="AZ186" s="17" t="str">
        <f t="shared" ca="1" si="150"/>
        <v/>
      </c>
      <c r="BA186" s="17" t="str">
        <f t="shared" ca="1" si="151"/>
        <v/>
      </c>
      <c r="BB186" s="17">
        <f t="shared" ca="1" si="152"/>
        <v>1.3179393985529364E-2</v>
      </c>
      <c r="BC186" s="17">
        <f t="shared" ca="1" si="153"/>
        <v>-6.3774908284686571E-2</v>
      </c>
      <c r="BD186" s="17" t="str">
        <f t="shared" ca="1" si="154"/>
        <v/>
      </c>
      <c r="BE186" s="17" t="str">
        <f t="shared" ca="1" si="155"/>
        <v/>
      </c>
      <c r="BG186" s="17" t="str">
        <f t="shared" ca="1" si="156"/>
        <v/>
      </c>
      <c r="BH186" s="17" t="str">
        <f t="shared" ca="1" si="157"/>
        <v/>
      </c>
      <c r="BI186" s="17" t="str">
        <f t="shared" ca="1" si="158"/>
        <v/>
      </c>
      <c r="BJ186" s="17" t="str">
        <f t="shared" ca="1" si="159"/>
        <v/>
      </c>
      <c r="BK186" s="17" t="str">
        <f t="shared" ca="1" si="160"/>
        <v/>
      </c>
      <c r="BL186" s="17" t="str">
        <f t="shared" ca="1" si="161"/>
        <v/>
      </c>
      <c r="BM186" s="17" t="str">
        <f t="shared" ca="1" si="162"/>
        <v/>
      </c>
      <c r="BN186" s="17" t="str">
        <f t="shared" ca="1" si="163"/>
        <v/>
      </c>
      <c r="BO186" s="17" t="str">
        <f t="shared" ca="1" si="164"/>
        <v/>
      </c>
      <c r="BP186" s="17">
        <f t="shared" ca="1" si="165"/>
        <v>1.3201177285318888E-2</v>
      </c>
      <c r="BQ186" s="17">
        <f t="shared" ca="1" si="166"/>
        <v>-1.3157751418706121E-2</v>
      </c>
      <c r="BR186" s="17" t="str">
        <f t="shared" ca="1" si="167"/>
        <v/>
      </c>
      <c r="BS186" s="17" t="str">
        <f t="shared" ca="1" si="168"/>
        <v/>
      </c>
      <c r="BX186" t="str">
        <f>IF('Macrobond Imports'!FG185="","",'Macrobond Imports'!FG185)</f>
        <v/>
      </c>
      <c r="BY186" t="str">
        <f>IF('Macrobond Imports'!AI185="","",'Macrobond Imports'!AI185)</f>
        <v/>
      </c>
      <c r="CA186" s="37" t="str">
        <f t="shared" ca="1" si="169"/>
        <v/>
      </c>
      <c r="CB186" s="37" t="str">
        <f t="shared" ca="1" si="170"/>
        <v/>
      </c>
    </row>
    <row r="187" spans="1:80" x14ac:dyDescent="0.25">
      <c r="A187" s="10">
        <f>IF('Macrobond Imports'!A186="","",'Macrobond Imports'!A186)</f>
        <v>22767</v>
      </c>
      <c r="B187" s="9" t="str">
        <f>IF('Macrobond Imports'!B186="","",'Macrobond Imports'!B186)</f>
        <v/>
      </c>
      <c r="C187" s="9" t="str">
        <f>IF('Macrobond Imports'!C186="","",'Macrobond Imports'!C186)</f>
        <v/>
      </c>
      <c r="D187" s="9" t="str">
        <f>IF('Macrobond Imports'!Z186="","",'Macrobond Imports'!Z186)</f>
        <v/>
      </c>
      <c r="E187" s="9" t="str">
        <f>IF('Macrobond Imports'!BH186="","",'Macrobond Imports'!BH186)</f>
        <v/>
      </c>
      <c r="F187" s="9" t="str">
        <f>IF('Macrobond Imports'!BJ186="","",'Macrobond Imports'!BJ186)</f>
        <v/>
      </c>
      <c r="G187" s="9" t="str">
        <f>IF('Macrobond Imports'!BK186="","",'Macrobond Imports'!BK186)</f>
        <v/>
      </c>
      <c r="H187" s="9" t="str">
        <f>IF('Macrobond Imports'!BL186="","",'Macrobond Imports'!BL186)</f>
        <v/>
      </c>
      <c r="I187" s="9" t="str">
        <f>IF('Macrobond Imports'!BS186="","",'Macrobond Imports'!BS186)</f>
        <v/>
      </c>
      <c r="J187" s="9" t="str">
        <f>IF('Macrobond Imports'!AA186="","",'Macrobond Imports'!AA186)</f>
        <v/>
      </c>
      <c r="K187" s="9">
        <f>IF('Macrobond Imports'!DF186="","",'Macrobond Imports'!DF186)</f>
        <v>30.6</v>
      </c>
      <c r="L187" s="9">
        <f>IF('Macrobond Imports'!EA186="","",'Macrobond Imports'!EA186)</f>
        <v>30.1</v>
      </c>
      <c r="M187" s="9" t="str">
        <f>IF('Macrobond Imports'!FA186="","",'Macrobond Imports'!FA186)</f>
        <v/>
      </c>
      <c r="N187" s="9" t="str">
        <f>IF('Macrobond Imports'!FC186="","",'Macrobond Imports'!FC186)</f>
        <v/>
      </c>
      <c r="P187" s="16">
        <f t="shared" si="116"/>
        <v>22767</v>
      </c>
      <c r="Q187" s="17" t="str">
        <f t="shared" si="117"/>
        <v/>
      </c>
      <c r="R187" s="17" t="str">
        <f t="shared" si="118"/>
        <v/>
      </c>
      <c r="S187" s="17" t="str">
        <f t="shared" si="119"/>
        <v/>
      </c>
      <c r="T187" s="17" t="str">
        <f t="shared" si="120"/>
        <v/>
      </c>
      <c r="U187" s="17" t="str">
        <f t="shared" si="121"/>
        <v/>
      </c>
      <c r="V187" s="17" t="str">
        <f t="shared" si="122"/>
        <v/>
      </c>
      <c r="W187" s="17" t="str">
        <f t="shared" si="123"/>
        <v/>
      </c>
      <c r="X187" s="17" t="str">
        <f t="shared" si="124"/>
        <v/>
      </c>
      <c r="Y187" s="17" t="str">
        <f t="shared" si="125"/>
        <v/>
      </c>
      <c r="Z187" s="17">
        <f t="shared" si="126"/>
        <v>0</v>
      </c>
      <c r="AA187" s="17">
        <f t="shared" si="127"/>
        <v>0</v>
      </c>
      <c r="AB187" s="17" t="str">
        <f t="shared" si="128"/>
        <v/>
      </c>
      <c r="AC187" s="17" t="str">
        <f t="shared" si="129"/>
        <v/>
      </c>
      <c r="AE187" s="17" t="str">
        <f t="shared" ca="1" si="130"/>
        <v/>
      </c>
      <c r="AF187" s="17" t="str">
        <f t="shared" ca="1" si="131"/>
        <v/>
      </c>
      <c r="AG187" s="17" t="str">
        <f t="shared" ca="1" si="132"/>
        <v/>
      </c>
      <c r="AH187" s="17" t="str">
        <f t="shared" ca="1" si="133"/>
        <v/>
      </c>
      <c r="AI187" s="17" t="str">
        <f t="shared" ca="1" si="134"/>
        <v/>
      </c>
      <c r="AJ187" s="17" t="str">
        <f t="shared" ca="1" si="135"/>
        <v/>
      </c>
      <c r="AK187" s="17" t="str">
        <f t="shared" ca="1" si="136"/>
        <v/>
      </c>
      <c r="AL187" s="17" t="str">
        <f t="shared" ca="1" si="137"/>
        <v/>
      </c>
      <c r="AM187" s="17" t="str">
        <f t="shared" ca="1" si="138"/>
        <v/>
      </c>
      <c r="AN187" s="17">
        <f t="shared" ca="1" si="139"/>
        <v>0</v>
      </c>
      <c r="AO187" s="17">
        <f t="shared" ca="1" si="140"/>
        <v>6.6889632107023367E-3</v>
      </c>
      <c r="AP187" s="17" t="str">
        <f t="shared" ca="1" si="141"/>
        <v/>
      </c>
      <c r="AQ187" s="17" t="str">
        <f t="shared" ca="1" si="142"/>
        <v/>
      </c>
      <c r="AS187" s="17" t="str">
        <f t="shared" ca="1" si="143"/>
        <v/>
      </c>
      <c r="AT187" s="17" t="str">
        <f t="shared" ca="1" si="144"/>
        <v/>
      </c>
      <c r="AU187" s="17" t="str">
        <f t="shared" ca="1" si="145"/>
        <v/>
      </c>
      <c r="AV187" s="17" t="str">
        <f t="shared" ca="1" si="146"/>
        <v/>
      </c>
      <c r="AW187" s="17" t="str">
        <f t="shared" ca="1" si="147"/>
        <v/>
      </c>
      <c r="AX187" s="17" t="str">
        <f t="shared" ca="1" si="148"/>
        <v/>
      </c>
      <c r="AY187" s="17" t="str">
        <f t="shared" ca="1" si="149"/>
        <v/>
      </c>
      <c r="AZ187" s="17" t="str">
        <f t="shared" ca="1" si="150"/>
        <v/>
      </c>
      <c r="BA187" s="17" t="str">
        <f t="shared" ca="1" si="151"/>
        <v/>
      </c>
      <c r="BB187" s="17">
        <f t="shared" ca="1" si="152"/>
        <v>0</v>
      </c>
      <c r="BC187" s="17">
        <f t="shared" ca="1" si="153"/>
        <v>-5.1436028941831635E-2</v>
      </c>
      <c r="BD187" s="17" t="str">
        <f t="shared" ca="1" si="154"/>
        <v/>
      </c>
      <c r="BE187" s="17" t="str">
        <f t="shared" ca="1" si="155"/>
        <v/>
      </c>
      <c r="BG187" s="17" t="str">
        <f t="shared" ca="1" si="156"/>
        <v/>
      </c>
      <c r="BH187" s="17" t="str">
        <f t="shared" ca="1" si="157"/>
        <v/>
      </c>
      <c r="BI187" s="17" t="str">
        <f t="shared" ca="1" si="158"/>
        <v/>
      </c>
      <c r="BJ187" s="17" t="str">
        <f t="shared" ca="1" si="159"/>
        <v/>
      </c>
      <c r="BK187" s="17" t="str">
        <f t="shared" ca="1" si="160"/>
        <v/>
      </c>
      <c r="BL187" s="17" t="str">
        <f t="shared" ca="1" si="161"/>
        <v/>
      </c>
      <c r="BM187" s="17" t="str">
        <f t="shared" ca="1" si="162"/>
        <v/>
      </c>
      <c r="BN187" s="17" t="str">
        <f t="shared" ca="1" si="163"/>
        <v/>
      </c>
      <c r="BO187" s="17" t="str">
        <f t="shared" ca="1" si="164"/>
        <v/>
      </c>
      <c r="BP187" s="17">
        <f t="shared" ca="1" si="165"/>
        <v>6.568126847621425E-3</v>
      </c>
      <c r="BQ187" s="17">
        <f t="shared" ca="1" si="166"/>
        <v>-6.6115521249066056E-3</v>
      </c>
      <c r="BR187" s="17" t="str">
        <f t="shared" ca="1" si="167"/>
        <v/>
      </c>
      <c r="BS187" s="17" t="str">
        <f t="shared" ca="1" si="168"/>
        <v/>
      </c>
      <c r="BX187" t="str">
        <f>IF('Macrobond Imports'!FG186="","",'Macrobond Imports'!FG186)</f>
        <v/>
      </c>
      <c r="BY187" t="str">
        <f>IF('Macrobond Imports'!AI186="","",'Macrobond Imports'!AI186)</f>
        <v/>
      </c>
      <c r="CA187" s="37" t="str">
        <f t="shared" ca="1" si="169"/>
        <v/>
      </c>
      <c r="CB187" s="37" t="str">
        <f t="shared" ca="1" si="170"/>
        <v/>
      </c>
    </row>
    <row r="188" spans="1:80" x14ac:dyDescent="0.25">
      <c r="A188" s="10">
        <f>IF('Macrobond Imports'!A187="","",'Macrobond Imports'!A187)</f>
        <v>22798</v>
      </c>
      <c r="B188" s="9" t="str">
        <f>IF('Macrobond Imports'!B187="","",'Macrobond Imports'!B187)</f>
        <v/>
      </c>
      <c r="C188" s="9" t="str">
        <f>IF('Macrobond Imports'!C187="","",'Macrobond Imports'!C187)</f>
        <v/>
      </c>
      <c r="D188" s="9" t="str">
        <f>IF('Macrobond Imports'!Z187="","",'Macrobond Imports'!Z187)</f>
        <v/>
      </c>
      <c r="E188" s="9" t="str">
        <f>IF('Macrobond Imports'!BH187="","",'Macrobond Imports'!BH187)</f>
        <v/>
      </c>
      <c r="F188" s="9" t="str">
        <f>IF('Macrobond Imports'!BJ187="","",'Macrobond Imports'!BJ187)</f>
        <v/>
      </c>
      <c r="G188" s="9" t="str">
        <f>IF('Macrobond Imports'!BK187="","",'Macrobond Imports'!BK187)</f>
        <v/>
      </c>
      <c r="H188" s="9" t="str">
        <f>IF('Macrobond Imports'!BL187="","",'Macrobond Imports'!BL187)</f>
        <v/>
      </c>
      <c r="I188" s="9" t="str">
        <f>IF('Macrobond Imports'!BS187="","",'Macrobond Imports'!BS187)</f>
        <v/>
      </c>
      <c r="J188" s="9" t="str">
        <f>IF('Macrobond Imports'!AA187="","",'Macrobond Imports'!AA187)</f>
        <v/>
      </c>
      <c r="K188" s="9">
        <f>IF('Macrobond Imports'!DF187="","",'Macrobond Imports'!DF187)</f>
        <v>30.6</v>
      </c>
      <c r="L188" s="9">
        <f>IF('Macrobond Imports'!EA187="","",'Macrobond Imports'!EA187)</f>
        <v>29.9</v>
      </c>
      <c r="M188" s="9" t="str">
        <f>IF('Macrobond Imports'!FA187="","",'Macrobond Imports'!FA187)</f>
        <v/>
      </c>
      <c r="N188" s="9" t="str">
        <f>IF('Macrobond Imports'!FC187="","",'Macrobond Imports'!FC187)</f>
        <v/>
      </c>
      <c r="P188" s="16">
        <f t="shared" si="116"/>
        <v>22798</v>
      </c>
      <c r="Q188" s="17" t="str">
        <f t="shared" si="117"/>
        <v/>
      </c>
      <c r="R188" s="17" t="str">
        <f t="shared" si="118"/>
        <v/>
      </c>
      <c r="S188" s="17" t="str">
        <f t="shared" si="119"/>
        <v/>
      </c>
      <c r="T188" s="17" t="str">
        <f t="shared" si="120"/>
        <v/>
      </c>
      <c r="U188" s="17" t="str">
        <f t="shared" si="121"/>
        <v/>
      </c>
      <c r="V188" s="17" t="str">
        <f t="shared" si="122"/>
        <v/>
      </c>
      <c r="W188" s="17" t="str">
        <f t="shared" si="123"/>
        <v/>
      </c>
      <c r="X188" s="17" t="str">
        <f t="shared" si="124"/>
        <v/>
      </c>
      <c r="Y188" s="17" t="str">
        <f t="shared" si="125"/>
        <v/>
      </c>
      <c r="Z188" s="17">
        <f t="shared" si="126"/>
        <v>0</v>
      </c>
      <c r="AA188" s="17">
        <f t="shared" si="127"/>
        <v>-6.6445182724252927E-3</v>
      </c>
      <c r="AB188" s="17" t="str">
        <f t="shared" si="128"/>
        <v/>
      </c>
      <c r="AC188" s="17" t="str">
        <f t="shared" si="129"/>
        <v/>
      </c>
      <c r="AE188" s="17" t="str">
        <f t="shared" ca="1" si="130"/>
        <v/>
      </c>
      <c r="AF188" s="17" t="str">
        <f t="shared" ca="1" si="131"/>
        <v/>
      </c>
      <c r="AG188" s="17" t="str">
        <f t="shared" ca="1" si="132"/>
        <v/>
      </c>
      <c r="AH188" s="17" t="str">
        <f t="shared" ca="1" si="133"/>
        <v/>
      </c>
      <c r="AI188" s="17" t="str">
        <f t="shared" ca="1" si="134"/>
        <v/>
      </c>
      <c r="AJ188" s="17" t="str">
        <f t="shared" ca="1" si="135"/>
        <v/>
      </c>
      <c r="AK188" s="17" t="str">
        <f t="shared" ca="1" si="136"/>
        <v/>
      </c>
      <c r="AL188" s="17" t="str">
        <f t="shared" ca="1" si="137"/>
        <v/>
      </c>
      <c r="AM188" s="17" t="str">
        <f t="shared" ca="1" si="138"/>
        <v/>
      </c>
      <c r="AN188" s="17">
        <f t="shared" ca="1" si="139"/>
        <v>3.2786885245901232E-3</v>
      </c>
      <c r="AO188" s="17">
        <f t="shared" ca="1" si="140"/>
        <v>1.3559322033898313E-2</v>
      </c>
      <c r="AP188" s="17" t="str">
        <f t="shared" ca="1" si="141"/>
        <v/>
      </c>
      <c r="AQ188" s="17" t="str">
        <f t="shared" ca="1" si="142"/>
        <v/>
      </c>
      <c r="AS188" s="17" t="str">
        <f t="shared" ca="1" si="143"/>
        <v/>
      </c>
      <c r="AT188" s="17" t="str">
        <f t="shared" ca="1" si="144"/>
        <v/>
      </c>
      <c r="AU188" s="17" t="str">
        <f t="shared" ca="1" si="145"/>
        <v/>
      </c>
      <c r="AV188" s="17" t="str">
        <f t="shared" ca="1" si="146"/>
        <v/>
      </c>
      <c r="AW188" s="17" t="str">
        <f t="shared" ca="1" si="147"/>
        <v/>
      </c>
      <c r="AX188" s="17" t="str">
        <f t="shared" ca="1" si="148"/>
        <v/>
      </c>
      <c r="AY188" s="17" t="str">
        <f t="shared" ca="1" si="149"/>
        <v/>
      </c>
      <c r="AZ188" s="17" t="str">
        <f t="shared" ca="1" si="150"/>
        <v/>
      </c>
      <c r="BA188" s="17" t="str">
        <f t="shared" ca="1" si="151"/>
        <v/>
      </c>
      <c r="BB188" s="17">
        <f t="shared" ca="1" si="152"/>
        <v>0</v>
      </c>
      <c r="BC188" s="17">
        <f t="shared" ca="1" si="153"/>
        <v>-7.6396870251507543E-2</v>
      </c>
      <c r="BD188" s="17" t="str">
        <f t="shared" ca="1" si="154"/>
        <v/>
      </c>
      <c r="BE188" s="17" t="str">
        <f t="shared" ca="1" si="155"/>
        <v/>
      </c>
      <c r="BG188" s="17" t="str">
        <f t="shared" ca="1" si="156"/>
        <v/>
      </c>
      <c r="BH188" s="17" t="str">
        <f t="shared" ca="1" si="157"/>
        <v/>
      </c>
      <c r="BI188" s="17" t="str">
        <f t="shared" ca="1" si="158"/>
        <v/>
      </c>
      <c r="BJ188" s="17" t="str">
        <f t="shared" ca="1" si="159"/>
        <v/>
      </c>
      <c r="BK188" s="17" t="str">
        <f t="shared" ca="1" si="160"/>
        <v/>
      </c>
      <c r="BL188" s="17" t="str">
        <f t="shared" ca="1" si="161"/>
        <v/>
      </c>
      <c r="BM188" s="17" t="str">
        <f t="shared" ca="1" si="162"/>
        <v/>
      </c>
      <c r="BN188" s="17" t="str">
        <f t="shared" ca="1" si="163"/>
        <v/>
      </c>
      <c r="BO188" s="17" t="str">
        <f t="shared" ca="1" si="164"/>
        <v/>
      </c>
      <c r="BP188" s="17">
        <f t="shared" ca="1" si="165"/>
        <v>0</v>
      </c>
      <c r="BQ188" s="17">
        <f t="shared" ca="1" si="166"/>
        <v>-4.5228330983809961E-2</v>
      </c>
      <c r="BR188" s="17" t="str">
        <f t="shared" ca="1" si="167"/>
        <v/>
      </c>
      <c r="BS188" s="17" t="str">
        <f t="shared" ca="1" si="168"/>
        <v/>
      </c>
      <c r="BX188" t="str">
        <f>IF('Macrobond Imports'!FG187="","",'Macrobond Imports'!FG187)</f>
        <v/>
      </c>
      <c r="BY188" t="str">
        <f>IF('Macrobond Imports'!AI187="","",'Macrobond Imports'!AI187)</f>
        <v/>
      </c>
      <c r="CA188" s="37" t="str">
        <f t="shared" ca="1" si="169"/>
        <v/>
      </c>
      <c r="CB188" s="37" t="str">
        <f t="shared" ca="1" si="170"/>
        <v/>
      </c>
    </row>
    <row r="189" spans="1:80" x14ac:dyDescent="0.25">
      <c r="A189" s="10">
        <f>IF('Macrobond Imports'!A188="","",'Macrobond Imports'!A188)</f>
        <v>22828</v>
      </c>
      <c r="B189" s="9" t="str">
        <f>IF('Macrobond Imports'!B188="","",'Macrobond Imports'!B188)</f>
        <v/>
      </c>
      <c r="C189" s="9" t="str">
        <f>IF('Macrobond Imports'!C188="","",'Macrobond Imports'!C188)</f>
        <v/>
      </c>
      <c r="D189" s="9" t="str">
        <f>IF('Macrobond Imports'!Z188="","",'Macrobond Imports'!Z188)</f>
        <v/>
      </c>
      <c r="E189" s="9" t="str">
        <f>IF('Macrobond Imports'!BH188="","",'Macrobond Imports'!BH188)</f>
        <v/>
      </c>
      <c r="F189" s="9" t="str">
        <f>IF('Macrobond Imports'!BJ188="","",'Macrobond Imports'!BJ188)</f>
        <v/>
      </c>
      <c r="G189" s="9" t="str">
        <f>IF('Macrobond Imports'!BK188="","",'Macrobond Imports'!BK188)</f>
        <v/>
      </c>
      <c r="H189" s="9" t="str">
        <f>IF('Macrobond Imports'!BL188="","",'Macrobond Imports'!BL188)</f>
        <v/>
      </c>
      <c r="I189" s="9" t="str">
        <f>IF('Macrobond Imports'!BS188="","",'Macrobond Imports'!BS188)</f>
        <v/>
      </c>
      <c r="J189" s="9" t="str">
        <f>IF('Macrobond Imports'!AA188="","",'Macrobond Imports'!AA188)</f>
        <v/>
      </c>
      <c r="K189" s="9">
        <f>IF('Macrobond Imports'!DF188="","",'Macrobond Imports'!DF188)</f>
        <v>30.6</v>
      </c>
      <c r="L189" s="9">
        <f>IF('Macrobond Imports'!EA188="","",'Macrobond Imports'!EA188)</f>
        <v>30.2</v>
      </c>
      <c r="M189" s="9" t="str">
        <f>IF('Macrobond Imports'!FA188="","",'Macrobond Imports'!FA188)</f>
        <v/>
      </c>
      <c r="N189" s="9" t="str">
        <f>IF('Macrobond Imports'!FC188="","",'Macrobond Imports'!FC188)</f>
        <v/>
      </c>
      <c r="P189" s="16">
        <f t="shared" si="116"/>
        <v>22828</v>
      </c>
      <c r="Q189" s="17" t="str">
        <f t="shared" si="117"/>
        <v/>
      </c>
      <c r="R189" s="17" t="str">
        <f t="shared" si="118"/>
        <v/>
      </c>
      <c r="S189" s="17" t="str">
        <f t="shared" si="119"/>
        <v/>
      </c>
      <c r="T189" s="17" t="str">
        <f t="shared" si="120"/>
        <v/>
      </c>
      <c r="U189" s="17" t="str">
        <f t="shared" si="121"/>
        <v/>
      </c>
      <c r="V189" s="17" t="str">
        <f t="shared" si="122"/>
        <v/>
      </c>
      <c r="W189" s="17" t="str">
        <f t="shared" si="123"/>
        <v/>
      </c>
      <c r="X189" s="17" t="str">
        <f t="shared" si="124"/>
        <v/>
      </c>
      <c r="Y189" s="17" t="str">
        <f t="shared" si="125"/>
        <v/>
      </c>
      <c r="Z189" s="17">
        <f t="shared" si="126"/>
        <v>0</v>
      </c>
      <c r="AA189" s="17">
        <f t="shared" si="127"/>
        <v>1.0033444816053505E-2</v>
      </c>
      <c r="AB189" s="17" t="str">
        <f t="shared" si="128"/>
        <v/>
      </c>
      <c r="AC189" s="17" t="str">
        <f t="shared" si="129"/>
        <v/>
      </c>
      <c r="AE189" s="17" t="str">
        <f t="shared" ca="1" si="130"/>
        <v/>
      </c>
      <c r="AF189" s="17" t="str">
        <f t="shared" ca="1" si="131"/>
        <v/>
      </c>
      <c r="AG189" s="17" t="str">
        <f t="shared" ca="1" si="132"/>
        <v/>
      </c>
      <c r="AH189" s="17" t="str">
        <f t="shared" ca="1" si="133"/>
        <v/>
      </c>
      <c r="AI189" s="17" t="str">
        <f t="shared" ca="1" si="134"/>
        <v/>
      </c>
      <c r="AJ189" s="17" t="str">
        <f t="shared" ca="1" si="135"/>
        <v/>
      </c>
      <c r="AK189" s="17" t="str">
        <f t="shared" ca="1" si="136"/>
        <v/>
      </c>
      <c r="AL189" s="17" t="str">
        <f t="shared" ca="1" si="137"/>
        <v/>
      </c>
      <c r="AM189" s="17" t="str">
        <f t="shared" ca="1" si="138"/>
        <v/>
      </c>
      <c r="AN189" s="17">
        <f t="shared" ca="1" si="139"/>
        <v>3.2786885245901232E-3</v>
      </c>
      <c r="AO189" s="17">
        <f t="shared" ca="1" si="140"/>
        <v>1.6835016835016869E-2</v>
      </c>
      <c r="AP189" s="17" t="str">
        <f t="shared" ca="1" si="141"/>
        <v/>
      </c>
      <c r="AQ189" s="17" t="str">
        <f t="shared" ca="1" si="142"/>
        <v/>
      </c>
      <c r="AS189" s="17" t="str">
        <f t="shared" ca="1" si="143"/>
        <v/>
      </c>
      <c r="AT189" s="17" t="str">
        <f t="shared" ca="1" si="144"/>
        <v/>
      </c>
      <c r="AU189" s="17" t="str">
        <f t="shared" ca="1" si="145"/>
        <v/>
      </c>
      <c r="AV189" s="17" t="str">
        <f t="shared" ca="1" si="146"/>
        <v/>
      </c>
      <c r="AW189" s="17" t="str">
        <f t="shared" ca="1" si="147"/>
        <v/>
      </c>
      <c r="AX189" s="17" t="str">
        <f t="shared" ca="1" si="148"/>
        <v/>
      </c>
      <c r="AY189" s="17" t="str">
        <f t="shared" ca="1" si="149"/>
        <v/>
      </c>
      <c r="AZ189" s="17" t="str">
        <f t="shared" ca="1" si="150"/>
        <v/>
      </c>
      <c r="BA189" s="17" t="str">
        <f t="shared" ca="1" si="151"/>
        <v/>
      </c>
      <c r="BB189" s="17">
        <f t="shared" ca="1" si="152"/>
        <v>0</v>
      </c>
      <c r="BC189" s="17">
        <f t="shared" ca="1" si="153"/>
        <v>1.3355407777772221E-2</v>
      </c>
      <c r="BD189" s="17" t="str">
        <f t="shared" ca="1" si="154"/>
        <v/>
      </c>
      <c r="BE189" s="17" t="str">
        <f t="shared" ca="1" si="155"/>
        <v/>
      </c>
      <c r="BG189" s="17" t="str">
        <f t="shared" ca="1" si="156"/>
        <v/>
      </c>
      <c r="BH189" s="17" t="str">
        <f t="shared" ca="1" si="157"/>
        <v/>
      </c>
      <c r="BI189" s="17" t="str">
        <f t="shared" ca="1" si="158"/>
        <v/>
      </c>
      <c r="BJ189" s="17" t="str">
        <f t="shared" ca="1" si="159"/>
        <v/>
      </c>
      <c r="BK189" s="17" t="str">
        <f t="shared" ca="1" si="160"/>
        <v/>
      </c>
      <c r="BL189" s="17" t="str">
        <f t="shared" ca="1" si="161"/>
        <v/>
      </c>
      <c r="BM189" s="17" t="str">
        <f t="shared" ca="1" si="162"/>
        <v/>
      </c>
      <c r="BN189" s="17" t="str">
        <f t="shared" ca="1" si="163"/>
        <v/>
      </c>
      <c r="BO189" s="17" t="str">
        <f t="shared" ca="1" si="164"/>
        <v/>
      </c>
      <c r="BP189" s="17">
        <f t="shared" ca="1" si="165"/>
        <v>6.568126847621425E-3</v>
      </c>
      <c r="BQ189" s="17">
        <f t="shared" ca="1" si="166"/>
        <v>-2.5972916399675472E-2</v>
      </c>
      <c r="BR189" s="17" t="str">
        <f t="shared" ca="1" si="167"/>
        <v/>
      </c>
      <c r="BS189" s="17" t="str">
        <f t="shared" ca="1" si="168"/>
        <v/>
      </c>
      <c r="BX189" t="str">
        <f>IF('Macrobond Imports'!FG188="","",'Macrobond Imports'!FG188)</f>
        <v/>
      </c>
      <c r="BY189" t="str">
        <f>IF('Macrobond Imports'!AI188="","",'Macrobond Imports'!AI188)</f>
        <v/>
      </c>
      <c r="CA189" s="37" t="str">
        <f t="shared" ca="1" si="169"/>
        <v/>
      </c>
      <c r="CB189" s="37" t="str">
        <f t="shared" ca="1" si="170"/>
        <v/>
      </c>
    </row>
    <row r="190" spans="1:80" x14ac:dyDescent="0.25">
      <c r="A190" s="10">
        <f>IF('Macrobond Imports'!A189="","",'Macrobond Imports'!A189)</f>
        <v>22859</v>
      </c>
      <c r="B190" s="9" t="str">
        <f>IF('Macrobond Imports'!B189="","",'Macrobond Imports'!B189)</f>
        <v/>
      </c>
      <c r="C190" s="9" t="str">
        <f>IF('Macrobond Imports'!C189="","",'Macrobond Imports'!C189)</f>
        <v/>
      </c>
      <c r="D190" s="9" t="str">
        <f>IF('Macrobond Imports'!Z189="","",'Macrobond Imports'!Z189)</f>
        <v/>
      </c>
      <c r="E190" s="9" t="str">
        <f>IF('Macrobond Imports'!BH189="","",'Macrobond Imports'!BH189)</f>
        <v/>
      </c>
      <c r="F190" s="9" t="str">
        <f>IF('Macrobond Imports'!BJ189="","",'Macrobond Imports'!BJ189)</f>
        <v/>
      </c>
      <c r="G190" s="9" t="str">
        <f>IF('Macrobond Imports'!BK189="","",'Macrobond Imports'!BK189)</f>
        <v/>
      </c>
      <c r="H190" s="9" t="str">
        <f>IF('Macrobond Imports'!BL189="","",'Macrobond Imports'!BL189)</f>
        <v/>
      </c>
      <c r="I190" s="9" t="str">
        <f>IF('Macrobond Imports'!BS189="","",'Macrobond Imports'!BS189)</f>
        <v/>
      </c>
      <c r="J190" s="9" t="str">
        <f>IF('Macrobond Imports'!AA189="","",'Macrobond Imports'!AA189)</f>
        <v/>
      </c>
      <c r="K190" s="9">
        <f>IF('Macrobond Imports'!DF189="","",'Macrobond Imports'!DF189)</f>
        <v>30.6</v>
      </c>
      <c r="L190" s="9">
        <f>IF('Macrobond Imports'!EA189="","",'Macrobond Imports'!EA189)</f>
        <v>30.5</v>
      </c>
      <c r="M190" s="9" t="str">
        <f>IF('Macrobond Imports'!FA189="","",'Macrobond Imports'!FA189)</f>
        <v/>
      </c>
      <c r="N190" s="9" t="str">
        <f>IF('Macrobond Imports'!FC189="","",'Macrobond Imports'!FC189)</f>
        <v/>
      </c>
      <c r="P190" s="16">
        <f t="shared" si="116"/>
        <v>22859</v>
      </c>
      <c r="Q190" s="17" t="str">
        <f t="shared" si="117"/>
        <v/>
      </c>
      <c r="R190" s="17" t="str">
        <f t="shared" si="118"/>
        <v/>
      </c>
      <c r="S190" s="17" t="str">
        <f t="shared" si="119"/>
        <v/>
      </c>
      <c r="T190" s="17" t="str">
        <f t="shared" si="120"/>
        <v/>
      </c>
      <c r="U190" s="17" t="str">
        <f t="shared" si="121"/>
        <v/>
      </c>
      <c r="V190" s="17" t="str">
        <f t="shared" si="122"/>
        <v/>
      </c>
      <c r="W190" s="17" t="str">
        <f t="shared" si="123"/>
        <v/>
      </c>
      <c r="X190" s="17" t="str">
        <f t="shared" si="124"/>
        <v/>
      </c>
      <c r="Y190" s="17" t="str">
        <f t="shared" si="125"/>
        <v/>
      </c>
      <c r="Z190" s="17">
        <f t="shared" si="126"/>
        <v>0</v>
      </c>
      <c r="AA190" s="17">
        <f t="shared" si="127"/>
        <v>9.9337748344370258E-3</v>
      </c>
      <c r="AB190" s="17" t="str">
        <f t="shared" si="128"/>
        <v/>
      </c>
      <c r="AC190" s="17" t="str">
        <f t="shared" si="129"/>
        <v/>
      </c>
      <c r="AE190" s="17" t="str">
        <f t="shared" ca="1" si="130"/>
        <v/>
      </c>
      <c r="AF190" s="17" t="str">
        <f t="shared" ca="1" si="131"/>
        <v/>
      </c>
      <c r="AG190" s="17" t="str">
        <f t="shared" ca="1" si="132"/>
        <v/>
      </c>
      <c r="AH190" s="17" t="str">
        <f t="shared" ca="1" si="133"/>
        <v/>
      </c>
      <c r="AI190" s="17" t="str">
        <f t="shared" ca="1" si="134"/>
        <v/>
      </c>
      <c r="AJ190" s="17" t="str">
        <f t="shared" ca="1" si="135"/>
        <v/>
      </c>
      <c r="AK190" s="17" t="str">
        <f t="shared" ca="1" si="136"/>
        <v/>
      </c>
      <c r="AL190" s="17" t="str">
        <f t="shared" ca="1" si="137"/>
        <v/>
      </c>
      <c r="AM190" s="17" t="str">
        <f t="shared" ca="1" si="138"/>
        <v/>
      </c>
      <c r="AN190" s="17">
        <f t="shared" ca="1" si="139"/>
        <v>3.2786885245901232E-3</v>
      </c>
      <c r="AO190" s="17">
        <f t="shared" ca="1" si="140"/>
        <v>0</v>
      </c>
      <c r="AP190" s="17" t="str">
        <f t="shared" ca="1" si="141"/>
        <v/>
      </c>
      <c r="AQ190" s="17" t="str">
        <f t="shared" ca="1" si="142"/>
        <v/>
      </c>
      <c r="AS190" s="17" t="str">
        <f t="shared" ca="1" si="143"/>
        <v/>
      </c>
      <c r="AT190" s="17" t="str">
        <f t="shared" ca="1" si="144"/>
        <v/>
      </c>
      <c r="AU190" s="17" t="str">
        <f t="shared" ca="1" si="145"/>
        <v/>
      </c>
      <c r="AV190" s="17" t="str">
        <f t="shared" ca="1" si="146"/>
        <v/>
      </c>
      <c r="AW190" s="17" t="str">
        <f t="shared" ca="1" si="147"/>
        <v/>
      </c>
      <c r="AX190" s="17" t="str">
        <f t="shared" ca="1" si="148"/>
        <v/>
      </c>
      <c r="AY190" s="17" t="str">
        <f t="shared" ca="1" si="149"/>
        <v/>
      </c>
      <c r="AZ190" s="17" t="str">
        <f t="shared" ca="1" si="150"/>
        <v/>
      </c>
      <c r="BA190" s="17" t="str">
        <f t="shared" ca="1" si="151"/>
        <v/>
      </c>
      <c r="BB190" s="17">
        <f t="shared" ca="1" si="152"/>
        <v>0</v>
      </c>
      <c r="BC190" s="17">
        <f t="shared" ca="1" si="153"/>
        <v>5.4225155615442278E-2</v>
      </c>
      <c r="BD190" s="17" t="str">
        <f t="shared" ca="1" si="154"/>
        <v/>
      </c>
      <c r="BE190" s="17" t="str">
        <f t="shared" ca="1" si="155"/>
        <v/>
      </c>
      <c r="BG190" s="17" t="str">
        <f t="shared" ca="1" si="156"/>
        <v/>
      </c>
      <c r="BH190" s="17" t="str">
        <f t="shared" ca="1" si="157"/>
        <v/>
      </c>
      <c r="BI190" s="17" t="str">
        <f t="shared" ca="1" si="158"/>
        <v/>
      </c>
      <c r="BJ190" s="17" t="str">
        <f t="shared" ca="1" si="159"/>
        <v/>
      </c>
      <c r="BK190" s="17" t="str">
        <f t="shared" ca="1" si="160"/>
        <v/>
      </c>
      <c r="BL190" s="17" t="str">
        <f t="shared" ca="1" si="161"/>
        <v/>
      </c>
      <c r="BM190" s="17" t="str">
        <f t="shared" ca="1" si="162"/>
        <v/>
      </c>
      <c r="BN190" s="17" t="str">
        <f t="shared" ca="1" si="163"/>
        <v/>
      </c>
      <c r="BO190" s="17" t="str">
        <f t="shared" ca="1" si="164"/>
        <v/>
      </c>
      <c r="BP190" s="17">
        <f t="shared" ca="1" si="165"/>
        <v>0</v>
      </c>
      <c r="BQ190" s="17">
        <f t="shared" ca="1" si="166"/>
        <v>0</v>
      </c>
      <c r="BR190" s="17" t="str">
        <f t="shared" ca="1" si="167"/>
        <v/>
      </c>
      <c r="BS190" s="17" t="str">
        <f t="shared" ca="1" si="168"/>
        <v/>
      </c>
      <c r="BX190" t="str">
        <f>IF('Macrobond Imports'!FG189="","",'Macrobond Imports'!FG189)</f>
        <v/>
      </c>
      <c r="BY190" t="str">
        <f>IF('Macrobond Imports'!AI189="","",'Macrobond Imports'!AI189)</f>
        <v/>
      </c>
      <c r="CA190" s="37" t="str">
        <f t="shared" ca="1" si="169"/>
        <v/>
      </c>
      <c r="CB190" s="37" t="str">
        <f t="shared" ca="1" si="170"/>
        <v/>
      </c>
    </row>
    <row r="191" spans="1:80" x14ac:dyDescent="0.25">
      <c r="A191" s="10">
        <f>IF('Macrobond Imports'!A190="","",'Macrobond Imports'!A190)</f>
        <v>22890</v>
      </c>
      <c r="B191" s="9" t="str">
        <f>IF('Macrobond Imports'!B190="","",'Macrobond Imports'!B190)</f>
        <v/>
      </c>
      <c r="C191" s="9" t="str">
        <f>IF('Macrobond Imports'!C190="","",'Macrobond Imports'!C190)</f>
        <v/>
      </c>
      <c r="D191" s="9" t="str">
        <f>IF('Macrobond Imports'!Z190="","",'Macrobond Imports'!Z190)</f>
        <v/>
      </c>
      <c r="E191" s="9" t="str">
        <f>IF('Macrobond Imports'!BH190="","",'Macrobond Imports'!BH190)</f>
        <v/>
      </c>
      <c r="F191" s="9" t="str">
        <f>IF('Macrobond Imports'!BJ190="","",'Macrobond Imports'!BJ190)</f>
        <v/>
      </c>
      <c r="G191" s="9" t="str">
        <f>IF('Macrobond Imports'!BK190="","",'Macrobond Imports'!BK190)</f>
        <v/>
      </c>
      <c r="H191" s="9" t="str">
        <f>IF('Macrobond Imports'!BL190="","",'Macrobond Imports'!BL190)</f>
        <v/>
      </c>
      <c r="I191" s="9" t="str">
        <f>IF('Macrobond Imports'!BS190="","",'Macrobond Imports'!BS190)</f>
        <v/>
      </c>
      <c r="J191" s="9" t="str">
        <f>IF('Macrobond Imports'!AA190="","",'Macrobond Imports'!AA190)</f>
        <v/>
      </c>
      <c r="K191" s="9">
        <f>IF('Macrobond Imports'!DF190="","",'Macrobond Imports'!DF190)</f>
        <v>30.6</v>
      </c>
      <c r="L191" s="9">
        <f>IF('Macrobond Imports'!EA190="","",'Macrobond Imports'!EA190)</f>
        <v>31.2</v>
      </c>
      <c r="M191" s="9" t="str">
        <f>IF('Macrobond Imports'!FA190="","",'Macrobond Imports'!FA190)</f>
        <v/>
      </c>
      <c r="N191" s="9" t="str">
        <f>IF('Macrobond Imports'!FC190="","",'Macrobond Imports'!FC190)</f>
        <v/>
      </c>
      <c r="P191" s="16">
        <f t="shared" si="116"/>
        <v>22890</v>
      </c>
      <c r="Q191" s="17" t="str">
        <f t="shared" si="117"/>
        <v/>
      </c>
      <c r="R191" s="17" t="str">
        <f t="shared" si="118"/>
        <v/>
      </c>
      <c r="S191" s="17" t="str">
        <f t="shared" si="119"/>
        <v/>
      </c>
      <c r="T191" s="17" t="str">
        <f t="shared" si="120"/>
        <v/>
      </c>
      <c r="U191" s="17" t="str">
        <f t="shared" si="121"/>
        <v/>
      </c>
      <c r="V191" s="17" t="str">
        <f t="shared" si="122"/>
        <v/>
      </c>
      <c r="W191" s="17" t="str">
        <f t="shared" si="123"/>
        <v/>
      </c>
      <c r="X191" s="17" t="str">
        <f t="shared" si="124"/>
        <v/>
      </c>
      <c r="Y191" s="17" t="str">
        <f t="shared" si="125"/>
        <v/>
      </c>
      <c r="Z191" s="17">
        <f t="shared" si="126"/>
        <v>0</v>
      </c>
      <c r="AA191" s="17">
        <f t="shared" si="127"/>
        <v>2.2950819672131084E-2</v>
      </c>
      <c r="AB191" s="17" t="str">
        <f t="shared" si="128"/>
        <v/>
      </c>
      <c r="AC191" s="17" t="str">
        <f t="shared" si="129"/>
        <v/>
      </c>
      <c r="AE191" s="17" t="str">
        <f t="shared" ca="1" si="130"/>
        <v/>
      </c>
      <c r="AF191" s="17" t="str">
        <f t="shared" ca="1" si="131"/>
        <v/>
      </c>
      <c r="AG191" s="17" t="str">
        <f t="shared" ca="1" si="132"/>
        <v/>
      </c>
      <c r="AH191" s="17" t="str">
        <f t="shared" ca="1" si="133"/>
        <v/>
      </c>
      <c r="AI191" s="17" t="str">
        <f t="shared" ca="1" si="134"/>
        <v/>
      </c>
      <c r="AJ191" s="17" t="str">
        <f t="shared" ca="1" si="135"/>
        <v/>
      </c>
      <c r="AK191" s="17" t="str">
        <f t="shared" ca="1" si="136"/>
        <v/>
      </c>
      <c r="AL191" s="17" t="str">
        <f t="shared" ca="1" si="137"/>
        <v/>
      </c>
      <c r="AM191" s="17" t="str">
        <f t="shared" ca="1" si="138"/>
        <v/>
      </c>
      <c r="AN191" s="17">
        <f t="shared" ca="1" si="139"/>
        <v>3.2786885245901232E-3</v>
      </c>
      <c r="AO191" s="17">
        <f t="shared" ca="1" si="140"/>
        <v>2.9702970297029729E-2</v>
      </c>
      <c r="AP191" s="17" t="str">
        <f t="shared" ca="1" si="141"/>
        <v/>
      </c>
      <c r="AQ191" s="17" t="str">
        <f t="shared" ca="1" si="142"/>
        <v/>
      </c>
      <c r="AS191" s="17" t="str">
        <f t="shared" ca="1" si="143"/>
        <v/>
      </c>
      <c r="AT191" s="17" t="str">
        <f t="shared" ca="1" si="144"/>
        <v/>
      </c>
      <c r="AU191" s="17" t="str">
        <f t="shared" ca="1" si="145"/>
        <v/>
      </c>
      <c r="AV191" s="17" t="str">
        <f t="shared" ca="1" si="146"/>
        <v/>
      </c>
      <c r="AW191" s="17" t="str">
        <f t="shared" ca="1" si="147"/>
        <v/>
      </c>
      <c r="AX191" s="17" t="str">
        <f t="shared" ca="1" si="148"/>
        <v/>
      </c>
      <c r="AY191" s="17" t="str">
        <f t="shared" ca="1" si="149"/>
        <v/>
      </c>
      <c r="AZ191" s="17" t="str">
        <f t="shared" ca="1" si="150"/>
        <v/>
      </c>
      <c r="BA191" s="17" t="str">
        <f t="shared" ca="1" si="151"/>
        <v/>
      </c>
      <c r="BB191" s="17">
        <f t="shared" ca="1" si="152"/>
        <v>0</v>
      </c>
      <c r="BC191" s="17">
        <f t="shared" ca="1" si="153"/>
        <v>0.18558753006171358</v>
      </c>
      <c r="BD191" s="17" t="str">
        <f t="shared" ca="1" si="154"/>
        <v/>
      </c>
      <c r="BE191" s="17" t="str">
        <f t="shared" ca="1" si="155"/>
        <v/>
      </c>
      <c r="BG191" s="17" t="str">
        <f t="shared" ca="1" si="156"/>
        <v/>
      </c>
      <c r="BH191" s="17" t="str">
        <f t="shared" ca="1" si="157"/>
        <v/>
      </c>
      <c r="BI191" s="17" t="str">
        <f t="shared" ca="1" si="158"/>
        <v/>
      </c>
      <c r="BJ191" s="17" t="str">
        <f t="shared" ca="1" si="159"/>
        <v/>
      </c>
      <c r="BK191" s="17" t="str">
        <f t="shared" ca="1" si="160"/>
        <v/>
      </c>
      <c r="BL191" s="17" t="str">
        <f t="shared" ca="1" si="161"/>
        <v/>
      </c>
      <c r="BM191" s="17" t="str">
        <f t="shared" ca="1" si="162"/>
        <v/>
      </c>
      <c r="BN191" s="17" t="str">
        <f t="shared" ca="1" si="163"/>
        <v/>
      </c>
      <c r="BO191" s="17" t="str">
        <f t="shared" ca="1" si="164"/>
        <v/>
      </c>
      <c r="BP191" s="17">
        <f t="shared" ca="1" si="165"/>
        <v>0</v>
      </c>
      <c r="BQ191" s="17">
        <f t="shared" ca="1" si="166"/>
        <v>4.6428379467884806E-2</v>
      </c>
      <c r="BR191" s="17" t="str">
        <f t="shared" ca="1" si="167"/>
        <v/>
      </c>
      <c r="BS191" s="17" t="str">
        <f t="shared" ca="1" si="168"/>
        <v/>
      </c>
      <c r="BX191" t="str">
        <f>IF('Macrobond Imports'!FG190="","",'Macrobond Imports'!FG190)</f>
        <v/>
      </c>
      <c r="BY191" t="str">
        <f>IF('Macrobond Imports'!AI190="","",'Macrobond Imports'!AI190)</f>
        <v/>
      </c>
      <c r="CA191" s="37" t="str">
        <f t="shared" ca="1" si="169"/>
        <v/>
      </c>
      <c r="CB191" s="37" t="str">
        <f t="shared" ca="1" si="170"/>
        <v/>
      </c>
    </row>
    <row r="192" spans="1:80" x14ac:dyDescent="0.25">
      <c r="A192" s="10">
        <f>IF('Macrobond Imports'!A191="","",'Macrobond Imports'!A191)</f>
        <v>22920</v>
      </c>
      <c r="B192" s="9" t="str">
        <f>IF('Macrobond Imports'!B191="","",'Macrobond Imports'!B191)</f>
        <v/>
      </c>
      <c r="C192" s="9" t="str">
        <f>IF('Macrobond Imports'!C191="","",'Macrobond Imports'!C191)</f>
        <v/>
      </c>
      <c r="D192" s="9" t="str">
        <f>IF('Macrobond Imports'!Z191="","",'Macrobond Imports'!Z191)</f>
        <v/>
      </c>
      <c r="E192" s="9" t="str">
        <f>IF('Macrobond Imports'!BH191="","",'Macrobond Imports'!BH191)</f>
        <v/>
      </c>
      <c r="F192" s="9" t="str">
        <f>IF('Macrobond Imports'!BJ191="","",'Macrobond Imports'!BJ191)</f>
        <v/>
      </c>
      <c r="G192" s="9" t="str">
        <f>IF('Macrobond Imports'!BK191="","",'Macrobond Imports'!BK191)</f>
        <v/>
      </c>
      <c r="H192" s="9" t="str">
        <f>IF('Macrobond Imports'!BL191="","",'Macrobond Imports'!BL191)</f>
        <v/>
      </c>
      <c r="I192" s="9" t="str">
        <f>IF('Macrobond Imports'!BS191="","",'Macrobond Imports'!BS191)</f>
        <v/>
      </c>
      <c r="J192" s="9" t="str">
        <f>IF('Macrobond Imports'!AA191="","",'Macrobond Imports'!AA191)</f>
        <v/>
      </c>
      <c r="K192" s="9">
        <f>IF('Macrobond Imports'!DF191="","",'Macrobond Imports'!DF191)</f>
        <v>30.5</v>
      </c>
      <c r="L192" s="9">
        <f>IF('Macrobond Imports'!EA191="","",'Macrobond Imports'!EA191)</f>
        <v>30.8</v>
      </c>
      <c r="M192" s="9" t="str">
        <f>IF('Macrobond Imports'!FA191="","",'Macrobond Imports'!FA191)</f>
        <v/>
      </c>
      <c r="N192" s="9" t="str">
        <f>IF('Macrobond Imports'!FC191="","",'Macrobond Imports'!FC191)</f>
        <v/>
      </c>
      <c r="P192" s="16">
        <f t="shared" si="116"/>
        <v>22920</v>
      </c>
      <c r="Q192" s="17" t="str">
        <f t="shared" si="117"/>
        <v/>
      </c>
      <c r="R192" s="17" t="str">
        <f t="shared" si="118"/>
        <v/>
      </c>
      <c r="S192" s="17" t="str">
        <f t="shared" si="119"/>
        <v/>
      </c>
      <c r="T192" s="17" t="str">
        <f t="shared" si="120"/>
        <v/>
      </c>
      <c r="U192" s="17" t="str">
        <f t="shared" si="121"/>
        <v/>
      </c>
      <c r="V192" s="17" t="str">
        <f t="shared" si="122"/>
        <v/>
      </c>
      <c r="W192" s="17" t="str">
        <f t="shared" si="123"/>
        <v/>
      </c>
      <c r="X192" s="17" t="str">
        <f t="shared" si="124"/>
        <v/>
      </c>
      <c r="Y192" s="17" t="str">
        <f t="shared" si="125"/>
        <v/>
      </c>
      <c r="Z192" s="17">
        <f t="shared" si="126"/>
        <v>-3.2679738562092497E-3</v>
      </c>
      <c r="AA192" s="17">
        <f t="shared" si="127"/>
        <v>-1.2820512820512775E-2</v>
      </c>
      <c r="AB192" s="17" t="str">
        <f t="shared" si="128"/>
        <v/>
      </c>
      <c r="AC192" s="17" t="str">
        <f t="shared" si="129"/>
        <v/>
      </c>
      <c r="AE192" s="17" t="str">
        <f t="shared" ca="1" si="130"/>
        <v/>
      </c>
      <c r="AF192" s="17" t="str">
        <f t="shared" ca="1" si="131"/>
        <v/>
      </c>
      <c r="AG192" s="17" t="str">
        <f t="shared" ca="1" si="132"/>
        <v/>
      </c>
      <c r="AH192" s="17" t="str">
        <f t="shared" ca="1" si="133"/>
        <v/>
      </c>
      <c r="AI192" s="17" t="str">
        <f t="shared" ca="1" si="134"/>
        <v/>
      </c>
      <c r="AJ192" s="17" t="str">
        <f t="shared" ca="1" si="135"/>
        <v/>
      </c>
      <c r="AK192" s="17" t="str">
        <f t="shared" ca="1" si="136"/>
        <v/>
      </c>
      <c r="AL192" s="17" t="str">
        <f t="shared" ca="1" si="137"/>
        <v/>
      </c>
      <c r="AM192" s="17" t="str">
        <f t="shared" ca="1" si="138"/>
        <v/>
      </c>
      <c r="AN192" s="17">
        <f t="shared" ca="1" si="139"/>
        <v>3.2894736842106198E-3</v>
      </c>
      <c r="AO192" s="17">
        <f t="shared" ca="1" si="140"/>
        <v>1.650165016501659E-2</v>
      </c>
      <c r="AP192" s="17" t="str">
        <f t="shared" ca="1" si="141"/>
        <v/>
      </c>
      <c r="AQ192" s="17" t="str">
        <f t="shared" ca="1" si="142"/>
        <v/>
      </c>
      <c r="AS192" s="17" t="str">
        <f t="shared" ca="1" si="143"/>
        <v/>
      </c>
      <c r="AT192" s="17" t="str">
        <f t="shared" ca="1" si="144"/>
        <v/>
      </c>
      <c r="AU192" s="17" t="str">
        <f t="shared" ca="1" si="145"/>
        <v/>
      </c>
      <c r="AV192" s="17" t="str">
        <f t="shared" ca="1" si="146"/>
        <v/>
      </c>
      <c r="AW192" s="17" t="str">
        <f t="shared" ca="1" si="147"/>
        <v/>
      </c>
      <c r="AX192" s="17" t="str">
        <f t="shared" ca="1" si="148"/>
        <v/>
      </c>
      <c r="AY192" s="17" t="str">
        <f t="shared" ca="1" si="149"/>
        <v/>
      </c>
      <c r="AZ192" s="17" t="str">
        <f t="shared" ca="1" si="150"/>
        <v/>
      </c>
      <c r="BA192" s="17" t="str">
        <f t="shared" ca="1" si="151"/>
        <v/>
      </c>
      <c r="BB192" s="17">
        <f t="shared" ca="1" si="152"/>
        <v>-1.300795699534163E-2</v>
      </c>
      <c r="BC192" s="17">
        <f t="shared" ca="1" si="153"/>
        <v>8.1870040097533625E-2</v>
      </c>
      <c r="BD192" s="17" t="str">
        <f t="shared" ca="1" si="154"/>
        <v/>
      </c>
      <c r="BE192" s="17" t="str">
        <f t="shared" ca="1" si="155"/>
        <v/>
      </c>
      <c r="BG192" s="17" t="str">
        <f t="shared" ca="1" si="156"/>
        <v/>
      </c>
      <c r="BH192" s="17" t="str">
        <f t="shared" ca="1" si="157"/>
        <v/>
      </c>
      <c r="BI192" s="17" t="str">
        <f t="shared" ca="1" si="158"/>
        <v/>
      </c>
      <c r="BJ192" s="17" t="str">
        <f t="shared" ca="1" si="159"/>
        <v/>
      </c>
      <c r="BK192" s="17" t="str">
        <f t="shared" ca="1" si="160"/>
        <v/>
      </c>
      <c r="BL192" s="17" t="str">
        <f t="shared" ca="1" si="161"/>
        <v/>
      </c>
      <c r="BM192" s="17" t="str">
        <f t="shared" ca="1" si="162"/>
        <v/>
      </c>
      <c r="BN192" s="17" t="str">
        <f t="shared" ca="1" si="163"/>
        <v/>
      </c>
      <c r="BO192" s="17" t="str">
        <f t="shared" ca="1" si="164"/>
        <v/>
      </c>
      <c r="BP192" s="17">
        <f t="shared" ca="1" si="165"/>
        <v>-6.5252680592936541E-3</v>
      </c>
      <c r="BQ192" s="17">
        <f t="shared" ca="1" si="166"/>
        <v>4.7052460789616113E-2</v>
      </c>
      <c r="BR192" s="17" t="str">
        <f t="shared" ca="1" si="167"/>
        <v/>
      </c>
      <c r="BS192" s="17" t="str">
        <f t="shared" ca="1" si="168"/>
        <v/>
      </c>
      <c r="BX192" t="str">
        <f>IF('Macrobond Imports'!FG191="","",'Macrobond Imports'!FG191)</f>
        <v/>
      </c>
      <c r="BY192" t="str">
        <f>IF('Macrobond Imports'!AI191="","",'Macrobond Imports'!AI191)</f>
        <v/>
      </c>
      <c r="CA192" s="37" t="str">
        <f t="shared" ca="1" si="169"/>
        <v/>
      </c>
      <c r="CB192" s="37" t="str">
        <f t="shared" ca="1" si="170"/>
        <v/>
      </c>
    </row>
    <row r="193" spans="1:80" x14ac:dyDescent="0.25">
      <c r="A193" s="10">
        <f>IF('Macrobond Imports'!A192="","",'Macrobond Imports'!A192)</f>
        <v>22951</v>
      </c>
      <c r="B193" s="9" t="str">
        <f>IF('Macrobond Imports'!B192="","",'Macrobond Imports'!B192)</f>
        <v/>
      </c>
      <c r="C193" s="9" t="str">
        <f>IF('Macrobond Imports'!C192="","",'Macrobond Imports'!C192)</f>
        <v/>
      </c>
      <c r="D193" s="9" t="str">
        <f>IF('Macrobond Imports'!Z192="","",'Macrobond Imports'!Z192)</f>
        <v/>
      </c>
      <c r="E193" s="9" t="str">
        <f>IF('Macrobond Imports'!BH192="","",'Macrobond Imports'!BH192)</f>
        <v/>
      </c>
      <c r="F193" s="9" t="str">
        <f>IF('Macrobond Imports'!BJ192="","",'Macrobond Imports'!BJ192)</f>
        <v/>
      </c>
      <c r="G193" s="9" t="str">
        <f>IF('Macrobond Imports'!BK192="","",'Macrobond Imports'!BK192)</f>
        <v/>
      </c>
      <c r="H193" s="9" t="str">
        <f>IF('Macrobond Imports'!BL192="","",'Macrobond Imports'!BL192)</f>
        <v/>
      </c>
      <c r="I193" s="9" t="str">
        <f>IF('Macrobond Imports'!BS192="","",'Macrobond Imports'!BS192)</f>
        <v/>
      </c>
      <c r="J193" s="9" t="str">
        <f>IF('Macrobond Imports'!AA192="","",'Macrobond Imports'!AA192)</f>
        <v/>
      </c>
      <c r="K193" s="9">
        <f>IF('Macrobond Imports'!DF192="","",'Macrobond Imports'!DF192)</f>
        <v>30.5</v>
      </c>
      <c r="L193" s="9">
        <f>IF('Macrobond Imports'!EA192="","",'Macrobond Imports'!EA192)</f>
        <v>31</v>
      </c>
      <c r="M193" s="9" t="str">
        <f>IF('Macrobond Imports'!FA192="","",'Macrobond Imports'!FA192)</f>
        <v/>
      </c>
      <c r="N193" s="9" t="str">
        <f>IF('Macrobond Imports'!FC192="","",'Macrobond Imports'!FC192)</f>
        <v/>
      </c>
      <c r="P193" s="16">
        <f t="shared" si="116"/>
        <v>22951</v>
      </c>
      <c r="Q193" s="17" t="str">
        <f t="shared" si="117"/>
        <v/>
      </c>
      <c r="R193" s="17" t="str">
        <f t="shared" si="118"/>
        <v/>
      </c>
      <c r="S193" s="17" t="str">
        <f t="shared" si="119"/>
        <v/>
      </c>
      <c r="T193" s="17" t="str">
        <f t="shared" si="120"/>
        <v/>
      </c>
      <c r="U193" s="17" t="str">
        <f t="shared" si="121"/>
        <v/>
      </c>
      <c r="V193" s="17" t="str">
        <f t="shared" si="122"/>
        <v/>
      </c>
      <c r="W193" s="17" t="str">
        <f t="shared" si="123"/>
        <v/>
      </c>
      <c r="X193" s="17" t="str">
        <f t="shared" si="124"/>
        <v/>
      </c>
      <c r="Y193" s="17" t="str">
        <f t="shared" si="125"/>
        <v/>
      </c>
      <c r="Z193" s="17">
        <f t="shared" si="126"/>
        <v>0</v>
      </c>
      <c r="AA193" s="17">
        <f t="shared" si="127"/>
        <v>6.4935064935065512E-3</v>
      </c>
      <c r="AB193" s="17" t="str">
        <f t="shared" si="128"/>
        <v/>
      </c>
      <c r="AC193" s="17" t="str">
        <f t="shared" si="129"/>
        <v/>
      </c>
      <c r="AE193" s="17" t="str">
        <f t="shared" ca="1" si="130"/>
        <v/>
      </c>
      <c r="AF193" s="17" t="str">
        <f t="shared" ca="1" si="131"/>
        <v/>
      </c>
      <c r="AG193" s="17" t="str">
        <f t="shared" ca="1" si="132"/>
        <v/>
      </c>
      <c r="AH193" s="17" t="str">
        <f t="shared" ca="1" si="133"/>
        <v/>
      </c>
      <c r="AI193" s="17" t="str">
        <f t="shared" ca="1" si="134"/>
        <v/>
      </c>
      <c r="AJ193" s="17" t="str">
        <f t="shared" ca="1" si="135"/>
        <v/>
      </c>
      <c r="AK193" s="17" t="str">
        <f t="shared" ca="1" si="136"/>
        <v/>
      </c>
      <c r="AL193" s="17" t="str">
        <f t="shared" ca="1" si="137"/>
        <v/>
      </c>
      <c r="AM193" s="17" t="str">
        <f t="shared" ca="1" si="138"/>
        <v/>
      </c>
      <c r="AN193" s="17">
        <f t="shared" ca="1" si="139"/>
        <v>0</v>
      </c>
      <c r="AO193" s="17">
        <f t="shared" ca="1" si="140"/>
        <v>2.6490066225165476E-2</v>
      </c>
      <c r="AP193" s="17" t="str">
        <f t="shared" ca="1" si="141"/>
        <v/>
      </c>
      <c r="AQ193" s="17" t="str">
        <f t="shared" ca="1" si="142"/>
        <v/>
      </c>
      <c r="AS193" s="17" t="str">
        <f t="shared" ca="1" si="143"/>
        <v/>
      </c>
      <c r="AT193" s="17" t="str">
        <f t="shared" ca="1" si="144"/>
        <v/>
      </c>
      <c r="AU193" s="17" t="str">
        <f t="shared" ca="1" si="145"/>
        <v/>
      </c>
      <c r="AV193" s="17" t="str">
        <f t="shared" ca="1" si="146"/>
        <v/>
      </c>
      <c r="AW193" s="17" t="str">
        <f t="shared" ca="1" si="147"/>
        <v/>
      </c>
      <c r="AX193" s="17" t="str">
        <f t="shared" ca="1" si="148"/>
        <v/>
      </c>
      <c r="AY193" s="17" t="str">
        <f t="shared" ca="1" si="149"/>
        <v/>
      </c>
      <c r="AZ193" s="17" t="str">
        <f t="shared" ca="1" si="150"/>
        <v/>
      </c>
      <c r="BA193" s="17" t="str">
        <f t="shared" ca="1" si="151"/>
        <v/>
      </c>
      <c r="BB193" s="17">
        <f t="shared" ca="1" si="152"/>
        <v>-1.300795699534163E-2</v>
      </c>
      <c r="BC193" s="17">
        <f t="shared" ca="1" si="153"/>
        <v>6.720393510224465E-2</v>
      </c>
      <c r="BD193" s="17" t="str">
        <f t="shared" ca="1" si="154"/>
        <v/>
      </c>
      <c r="BE193" s="17" t="str">
        <f t="shared" ca="1" si="155"/>
        <v/>
      </c>
      <c r="BG193" s="17" t="str">
        <f t="shared" ca="1" si="156"/>
        <v/>
      </c>
      <c r="BH193" s="17" t="str">
        <f t="shared" ca="1" si="157"/>
        <v/>
      </c>
      <c r="BI193" s="17" t="str">
        <f t="shared" ca="1" si="158"/>
        <v/>
      </c>
      <c r="BJ193" s="17" t="str">
        <f t="shared" ca="1" si="159"/>
        <v/>
      </c>
      <c r="BK193" s="17" t="str">
        <f t="shared" ca="1" si="160"/>
        <v/>
      </c>
      <c r="BL193" s="17" t="str">
        <f t="shared" ca="1" si="161"/>
        <v/>
      </c>
      <c r="BM193" s="17" t="str">
        <f t="shared" ca="1" si="162"/>
        <v/>
      </c>
      <c r="BN193" s="17" t="str">
        <f t="shared" ca="1" si="163"/>
        <v/>
      </c>
      <c r="BO193" s="17" t="str">
        <f t="shared" ca="1" si="164"/>
        <v/>
      </c>
      <c r="BP193" s="17">
        <f t="shared" ca="1" si="165"/>
        <v>-6.5252680592936541E-3</v>
      </c>
      <c r="BQ193" s="17">
        <f t="shared" ca="1" si="166"/>
        <v>6.0694694319046949E-2</v>
      </c>
      <c r="BR193" s="17" t="str">
        <f t="shared" ca="1" si="167"/>
        <v/>
      </c>
      <c r="BS193" s="17" t="str">
        <f t="shared" ca="1" si="168"/>
        <v/>
      </c>
      <c r="BX193" t="str">
        <f>IF('Macrobond Imports'!FG192="","",'Macrobond Imports'!FG192)</f>
        <v/>
      </c>
      <c r="BY193" t="str">
        <f>IF('Macrobond Imports'!AI192="","",'Macrobond Imports'!AI192)</f>
        <v/>
      </c>
      <c r="CA193" s="37" t="str">
        <f t="shared" ca="1" si="169"/>
        <v/>
      </c>
      <c r="CB193" s="37" t="str">
        <f t="shared" ca="1" si="170"/>
        <v/>
      </c>
    </row>
    <row r="194" spans="1:80" x14ac:dyDescent="0.25">
      <c r="A194" s="10">
        <f>IF('Macrobond Imports'!A193="","",'Macrobond Imports'!A193)</f>
        <v>22981</v>
      </c>
      <c r="B194" s="9" t="str">
        <f>IF('Macrobond Imports'!B193="","",'Macrobond Imports'!B193)</f>
        <v/>
      </c>
      <c r="C194" s="9" t="str">
        <f>IF('Macrobond Imports'!C193="","",'Macrobond Imports'!C193)</f>
        <v/>
      </c>
      <c r="D194" s="9" t="str">
        <f>IF('Macrobond Imports'!Z193="","",'Macrobond Imports'!Z193)</f>
        <v/>
      </c>
      <c r="E194" s="9" t="str">
        <f>IF('Macrobond Imports'!BH193="","",'Macrobond Imports'!BH193)</f>
        <v/>
      </c>
      <c r="F194" s="9" t="str">
        <f>IF('Macrobond Imports'!BJ193="","",'Macrobond Imports'!BJ193)</f>
        <v/>
      </c>
      <c r="G194" s="9" t="str">
        <f>IF('Macrobond Imports'!BK193="","",'Macrobond Imports'!BK193)</f>
        <v/>
      </c>
      <c r="H194" s="9" t="str">
        <f>IF('Macrobond Imports'!BL193="","",'Macrobond Imports'!BL193)</f>
        <v/>
      </c>
      <c r="I194" s="9" t="str">
        <f>IF('Macrobond Imports'!BS193="","",'Macrobond Imports'!BS193)</f>
        <v/>
      </c>
      <c r="J194" s="9" t="str">
        <f>IF('Macrobond Imports'!AA193="","",'Macrobond Imports'!AA193)</f>
        <v/>
      </c>
      <c r="K194" s="9">
        <f>IF('Macrobond Imports'!DF193="","",'Macrobond Imports'!DF193)</f>
        <v>30.5</v>
      </c>
      <c r="L194" s="9">
        <f>IF('Macrobond Imports'!EA193="","",'Macrobond Imports'!EA193)</f>
        <v>30.6</v>
      </c>
      <c r="M194" s="9" t="str">
        <f>IF('Macrobond Imports'!FA193="","",'Macrobond Imports'!FA193)</f>
        <v/>
      </c>
      <c r="N194" s="9" t="str">
        <f>IF('Macrobond Imports'!FC193="","",'Macrobond Imports'!FC193)</f>
        <v/>
      </c>
      <c r="P194" s="16">
        <f t="shared" si="116"/>
        <v>22981</v>
      </c>
      <c r="Q194" s="17" t="str">
        <f t="shared" si="117"/>
        <v/>
      </c>
      <c r="R194" s="17" t="str">
        <f t="shared" si="118"/>
        <v/>
      </c>
      <c r="S194" s="17" t="str">
        <f t="shared" si="119"/>
        <v/>
      </c>
      <c r="T194" s="17" t="str">
        <f t="shared" si="120"/>
        <v/>
      </c>
      <c r="U194" s="17" t="str">
        <f t="shared" si="121"/>
        <v/>
      </c>
      <c r="V194" s="17" t="str">
        <f t="shared" si="122"/>
        <v/>
      </c>
      <c r="W194" s="17" t="str">
        <f t="shared" si="123"/>
        <v/>
      </c>
      <c r="X194" s="17" t="str">
        <f t="shared" si="124"/>
        <v/>
      </c>
      <c r="Y194" s="17" t="str">
        <f t="shared" si="125"/>
        <v/>
      </c>
      <c r="Z194" s="17">
        <f t="shared" si="126"/>
        <v>0</v>
      </c>
      <c r="AA194" s="17">
        <f t="shared" si="127"/>
        <v>-1.2903225806451535E-2</v>
      </c>
      <c r="AB194" s="17" t="str">
        <f t="shared" si="128"/>
        <v/>
      </c>
      <c r="AC194" s="17" t="str">
        <f t="shared" si="129"/>
        <v/>
      </c>
      <c r="AE194" s="17" t="str">
        <f t="shared" ca="1" si="130"/>
        <v/>
      </c>
      <c r="AF194" s="17" t="str">
        <f t="shared" ca="1" si="131"/>
        <v/>
      </c>
      <c r="AG194" s="17" t="str">
        <f t="shared" ca="1" si="132"/>
        <v/>
      </c>
      <c r="AH194" s="17" t="str">
        <f t="shared" ca="1" si="133"/>
        <v/>
      </c>
      <c r="AI194" s="17" t="str">
        <f t="shared" ca="1" si="134"/>
        <v/>
      </c>
      <c r="AJ194" s="17" t="str">
        <f t="shared" ca="1" si="135"/>
        <v/>
      </c>
      <c r="AK194" s="17" t="str">
        <f t="shared" ca="1" si="136"/>
        <v/>
      </c>
      <c r="AL194" s="17" t="str">
        <f t="shared" ca="1" si="137"/>
        <v/>
      </c>
      <c r="AM194" s="17" t="str">
        <f t="shared" ca="1" si="138"/>
        <v/>
      </c>
      <c r="AN194" s="17">
        <f t="shared" ca="1" si="139"/>
        <v>-3.2679738562092497E-3</v>
      </c>
      <c r="AO194" s="17">
        <f t="shared" ca="1" si="140"/>
        <v>0</v>
      </c>
      <c r="AP194" s="17" t="str">
        <f t="shared" ca="1" si="141"/>
        <v/>
      </c>
      <c r="AQ194" s="17" t="str">
        <f t="shared" ca="1" si="142"/>
        <v/>
      </c>
      <c r="AS194" s="17" t="str">
        <f t="shared" ca="1" si="143"/>
        <v/>
      </c>
      <c r="AT194" s="17" t="str">
        <f t="shared" ca="1" si="144"/>
        <v/>
      </c>
      <c r="AU194" s="17" t="str">
        <f t="shared" ca="1" si="145"/>
        <v/>
      </c>
      <c r="AV194" s="17" t="str">
        <f t="shared" ca="1" si="146"/>
        <v/>
      </c>
      <c r="AW194" s="17" t="str">
        <f t="shared" ca="1" si="147"/>
        <v/>
      </c>
      <c r="AX194" s="17" t="str">
        <f t="shared" ca="1" si="148"/>
        <v/>
      </c>
      <c r="AY194" s="17" t="str">
        <f t="shared" ca="1" si="149"/>
        <v/>
      </c>
      <c r="AZ194" s="17" t="str">
        <f t="shared" ca="1" si="150"/>
        <v/>
      </c>
      <c r="BA194" s="17" t="str">
        <f t="shared" ca="1" si="151"/>
        <v/>
      </c>
      <c r="BB194" s="17">
        <f t="shared" ca="1" si="152"/>
        <v>-1.300795699534163E-2</v>
      </c>
      <c r="BC194" s="17">
        <f t="shared" ca="1" si="153"/>
        <v>-7.4732453126640896E-2</v>
      </c>
      <c r="BD194" s="17" t="str">
        <f t="shared" ca="1" si="154"/>
        <v/>
      </c>
      <c r="BE194" s="17" t="str">
        <f t="shared" ca="1" si="155"/>
        <v/>
      </c>
      <c r="BG194" s="17" t="str">
        <f t="shared" ca="1" si="156"/>
        <v/>
      </c>
      <c r="BH194" s="17" t="str">
        <f t="shared" ca="1" si="157"/>
        <v/>
      </c>
      <c r="BI194" s="17" t="str">
        <f t="shared" ca="1" si="158"/>
        <v/>
      </c>
      <c r="BJ194" s="17" t="str">
        <f t="shared" ca="1" si="159"/>
        <v/>
      </c>
      <c r="BK194" s="17" t="str">
        <f t="shared" ca="1" si="160"/>
        <v/>
      </c>
      <c r="BL194" s="17" t="str">
        <f t="shared" ca="1" si="161"/>
        <v/>
      </c>
      <c r="BM194" s="17" t="str">
        <f t="shared" ca="1" si="162"/>
        <v/>
      </c>
      <c r="BN194" s="17" t="str">
        <f t="shared" ca="1" si="163"/>
        <v/>
      </c>
      <c r="BO194" s="17" t="str">
        <f t="shared" ca="1" si="164"/>
        <v/>
      </c>
      <c r="BP194" s="17">
        <f t="shared" ca="1" si="165"/>
        <v>-6.5252680592936541E-3</v>
      </c>
      <c r="BQ194" s="17">
        <f t="shared" ca="1" si="166"/>
        <v>4.7370834778134974E-2</v>
      </c>
      <c r="BR194" s="17" t="str">
        <f t="shared" ca="1" si="167"/>
        <v/>
      </c>
      <c r="BS194" s="17" t="str">
        <f t="shared" ca="1" si="168"/>
        <v/>
      </c>
      <c r="BX194" t="str">
        <f>IF('Macrobond Imports'!FG193="","",'Macrobond Imports'!FG193)</f>
        <v/>
      </c>
      <c r="BY194" t="str">
        <f>IF('Macrobond Imports'!AI193="","",'Macrobond Imports'!AI193)</f>
        <v/>
      </c>
      <c r="CA194" s="37" t="str">
        <f t="shared" ca="1" si="169"/>
        <v/>
      </c>
      <c r="CB194" s="37" t="str">
        <f t="shared" ca="1" si="170"/>
        <v/>
      </c>
    </row>
    <row r="195" spans="1:80" x14ac:dyDescent="0.25">
      <c r="A195" s="10">
        <f>IF('Macrobond Imports'!A194="","",'Macrobond Imports'!A194)</f>
        <v>23012</v>
      </c>
      <c r="B195" s="9" t="str">
        <f>IF('Macrobond Imports'!B194="","",'Macrobond Imports'!B194)</f>
        <v/>
      </c>
      <c r="C195" s="9" t="str">
        <f>IF('Macrobond Imports'!C194="","",'Macrobond Imports'!C194)</f>
        <v/>
      </c>
      <c r="D195" s="9" t="str">
        <f>IF('Macrobond Imports'!Z194="","",'Macrobond Imports'!Z194)</f>
        <v/>
      </c>
      <c r="E195" s="9" t="str">
        <f>IF('Macrobond Imports'!BH194="","",'Macrobond Imports'!BH194)</f>
        <v/>
      </c>
      <c r="F195" s="9" t="str">
        <f>IF('Macrobond Imports'!BJ194="","",'Macrobond Imports'!BJ194)</f>
        <v/>
      </c>
      <c r="G195" s="9" t="str">
        <f>IF('Macrobond Imports'!BK194="","",'Macrobond Imports'!BK194)</f>
        <v/>
      </c>
      <c r="H195" s="9" t="str">
        <f>IF('Macrobond Imports'!BL194="","",'Macrobond Imports'!BL194)</f>
        <v/>
      </c>
      <c r="I195" s="9" t="str">
        <f>IF('Macrobond Imports'!BS194="","",'Macrobond Imports'!BS194)</f>
        <v/>
      </c>
      <c r="J195" s="9" t="str">
        <f>IF('Macrobond Imports'!AA194="","",'Macrobond Imports'!AA194)</f>
        <v/>
      </c>
      <c r="K195" s="9">
        <f>IF('Macrobond Imports'!DF194="","",'Macrobond Imports'!DF194)</f>
        <v>30.5</v>
      </c>
      <c r="L195" s="9">
        <f>IF('Macrobond Imports'!EA194="","",'Macrobond Imports'!EA194)</f>
        <v>30.3</v>
      </c>
      <c r="M195" s="9" t="str">
        <f>IF('Macrobond Imports'!FA194="","",'Macrobond Imports'!FA194)</f>
        <v/>
      </c>
      <c r="N195" s="9" t="str">
        <f>IF('Macrobond Imports'!FC194="","",'Macrobond Imports'!FC194)</f>
        <v/>
      </c>
      <c r="P195" s="16">
        <f t="shared" si="116"/>
        <v>23012</v>
      </c>
      <c r="Q195" s="17" t="str">
        <f t="shared" si="117"/>
        <v/>
      </c>
      <c r="R195" s="17" t="str">
        <f t="shared" si="118"/>
        <v/>
      </c>
      <c r="S195" s="17" t="str">
        <f t="shared" si="119"/>
        <v/>
      </c>
      <c r="T195" s="17" t="str">
        <f t="shared" si="120"/>
        <v/>
      </c>
      <c r="U195" s="17" t="str">
        <f t="shared" si="121"/>
        <v/>
      </c>
      <c r="V195" s="17" t="str">
        <f t="shared" si="122"/>
        <v/>
      </c>
      <c r="W195" s="17" t="str">
        <f t="shared" si="123"/>
        <v/>
      </c>
      <c r="X195" s="17" t="str">
        <f t="shared" si="124"/>
        <v/>
      </c>
      <c r="Y195" s="17" t="str">
        <f t="shared" si="125"/>
        <v/>
      </c>
      <c r="Z195" s="17">
        <f t="shared" si="126"/>
        <v>0</v>
      </c>
      <c r="AA195" s="17">
        <f t="shared" si="127"/>
        <v>-9.8039215686275272E-3</v>
      </c>
      <c r="AB195" s="17" t="str">
        <f t="shared" si="128"/>
        <v/>
      </c>
      <c r="AC195" s="17" t="str">
        <f t="shared" si="129"/>
        <v/>
      </c>
      <c r="AE195" s="17" t="str">
        <f t="shared" ca="1" si="130"/>
        <v/>
      </c>
      <c r="AF195" s="17" t="str">
        <f t="shared" ca="1" si="131"/>
        <v/>
      </c>
      <c r="AG195" s="17" t="str">
        <f t="shared" ca="1" si="132"/>
        <v/>
      </c>
      <c r="AH195" s="17" t="str">
        <f t="shared" ca="1" si="133"/>
        <v/>
      </c>
      <c r="AI195" s="17" t="str">
        <f t="shared" ca="1" si="134"/>
        <v/>
      </c>
      <c r="AJ195" s="17" t="str">
        <f t="shared" ca="1" si="135"/>
        <v/>
      </c>
      <c r="AK195" s="17" t="str">
        <f t="shared" ca="1" si="136"/>
        <v/>
      </c>
      <c r="AL195" s="17" t="str">
        <f t="shared" ca="1" si="137"/>
        <v/>
      </c>
      <c r="AM195" s="17" t="str">
        <f t="shared" ca="1" si="138"/>
        <v/>
      </c>
      <c r="AN195" s="17">
        <f t="shared" ca="1" si="139"/>
        <v>0</v>
      </c>
      <c r="AO195" s="17">
        <f t="shared" ca="1" si="140"/>
        <v>-9.8039215686275272E-3</v>
      </c>
      <c r="AP195" s="17" t="str">
        <f t="shared" ca="1" si="141"/>
        <v/>
      </c>
      <c r="AQ195" s="17" t="str">
        <f t="shared" ca="1" si="142"/>
        <v/>
      </c>
      <c r="AS195" s="17" t="str">
        <f t="shared" ca="1" si="143"/>
        <v/>
      </c>
      <c r="AT195" s="17" t="str">
        <f t="shared" ca="1" si="144"/>
        <v/>
      </c>
      <c r="AU195" s="17" t="str">
        <f t="shared" ca="1" si="145"/>
        <v/>
      </c>
      <c r="AV195" s="17" t="str">
        <f t="shared" ca="1" si="146"/>
        <v/>
      </c>
      <c r="AW195" s="17" t="str">
        <f t="shared" ca="1" si="147"/>
        <v/>
      </c>
      <c r="AX195" s="17" t="str">
        <f t="shared" ca="1" si="148"/>
        <v/>
      </c>
      <c r="AY195" s="17" t="str">
        <f t="shared" ca="1" si="149"/>
        <v/>
      </c>
      <c r="AZ195" s="17" t="str">
        <f t="shared" ca="1" si="150"/>
        <v/>
      </c>
      <c r="BA195" s="17" t="str">
        <f t="shared" ca="1" si="151"/>
        <v/>
      </c>
      <c r="BB195" s="17">
        <f t="shared" ca="1" si="152"/>
        <v>0</v>
      </c>
      <c r="BC195" s="17">
        <f t="shared" ca="1" si="153"/>
        <v>-6.3370897160611395E-2</v>
      </c>
      <c r="BD195" s="17" t="str">
        <f t="shared" ca="1" si="154"/>
        <v/>
      </c>
      <c r="BE195" s="17" t="str">
        <f t="shared" ca="1" si="155"/>
        <v/>
      </c>
      <c r="BG195" s="17" t="str">
        <f t="shared" ca="1" si="156"/>
        <v/>
      </c>
      <c r="BH195" s="17" t="str">
        <f t="shared" ca="1" si="157"/>
        <v/>
      </c>
      <c r="BI195" s="17" t="str">
        <f t="shared" ca="1" si="158"/>
        <v/>
      </c>
      <c r="BJ195" s="17" t="str">
        <f t="shared" ca="1" si="159"/>
        <v/>
      </c>
      <c r="BK195" s="17" t="str">
        <f t="shared" ca="1" si="160"/>
        <v/>
      </c>
      <c r="BL195" s="17" t="str">
        <f t="shared" ca="1" si="161"/>
        <v/>
      </c>
      <c r="BM195" s="17" t="str">
        <f t="shared" ca="1" si="162"/>
        <v/>
      </c>
      <c r="BN195" s="17" t="str">
        <f t="shared" ca="1" si="163"/>
        <v/>
      </c>
      <c r="BO195" s="17" t="str">
        <f t="shared" ca="1" si="164"/>
        <v/>
      </c>
      <c r="BP195" s="17">
        <f t="shared" ca="1" si="165"/>
        <v>-6.5252680592936541E-3</v>
      </c>
      <c r="BQ195" s="17">
        <f t="shared" ca="1" si="166"/>
        <v>6.6334809876762435E-3</v>
      </c>
      <c r="BR195" s="17" t="str">
        <f t="shared" ca="1" si="167"/>
        <v/>
      </c>
      <c r="BS195" s="17" t="str">
        <f t="shared" ca="1" si="168"/>
        <v/>
      </c>
      <c r="BX195" t="str">
        <f>IF('Macrobond Imports'!FG194="","",'Macrobond Imports'!FG194)</f>
        <v/>
      </c>
      <c r="BY195" t="str">
        <f>IF('Macrobond Imports'!AI194="","",'Macrobond Imports'!AI194)</f>
        <v/>
      </c>
      <c r="CA195" s="37" t="str">
        <f t="shared" ca="1" si="169"/>
        <v/>
      </c>
      <c r="CB195" s="37" t="str">
        <f t="shared" ca="1" si="170"/>
        <v/>
      </c>
    </row>
    <row r="196" spans="1:80" x14ac:dyDescent="0.25">
      <c r="A196" s="10">
        <f>IF('Macrobond Imports'!A195="","",'Macrobond Imports'!A195)</f>
        <v>23043</v>
      </c>
      <c r="B196" s="9" t="str">
        <f>IF('Macrobond Imports'!B195="","",'Macrobond Imports'!B195)</f>
        <v/>
      </c>
      <c r="C196" s="9" t="str">
        <f>IF('Macrobond Imports'!C195="","",'Macrobond Imports'!C195)</f>
        <v/>
      </c>
      <c r="D196" s="9" t="str">
        <f>IF('Macrobond Imports'!Z195="","",'Macrobond Imports'!Z195)</f>
        <v/>
      </c>
      <c r="E196" s="9" t="str">
        <f>IF('Macrobond Imports'!BH195="","",'Macrobond Imports'!BH195)</f>
        <v/>
      </c>
      <c r="F196" s="9" t="str">
        <f>IF('Macrobond Imports'!BJ195="","",'Macrobond Imports'!BJ195)</f>
        <v/>
      </c>
      <c r="G196" s="9" t="str">
        <f>IF('Macrobond Imports'!BK195="","",'Macrobond Imports'!BK195)</f>
        <v/>
      </c>
      <c r="H196" s="9" t="str">
        <f>IF('Macrobond Imports'!BL195="","",'Macrobond Imports'!BL195)</f>
        <v/>
      </c>
      <c r="I196" s="9" t="str">
        <f>IF('Macrobond Imports'!BS195="","",'Macrobond Imports'!BS195)</f>
        <v/>
      </c>
      <c r="J196" s="9" t="str">
        <f>IF('Macrobond Imports'!AA195="","",'Macrobond Imports'!AA195)</f>
        <v/>
      </c>
      <c r="K196" s="9">
        <f>IF('Macrobond Imports'!DF195="","",'Macrobond Imports'!DF195)</f>
        <v>30.5</v>
      </c>
      <c r="L196" s="9">
        <f>IF('Macrobond Imports'!EA195="","",'Macrobond Imports'!EA195)</f>
        <v>30</v>
      </c>
      <c r="M196" s="9" t="str">
        <f>IF('Macrobond Imports'!FA195="","",'Macrobond Imports'!FA195)</f>
        <v/>
      </c>
      <c r="N196" s="9" t="str">
        <f>IF('Macrobond Imports'!FC195="","",'Macrobond Imports'!FC195)</f>
        <v/>
      </c>
      <c r="P196" s="16">
        <f t="shared" si="116"/>
        <v>23043</v>
      </c>
      <c r="Q196" s="17" t="str">
        <f t="shared" si="117"/>
        <v/>
      </c>
      <c r="R196" s="17" t="str">
        <f t="shared" si="118"/>
        <v/>
      </c>
      <c r="S196" s="17" t="str">
        <f t="shared" si="119"/>
        <v/>
      </c>
      <c r="T196" s="17" t="str">
        <f t="shared" si="120"/>
        <v/>
      </c>
      <c r="U196" s="17" t="str">
        <f t="shared" si="121"/>
        <v/>
      </c>
      <c r="V196" s="17" t="str">
        <f t="shared" si="122"/>
        <v/>
      </c>
      <c r="W196" s="17" t="str">
        <f t="shared" si="123"/>
        <v/>
      </c>
      <c r="X196" s="17" t="str">
        <f t="shared" si="124"/>
        <v/>
      </c>
      <c r="Y196" s="17" t="str">
        <f t="shared" si="125"/>
        <v/>
      </c>
      <c r="Z196" s="17">
        <f t="shared" si="126"/>
        <v>0</v>
      </c>
      <c r="AA196" s="17">
        <f t="shared" si="127"/>
        <v>-9.9009900990099098E-3</v>
      </c>
      <c r="AB196" s="17" t="str">
        <f t="shared" si="128"/>
        <v/>
      </c>
      <c r="AC196" s="17" t="str">
        <f t="shared" si="129"/>
        <v/>
      </c>
      <c r="AE196" s="17" t="str">
        <f t="shared" ca="1" si="130"/>
        <v/>
      </c>
      <c r="AF196" s="17" t="str">
        <f t="shared" ca="1" si="131"/>
        <v/>
      </c>
      <c r="AG196" s="17" t="str">
        <f t="shared" ca="1" si="132"/>
        <v/>
      </c>
      <c r="AH196" s="17" t="str">
        <f t="shared" ca="1" si="133"/>
        <v/>
      </c>
      <c r="AI196" s="17" t="str">
        <f t="shared" ca="1" si="134"/>
        <v/>
      </c>
      <c r="AJ196" s="17" t="str">
        <f t="shared" ca="1" si="135"/>
        <v/>
      </c>
      <c r="AK196" s="17" t="str">
        <f t="shared" ca="1" si="136"/>
        <v/>
      </c>
      <c r="AL196" s="17" t="str">
        <f t="shared" ca="1" si="137"/>
        <v/>
      </c>
      <c r="AM196" s="17" t="str">
        <f t="shared" ca="1" si="138"/>
        <v/>
      </c>
      <c r="AN196" s="17">
        <f t="shared" ca="1" si="139"/>
        <v>-3.2679738562092497E-3</v>
      </c>
      <c r="AO196" s="17">
        <f t="shared" ca="1" si="140"/>
        <v>-1.6393442622950838E-2</v>
      </c>
      <c r="AP196" s="17" t="str">
        <f t="shared" ca="1" si="141"/>
        <v/>
      </c>
      <c r="AQ196" s="17" t="str">
        <f t="shared" ca="1" si="142"/>
        <v/>
      </c>
      <c r="AS196" s="17" t="str">
        <f t="shared" ca="1" si="143"/>
        <v/>
      </c>
      <c r="AT196" s="17" t="str">
        <f t="shared" ca="1" si="144"/>
        <v/>
      </c>
      <c r="AU196" s="17" t="str">
        <f t="shared" ca="1" si="145"/>
        <v/>
      </c>
      <c r="AV196" s="17" t="str">
        <f t="shared" ca="1" si="146"/>
        <v/>
      </c>
      <c r="AW196" s="17" t="str">
        <f t="shared" ca="1" si="147"/>
        <v/>
      </c>
      <c r="AX196" s="17" t="str">
        <f t="shared" ca="1" si="148"/>
        <v/>
      </c>
      <c r="AY196" s="17" t="str">
        <f t="shared" ca="1" si="149"/>
        <v/>
      </c>
      <c r="AZ196" s="17" t="str">
        <f t="shared" ca="1" si="150"/>
        <v/>
      </c>
      <c r="BA196" s="17" t="str">
        <f t="shared" ca="1" si="151"/>
        <v/>
      </c>
      <c r="BB196" s="17">
        <f t="shared" ca="1" si="152"/>
        <v>0</v>
      </c>
      <c r="BC196" s="17">
        <f t="shared" ca="1" si="153"/>
        <v>-0.122921947633026</v>
      </c>
      <c r="BD196" s="17" t="str">
        <f t="shared" ca="1" si="154"/>
        <v/>
      </c>
      <c r="BE196" s="17" t="str">
        <f t="shared" ca="1" si="155"/>
        <v/>
      </c>
      <c r="BG196" s="17" t="str">
        <f t="shared" ca="1" si="156"/>
        <v/>
      </c>
      <c r="BH196" s="17" t="str">
        <f t="shared" ca="1" si="157"/>
        <v/>
      </c>
      <c r="BI196" s="17" t="str">
        <f t="shared" ca="1" si="158"/>
        <v/>
      </c>
      <c r="BJ196" s="17" t="str">
        <f t="shared" ca="1" si="159"/>
        <v/>
      </c>
      <c r="BK196" s="17" t="str">
        <f t="shared" ca="1" si="160"/>
        <v/>
      </c>
      <c r="BL196" s="17" t="str">
        <f t="shared" ca="1" si="161"/>
        <v/>
      </c>
      <c r="BM196" s="17" t="str">
        <f t="shared" ca="1" si="162"/>
        <v/>
      </c>
      <c r="BN196" s="17" t="str">
        <f t="shared" ca="1" si="163"/>
        <v/>
      </c>
      <c r="BO196" s="17" t="str">
        <f t="shared" ca="1" si="164"/>
        <v/>
      </c>
      <c r="BP196" s="17">
        <f t="shared" ca="1" si="165"/>
        <v>-6.5252680592936541E-3</v>
      </c>
      <c r="BQ196" s="17">
        <f t="shared" ca="1" si="166"/>
        <v>-3.2518140284869657E-2</v>
      </c>
      <c r="BR196" s="17" t="str">
        <f t="shared" ca="1" si="167"/>
        <v/>
      </c>
      <c r="BS196" s="17" t="str">
        <f t="shared" ca="1" si="168"/>
        <v/>
      </c>
      <c r="BX196" t="str">
        <f>IF('Macrobond Imports'!FG195="","",'Macrobond Imports'!FG195)</f>
        <v/>
      </c>
      <c r="BY196" t="str">
        <f>IF('Macrobond Imports'!AI195="","",'Macrobond Imports'!AI195)</f>
        <v/>
      </c>
      <c r="CA196" s="37" t="str">
        <f t="shared" ca="1" si="169"/>
        <v/>
      </c>
      <c r="CB196" s="37" t="str">
        <f t="shared" ca="1" si="170"/>
        <v/>
      </c>
    </row>
    <row r="197" spans="1:80" x14ac:dyDescent="0.25">
      <c r="A197" s="10">
        <f>IF('Macrobond Imports'!A196="","",'Macrobond Imports'!A196)</f>
        <v>23071</v>
      </c>
      <c r="B197" s="9" t="str">
        <f>IF('Macrobond Imports'!B196="","",'Macrobond Imports'!B196)</f>
        <v/>
      </c>
      <c r="C197" s="9" t="str">
        <f>IF('Macrobond Imports'!C196="","",'Macrobond Imports'!C196)</f>
        <v/>
      </c>
      <c r="D197" s="9" t="str">
        <f>IF('Macrobond Imports'!Z196="","",'Macrobond Imports'!Z196)</f>
        <v/>
      </c>
      <c r="E197" s="9" t="str">
        <f>IF('Macrobond Imports'!BH196="","",'Macrobond Imports'!BH196)</f>
        <v/>
      </c>
      <c r="F197" s="9" t="str">
        <f>IF('Macrobond Imports'!BJ196="","",'Macrobond Imports'!BJ196)</f>
        <v/>
      </c>
      <c r="G197" s="9" t="str">
        <f>IF('Macrobond Imports'!BK196="","",'Macrobond Imports'!BK196)</f>
        <v/>
      </c>
      <c r="H197" s="9" t="str">
        <f>IF('Macrobond Imports'!BL196="","",'Macrobond Imports'!BL196)</f>
        <v/>
      </c>
      <c r="I197" s="9" t="str">
        <f>IF('Macrobond Imports'!BS196="","",'Macrobond Imports'!BS196)</f>
        <v/>
      </c>
      <c r="J197" s="9" t="str">
        <f>IF('Macrobond Imports'!AA196="","",'Macrobond Imports'!AA196)</f>
        <v/>
      </c>
      <c r="K197" s="9">
        <f>IF('Macrobond Imports'!DF196="","",'Macrobond Imports'!DF196)</f>
        <v>30.5</v>
      </c>
      <c r="L197" s="9">
        <f>IF('Macrobond Imports'!EA196="","",'Macrobond Imports'!EA196)</f>
        <v>29.6</v>
      </c>
      <c r="M197" s="9" t="str">
        <f>IF('Macrobond Imports'!FA196="","",'Macrobond Imports'!FA196)</f>
        <v/>
      </c>
      <c r="N197" s="9" t="str">
        <f>IF('Macrobond Imports'!FC196="","",'Macrobond Imports'!FC196)</f>
        <v/>
      </c>
      <c r="P197" s="16">
        <f t="shared" si="116"/>
        <v>23071</v>
      </c>
      <c r="Q197" s="17" t="str">
        <f t="shared" si="117"/>
        <v/>
      </c>
      <c r="R197" s="17" t="str">
        <f t="shared" si="118"/>
        <v/>
      </c>
      <c r="S197" s="17" t="str">
        <f t="shared" si="119"/>
        <v/>
      </c>
      <c r="T197" s="17" t="str">
        <f t="shared" si="120"/>
        <v/>
      </c>
      <c r="U197" s="17" t="str">
        <f t="shared" si="121"/>
        <v/>
      </c>
      <c r="V197" s="17" t="str">
        <f t="shared" si="122"/>
        <v/>
      </c>
      <c r="W197" s="17" t="str">
        <f t="shared" si="123"/>
        <v/>
      </c>
      <c r="X197" s="17" t="str">
        <f t="shared" si="124"/>
        <v/>
      </c>
      <c r="Y197" s="17" t="str">
        <f t="shared" si="125"/>
        <v/>
      </c>
      <c r="Z197" s="17">
        <f t="shared" si="126"/>
        <v>0</v>
      </c>
      <c r="AA197" s="17">
        <f t="shared" si="127"/>
        <v>-1.3333333333333308E-2</v>
      </c>
      <c r="AB197" s="17" t="str">
        <f t="shared" si="128"/>
        <v/>
      </c>
      <c r="AC197" s="17" t="str">
        <f t="shared" si="129"/>
        <v/>
      </c>
      <c r="AE197" s="17" t="str">
        <f t="shared" ca="1" si="130"/>
        <v/>
      </c>
      <c r="AF197" s="17" t="str">
        <f t="shared" ca="1" si="131"/>
        <v/>
      </c>
      <c r="AG197" s="17" t="str">
        <f t="shared" ca="1" si="132"/>
        <v/>
      </c>
      <c r="AH197" s="17" t="str">
        <f t="shared" ca="1" si="133"/>
        <v/>
      </c>
      <c r="AI197" s="17" t="str">
        <f t="shared" ca="1" si="134"/>
        <v/>
      </c>
      <c r="AJ197" s="17" t="str">
        <f t="shared" ca="1" si="135"/>
        <v/>
      </c>
      <c r="AK197" s="17" t="str">
        <f t="shared" ca="1" si="136"/>
        <v/>
      </c>
      <c r="AL197" s="17" t="str">
        <f t="shared" ca="1" si="137"/>
        <v/>
      </c>
      <c r="AM197" s="17" t="str">
        <f t="shared" ca="1" si="138"/>
        <v/>
      </c>
      <c r="AN197" s="17">
        <f t="shared" ca="1" si="139"/>
        <v>-3.2679738562092497E-3</v>
      </c>
      <c r="AO197" s="17">
        <f t="shared" ca="1" si="140"/>
        <v>-2.9508196721311442E-2</v>
      </c>
      <c r="AP197" s="17" t="str">
        <f t="shared" ca="1" si="141"/>
        <v/>
      </c>
      <c r="AQ197" s="17" t="str">
        <f t="shared" ca="1" si="142"/>
        <v/>
      </c>
      <c r="AS197" s="17" t="str">
        <f t="shared" ca="1" si="143"/>
        <v/>
      </c>
      <c r="AT197" s="17" t="str">
        <f t="shared" ca="1" si="144"/>
        <v/>
      </c>
      <c r="AU197" s="17" t="str">
        <f t="shared" ca="1" si="145"/>
        <v/>
      </c>
      <c r="AV197" s="17" t="str">
        <f t="shared" ca="1" si="146"/>
        <v/>
      </c>
      <c r="AW197" s="17" t="str">
        <f t="shared" ca="1" si="147"/>
        <v/>
      </c>
      <c r="AX197" s="17" t="str">
        <f t="shared" ca="1" si="148"/>
        <v/>
      </c>
      <c r="AY197" s="17" t="str">
        <f t="shared" ca="1" si="149"/>
        <v/>
      </c>
      <c r="AZ197" s="17" t="str">
        <f t="shared" ca="1" si="150"/>
        <v/>
      </c>
      <c r="BA197" s="17" t="str">
        <f t="shared" ca="1" si="151"/>
        <v/>
      </c>
      <c r="BB197" s="17">
        <f t="shared" ca="1" si="152"/>
        <v>0</v>
      </c>
      <c r="BC197" s="17">
        <f t="shared" ca="1" si="153"/>
        <v>-0.12444962513235924</v>
      </c>
      <c r="BD197" s="17" t="str">
        <f t="shared" ca="1" si="154"/>
        <v/>
      </c>
      <c r="BE197" s="17" t="str">
        <f t="shared" ca="1" si="155"/>
        <v/>
      </c>
      <c r="BG197" s="17" t="str">
        <f t="shared" ca="1" si="156"/>
        <v/>
      </c>
      <c r="BH197" s="17" t="str">
        <f t="shared" ca="1" si="157"/>
        <v/>
      </c>
      <c r="BI197" s="17" t="str">
        <f t="shared" ca="1" si="158"/>
        <v/>
      </c>
      <c r="BJ197" s="17" t="str">
        <f t="shared" ca="1" si="159"/>
        <v/>
      </c>
      <c r="BK197" s="17" t="str">
        <f t="shared" ca="1" si="160"/>
        <v/>
      </c>
      <c r="BL197" s="17" t="str">
        <f t="shared" ca="1" si="161"/>
        <v/>
      </c>
      <c r="BM197" s="17" t="str">
        <f t="shared" ca="1" si="162"/>
        <v/>
      </c>
      <c r="BN197" s="17" t="str">
        <f t="shared" ca="1" si="163"/>
        <v/>
      </c>
      <c r="BO197" s="17" t="str">
        <f t="shared" ca="1" si="164"/>
        <v/>
      </c>
      <c r="BP197" s="17">
        <f t="shared" ca="1" si="165"/>
        <v>-6.5252680592936541E-3</v>
      </c>
      <c r="BQ197" s="17">
        <f t="shared" ca="1" si="166"/>
        <v>-9.9934253780407545E-2</v>
      </c>
      <c r="BR197" s="17" t="str">
        <f t="shared" ca="1" si="167"/>
        <v/>
      </c>
      <c r="BS197" s="17" t="str">
        <f t="shared" ca="1" si="168"/>
        <v/>
      </c>
      <c r="BX197" t="str">
        <f>IF('Macrobond Imports'!FG196="","",'Macrobond Imports'!FG196)</f>
        <v/>
      </c>
      <c r="BY197" t="str">
        <f>IF('Macrobond Imports'!AI196="","",'Macrobond Imports'!AI196)</f>
        <v/>
      </c>
      <c r="CA197" s="37" t="str">
        <f t="shared" ca="1" si="169"/>
        <v/>
      </c>
      <c r="CB197" s="37" t="str">
        <f t="shared" ca="1" si="170"/>
        <v/>
      </c>
    </row>
    <row r="198" spans="1:80" x14ac:dyDescent="0.25">
      <c r="A198" s="10">
        <f>IF('Macrobond Imports'!A197="","",'Macrobond Imports'!A197)</f>
        <v>23102</v>
      </c>
      <c r="B198" s="9" t="str">
        <f>IF('Macrobond Imports'!B197="","",'Macrobond Imports'!B197)</f>
        <v/>
      </c>
      <c r="C198" s="9" t="str">
        <f>IF('Macrobond Imports'!C197="","",'Macrobond Imports'!C197)</f>
        <v/>
      </c>
      <c r="D198" s="9" t="str">
        <f>IF('Macrobond Imports'!Z197="","",'Macrobond Imports'!Z197)</f>
        <v/>
      </c>
      <c r="E198" s="9" t="str">
        <f>IF('Macrobond Imports'!BH197="","",'Macrobond Imports'!BH197)</f>
        <v/>
      </c>
      <c r="F198" s="9" t="str">
        <f>IF('Macrobond Imports'!BJ197="","",'Macrobond Imports'!BJ197)</f>
        <v/>
      </c>
      <c r="G198" s="9" t="str">
        <f>IF('Macrobond Imports'!BK197="","",'Macrobond Imports'!BK197)</f>
        <v/>
      </c>
      <c r="H198" s="9" t="str">
        <f>IF('Macrobond Imports'!BL197="","",'Macrobond Imports'!BL197)</f>
        <v/>
      </c>
      <c r="I198" s="9" t="str">
        <f>IF('Macrobond Imports'!BS197="","",'Macrobond Imports'!BS197)</f>
        <v/>
      </c>
      <c r="J198" s="9" t="str">
        <f>IF('Macrobond Imports'!AA197="","",'Macrobond Imports'!AA197)</f>
        <v/>
      </c>
      <c r="K198" s="9">
        <f>IF('Macrobond Imports'!DF197="","",'Macrobond Imports'!DF197)</f>
        <v>30.5</v>
      </c>
      <c r="L198" s="9">
        <f>IF('Macrobond Imports'!EA197="","",'Macrobond Imports'!EA197)</f>
        <v>29.8</v>
      </c>
      <c r="M198" s="9" t="str">
        <f>IF('Macrobond Imports'!FA197="","",'Macrobond Imports'!FA197)</f>
        <v/>
      </c>
      <c r="N198" s="9" t="str">
        <f>IF('Macrobond Imports'!FC197="","",'Macrobond Imports'!FC197)</f>
        <v/>
      </c>
      <c r="P198" s="16">
        <f t="shared" si="116"/>
        <v>23102</v>
      </c>
      <c r="Q198" s="17" t="str">
        <f t="shared" si="117"/>
        <v/>
      </c>
      <c r="R198" s="17" t="str">
        <f t="shared" si="118"/>
        <v/>
      </c>
      <c r="S198" s="17" t="str">
        <f t="shared" si="119"/>
        <v/>
      </c>
      <c r="T198" s="17" t="str">
        <f t="shared" si="120"/>
        <v/>
      </c>
      <c r="U198" s="17" t="str">
        <f t="shared" si="121"/>
        <v/>
      </c>
      <c r="V198" s="17" t="str">
        <f t="shared" si="122"/>
        <v/>
      </c>
      <c r="W198" s="17" t="str">
        <f t="shared" si="123"/>
        <v/>
      </c>
      <c r="X198" s="17" t="str">
        <f t="shared" si="124"/>
        <v/>
      </c>
      <c r="Y198" s="17" t="str">
        <f t="shared" si="125"/>
        <v/>
      </c>
      <c r="Z198" s="17">
        <f t="shared" si="126"/>
        <v>0</v>
      </c>
      <c r="AA198" s="17">
        <f t="shared" si="127"/>
        <v>6.7567567567567988E-3</v>
      </c>
      <c r="AB198" s="17" t="str">
        <f t="shared" si="128"/>
        <v/>
      </c>
      <c r="AC198" s="17" t="str">
        <f t="shared" si="129"/>
        <v/>
      </c>
      <c r="AE198" s="17" t="str">
        <f t="shared" ca="1" si="130"/>
        <v/>
      </c>
      <c r="AF198" s="17" t="str">
        <f t="shared" ca="1" si="131"/>
        <v/>
      </c>
      <c r="AG198" s="17" t="str">
        <f t="shared" ca="1" si="132"/>
        <v/>
      </c>
      <c r="AH198" s="17" t="str">
        <f t="shared" ca="1" si="133"/>
        <v/>
      </c>
      <c r="AI198" s="17" t="str">
        <f t="shared" ca="1" si="134"/>
        <v/>
      </c>
      <c r="AJ198" s="17" t="str">
        <f t="shared" ca="1" si="135"/>
        <v/>
      </c>
      <c r="AK198" s="17" t="str">
        <f t="shared" ca="1" si="136"/>
        <v/>
      </c>
      <c r="AL198" s="17" t="str">
        <f t="shared" ca="1" si="137"/>
        <v/>
      </c>
      <c r="AM198" s="17" t="str">
        <f t="shared" ca="1" si="138"/>
        <v/>
      </c>
      <c r="AN198" s="17">
        <f t="shared" ca="1" si="139"/>
        <v>-3.2679738562092497E-3</v>
      </c>
      <c r="AO198" s="17">
        <f t="shared" ca="1" si="140"/>
        <v>-9.966777408637939E-3</v>
      </c>
      <c r="AP198" s="17" t="str">
        <f t="shared" ca="1" si="141"/>
        <v/>
      </c>
      <c r="AQ198" s="17" t="str">
        <f t="shared" ca="1" si="142"/>
        <v/>
      </c>
      <c r="AS198" s="17" t="str">
        <f t="shared" ca="1" si="143"/>
        <v/>
      </c>
      <c r="AT198" s="17" t="str">
        <f t="shared" ca="1" si="144"/>
        <v/>
      </c>
      <c r="AU198" s="17" t="str">
        <f t="shared" ca="1" si="145"/>
        <v/>
      </c>
      <c r="AV198" s="17" t="str">
        <f t="shared" ca="1" si="146"/>
        <v/>
      </c>
      <c r="AW198" s="17" t="str">
        <f t="shared" ca="1" si="147"/>
        <v/>
      </c>
      <c r="AX198" s="17" t="str">
        <f t="shared" ca="1" si="148"/>
        <v/>
      </c>
      <c r="AY198" s="17" t="str">
        <f t="shared" ca="1" si="149"/>
        <v/>
      </c>
      <c r="AZ198" s="17" t="str">
        <f t="shared" ca="1" si="150"/>
        <v/>
      </c>
      <c r="BA198" s="17" t="str">
        <f t="shared" ca="1" si="151"/>
        <v/>
      </c>
      <c r="BB198" s="17">
        <f t="shared" ca="1" si="152"/>
        <v>0</v>
      </c>
      <c r="BC198" s="17">
        <f t="shared" ca="1" si="153"/>
        <v>-6.4390673652964692E-2</v>
      </c>
      <c r="BD198" s="17" t="str">
        <f t="shared" ca="1" si="154"/>
        <v/>
      </c>
      <c r="BE198" s="17" t="str">
        <f t="shared" ca="1" si="155"/>
        <v/>
      </c>
      <c r="BG198" s="17" t="str">
        <f t="shared" ca="1" si="156"/>
        <v/>
      </c>
      <c r="BH198" s="17" t="str">
        <f t="shared" ca="1" si="157"/>
        <v/>
      </c>
      <c r="BI198" s="17" t="str">
        <f t="shared" ca="1" si="158"/>
        <v/>
      </c>
      <c r="BJ198" s="17" t="str">
        <f t="shared" ca="1" si="159"/>
        <v/>
      </c>
      <c r="BK198" s="17" t="str">
        <f t="shared" ca="1" si="160"/>
        <v/>
      </c>
      <c r="BL198" s="17" t="str">
        <f t="shared" ca="1" si="161"/>
        <v/>
      </c>
      <c r="BM198" s="17" t="str">
        <f t="shared" ca="1" si="162"/>
        <v/>
      </c>
      <c r="BN198" s="17" t="str">
        <f t="shared" ca="1" si="163"/>
        <v/>
      </c>
      <c r="BO198" s="17" t="str">
        <f t="shared" ca="1" si="164"/>
        <v/>
      </c>
      <c r="BP198" s="17">
        <f t="shared" ca="1" si="165"/>
        <v>0</v>
      </c>
      <c r="BQ198" s="17">
        <f t="shared" ca="1" si="166"/>
        <v>-6.38809242705346E-2</v>
      </c>
      <c r="BR198" s="17" t="str">
        <f t="shared" ca="1" si="167"/>
        <v/>
      </c>
      <c r="BS198" s="17" t="str">
        <f t="shared" ca="1" si="168"/>
        <v/>
      </c>
      <c r="BX198" t="str">
        <f>IF('Macrobond Imports'!FG197="","",'Macrobond Imports'!FG197)</f>
        <v/>
      </c>
      <c r="BY198" t="str">
        <f>IF('Macrobond Imports'!AI197="","",'Macrobond Imports'!AI197)</f>
        <v/>
      </c>
      <c r="CA198" s="37" t="str">
        <f t="shared" ca="1" si="169"/>
        <v/>
      </c>
      <c r="CB198" s="37" t="str">
        <f t="shared" ca="1" si="170"/>
        <v/>
      </c>
    </row>
    <row r="199" spans="1:80" x14ac:dyDescent="0.25">
      <c r="A199" s="10">
        <f>IF('Macrobond Imports'!A198="","",'Macrobond Imports'!A198)</f>
        <v>23132</v>
      </c>
      <c r="B199" s="9" t="str">
        <f>IF('Macrobond Imports'!B198="","",'Macrobond Imports'!B198)</f>
        <v/>
      </c>
      <c r="C199" s="9" t="str">
        <f>IF('Macrobond Imports'!C198="","",'Macrobond Imports'!C198)</f>
        <v/>
      </c>
      <c r="D199" s="9" t="str">
        <f>IF('Macrobond Imports'!Z198="","",'Macrobond Imports'!Z198)</f>
        <v/>
      </c>
      <c r="E199" s="9" t="str">
        <f>IF('Macrobond Imports'!BH198="","",'Macrobond Imports'!BH198)</f>
        <v/>
      </c>
      <c r="F199" s="9" t="str">
        <f>IF('Macrobond Imports'!BJ198="","",'Macrobond Imports'!BJ198)</f>
        <v/>
      </c>
      <c r="G199" s="9" t="str">
        <f>IF('Macrobond Imports'!BK198="","",'Macrobond Imports'!BK198)</f>
        <v/>
      </c>
      <c r="H199" s="9" t="str">
        <f>IF('Macrobond Imports'!BL198="","",'Macrobond Imports'!BL198)</f>
        <v/>
      </c>
      <c r="I199" s="9" t="str">
        <f>IF('Macrobond Imports'!BS198="","",'Macrobond Imports'!BS198)</f>
        <v/>
      </c>
      <c r="J199" s="9" t="str">
        <f>IF('Macrobond Imports'!AA198="","",'Macrobond Imports'!AA198)</f>
        <v/>
      </c>
      <c r="K199" s="9">
        <f>IF('Macrobond Imports'!DF198="","",'Macrobond Imports'!DF198)</f>
        <v>30.7</v>
      </c>
      <c r="L199" s="9">
        <f>IF('Macrobond Imports'!EA198="","",'Macrobond Imports'!EA198)</f>
        <v>29.6</v>
      </c>
      <c r="M199" s="9" t="str">
        <f>IF('Macrobond Imports'!FA198="","",'Macrobond Imports'!FA198)</f>
        <v/>
      </c>
      <c r="N199" s="9" t="str">
        <f>IF('Macrobond Imports'!FC198="","",'Macrobond Imports'!FC198)</f>
        <v/>
      </c>
      <c r="P199" s="16">
        <f t="shared" ref="P199:P262" si="171">A199</f>
        <v>23132</v>
      </c>
      <c r="Q199" s="17" t="str">
        <f t="shared" ref="Q199:Q262" si="172">IF(OR(B199="",N(B198)=0),"",B199/B198-1)</f>
        <v/>
      </c>
      <c r="R199" s="17" t="str">
        <f t="shared" ref="R199:R262" si="173">IF(OR(C199="",N(C198)=0),"",C199/C198-1)</f>
        <v/>
      </c>
      <c r="S199" s="17" t="str">
        <f t="shared" ref="S199:S262" si="174">IF(OR(D199="",N(D198)=0),"",D199/D198-1)</f>
        <v/>
      </c>
      <c r="T199" s="17" t="str">
        <f t="shared" ref="T199:T262" si="175">IF(OR(E199="",N(E198)=0),"",E199/E198-1)</f>
        <v/>
      </c>
      <c r="U199" s="17" t="str">
        <f t="shared" ref="U199:U262" si="176">IF(OR(F199="",N(F198)=0),"",F199/F198-1)</f>
        <v/>
      </c>
      <c r="V199" s="17" t="str">
        <f t="shared" ref="V199:V262" si="177">IF(OR(G199="",N(G198)=0),"",G199/G198-1)</f>
        <v/>
      </c>
      <c r="W199" s="17" t="str">
        <f t="shared" ref="W199:W262" si="178">IF(OR(H199="",N(H198)=0),"",H199/H198-1)</f>
        <v/>
      </c>
      <c r="X199" s="17" t="str">
        <f t="shared" ref="X199:X262" si="179">IF(OR(I199="",N(I198)=0),"",I199/I198-1)</f>
        <v/>
      </c>
      <c r="Y199" s="17" t="str">
        <f t="shared" ref="Y199:Y262" si="180">IF(OR(J199="",N(J198)=0),"",J199/J198-1)</f>
        <v/>
      </c>
      <c r="Z199" s="17">
        <f t="shared" ref="Z199:Z262" si="181">IF(OR(K199="",N(K198)=0),"",K199/K198-1)</f>
        <v>6.5573770491802463E-3</v>
      </c>
      <c r="AA199" s="17">
        <f t="shared" ref="AA199:AA262" si="182">IF(OR(L199="",N(L198)=0),"",L199/L198-1)</f>
        <v>-6.7114093959731447E-3</v>
      </c>
      <c r="AB199" s="17" t="str">
        <f t="shared" ref="AB199:AB262" si="183">IF(OR(M199="",N(M198)=0),"",M199/M198-1)</f>
        <v/>
      </c>
      <c r="AC199" s="17" t="str">
        <f t="shared" ref="AC199:AC262" si="184">IF(OR(N199="",N(N198)=0),"",N199/N198-1)</f>
        <v/>
      </c>
      <c r="AE199" s="17" t="str">
        <f t="shared" ref="AE199:AE262" ca="1" si="185">IFERROR(IF(OR(B199="",OFFSET(B199,-12,0)=""),"",B199/OFFSET(B199,-12,0)-1),"")</f>
        <v/>
      </c>
      <c r="AF199" s="17" t="str">
        <f t="shared" ref="AF199:AF262" ca="1" si="186">IFERROR(IF(OR(C199="",OFFSET(C199,-12,0)=""),"",C199/OFFSET(C199,-12,0)-1),"")</f>
        <v/>
      </c>
      <c r="AG199" s="17" t="str">
        <f t="shared" ref="AG199:AG262" ca="1" si="187">IFERROR(IF(OR(D199="",OFFSET(D199,-12,0)=""),"",D199/OFFSET(D199,-12,0)-1),"")</f>
        <v/>
      </c>
      <c r="AH199" s="17" t="str">
        <f t="shared" ref="AH199:AH262" ca="1" si="188">IFERROR(IF(OR(E199="",OFFSET(E199,-12,0)=""),"",E199/OFFSET(E199,-12,0)-1),"")</f>
        <v/>
      </c>
      <c r="AI199" s="17" t="str">
        <f t="shared" ref="AI199:AI262" ca="1" si="189">IFERROR(IF(OR(F199="",OFFSET(F199,-12,0)=""),"",F199/OFFSET(F199,-12,0)-1),"")</f>
        <v/>
      </c>
      <c r="AJ199" s="17" t="str">
        <f t="shared" ref="AJ199:AJ262" ca="1" si="190">IFERROR(IF(OR(G199="",OFFSET(G199,-12,0)=""),"",G199/OFFSET(G199,-12,0)-1),"")</f>
        <v/>
      </c>
      <c r="AK199" s="17" t="str">
        <f t="shared" ref="AK199:AK262" ca="1" si="191">IFERROR(IF(OR(H199="",OFFSET(H199,-12,0)=""),"",H199/OFFSET(H199,-12,0)-1),"")</f>
        <v/>
      </c>
      <c r="AL199" s="17" t="str">
        <f t="shared" ref="AL199:AL262" ca="1" si="192">IFERROR(IF(OR(I199="",OFFSET(I199,-12,0)=""),"",I199/OFFSET(I199,-12,0)-1),"")</f>
        <v/>
      </c>
      <c r="AM199" s="17" t="str">
        <f t="shared" ref="AM199:AM262" ca="1" si="193">IFERROR(IF(OR(J199="",OFFSET(J199,-12,0)=""),"",J199/OFFSET(J199,-12,0)-1),"")</f>
        <v/>
      </c>
      <c r="AN199" s="17">
        <f t="shared" ref="AN199:AN262" ca="1" si="194">IFERROR(IF(OR(K199="",OFFSET(K199,-12,0)=""),"",K199/OFFSET(K199,-12,0)-1),"")</f>
        <v>3.2679738562091387E-3</v>
      </c>
      <c r="AO199" s="17">
        <f t="shared" ref="AO199:AO262" ca="1" si="195">IFERROR(IF(OR(L199="",OFFSET(L199,-12,0)=""),"",L199/OFFSET(L199,-12,0)-1),"")</f>
        <v>-1.6611295681063121E-2</v>
      </c>
      <c r="AP199" s="17" t="str">
        <f t="shared" ref="AP199:AP262" ca="1" si="196">IFERROR(IF(OR(M199="",OFFSET(M199,-12,0)=""),"",M199/OFFSET(M199,-12,0)-1),"")</f>
        <v/>
      </c>
      <c r="AQ199" s="17" t="str">
        <f t="shared" ref="AQ199:AQ262" ca="1" si="197">IFERROR(IF(OR(N199="",OFFSET(N199,-12,0)=""),"",N199/OFFSET(N199,-12,0)-1),"")</f>
        <v/>
      </c>
      <c r="AS199" s="17" t="str">
        <f t="shared" ref="AS199:AS262" ca="1" si="198">IFERROR(IF(OR(B199="",OFFSET(B199,-3,0)=""),"",(B199/OFFSET(B199,-3,0))^4-1),"")</f>
        <v/>
      </c>
      <c r="AT199" s="17" t="str">
        <f t="shared" ref="AT199:AT262" ca="1" si="199">IFERROR(IF(OR(C199="",OFFSET(C199,-3,0)=""),"",(C199/OFFSET(C199,-3,0))^4-1),"")</f>
        <v/>
      </c>
      <c r="AU199" s="17" t="str">
        <f t="shared" ref="AU199:AU262" ca="1" si="200">IFERROR(IF(OR(D199="",OFFSET(D199,-3,0)=""),"",(D199/OFFSET(D199,-3,0))^4-1),"")</f>
        <v/>
      </c>
      <c r="AV199" s="17" t="str">
        <f t="shared" ref="AV199:AV262" ca="1" si="201">IFERROR(IF(OR(E199="",OFFSET(E199,-3,0)=""),"",(E199/OFFSET(E199,-3,0))^4-1),"")</f>
        <v/>
      </c>
      <c r="AW199" s="17" t="str">
        <f t="shared" ref="AW199:AW262" ca="1" si="202">IFERROR(IF(OR(F199="",OFFSET(F199,-3,0)=""),"",(F199/OFFSET(F199,-3,0))^4-1),"")</f>
        <v/>
      </c>
      <c r="AX199" s="17" t="str">
        <f t="shared" ref="AX199:AX262" ca="1" si="203">IFERROR(IF(OR(G199="",OFFSET(G199,-3,0)=""),"",(G199/OFFSET(G199,-3,0))^4-1),"")</f>
        <v/>
      </c>
      <c r="AY199" s="17" t="str">
        <f t="shared" ref="AY199:AY262" ca="1" si="204">IFERROR(IF(OR(H199="",OFFSET(H199,-3,0)=""),"",(H199/OFFSET(H199,-3,0))^4-1),"")</f>
        <v/>
      </c>
      <c r="AZ199" s="17" t="str">
        <f t="shared" ref="AZ199:AZ262" ca="1" si="205">IFERROR(IF(OR(I199="",OFFSET(I199,-3,0)=""),"",(I199/OFFSET(I199,-3,0))^4-1),"")</f>
        <v/>
      </c>
      <c r="BA199" s="17" t="str">
        <f t="shared" ref="BA199:BA262" ca="1" si="206">IFERROR(IF(OR(J199="",OFFSET(J199,-3,0)=""),"",(J199/OFFSET(J199,-3,0))^4-1),"")</f>
        <v/>
      </c>
      <c r="BB199" s="17">
        <f t="shared" ref="BB199:BB262" ca="1" si="207">IFERROR(IF(OR(K199="",OFFSET(K199,-3,0)=""),"",(K199/OFFSET(K199,-3,0))^4-1),"")</f>
        <v>2.648863305594773E-2</v>
      </c>
      <c r="BC199" s="17">
        <f t="shared" ref="BC199:BC262" ca="1" si="208">IFERROR(IF(OR(L199="",OFFSET(L199,-3,0)=""),"",(L199/OFFSET(L199,-3,0))^4-1),"")</f>
        <v>-5.2276116543209628E-2</v>
      </c>
      <c r="BD199" s="17" t="str">
        <f t="shared" ref="BD199:BD262" ca="1" si="209">IFERROR(IF(OR(M199="",OFFSET(M199,-3,0)=""),"",(M199/OFFSET(M199,-3,0))^4-1),"")</f>
        <v/>
      </c>
      <c r="BE199" s="17" t="str">
        <f t="shared" ref="BE199:BE262" ca="1" si="210">IFERROR(IF(OR(N199="",OFFSET(N199,-3,0)=""),"",(N199/OFFSET(N199,-3,0))^4-1),"")</f>
        <v/>
      </c>
      <c r="BG199" s="17" t="str">
        <f t="shared" ref="BG199:BG262" ca="1" si="211">IFERROR(IF(OR(B199="",OFFSET(B199,-6,0)=""),"",(B199/OFFSET(B199,-6,0))^2-1),"")</f>
        <v/>
      </c>
      <c r="BH199" s="17" t="str">
        <f t="shared" ref="BH199:BH262" ca="1" si="212">IFERROR(IF(OR(C199="",OFFSET(C199,-6,0)=""),"",(C199/OFFSET(C199,-6,0))^2-1),"")</f>
        <v/>
      </c>
      <c r="BI199" s="17" t="str">
        <f t="shared" ref="BI199:BI262" ca="1" si="213">IFERROR(IF(OR(D199="",OFFSET(D199,-6,0)=""),"",(D199/OFFSET(D199,-6,0))^2-1),"")</f>
        <v/>
      </c>
      <c r="BJ199" s="17" t="str">
        <f t="shared" ref="BJ199:BJ262" ca="1" si="214">IFERROR(IF(OR(E199="",OFFSET(E199,-6,0)=""),"",(E199/OFFSET(E199,-6,0))^2-1),"")</f>
        <v/>
      </c>
      <c r="BK199" s="17" t="str">
        <f t="shared" ref="BK199:BK262" ca="1" si="215">IFERROR(IF(OR(F199="",OFFSET(F199,-6,0)=""),"",(F199/OFFSET(F199,-6,0))^2-1),"")</f>
        <v/>
      </c>
      <c r="BL199" s="17" t="str">
        <f t="shared" ref="BL199:BL262" ca="1" si="216">IFERROR(IF(OR(G199="",OFFSET(G199,-6,0)=""),"",(G199/OFFSET(G199,-6,0))^2-1),"")</f>
        <v/>
      </c>
      <c r="BM199" s="17" t="str">
        <f t="shared" ref="BM199:BM262" ca="1" si="217">IFERROR(IF(OR(H199="",OFFSET(H199,-6,0)=""),"",(H199/OFFSET(H199,-6,0))^2-1),"")</f>
        <v/>
      </c>
      <c r="BN199" s="17" t="str">
        <f t="shared" ref="BN199:BN262" ca="1" si="218">IFERROR(IF(OR(I199="",OFFSET(I199,-6,0)=""),"",(I199/OFFSET(I199,-6,0))^2-1),"")</f>
        <v/>
      </c>
      <c r="BO199" s="17" t="str">
        <f t="shared" ref="BO199:BO262" ca="1" si="219">IFERROR(IF(OR(J199="",OFFSET(J199,-6,0)=""),"",(J199/OFFSET(J199,-6,0))^2-1),"")</f>
        <v/>
      </c>
      <c r="BP199" s="17">
        <f t="shared" ref="BP199:BP262" ca="1" si="220">IFERROR(IF(OR(K199="",OFFSET(K199,-6,0)=""),"",(K199/OFFSET(K199,-6,0))^2-1),"")</f>
        <v>1.3157753292125651E-2</v>
      </c>
      <c r="BQ199" s="17">
        <f t="shared" ref="BQ199:BQ262" ca="1" si="221">IFERROR(IF(OR(L199="",OFFSET(L199,-6,0)=""),"",(L199/OFFSET(L199,-6,0))^2-1),"")</f>
        <v>-8.8283038501560829E-2</v>
      </c>
      <c r="BR199" s="17" t="str">
        <f t="shared" ref="BR199:BR262" ca="1" si="222">IFERROR(IF(OR(M199="",OFFSET(M199,-6,0)=""),"",(M199/OFFSET(M199,-6,0))^2-1),"")</f>
        <v/>
      </c>
      <c r="BS199" s="17" t="str">
        <f t="shared" ref="BS199:BS262" ca="1" si="223">IFERROR(IF(OR(N199="",OFFSET(N199,-6,0)=""),"",(N199/OFFSET(N199,-6,0))^2-1),"")</f>
        <v/>
      </c>
      <c r="BX199" t="str">
        <f>IF('Macrobond Imports'!FG198="","",'Macrobond Imports'!FG198)</f>
        <v/>
      </c>
      <c r="BY199" t="str">
        <f>IF('Macrobond Imports'!AI198="","",'Macrobond Imports'!AI198)</f>
        <v/>
      </c>
      <c r="CA199" s="37" t="str">
        <f t="shared" ref="CA199:CA262" ca="1" si="224">IFERROR(IF(OR(BX199="",OFFSET(BX199,-12,0)=""),"",BX199/OFFSET(BX199,-12,0)-1),"")</f>
        <v/>
      </c>
      <c r="CB199" s="37" t="str">
        <f t="shared" ref="CB199:CB262" ca="1" si="225">IFERROR(IF(OR(BY199="",OFFSET(BY199,-12,0)=""),"",BY199/OFFSET(BY199,-12,0)-1),"")</f>
        <v/>
      </c>
    </row>
    <row r="200" spans="1:80" x14ac:dyDescent="0.25">
      <c r="A200" s="10">
        <f>IF('Macrobond Imports'!A199="","",'Macrobond Imports'!A199)</f>
        <v>23163</v>
      </c>
      <c r="B200" s="9" t="str">
        <f>IF('Macrobond Imports'!B199="","",'Macrobond Imports'!B199)</f>
        <v/>
      </c>
      <c r="C200" s="9" t="str">
        <f>IF('Macrobond Imports'!C199="","",'Macrobond Imports'!C199)</f>
        <v/>
      </c>
      <c r="D200" s="9" t="str">
        <f>IF('Macrobond Imports'!Z199="","",'Macrobond Imports'!Z199)</f>
        <v/>
      </c>
      <c r="E200" s="9" t="str">
        <f>IF('Macrobond Imports'!BH199="","",'Macrobond Imports'!BH199)</f>
        <v/>
      </c>
      <c r="F200" s="9" t="str">
        <f>IF('Macrobond Imports'!BJ199="","",'Macrobond Imports'!BJ199)</f>
        <v/>
      </c>
      <c r="G200" s="9" t="str">
        <f>IF('Macrobond Imports'!BK199="","",'Macrobond Imports'!BK199)</f>
        <v/>
      </c>
      <c r="H200" s="9" t="str">
        <f>IF('Macrobond Imports'!BL199="","",'Macrobond Imports'!BL199)</f>
        <v/>
      </c>
      <c r="I200" s="9" t="str">
        <f>IF('Macrobond Imports'!BS199="","",'Macrobond Imports'!BS199)</f>
        <v/>
      </c>
      <c r="J200" s="9" t="str">
        <f>IF('Macrobond Imports'!AA199="","",'Macrobond Imports'!AA199)</f>
        <v/>
      </c>
      <c r="K200" s="9">
        <f>IF('Macrobond Imports'!DF199="","",'Macrobond Imports'!DF199)</f>
        <v>30.7</v>
      </c>
      <c r="L200" s="9">
        <f>IF('Macrobond Imports'!EA199="","",'Macrobond Imports'!EA199)</f>
        <v>29.9</v>
      </c>
      <c r="M200" s="9" t="str">
        <f>IF('Macrobond Imports'!FA199="","",'Macrobond Imports'!FA199)</f>
        <v/>
      </c>
      <c r="N200" s="9" t="str">
        <f>IF('Macrobond Imports'!FC199="","",'Macrobond Imports'!FC199)</f>
        <v/>
      </c>
      <c r="P200" s="16">
        <f t="shared" si="171"/>
        <v>23163</v>
      </c>
      <c r="Q200" s="17" t="str">
        <f t="shared" si="172"/>
        <v/>
      </c>
      <c r="R200" s="17" t="str">
        <f t="shared" si="173"/>
        <v/>
      </c>
      <c r="S200" s="17" t="str">
        <f t="shared" si="174"/>
        <v/>
      </c>
      <c r="T200" s="17" t="str">
        <f t="shared" si="175"/>
        <v/>
      </c>
      <c r="U200" s="17" t="str">
        <f t="shared" si="176"/>
        <v/>
      </c>
      <c r="V200" s="17" t="str">
        <f t="shared" si="177"/>
        <v/>
      </c>
      <c r="W200" s="17" t="str">
        <f t="shared" si="178"/>
        <v/>
      </c>
      <c r="X200" s="17" t="str">
        <f t="shared" si="179"/>
        <v/>
      </c>
      <c r="Y200" s="17" t="str">
        <f t="shared" si="180"/>
        <v/>
      </c>
      <c r="Z200" s="17">
        <f t="shared" si="181"/>
        <v>0</v>
      </c>
      <c r="AA200" s="17">
        <f t="shared" si="182"/>
        <v>1.0135135135135087E-2</v>
      </c>
      <c r="AB200" s="17" t="str">
        <f t="shared" si="183"/>
        <v/>
      </c>
      <c r="AC200" s="17" t="str">
        <f t="shared" si="184"/>
        <v/>
      </c>
      <c r="AE200" s="17" t="str">
        <f t="shared" ca="1" si="185"/>
        <v/>
      </c>
      <c r="AF200" s="17" t="str">
        <f t="shared" ca="1" si="186"/>
        <v/>
      </c>
      <c r="AG200" s="17" t="str">
        <f t="shared" ca="1" si="187"/>
        <v/>
      </c>
      <c r="AH200" s="17" t="str">
        <f t="shared" ca="1" si="188"/>
        <v/>
      </c>
      <c r="AI200" s="17" t="str">
        <f t="shared" ca="1" si="189"/>
        <v/>
      </c>
      <c r="AJ200" s="17" t="str">
        <f t="shared" ca="1" si="190"/>
        <v/>
      </c>
      <c r="AK200" s="17" t="str">
        <f t="shared" ca="1" si="191"/>
        <v/>
      </c>
      <c r="AL200" s="17" t="str">
        <f t="shared" ca="1" si="192"/>
        <v/>
      </c>
      <c r="AM200" s="17" t="str">
        <f t="shared" ca="1" si="193"/>
        <v/>
      </c>
      <c r="AN200" s="17">
        <f t="shared" ca="1" si="194"/>
        <v>3.2679738562091387E-3</v>
      </c>
      <c r="AO200" s="17">
        <f t="shared" ca="1" si="195"/>
        <v>0</v>
      </c>
      <c r="AP200" s="17" t="str">
        <f t="shared" ca="1" si="196"/>
        <v/>
      </c>
      <c r="AQ200" s="17" t="str">
        <f t="shared" ca="1" si="197"/>
        <v/>
      </c>
      <c r="AS200" s="17" t="str">
        <f t="shared" ca="1" si="198"/>
        <v/>
      </c>
      <c r="AT200" s="17" t="str">
        <f t="shared" ca="1" si="199"/>
        <v/>
      </c>
      <c r="AU200" s="17" t="str">
        <f t="shared" ca="1" si="200"/>
        <v/>
      </c>
      <c r="AV200" s="17" t="str">
        <f t="shared" ca="1" si="201"/>
        <v/>
      </c>
      <c r="AW200" s="17" t="str">
        <f t="shared" ca="1" si="202"/>
        <v/>
      </c>
      <c r="AX200" s="17" t="str">
        <f t="shared" ca="1" si="203"/>
        <v/>
      </c>
      <c r="AY200" s="17" t="str">
        <f t="shared" ca="1" si="204"/>
        <v/>
      </c>
      <c r="AZ200" s="17" t="str">
        <f t="shared" ca="1" si="205"/>
        <v/>
      </c>
      <c r="BA200" s="17" t="str">
        <f t="shared" ca="1" si="206"/>
        <v/>
      </c>
      <c r="BB200" s="17">
        <f t="shared" ca="1" si="207"/>
        <v>2.648863305594773E-2</v>
      </c>
      <c r="BC200" s="17">
        <f t="shared" ca="1" si="208"/>
        <v>4.1161041240795448E-2</v>
      </c>
      <c r="BD200" s="17" t="str">
        <f t="shared" ca="1" si="209"/>
        <v/>
      </c>
      <c r="BE200" s="17" t="str">
        <f t="shared" ca="1" si="210"/>
        <v/>
      </c>
      <c r="BG200" s="17" t="str">
        <f t="shared" ca="1" si="211"/>
        <v/>
      </c>
      <c r="BH200" s="17" t="str">
        <f t="shared" ca="1" si="212"/>
        <v/>
      </c>
      <c r="BI200" s="17" t="str">
        <f t="shared" ca="1" si="213"/>
        <v/>
      </c>
      <c r="BJ200" s="17" t="str">
        <f t="shared" ca="1" si="214"/>
        <v/>
      </c>
      <c r="BK200" s="17" t="str">
        <f t="shared" ca="1" si="215"/>
        <v/>
      </c>
      <c r="BL200" s="17" t="str">
        <f t="shared" ca="1" si="216"/>
        <v/>
      </c>
      <c r="BM200" s="17" t="str">
        <f t="shared" ca="1" si="217"/>
        <v/>
      </c>
      <c r="BN200" s="17" t="str">
        <f t="shared" ca="1" si="218"/>
        <v/>
      </c>
      <c r="BO200" s="17" t="str">
        <f t="shared" ca="1" si="219"/>
        <v/>
      </c>
      <c r="BP200" s="17">
        <f t="shared" ca="1" si="220"/>
        <v>1.3157753292125651E-2</v>
      </c>
      <c r="BQ200" s="17">
        <f t="shared" ca="1" si="221"/>
        <v>-4.5228330983809961E-2</v>
      </c>
      <c r="BR200" s="17" t="str">
        <f t="shared" ca="1" si="222"/>
        <v/>
      </c>
      <c r="BS200" s="17" t="str">
        <f t="shared" ca="1" si="223"/>
        <v/>
      </c>
      <c r="BX200" t="str">
        <f>IF('Macrobond Imports'!FG199="","",'Macrobond Imports'!FG199)</f>
        <v/>
      </c>
      <c r="BY200" t="str">
        <f>IF('Macrobond Imports'!AI199="","",'Macrobond Imports'!AI199)</f>
        <v/>
      </c>
      <c r="CA200" s="37" t="str">
        <f t="shared" ca="1" si="224"/>
        <v/>
      </c>
      <c r="CB200" s="37" t="str">
        <f t="shared" ca="1" si="225"/>
        <v/>
      </c>
    </row>
    <row r="201" spans="1:80" x14ac:dyDescent="0.25">
      <c r="A201" s="10">
        <f>IF('Macrobond Imports'!A200="","",'Macrobond Imports'!A200)</f>
        <v>23193</v>
      </c>
      <c r="B201" s="9" t="str">
        <f>IF('Macrobond Imports'!B200="","",'Macrobond Imports'!B200)</f>
        <v/>
      </c>
      <c r="C201" s="9" t="str">
        <f>IF('Macrobond Imports'!C200="","",'Macrobond Imports'!C200)</f>
        <v/>
      </c>
      <c r="D201" s="9" t="str">
        <f>IF('Macrobond Imports'!Z200="","",'Macrobond Imports'!Z200)</f>
        <v/>
      </c>
      <c r="E201" s="9" t="str">
        <f>IF('Macrobond Imports'!BH200="","",'Macrobond Imports'!BH200)</f>
        <v/>
      </c>
      <c r="F201" s="9" t="str">
        <f>IF('Macrobond Imports'!BJ200="","",'Macrobond Imports'!BJ200)</f>
        <v/>
      </c>
      <c r="G201" s="9" t="str">
        <f>IF('Macrobond Imports'!BK200="","",'Macrobond Imports'!BK200)</f>
        <v/>
      </c>
      <c r="H201" s="9" t="str">
        <f>IF('Macrobond Imports'!BL200="","",'Macrobond Imports'!BL200)</f>
        <v/>
      </c>
      <c r="I201" s="9" t="str">
        <f>IF('Macrobond Imports'!BS200="","",'Macrobond Imports'!BS200)</f>
        <v/>
      </c>
      <c r="J201" s="9" t="str">
        <f>IF('Macrobond Imports'!AA200="","",'Macrobond Imports'!AA200)</f>
        <v/>
      </c>
      <c r="K201" s="9">
        <f>IF('Macrobond Imports'!DF200="","",'Macrobond Imports'!DF200)</f>
        <v>30.7</v>
      </c>
      <c r="L201" s="9">
        <f>IF('Macrobond Imports'!EA200="","",'Macrobond Imports'!EA200)</f>
        <v>30</v>
      </c>
      <c r="M201" s="9" t="str">
        <f>IF('Macrobond Imports'!FA200="","",'Macrobond Imports'!FA200)</f>
        <v/>
      </c>
      <c r="N201" s="9" t="str">
        <f>IF('Macrobond Imports'!FC200="","",'Macrobond Imports'!FC200)</f>
        <v/>
      </c>
      <c r="P201" s="16">
        <f t="shared" si="171"/>
        <v>23193</v>
      </c>
      <c r="Q201" s="17" t="str">
        <f t="shared" si="172"/>
        <v/>
      </c>
      <c r="R201" s="17" t="str">
        <f t="shared" si="173"/>
        <v/>
      </c>
      <c r="S201" s="17" t="str">
        <f t="shared" si="174"/>
        <v/>
      </c>
      <c r="T201" s="17" t="str">
        <f t="shared" si="175"/>
        <v/>
      </c>
      <c r="U201" s="17" t="str">
        <f t="shared" si="176"/>
        <v/>
      </c>
      <c r="V201" s="17" t="str">
        <f t="shared" si="177"/>
        <v/>
      </c>
      <c r="W201" s="17" t="str">
        <f t="shared" si="178"/>
        <v/>
      </c>
      <c r="X201" s="17" t="str">
        <f t="shared" si="179"/>
        <v/>
      </c>
      <c r="Y201" s="17" t="str">
        <f t="shared" si="180"/>
        <v/>
      </c>
      <c r="Z201" s="17">
        <f t="shared" si="181"/>
        <v>0</v>
      </c>
      <c r="AA201" s="17">
        <f t="shared" si="182"/>
        <v>3.3444816053511683E-3</v>
      </c>
      <c r="AB201" s="17" t="str">
        <f t="shared" si="183"/>
        <v/>
      </c>
      <c r="AC201" s="17" t="str">
        <f t="shared" si="184"/>
        <v/>
      </c>
      <c r="AE201" s="17" t="str">
        <f t="shared" ca="1" si="185"/>
        <v/>
      </c>
      <c r="AF201" s="17" t="str">
        <f t="shared" ca="1" si="186"/>
        <v/>
      </c>
      <c r="AG201" s="17" t="str">
        <f t="shared" ca="1" si="187"/>
        <v/>
      </c>
      <c r="AH201" s="17" t="str">
        <f t="shared" ca="1" si="188"/>
        <v/>
      </c>
      <c r="AI201" s="17" t="str">
        <f t="shared" ca="1" si="189"/>
        <v/>
      </c>
      <c r="AJ201" s="17" t="str">
        <f t="shared" ca="1" si="190"/>
        <v/>
      </c>
      <c r="AK201" s="17" t="str">
        <f t="shared" ca="1" si="191"/>
        <v/>
      </c>
      <c r="AL201" s="17" t="str">
        <f t="shared" ca="1" si="192"/>
        <v/>
      </c>
      <c r="AM201" s="17" t="str">
        <f t="shared" ca="1" si="193"/>
        <v/>
      </c>
      <c r="AN201" s="17">
        <f t="shared" ca="1" si="194"/>
        <v>3.2679738562091387E-3</v>
      </c>
      <c r="AO201" s="17">
        <f t="shared" ca="1" si="195"/>
        <v>-6.6225165562913135E-3</v>
      </c>
      <c r="AP201" s="17" t="str">
        <f t="shared" ca="1" si="196"/>
        <v/>
      </c>
      <c r="AQ201" s="17" t="str">
        <f t="shared" ca="1" si="197"/>
        <v/>
      </c>
      <c r="AS201" s="17" t="str">
        <f t="shared" ca="1" si="198"/>
        <v/>
      </c>
      <c r="AT201" s="17" t="str">
        <f t="shared" ca="1" si="199"/>
        <v/>
      </c>
      <c r="AU201" s="17" t="str">
        <f t="shared" ca="1" si="200"/>
        <v/>
      </c>
      <c r="AV201" s="17" t="str">
        <f t="shared" ca="1" si="201"/>
        <v/>
      </c>
      <c r="AW201" s="17" t="str">
        <f t="shared" ca="1" si="202"/>
        <v/>
      </c>
      <c r="AX201" s="17" t="str">
        <f t="shared" ca="1" si="203"/>
        <v/>
      </c>
      <c r="AY201" s="17" t="str">
        <f t="shared" ca="1" si="204"/>
        <v/>
      </c>
      <c r="AZ201" s="17" t="str">
        <f t="shared" ca="1" si="205"/>
        <v/>
      </c>
      <c r="BA201" s="17" t="str">
        <f t="shared" ca="1" si="206"/>
        <v/>
      </c>
      <c r="BB201" s="17">
        <f t="shared" ca="1" si="207"/>
        <v>2.648863305594773E-2</v>
      </c>
      <c r="BC201" s="17">
        <f t="shared" ca="1" si="208"/>
        <v>2.7117106917732947E-2</v>
      </c>
      <c r="BD201" s="17" t="str">
        <f t="shared" ca="1" si="209"/>
        <v/>
      </c>
      <c r="BE201" s="17" t="str">
        <f t="shared" ca="1" si="210"/>
        <v/>
      </c>
      <c r="BG201" s="17" t="str">
        <f t="shared" ca="1" si="211"/>
        <v/>
      </c>
      <c r="BH201" s="17" t="str">
        <f t="shared" ca="1" si="212"/>
        <v/>
      </c>
      <c r="BI201" s="17" t="str">
        <f t="shared" ca="1" si="213"/>
        <v/>
      </c>
      <c r="BJ201" s="17" t="str">
        <f t="shared" ca="1" si="214"/>
        <v/>
      </c>
      <c r="BK201" s="17" t="str">
        <f t="shared" ca="1" si="215"/>
        <v/>
      </c>
      <c r="BL201" s="17" t="str">
        <f t="shared" ca="1" si="216"/>
        <v/>
      </c>
      <c r="BM201" s="17" t="str">
        <f t="shared" ca="1" si="217"/>
        <v/>
      </c>
      <c r="BN201" s="17" t="str">
        <f t="shared" ca="1" si="218"/>
        <v/>
      </c>
      <c r="BO201" s="17" t="str">
        <f t="shared" ca="1" si="219"/>
        <v/>
      </c>
      <c r="BP201" s="17">
        <f t="shared" ca="1" si="220"/>
        <v>1.3157753292125651E-2</v>
      </c>
      <c r="BQ201" s="17">
        <f t="shared" ca="1" si="221"/>
        <v>-1.9703950593079167E-2</v>
      </c>
      <c r="BR201" s="17" t="str">
        <f t="shared" ca="1" si="222"/>
        <v/>
      </c>
      <c r="BS201" s="17" t="str">
        <f t="shared" ca="1" si="223"/>
        <v/>
      </c>
      <c r="BX201" t="str">
        <f>IF('Macrobond Imports'!FG200="","",'Macrobond Imports'!FG200)</f>
        <v/>
      </c>
      <c r="BY201" t="str">
        <f>IF('Macrobond Imports'!AI200="","",'Macrobond Imports'!AI200)</f>
        <v/>
      </c>
      <c r="CA201" s="37" t="str">
        <f t="shared" ca="1" si="224"/>
        <v/>
      </c>
      <c r="CB201" s="37" t="str">
        <f t="shared" ca="1" si="225"/>
        <v/>
      </c>
    </row>
    <row r="202" spans="1:80" x14ac:dyDescent="0.25">
      <c r="A202" s="10">
        <f>IF('Macrobond Imports'!A201="","",'Macrobond Imports'!A201)</f>
        <v>23224</v>
      </c>
      <c r="B202" s="9" t="str">
        <f>IF('Macrobond Imports'!B201="","",'Macrobond Imports'!B201)</f>
        <v/>
      </c>
      <c r="C202" s="9" t="str">
        <f>IF('Macrobond Imports'!C201="","",'Macrobond Imports'!C201)</f>
        <v/>
      </c>
      <c r="D202" s="9" t="str">
        <f>IF('Macrobond Imports'!Z201="","",'Macrobond Imports'!Z201)</f>
        <v/>
      </c>
      <c r="E202" s="9" t="str">
        <f>IF('Macrobond Imports'!BH201="","",'Macrobond Imports'!BH201)</f>
        <v/>
      </c>
      <c r="F202" s="9" t="str">
        <f>IF('Macrobond Imports'!BJ201="","",'Macrobond Imports'!BJ201)</f>
        <v/>
      </c>
      <c r="G202" s="9" t="str">
        <f>IF('Macrobond Imports'!BK201="","",'Macrobond Imports'!BK201)</f>
        <v/>
      </c>
      <c r="H202" s="9" t="str">
        <f>IF('Macrobond Imports'!BL201="","",'Macrobond Imports'!BL201)</f>
        <v/>
      </c>
      <c r="I202" s="9" t="str">
        <f>IF('Macrobond Imports'!BS201="","",'Macrobond Imports'!BS201)</f>
        <v/>
      </c>
      <c r="J202" s="9" t="str">
        <f>IF('Macrobond Imports'!AA201="","",'Macrobond Imports'!AA201)</f>
        <v/>
      </c>
      <c r="K202" s="9">
        <f>IF('Macrobond Imports'!DF201="","",'Macrobond Imports'!DF201)</f>
        <v>30.7</v>
      </c>
      <c r="L202" s="9">
        <f>IF('Macrobond Imports'!EA201="","",'Macrobond Imports'!EA201)</f>
        <v>29.9</v>
      </c>
      <c r="M202" s="9" t="str">
        <f>IF('Macrobond Imports'!FA201="","",'Macrobond Imports'!FA201)</f>
        <v/>
      </c>
      <c r="N202" s="9" t="str">
        <f>IF('Macrobond Imports'!FC201="","",'Macrobond Imports'!FC201)</f>
        <v/>
      </c>
      <c r="P202" s="16">
        <f t="shared" si="171"/>
        <v>23224</v>
      </c>
      <c r="Q202" s="17" t="str">
        <f t="shared" si="172"/>
        <v/>
      </c>
      <c r="R202" s="17" t="str">
        <f t="shared" si="173"/>
        <v/>
      </c>
      <c r="S202" s="17" t="str">
        <f t="shared" si="174"/>
        <v/>
      </c>
      <c r="T202" s="17" t="str">
        <f t="shared" si="175"/>
        <v/>
      </c>
      <c r="U202" s="17" t="str">
        <f t="shared" si="176"/>
        <v/>
      </c>
      <c r="V202" s="17" t="str">
        <f t="shared" si="177"/>
        <v/>
      </c>
      <c r="W202" s="17" t="str">
        <f t="shared" si="178"/>
        <v/>
      </c>
      <c r="X202" s="17" t="str">
        <f t="shared" si="179"/>
        <v/>
      </c>
      <c r="Y202" s="17" t="str">
        <f t="shared" si="180"/>
        <v/>
      </c>
      <c r="Z202" s="17">
        <f t="shared" si="181"/>
        <v>0</v>
      </c>
      <c r="AA202" s="17">
        <f t="shared" si="182"/>
        <v>-3.3333333333334103E-3</v>
      </c>
      <c r="AB202" s="17" t="str">
        <f t="shared" si="183"/>
        <v/>
      </c>
      <c r="AC202" s="17" t="str">
        <f t="shared" si="184"/>
        <v/>
      </c>
      <c r="AE202" s="17" t="str">
        <f t="shared" ca="1" si="185"/>
        <v/>
      </c>
      <c r="AF202" s="17" t="str">
        <f t="shared" ca="1" si="186"/>
        <v/>
      </c>
      <c r="AG202" s="17" t="str">
        <f t="shared" ca="1" si="187"/>
        <v/>
      </c>
      <c r="AH202" s="17" t="str">
        <f t="shared" ca="1" si="188"/>
        <v/>
      </c>
      <c r="AI202" s="17" t="str">
        <f t="shared" ca="1" si="189"/>
        <v/>
      </c>
      <c r="AJ202" s="17" t="str">
        <f t="shared" ca="1" si="190"/>
        <v/>
      </c>
      <c r="AK202" s="17" t="str">
        <f t="shared" ca="1" si="191"/>
        <v/>
      </c>
      <c r="AL202" s="17" t="str">
        <f t="shared" ca="1" si="192"/>
        <v/>
      </c>
      <c r="AM202" s="17" t="str">
        <f t="shared" ca="1" si="193"/>
        <v/>
      </c>
      <c r="AN202" s="17">
        <f t="shared" ca="1" si="194"/>
        <v>3.2679738562091387E-3</v>
      </c>
      <c r="AO202" s="17">
        <f t="shared" ca="1" si="195"/>
        <v>-1.9672131147541072E-2</v>
      </c>
      <c r="AP202" s="17" t="str">
        <f t="shared" ca="1" si="196"/>
        <v/>
      </c>
      <c r="AQ202" s="17" t="str">
        <f t="shared" ca="1" si="197"/>
        <v/>
      </c>
      <c r="AS202" s="17" t="str">
        <f t="shared" ca="1" si="198"/>
        <v/>
      </c>
      <c r="AT202" s="17" t="str">
        <f t="shared" ca="1" si="199"/>
        <v/>
      </c>
      <c r="AU202" s="17" t="str">
        <f t="shared" ca="1" si="200"/>
        <v/>
      </c>
      <c r="AV202" s="17" t="str">
        <f t="shared" ca="1" si="201"/>
        <v/>
      </c>
      <c r="AW202" s="17" t="str">
        <f t="shared" ca="1" si="202"/>
        <v/>
      </c>
      <c r="AX202" s="17" t="str">
        <f t="shared" ca="1" si="203"/>
        <v/>
      </c>
      <c r="AY202" s="17" t="str">
        <f t="shared" ca="1" si="204"/>
        <v/>
      </c>
      <c r="AZ202" s="17" t="str">
        <f t="shared" ca="1" si="205"/>
        <v/>
      </c>
      <c r="BA202" s="17" t="str">
        <f t="shared" ca="1" si="206"/>
        <v/>
      </c>
      <c r="BB202" s="17">
        <f t="shared" ca="1" si="207"/>
        <v>0</v>
      </c>
      <c r="BC202" s="17">
        <f t="shared" ca="1" si="208"/>
        <v>4.1161041240795448E-2</v>
      </c>
      <c r="BD202" s="17" t="str">
        <f t="shared" ca="1" si="209"/>
        <v/>
      </c>
      <c r="BE202" s="17" t="str">
        <f t="shared" ca="1" si="210"/>
        <v/>
      </c>
      <c r="BG202" s="17" t="str">
        <f t="shared" ca="1" si="211"/>
        <v/>
      </c>
      <c r="BH202" s="17" t="str">
        <f t="shared" ca="1" si="212"/>
        <v/>
      </c>
      <c r="BI202" s="17" t="str">
        <f t="shared" ca="1" si="213"/>
        <v/>
      </c>
      <c r="BJ202" s="17" t="str">
        <f t="shared" ca="1" si="214"/>
        <v/>
      </c>
      <c r="BK202" s="17" t="str">
        <f t="shared" ca="1" si="215"/>
        <v/>
      </c>
      <c r="BL202" s="17" t="str">
        <f t="shared" ca="1" si="216"/>
        <v/>
      </c>
      <c r="BM202" s="17" t="str">
        <f t="shared" ca="1" si="217"/>
        <v/>
      </c>
      <c r="BN202" s="17" t="str">
        <f t="shared" ca="1" si="218"/>
        <v/>
      </c>
      <c r="BO202" s="17" t="str">
        <f t="shared" ca="1" si="219"/>
        <v/>
      </c>
      <c r="BP202" s="17">
        <f t="shared" ca="1" si="220"/>
        <v>1.3157753292125651E-2</v>
      </c>
      <c r="BQ202" s="17">
        <f t="shared" ca="1" si="221"/>
        <v>-6.6555555555557477E-3</v>
      </c>
      <c r="BR202" s="17" t="str">
        <f t="shared" ca="1" si="222"/>
        <v/>
      </c>
      <c r="BS202" s="17" t="str">
        <f t="shared" ca="1" si="223"/>
        <v/>
      </c>
      <c r="BX202" t="str">
        <f>IF('Macrobond Imports'!FG201="","",'Macrobond Imports'!FG201)</f>
        <v/>
      </c>
      <c r="BY202" t="str">
        <f>IF('Macrobond Imports'!AI201="","",'Macrobond Imports'!AI201)</f>
        <v/>
      </c>
      <c r="CA202" s="37" t="str">
        <f t="shared" ca="1" si="224"/>
        <v/>
      </c>
      <c r="CB202" s="37" t="str">
        <f t="shared" ca="1" si="225"/>
        <v/>
      </c>
    </row>
    <row r="203" spans="1:80" x14ac:dyDescent="0.25">
      <c r="A203" s="10">
        <f>IF('Macrobond Imports'!A202="","",'Macrobond Imports'!A202)</f>
        <v>23255</v>
      </c>
      <c r="B203" s="9" t="str">
        <f>IF('Macrobond Imports'!B202="","",'Macrobond Imports'!B202)</f>
        <v/>
      </c>
      <c r="C203" s="9" t="str">
        <f>IF('Macrobond Imports'!C202="","",'Macrobond Imports'!C202)</f>
        <v/>
      </c>
      <c r="D203" s="9" t="str">
        <f>IF('Macrobond Imports'!Z202="","",'Macrobond Imports'!Z202)</f>
        <v/>
      </c>
      <c r="E203" s="9" t="str">
        <f>IF('Macrobond Imports'!BH202="","",'Macrobond Imports'!BH202)</f>
        <v/>
      </c>
      <c r="F203" s="9" t="str">
        <f>IF('Macrobond Imports'!BJ202="","",'Macrobond Imports'!BJ202)</f>
        <v/>
      </c>
      <c r="G203" s="9" t="str">
        <f>IF('Macrobond Imports'!BK202="","",'Macrobond Imports'!BK202)</f>
        <v/>
      </c>
      <c r="H203" s="9" t="str">
        <f>IF('Macrobond Imports'!BL202="","",'Macrobond Imports'!BL202)</f>
        <v/>
      </c>
      <c r="I203" s="9" t="str">
        <f>IF('Macrobond Imports'!BS202="","",'Macrobond Imports'!BS202)</f>
        <v/>
      </c>
      <c r="J203" s="9" t="str">
        <f>IF('Macrobond Imports'!AA202="","",'Macrobond Imports'!AA202)</f>
        <v/>
      </c>
      <c r="K203" s="9">
        <f>IF('Macrobond Imports'!DF202="","",'Macrobond Imports'!DF202)</f>
        <v>30.7</v>
      </c>
      <c r="L203" s="9">
        <f>IF('Macrobond Imports'!EA202="","",'Macrobond Imports'!EA202)</f>
        <v>29.8</v>
      </c>
      <c r="M203" s="9" t="str">
        <f>IF('Macrobond Imports'!FA202="","",'Macrobond Imports'!FA202)</f>
        <v/>
      </c>
      <c r="N203" s="9" t="str">
        <f>IF('Macrobond Imports'!FC202="","",'Macrobond Imports'!FC202)</f>
        <v/>
      </c>
      <c r="P203" s="16">
        <f t="shared" si="171"/>
        <v>23255</v>
      </c>
      <c r="Q203" s="17" t="str">
        <f t="shared" si="172"/>
        <v/>
      </c>
      <c r="R203" s="17" t="str">
        <f t="shared" si="173"/>
        <v/>
      </c>
      <c r="S203" s="17" t="str">
        <f t="shared" si="174"/>
        <v/>
      </c>
      <c r="T203" s="17" t="str">
        <f t="shared" si="175"/>
        <v/>
      </c>
      <c r="U203" s="17" t="str">
        <f t="shared" si="176"/>
        <v/>
      </c>
      <c r="V203" s="17" t="str">
        <f t="shared" si="177"/>
        <v/>
      </c>
      <c r="W203" s="17" t="str">
        <f t="shared" si="178"/>
        <v/>
      </c>
      <c r="X203" s="17" t="str">
        <f t="shared" si="179"/>
        <v/>
      </c>
      <c r="Y203" s="17" t="str">
        <f t="shared" si="180"/>
        <v/>
      </c>
      <c r="Z203" s="17">
        <f t="shared" si="181"/>
        <v>0</v>
      </c>
      <c r="AA203" s="17">
        <f t="shared" si="182"/>
        <v>-3.3444816053510573E-3</v>
      </c>
      <c r="AB203" s="17" t="str">
        <f t="shared" si="183"/>
        <v/>
      </c>
      <c r="AC203" s="17" t="str">
        <f t="shared" si="184"/>
        <v/>
      </c>
      <c r="AE203" s="17" t="str">
        <f t="shared" ca="1" si="185"/>
        <v/>
      </c>
      <c r="AF203" s="17" t="str">
        <f t="shared" ca="1" si="186"/>
        <v/>
      </c>
      <c r="AG203" s="17" t="str">
        <f t="shared" ca="1" si="187"/>
        <v/>
      </c>
      <c r="AH203" s="17" t="str">
        <f t="shared" ca="1" si="188"/>
        <v/>
      </c>
      <c r="AI203" s="17" t="str">
        <f t="shared" ca="1" si="189"/>
        <v/>
      </c>
      <c r="AJ203" s="17" t="str">
        <f t="shared" ca="1" si="190"/>
        <v/>
      </c>
      <c r="AK203" s="17" t="str">
        <f t="shared" ca="1" si="191"/>
        <v/>
      </c>
      <c r="AL203" s="17" t="str">
        <f t="shared" ca="1" si="192"/>
        <v/>
      </c>
      <c r="AM203" s="17" t="str">
        <f t="shared" ca="1" si="193"/>
        <v/>
      </c>
      <c r="AN203" s="17">
        <f t="shared" ca="1" si="194"/>
        <v>3.2679738562091387E-3</v>
      </c>
      <c r="AO203" s="17">
        <f t="shared" ca="1" si="195"/>
        <v>-4.4871794871794823E-2</v>
      </c>
      <c r="AP203" s="17" t="str">
        <f t="shared" ca="1" si="196"/>
        <v/>
      </c>
      <c r="AQ203" s="17" t="str">
        <f t="shared" ca="1" si="197"/>
        <v/>
      </c>
      <c r="AS203" s="17" t="str">
        <f t="shared" ca="1" si="198"/>
        <v/>
      </c>
      <c r="AT203" s="17" t="str">
        <f t="shared" ca="1" si="199"/>
        <v/>
      </c>
      <c r="AU203" s="17" t="str">
        <f t="shared" ca="1" si="200"/>
        <v/>
      </c>
      <c r="AV203" s="17" t="str">
        <f t="shared" ca="1" si="201"/>
        <v/>
      </c>
      <c r="AW203" s="17" t="str">
        <f t="shared" ca="1" si="202"/>
        <v/>
      </c>
      <c r="AX203" s="17" t="str">
        <f t="shared" ca="1" si="203"/>
        <v/>
      </c>
      <c r="AY203" s="17" t="str">
        <f t="shared" ca="1" si="204"/>
        <v/>
      </c>
      <c r="AZ203" s="17" t="str">
        <f t="shared" ca="1" si="205"/>
        <v/>
      </c>
      <c r="BA203" s="17" t="str">
        <f t="shared" ca="1" si="206"/>
        <v/>
      </c>
      <c r="BB203" s="17">
        <f t="shared" ca="1" si="207"/>
        <v>0</v>
      </c>
      <c r="BC203" s="17">
        <f t="shared" ca="1" si="208"/>
        <v>-1.3310962592597564E-2</v>
      </c>
      <c r="BD203" s="17" t="str">
        <f t="shared" ca="1" si="209"/>
        <v/>
      </c>
      <c r="BE203" s="17" t="str">
        <f t="shared" ca="1" si="210"/>
        <v/>
      </c>
      <c r="BG203" s="17" t="str">
        <f t="shared" ca="1" si="211"/>
        <v/>
      </c>
      <c r="BH203" s="17" t="str">
        <f t="shared" ca="1" si="212"/>
        <v/>
      </c>
      <c r="BI203" s="17" t="str">
        <f t="shared" ca="1" si="213"/>
        <v/>
      </c>
      <c r="BJ203" s="17" t="str">
        <f t="shared" ca="1" si="214"/>
        <v/>
      </c>
      <c r="BK203" s="17" t="str">
        <f t="shared" ca="1" si="215"/>
        <v/>
      </c>
      <c r="BL203" s="17" t="str">
        <f t="shared" ca="1" si="216"/>
        <v/>
      </c>
      <c r="BM203" s="17" t="str">
        <f t="shared" ca="1" si="217"/>
        <v/>
      </c>
      <c r="BN203" s="17" t="str">
        <f t="shared" ca="1" si="218"/>
        <v/>
      </c>
      <c r="BO203" s="17" t="str">
        <f t="shared" ca="1" si="219"/>
        <v/>
      </c>
      <c r="BP203" s="17">
        <f t="shared" ca="1" si="220"/>
        <v>1.3157753292125651E-2</v>
      </c>
      <c r="BQ203" s="17">
        <f t="shared" ca="1" si="221"/>
        <v>1.3559167275383643E-2</v>
      </c>
      <c r="BR203" s="17" t="str">
        <f t="shared" ca="1" si="222"/>
        <v/>
      </c>
      <c r="BS203" s="17" t="str">
        <f t="shared" ca="1" si="223"/>
        <v/>
      </c>
      <c r="BX203" t="str">
        <f>IF('Macrobond Imports'!FG202="","",'Macrobond Imports'!FG202)</f>
        <v/>
      </c>
      <c r="BY203" t="str">
        <f>IF('Macrobond Imports'!AI202="","",'Macrobond Imports'!AI202)</f>
        <v/>
      </c>
      <c r="CA203" s="37" t="str">
        <f t="shared" ca="1" si="224"/>
        <v/>
      </c>
      <c r="CB203" s="37" t="str">
        <f t="shared" ca="1" si="225"/>
        <v/>
      </c>
    </row>
    <row r="204" spans="1:80" x14ac:dyDescent="0.25">
      <c r="A204" s="10">
        <f>IF('Macrobond Imports'!A203="","",'Macrobond Imports'!A203)</f>
        <v>23285</v>
      </c>
      <c r="B204" s="9" t="str">
        <f>IF('Macrobond Imports'!B203="","",'Macrobond Imports'!B203)</f>
        <v/>
      </c>
      <c r="C204" s="9" t="str">
        <f>IF('Macrobond Imports'!C203="","",'Macrobond Imports'!C203)</f>
        <v/>
      </c>
      <c r="D204" s="9" t="str">
        <f>IF('Macrobond Imports'!Z203="","",'Macrobond Imports'!Z203)</f>
        <v/>
      </c>
      <c r="E204" s="9" t="str">
        <f>IF('Macrobond Imports'!BH203="","",'Macrobond Imports'!BH203)</f>
        <v/>
      </c>
      <c r="F204" s="9" t="str">
        <f>IF('Macrobond Imports'!BJ203="","",'Macrobond Imports'!BJ203)</f>
        <v/>
      </c>
      <c r="G204" s="9" t="str">
        <f>IF('Macrobond Imports'!BK203="","",'Macrobond Imports'!BK203)</f>
        <v/>
      </c>
      <c r="H204" s="9" t="str">
        <f>IF('Macrobond Imports'!BL203="","",'Macrobond Imports'!BL203)</f>
        <v/>
      </c>
      <c r="I204" s="9" t="str">
        <f>IF('Macrobond Imports'!BS203="","",'Macrobond Imports'!BS203)</f>
        <v/>
      </c>
      <c r="J204" s="9" t="str">
        <f>IF('Macrobond Imports'!AA203="","",'Macrobond Imports'!AA203)</f>
        <v/>
      </c>
      <c r="K204" s="9">
        <f>IF('Macrobond Imports'!DF203="","",'Macrobond Imports'!DF203)</f>
        <v>30.8</v>
      </c>
      <c r="L204" s="9">
        <f>IF('Macrobond Imports'!EA203="","",'Macrobond Imports'!EA203)</f>
        <v>29.9</v>
      </c>
      <c r="M204" s="9" t="str">
        <f>IF('Macrobond Imports'!FA203="","",'Macrobond Imports'!FA203)</f>
        <v/>
      </c>
      <c r="N204" s="9" t="str">
        <f>IF('Macrobond Imports'!FC203="","",'Macrobond Imports'!FC203)</f>
        <v/>
      </c>
      <c r="P204" s="16">
        <f t="shared" si="171"/>
        <v>23285</v>
      </c>
      <c r="Q204" s="17" t="str">
        <f t="shared" si="172"/>
        <v/>
      </c>
      <c r="R204" s="17" t="str">
        <f t="shared" si="173"/>
        <v/>
      </c>
      <c r="S204" s="17" t="str">
        <f t="shared" si="174"/>
        <v/>
      </c>
      <c r="T204" s="17" t="str">
        <f t="shared" si="175"/>
        <v/>
      </c>
      <c r="U204" s="17" t="str">
        <f t="shared" si="176"/>
        <v/>
      </c>
      <c r="V204" s="17" t="str">
        <f t="shared" si="177"/>
        <v/>
      </c>
      <c r="W204" s="17" t="str">
        <f t="shared" si="178"/>
        <v/>
      </c>
      <c r="X204" s="17" t="str">
        <f t="shared" si="179"/>
        <v/>
      </c>
      <c r="Y204" s="17" t="str">
        <f t="shared" si="180"/>
        <v/>
      </c>
      <c r="Z204" s="17">
        <f t="shared" si="181"/>
        <v>3.2573289902280145E-3</v>
      </c>
      <c r="AA204" s="17">
        <f t="shared" si="182"/>
        <v>3.3557046979864058E-3</v>
      </c>
      <c r="AB204" s="17" t="str">
        <f t="shared" si="183"/>
        <v/>
      </c>
      <c r="AC204" s="17" t="str">
        <f t="shared" si="184"/>
        <v/>
      </c>
      <c r="AE204" s="17" t="str">
        <f t="shared" ca="1" si="185"/>
        <v/>
      </c>
      <c r="AF204" s="17" t="str">
        <f t="shared" ca="1" si="186"/>
        <v/>
      </c>
      <c r="AG204" s="17" t="str">
        <f t="shared" ca="1" si="187"/>
        <v/>
      </c>
      <c r="AH204" s="17" t="str">
        <f t="shared" ca="1" si="188"/>
        <v/>
      </c>
      <c r="AI204" s="17" t="str">
        <f t="shared" ca="1" si="189"/>
        <v/>
      </c>
      <c r="AJ204" s="17" t="str">
        <f t="shared" ca="1" si="190"/>
        <v/>
      </c>
      <c r="AK204" s="17" t="str">
        <f t="shared" ca="1" si="191"/>
        <v/>
      </c>
      <c r="AL204" s="17" t="str">
        <f t="shared" ca="1" si="192"/>
        <v/>
      </c>
      <c r="AM204" s="17" t="str">
        <f t="shared" ca="1" si="193"/>
        <v/>
      </c>
      <c r="AN204" s="17">
        <f t="shared" ca="1" si="194"/>
        <v>9.8360655737705915E-3</v>
      </c>
      <c r="AO204" s="17">
        <f t="shared" ca="1" si="195"/>
        <v>-2.9220779220779258E-2</v>
      </c>
      <c r="AP204" s="17" t="str">
        <f t="shared" ca="1" si="196"/>
        <v/>
      </c>
      <c r="AQ204" s="17" t="str">
        <f t="shared" ca="1" si="197"/>
        <v/>
      </c>
      <c r="AS204" s="17" t="str">
        <f t="shared" ca="1" si="198"/>
        <v/>
      </c>
      <c r="AT204" s="17" t="str">
        <f t="shared" ca="1" si="199"/>
        <v/>
      </c>
      <c r="AU204" s="17" t="str">
        <f t="shared" ca="1" si="200"/>
        <v/>
      </c>
      <c r="AV204" s="17" t="str">
        <f t="shared" ca="1" si="201"/>
        <v/>
      </c>
      <c r="AW204" s="17" t="str">
        <f t="shared" ca="1" si="202"/>
        <v/>
      </c>
      <c r="AX204" s="17" t="str">
        <f t="shared" ca="1" si="203"/>
        <v/>
      </c>
      <c r="AY204" s="17" t="str">
        <f t="shared" ca="1" si="204"/>
        <v/>
      </c>
      <c r="AZ204" s="17" t="str">
        <f t="shared" ca="1" si="205"/>
        <v/>
      </c>
      <c r="BA204" s="17" t="str">
        <f t="shared" ca="1" si="206"/>
        <v/>
      </c>
      <c r="BB204" s="17">
        <f t="shared" ca="1" si="207"/>
        <v>1.3093115469937855E-2</v>
      </c>
      <c r="BC204" s="17">
        <f t="shared" ca="1" si="208"/>
        <v>-1.3266814691358375E-2</v>
      </c>
      <c r="BD204" s="17" t="str">
        <f t="shared" ca="1" si="209"/>
        <v/>
      </c>
      <c r="BE204" s="17" t="str">
        <f t="shared" ca="1" si="210"/>
        <v/>
      </c>
      <c r="BG204" s="17" t="str">
        <f t="shared" ca="1" si="211"/>
        <v/>
      </c>
      <c r="BH204" s="17" t="str">
        <f t="shared" ca="1" si="212"/>
        <v/>
      </c>
      <c r="BI204" s="17" t="str">
        <f t="shared" ca="1" si="213"/>
        <v/>
      </c>
      <c r="BJ204" s="17" t="str">
        <f t="shared" ca="1" si="214"/>
        <v/>
      </c>
      <c r="BK204" s="17" t="str">
        <f t="shared" ca="1" si="215"/>
        <v/>
      </c>
      <c r="BL204" s="17" t="str">
        <f t="shared" ca="1" si="216"/>
        <v/>
      </c>
      <c r="BM204" s="17" t="str">
        <f t="shared" ca="1" si="217"/>
        <v/>
      </c>
      <c r="BN204" s="17" t="str">
        <f t="shared" ca="1" si="218"/>
        <v/>
      </c>
      <c r="BO204" s="17" t="str">
        <f t="shared" ca="1" si="219"/>
        <v/>
      </c>
      <c r="BP204" s="17">
        <f t="shared" ca="1" si="220"/>
        <v>1.9768879333512679E-2</v>
      </c>
      <c r="BQ204" s="17">
        <f t="shared" ca="1" si="221"/>
        <v>6.7226701499929487E-3</v>
      </c>
      <c r="BR204" s="17" t="str">
        <f t="shared" ca="1" si="222"/>
        <v/>
      </c>
      <c r="BS204" s="17" t="str">
        <f t="shared" ca="1" si="223"/>
        <v/>
      </c>
      <c r="BX204" t="str">
        <f>IF('Macrobond Imports'!FG203="","",'Macrobond Imports'!FG203)</f>
        <v/>
      </c>
      <c r="BY204" t="str">
        <f>IF('Macrobond Imports'!AI203="","",'Macrobond Imports'!AI203)</f>
        <v/>
      </c>
      <c r="CA204" s="37" t="str">
        <f t="shared" ca="1" si="224"/>
        <v/>
      </c>
      <c r="CB204" s="37" t="str">
        <f t="shared" ca="1" si="225"/>
        <v/>
      </c>
    </row>
    <row r="205" spans="1:80" x14ac:dyDescent="0.25">
      <c r="A205" s="10">
        <f>IF('Macrobond Imports'!A204="","",'Macrobond Imports'!A204)</f>
        <v>23316</v>
      </c>
      <c r="B205" s="9" t="str">
        <f>IF('Macrobond Imports'!B204="","",'Macrobond Imports'!B204)</f>
        <v/>
      </c>
      <c r="C205" s="9" t="str">
        <f>IF('Macrobond Imports'!C204="","",'Macrobond Imports'!C204)</f>
        <v/>
      </c>
      <c r="D205" s="9" t="str">
        <f>IF('Macrobond Imports'!Z204="","",'Macrobond Imports'!Z204)</f>
        <v/>
      </c>
      <c r="E205" s="9" t="str">
        <f>IF('Macrobond Imports'!BH204="","",'Macrobond Imports'!BH204)</f>
        <v/>
      </c>
      <c r="F205" s="9" t="str">
        <f>IF('Macrobond Imports'!BJ204="","",'Macrobond Imports'!BJ204)</f>
        <v/>
      </c>
      <c r="G205" s="9" t="str">
        <f>IF('Macrobond Imports'!BK204="","",'Macrobond Imports'!BK204)</f>
        <v/>
      </c>
      <c r="H205" s="9" t="str">
        <f>IF('Macrobond Imports'!BL204="","",'Macrobond Imports'!BL204)</f>
        <v/>
      </c>
      <c r="I205" s="9" t="str">
        <f>IF('Macrobond Imports'!BS204="","",'Macrobond Imports'!BS204)</f>
        <v/>
      </c>
      <c r="J205" s="9" t="str">
        <f>IF('Macrobond Imports'!AA204="","",'Macrobond Imports'!AA204)</f>
        <v/>
      </c>
      <c r="K205" s="9">
        <f>IF('Macrobond Imports'!DF204="","",'Macrobond Imports'!DF204)</f>
        <v>30.8</v>
      </c>
      <c r="L205" s="9">
        <f>IF('Macrobond Imports'!EA204="","",'Macrobond Imports'!EA204)</f>
        <v>30.2</v>
      </c>
      <c r="M205" s="9" t="str">
        <f>IF('Macrobond Imports'!FA204="","",'Macrobond Imports'!FA204)</f>
        <v/>
      </c>
      <c r="N205" s="9" t="str">
        <f>IF('Macrobond Imports'!FC204="","",'Macrobond Imports'!FC204)</f>
        <v/>
      </c>
      <c r="P205" s="16">
        <f t="shared" si="171"/>
        <v>23316</v>
      </c>
      <c r="Q205" s="17" t="str">
        <f t="shared" si="172"/>
        <v/>
      </c>
      <c r="R205" s="17" t="str">
        <f t="shared" si="173"/>
        <v/>
      </c>
      <c r="S205" s="17" t="str">
        <f t="shared" si="174"/>
        <v/>
      </c>
      <c r="T205" s="17" t="str">
        <f t="shared" si="175"/>
        <v/>
      </c>
      <c r="U205" s="17" t="str">
        <f t="shared" si="176"/>
        <v/>
      </c>
      <c r="V205" s="17" t="str">
        <f t="shared" si="177"/>
        <v/>
      </c>
      <c r="W205" s="17" t="str">
        <f t="shared" si="178"/>
        <v/>
      </c>
      <c r="X205" s="17" t="str">
        <f t="shared" si="179"/>
        <v/>
      </c>
      <c r="Y205" s="17" t="str">
        <f t="shared" si="180"/>
        <v/>
      </c>
      <c r="Z205" s="17">
        <f t="shared" si="181"/>
        <v>0</v>
      </c>
      <c r="AA205" s="17">
        <f t="shared" si="182"/>
        <v>1.0033444816053505E-2</v>
      </c>
      <c r="AB205" s="17" t="str">
        <f t="shared" si="183"/>
        <v/>
      </c>
      <c r="AC205" s="17" t="str">
        <f t="shared" si="184"/>
        <v/>
      </c>
      <c r="AE205" s="17" t="str">
        <f t="shared" ca="1" si="185"/>
        <v/>
      </c>
      <c r="AF205" s="17" t="str">
        <f t="shared" ca="1" si="186"/>
        <v/>
      </c>
      <c r="AG205" s="17" t="str">
        <f t="shared" ca="1" si="187"/>
        <v/>
      </c>
      <c r="AH205" s="17" t="str">
        <f t="shared" ca="1" si="188"/>
        <v/>
      </c>
      <c r="AI205" s="17" t="str">
        <f t="shared" ca="1" si="189"/>
        <v/>
      </c>
      <c r="AJ205" s="17" t="str">
        <f t="shared" ca="1" si="190"/>
        <v/>
      </c>
      <c r="AK205" s="17" t="str">
        <f t="shared" ca="1" si="191"/>
        <v/>
      </c>
      <c r="AL205" s="17" t="str">
        <f t="shared" ca="1" si="192"/>
        <v/>
      </c>
      <c r="AM205" s="17" t="str">
        <f t="shared" ca="1" si="193"/>
        <v/>
      </c>
      <c r="AN205" s="17">
        <f t="shared" ca="1" si="194"/>
        <v>9.8360655737705915E-3</v>
      </c>
      <c r="AO205" s="17">
        <f t="shared" ca="1" si="195"/>
        <v>-2.5806451612903292E-2</v>
      </c>
      <c r="AP205" s="17" t="str">
        <f t="shared" ca="1" si="196"/>
        <v/>
      </c>
      <c r="AQ205" s="17" t="str">
        <f t="shared" ca="1" si="197"/>
        <v/>
      </c>
      <c r="AS205" s="17" t="str">
        <f t="shared" ca="1" si="198"/>
        <v/>
      </c>
      <c r="AT205" s="17" t="str">
        <f t="shared" ca="1" si="199"/>
        <v/>
      </c>
      <c r="AU205" s="17" t="str">
        <f t="shared" ca="1" si="200"/>
        <v/>
      </c>
      <c r="AV205" s="17" t="str">
        <f t="shared" ca="1" si="201"/>
        <v/>
      </c>
      <c r="AW205" s="17" t="str">
        <f t="shared" ca="1" si="202"/>
        <v/>
      </c>
      <c r="AX205" s="17" t="str">
        <f t="shared" ca="1" si="203"/>
        <v/>
      </c>
      <c r="AY205" s="17" t="str">
        <f t="shared" ca="1" si="204"/>
        <v/>
      </c>
      <c r="AZ205" s="17" t="str">
        <f t="shared" ca="1" si="205"/>
        <v/>
      </c>
      <c r="BA205" s="17" t="str">
        <f t="shared" ca="1" si="206"/>
        <v/>
      </c>
      <c r="BB205" s="17">
        <f t="shared" ca="1" si="207"/>
        <v>1.3093115469937855E-2</v>
      </c>
      <c r="BC205" s="17">
        <f t="shared" ca="1" si="208"/>
        <v>4.0741849756082082E-2</v>
      </c>
      <c r="BD205" s="17" t="str">
        <f t="shared" ca="1" si="209"/>
        <v/>
      </c>
      <c r="BE205" s="17" t="str">
        <f t="shared" ca="1" si="210"/>
        <v/>
      </c>
      <c r="BG205" s="17" t="str">
        <f t="shared" ca="1" si="211"/>
        <v/>
      </c>
      <c r="BH205" s="17" t="str">
        <f t="shared" ca="1" si="212"/>
        <v/>
      </c>
      <c r="BI205" s="17" t="str">
        <f t="shared" ca="1" si="213"/>
        <v/>
      </c>
      <c r="BJ205" s="17" t="str">
        <f t="shared" ca="1" si="214"/>
        <v/>
      </c>
      <c r="BK205" s="17" t="str">
        <f t="shared" ca="1" si="215"/>
        <v/>
      </c>
      <c r="BL205" s="17" t="str">
        <f t="shared" ca="1" si="216"/>
        <v/>
      </c>
      <c r="BM205" s="17" t="str">
        <f t="shared" ca="1" si="217"/>
        <v/>
      </c>
      <c r="BN205" s="17" t="str">
        <f t="shared" ca="1" si="218"/>
        <v/>
      </c>
      <c r="BO205" s="17" t="str">
        <f t="shared" ca="1" si="219"/>
        <v/>
      </c>
      <c r="BP205" s="17">
        <f t="shared" ca="1" si="220"/>
        <v>6.5252681726066797E-3</v>
      </c>
      <c r="BQ205" s="17">
        <f t="shared" ca="1" si="221"/>
        <v>4.0951424397370095E-2</v>
      </c>
      <c r="BR205" s="17" t="str">
        <f t="shared" ca="1" si="222"/>
        <v/>
      </c>
      <c r="BS205" s="17" t="str">
        <f t="shared" ca="1" si="223"/>
        <v/>
      </c>
      <c r="BX205" t="str">
        <f>IF('Macrobond Imports'!FG204="","",'Macrobond Imports'!FG204)</f>
        <v/>
      </c>
      <c r="BY205" t="str">
        <f>IF('Macrobond Imports'!AI204="","",'Macrobond Imports'!AI204)</f>
        <v/>
      </c>
      <c r="CA205" s="37" t="str">
        <f t="shared" ca="1" si="224"/>
        <v/>
      </c>
      <c r="CB205" s="37" t="str">
        <f t="shared" ca="1" si="225"/>
        <v/>
      </c>
    </row>
    <row r="206" spans="1:80" x14ac:dyDescent="0.25">
      <c r="A206" s="10">
        <f>IF('Macrobond Imports'!A205="","",'Macrobond Imports'!A205)</f>
        <v>23346</v>
      </c>
      <c r="B206" s="9" t="str">
        <f>IF('Macrobond Imports'!B205="","",'Macrobond Imports'!B205)</f>
        <v/>
      </c>
      <c r="C206" s="9" t="str">
        <f>IF('Macrobond Imports'!C205="","",'Macrobond Imports'!C205)</f>
        <v/>
      </c>
      <c r="D206" s="9" t="str">
        <f>IF('Macrobond Imports'!Z205="","",'Macrobond Imports'!Z205)</f>
        <v/>
      </c>
      <c r="E206" s="9" t="str">
        <f>IF('Macrobond Imports'!BH205="","",'Macrobond Imports'!BH205)</f>
        <v/>
      </c>
      <c r="F206" s="9" t="str">
        <f>IF('Macrobond Imports'!BJ205="","",'Macrobond Imports'!BJ205)</f>
        <v/>
      </c>
      <c r="G206" s="9" t="str">
        <f>IF('Macrobond Imports'!BK205="","",'Macrobond Imports'!BK205)</f>
        <v/>
      </c>
      <c r="H206" s="9" t="str">
        <f>IF('Macrobond Imports'!BL205="","",'Macrobond Imports'!BL205)</f>
        <v/>
      </c>
      <c r="I206" s="9" t="str">
        <f>IF('Macrobond Imports'!BS205="","",'Macrobond Imports'!BS205)</f>
        <v/>
      </c>
      <c r="J206" s="9" t="str">
        <f>IF('Macrobond Imports'!AA205="","",'Macrobond Imports'!AA205)</f>
        <v/>
      </c>
      <c r="K206" s="9">
        <f>IF('Macrobond Imports'!DF205="","",'Macrobond Imports'!DF205)</f>
        <v>30.8</v>
      </c>
      <c r="L206" s="9">
        <f>IF('Macrobond Imports'!EA205="","",'Macrobond Imports'!EA205)</f>
        <v>29.4</v>
      </c>
      <c r="M206" s="9" t="str">
        <f>IF('Macrobond Imports'!FA205="","",'Macrobond Imports'!FA205)</f>
        <v/>
      </c>
      <c r="N206" s="9" t="str">
        <f>IF('Macrobond Imports'!FC205="","",'Macrobond Imports'!FC205)</f>
        <v/>
      </c>
      <c r="P206" s="16">
        <f t="shared" si="171"/>
        <v>23346</v>
      </c>
      <c r="Q206" s="17" t="str">
        <f t="shared" si="172"/>
        <v/>
      </c>
      <c r="R206" s="17" t="str">
        <f t="shared" si="173"/>
        <v/>
      </c>
      <c r="S206" s="17" t="str">
        <f t="shared" si="174"/>
        <v/>
      </c>
      <c r="T206" s="17" t="str">
        <f t="shared" si="175"/>
        <v/>
      </c>
      <c r="U206" s="17" t="str">
        <f t="shared" si="176"/>
        <v/>
      </c>
      <c r="V206" s="17" t="str">
        <f t="shared" si="177"/>
        <v/>
      </c>
      <c r="W206" s="17" t="str">
        <f t="shared" si="178"/>
        <v/>
      </c>
      <c r="X206" s="17" t="str">
        <f t="shared" si="179"/>
        <v/>
      </c>
      <c r="Y206" s="17" t="str">
        <f t="shared" si="180"/>
        <v/>
      </c>
      <c r="Z206" s="17">
        <f t="shared" si="181"/>
        <v>0</v>
      </c>
      <c r="AA206" s="17">
        <f t="shared" si="182"/>
        <v>-2.6490066225165587E-2</v>
      </c>
      <c r="AB206" s="17" t="str">
        <f t="shared" si="183"/>
        <v/>
      </c>
      <c r="AC206" s="17" t="str">
        <f t="shared" si="184"/>
        <v/>
      </c>
      <c r="AE206" s="17" t="str">
        <f t="shared" ca="1" si="185"/>
        <v/>
      </c>
      <c r="AF206" s="17" t="str">
        <f t="shared" ca="1" si="186"/>
        <v/>
      </c>
      <c r="AG206" s="17" t="str">
        <f t="shared" ca="1" si="187"/>
        <v/>
      </c>
      <c r="AH206" s="17" t="str">
        <f t="shared" ca="1" si="188"/>
        <v/>
      </c>
      <c r="AI206" s="17" t="str">
        <f t="shared" ca="1" si="189"/>
        <v/>
      </c>
      <c r="AJ206" s="17" t="str">
        <f t="shared" ca="1" si="190"/>
        <v/>
      </c>
      <c r="AK206" s="17" t="str">
        <f t="shared" ca="1" si="191"/>
        <v/>
      </c>
      <c r="AL206" s="17" t="str">
        <f t="shared" ca="1" si="192"/>
        <v/>
      </c>
      <c r="AM206" s="17" t="str">
        <f t="shared" ca="1" si="193"/>
        <v/>
      </c>
      <c r="AN206" s="17">
        <f t="shared" ca="1" si="194"/>
        <v>9.8360655737705915E-3</v>
      </c>
      <c r="AO206" s="17">
        <f t="shared" ca="1" si="195"/>
        <v>-3.9215686274509887E-2</v>
      </c>
      <c r="AP206" s="17" t="str">
        <f t="shared" ca="1" si="196"/>
        <v/>
      </c>
      <c r="AQ206" s="17" t="str">
        <f t="shared" ca="1" si="197"/>
        <v/>
      </c>
      <c r="AS206" s="17" t="str">
        <f t="shared" ca="1" si="198"/>
        <v/>
      </c>
      <c r="AT206" s="17" t="str">
        <f t="shared" ca="1" si="199"/>
        <v/>
      </c>
      <c r="AU206" s="17" t="str">
        <f t="shared" ca="1" si="200"/>
        <v/>
      </c>
      <c r="AV206" s="17" t="str">
        <f t="shared" ca="1" si="201"/>
        <v/>
      </c>
      <c r="AW206" s="17" t="str">
        <f t="shared" ca="1" si="202"/>
        <v/>
      </c>
      <c r="AX206" s="17" t="str">
        <f t="shared" ca="1" si="203"/>
        <v/>
      </c>
      <c r="AY206" s="17" t="str">
        <f t="shared" ca="1" si="204"/>
        <v/>
      </c>
      <c r="AZ206" s="17" t="str">
        <f t="shared" ca="1" si="205"/>
        <v/>
      </c>
      <c r="BA206" s="17" t="str">
        <f t="shared" ca="1" si="206"/>
        <v/>
      </c>
      <c r="BB206" s="17">
        <f t="shared" ca="1" si="207"/>
        <v>1.3093115469937855E-2</v>
      </c>
      <c r="BC206" s="17">
        <f t="shared" ca="1" si="208"/>
        <v>-5.2619883987767291E-2</v>
      </c>
      <c r="BD206" s="17" t="str">
        <f t="shared" ca="1" si="209"/>
        <v/>
      </c>
      <c r="BE206" s="17" t="str">
        <f t="shared" ca="1" si="210"/>
        <v/>
      </c>
      <c r="BG206" s="17" t="str">
        <f t="shared" ca="1" si="211"/>
        <v/>
      </c>
      <c r="BH206" s="17" t="str">
        <f t="shared" ca="1" si="212"/>
        <v/>
      </c>
      <c r="BI206" s="17" t="str">
        <f t="shared" ca="1" si="213"/>
        <v/>
      </c>
      <c r="BJ206" s="17" t="str">
        <f t="shared" ca="1" si="214"/>
        <v/>
      </c>
      <c r="BK206" s="17" t="str">
        <f t="shared" ca="1" si="215"/>
        <v/>
      </c>
      <c r="BL206" s="17" t="str">
        <f t="shared" ca="1" si="216"/>
        <v/>
      </c>
      <c r="BM206" s="17" t="str">
        <f t="shared" ca="1" si="217"/>
        <v/>
      </c>
      <c r="BN206" s="17" t="str">
        <f t="shared" ca="1" si="218"/>
        <v/>
      </c>
      <c r="BO206" s="17" t="str">
        <f t="shared" ca="1" si="219"/>
        <v/>
      </c>
      <c r="BP206" s="17">
        <f t="shared" ca="1" si="220"/>
        <v>6.5252681726066797E-3</v>
      </c>
      <c r="BQ206" s="17">
        <f t="shared" ca="1" si="221"/>
        <v>-3.3165177123298362E-2</v>
      </c>
      <c r="BR206" s="17" t="str">
        <f t="shared" ca="1" si="222"/>
        <v/>
      </c>
      <c r="BS206" s="17" t="str">
        <f t="shared" ca="1" si="223"/>
        <v/>
      </c>
      <c r="BX206" t="str">
        <f>IF('Macrobond Imports'!FG205="","",'Macrobond Imports'!FG205)</f>
        <v/>
      </c>
      <c r="BY206" t="str">
        <f>IF('Macrobond Imports'!AI205="","",'Macrobond Imports'!AI205)</f>
        <v/>
      </c>
      <c r="CA206" s="37" t="str">
        <f t="shared" ca="1" si="224"/>
        <v/>
      </c>
      <c r="CB206" s="37" t="str">
        <f t="shared" ca="1" si="225"/>
        <v/>
      </c>
    </row>
    <row r="207" spans="1:80" x14ac:dyDescent="0.25">
      <c r="A207" s="10">
        <f>IF('Macrobond Imports'!A206="","",'Macrobond Imports'!A206)</f>
        <v>23377</v>
      </c>
      <c r="B207" s="9" t="str">
        <f>IF('Macrobond Imports'!B206="","",'Macrobond Imports'!B206)</f>
        <v/>
      </c>
      <c r="C207" s="9" t="str">
        <f>IF('Macrobond Imports'!C206="","",'Macrobond Imports'!C206)</f>
        <v/>
      </c>
      <c r="D207" s="9" t="str">
        <f>IF('Macrobond Imports'!Z206="","",'Macrobond Imports'!Z206)</f>
        <v/>
      </c>
      <c r="E207" s="9" t="str">
        <f>IF('Macrobond Imports'!BH206="","",'Macrobond Imports'!BH206)</f>
        <v/>
      </c>
      <c r="F207" s="9" t="str">
        <f>IF('Macrobond Imports'!BJ206="","",'Macrobond Imports'!BJ206)</f>
        <v/>
      </c>
      <c r="G207" s="9" t="str">
        <f>IF('Macrobond Imports'!BK206="","",'Macrobond Imports'!BK206)</f>
        <v/>
      </c>
      <c r="H207" s="9" t="str">
        <f>IF('Macrobond Imports'!BL206="","",'Macrobond Imports'!BL206)</f>
        <v/>
      </c>
      <c r="I207" s="9" t="str">
        <f>IF('Macrobond Imports'!BS206="","",'Macrobond Imports'!BS206)</f>
        <v/>
      </c>
      <c r="J207" s="9" t="str">
        <f>IF('Macrobond Imports'!AA206="","",'Macrobond Imports'!AA206)</f>
        <v/>
      </c>
      <c r="K207" s="9">
        <f>IF('Macrobond Imports'!DF206="","",'Macrobond Imports'!DF206)</f>
        <v>30.8</v>
      </c>
      <c r="L207" s="9">
        <f>IF('Macrobond Imports'!EA206="","",'Macrobond Imports'!EA206)</f>
        <v>29.8</v>
      </c>
      <c r="M207" s="9" t="str">
        <f>IF('Macrobond Imports'!FA206="","",'Macrobond Imports'!FA206)</f>
        <v/>
      </c>
      <c r="N207" s="9" t="str">
        <f>IF('Macrobond Imports'!FC206="","",'Macrobond Imports'!FC206)</f>
        <v/>
      </c>
      <c r="P207" s="16">
        <f t="shared" si="171"/>
        <v>23377</v>
      </c>
      <c r="Q207" s="17" t="str">
        <f t="shared" si="172"/>
        <v/>
      </c>
      <c r="R207" s="17" t="str">
        <f t="shared" si="173"/>
        <v/>
      </c>
      <c r="S207" s="17" t="str">
        <f t="shared" si="174"/>
        <v/>
      </c>
      <c r="T207" s="17" t="str">
        <f t="shared" si="175"/>
        <v/>
      </c>
      <c r="U207" s="17" t="str">
        <f t="shared" si="176"/>
        <v/>
      </c>
      <c r="V207" s="17" t="str">
        <f t="shared" si="177"/>
        <v/>
      </c>
      <c r="W207" s="17" t="str">
        <f t="shared" si="178"/>
        <v/>
      </c>
      <c r="X207" s="17" t="str">
        <f t="shared" si="179"/>
        <v/>
      </c>
      <c r="Y207" s="17" t="str">
        <f t="shared" si="180"/>
        <v/>
      </c>
      <c r="Z207" s="17">
        <f t="shared" si="181"/>
        <v>0</v>
      </c>
      <c r="AA207" s="17">
        <f t="shared" si="182"/>
        <v>1.3605442176870763E-2</v>
      </c>
      <c r="AB207" s="17" t="str">
        <f t="shared" si="183"/>
        <v/>
      </c>
      <c r="AC207" s="17" t="str">
        <f t="shared" si="184"/>
        <v/>
      </c>
      <c r="AE207" s="17" t="str">
        <f t="shared" ca="1" si="185"/>
        <v/>
      </c>
      <c r="AF207" s="17" t="str">
        <f t="shared" ca="1" si="186"/>
        <v/>
      </c>
      <c r="AG207" s="17" t="str">
        <f t="shared" ca="1" si="187"/>
        <v/>
      </c>
      <c r="AH207" s="17" t="str">
        <f t="shared" ca="1" si="188"/>
        <v/>
      </c>
      <c r="AI207" s="17" t="str">
        <f t="shared" ca="1" si="189"/>
        <v/>
      </c>
      <c r="AJ207" s="17" t="str">
        <f t="shared" ca="1" si="190"/>
        <v/>
      </c>
      <c r="AK207" s="17" t="str">
        <f t="shared" ca="1" si="191"/>
        <v/>
      </c>
      <c r="AL207" s="17" t="str">
        <f t="shared" ca="1" si="192"/>
        <v/>
      </c>
      <c r="AM207" s="17" t="str">
        <f t="shared" ca="1" si="193"/>
        <v/>
      </c>
      <c r="AN207" s="17">
        <f t="shared" ca="1" si="194"/>
        <v>9.8360655737705915E-3</v>
      </c>
      <c r="AO207" s="17">
        <f t="shared" ca="1" si="195"/>
        <v>-1.6501650165016479E-2</v>
      </c>
      <c r="AP207" s="17" t="str">
        <f t="shared" ca="1" si="196"/>
        <v/>
      </c>
      <c r="AQ207" s="17" t="str">
        <f t="shared" ca="1" si="197"/>
        <v/>
      </c>
      <c r="AS207" s="17" t="str">
        <f t="shared" ca="1" si="198"/>
        <v/>
      </c>
      <c r="AT207" s="17" t="str">
        <f t="shared" ca="1" si="199"/>
        <v/>
      </c>
      <c r="AU207" s="17" t="str">
        <f t="shared" ca="1" si="200"/>
        <v/>
      </c>
      <c r="AV207" s="17" t="str">
        <f t="shared" ca="1" si="201"/>
        <v/>
      </c>
      <c r="AW207" s="17" t="str">
        <f t="shared" ca="1" si="202"/>
        <v/>
      </c>
      <c r="AX207" s="17" t="str">
        <f t="shared" ca="1" si="203"/>
        <v/>
      </c>
      <c r="AY207" s="17" t="str">
        <f t="shared" ca="1" si="204"/>
        <v/>
      </c>
      <c r="AZ207" s="17" t="str">
        <f t="shared" ca="1" si="205"/>
        <v/>
      </c>
      <c r="BA207" s="17" t="str">
        <f t="shared" ca="1" si="206"/>
        <v/>
      </c>
      <c r="BB207" s="17">
        <f t="shared" ca="1" si="207"/>
        <v>0</v>
      </c>
      <c r="BC207" s="17">
        <f t="shared" ca="1" si="208"/>
        <v>-1.3310962592597564E-2</v>
      </c>
      <c r="BD207" s="17" t="str">
        <f t="shared" ca="1" si="209"/>
        <v/>
      </c>
      <c r="BE207" s="17" t="str">
        <f t="shared" ca="1" si="210"/>
        <v/>
      </c>
      <c r="BG207" s="17" t="str">
        <f t="shared" ca="1" si="211"/>
        <v/>
      </c>
      <c r="BH207" s="17" t="str">
        <f t="shared" ca="1" si="212"/>
        <v/>
      </c>
      <c r="BI207" s="17" t="str">
        <f t="shared" ca="1" si="213"/>
        <v/>
      </c>
      <c r="BJ207" s="17" t="str">
        <f t="shared" ca="1" si="214"/>
        <v/>
      </c>
      <c r="BK207" s="17" t="str">
        <f t="shared" ca="1" si="215"/>
        <v/>
      </c>
      <c r="BL207" s="17" t="str">
        <f t="shared" ca="1" si="216"/>
        <v/>
      </c>
      <c r="BM207" s="17" t="str">
        <f t="shared" ca="1" si="217"/>
        <v/>
      </c>
      <c r="BN207" s="17" t="str">
        <f t="shared" ca="1" si="218"/>
        <v/>
      </c>
      <c r="BO207" s="17" t="str">
        <f t="shared" ca="1" si="219"/>
        <v/>
      </c>
      <c r="BP207" s="17">
        <f t="shared" ca="1" si="220"/>
        <v>6.5252681726066797E-3</v>
      </c>
      <c r="BQ207" s="17">
        <f t="shared" ca="1" si="221"/>
        <v>-1.3288888888888795E-2</v>
      </c>
      <c r="BR207" s="17" t="str">
        <f t="shared" ca="1" si="222"/>
        <v/>
      </c>
      <c r="BS207" s="17" t="str">
        <f t="shared" ca="1" si="223"/>
        <v/>
      </c>
      <c r="BX207" t="str">
        <f>IF('Macrobond Imports'!FG206="","",'Macrobond Imports'!FG206)</f>
        <v/>
      </c>
      <c r="BY207" t="str">
        <f>IF('Macrobond Imports'!AI206="","",'Macrobond Imports'!AI206)</f>
        <v/>
      </c>
      <c r="CA207" s="37" t="str">
        <f t="shared" ca="1" si="224"/>
        <v/>
      </c>
      <c r="CB207" s="37" t="str">
        <f t="shared" ca="1" si="225"/>
        <v/>
      </c>
    </row>
    <row r="208" spans="1:80" x14ac:dyDescent="0.25">
      <c r="A208" s="10">
        <f>IF('Macrobond Imports'!A207="","",'Macrobond Imports'!A207)</f>
        <v>23408</v>
      </c>
      <c r="B208" s="9" t="str">
        <f>IF('Macrobond Imports'!B207="","",'Macrobond Imports'!B207)</f>
        <v/>
      </c>
      <c r="C208" s="9" t="str">
        <f>IF('Macrobond Imports'!C207="","",'Macrobond Imports'!C207)</f>
        <v/>
      </c>
      <c r="D208" s="9" t="str">
        <f>IF('Macrobond Imports'!Z207="","",'Macrobond Imports'!Z207)</f>
        <v/>
      </c>
      <c r="E208" s="9" t="str">
        <f>IF('Macrobond Imports'!BH207="","",'Macrobond Imports'!BH207)</f>
        <v/>
      </c>
      <c r="F208" s="9" t="str">
        <f>IF('Macrobond Imports'!BJ207="","",'Macrobond Imports'!BJ207)</f>
        <v/>
      </c>
      <c r="G208" s="9" t="str">
        <f>IF('Macrobond Imports'!BK207="","",'Macrobond Imports'!BK207)</f>
        <v/>
      </c>
      <c r="H208" s="9" t="str">
        <f>IF('Macrobond Imports'!BL207="","",'Macrobond Imports'!BL207)</f>
        <v/>
      </c>
      <c r="I208" s="9" t="str">
        <f>IF('Macrobond Imports'!BS207="","",'Macrobond Imports'!BS207)</f>
        <v/>
      </c>
      <c r="J208" s="9" t="str">
        <f>IF('Macrobond Imports'!AA207="","",'Macrobond Imports'!AA207)</f>
        <v/>
      </c>
      <c r="K208" s="9">
        <f>IF('Macrobond Imports'!DF207="","",'Macrobond Imports'!DF207)</f>
        <v>30.8</v>
      </c>
      <c r="L208" s="9">
        <f>IF('Macrobond Imports'!EA207="","",'Macrobond Imports'!EA207)</f>
        <v>29.4</v>
      </c>
      <c r="M208" s="9" t="str">
        <f>IF('Macrobond Imports'!FA207="","",'Macrobond Imports'!FA207)</f>
        <v/>
      </c>
      <c r="N208" s="9" t="str">
        <f>IF('Macrobond Imports'!FC207="","",'Macrobond Imports'!FC207)</f>
        <v/>
      </c>
      <c r="P208" s="16">
        <f t="shared" si="171"/>
        <v>23408</v>
      </c>
      <c r="Q208" s="17" t="str">
        <f t="shared" si="172"/>
        <v/>
      </c>
      <c r="R208" s="17" t="str">
        <f t="shared" si="173"/>
        <v/>
      </c>
      <c r="S208" s="17" t="str">
        <f t="shared" si="174"/>
        <v/>
      </c>
      <c r="T208" s="17" t="str">
        <f t="shared" si="175"/>
        <v/>
      </c>
      <c r="U208" s="17" t="str">
        <f t="shared" si="176"/>
        <v/>
      </c>
      <c r="V208" s="17" t="str">
        <f t="shared" si="177"/>
        <v/>
      </c>
      <c r="W208" s="17" t="str">
        <f t="shared" si="178"/>
        <v/>
      </c>
      <c r="X208" s="17" t="str">
        <f t="shared" si="179"/>
        <v/>
      </c>
      <c r="Y208" s="17" t="str">
        <f t="shared" si="180"/>
        <v/>
      </c>
      <c r="Z208" s="17">
        <f t="shared" si="181"/>
        <v>0</v>
      </c>
      <c r="AA208" s="17">
        <f t="shared" si="182"/>
        <v>-1.34228187919464E-2</v>
      </c>
      <c r="AB208" s="17" t="str">
        <f t="shared" si="183"/>
        <v/>
      </c>
      <c r="AC208" s="17" t="str">
        <f t="shared" si="184"/>
        <v/>
      </c>
      <c r="AE208" s="17" t="str">
        <f t="shared" ca="1" si="185"/>
        <v/>
      </c>
      <c r="AF208" s="17" t="str">
        <f t="shared" ca="1" si="186"/>
        <v/>
      </c>
      <c r="AG208" s="17" t="str">
        <f t="shared" ca="1" si="187"/>
        <v/>
      </c>
      <c r="AH208" s="17" t="str">
        <f t="shared" ca="1" si="188"/>
        <v/>
      </c>
      <c r="AI208" s="17" t="str">
        <f t="shared" ca="1" si="189"/>
        <v/>
      </c>
      <c r="AJ208" s="17" t="str">
        <f t="shared" ca="1" si="190"/>
        <v/>
      </c>
      <c r="AK208" s="17" t="str">
        <f t="shared" ca="1" si="191"/>
        <v/>
      </c>
      <c r="AL208" s="17" t="str">
        <f t="shared" ca="1" si="192"/>
        <v/>
      </c>
      <c r="AM208" s="17" t="str">
        <f t="shared" ca="1" si="193"/>
        <v/>
      </c>
      <c r="AN208" s="17">
        <f t="shared" ca="1" si="194"/>
        <v>9.8360655737705915E-3</v>
      </c>
      <c r="AO208" s="17">
        <f t="shared" ca="1" si="195"/>
        <v>-2.0000000000000018E-2</v>
      </c>
      <c r="AP208" s="17" t="str">
        <f t="shared" ca="1" si="196"/>
        <v/>
      </c>
      <c r="AQ208" s="17" t="str">
        <f t="shared" ca="1" si="197"/>
        <v/>
      </c>
      <c r="AS208" s="17" t="str">
        <f t="shared" ca="1" si="198"/>
        <v/>
      </c>
      <c r="AT208" s="17" t="str">
        <f t="shared" ca="1" si="199"/>
        <v/>
      </c>
      <c r="AU208" s="17" t="str">
        <f t="shared" ca="1" si="200"/>
        <v/>
      </c>
      <c r="AV208" s="17" t="str">
        <f t="shared" ca="1" si="201"/>
        <v/>
      </c>
      <c r="AW208" s="17" t="str">
        <f t="shared" ca="1" si="202"/>
        <v/>
      </c>
      <c r="AX208" s="17" t="str">
        <f t="shared" ca="1" si="203"/>
        <v/>
      </c>
      <c r="AY208" s="17" t="str">
        <f t="shared" ca="1" si="204"/>
        <v/>
      </c>
      <c r="AZ208" s="17" t="str">
        <f t="shared" ca="1" si="205"/>
        <v/>
      </c>
      <c r="BA208" s="17" t="str">
        <f t="shared" ca="1" si="206"/>
        <v/>
      </c>
      <c r="BB208" s="17">
        <f t="shared" ca="1" si="207"/>
        <v>0</v>
      </c>
      <c r="BC208" s="17">
        <f t="shared" ca="1" si="208"/>
        <v>-0.10182378565241323</v>
      </c>
      <c r="BD208" s="17" t="str">
        <f t="shared" ca="1" si="209"/>
        <v/>
      </c>
      <c r="BE208" s="17" t="str">
        <f t="shared" ca="1" si="210"/>
        <v/>
      </c>
      <c r="BG208" s="17" t="str">
        <f t="shared" ca="1" si="211"/>
        <v/>
      </c>
      <c r="BH208" s="17" t="str">
        <f t="shared" ca="1" si="212"/>
        <v/>
      </c>
      <c r="BI208" s="17" t="str">
        <f t="shared" ca="1" si="213"/>
        <v/>
      </c>
      <c r="BJ208" s="17" t="str">
        <f t="shared" ca="1" si="214"/>
        <v/>
      </c>
      <c r="BK208" s="17" t="str">
        <f t="shared" ca="1" si="215"/>
        <v/>
      </c>
      <c r="BL208" s="17" t="str">
        <f t="shared" ca="1" si="216"/>
        <v/>
      </c>
      <c r="BM208" s="17" t="str">
        <f t="shared" ca="1" si="217"/>
        <v/>
      </c>
      <c r="BN208" s="17" t="str">
        <f t="shared" ca="1" si="218"/>
        <v/>
      </c>
      <c r="BO208" s="17" t="str">
        <f t="shared" ca="1" si="219"/>
        <v/>
      </c>
      <c r="BP208" s="17">
        <f t="shared" ca="1" si="220"/>
        <v>6.5252681726066797E-3</v>
      </c>
      <c r="BQ208" s="17">
        <f t="shared" ca="1" si="221"/>
        <v>-3.3165177123298362E-2</v>
      </c>
      <c r="BR208" s="17" t="str">
        <f t="shared" ca="1" si="222"/>
        <v/>
      </c>
      <c r="BS208" s="17" t="str">
        <f t="shared" ca="1" si="223"/>
        <v/>
      </c>
      <c r="BX208" t="str">
        <f>IF('Macrobond Imports'!FG207="","",'Macrobond Imports'!FG207)</f>
        <v/>
      </c>
      <c r="BY208" t="str">
        <f>IF('Macrobond Imports'!AI207="","",'Macrobond Imports'!AI207)</f>
        <v/>
      </c>
      <c r="CA208" s="37" t="str">
        <f t="shared" ca="1" si="224"/>
        <v/>
      </c>
      <c r="CB208" s="37" t="str">
        <f t="shared" ca="1" si="225"/>
        <v/>
      </c>
    </row>
    <row r="209" spans="1:80" x14ac:dyDescent="0.25">
      <c r="A209" s="10">
        <f>IF('Macrobond Imports'!A208="","",'Macrobond Imports'!A208)</f>
        <v>23437</v>
      </c>
      <c r="B209" s="9" t="str">
        <f>IF('Macrobond Imports'!B208="","",'Macrobond Imports'!B208)</f>
        <v/>
      </c>
      <c r="C209" s="9" t="str">
        <f>IF('Macrobond Imports'!C208="","",'Macrobond Imports'!C208)</f>
        <v/>
      </c>
      <c r="D209" s="9" t="str">
        <f>IF('Macrobond Imports'!Z208="","",'Macrobond Imports'!Z208)</f>
        <v/>
      </c>
      <c r="E209" s="9" t="str">
        <f>IF('Macrobond Imports'!BH208="","",'Macrobond Imports'!BH208)</f>
        <v/>
      </c>
      <c r="F209" s="9" t="str">
        <f>IF('Macrobond Imports'!BJ208="","",'Macrobond Imports'!BJ208)</f>
        <v/>
      </c>
      <c r="G209" s="9" t="str">
        <f>IF('Macrobond Imports'!BK208="","",'Macrobond Imports'!BK208)</f>
        <v/>
      </c>
      <c r="H209" s="9" t="str">
        <f>IF('Macrobond Imports'!BL208="","",'Macrobond Imports'!BL208)</f>
        <v/>
      </c>
      <c r="I209" s="9" t="str">
        <f>IF('Macrobond Imports'!BS208="","",'Macrobond Imports'!BS208)</f>
        <v/>
      </c>
      <c r="J209" s="9" t="str">
        <f>IF('Macrobond Imports'!AA208="","",'Macrobond Imports'!AA208)</f>
        <v/>
      </c>
      <c r="K209" s="9">
        <f>IF('Macrobond Imports'!DF208="","",'Macrobond Imports'!DF208)</f>
        <v>30.8</v>
      </c>
      <c r="L209" s="9">
        <f>IF('Macrobond Imports'!EA208="","",'Macrobond Imports'!EA208)</f>
        <v>29.5</v>
      </c>
      <c r="M209" s="9" t="str">
        <f>IF('Macrobond Imports'!FA208="","",'Macrobond Imports'!FA208)</f>
        <v/>
      </c>
      <c r="N209" s="9" t="str">
        <f>IF('Macrobond Imports'!FC208="","",'Macrobond Imports'!FC208)</f>
        <v/>
      </c>
      <c r="P209" s="16">
        <f t="shared" si="171"/>
        <v>23437</v>
      </c>
      <c r="Q209" s="17" t="str">
        <f t="shared" si="172"/>
        <v/>
      </c>
      <c r="R209" s="17" t="str">
        <f t="shared" si="173"/>
        <v/>
      </c>
      <c r="S209" s="17" t="str">
        <f t="shared" si="174"/>
        <v/>
      </c>
      <c r="T209" s="17" t="str">
        <f t="shared" si="175"/>
        <v/>
      </c>
      <c r="U209" s="17" t="str">
        <f t="shared" si="176"/>
        <v/>
      </c>
      <c r="V209" s="17" t="str">
        <f t="shared" si="177"/>
        <v/>
      </c>
      <c r="W209" s="17" t="str">
        <f t="shared" si="178"/>
        <v/>
      </c>
      <c r="X209" s="17" t="str">
        <f t="shared" si="179"/>
        <v/>
      </c>
      <c r="Y209" s="17" t="str">
        <f t="shared" si="180"/>
        <v/>
      </c>
      <c r="Z209" s="17">
        <f t="shared" si="181"/>
        <v>0</v>
      </c>
      <c r="AA209" s="17">
        <f t="shared" si="182"/>
        <v>3.4013605442178019E-3</v>
      </c>
      <c r="AB209" s="17" t="str">
        <f t="shared" si="183"/>
        <v/>
      </c>
      <c r="AC209" s="17" t="str">
        <f t="shared" si="184"/>
        <v/>
      </c>
      <c r="AE209" s="17" t="str">
        <f t="shared" ca="1" si="185"/>
        <v/>
      </c>
      <c r="AF209" s="17" t="str">
        <f t="shared" ca="1" si="186"/>
        <v/>
      </c>
      <c r="AG209" s="17" t="str">
        <f t="shared" ca="1" si="187"/>
        <v/>
      </c>
      <c r="AH209" s="17" t="str">
        <f t="shared" ca="1" si="188"/>
        <v/>
      </c>
      <c r="AI209" s="17" t="str">
        <f t="shared" ca="1" si="189"/>
        <v/>
      </c>
      <c r="AJ209" s="17" t="str">
        <f t="shared" ca="1" si="190"/>
        <v/>
      </c>
      <c r="AK209" s="17" t="str">
        <f t="shared" ca="1" si="191"/>
        <v/>
      </c>
      <c r="AL209" s="17" t="str">
        <f t="shared" ca="1" si="192"/>
        <v/>
      </c>
      <c r="AM209" s="17" t="str">
        <f t="shared" ca="1" si="193"/>
        <v/>
      </c>
      <c r="AN209" s="17">
        <f t="shared" ca="1" si="194"/>
        <v>9.8360655737705915E-3</v>
      </c>
      <c r="AO209" s="17">
        <f t="shared" ca="1" si="195"/>
        <v>-3.3783783783783994E-3</v>
      </c>
      <c r="AP209" s="17" t="str">
        <f t="shared" ca="1" si="196"/>
        <v/>
      </c>
      <c r="AQ209" s="17" t="str">
        <f t="shared" ca="1" si="197"/>
        <v/>
      </c>
      <c r="AS209" s="17" t="str">
        <f t="shared" ca="1" si="198"/>
        <v/>
      </c>
      <c r="AT209" s="17" t="str">
        <f t="shared" ca="1" si="199"/>
        <v/>
      </c>
      <c r="AU209" s="17" t="str">
        <f t="shared" ca="1" si="200"/>
        <v/>
      </c>
      <c r="AV209" s="17" t="str">
        <f t="shared" ca="1" si="201"/>
        <v/>
      </c>
      <c r="AW209" s="17" t="str">
        <f t="shared" ca="1" si="202"/>
        <v/>
      </c>
      <c r="AX209" s="17" t="str">
        <f t="shared" ca="1" si="203"/>
        <v/>
      </c>
      <c r="AY209" s="17" t="str">
        <f t="shared" ca="1" si="204"/>
        <v/>
      </c>
      <c r="AZ209" s="17" t="str">
        <f t="shared" ca="1" si="205"/>
        <v/>
      </c>
      <c r="BA209" s="17" t="str">
        <f t="shared" ca="1" si="206"/>
        <v/>
      </c>
      <c r="BB209" s="17">
        <f t="shared" ca="1" si="207"/>
        <v>0</v>
      </c>
      <c r="BC209" s="17">
        <f t="shared" ca="1" si="208"/>
        <v>1.3675015236839672E-2</v>
      </c>
      <c r="BD209" s="17" t="str">
        <f t="shared" ca="1" si="209"/>
        <v/>
      </c>
      <c r="BE209" s="17" t="str">
        <f t="shared" ca="1" si="210"/>
        <v/>
      </c>
      <c r="BG209" s="17" t="str">
        <f t="shared" ca="1" si="211"/>
        <v/>
      </c>
      <c r="BH209" s="17" t="str">
        <f t="shared" ca="1" si="212"/>
        <v/>
      </c>
      <c r="BI209" s="17" t="str">
        <f t="shared" ca="1" si="213"/>
        <v/>
      </c>
      <c r="BJ209" s="17" t="str">
        <f t="shared" ca="1" si="214"/>
        <v/>
      </c>
      <c r="BK209" s="17" t="str">
        <f t="shared" ca="1" si="215"/>
        <v/>
      </c>
      <c r="BL209" s="17" t="str">
        <f t="shared" ca="1" si="216"/>
        <v/>
      </c>
      <c r="BM209" s="17" t="str">
        <f t="shared" ca="1" si="217"/>
        <v/>
      </c>
      <c r="BN209" s="17" t="str">
        <f t="shared" ca="1" si="218"/>
        <v/>
      </c>
      <c r="BO209" s="17" t="str">
        <f t="shared" ca="1" si="219"/>
        <v/>
      </c>
      <c r="BP209" s="17">
        <f t="shared" ca="1" si="220"/>
        <v>6.5252681726066797E-3</v>
      </c>
      <c r="BQ209" s="17">
        <f t="shared" ca="1" si="221"/>
        <v>-2.0032881401738756E-2</v>
      </c>
      <c r="BR209" s="17" t="str">
        <f t="shared" ca="1" si="222"/>
        <v/>
      </c>
      <c r="BS209" s="17" t="str">
        <f t="shared" ca="1" si="223"/>
        <v/>
      </c>
      <c r="BX209" t="str">
        <f>IF('Macrobond Imports'!FG208="","",'Macrobond Imports'!FG208)</f>
        <v/>
      </c>
      <c r="BY209" t="str">
        <f>IF('Macrobond Imports'!AI208="","",'Macrobond Imports'!AI208)</f>
        <v/>
      </c>
      <c r="CA209" s="37" t="str">
        <f t="shared" ca="1" si="224"/>
        <v/>
      </c>
      <c r="CB209" s="37" t="str">
        <f t="shared" ca="1" si="225"/>
        <v/>
      </c>
    </row>
    <row r="210" spans="1:80" x14ac:dyDescent="0.25">
      <c r="A210" s="10">
        <f>IF('Macrobond Imports'!A209="","",'Macrobond Imports'!A209)</f>
        <v>23468</v>
      </c>
      <c r="B210" s="9" t="str">
        <f>IF('Macrobond Imports'!B209="","",'Macrobond Imports'!B209)</f>
        <v/>
      </c>
      <c r="C210" s="9" t="str">
        <f>IF('Macrobond Imports'!C209="","",'Macrobond Imports'!C209)</f>
        <v/>
      </c>
      <c r="D210" s="9" t="str">
        <f>IF('Macrobond Imports'!Z209="","",'Macrobond Imports'!Z209)</f>
        <v/>
      </c>
      <c r="E210" s="9" t="str">
        <f>IF('Macrobond Imports'!BH209="","",'Macrobond Imports'!BH209)</f>
        <v/>
      </c>
      <c r="F210" s="9" t="str">
        <f>IF('Macrobond Imports'!BJ209="","",'Macrobond Imports'!BJ209)</f>
        <v/>
      </c>
      <c r="G210" s="9" t="str">
        <f>IF('Macrobond Imports'!BK209="","",'Macrobond Imports'!BK209)</f>
        <v/>
      </c>
      <c r="H210" s="9" t="str">
        <f>IF('Macrobond Imports'!BL209="","",'Macrobond Imports'!BL209)</f>
        <v/>
      </c>
      <c r="I210" s="9" t="str">
        <f>IF('Macrobond Imports'!BS209="","",'Macrobond Imports'!BS209)</f>
        <v/>
      </c>
      <c r="J210" s="9" t="str">
        <f>IF('Macrobond Imports'!AA209="","",'Macrobond Imports'!AA209)</f>
        <v/>
      </c>
      <c r="K210" s="9">
        <f>IF('Macrobond Imports'!DF209="","",'Macrobond Imports'!DF209)</f>
        <v>30.8</v>
      </c>
      <c r="L210" s="9">
        <f>IF('Macrobond Imports'!EA209="","",'Macrobond Imports'!EA209)</f>
        <v>29.5</v>
      </c>
      <c r="M210" s="9" t="str">
        <f>IF('Macrobond Imports'!FA209="","",'Macrobond Imports'!FA209)</f>
        <v/>
      </c>
      <c r="N210" s="9" t="str">
        <f>IF('Macrobond Imports'!FC209="","",'Macrobond Imports'!FC209)</f>
        <v/>
      </c>
      <c r="P210" s="16">
        <f t="shared" si="171"/>
        <v>23468</v>
      </c>
      <c r="Q210" s="17" t="str">
        <f t="shared" si="172"/>
        <v/>
      </c>
      <c r="R210" s="17" t="str">
        <f t="shared" si="173"/>
        <v/>
      </c>
      <c r="S210" s="17" t="str">
        <f t="shared" si="174"/>
        <v/>
      </c>
      <c r="T210" s="17" t="str">
        <f t="shared" si="175"/>
        <v/>
      </c>
      <c r="U210" s="17" t="str">
        <f t="shared" si="176"/>
        <v/>
      </c>
      <c r="V210" s="17" t="str">
        <f t="shared" si="177"/>
        <v/>
      </c>
      <c r="W210" s="17" t="str">
        <f t="shared" si="178"/>
        <v/>
      </c>
      <c r="X210" s="17" t="str">
        <f t="shared" si="179"/>
        <v/>
      </c>
      <c r="Y210" s="17" t="str">
        <f t="shared" si="180"/>
        <v/>
      </c>
      <c r="Z210" s="17">
        <f t="shared" si="181"/>
        <v>0</v>
      </c>
      <c r="AA210" s="17">
        <f t="shared" si="182"/>
        <v>0</v>
      </c>
      <c r="AB210" s="17" t="str">
        <f t="shared" si="183"/>
        <v/>
      </c>
      <c r="AC210" s="17" t="str">
        <f t="shared" si="184"/>
        <v/>
      </c>
      <c r="AE210" s="17" t="str">
        <f t="shared" ca="1" si="185"/>
        <v/>
      </c>
      <c r="AF210" s="17" t="str">
        <f t="shared" ca="1" si="186"/>
        <v/>
      </c>
      <c r="AG210" s="17" t="str">
        <f t="shared" ca="1" si="187"/>
        <v/>
      </c>
      <c r="AH210" s="17" t="str">
        <f t="shared" ca="1" si="188"/>
        <v/>
      </c>
      <c r="AI210" s="17" t="str">
        <f t="shared" ca="1" si="189"/>
        <v/>
      </c>
      <c r="AJ210" s="17" t="str">
        <f t="shared" ca="1" si="190"/>
        <v/>
      </c>
      <c r="AK210" s="17" t="str">
        <f t="shared" ca="1" si="191"/>
        <v/>
      </c>
      <c r="AL210" s="17" t="str">
        <f t="shared" ca="1" si="192"/>
        <v/>
      </c>
      <c r="AM210" s="17" t="str">
        <f t="shared" ca="1" si="193"/>
        <v/>
      </c>
      <c r="AN210" s="17">
        <f t="shared" ca="1" si="194"/>
        <v>9.8360655737705915E-3</v>
      </c>
      <c r="AO210" s="17">
        <f t="shared" ca="1" si="195"/>
        <v>-1.0067114093959773E-2</v>
      </c>
      <c r="AP210" s="17" t="str">
        <f t="shared" ca="1" si="196"/>
        <v/>
      </c>
      <c r="AQ210" s="17" t="str">
        <f t="shared" ca="1" si="197"/>
        <v/>
      </c>
      <c r="AS210" s="17" t="str">
        <f t="shared" ca="1" si="198"/>
        <v/>
      </c>
      <c r="AT210" s="17" t="str">
        <f t="shared" ca="1" si="199"/>
        <v/>
      </c>
      <c r="AU210" s="17" t="str">
        <f t="shared" ca="1" si="200"/>
        <v/>
      </c>
      <c r="AV210" s="17" t="str">
        <f t="shared" ca="1" si="201"/>
        <v/>
      </c>
      <c r="AW210" s="17" t="str">
        <f t="shared" ca="1" si="202"/>
        <v/>
      </c>
      <c r="AX210" s="17" t="str">
        <f t="shared" ca="1" si="203"/>
        <v/>
      </c>
      <c r="AY210" s="17" t="str">
        <f t="shared" ca="1" si="204"/>
        <v/>
      </c>
      <c r="AZ210" s="17" t="str">
        <f t="shared" ca="1" si="205"/>
        <v/>
      </c>
      <c r="BA210" s="17" t="str">
        <f t="shared" ca="1" si="206"/>
        <v/>
      </c>
      <c r="BB210" s="17">
        <f t="shared" ca="1" si="207"/>
        <v>0</v>
      </c>
      <c r="BC210" s="17">
        <f t="shared" ca="1" si="208"/>
        <v>-3.9664446466221359E-2</v>
      </c>
      <c r="BD210" s="17" t="str">
        <f t="shared" ca="1" si="209"/>
        <v/>
      </c>
      <c r="BE210" s="17" t="str">
        <f t="shared" ca="1" si="210"/>
        <v/>
      </c>
      <c r="BG210" s="17" t="str">
        <f t="shared" ca="1" si="211"/>
        <v/>
      </c>
      <c r="BH210" s="17" t="str">
        <f t="shared" ca="1" si="212"/>
        <v/>
      </c>
      <c r="BI210" s="17" t="str">
        <f t="shared" ca="1" si="213"/>
        <v/>
      </c>
      <c r="BJ210" s="17" t="str">
        <f t="shared" ca="1" si="214"/>
        <v/>
      </c>
      <c r="BK210" s="17" t="str">
        <f t="shared" ca="1" si="215"/>
        <v/>
      </c>
      <c r="BL210" s="17" t="str">
        <f t="shared" ca="1" si="216"/>
        <v/>
      </c>
      <c r="BM210" s="17" t="str">
        <f t="shared" ca="1" si="217"/>
        <v/>
      </c>
      <c r="BN210" s="17" t="str">
        <f t="shared" ca="1" si="218"/>
        <v/>
      </c>
      <c r="BO210" s="17" t="str">
        <f t="shared" ca="1" si="219"/>
        <v/>
      </c>
      <c r="BP210" s="17">
        <f t="shared" ca="1" si="220"/>
        <v>0</v>
      </c>
      <c r="BQ210" s="17">
        <f t="shared" ca="1" si="221"/>
        <v>-2.6576883927472816E-2</v>
      </c>
      <c r="BR210" s="17" t="str">
        <f t="shared" ca="1" si="222"/>
        <v/>
      </c>
      <c r="BS210" s="17" t="str">
        <f t="shared" ca="1" si="223"/>
        <v/>
      </c>
      <c r="BX210" t="str">
        <f>IF('Macrobond Imports'!FG209="","",'Macrobond Imports'!FG209)</f>
        <v/>
      </c>
      <c r="BY210" t="str">
        <f>IF('Macrobond Imports'!AI209="","",'Macrobond Imports'!AI209)</f>
        <v/>
      </c>
      <c r="CA210" s="37" t="str">
        <f t="shared" ca="1" si="224"/>
        <v/>
      </c>
      <c r="CB210" s="37" t="str">
        <f t="shared" ca="1" si="225"/>
        <v/>
      </c>
    </row>
    <row r="211" spans="1:80" x14ac:dyDescent="0.25">
      <c r="A211" s="10">
        <f>IF('Macrobond Imports'!A210="","",'Macrobond Imports'!A210)</f>
        <v>23498</v>
      </c>
      <c r="B211" s="9" t="str">
        <f>IF('Macrobond Imports'!B210="","",'Macrobond Imports'!B210)</f>
        <v/>
      </c>
      <c r="C211" s="9" t="str">
        <f>IF('Macrobond Imports'!C210="","",'Macrobond Imports'!C210)</f>
        <v/>
      </c>
      <c r="D211" s="9" t="str">
        <f>IF('Macrobond Imports'!Z210="","",'Macrobond Imports'!Z210)</f>
        <v/>
      </c>
      <c r="E211" s="9" t="str">
        <f>IF('Macrobond Imports'!BH210="","",'Macrobond Imports'!BH210)</f>
        <v/>
      </c>
      <c r="F211" s="9" t="str">
        <f>IF('Macrobond Imports'!BJ210="","",'Macrobond Imports'!BJ210)</f>
        <v/>
      </c>
      <c r="G211" s="9" t="str">
        <f>IF('Macrobond Imports'!BK210="","",'Macrobond Imports'!BK210)</f>
        <v/>
      </c>
      <c r="H211" s="9" t="str">
        <f>IF('Macrobond Imports'!BL210="","",'Macrobond Imports'!BL210)</f>
        <v/>
      </c>
      <c r="I211" s="9" t="str">
        <f>IF('Macrobond Imports'!BS210="","",'Macrobond Imports'!BS210)</f>
        <v/>
      </c>
      <c r="J211" s="9" t="str">
        <f>IF('Macrobond Imports'!AA210="","",'Macrobond Imports'!AA210)</f>
        <v/>
      </c>
      <c r="K211" s="9">
        <f>IF('Macrobond Imports'!DF210="","",'Macrobond Imports'!DF210)</f>
        <v>30.7</v>
      </c>
      <c r="L211" s="9">
        <f>IF('Macrobond Imports'!EA210="","",'Macrobond Imports'!EA210)</f>
        <v>29.4</v>
      </c>
      <c r="M211" s="9" t="str">
        <f>IF('Macrobond Imports'!FA210="","",'Macrobond Imports'!FA210)</f>
        <v/>
      </c>
      <c r="N211" s="9" t="str">
        <f>IF('Macrobond Imports'!FC210="","",'Macrobond Imports'!FC210)</f>
        <v/>
      </c>
      <c r="P211" s="16">
        <f t="shared" si="171"/>
        <v>23498</v>
      </c>
      <c r="Q211" s="17" t="str">
        <f t="shared" si="172"/>
        <v/>
      </c>
      <c r="R211" s="17" t="str">
        <f t="shared" si="173"/>
        <v/>
      </c>
      <c r="S211" s="17" t="str">
        <f t="shared" si="174"/>
        <v/>
      </c>
      <c r="T211" s="17" t="str">
        <f t="shared" si="175"/>
        <v/>
      </c>
      <c r="U211" s="17" t="str">
        <f t="shared" si="176"/>
        <v/>
      </c>
      <c r="V211" s="17" t="str">
        <f t="shared" si="177"/>
        <v/>
      </c>
      <c r="W211" s="17" t="str">
        <f t="shared" si="178"/>
        <v/>
      </c>
      <c r="X211" s="17" t="str">
        <f t="shared" si="179"/>
        <v/>
      </c>
      <c r="Y211" s="17" t="str">
        <f t="shared" si="180"/>
        <v/>
      </c>
      <c r="Z211" s="17">
        <f t="shared" si="181"/>
        <v>-3.2467532467532756E-3</v>
      </c>
      <c r="AA211" s="17">
        <f t="shared" si="182"/>
        <v>-3.3898305084746339E-3</v>
      </c>
      <c r="AB211" s="17" t="str">
        <f t="shared" si="183"/>
        <v/>
      </c>
      <c r="AC211" s="17" t="str">
        <f t="shared" si="184"/>
        <v/>
      </c>
      <c r="AE211" s="17" t="str">
        <f t="shared" ca="1" si="185"/>
        <v/>
      </c>
      <c r="AF211" s="17" t="str">
        <f t="shared" ca="1" si="186"/>
        <v/>
      </c>
      <c r="AG211" s="17" t="str">
        <f t="shared" ca="1" si="187"/>
        <v/>
      </c>
      <c r="AH211" s="17" t="str">
        <f t="shared" ca="1" si="188"/>
        <v/>
      </c>
      <c r="AI211" s="17" t="str">
        <f t="shared" ca="1" si="189"/>
        <v/>
      </c>
      <c r="AJ211" s="17" t="str">
        <f t="shared" ca="1" si="190"/>
        <v/>
      </c>
      <c r="AK211" s="17" t="str">
        <f t="shared" ca="1" si="191"/>
        <v/>
      </c>
      <c r="AL211" s="17" t="str">
        <f t="shared" ca="1" si="192"/>
        <v/>
      </c>
      <c r="AM211" s="17" t="str">
        <f t="shared" ca="1" si="193"/>
        <v/>
      </c>
      <c r="AN211" s="17">
        <f t="shared" ca="1" si="194"/>
        <v>0</v>
      </c>
      <c r="AO211" s="17">
        <f t="shared" ca="1" si="195"/>
        <v>-6.7567567567567988E-3</v>
      </c>
      <c r="AP211" s="17" t="str">
        <f t="shared" ca="1" si="196"/>
        <v/>
      </c>
      <c r="AQ211" s="17" t="str">
        <f t="shared" ca="1" si="197"/>
        <v/>
      </c>
      <c r="AS211" s="17" t="str">
        <f t="shared" ca="1" si="198"/>
        <v/>
      </c>
      <c r="AT211" s="17" t="str">
        <f t="shared" ca="1" si="199"/>
        <v/>
      </c>
      <c r="AU211" s="17" t="str">
        <f t="shared" ca="1" si="200"/>
        <v/>
      </c>
      <c r="AV211" s="17" t="str">
        <f t="shared" ca="1" si="201"/>
        <v/>
      </c>
      <c r="AW211" s="17" t="str">
        <f t="shared" ca="1" si="202"/>
        <v/>
      </c>
      <c r="AX211" s="17" t="str">
        <f t="shared" ca="1" si="203"/>
        <v/>
      </c>
      <c r="AY211" s="17" t="str">
        <f t="shared" ca="1" si="204"/>
        <v/>
      </c>
      <c r="AZ211" s="17" t="str">
        <f t="shared" ca="1" si="205"/>
        <v/>
      </c>
      <c r="BA211" s="17" t="str">
        <f t="shared" ca="1" si="206"/>
        <v/>
      </c>
      <c r="BB211" s="17">
        <f t="shared" ca="1" si="207"/>
        <v>-1.2923901337405175E-2</v>
      </c>
      <c r="BC211" s="17">
        <f t="shared" ca="1" si="208"/>
        <v>0</v>
      </c>
      <c r="BD211" s="17" t="str">
        <f t="shared" ca="1" si="209"/>
        <v/>
      </c>
      <c r="BE211" s="17" t="str">
        <f t="shared" ca="1" si="210"/>
        <v/>
      </c>
      <c r="BG211" s="17" t="str">
        <f t="shared" ca="1" si="211"/>
        <v/>
      </c>
      <c r="BH211" s="17" t="str">
        <f t="shared" ca="1" si="212"/>
        <v/>
      </c>
      <c r="BI211" s="17" t="str">
        <f t="shared" ca="1" si="213"/>
        <v/>
      </c>
      <c r="BJ211" s="17" t="str">
        <f t="shared" ca="1" si="214"/>
        <v/>
      </c>
      <c r="BK211" s="17" t="str">
        <f t="shared" ca="1" si="215"/>
        <v/>
      </c>
      <c r="BL211" s="17" t="str">
        <f t="shared" ca="1" si="216"/>
        <v/>
      </c>
      <c r="BM211" s="17" t="str">
        <f t="shared" ca="1" si="217"/>
        <v/>
      </c>
      <c r="BN211" s="17" t="str">
        <f t="shared" ca="1" si="218"/>
        <v/>
      </c>
      <c r="BO211" s="17" t="str">
        <f t="shared" ca="1" si="219"/>
        <v/>
      </c>
      <c r="BP211" s="17">
        <f t="shared" ca="1" si="220"/>
        <v>-6.4829650868613031E-3</v>
      </c>
      <c r="BQ211" s="17">
        <f t="shared" ca="1" si="221"/>
        <v>-5.2278408841717527E-2</v>
      </c>
      <c r="BR211" s="17" t="str">
        <f t="shared" ca="1" si="222"/>
        <v/>
      </c>
      <c r="BS211" s="17" t="str">
        <f t="shared" ca="1" si="223"/>
        <v/>
      </c>
      <c r="BX211" t="str">
        <f>IF('Macrobond Imports'!FG210="","",'Macrobond Imports'!FG210)</f>
        <v/>
      </c>
      <c r="BY211" t="str">
        <f>IF('Macrobond Imports'!AI210="","",'Macrobond Imports'!AI210)</f>
        <v/>
      </c>
      <c r="CA211" s="37" t="str">
        <f t="shared" ca="1" si="224"/>
        <v/>
      </c>
      <c r="CB211" s="37" t="str">
        <f t="shared" ca="1" si="225"/>
        <v/>
      </c>
    </row>
    <row r="212" spans="1:80" x14ac:dyDescent="0.25">
      <c r="A212" s="10">
        <f>IF('Macrobond Imports'!A211="","",'Macrobond Imports'!A211)</f>
        <v>23529</v>
      </c>
      <c r="B212" s="9" t="str">
        <f>IF('Macrobond Imports'!B211="","",'Macrobond Imports'!B211)</f>
        <v/>
      </c>
      <c r="C212" s="9" t="str">
        <f>IF('Macrobond Imports'!C211="","",'Macrobond Imports'!C211)</f>
        <v/>
      </c>
      <c r="D212" s="9" t="str">
        <f>IF('Macrobond Imports'!Z211="","",'Macrobond Imports'!Z211)</f>
        <v/>
      </c>
      <c r="E212" s="9" t="str">
        <f>IF('Macrobond Imports'!BH211="","",'Macrobond Imports'!BH211)</f>
        <v/>
      </c>
      <c r="F212" s="9" t="str">
        <f>IF('Macrobond Imports'!BJ211="","",'Macrobond Imports'!BJ211)</f>
        <v/>
      </c>
      <c r="G212" s="9" t="str">
        <f>IF('Macrobond Imports'!BK211="","",'Macrobond Imports'!BK211)</f>
        <v/>
      </c>
      <c r="H212" s="9" t="str">
        <f>IF('Macrobond Imports'!BL211="","",'Macrobond Imports'!BL211)</f>
        <v/>
      </c>
      <c r="I212" s="9" t="str">
        <f>IF('Macrobond Imports'!BS211="","",'Macrobond Imports'!BS211)</f>
        <v/>
      </c>
      <c r="J212" s="9" t="str">
        <f>IF('Macrobond Imports'!AA211="","",'Macrobond Imports'!AA211)</f>
        <v/>
      </c>
      <c r="K212" s="9">
        <f>IF('Macrobond Imports'!DF211="","",'Macrobond Imports'!DF211)</f>
        <v>30.6</v>
      </c>
      <c r="L212" s="9">
        <f>IF('Macrobond Imports'!EA211="","",'Macrobond Imports'!EA211)</f>
        <v>29</v>
      </c>
      <c r="M212" s="9" t="str">
        <f>IF('Macrobond Imports'!FA211="","",'Macrobond Imports'!FA211)</f>
        <v/>
      </c>
      <c r="N212" s="9" t="str">
        <f>IF('Macrobond Imports'!FC211="","",'Macrobond Imports'!FC211)</f>
        <v/>
      </c>
      <c r="P212" s="16">
        <f t="shared" si="171"/>
        <v>23529</v>
      </c>
      <c r="Q212" s="17" t="str">
        <f t="shared" si="172"/>
        <v/>
      </c>
      <c r="R212" s="17" t="str">
        <f t="shared" si="173"/>
        <v/>
      </c>
      <c r="S212" s="17" t="str">
        <f t="shared" si="174"/>
        <v/>
      </c>
      <c r="T212" s="17" t="str">
        <f t="shared" si="175"/>
        <v/>
      </c>
      <c r="U212" s="17" t="str">
        <f t="shared" si="176"/>
        <v/>
      </c>
      <c r="V212" s="17" t="str">
        <f t="shared" si="177"/>
        <v/>
      </c>
      <c r="W212" s="17" t="str">
        <f t="shared" si="178"/>
        <v/>
      </c>
      <c r="X212" s="17" t="str">
        <f t="shared" si="179"/>
        <v/>
      </c>
      <c r="Y212" s="17" t="str">
        <f t="shared" si="180"/>
        <v/>
      </c>
      <c r="Z212" s="17">
        <f t="shared" si="181"/>
        <v>-3.2573289902279035E-3</v>
      </c>
      <c r="AA212" s="17">
        <f t="shared" si="182"/>
        <v>-1.3605442176870652E-2</v>
      </c>
      <c r="AB212" s="17" t="str">
        <f t="shared" si="183"/>
        <v/>
      </c>
      <c r="AC212" s="17" t="str">
        <f t="shared" si="184"/>
        <v/>
      </c>
      <c r="AE212" s="17" t="str">
        <f t="shared" ca="1" si="185"/>
        <v/>
      </c>
      <c r="AF212" s="17" t="str">
        <f t="shared" ca="1" si="186"/>
        <v/>
      </c>
      <c r="AG212" s="17" t="str">
        <f t="shared" ca="1" si="187"/>
        <v/>
      </c>
      <c r="AH212" s="17" t="str">
        <f t="shared" ca="1" si="188"/>
        <v/>
      </c>
      <c r="AI212" s="17" t="str">
        <f t="shared" ca="1" si="189"/>
        <v/>
      </c>
      <c r="AJ212" s="17" t="str">
        <f t="shared" ca="1" si="190"/>
        <v/>
      </c>
      <c r="AK212" s="17" t="str">
        <f t="shared" ca="1" si="191"/>
        <v/>
      </c>
      <c r="AL212" s="17" t="str">
        <f t="shared" ca="1" si="192"/>
        <v/>
      </c>
      <c r="AM212" s="17" t="str">
        <f t="shared" ca="1" si="193"/>
        <v/>
      </c>
      <c r="AN212" s="17">
        <f t="shared" ca="1" si="194"/>
        <v>-3.2573289902279035E-3</v>
      </c>
      <c r="AO212" s="17">
        <f t="shared" ca="1" si="195"/>
        <v>-3.0100334448160515E-2</v>
      </c>
      <c r="AP212" s="17" t="str">
        <f t="shared" ca="1" si="196"/>
        <v/>
      </c>
      <c r="AQ212" s="17" t="str">
        <f t="shared" ca="1" si="197"/>
        <v/>
      </c>
      <c r="AS212" s="17" t="str">
        <f t="shared" ca="1" si="198"/>
        <v/>
      </c>
      <c r="AT212" s="17" t="str">
        <f t="shared" ca="1" si="199"/>
        <v/>
      </c>
      <c r="AU212" s="17" t="str">
        <f t="shared" ca="1" si="200"/>
        <v/>
      </c>
      <c r="AV212" s="17" t="str">
        <f t="shared" ca="1" si="201"/>
        <v/>
      </c>
      <c r="AW212" s="17" t="str">
        <f t="shared" ca="1" si="202"/>
        <v/>
      </c>
      <c r="AX212" s="17" t="str">
        <f t="shared" ca="1" si="203"/>
        <v/>
      </c>
      <c r="AY212" s="17" t="str">
        <f t="shared" ca="1" si="204"/>
        <v/>
      </c>
      <c r="AZ212" s="17" t="str">
        <f t="shared" ca="1" si="205"/>
        <v/>
      </c>
      <c r="BA212" s="17" t="str">
        <f t="shared" ca="1" si="206"/>
        <v/>
      </c>
      <c r="BB212" s="17">
        <f t="shared" ca="1" si="207"/>
        <v>-2.5722125647678507E-2</v>
      </c>
      <c r="BC212" s="17">
        <f t="shared" ca="1" si="208"/>
        <v>-6.6092361199769356E-2</v>
      </c>
      <c r="BD212" s="17" t="str">
        <f t="shared" ca="1" si="209"/>
        <v/>
      </c>
      <c r="BE212" s="17" t="str">
        <f t="shared" ca="1" si="210"/>
        <v/>
      </c>
      <c r="BG212" s="17" t="str">
        <f t="shared" ca="1" si="211"/>
        <v/>
      </c>
      <c r="BH212" s="17" t="str">
        <f t="shared" ca="1" si="212"/>
        <v/>
      </c>
      <c r="BI212" s="17" t="str">
        <f t="shared" ca="1" si="213"/>
        <v/>
      </c>
      <c r="BJ212" s="17" t="str">
        <f t="shared" ca="1" si="214"/>
        <v/>
      </c>
      <c r="BK212" s="17" t="str">
        <f t="shared" ca="1" si="215"/>
        <v/>
      </c>
      <c r="BL212" s="17" t="str">
        <f t="shared" ca="1" si="216"/>
        <v/>
      </c>
      <c r="BM212" s="17" t="str">
        <f t="shared" ca="1" si="217"/>
        <v/>
      </c>
      <c r="BN212" s="17" t="str">
        <f t="shared" ca="1" si="218"/>
        <v/>
      </c>
      <c r="BO212" s="17" t="str">
        <f t="shared" ca="1" si="219"/>
        <v/>
      </c>
      <c r="BP212" s="17">
        <f t="shared" ca="1" si="220"/>
        <v>-1.2944847360431666E-2</v>
      </c>
      <c r="BQ212" s="17">
        <f t="shared" ca="1" si="221"/>
        <v>-2.7025776296913162E-2</v>
      </c>
      <c r="BR212" s="17" t="str">
        <f t="shared" ca="1" si="222"/>
        <v/>
      </c>
      <c r="BS212" s="17" t="str">
        <f t="shared" ca="1" si="223"/>
        <v/>
      </c>
      <c r="BX212" t="str">
        <f>IF('Macrobond Imports'!FG211="","",'Macrobond Imports'!FG211)</f>
        <v/>
      </c>
      <c r="BY212" t="str">
        <f>IF('Macrobond Imports'!AI211="","",'Macrobond Imports'!AI211)</f>
        <v/>
      </c>
      <c r="CA212" s="37" t="str">
        <f t="shared" ca="1" si="224"/>
        <v/>
      </c>
      <c r="CB212" s="37" t="str">
        <f t="shared" ca="1" si="225"/>
        <v/>
      </c>
    </row>
    <row r="213" spans="1:80" x14ac:dyDescent="0.25">
      <c r="A213" s="10">
        <f>IF('Macrobond Imports'!A212="","",'Macrobond Imports'!A212)</f>
        <v>23559</v>
      </c>
      <c r="B213" s="9" t="str">
        <f>IF('Macrobond Imports'!B212="","",'Macrobond Imports'!B212)</f>
        <v/>
      </c>
      <c r="C213" s="9" t="str">
        <f>IF('Macrobond Imports'!C212="","",'Macrobond Imports'!C212)</f>
        <v/>
      </c>
      <c r="D213" s="9" t="str">
        <f>IF('Macrobond Imports'!Z212="","",'Macrobond Imports'!Z212)</f>
        <v/>
      </c>
      <c r="E213" s="9" t="str">
        <f>IF('Macrobond Imports'!BH212="","",'Macrobond Imports'!BH212)</f>
        <v/>
      </c>
      <c r="F213" s="9" t="str">
        <f>IF('Macrobond Imports'!BJ212="","",'Macrobond Imports'!BJ212)</f>
        <v/>
      </c>
      <c r="G213" s="9" t="str">
        <f>IF('Macrobond Imports'!BK212="","",'Macrobond Imports'!BK212)</f>
        <v/>
      </c>
      <c r="H213" s="9" t="str">
        <f>IF('Macrobond Imports'!BL212="","",'Macrobond Imports'!BL212)</f>
        <v/>
      </c>
      <c r="I213" s="9" t="str">
        <f>IF('Macrobond Imports'!BS212="","",'Macrobond Imports'!BS212)</f>
        <v/>
      </c>
      <c r="J213" s="9" t="str">
        <f>IF('Macrobond Imports'!AA212="","",'Macrobond Imports'!AA212)</f>
        <v/>
      </c>
      <c r="K213" s="9">
        <f>IF('Macrobond Imports'!DF212="","",'Macrobond Imports'!DF212)</f>
        <v>30.7</v>
      </c>
      <c r="L213" s="9">
        <f>IF('Macrobond Imports'!EA212="","",'Macrobond Imports'!EA212)</f>
        <v>29.2</v>
      </c>
      <c r="M213" s="9" t="str">
        <f>IF('Macrobond Imports'!FA212="","",'Macrobond Imports'!FA212)</f>
        <v/>
      </c>
      <c r="N213" s="9" t="str">
        <f>IF('Macrobond Imports'!FC212="","",'Macrobond Imports'!FC212)</f>
        <v/>
      </c>
      <c r="P213" s="16">
        <f t="shared" si="171"/>
        <v>23559</v>
      </c>
      <c r="Q213" s="17" t="str">
        <f t="shared" si="172"/>
        <v/>
      </c>
      <c r="R213" s="17" t="str">
        <f t="shared" si="173"/>
        <v/>
      </c>
      <c r="S213" s="17" t="str">
        <f t="shared" si="174"/>
        <v/>
      </c>
      <c r="T213" s="17" t="str">
        <f t="shared" si="175"/>
        <v/>
      </c>
      <c r="U213" s="17" t="str">
        <f t="shared" si="176"/>
        <v/>
      </c>
      <c r="V213" s="17" t="str">
        <f t="shared" si="177"/>
        <v/>
      </c>
      <c r="W213" s="17" t="str">
        <f t="shared" si="178"/>
        <v/>
      </c>
      <c r="X213" s="17" t="str">
        <f t="shared" si="179"/>
        <v/>
      </c>
      <c r="Y213" s="17" t="str">
        <f t="shared" si="180"/>
        <v/>
      </c>
      <c r="Z213" s="17">
        <f t="shared" si="181"/>
        <v>3.2679738562091387E-3</v>
      </c>
      <c r="AA213" s="17">
        <f t="shared" si="182"/>
        <v>6.8965517241379448E-3</v>
      </c>
      <c r="AB213" s="17" t="str">
        <f t="shared" si="183"/>
        <v/>
      </c>
      <c r="AC213" s="17" t="str">
        <f t="shared" si="184"/>
        <v/>
      </c>
      <c r="AE213" s="17" t="str">
        <f t="shared" ca="1" si="185"/>
        <v/>
      </c>
      <c r="AF213" s="17" t="str">
        <f t="shared" ca="1" si="186"/>
        <v/>
      </c>
      <c r="AG213" s="17" t="str">
        <f t="shared" ca="1" si="187"/>
        <v/>
      </c>
      <c r="AH213" s="17" t="str">
        <f t="shared" ca="1" si="188"/>
        <v/>
      </c>
      <c r="AI213" s="17" t="str">
        <f t="shared" ca="1" si="189"/>
        <v/>
      </c>
      <c r="AJ213" s="17" t="str">
        <f t="shared" ca="1" si="190"/>
        <v/>
      </c>
      <c r="AK213" s="17" t="str">
        <f t="shared" ca="1" si="191"/>
        <v/>
      </c>
      <c r="AL213" s="17" t="str">
        <f t="shared" ca="1" si="192"/>
        <v/>
      </c>
      <c r="AM213" s="17" t="str">
        <f t="shared" ca="1" si="193"/>
        <v/>
      </c>
      <c r="AN213" s="17">
        <f t="shared" ca="1" si="194"/>
        <v>0</v>
      </c>
      <c r="AO213" s="17">
        <f t="shared" ca="1" si="195"/>
        <v>-2.6666666666666727E-2</v>
      </c>
      <c r="AP213" s="17" t="str">
        <f t="shared" ca="1" si="196"/>
        <v/>
      </c>
      <c r="AQ213" s="17" t="str">
        <f t="shared" ca="1" si="197"/>
        <v/>
      </c>
      <c r="AS213" s="17" t="str">
        <f t="shared" ca="1" si="198"/>
        <v/>
      </c>
      <c r="AT213" s="17" t="str">
        <f t="shared" ca="1" si="199"/>
        <v/>
      </c>
      <c r="AU213" s="17" t="str">
        <f t="shared" ca="1" si="200"/>
        <v/>
      </c>
      <c r="AV213" s="17" t="str">
        <f t="shared" ca="1" si="201"/>
        <v/>
      </c>
      <c r="AW213" s="17" t="str">
        <f t="shared" ca="1" si="202"/>
        <v/>
      </c>
      <c r="AX213" s="17" t="str">
        <f t="shared" ca="1" si="203"/>
        <v/>
      </c>
      <c r="AY213" s="17" t="str">
        <f t="shared" ca="1" si="204"/>
        <v/>
      </c>
      <c r="AZ213" s="17" t="str">
        <f t="shared" ca="1" si="205"/>
        <v/>
      </c>
      <c r="BA213" s="17" t="str">
        <f t="shared" ca="1" si="206"/>
        <v/>
      </c>
      <c r="BB213" s="17">
        <f t="shared" ca="1" si="207"/>
        <v>-1.2923901337405175E-2</v>
      </c>
      <c r="BC213" s="17">
        <f t="shared" ca="1" si="208"/>
        <v>-4.0061650915575009E-2</v>
      </c>
      <c r="BD213" s="17" t="str">
        <f t="shared" ca="1" si="209"/>
        <v/>
      </c>
      <c r="BE213" s="17" t="str">
        <f t="shared" ca="1" si="210"/>
        <v/>
      </c>
      <c r="BG213" s="17" t="str">
        <f t="shared" ca="1" si="211"/>
        <v/>
      </c>
      <c r="BH213" s="17" t="str">
        <f t="shared" ca="1" si="212"/>
        <v/>
      </c>
      <c r="BI213" s="17" t="str">
        <f t="shared" ca="1" si="213"/>
        <v/>
      </c>
      <c r="BJ213" s="17" t="str">
        <f t="shared" ca="1" si="214"/>
        <v/>
      </c>
      <c r="BK213" s="17" t="str">
        <f t="shared" ca="1" si="215"/>
        <v/>
      </c>
      <c r="BL213" s="17" t="str">
        <f t="shared" ca="1" si="216"/>
        <v/>
      </c>
      <c r="BM213" s="17" t="str">
        <f t="shared" ca="1" si="217"/>
        <v/>
      </c>
      <c r="BN213" s="17" t="str">
        <f t="shared" ca="1" si="218"/>
        <v/>
      </c>
      <c r="BO213" s="17" t="str">
        <f t="shared" ca="1" si="219"/>
        <v/>
      </c>
      <c r="BP213" s="17">
        <f t="shared" ca="1" si="220"/>
        <v>-6.4829650868613031E-3</v>
      </c>
      <c r="BQ213" s="17">
        <f t="shared" ca="1" si="221"/>
        <v>-3.9863069231115822E-2</v>
      </c>
      <c r="BR213" s="17" t="str">
        <f t="shared" ca="1" si="222"/>
        <v/>
      </c>
      <c r="BS213" s="17" t="str">
        <f t="shared" ca="1" si="223"/>
        <v/>
      </c>
      <c r="BX213" t="str">
        <f>IF('Macrobond Imports'!FG212="","",'Macrobond Imports'!FG212)</f>
        <v/>
      </c>
      <c r="BY213" t="str">
        <f>IF('Macrobond Imports'!AI212="","",'Macrobond Imports'!AI212)</f>
        <v/>
      </c>
      <c r="CA213" s="37" t="str">
        <f t="shared" ca="1" si="224"/>
        <v/>
      </c>
      <c r="CB213" s="37" t="str">
        <f t="shared" ca="1" si="225"/>
        <v/>
      </c>
    </row>
    <row r="214" spans="1:80" x14ac:dyDescent="0.25">
      <c r="A214" s="10">
        <f>IF('Macrobond Imports'!A213="","",'Macrobond Imports'!A213)</f>
        <v>23590</v>
      </c>
      <c r="B214" s="9" t="str">
        <f>IF('Macrobond Imports'!B213="","",'Macrobond Imports'!B213)</f>
        <v/>
      </c>
      <c r="C214" s="9" t="str">
        <f>IF('Macrobond Imports'!C213="","",'Macrobond Imports'!C213)</f>
        <v/>
      </c>
      <c r="D214" s="9" t="str">
        <f>IF('Macrobond Imports'!Z213="","",'Macrobond Imports'!Z213)</f>
        <v/>
      </c>
      <c r="E214" s="9" t="str">
        <f>IF('Macrobond Imports'!BH213="","",'Macrobond Imports'!BH213)</f>
        <v/>
      </c>
      <c r="F214" s="9" t="str">
        <f>IF('Macrobond Imports'!BJ213="","",'Macrobond Imports'!BJ213)</f>
        <v/>
      </c>
      <c r="G214" s="9" t="str">
        <f>IF('Macrobond Imports'!BK213="","",'Macrobond Imports'!BK213)</f>
        <v/>
      </c>
      <c r="H214" s="9" t="str">
        <f>IF('Macrobond Imports'!BL213="","",'Macrobond Imports'!BL213)</f>
        <v/>
      </c>
      <c r="I214" s="9" t="str">
        <f>IF('Macrobond Imports'!BS213="","",'Macrobond Imports'!BS213)</f>
        <v/>
      </c>
      <c r="J214" s="9" t="str">
        <f>IF('Macrobond Imports'!AA213="","",'Macrobond Imports'!AA213)</f>
        <v/>
      </c>
      <c r="K214" s="9">
        <f>IF('Macrobond Imports'!DF213="","",'Macrobond Imports'!DF213)</f>
        <v>30.6</v>
      </c>
      <c r="L214" s="9">
        <f>IF('Macrobond Imports'!EA213="","",'Macrobond Imports'!EA213)</f>
        <v>29.4</v>
      </c>
      <c r="M214" s="9" t="str">
        <f>IF('Macrobond Imports'!FA213="","",'Macrobond Imports'!FA213)</f>
        <v/>
      </c>
      <c r="N214" s="9" t="str">
        <f>IF('Macrobond Imports'!FC213="","",'Macrobond Imports'!FC213)</f>
        <v/>
      </c>
      <c r="P214" s="16">
        <f t="shared" si="171"/>
        <v>23590</v>
      </c>
      <c r="Q214" s="17" t="str">
        <f t="shared" si="172"/>
        <v/>
      </c>
      <c r="R214" s="17" t="str">
        <f t="shared" si="173"/>
        <v/>
      </c>
      <c r="S214" s="17" t="str">
        <f t="shared" si="174"/>
        <v/>
      </c>
      <c r="T214" s="17" t="str">
        <f t="shared" si="175"/>
        <v/>
      </c>
      <c r="U214" s="17" t="str">
        <f t="shared" si="176"/>
        <v/>
      </c>
      <c r="V214" s="17" t="str">
        <f t="shared" si="177"/>
        <v/>
      </c>
      <c r="W214" s="17" t="str">
        <f t="shared" si="178"/>
        <v/>
      </c>
      <c r="X214" s="17" t="str">
        <f t="shared" si="179"/>
        <v/>
      </c>
      <c r="Y214" s="17" t="str">
        <f t="shared" si="180"/>
        <v/>
      </c>
      <c r="Z214" s="17">
        <f t="shared" si="181"/>
        <v>-3.2573289902279035E-3</v>
      </c>
      <c r="AA214" s="17">
        <f t="shared" si="182"/>
        <v>6.8493150684931781E-3</v>
      </c>
      <c r="AB214" s="17" t="str">
        <f t="shared" si="183"/>
        <v/>
      </c>
      <c r="AC214" s="17" t="str">
        <f t="shared" si="184"/>
        <v/>
      </c>
      <c r="AE214" s="17" t="str">
        <f t="shared" ca="1" si="185"/>
        <v/>
      </c>
      <c r="AF214" s="17" t="str">
        <f t="shared" ca="1" si="186"/>
        <v/>
      </c>
      <c r="AG214" s="17" t="str">
        <f t="shared" ca="1" si="187"/>
        <v/>
      </c>
      <c r="AH214" s="17" t="str">
        <f t="shared" ca="1" si="188"/>
        <v/>
      </c>
      <c r="AI214" s="17" t="str">
        <f t="shared" ca="1" si="189"/>
        <v/>
      </c>
      <c r="AJ214" s="17" t="str">
        <f t="shared" ca="1" si="190"/>
        <v/>
      </c>
      <c r="AK214" s="17" t="str">
        <f t="shared" ca="1" si="191"/>
        <v/>
      </c>
      <c r="AL214" s="17" t="str">
        <f t="shared" ca="1" si="192"/>
        <v/>
      </c>
      <c r="AM214" s="17" t="str">
        <f t="shared" ca="1" si="193"/>
        <v/>
      </c>
      <c r="AN214" s="17">
        <f t="shared" ca="1" si="194"/>
        <v>-3.2573289902279035E-3</v>
      </c>
      <c r="AO214" s="17">
        <f t="shared" ca="1" si="195"/>
        <v>-1.6722408026755842E-2</v>
      </c>
      <c r="AP214" s="17" t="str">
        <f t="shared" ca="1" si="196"/>
        <v/>
      </c>
      <c r="AQ214" s="17" t="str">
        <f t="shared" ca="1" si="197"/>
        <v/>
      </c>
      <c r="AS214" s="17" t="str">
        <f t="shared" ca="1" si="198"/>
        <v/>
      </c>
      <c r="AT214" s="17" t="str">
        <f t="shared" ca="1" si="199"/>
        <v/>
      </c>
      <c r="AU214" s="17" t="str">
        <f t="shared" ca="1" si="200"/>
        <v/>
      </c>
      <c r="AV214" s="17" t="str">
        <f t="shared" ca="1" si="201"/>
        <v/>
      </c>
      <c r="AW214" s="17" t="str">
        <f t="shared" ca="1" si="202"/>
        <v/>
      </c>
      <c r="AX214" s="17" t="str">
        <f t="shared" ca="1" si="203"/>
        <v/>
      </c>
      <c r="AY214" s="17" t="str">
        <f t="shared" ca="1" si="204"/>
        <v/>
      </c>
      <c r="AZ214" s="17" t="str">
        <f t="shared" ca="1" si="205"/>
        <v/>
      </c>
      <c r="BA214" s="17" t="str">
        <f t="shared" ca="1" si="206"/>
        <v/>
      </c>
      <c r="BB214" s="17">
        <f t="shared" ca="1" si="207"/>
        <v>-1.2965792938977927E-2</v>
      </c>
      <c r="BC214" s="17">
        <f t="shared" ca="1" si="208"/>
        <v>0</v>
      </c>
      <c r="BD214" s="17" t="str">
        <f t="shared" ca="1" si="209"/>
        <v/>
      </c>
      <c r="BE214" s="17" t="str">
        <f t="shared" ca="1" si="210"/>
        <v/>
      </c>
      <c r="BG214" s="17" t="str">
        <f t="shared" ca="1" si="211"/>
        <v/>
      </c>
      <c r="BH214" s="17" t="str">
        <f t="shared" ca="1" si="212"/>
        <v/>
      </c>
      <c r="BI214" s="17" t="str">
        <f t="shared" ca="1" si="213"/>
        <v/>
      </c>
      <c r="BJ214" s="17" t="str">
        <f t="shared" ca="1" si="214"/>
        <v/>
      </c>
      <c r="BK214" s="17" t="str">
        <f t="shared" ca="1" si="215"/>
        <v/>
      </c>
      <c r="BL214" s="17" t="str">
        <f t="shared" ca="1" si="216"/>
        <v/>
      </c>
      <c r="BM214" s="17" t="str">
        <f t="shared" ca="1" si="217"/>
        <v/>
      </c>
      <c r="BN214" s="17" t="str">
        <f t="shared" ca="1" si="218"/>
        <v/>
      </c>
      <c r="BO214" s="17" t="str">
        <f t="shared" ca="1" si="219"/>
        <v/>
      </c>
      <c r="BP214" s="17">
        <f t="shared" ca="1" si="220"/>
        <v>-1.2944847360431666E-2</v>
      </c>
      <c r="BQ214" s="17">
        <f t="shared" ca="1" si="221"/>
        <v>0</v>
      </c>
      <c r="BR214" s="17" t="str">
        <f t="shared" ca="1" si="222"/>
        <v/>
      </c>
      <c r="BS214" s="17" t="str">
        <f t="shared" ca="1" si="223"/>
        <v/>
      </c>
      <c r="BX214" t="str">
        <f>IF('Macrobond Imports'!FG213="","",'Macrobond Imports'!FG213)</f>
        <v/>
      </c>
      <c r="BY214" t="str">
        <f>IF('Macrobond Imports'!AI213="","",'Macrobond Imports'!AI213)</f>
        <v/>
      </c>
      <c r="CA214" s="37" t="str">
        <f t="shared" ca="1" si="224"/>
        <v/>
      </c>
      <c r="CB214" s="37" t="str">
        <f t="shared" ca="1" si="225"/>
        <v/>
      </c>
    </row>
    <row r="215" spans="1:80" x14ac:dyDescent="0.25">
      <c r="A215" s="10">
        <f>IF('Macrobond Imports'!A214="","",'Macrobond Imports'!A214)</f>
        <v>23621</v>
      </c>
      <c r="B215" s="9" t="str">
        <f>IF('Macrobond Imports'!B214="","",'Macrobond Imports'!B214)</f>
        <v/>
      </c>
      <c r="C215" s="9" t="str">
        <f>IF('Macrobond Imports'!C214="","",'Macrobond Imports'!C214)</f>
        <v/>
      </c>
      <c r="D215" s="9" t="str">
        <f>IF('Macrobond Imports'!Z214="","",'Macrobond Imports'!Z214)</f>
        <v/>
      </c>
      <c r="E215" s="9" t="str">
        <f>IF('Macrobond Imports'!BH214="","",'Macrobond Imports'!BH214)</f>
        <v/>
      </c>
      <c r="F215" s="9" t="str">
        <f>IF('Macrobond Imports'!BJ214="","",'Macrobond Imports'!BJ214)</f>
        <v/>
      </c>
      <c r="G215" s="9" t="str">
        <f>IF('Macrobond Imports'!BK214="","",'Macrobond Imports'!BK214)</f>
        <v/>
      </c>
      <c r="H215" s="9" t="str">
        <f>IF('Macrobond Imports'!BL214="","",'Macrobond Imports'!BL214)</f>
        <v/>
      </c>
      <c r="I215" s="9" t="str">
        <f>IF('Macrobond Imports'!BS214="","",'Macrobond Imports'!BS214)</f>
        <v/>
      </c>
      <c r="J215" s="9" t="str">
        <f>IF('Macrobond Imports'!AA214="","",'Macrobond Imports'!AA214)</f>
        <v/>
      </c>
      <c r="K215" s="9">
        <f>IF('Macrobond Imports'!DF214="","",'Macrobond Imports'!DF214)</f>
        <v>30.7</v>
      </c>
      <c r="L215" s="9">
        <f>IF('Macrobond Imports'!EA214="","",'Macrobond Imports'!EA214)</f>
        <v>30.1</v>
      </c>
      <c r="M215" s="9" t="str">
        <f>IF('Macrobond Imports'!FA214="","",'Macrobond Imports'!FA214)</f>
        <v/>
      </c>
      <c r="N215" s="9" t="str">
        <f>IF('Macrobond Imports'!FC214="","",'Macrobond Imports'!FC214)</f>
        <v/>
      </c>
      <c r="P215" s="16">
        <f t="shared" si="171"/>
        <v>23621</v>
      </c>
      <c r="Q215" s="17" t="str">
        <f t="shared" si="172"/>
        <v/>
      </c>
      <c r="R215" s="17" t="str">
        <f t="shared" si="173"/>
        <v/>
      </c>
      <c r="S215" s="17" t="str">
        <f t="shared" si="174"/>
        <v/>
      </c>
      <c r="T215" s="17" t="str">
        <f t="shared" si="175"/>
        <v/>
      </c>
      <c r="U215" s="17" t="str">
        <f t="shared" si="176"/>
        <v/>
      </c>
      <c r="V215" s="17" t="str">
        <f t="shared" si="177"/>
        <v/>
      </c>
      <c r="W215" s="17" t="str">
        <f t="shared" si="178"/>
        <v/>
      </c>
      <c r="X215" s="17" t="str">
        <f t="shared" si="179"/>
        <v/>
      </c>
      <c r="Y215" s="17" t="str">
        <f t="shared" si="180"/>
        <v/>
      </c>
      <c r="Z215" s="17">
        <f t="shared" si="181"/>
        <v>3.2679738562091387E-3</v>
      </c>
      <c r="AA215" s="17">
        <f t="shared" si="182"/>
        <v>2.3809523809523947E-2</v>
      </c>
      <c r="AB215" s="17" t="str">
        <f t="shared" si="183"/>
        <v/>
      </c>
      <c r="AC215" s="17" t="str">
        <f t="shared" si="184"/>
        <v/>
      </c>
      <c r="AE215" s="17" t="str">
        <f t="shared" ca="1" si="185"/>
        <v/>
      </c>
      <c r="AF215" s="17" t="str">
        <f t="shared" ca="1" si="186"/>
        <v/>
      </c>
      <c r="AG215" s="17" t="str">
        <f t="shared" ca="1" si="187"/>
        <v/>
      </c>
      <c r="AH215" s="17" t="str">
        <f t="shared" ca="1" si="188"/>
        <v/>
      </c>
      <c r="AI215" s="17" t="str">
        <f t="shared" ca="1" si="189"/>
        <v/>
      </c>
      <c r="AJ215" s="17" t="str">
        <f t="shared" ca="1" si="190"/>
        <v/>
      </c>
      <c r="AK215" s="17" t="str">
        <f t="shared" ca="1" si="191"/>
        <v/>
      </c>
      <c r="AL215" s="17" t="str">
        <f t="shared" ca="1" si="192"/>
        <v/>
      </c>
      <c r="AM215" s="17" t="str">
        <f t="shared" ca="1" si="193"/>
        <v/>
      </c>
      <c r="AN215" s="17">
        <f t="shared" ca="1" si="194"/>
        <v>0</v>
      </c>
      <c r="AO215" s="17">
        <f t="shared" ca="1" si="195"/>
        <v>1.0067114093959662E-2</v>
      </c>
      <c r="AP215" s="17" t="str">
        <f t="shared" ca="1" si="196"/>
        <v/>
      </c>
      <c r="AQ215" s="17" t="str">
        <f t="shared" ca="1" si="197"/>
        <v/>
      </c>
      <c r="AS215" s="17" t="str">
        <f t="shared" ca="1" si="198"/>
        <v/>
      </c>
      <c r="AT215" s="17" t="str">
        <f t="shared" ca="1" si="199"/>
        <v/>
      </c>
      <c r="AU215" s="17" t="str">
        <f t="shared" ca="1" si="200"/>
        <v/>
      </c>
      <c r="AV215" s="17" t="str">
        <f t="shared" ca="1" si="201"/>
        <v/>
      </c>
      <c r="AW215" s="17" t="str">
        <f t="shared" ca="1" si="202"/>
        <v/>
      </c>
      <c r="AX215" s="17" t="str">
        <f t="shared" ca="1" si="203"/>
        <v/>
      </c>
      <c r="AY215" s="17" t="str">
        <f t="shared" ca="1" si="204"/>
        <v/>
      </c>
      <c r="AZ215" s="17" t="str">
        <f t="shared" ca="1" si="205"/>
        <v/>
      </c>
      <c r="BA215" s="17" t="str">
        <f t="shared" ca="1" si="206"/>
        <v/>
      </c>
      <c r="BB215" s="17">
        <f t="shared" ca="1" si="207"/>
        <v>1.313611306094975E-2</v>
      </c>
      <c r="BC215" s="17">
        <f t="shared" ca="1" si="208"/>
        <v>0.16057708336573406</v>
      </c>
      <c r="BD215" s="17" t="str">
        <f t="shared" ca="1" si="209"/>
        <v/>
      </c>
      <c r="BE215" s="17" t="str">
        <f t="shared" ca="1" si="210"/>
        <v/>
      </c>
      <c r="BG215" s="17" t="str">
        <f t="shared" ca="1" si="211"/>
        <v/>
      </c>
      <c r="BH215" s="17" t="str">
        <f t="shared" ca="1" si="212"/>
        <v/>
      </c>
      <c r="BI215" s="17" t="str">
        <f t="shared" ca="1" si="213"/>
        <v/>
      </c>
      <c r="BJ215" s="17" t="str">
        <f t="shared" ca="1" si="214"/>
        <v/>
      </c>
      <c r="BK215" s="17" t="str">
        <f t="shared" ca="1" si="215"/>
        <v/>
      </c>
      <c r="BL215" s="17" t="str">
        <f t="shared" ca="1" si="216"/>
        <v/>
      </c>
      <c r="BM215" s="17" t="str">
        <f t="shared" ca="1" si="217"/>
        <v/>
      </c>
      <c r="BN215" s="17" t="str">
        <f t="shared" ca="1" si="218"/>
        <v/>
      </c>
      <c r="BO215" s="17" t="str">
        <f t="shared" ca="1" si="219"/>
        <v/>
      </c>
      <c r="BP215" s="17">
        <f t="shared" ca="1" si="220"/>
        <v>-6.4829650868613031E-3</v>
      </c>
      <c r="BQ215" s="17">
        <f t="shared" ca="1" si="221"/>
        <v>4.1091640333237756E-2</v>
      </c>
      <c r="BR215" s="17" t="str">
        <f t="shared" ca="1" si="222"/>
        <v/>
      </c>
      <c r="BS215" s="17" t="str">
        <f t="shared" ca="1" si="223"/>
        <v/>
      </c>
      <c r="BX215" t="str">
        <f>IF('Macrobond Imports'!FG214="","",'Macrobond Imports'!FG214)</f>
        <v/>
      </c>
      <c r="BY215" t="str">
        <f>IF('Macrobond Imports'!AI214="","",'Macrobond Imports'!AI214)</f>
        <v/>
      </c>
      <c r="CA215" s="37" t="str">
        <f t="shared" ca="1" si="224"/>
        <v/>
      </c>
      <c r="CB215" s="37" t="str">
        <f t="shared" ca="1" si="225"/>
        <v/>
      </c>
    </row>
    <row r="216" spans="1:80" x14ac:dyDescent="0.25">
      <c r="A216" s="10">
        <f>IF('Macrobond Imports'!A215="","",'Macrobond Imports'!A215)</f>
        <v>23651</v>
      </c>
      <c r="B216" s="9" t="str">
        <f>IF('Macrobond Imports'!B215="","",'Macrobond Imports'!B215)</f>
        <v/>
      </c>
      <c r="C216" s="9" t="str">
        <f>IF('Macrobond Imports'!C215="","",'Macrobond Imports'!C215)</f>
        <v/>
      </c>
      <c r="D216" s="9" t="str">
        <f>IF('Macrobond Imports'!Z215="","",'Macrobond Imports'!Z215)</f>
        <v/>
      </c>
      <c r="E216" s="9" t="str">
        <f>IF('Macrobond Imports'!BH215="","",'Macrobond Imports'!BH215)</f>
        <v/>
      </c>
      <c r="F216" s="9" t="str">
        <f>IF('Macrobond Imports'!BJ215="","",'Macrobond Imports'!BJ215)</f>
        <v/>
      </c>
      <c r="G216" s="9" t="str">
        <f>IF('Macrobond Imports'!BK215="","",'Macrobond Imports'!BK215)</f>
        <v/>
      </c>
      <c r="H216" s="9" t="str">
        <f>IF('Macrobond Imports'!BL215="","",'Macrobond Imports'!BL215)</f>
        <v/>
      </c>
      <c r="I216" s="9" t="str">
        <f>IF('Macrobond Imports'!BS215="","",'Macrobond Imports'!BS215)</f>
        <v/>
      </c>
      <c r="J216" s="9" t="str">
        <f>IF('Macrobond Imports'!AA215="","",'Macrobond Imports'!AA215)</f>
        <v/>
      </c>
      <c r="K216" s="9">
        <f>IF('Macrobond Imports'!DF215="","",'Macrobond Imports'!DF215)</f>
        <v>30.8</v>
      </c>
      <c r="L216" s="9">
        <f>IF('Macrobond Imports'!EA215="","",'Macrobond Imports'!EA215)</f>
        <v>29.8</v>
      </c>
      <c r="M216" s="9" t="str">
        <f>IF('Macrobond Imports'!FA215="","",'Macrobond Imports'!FA215)</f>
        <v/>
      </c>
      <c r="N216" s="9" t="str">
        <f>IF('Macrobond Imports'!FC215="","",'Macrobond Imports'!FC215)</f>
        <v/>
      </c>
      <c r="P216" s="16">
        <f t="shared" si="171"/>
        <v>23651</v>
      </c>
      <c r="Q216" s="17" t="str">
        <f t="shared" si="172"/>
        <v/>
      </c>
      <c r="R216" s="17" t="str">
        <f t="shared" si="173"/>
        <v/>
      </c>
      <c r="S216" s="17" t="str">
        <f t="shared" si="174"/>
        <v/>
      </c>
      <c r="T216" s="17" t="str">
        <f t="shared" si="175"/>
        <v/>
      </c>
      <c r="U216" s="17" t="str">
        <f t="shared" si="176"/>
        <v/>
      </c>
      <c r="V216" s="17" t="str">
        <f t="shared" si="177"/>
        <v/>
      </c>
      <c r="W216" s="17" t="str">
        <f t="shared" si="178"/>
        <v/>
      </c>
      <c r="X216" s="17" t="str">
        <f t="shared" si="179"/>
        <v/>
      </c>
      <c r="Y216" s="17" t="str">
        <f t="shared" si="180"/>
        <v/>
      </c>
      <c r="Z216" s="17">
        <f t="shared" si="181"/>
        <v>3.2573289902280145E-3</v>
      </c>
      <c r="AA216" s="17">
        <f t="shared" si="182"/>
        <v>-9.966777408637939E-3</v>
      </c>
      <c r="AB216" s="17" t="str">
        <f t="shared" si="183"/>
        <v/>
      </c>
      <c r="AC216" s="17" t="str">
        <f t="shared" si="184"/>
        <v/>
      </c>
      <c r="AE216" s="17" t="str">
        <f t="shared" ca="1" si="185"/>
        <v/>
      </c>
      <c r="AF216" s="17" t="str">
        <f t="shared" ca="1" si="186"/>
        <v/>
      </c>
      <c r="AG216" s="17" t="str">
        <f t="shared" ca="1" si="187"/>
        <v/>
      </c>
      <c r="AH216" s="17" t="str">
        <f t="shared" ca="1" si="188"/>
        <v/>
      </c>
      <c r="AI216" s="17" t="str">
        <f t="shared" ca="1" si="189"/>
        <v/>
      </c>
      <c r="AJ216" s="17" t="str">
        <f t="shared" ca="1" si="190"/>
        <v/>
      </c>
      <c r="AK216" s="17" t="str">
        <f t="shared" ca="1" si="191"/>
        <v/>
      </c>
      <c r="AL216" s="17" t="str">
        <f t="shared" ca="1" si="192"/>
        <v/>
      </c>
      <c r="AM216" s="17" t="str">
        <f t="shared" ca="1" si="193"/>
        <v/>
      </c>
      <c r="AN216" s="17">
        <f t="shared" ca="1" si="194"/>
        <v>0</v>
      </c>
      <c r="AO216" s="17">
        <f t="shared" ca="1" si="195"/>
        <v>-3.3444816053510573E-3</v>
      </c>
      <c r="AP216" s="17" t="str">
        <f t="shared" ca="1" si="196"/>
        <v/>
      </c>
      <c r="AQ216" s="17" t="str">
        <f t="shared" ca="1" si="197"/>
        <v/>
      </c>
      <c r="AS216" s="17" t="str">
        <f t="shared" ca="1" si="198"/>
        <v/>
      </c>
      <c r="AT216" s="17" t="str">
        <f t="shared" ca="1" si="199"/>
        <v/>
      </c>
      <c r="AU216" s="17" t="str">
        <f t="shared" ca="1" si="200"/>
        <v/>
      </c>
      <c r="AV216" s="17" t="str">
        <f t="shared" ca="1" si="201"/>
        <v/>
      </c>
      <c r="AW216" s="17" t="str">
        <f t="shared" ca="1" si="202"/>
        <v/>
      </c>
      <c r="AX216" s="17" t="str">
        <f t="shared" ca="1" si="203"/>
        <v/>
      </c>
      <c r="AY216" s="17" t="str">
        <f t="shared" ca="1" si="204"/>
        <v/>
      </c>
      <c r="AZ216" s="17" t="str">
        <f t="shared" ca="1" si="205"/>
        <v/>
      </c>
      <c r="BA216" s="17" t="str">
        <f t="shared" ca="1" si="206"/>
        <v/>
      </c>
      <c r="BB216" s="17">
        <f t="shared" ca="1" si="207"/>
        <v>1.3093115469937855E-2</v>
      </c>
      <c r="BC216" s="17">
        <f t="shared" ca="1" si="208"/>
        <v>8.4759970256608863E-2</v>
      </c>
      <c r="BD216" s="17" t="str">
        <f t="shared" ca="1" si="209"/>
        <v/>
      </c>
      <c r="BE216" s="17" t="str">
        <f t="shared" ca="1" si="210"/>
        <v/>
      </c>
      <c r="BG216" s="17" t="str">
        <f t="shared" ca="1" si="211"/>
        <v/>
      </c>
      <c r="BH216" s="17" t="str">
        <f t="shared" ca="1" si="212"/>
        <v/>
      </c>
      <c r="BI216" s="17" t="str">
        <f t="shared" ca="1" si="213"/>
        <v/>
      </c>
      <c r="BJ216" s="17" t="str">
        <f t="shared" ca="1" si="214"/>
        <v/>
      </c>
      <c r="BK216" s="17" t="str">
        <f t="shared" ca="1" si="215"/>
        <v/>
      </c>
      <c r="BL216" s="17" t="str">
        <f t="shared" ca="1" si="216"/>
        <v/>
      </c>
      <c r="BM216" s="17" t="str">
        <f t="shared" ca="1" si="217"/>
        <v/>
      </c>
      <c r="BN216" s="17" t="str">
        <f t="shared" ca="1" si="218"/>
        <v/>
      </c>
      <c r="BO216" s="17" t="str">
        <f t="shared" ca="1" si="219"/>
        <v/>
      </c>
      <c r="BP216" s="17">
        <f t="shared" ca="1" si="220"/>
        <v>0</v>
      </c>
      <c r="BQ216" s="17">
        <f t="shared" ca="1" si="221"/>
        <v>2.0442401608733229E-2</v>
      </c>
      <c r="BR216" s="17" t="str">
        <f t="shared" ca="1" si="222"/>
        <v/>
      </c>
      <c r="BS216" s="17" t="str">
        <f t="shared" ca="1" si="223"/>
        <v/>
      </c>
      <c r="BX216" t="str">
        <f>IF('Macrobond Imports'!FG215="","",'Macrobond Imports'!FG215)</f>
        <v/>
      </c>
      <c r="BY216" t="str">
        <f>IF('Macrobond Imports'!AI215="","",'Macrobond Imports'!AI215)</f>
        <v/>
      </c>
      <c r="CA216" s="37" t="str">
        <f t="shared" ca="1" si="224"/>
        <v/>
      </c>
      <c r="CB216" s="37" t="str">
        <f t="shared" ca="1" si="225"/>
        <v/>
      </c>
    </row>
    <row r="217" spans="1:80" x14ac:dyDescent="0.25">
      <c r="A217" s="10">
        <f>IF('Macrobond Imports'!A216="","",'Macrobond Imports'!A216)</f>
        <v>23682</v>
      </c>
      <c r="B217" s="9" t="str">
        <f>IF('Macrobond Imports'!B216="","",'Macrobond Imports'!B216)</f>
        <v/>
      </c>
      <c r="C217" s="9" t="str">
        <f>IF('Macrobond Imports'!C216="","",'Macrobond Imports'!C216)</f>
        <v/>
      </c>
      <c r="D217" s="9" t="str">
        <f>IF('Macrobond Imports'!Z216="","",'Macrobond Imports'!Z216)</f>
        <v/>
      </c>
      <c r="E217" s="9" t="str">
        <f>IF('Macrobond Imports'!BH216="","",'Macrobond Imports'!BH216)</f>
        <v/>
      </c>
      <c r="F217" s="9" t="str">
        <f>IF('Macrobond Imports'!BJ216="","",'Macrobond Imports'!BJ216)</f>
        <v/>
      </c>
      <c r="G217" s="9" t="str">
        <f>IF('Macrobond Imports'!BK216="","",'Macrobond Imports'!BK216)</f>
        <v/>
      </c>
      <c r="H217" s="9" t="str">
        <f>IF('Macrobond Imports'!BL216="","",'Macrobond Imports'!BL216)</f>
        <v/>
      </c>
      <c r="I217" s="9" t="str">
        <f>IF('Macrobond Imports'!BS216="","",'Macrobond Imports'!BS216)</f>
        <v/>
      </c>
      <c r="J217" s="9" t="str">
        <f>IF('Macrobond Imports'!AA216="","",'Macrobond Imports'!AA216)</f>
        <v/>
      </c>
      <c r="K217" s="9">
        <f>IF('Macrobond Imports'!DF216="","",'Macrobond Imports'!DF216)</f>
        <v>30.8</v>
      </c>
      <c r="L217" s="9">
        <f>IF('Macrobond Imports'!EA216="","",'Macrobond Imports'!EA216)</f>
        <v>29.9</v>
      </c>
      <c r="M217" s="9" t="str">
        <f>IF('Macrobond Imports'!FA216="","",'Macrobond Imports'!FA216)</f>
        <v/>
      </c>
      <c r="N217" s="9" t="str">
        <f>IF('Macrobond Imports'!FC216="","",'Macrobond Imports'!FC216)</f>
        <v/>
      </c>
      <c r="P217" s="16">
        <f t="shared" si="171"/>
        <v>23682</v>
      </c>
      <c r="Q217" s="17" t="str">
        <f t="shared" si="172"/>
        <v/>
      </c>
      <c r="R217" s="17" t="str">
        <f t="shared" si="173"/>
        <v/>
      </c>
      <c r="S217" s="17" t="str">
        <f t="shared" si="174"/>
        <v/>
      </c>
      <c r="T217" s="17" t="str">
        <f t="shared" si="175"/>
        <v/>
      </c>
      <c r="U217" s="17" t="str">
        <f t="shared" si="176"/>
        <v/>
      </c>
      <c r="V217" s="17" t="str">
        <f t="shared" si="177"/>
        <v/>
      </c>
      <c r="W217" s="17" t="str">
        <f t="shared" si="178"/>
        <v/>
      </c>
      <c r="X217" s="17" t="str">
        <f t="shared" si="179"/>
        <v/>
      </c>
      <c r="Y217" s="17" t="str">
        <f t="shared" si="180"/>
        <v/>
      </c>
      <c r="Z217" s="17">
        <f t="shared" si="181"/>
        <v>0</v>
      </c>
      <c r="AA217" s="17">
        <f t="shared" si="182"/>
        <v>3.3557046979864058E-3</v>
      </c>
      <c r="AB217" s="17" t="str">
        <f t="shared" si="183"/>
        <v/>
      </c>
      <c r="AC217" s="17" t="str">
        <f t="shared" si="184"/>
        <v/>
      </c>
      <c r="AE217" s="17" t="str">
        <f t="shared" ca="1" si="185"/>
        <v/>
      </c>
      <c r="AF217" s="17" t="str">
        <f t="shared" ca="1" si="186"/>
        <v/>
      </c>
      <c r="AG217" s="17" t="str">
        <f t="shared" ca="1" si="187"/>
        <v/>
      </c>
      <c r="AH217" s="17" t="str">
        <f t="shared" ca="1" si="188"/>
        <v/>
      </c>
      <c r="AI217" s="17" t="str">
        <f t="shared" ca="1" si="189"/>
        <v/>
      </c>
      <c r="AJ217" s="17" t="str">
        <f t="shared" ca="1" si="190"/>
        <v/>
      </c>
      <c r="AK217" s="17" t="str">
        <f t="shared" ca="1" si="191"/>
        <v/>
      </c>
      <c r="AL217" s="17" t="str">
        <f t="shared" ca="1" si="192"/>
        <v/>
      </c>
      <c r="AM217" s="17" t="str">
        <f t="shared" ca="1" si="193"/>
        <v/>
      </c>
      <c r="AN217" s="17">
        <f t="shared" ca="1" si="194"/>
        <v>0</v>
      </c>
      <c r="AO217" s="17">
        <f t="shared" ca="1" si="195"/>
        <v>-9.9337748344371368E-3</v>
      </c>
      <c r="AP217" s="17" t="str">
        <f t="shared" ca="1" si="196"/>
        <v/>
      </c>
      <c r="AQ217" s="17" t="str">
        <f t="shared" ca="1" si="197"/>
        <v/>
      </c>
      <c r="AS217" s="17" t="str">
        <f t="shared" ca="1" si="198"/>
        <v/>
      </c>
      <c r="AT217" s="17" t="str">
        <f t="shared" ca="1" si="199"/>
        <v/>
      </c>
      <c r="AU217" s="17" t="str">
        <f t="shared" ca="1" si="200"/>
        <v/>
      </c>
      <c r="AV217" s="17" t="str">
        <f t="shared" ca="1" si="201"/>
        <v/>
      </c>
      <c r="AW217" s="17" t="str">
        <f t="shared" ca="1" si="202"/>
        <v/>
      </c>
      <c r="AX217" s="17" t="str">
        <f t="shared" ca="1" si="203"/>
        <v/>
      </c>
      <c r="AY217" s="17" t="str">
        <f t="shared" ca="1" si="204"/>
        <v/>
      </c>
      <c r="AZ217" s="17" t="str">
        <f t="shared" ca="1" si="205"/>
        <v/>
      </c>
      <c r="BA217" s="17" t="str">
        <f t="shared" ca="1" si="206"/>
        <v/>
      </c>
      <c r="BB217" s="17">
        <f t="shared" ca="1" si="207"/>
        <v>2.6401221176020062E-2</v>
      </c>
      <c r="BC217" s="17">
        <f t="shared" ca="1" si="208"/>
        <v>6.9782358173163583E-2</v>
      </c>
      <c r="BD217" s="17" t="str">
        <f t="shared" ca="1" si="209"/>
        <v/>
      </c>
      <c r="BE217" s="17" t="str">
        <f t="shared" ca="1" si="210"/>
        <v/>
      </c>
      <c r="BG217" s="17" t="str">
        <f t="shared" ca="1" si="211"/>
        <v/>
      </c>
      <c r="BH217" s="17" t="str">
        <f t="shared" ca="1" si="212"/>
        <v/>
      </c>
      <c r="BI217" s="17" t="str">
        <f t="shared" ca="1" si="213"/>
        <v/>
      </c>
      <c r="BJ217" s="17" t="str">
        <f t="shared" ca="1" si="214"/>
        <v/>
      </c>
      <c r="BK217" s="17" t="str">
        <f t="shared" ca="1" si="215"/>
        <v/>
      </c>
      <c r="BL217" s="17" t="str">
        <f t="shared" ca="1" si="216"/>
        <v/>
      </c>
      <c r="BM217" s="17" t="str">
        <f t="shared" ca="1" si="217"/>
        <v/>
      </c>
      <c r="BN217" s="17" t="str">
        <f t="shared" ca="1" si="218"/>
        <v/>
      </c>
      <c r="BO217" s="17" t="str">
        <f t="shared" ca="1" si="219"/>
        <v/>
      </c>
      <c r="BP217" s="17">
        <f t="shared" ca="1" si="220"/>
        <v>6.5252681726066797E-3</v>
      </c>
      <c r="BQ217" s="17">
        <f t="shared" ca="1" si="221"/>
        <v>3.4302836780970791E-2</v>
      </c>
      <c r="BR217" s="17" t="str">
        <f t="shared" ca="1" si="222"/>
        <v/>
      </c>
      <c r="BS217" s="17" t="str">
        <f t="shared" ca="1" si="223"/>
        <v/>
      </c>
      <c r="BX217" t="str">
        <f>IF('Macrobond Imports'!FG216="","",'Macrobond Imports'!FG216)</f>
        <v/>
      </c>
      <c r="BY217" t="str">
        <f>IF('Macrobond Imports'!AI216="","",'Macrobond Imports'!AI216)</f>
        <v/>
      </c>
      <c r="CA217" s="37" t="str">
        <f t="shared" ca="1" si="224"/>
        <v/>
      </c>
      <c r="CB217" s="37" t="str">
        <f t="shared" ca="1" si="225"/>
        <v/>
      </c>
    </row>
    <row r="218" spans="1:80" x14ac:dyDescent="0.25">
      <c r="A218" s="10">
        <f>IF('Macrobond Imports'!A217="","",'Macrobond Imports'!A217)</f>
        <v>23712</v>
      </c>
      <c r="B218" s="9" t="str">
        <f>IF('Macrobond Imports'!B217="","",'Macrobond Imports'!B217)</f>
        <v/>
      </c>
      <c r="C218" s="9" t="str">
        <f>IF('Macrobond Imports'!C217="","",'Macrobond Imports'!C217)</f>
        <v/>
      </c>
      <c r="D218" s="9" t="str">
        <f>IF('Macrobond Imports'!Z217="","",'Macrobond Imports'!Z217)</f>
        <v/>
      </c>
      <c r="E218" s="9" t="str">
        <f>IF('Macrobond Imports'!BH217="","",'Macrobond Imports'!BH217)</f>
        <v/>
      </c>
      <c r="F218" s="9" t="str">
        <f>IF('Macrobond Imports'!BJ217="","",'Macrobond Imports'!BJ217)</f>
        <v/>
      </c>
      <c r="G218" s="9" t="str">
        <f>IF('Macrobond Imports'!BK217="","",'Macrobond Imports'!BK217)</f>
        <v/>
      </c>
      <c r="H218" s="9" t="str">
        <f>IF('Macrobond Imports'!BL217="","",'Macrobond Imports'!BL217)</f>
        <v/>
      </c>
      <c r="I218" s="9" t="str">
        <f>IF('Macrobond Imports'!BS217="","",'Macrobond Imports'!BS217)</f>
        <v/>
      </c>
      <c r="J218" s="9" t="str">
        <f>IF('Macrobond Imports'!AA217="","",'Macrobond Imports'!AA217)</f>
        <v/>
      </c>
      <c r="K218" s="9">
        <f>IF('Macrobond Imports'!DF217="","",'Macrobond Imports'!DF217)</f>
        <v>30.9</v>
      </c>
      <c r="L218" s="9">
        <f>IF('Macrobond Imports'!EA217="","",'Macrobond Imports'!EA217)</f>
        <v>29.8</v>
      </c>
      <c r="M218" s="9" t="str">
        <f>IF('Macrobond Imports'!FA217="","",'Macrobond Imports'!FA217)</f>
        <v/>
      </c>
      <c r="N218" s="9" t="str">
        <f>IF('Macrobond Imports'!FC217="","",'Macrobond Imports'!FC217)</f>
        <v/>
      </c>
      <c r="P218" s="16">
        <f t="shared" si="171"/>
        <v>23712</v>
      </c>
      <c r="Q218" s="17" t="str">
        <f t="shared" si="172"/>
        <v/>
      </c>
      <c r="R218" s="17" t="str">
        <f t="shared" si="173"/>
        <v/>
      </c>
      <c r="S218" s="17" t="str">
        <f t="shared" si="174"/>
        <v/>
      </c>
      <c r="T218" s="17" t="str">
        <f t="shared" si="175"/>
        <v/>
      </c>
      <c r="U218" s="17" t="str">
        <f t="shared" si="176"/>
        <v/>
      </c>
      <c r="V218" s="17" t="str">
        <f t="shared" si="177"/>
        <v/>
      </c>
      <c r="W218" s="17" t="str">
        <f t="shared" si="178"/>
        <v/>
      </c>
      <c r="X218" s="17" t="str">
        <f t="shared" si="179"/>
        <v/>
      </c>
      <c r="Y218" s="17" t="str">
        <f t="shared" si="180"/>
        <v/>
      </c>
      <c r="Z218" s="17">
        <f t="shared" si="181"/>
        <v>3.2467532467532756E-3</v>
      </c>
      <c r="AA218" s="17">
        <f t="shared" si="182"/>
        <v>-3.3444816053510573E-3</v>
      </c>
      <c r="AB218" s="17" t="str">
        <f t="shared" si="183"/>
        <v/>
      </c>
      <c r="AC218" s="17" t="str">
        <f t="shared" si="184"/>
        <v/>
      </c>
      <c r="AE218" s="17" t="str">
        <f t="shared" ca="1" si="185"/>
        <v/>
      </c>
      <c r="AF218" s="17" t="str">
        <f t="shared" ca="1" si="186"/>
        <v/>
      </c>
      <c r="AG218" s="17" t="str">
        <f t="shared" ca="1" si="187"/>
        <v/>
      </c>
      <c r="AH218" s="17" t="str">
        <f t="shared" ca="1" si="188"/>
        <v/>
      </c>
      <c r="AI218" s="17" t="str">
        <f t="shared" ca="1" si="189"/>
        <v/>
      </c>
      <c r="AJ218" s="17" t="str">
        <f t="shared" ca="1" si="190"/>
        <v/>
      </c>
      <c r="AK218" s="17" t="str">
        <f t="shared" ca="1" si="191"/>
        <v/>
      </c>
      <c r="AL218" s="17" t="str">
        <f t="shared" ca="1" si="192"/>
        <v/>
      </c>
      <c r="AM218" s="17" t="str">
        <f t="shared" ca="1" si="193"/>
        <v/>
      </c>
      <c r="AN218" s="17">
        <f t="shared" ca="1" si="194"/>
        <v>3.2467532467532756E-3</v>
      </c>
      <c r="AO218" s="17">
        <f t="shared" ca="1" si="195"/>
        <v>1.3605442176870763E-2</v>
      </c>
      <c r="AP218" s="17" t="str">
        <f t="shared" ca="1" si="196"/>
        <v/>
      </c>
      <c r="AQ218" s="17" t="str">
        <f t="shared" ca="1" si="197"/>
        <v/>
      </c>
      <c r="AS218" s="17" t="str">
        <f t="shared" ca="1" si="198"/>
        <v/>
      </c>
      <c r="AT218" s="17" t="str">
        <f t="shared" ca="1" si="199"/>
        <v/>
      </c>
      <c r="AU218" s="17" t="str">
        <f t="shared" ca="1" si="200"/>
        <v/>
      </c>
      <c r="AV218" s="17" t="str">
        <f t="shared" ca="1" si="201"/>
        <v/>
      </c>
      <c r="AW218" s="17" t="str">
        <f t="shared" ca="1" si="202"/>
        <v/>
      </c>
      <c r="AX218" s="17" t="str">
        <f t="shared" ca="1" si="203"/>
        <v/>
      </c>
      <c r="AY218" s="17" t="str">
        <f t="shared" ca="1" si="204"/>
        <v/>
      </c>
      <c r="AZ218" s="17" t="str">
        <f t="shared" ca="1" si="205"/>
        <v/>
      </c>
      <c r="BA218" s="17" t="str">
        <f t="shared" ca="1" si="206"/>
        <v/>
      </c>
      <c r="BB218" s="17">
        <f t="shared" ca="1" si="207"/>
        <v>2.6314384283024461E-2</v>
      </c>
      <c r="BC218" s="17">
        <f t="shared" ca="1" si="208"/>
        <v>-3.9275040120493987E-2</v>
      </c>
      <c r="BD218" s="17" t="str">
        <f t="shared" ca="1" si="209"/>
        <v/>
      </c>
      <c r="BE218" s="17" t="str">
        <f t="shared" ca="1" si="210"/>
        <v/>
      </c>
      <c r="BG218" s="17" t="str">
        <f t="shared" ca="1" si="211"/>
        <v/>
      </c>
      <c r="BH218" s="17" t="str">
        <f t="shared" ca="1" si="212"/>
        <v/>
      </c>
      <c r="BI218" s="17" t="str">
        <f t="shared" ca="1" si="213"/>
        <v/>
      </c>
      <c r="BJ218" s="17" t="str">
        <f t="shared" ca="1" si="214"/>
        <v/>
      </c>
      <c r="BK218" s="17" t="str">
        <f t="shared" ca="1" si="215"/>
        <v/>
      </c>
      <c r="BL218" s="17" t="str">
        <f t="shared" ca="1" si="216"/>
        <v/>
      </c>
      <c r="BM218" s="17" t="str">
        <f t="shared" ca="1" si="217"/>
        <v/>
      </c>
      <c r="BN218" s="17" t="str">
        <f t="shared" ca="1" si="218"/>
        <v/>
      </c>
      <c r="BO218" s="17" t="str">
        <f t="shared" ca="1" si="219"/>
        <v/>
      </c>
      <c r="BP218" s="17">
        <f t="shared" ca="1" si="220"/>
        <v>1.9703960015378552E-2</v>
      </c>
      <c r="BQ218" s="17">
        <f t="shared" ca="1" si="221"/>
        <v>5.5933412604042942E-2</v>
      </c>
      <c r="BR218" s="17" t="str">
        <f t="shared" ca="1" si="222"/>
        <v/>
      </c>
      <c r="BS218" s="17" t="str">
        <f t="shared" ca="1" si="223"/>
        <v/>
      </c>
      <c r="BX218" t="str">
        <f>IF('Macrobond Imports'!FG217="","",'Macrobond Imports'!FG217)</f>
        <v/>
      </c>
      <c r="BY218" t="str">
        <f>IF('Macrobond Imports'!AI217="","",'Macrobond Imports'!AI217)</f>
        <v/>
      </c>
      <c r="CA218" s="37" t="str">
        <f t="shared" ca="1" si="224"/>
        <v/>
      </c>
      <c r="CB218" s="37" t="str">
        <f t="shared" ca="1" si="225"/>
        <v/>
      </c>
    </row>
    <row r="219" spans="1:80" x14ac:dyDescent="0.25">
      <c r="A219" s="10">
        <f>IF('Macrobond Imports'!A218="","",'Macrobond Imports'!A218)</f>
        <v>23743</v>
      </c>
      <c r="B219" s="9" t="str">
        <f>IF('Macrobond Imports'!B218="","",'Macrobond Imports'!B218)</f>
        <v/>
      </c>
      <c r="C219" s="9" t="str">
        <f>IF('Macrobond Imports'!C218="","",'Macrobond Imports'!C218)</f>
        <v/>
      </c>
      <c r="D219" s="9" t="str">
        <f>IF('Macrobond Imports'!Z218="","",'Macrobond Imports'!Z218)</f>
        <v/>
      </c>
      <c r="E219" s="9" t="str">
        <f>IF('Macrobond Imports'!BH218="","",'Macrobond Imports'!BH218)</f>
        <v/>
      </c>
      <c r="F219" s="9" t="str">
        <f>IF('Macrobond Imports'!BJ218="","",'Macrobond Imports'!BJ218)</f>
        <v/>
      </c>
      <c r="G219" s="9" t="str">
        <f>IF('Macrobond Imports'!BK218="","",'Macrobond Imports'!BK218)</f>
        <v/>
      </c>
      <c r="H219" s="9" t="str">
        <f>IF('Macrobond Imports'!BL218="","",'Macrobond Imports'!BL218)</f>
        <v/>
      </c>
      <c r="I219" s="9" t="str">
        <f>IF('Macrobond Imports'!BS218="","",'Macrobond Imports'!BS218)</f>
        <v/>
      </c>
      <c r="J219" s="9" t="str">
        <f>IF('Macrobond Imports'!AA218="","",'Macrobond Imports'!AA218)</f>
        <v/>
      </c>
      <c r="K219" s="9">
        <f>IF('Macrobond Imports'!DF218="","",'Macrobond Imports'!DF218)</f>
        <v>30.9</v>
      </c>
      <c r="L219" s="9">
        <f>IF('Macrobond Imports'!EA218="","",'Macrobond Imports'!EA218)</f>
        <v>29.5</v>
      </c>
      <c r="M219" s="9" t="str">
        <f>IF('Macrobond Imports'!FA218="","",'Macrobond Imports'!FA218)</f>
        <v/>
      </c>
      <c r="N219" s="9" t="str">
        <f>IF('Macrobond Imports'!FC218="","",'Macrobond Imports'!FC218)</f>
        <v/>
      </c>
      <c r="P219" s="16">
        <f t="shared" si="171"/>
        <v>23743</v>
      </c>
      <c r="Q219" s="17" t="str">
        <f t="shared" si="172"/>
        <v/>
      </c>
      <c r="R219" s="17" t="str">
        <f t="shared" si="173"/>
        <v/>
      </c>
      <c r="S219" s="17" t="str">
        <f t="shared" si="174"/>
        <v/>
      </c>
      <c r="T219" s="17" t="str">
        <f t="shared" si="175"/>
        <v/>
      </c>
      <c r="U219" s="17" t="str">
        <f t="shared" si="176"/>
        <v/>
      </c>
      <c r="V219" s="17" t="str">
        <f t="shared" si="177"/>
        <v/>
      </c>
      <c r="W219" s="17" t="str">
        <f t="shared" si="178"/>
        <v/>
      </c>
      <c r="X219" s="17" t="str">
        <f t="shared" si="179"/>
        <v/>
      </c>
      <c r="Y219" s="17" t="str">
        <f t="shared" si="180"/>
        <v/>
      </c>
      <c r="Z219" s="17">
        <f t="shared" si="181"/>
        <v>0</v>
      </c>
      <c r="AA219" s="17">
        <f t="shared" si="182"/>
        <v>-1.0067114093959773E-2</v>
      </c>
      <c r="AB219" s="17" t="str">
        <f t="shared" si="183"/>
        <v/>
      </c>
      <c r="AC219" s="17" t="str">
        <f t="shared" si="184"/>
        <v/>
      </c>
      <c r="AE219" s="17" t="str">
        <f t="shared" ca="1" si="185"/>
        <v/>
      </c>
      <c r="AF219" s="17" t="str">
        <f t="shared" ca="1" si="186"/>
        <v/>
      </c>
      <c r="AG219" s="17" t="str">
        <f t="shared" ca="1" si="187"/>
        <v/>
      </c>
      <c r="AH219" s="17" t="str">
        <f t="shared" ca="1" si="188"/>
        <v/>
      </c>
      <c r="AI219" s="17" t="str">
        <f t="shared" ca="1" si="189"/>
        <v/>
      </c>
      <c r="AJ219" s="17" t="str">
        <f t="shared" ca="1" si="190"/>
        <v/>
      </c>
      <c r="AK219" s="17" t="str">
        <f t="shared" ca="1" si="191"/>
        <v/>
      </c>
      <c r="AL219" s="17" t="str">
        <f t="shared" ca="1" si="192"/>
        <v/>
      </c>
      <c r="AM219" s="17" t="str">
        <f t="shared" ca="1" si="193"/>
        <v/>
      </c>
      <c r="AN219" s="17">
        <f t="shared" ca="1" si="194"/>
        <v>3.2467532467532756E-3</v>
      </c>
      <c r="AO219" s="17">
        <f t="shared" ca="1" si="195"/>
        <v>-1.0067114093959773E-2</v>
      </c>
      <c r="AP219" s="17" t="str">
        <f t="shared" ca="1" si="196"/>
        <v/>
      </c>
      <c r="AQ219" s="17" t="str">
        <f t="shared" ca="1" si="197"/>
        <v/>
      </c>
      <c r="AS219" s="17" t="str">
        <f t="shared" ca="1" si="198"/>
        <v/>
      </c>
      <c r="AT219" s="17" t="str">
        <f t="shared" ca="1" si="199"/>
        <v/>
      </c>
      <c r="AU219" s="17" t="str">
        <f t="shared" ca="1" si="200"/>
        <v/>
      </c>
      <c r="AV219" s="17" t="str">
        <f t="shared" ca="1" si="201"/>
        <v/>
      </c>
      <c r="AW219" s="17" t="str">
        <f t="shared" ca="1" si="202"/>
        <v/>
      </c>
      <c r="AX219" s="17" t="str">
        <f t="shared" ca="1" si="203"/>
        <v/>
      </c>
      <c r="AY219" s="17" t="str">
        <f t="shared" ca="1" si="204"/>
        <v/>
      </c>
      <c r="AZ219" s="17" t="str">
        <f t="shared" ca="1" si="205"/>
        <v/>
      </c>
      <c r="BA219" s="17" t="str">
        <f t="shared" ca="1" si="206"/>
        <v/>
      </c>
      <c r="BB219" s="17">
        <f t="shared" ca="1" si="207"/>
        <v>1.3050398439391264E-2</v>
      </c>
      <c r="BC219" s="17">
        <f t="shared" ca="1" si="208"/>
        <v>-3.9664446466221359E-2</v>
      </c>
      <c r="BD219" s="17" t="str">
        <f t="shared" ca="1" si="209"/>
        <v/>
      </c>
      <c r="BE219" s="17" t="str">
        <f t="shared" ca="1" si="210"/>
        <v/>
      </c>
      <c r="BG219" s="17" t="str">
        <f t="shared" ca="1" si="211"/>
        <v/>
      </c>
      <c r="BH219" s="17" t="str">
        <f t="shared" ca="1" si="212"/>
        <v/>
      </c>
      <c r="BI219" s="17" t="str">
        <f t="shared" ca="1" si="213"/>
        <v/>
      </c>
      <c r="BJ219" s="17" t="str">
        <f t="shared" ca="1" si="214"/>
        <v/>
      </c>
      <c r="BK219" s="17" t="str">
        <f t="shared" ca="1" si="215"/>
        <v/>
      </c>
      <c r="BL219" s="17" t="str">
        <f t="shared" ca="1" si="216"/>
        <v/>
      </c>
      <c r="BM219" s="17" t="str">
        <f t="shared" ca="1" si="217"/>
        <v/>
      </c>
      <c r="BN219" s="17" t="str">
        <f t="shared" ca="1" si="218"/>
        <v/>
      </c>
      <c r="BO219" s="17" t="str">
        <f t="shared" ca="1" si="219"/>
        <v/>
      </c>
      <c r="BP219" s="17">
        <f t="shared" ca="1" si="220"/>
        <v>1.3071756729514439E-2</v>
      </c>
      <c r="BQ219" s="17">
        <f t="shared" ca="1" si="221"/>
        <v>2.0653499718521262E-2</v>
      </c>
      <c r="BR219" s="17" t="str">
        <f t="shared" ca="1" si="222"/>
        <v/>
      </c>
      <c r="BS219" s="17" t="str">
        <f t="shared" ca="1" si="223"/>
        <v/>
      </c>
      <c r="BX219" t="str">
        <f>IF('Macrobond Imports'!FG218="","",'Macrobond Imports'!FG218)</f>
        <v/>
      </c>
      <c r="BY219" t="str">
        <f>IF('Macrobond Imports'!AI218="","",'Macrobond Imports'!AI218)</f>
        <v/>
      </c>
      <c r="CA219" s="37" t="str">
        <f t="shared" ca="1" si="224"/>
        <v/>
      </c>
      <c r="CB219" s="37" t="str">
        <f t="shared" ca="1" si="225"/>
        <v/>
      </c>
    </row>
    <row r="220" spans="1:80" x14ac:dyDescent="0.25">
      <c r="A220" s="10">
        <f>IF('Macrobond Imports'!A219="","",'Macrobond Imports'!A219)</f>
        <v>23774</v>
      </c>
      <c r="B220" s="9" t="str">
        <f>IF('Macrobond Imports'!B219="","",'Macrobond Imports'!B219)</f>
        <v/>
      </c>
      <c r="C220" s="9" t="str">
        <f>IF('Macrobond Imports'!C219="","",'Macrobond Imports'!C219)</f>
        <v/>
      </c>
      <c r="D220" s="9" t="str">
        <f>IF('Macrobond Imports'!Z219="","",'Macrobond Imports'!Z219)</f>
        <v/>
      </c>
      <c r="E220" s="9" t="str">
        <f>IF('Macrobond Imports'!BH219="","",'Macrobond Imports'!BH219)</f>
        <v/>
      </c>
      <c r="F220" s="9" t="str">
        <f>IF('Macrobond Imports'!BJ219="","",'Macrobond Imports'!BJ219)</f>
        <v/>
      </c>
      <c r="G220" s="9" t="str">
        <f>IF('Macrobond Imports'!BK219="","",'Macrobond Imports'!BK219)</f>
        <v/>
      </c>
      <c r="H220" s="9" t="str">
        <f>IF('Macrobond Imports'!BL219="","",'Macrobond Imports'!BL219)</f>
        <v/>
      </c>
      <c r="I220" s="9" t="str">
        <f>IF('Macrobond Imports'!BS219="","",'Macrobond Imports'!BS219)</f>
        <v/>
      </c>
      <c r="J220" s="9" t="str">
        <f>IF('Macrobond Imports'!AA219="","",'Macrobond Imports'!AA219)</f>
        <v/>
      </c>
      <c r="K220" s="9">
        <f>IF('Macrobond Imports'!DF219="","",'Macrobond Imports'!DF219)</f>
        <v>30.9</v>
      </c>
      <c r="L220" s="9">
        <f>IF('Macrobond Imports'!EA219="","",'Macrobond Imports'!EA219)</f>
        <v>29.9</v>
      </c>
      <c r="M220" s="9" t="str">
        <f>IF('Macrobond Imports'!FA219="","",'Macrobond Imports'!FA219)</f>
        <v/>
      </c>
      <c r="N220" s="9" t="str">
        <f>IF('Macrobond Imports'!FC219="","",'Macrobond Imports'!FC219)</f>
        <v/>
      </c>
      <c r="P220" s="16">
        <f t="shared" si="171"/>
        <v>23774</v>
      </c>
      <c r="Q220" s="17" t="str">
        <f t="shared" si="172"/>
        <v/>
      </c>
      <c r="R220" s="17" t="str">
        <f t="shared" si="173"/>
        <v/>
      </c>
      <c r="S220" s="17" t="str">
        <f t="shared" si="174"/>
        <v/>
      </c>
      <c r="T220" s="17" t="str">
        <f t="shared" si="175"/>
        <v/>
      </c>
      <c r="U220" s="17" t="str">
        <f t="shared" si="176"/>
        <v/>
      </c>
      <c r="V220" s="17" t="str">
        <f t="shared" si="177"/>
        <v/>
      </c>
      <c r="W220" s="17" t="str">
        <f t="shared" si="178"/>
        <v/>
      </c>
      <c r="X220" s="17" t="str">
        <f t="shared" si="179"/>
        <v/>
      </c>
      <c r="Y220" s="17" t="str">
        <f t="shared" si="180"/>
        <v/>
      </c>
      <c r="Z220" s="17">
        <f t="shared" si="181"/>
        <v>0</v>
      </c>
      <c r="AA220" s="17">
        <f t="shared" si="182"/>
        <v>1.3559322033898313E-2</v>
      </c>
      <c r="AB220" s="17" t="str">
        <f t="shared" si="183"/>
        <v/>
      </c>
      <c r="AC220" s="17" t="str">
        <f t="shared" si="184"/>
        <v/>
      </c>
      <c r="AE220" s="17" t="str">
        <f t="shared" ca="1" si="185"/>
        <v/>
      </c>
      <c r="AF220" s="17" t="str">
        <f t="shared" ca="1" si="186"/>
        <v/>
      </c>
      <c r="AG220" s="17" t="str">
        <f t="shared" ca="1" si="187"/>
        <v/>
      </c>
      <c r="AH220" s="17" t="str">
        <f t="shared" ca="1" si="188"/>
        <v/>
      </c>
      <c r="AI220" s="17" t="str">
        <f t="shared" ca="1" si="189"/>
        <v/>
      </c>
      <c r="AJ220" s="17" t="str">
        <f t="shared" ca="1" si="190"/>
        <v/>
      </c>
      <c r="AK220" s="17" t="str">
        <f t="shared" ca="1" si="191"/>
        <v/>
      </c>
      <c r="AL220" s="17" t="str">
        <f t="shared" ca="1" si="192"/>
        <v/>
      </c>
      <c r="AM220" s="17" t="str">
        <f t="shared" ca="1" si="193"/>
        <v/>
      </c>
      <c r="AN220" s="17">
        <f t="shared" ca="1" si="194"/>
        <v>3.2467532467532756E-3</v>
      </c>
      <c r="AO220" s="17">
        <f t="shared" ca="1" si="195"/>
        <v>1.7006802721088343E-2</v>
      </c>
      <c r="AP220" s="17" t="str">
        <f t="shared" ca="1" si="196"/>
        <v/>
      </c>
      <c r="AQ220" s="17" t="str">
        <f t="shared" ca="1" si="197"/>
        <v/>
      </c>
      <c r="AS220" s="17" t="str">
        <f t="shared" ca="1" si="198"/>
        <v/>
      </c>
      <c r="AT220" s="17" t="str">
        <f t="shared" ca="1" si="199"/>
        <v/>
      </c>
      <c r="AU220" s="17" t="str">
        <f t="shared" ca="1" si="200"/>
        <v/>
      </c>
      <c r="AV220" s="17" t="str">
        <f t="shared" ca="1" si="201"/>
        <v/>
      </c>
      <c r="AW220" s="17" t="str">
        <f t="shared" ca="1" si="202"/>
        <v/>
      </c>
      <c r="AX220" s="17" t="str">
        <f t="shared" ca="1" si="203"/>
        <v/>
      </c>
      <c r="AY220" s="17" t="str">
        <f t="shared" ca="1" si="204"/>
        <v/>
      </c>
      <c r="AZ220" s="17" t="str">
        <f t="shared" ca="1" si="205"/>
        <v/>
      </c>
      <c r="BA220" s="17" t="str">
        <f t="shared" ca="1" si="206"/>
        <v/>
      </c>
      <c r="BB220" s="17">
        <f t="shared" ca="1" si="207"/>
        <v>1.3050398439391264E-2</v>
      </c>
      <c r="BC220" s="17">
        <f t="shared" ca="1" si="208"/>
        <v>0</v>
      </c>
      <c r="BD220" s="17" t="str">
        <f t="shared" ca="1" si="209"/>
        <v/>
      </c>
      <c r="BE220" s="17" t="str">
        <f t="shared" ca="1" si="210"/>
        <v/>
      </c>
      <c r="BG220" s="17" t="str">
        <f t="shared" ca="1" si="211"/>
        <v/>
      </c>
      <c r="BH220" s="17" t="str">
        <f t="shared" ca="1" si="212"/>
        <v/>
      </c>
      <c r="BI220" s="17" t="str">
        <f t="shared" ca="1" si="213"/>
        <v/>
      </c>
      <c r="BJ220" s="17" t="str">
        <f t="shared" ca="1" si="214"/>
        <v/>
      </c>
      <c r="BK220" s="17" t="str">
        <f t="shared" ca="1" si="215"/>
        <v/>
      </c>
      <c r="BL220" s="17" t="str">
        <f t="shared" ca="1" si="216"/>
        <v/>
      </c>
      <c r="BM220" s="17" t="str">
        <f t="shared" ca="1" si="217"/>
        <v/>
      </c>
      <c r="BN220" s="17" t="str">
        <f t="shared" ca="1" si="218"/>
        <v/>
      </c>
      <c r="BO220" s="17" t="str">
        <f t="shared" ca="1" si="219"/>
        <v/>
      </c>
      <c r="BP220" s="17">
        <f t="shared" ca="1" si="220"/>
        <v>1.9703960015378552E-2</v>
      </c>
      <c r="BQ220" s="17">
        <f t="shared" ca="1" si="221"/>
        <v>3.4302836780970791E-2</v>
      </c>
      <c r="BR220" s="17" t="str">
        <f t="shared" ca="1" si="222"/>
        <v/>
      </c>
      <c r="BS220" s="17" t="str">
        <f t="shared" ca="1" si="223"/>
        <v/>
      </c>
      <c r="BX220" t="str">
        <f>IF('Macrobond Imports'!FG219="","",'Macrobond Imports'!FG219)</f>
        <v/>
      </c>
      <c r="BY220" t="str">
        <f>IF('Macrobond Imports'!AI219="","",'Macrobond Imports'!AI219)</f>
        <v/>
      </c>
      <c r="CA220" s="37" t="str">
        <f t="shared" ca="1" si="224"/>
        <v/>
      </c>
      <c r="CB220" s="37" t="str">
        <f t="shared" ca="1" si="225"/>
        <v/>
      </c>
    </row>
    <row r="221" spans="1:80" x14ac:dyDescent="0.25">
      <c r="A221" s="10">
        <f>IF('Macrobond Imports'!A220="","",'Macrobond Imports'!A220)</f>
        <v>23802</v>
      </c>
      <c r="B221" s="9" t="str">
        <f>IF('Macrobond Imports'!B220="","",'Macrobond Imports'!B220)</f>
        <v/>
      </c>
      <c r="C221" s="9" t="str">
        <f>IF('Macrobond Imports'!C220="","",'Macrobond Imports'!C220)</f>
        <v/>
      </c>
      <c r="D221" s="9" t="str">
        <f>IF('Macrobond Imports'!Z220="","",'Macrobond Imports'!Z220)</f>
        <v/>
      </c>
      <c r="E221" s="9" t="str">
        <f>IF('Macrobond Imports'!BH220="","",'Macrobond Imports'!BH220)</f>
        <v/>
      </c>
      <c r="F221" s="9" t="str">
        <f>IF('Macrobond Imports'!BJ220="","",'Macrobond Imports'!BJ220)</f>
        <v/>
      </c>
      <c r="G221" s="9" t="str">
        <f>IF('Macrobond Imports'!BK220="","",'Macrobond Imports'!BK220)</f>
        <v/>
      </c>
      <c r="H221" s="9" t="str">
        <f>IF('Macrobond Imports'!BL220="","",'Macrobond Imports'!BL220)</f>
        <v/>
      </c>
      <c r="I221" s="9" t="str">
        <f>IF('Macrobond Imports'!BS220="","",'Macrobond Imports'!BS220)</f>
        <v/>
      </c>
      <c r="J221" s="9" t="str">
        <f>IF('Macrobond Imports'!AA220="","",'Macrobond Imports'!AA220)</f>
        <v/>
      </c>
      <c r="K221" s="9">
        <f>IF('Macrobond Imports'!DF220="","",'Macrobond Imports'!DF220)</f>
        <v>31</v>
      </c>
      <c r="L221" s="9">
        <f>IF('Macrobond Imports'!EA220="","",'Macrobond Imports'!EA220)</f>
        <v>30</v>
      </c>
      <c r="M221" s="9" t="str">
        <f>IF('Macrobond Imports'!FA220="","",'Macrobond Imports'!FA220)</f>
        <v/>
      </c>
      <c r="N221" s="9" t="str">
        <f>IF('Macrobond Imports'!FC220="","",'Macrobond Imports'!FC220)</f>
        <v/>
      </c>
      <c r="P221" s="16">
        <f t="shared" si="171"/>
        <v>23802</v>
      </c>
      <c r="Q221" s="17" t="str">
        <f t="shared" si="172"/>
        <v/>
      </c>
      <c r="R221" s="17" t="str">
        <f t="shared" si="173"/>
        <v/>
      </c>
      <c r="S221" s="17" t="str">
        <f t="shared" si="174"/>
        <v/>
      </c>
      <c r="T221" s="17" t="str">
        <f t="shared" si="175"/>
        <v/>
      </c>
      <c r="U221" s="17" t="str">
        <f t="shared" si="176"/>
        <v/>
      </c>
      <c r="V221" s="17" t="str">
        <f t="shared" si="177"/>
        <v/>
      </c>
      <c r="W221" s="17" t="str">
        <f t="shared" si="178"/>
        <v/>
      </c>
      <c r="X221" s="17" t="str">
        <f t="shared" si="179"/>
        <v/>
      </c>
      <c r="Y221" s="17" t="str">
        <f t="shared" si="180"/>
        <v/>
      </c>
      <c r="Z221" s="17">
        <f t="shared" si="181"/>
        <v>3.2362459546926292E-3</v>
      </c>
      <c r="AA221" s="17">
        <f t="shared" si="182"/>
        <v>3.3444816053511683E-3</v>
      </c>
      <c r="AB221" s="17" t="str">
        <f t="shared" si="183"/>
        <v/>
      </c>
      <c r="AC221" s="17" t="str">
        <f t="shared" si="184"/>
        <v/>
      </c>
      <c r="AE221" s="17" t="str">
        <f t="shared" ca="1" si="185"/>
        <v/>
      </c>
      <c r="AF221" s="17" t="str">
        <f t="shared" ca="1" si="186"/>
        <v/>
      </c>
      <c r="AG221" s="17" t="str">
        <f t="shared" ca="1" si="187"/>
        <v/>
      </c>
      <c r="AH221" s="17" t="str">
        <f t="shared" ca="1" si="188"/>
        <v/>
      </c>
      <c r="AI221" s="17" t="str">
        <f t="shared" ca="1" si="189"/>
        <v/>
      </c>
      <c r="AJ221" s="17" t="str">
        <f t="shared" ca="1" si="190"/>
        <v/>
      </c>
      <c r="AK221" s="17" t="str">
        <f t="shared" ca="1" si="191"/>
        <v/>
      </c>
      <c r="AL221" s="17" t="str">
        <f t="shared" ca="1" si="192"/>
        <v/>
      </c>
      <c r="AM221" s="17" t="str">
        <f t="shared" ca="1" si="193"/>
        <v/>
      </c>
      <c r="AN221" s="17">
        <f t="shared" ca="1" si="194"/>
        <v>6.4935064935065512E-3</v>
      </c>
      <c r="AO221" s="17">
        <f t="shared" ca="1" si="195"/>
        <v>1.6949152542372836E-2</v>
      </c>
      <c r="AP221" s="17" t="str">
        <f t="shared" ca="1" si="196"/>
        <v/>
      </c>
      <c r="AQ221" s="17" t="str">
        <f t="shared" ca="1" si="197"/>
        <v/>
      </c>
      <c r="AS221" s="17" t="str">
        <f t="shared" ca="1" si="198"/>
        <v/>
      </c>
      <c r="AT221" s="17" t="str">
        <f t="shared" ca="1" si="199"/>
        <v/>
      </c>
      <c r="AU221" s="17" t="str">
        <f t="shared" ca="1" si="200"/>
        <v/>
      </c>
      <c r="AV221" s="17" t="str">
        <f t="shared" ca="1" si="201"/>
        <v/>
      </c>
      <c r="AW221" s="17" t="str">
        <f t="shared" ca="1" si="202"/>
        <v/>
      </c>
      <c r="AX221" s="17" t="str">
        <f t="shared" ca="1" si="203"/>
        <v/>
      </c>
      <c r="AY221" s="17" t="str">
        <f t="shared" ca="1" si="204"/>
        <v/>
      </c>
      <c r="AZ221" s="17" t="str">
        <f t="shared" ca="1" si="205"/>
        <v/>
      </c>
      <c r="BA221" s="17" t="str">
        <f t="shared" ca="1" si="206"/>
        <v/>
      </c>
      <c r="BB221" s="17">
        <f t="shared" ca="1" si="207"/>
        <v>1.3007959232277821E-2</v>
      </c>
      <c r="BC221" s="17">
        <f t="shared" ca="1" si="208"/>
        <v>2.7117106917732947E-2</v>
      </c>
      <c r="BD221" s="17" t="str">
        <f t="shared" ca="1" si="209"/>
        <v/>
      </c>
      <c r="BE221" s="17" t="str">
        <f t="shared" ca="1" si="210"/>
        <v/>
      </c>
      <c r="BG221" s="17" t="str">
        <f t="shared" ca="1" si="211"/>
        <v/>
      </c>
      <c r="BH221" s="17" t="str">
        <f t="shared" ca="1" si="212"/>
        <v/>
      </c>
      <c r="BI221" s="17" t="str">
        <f t="shared" ca="1" si="213"/>
        <v/>
      </c>
      <c r="BJ221" s="17" t="str">
        <f t="shared" ca="1" si="214"/>
        <v/>
      </c>
      <c r="BK221" s="17" t="str">
        <f t="shared" ca="1" si="215"/>
        <v/>
      </c>
      <c r="BL221" s="17" t="str">
        <f t="shared" ca="1" si="216"/>
        <v/>
      </c>
      <c r="BM221" s="17" t="str">
        <f t="shared" ca="1" si="217"/>
        <v/>
      </c>
      <c r="BN221" s="17" t="str">
        <f t="shared" ca="1" si="218"/>
        <v/>
      </c>
      <c r="BO221" s="17" t="str">
        <f t="shared" ca="1" si="219"/>
        <v/>
      </c>
      <c r="BP221" s="17">
        <f t="shared" ca="1" si="220"/>
        <v>1.9639465670723277E-2</v>
      </c>
      <c r="BQ221" s="17">
        <f t="shared" ca="1" si="221"/>
        <v>-6.6334808666571599E-3</v>
      </c>
      <c r="BR221" s="17" t="str">
        <f t="shared" ca="1" si="222"/>
        <v/>
      </c>
      <c r="BS221" s="17" t="str">
        <f t="shared" ca="1" si="223"/>
        <v/>
      </c>
      <c r="BX221" t="str">
        <f>IF('Macrobond Imports'!FG220="","",'Macrobond Imports'!FG220)</f>
        <v/>
      </c>
      <c r="BY221" t="str">
        <f>IF('Macrobond Imports'!AI220="","",'Macrobond Imports'!AI220)</f>
        <v/>
      </c>
      <c r="CA221" s="37" t="str">
        <f t="shared" ca="1" si="224"/>
        <v/>
      </c>
      <c r="CB221" s="37" t="str">
        <f t="shared" ca="1" si="225"/>
        <v/>
      </c>
    </row>
    <row r="222" spans="1:80" x14ac:dyDescent="0.25">
      <c r="A222" s="10">
        <f>IF('Macrobond Imports'!A221="","",'Macrobond Imports'!A221)</f>
        <v>23833</v>
      </c>
      <c r="B222" s="9" t="str">
        <f>IF('Macrobond Imports'!B221="","",'Macrobond Imports'!B221)</f>
        <v/>
      </c>
      <c r="C222" s="9" t="str">
        <f>IF('Macrobond Imports'!C221="","",'Macrobond Imports'!C221)</f>
        <v/>
      </c>
      <c r="D222" s="9" t="str">
        <f>IF('Macrobond Imports'!Z221="","",'Macrobond Imports'!Z221)</f>
        <v/>
      </c>
      <c r="E222" s="9" t="str">
        <f>IF('Macrobond Imports'!BH221="","",'Macrobond Imports'!BH221)</f>
        <v/>
      </c>
      <c r="F222" s="9" t="str">
        <f>IF('Macrobond Imports'!BJ221="","",'Macrobond Imports'!BJ221)</f>
        <v/>
      </c>
      <c r="G222" s="9" t="str">
        <f>IF('Macrobond Imports'!BK221="","",'Macrobond Imports'!BK221)</f>
        <v/>
      </c>
      <c r="H222" s="9" t="str">
        <f>IF('Macrobond Imports'!BL221="","",'Macrobond Imports'!BL221)</f>
        <v/>
      </c>
      <c r="I222" s="9" t="str">
        <f>IF('Macrobond Imports'!BS221="","",'Macrobond Imports'!BS221)</f>
        <v/>
      </c>
      <c r="J222" s="9" t="str">
        <f>IF('Macrobond Imports'!AA221="","",'Macrobond Imports'!AA221)</f>
        <v/>
      </c>
      <c r="K222" s="9">
        <f>IF('Macrobond Imports'!DF221="","",'Macrobond Imports'!DF221)</f>
        <v>31.1</v>
      </c>
      <c r="L222" s="9">
        <f>IF('Macrobond Imports'!EA221="","",'Macrobond Imports'!EA221)</f>
        <v>30.4</v>
      </c>
      <c r="M222" s="9" t="str">
        <f>IF('Macrobond Imports'!FA221="","",'Macrobond Imports'!FA221)</f>
        <v/>
      </c>
      <c r="N222" s="9" t="str">
        <f>IF('Macrobond Imports'!FC221="","",'Macrobond Imports'!FC221)</f>
        <v/>
      </c>
      <c r="P222" s="16">
        <f t="shared" si="171"/>
        <v>23833</v>
      </c>
      <c r="Q222" s="17" t="str">
        <f t="shared" si="172"/>
        <v/>
      </c>
      <c r="R222" s="17" t="str">
        <f t="shared" si="173"/>
        <v/>
      </c>
      <c r="S222" s="17" t="str">
        <f t="shared" si="174"/>
        <v/>
      </c>
      <c r="T222" s="17" t="str">
        <f t="shared" si="175"/>
        <v/>
      </c>
      <c r="U222" s="17" t="str">
        <f t="shared" si="176"/>
        <v/>
      </c>
      <c r="V222" s="17" t="str">
        <f t="shared" si="177"/>
        <v/>
      </c>
      <c r="W222" s="17" t="str">
        <f t="shared" si="178"/>
        <v/>
      </c>
      <c r="X222" s="17" t="str">
        <f t="shared" si="179"/>
        <v/>
      </c>
      <c r="Y222" s="17" t="str">
        <f t="shared" si="180"/>
        <v/>
      </c>
      <c r="Z222" s="17">
        <f t="shared" si="181"/>
        <v>3.225806451612856E-3</v>
      </c>
      <c r="AA222" s="17">
        <f t="shared" si="182"/>
        <v>1.3333333333333197E-2</v>
      </c>
      <c r="AB222" s="17" t="str">
        <f t="shared" si="183"/>
        <v/>
      </c>
      <c r="AC222" s="17" t="str">
        <f t="shared" si="184"/>
        <v/>
      </c>
      <c r="AE222" s="17" t="str">
        <f t="shared" ca="1" si="185"/>
        <v/>
      </c>
      <c r="AF222" s="17" t="str">
        <f t="shared" ca="1" si="186"/>
        <v/>
      </c>
      <c r="AG222" s="17" t="str">
        <f t="shared" ca="1" si="187"/>
        <v/>
      </c>
      <c r="AH222" s="17" t="str">
        <f t="shared" ca="1" si="188"/>
        <v/>
      </c>
      <c r="AI222" s="17" t="str">
        <f t="shared" ca="1" si="189"/>
        <v/>
      </c>
      <c r="AJ222" s="17" t="str">
        <f t="shared" ca="1" si="190"/>
        <v/>
      </c>
      <c r="AK222" s="17" t="str">
        <f t="shared" ca="1" si="191"/>
        <v/>
      </c>
      <c r="AL222" s="17" t="str">
        <f t="shared" ca="1" si="192"/>
        <v/>
      </c>
      <c r="AM222" s="17" t="str">
        <f t="shared" ca="1" si="193"/>
        <v/>
      </c>
      <c r="AN222" s="17">
        <f t="shared" ca="1" si="194"/>
        <v>9.7402597402598268E-3</v>
      </c>
      <c r="AO222" s="17">
        <f t="shared" ca="1" si="195"/>
        <v>3.050847457627115E-2</v>
      </c>
      <c r="AP222" s="17" t="str">
        <f t="shared" ca="1" si="196"/>
        <v/>
      </c>
      <c r="AQ222" s="17" t="str">
        <f t="shared" ca="1" si="197"/>
        <v/>
      </c>
      <c r="AS222" s="17" t="str">
        <f t="shared" ca="1" si="198"/>
        <v/>
      </c>
      <c r="AT222" s="17" t="str">
        <f t="shared" ca="1" si="199"/>
        <v/>
      </c>
      <c r="AU222" s="17" t="str">
        <f t="shared" ca="1" si="200"/>
        <v/>
      </c>
      <c r="AV222" s="17" t="str">
        <f t="shared" ca="1" si="201"/>
        <v/>
      </c>
      <c r="AW222" s="17" t="str">
        <f t="shared" ca="1" si="202"/>
        <v/>
      </c>
      <c r="AX222" s="17" t="str">
        <f t="shared" ca="1" si="203"/>
        <v/>
      </c>
      <c r="AY222" s="17" t="str">
        <f t="shared" ca="1" si="204"/>
        <v/>
      </c>
      <c r="AZ222" s="17" t="str">
        <f t="shared" ca="1" si="205"/>
        <v/>
      </c>
      <c r="BA222" s="17" t="str">
        <f t="shared" ca="1" si="206"/>
        <v/>
      </c>
      <c r="BB222" s="17">
        <f t="shared" ca="1" si="207"/>
        <v>2.6142412914016644E-2</v>
      </c>
      <c r="BC222" s="17">
        <f t="shared" ca="1" si="208"/>
        <v>0.12773295188614098</v>
      </c>
      <c r="BD222" s="17" t="str">
        <f t="shared" ca="1" si="209"/>
        <v/>
      </c>
      <c r="BE222" s="17" t="str">
        <f t="shared" ca="1" si="210"/>
        <v/>
      </c>
      <c r="BG222" s="17" t="str">
        <f t="shared" ca="1" si="211"/>
        <v/>
      </c>
      <c r="BH222" s="17" t="str">
        <f t="shared" ca="1" si="212"/>
        <v/>
      </c>
      <c r="BI222" s="17" t="str">
        <f t="shared" ca="1" si="213"/>
        <v/>
      </c>
      <c r="BJ222" s="17" t="str">
        <f t="shared" ca="1" si="214"/>
        <v/>
      </c>
      <c r="BK222" s="17" t="str">
        <f t="shared" ca="1" si="215"/>
        <v/>
      </c>
      <c r="BL222" s="17" t="str">
        <f t="shared" ca="1" si="216"/>
        <v/>
      </c>
      <c r="BM222" s="17" t="str">
        <f t="shared" ca="1" si="217"/>
        <v/>
      </c>
      <c r="BN222" s="17" t="str">
        <f t="shared" ca="1" si="218"/>
        <v/>
      </c>
      <c r="BO222" s="17" t="str">
        <f t="shared" ca="1" si="219"/>
        <v/>
      </c>
      <c r="BP222" s="17">
        <f t="shared" ca="1" si="220"/>
        <v>1.9575392140327441E-2</v>
      </c>
      <c r="BQ222" s="17">
        <f t="shared" ca="1" si="221"/>
        <v>4.0673843520561803E-2</v>
      </c>
      <c r="BR222" s="17" t="str">
        <f t="shared" ca="1" si="222"/>
        <v/>
      </c>
      <c r="BS222" s="17" t="str">
        <f t="shared" ca="1" si="223"/>
        <v/>
      </c>
      <c r="BX222" t="str">
        <f>IF('Macrobond Imports'!FG221="","",'Macrobond Imports'!FG221)</f>
        <v/>
      </c>
      <c r="BY222" t="str">
        <f>IF('Macrobond Imports'!AI221="","",'Macrobond Imports'!AI221)</f>
        <v/>
      </c>
      <c r="CA222" s="37" t="str">
        <f t="shared" ca="1" si="224"/>
        <v/>
      </c>
      <c r="CB222" s="37" t="str">
        <f t="shared" ca="1" si="225"/>
        <v/>
      </c>
    </row>
    <row r="223" spans="1:80" x14ac:dyDescent="0.25">
      <c r="A223" s="10">
        <f>IF('Macrobond Imports'!A222="","",'Macrobond Imports'!A222)</f>
        <v>23863</v>
      </c>
      <c r="B223" s="9" t="str">
        <f>IF('Macrobond Imports'!B222="","",'Macrobond Imports'!B222)</f>
        <v/>
      </c>
      <c r="C223" s="9" t="str">
        <f>IF('Macrobond Imports'!C222="","",'Macrobond Imports'!C222)</f>
        <v/>
      </c>
      <c r="D223" s="9" t="str">
        <f>IF('Macrobond Imports'!Z222="","",'Macrobond Imports'!Z222)</f>
        <v/>
      </c>
      <c r="E223" s="9" t="str">
        <f>IF('Macrobond Imports'!BH222="","",'Macrobond Imports'!BH222)</f>
        <v/>
      </c>
      <c r="F223" s="9" t="str">
        <f>IF('Macrobond Imports'!BJ222="","",'Macrobond Imports'!BJ222)</f>
        <v/>
      </c>
      <c r="G223" s="9" t="str">
        <f>IF('Macrobond Imports'!BK222="","",'Macrobond Imports'!BK222)</f>
        <v/>
      </c>
      <c r="H223" s="9" t="str">
        <f>IF('Macrobond Imports'!BL222="","",'Macrobond Imports'!BL222)</f>
        <v/>
      </c>
      <c r="I223" s="9" t="str">
        <f>IF('Macrobond Imports'!BS222="","",'Macrobond Imports'!BS222)</f>
        <v/>
      </c>
      <c r="J223" s="9" t="str">
        <f>IF('Macrobond Imports'!AA222="","",'Macrobond Imports'!AA222)</f>
        <v/>
      </c>
      <c r="K223" s="9">
        <f>IF('Macrobond Imports'!DF222="","",'Macrobond Imports'!DF222)</f>
        <v>31.1</v>
      </c>
      <c r="L223" s="9">
        <f>IF('Macrobond Imports'!EA222="","",'Macrobond Imports'!EA222)</f>
        <v>30.8</v>
      </c>
      <c r="M223" s="9" t="str">
        <f>IF('Macrobond Imports'!FA222="","",'Macrobond Imports'!FA222)</f>
        <v/>
      </c>
      <c r="N223" s="9" t="str">
        <f>IF('Macrobond Imports'!FC222="","",'Macrobond Imports'!FC222)</f>
        <v/>
      </c>
      <c r="P223" s="16">
        <f t="shared" si="171"/>
        <v>23863</v>
      </c>
      <c r="Q223" s="17" t="str">
        <f t="shared" si="172"/>
        <v/>
      </c>
      <c r="R223" s="17" t="str">
        <f t="shared" si="173"/>
        <v/>
      </c>
      <c r="S223" s="17" t="str">
        <f t="shared" si="174"/>
        <v/>
      </c>
      <c r="T223" s="17" t="str">
        <f t="shared" si="175"/>
        <v/>
      </c>
      <c r="U223" s="17" t="str">
        <f t="shared" si="176"/>
        <v/>
      </c>
      <c r="V223" s="17" t="str">
        <f t="shared" si="177"/>
        <v/>
      </c>
      <c r="W223" s="17" t="str">
        <f t="shared" si="178"/>
        <v/>
      </c>
      <c r="X223" s="17" t="str">
        <f t="shared" si="179"/>
        <v/>
      </c>
      <c r="Y223" s="17" t="str">
        <f t="shared" si="180"/>
        <v/>
      </c>
      <c r="Z223" s="17">
        <f t="shared" si="181"/>
        <v>0</v>
      </c>
      <c r="AA223" s="17">
        <f t="shared" si="182"/>
        <v>1.3157894736842257E-2</v>
      </c>
      <c r="AB223" s="17" t="str">
        <f t="shared" si="183"/>
        <v/>
      </c>
      <c r="AC223" s="17" t="str">
        <f t="shared" si="184"/>
        <v/>
      </c>
      <c r="AE223" s="17" t="str">
        <f t="shared" ca="1" si="185"/>
        <v/>
      </c>
      <c r="AF223" s="17" t="str">
        <f t="shared" ca="1" si="186"/>
        <v/>
      </c>
      <c r="AG223" s="17" t="str">
        <f t="shared" ca="1" si="187"/>
        <v/>
      </c>
      <c r="AH223" s="17" t="str">
        <f t="shared" ca="1" si="188"/>
        <v/>
      </c>
      <c r="AI223" s="17" t="str">
        <f t="shared" ca="1" si="189"/>
        <v/>
      </c>
      <c r="AJ223" s="17" t="str">
        <f t="shared" ca="1" si="190"/>
        <v/>
      </c>
      <c r="AK223" s="17" t="str">
        <f t="shared" ca="1" si="191"/>
        <v/>
      </c>
      <c r="AL223" s="17" t="str">
        <f t="shared" ca="1" si="192"/>
        <v/>
      </c>
      <c r="AM223" s="17" t="str">
        <f t="shared" ca="1" si="193"/>
        <v/>
      </c>
      <c r="AN223" s="17">
        <f t="shared" ca="1" si="194"/>
        <v>1.3029315960912058E-2</v>
      </c>
      <c r="AO223" s="17">
        <f t="shared" ca="1" si="195"/>
        <v>4.7619047619047672E-2</v>
      </c>
      <c r="AP223" s="17" t="str">
        <f t="shared" ca="1" si="196"/>
        <v/>
      </c>
      <c r="AQ223" s="17" t="str">
        <f t="shared" ca="1" si="197"/>
        <v/>
      </c>
      <c r="AS223" s="17" t="str">
        <f t="shared" ca="1" si="198"/>
        <v/>
      </c>
      <c r="AT223" s="17" t="str">
        <f t="shared" ca="1" si="199"/>
        <v/>
      </c>
      <c r="AU223" s="17" t="str">
        <f t="shared" ca="1" si="200"/>
        <v/>
      </c>
      <c r="AV223" s="17" t="str">
        <f t="shared" ca="1" si="201"/>
        <v/>
      </c>
      <c r="AW223" s="17" t="str">
        <f t="shared" ca="1" si="202"/>
        <v/>
      </c>
      <c r="AX223" s="17" t="str">
        <f t="shared" ca="1" si="203"/>
        <v/>
      </c>
      <c r="AY223" s="17" t="str">
        <f t="shared" ca="1" si="204"/>
        <v/>
      </c>
      <c r="AZ223" s="17" t="str">
        <f t="shared" ca="1" si="205"/>
        <v/>
      </c>
      <c r="BA223" s="17" t="str">
        <f t="shared" ca="1" si="206"/>
        <v/>
      </c>
      <c r="BB223" s="17">
        <f t="shared" ca="1" si="207"/>
        <v>2.6142412914016644E-2</v>
      </c>
      <c r="BC223" s="17">
        <f t="shared" ca="1" si="208"/>
        <v>0.12594742672679304</v>
      </c>
      <c r="BD223" s="17" t="str">
        <f t="shared" ca="1" si="209"/>
        <v/>
      </c>
      <c r="BE223" s="17" t="str">
        <f t="shared" ca="1" si="210"/>
        <v/>
      </c>
      <c r="BG223" s="17" t="str">
        <f t="shared" ca="1" si="211"/>
        <v/>
      </c>
      <c r="BH223" s="17" t="str">
        <f t="shared" ca="1" si="212"/>
        <v/>
      </c>
      <c r="BI223" s="17" t="str">
        <f t="shared" ca="1" si="213"/>
        <v/>
      </c>
      <c r="BJ223" s="17" t="str">
        <f t="shared" ca="1" si="214"/>
        <v/>
      </c>
      <c r="BK223" s="17" t="str">
        <f t="shared" ca="1" si="215"/>
        <v/>
      </c>
      <c r="BL223" s="17" t="str">
        <f t="shared" ca="1" si="216"/>
        <v/>
      </c>
      <c r="BM223" s="17" t="str">
        <f t="shared" ca="1" si="217"/>
        <v/>
      </c>
      <c r="BN223" s="17" t="str">
        <f t="shared" ca="1" si="218"/>
        <v/>
      </c>
      <c r="BO223" s="17" t="str">
        <f t="shared" ca="1" si="219"/>
        <v/>
      </c>
      <c r="BP223" s="17">
        <f t="shared" ca="1" si="220"/>
        <v>1.9575392140327441E-2</v>
      </c>
      <c r="BQ223" s="17">
        <f t="shared" ca="1" si="221"/>
        <v>6.1106699030212042E-2</v>
      </c>
      <c r="BR223" s="17" t="str">
        <f t="shared" ca="1" si="222"/>
        <v/>
      </c>
      <c r="BS223" s="17" t="str">
        <f t="shared" ca="1" si="223"/>
        <v/>
      </c>
      <c r="BX223" t="str">
        <f>IF('Macrobond Imports'!FG222="","",'Macrobond Imports'!FG222)</f>
        <v/>
      </c>
      <c r="BY223" t="str">
        <f>IF('Macrobond Imports'!AI222="","",'Macrobond Imports'!AI222)</f>
        <v/>
      </c>
      <c r="CA223" s="37" t="str">
        <f t="shared" ca="1" si="224"/>
        <v/>
      </c>
      <c r="CB223" s="37" t="str">
        <f t="shared" ca="1" si="225"/>
        <v/>
      </c>
    </row>
    <row r="224" spans="1:80" x14ac:dyDescent="0.25">
      <c r="A224" s="10">
        <f>IF('Macrobond Imports'!A223="","",'Macrobond Imports'!A223)</f>
        <v>23894</v>
      </c>
      <c r="B224" s="9" t="str">
        <f>IF('Macrobond Imports'!B223="","",'Macrobond Imports'!B223)</f>
        <v/>
      </c>
      <c r="C224" s="9" t="str">
        <f>IF('Macrobond Imports'!C223="","",'Macrobond Imports'!C223)</f>
        <v/>
      </c>
      <c r="D224" s="9" t="str">
        <f>IF('Macrobond Imports'!Z223="","",'Macrobond Imports'!Z223)</f>
        <v/>
      </c>
      <c r="E224" s="9" t="str">
        <f>IF('Macrobond Imports'!BH223="","",'Macrobond Imports'!BH223)</f>
        <v/>
      </c>
      <c r="F224" s="9" t="str">
        <f>IF('Macrobond Imports'!BJ223="","",'Macrobond Imports'!BJ223)</f>
        <v/>
      </c>
      <c r="G224" s="9" t="str">
        <f>IF('Macrobond Imports'!BK223="","",'Macrobond Imports'!BK223)</f>
        <v/>
      </c>
      <c r="H224" s="9" t="str">
        <f>IF('Macrobond Imports'!BL223="","",'Macrobond Imports'!BL223)</f>
        <v/>
      </c>
      <c r="I224" s="9" t="str">
        <f>IF('Macrobond Imports'!BS223="","",'Macrobond Imports'!BS223)</f>
        <v/>
      </c>
      <c r="J224" s="9" t="str">
        <f>IF('Macrobond Imports'!AA223="","",'Macrobond Imports'!AA223)</f>
        <v/>
      </c>
      <c r="K224" s="9">
        <f>IF('Macrobond Imports'!DF223="","",'Macrobond Imports'!DF223)</f>
        <v>31.2</v>
      </c>
      <c r="L224" s="9">
        <f>IF('Macrobond Imports'!EA223="","",'Macrobond Imports'!EA223)</f>
        <v>31.6</v>
      </c>
      <c r="M224" s="9" t="str">
        <f>IF('Macrobond Imports'!FA223="","",'Macrobond Imports'!FA223)</f>
        <v/>
      </c>
      <c r="N224" s="9" t="str">
        <f>IF('Macrobond Imports'!FC223="","",'Macrobond Imports'!FC223)</f>
        <v/>
      </c>
      <c r="P224" s="16">
        <f t="shared" si="171"/>
        <v>23894</v>
      </c>
      <c r="Q224" s="17" t="str">
        <f t="shared" si="172"/>
        <v/>
      </c>
      <c r="R224" s="17" t="str">
        <f t="shared" si="173"/>
        <v/>
      </c>
      <c r="S224" s="17" t="str">
        <f t="shared" si="174"/>
        <v/>
      </c>
      <c r="T224" s="17" t="str">
        <f t="shared" si="175"/>
        <v/>
      </c>
      <c r="U224" s="17" t="str">
        <f t="shared" si="176"/>
        <v/>
      </c>
      <c r="V224" s="17" t="str">
        <f t="shared" si="177"/>
        <v/>
      </c>
      <c r="W224" s="17" t="str">
        <f t="shared" si="178"/>
        <v/>
      </c>
      <c r="X224" s="17" t="str">
        <f t="shared" si="179"/>
        <v/>
      </c>
      <c r="Y224" s="17" t="str">
        <f t="shared" si="180"/>
        <v/>
      </c>
      <c r="Z224" s="17">
        <f t="shared" si="181"/>
        <v>3.215434083601254E-3</v>
      </c>
      <c r="AA224" s="17">
        <f t="shared" si="182"/>
        <v>2.5974025974025983E-2</v>
      </c>
      <c r="AB224" s="17" t="str">
        <f t="shared" si="183"/>
        <v/>
      </c>
      <c r="AC224" s="17" t="str">
        <f t="shared" si="184"/>
        <v/>
      </c>
      <c r="AE224" s="17" t="str">
        <f t="shared" ca="1" si="185"/>
        <v/>
      </c>
      <c r="AF224" s="17" t="str">
        <f t="shared" ca="1" si="186"/>
        <v/>
      </c>
      <c r="AG224" s="17" t="str">
        <f t="shared" ca="1" si="187"/>
        <v/>
      </c>
      <c r="AH224" s="17" t="str">
        <f t="shared" ca="1" si="188"/>
        <v/>
      </c>
      <c r="AI224" s="17" t="str">
        <f t="shared" ca="1" si="189"/>
        <v/>
      </c>
      <c r="AJ224" s="17" t="str">
        <f t="shared" ca="1" si="190"/>
        <v/>
      </c>
      <c r="AK224" s="17" t="str">
        <f t="shared" ca="1" si="191"/>
        <v/>
      </c>
      <c r="AL224" s="17" t="str">
        <f t="shared" ca="1" si="192"/>
        <v/>
      </c>
      <c r="AM224" s="17" t="str">
        <f t="shared" ca="1" si="193"/>
        <v/>
      </c>
      <c r="AN224" s="17">
        <f t="shared" ca="1" si="194"/>
        <v>1.9607843137254832E-2</v>
      </c>
      <c r="AO224" s="17">
        <f t="shared" ca="1" si="195"/>
        <v>8.9655172413793061E-2</v>
      </c>
      <c r="AP224" s="17" t="str">
        <f t="shared" ca="1" si="196"/>
        <v/>
      </c>
      <c r="AQ224" s="17" t="str">
        <f t="shared" ca="1" si="197"/>
        <v/>
      </c>
      <c r="AS224" s="17" t="str">
        <f t="shared" ca="1" si="198"/>
        <v/>
      </c>
      <c r="AT224" s="17" t="str">
        <f t="shared" ca="1" si="199"/>
        <v/>
      </c>
      <c r="AU224" s="17" t="str">
        <f t="shared" ca="1" si="200"/>
        <v/>
      </c>
      <c r="AV224" s="17" t="str">
        <f t="shared" ca="1" si="201"/>
        <v/>
      </c>
      <c r="AW224" s="17" t="str">
        <f t="shared" ca="1" si="202"/>
        <v/>
      </c>
      <c r="AX224" s="17" t="str">
        <f t="shared" ca="1" si="203"/>
        <v/>
      </c>
      <c r="AY224" s="17" t="str">
        <f t="shared" ca="1" si="204"/>
        <v/>
      </c>
      <c r="AZ224" s="17" t="str">
        <f t="shared" ca="1" si="205"/>
        <v/>
      </c>
      <c r="BA224" s="17" t="str">
        <f t="shared" ca="1" si="206"/>
        <v/>
      </c>
      <c r="BB224" s="17">
        <f t="shared" ca="1" si="207"/>
        <v>2.6057267349631985E-2</v>
      </c>
      <c r="BC224" s="17">
        <f t="shared" ca="1" si="208"/>
        <v>0.23101490567901295</v>
      </c>
      <c r="BD224" s="17" t="str">
        <f t="shared" ca="1" si="209"/>
        <v/>
      </c>
      <c r="BE224" s="17" t="str">
        <f t="shared" ca="1" si="210"/>
        <v/>
      </c>
      <c r="BG224" s="17" t="str">
        <f t="shared" ca="1" si="211"/>
        <v/>
      </c>
      <c r="BH224" s="17" t="str">
        <f t="shared" ca="1" si="212"/>
        <v/>
      </c>
      <c r="BI224" s="17" t="str">
        <f t="shared" ca="1" si="213"/>
        <v/>
      </c>
      <c r="BJ224" s="17" t="str">
        <f t="shared" ca="1" si="214"/>
        <v/>
      </c>
      <c r="BK224" s="17" t="str">
        <f t="shared" ca="1" si="215"/>
        <v/>
      </c>
      <c r="BL224" s="17" t="str">
        <f t="shared" ca="1" si="216"/>
        <v/>
      </c>
      <c r="BM224" s="17" t="str">
        <f t="shared" ca="1" si="217"/>
        <v/>
      </c>
      <c r="BN224" s="17" t="str">
        <f t="shared" ca="1" si="218"/>
        <v/>
      </c>
      <c r="BO224" s="17" t="str">
        <f t="shared" ca="1" si="219"/>
        <v/>
      </c>
      <c r="BP224" s="17">
        <f t="shared" ca="1" si="220"/>
        <v>1.9511735319068801E-2</v>
      </c>
      <c r="BQ224" s="17">
        <f t="shared" ca="1" si="221"/>
        <v>0.12445385343002568</v>
      </c>
      <c r="BR224" s="17" t="str">
        <f t="shared" ca="1" si="222"/>
        <v/>
      </c>
      <c r="BS224" s="17" t="str">
        <f t="shared" ca="1" si="223"/>
        <v/>
      </c>
      <c r="BX224" t="str">
        <f>IF('Macrobond Imports'!FG223="","",'Macrobond Imports'!FG223)</f>
        <v/>
      </c>
      <c r="BY224" t="str">
        <f>IF('Macrobond Imports'!AI223="","",'Macrobond Imports'!AI223)</f>
        <v/>
      </c>
      <c r="CA224" s="37" t="str">
        <f t="shared" ca="1" si="224"/>
        <v/>
      </c>
      <c r="CB224" s="37" t="str">
        <f t="shared" ca="1" si="225"/>
        <v/>
      </c>
    </row>
    <row r="225" spans="1:80" x14ac:dyDescent="0.25">
      <c r="A225" s="10">
        <f>IF('Macrobond Imports'!A224="","",'Macrobond Imports'!A224)</f>
        <v>23924</v>
      </c>
      <c r="B225" s="9" t="str">
        <f>IF('Macrobond Imports'!B224="","",'Macrobond Imports'!B224)</f>
        <v/>
      </c>
      <c r="C225" s="9" t="str">
        <f>IF('Macrobond Imports'!C224="","",'Macrobond Imports'!C224)</f>
        <v/>
      </c>
      <c r="D225" s="9" t="str">
        <f>IF('Macrobond Imports'!Z224="","",'Macrobond Imports'!Z224)</f>
        <v/>
      </c>
      <c r="E225" s="9" t="str">
        <f>IF('Macrobond Imports'!BH224="","",'Macrobond Imports'!BH224)</f>
        <v/>
      </c>
      <c r="F225" s="9" t="str">
        <f>IF('Macrobond Imports'!BJ224="","",'Macrobond Imports'!BJ224)</f>
        <v/>
      </c>
      <c r="G225" s="9" t="str">
        <f>IF('Macrobond Imports'!BK224="","",'Macrobond Imports'!BK224)</f>
        <v/>
      </c>
      <c r="H225" s="9" t="str">
        <f>IF('Macrobond Imports'!BL224="","",'Macrobond Imports'!BL224)</f>
        <v/>
      </c>
      <c r="I225" s="9" t="str">
        <f>IF('Macrobond Imports'!BS224="","",'Macrobond Imports'!BS224)</f>
        <v/>
      </c>
      <c r="J225" s="9" t="str">
        <f>IF('Macrobond Imports'!AA224="","",'Macrobond Imports'!AA224)</f>
        <v/>
      </c>
      <c r="K225" s="9">
        <f>IF('Macrobond Imports'!DF224="","",'Macrobond Imports'!DF224)</f>
        <v>31.2</v>
      </c>
      <c r="L225" s="9">
        <f>IF('Macrobond Imports'!EA224="","",'Macrobond Imports'!EA224)</f>
        <v>31.2</v>
      </c>
      <c r="M225" s="9" t="str">
        <f>IF('Macrobond Imports'!FA224="","",'Macrobond Imports'!FA224)</f>
        <v/>
      </c>
      <c r="N225" s="9" t="str">
        <f>IF('Macrobond Imports'!FC224="","",'Macrobond Imports'!FC224)</f>
        <v/>
      </c>
      <c r="P225" s="16">
        <f t="shared" si="171"/>
        <v>23924</v>
      </c>
      <c r="Q225" s="17" t="str">
        <f t="shared" si="172"/>
        <v/>
      </c>
      <c r="R225" s="17" t="str">
        <f t="shared" si="173"/>
        <v/>
      </c>
      <c r="S225" s="17" t="str">
        <f t="shared" si="174"/>
        <v/>
      </c>
      <c r="T225" s="17" t="str">
        <f t="shared" si="175"/>
        <v/>
      </c>
      <c r="U225" s="17" t="str">
        <f t="shared" si="176"/>
        <v/>
      </c>
      <c r="V225" s="17" t="str">
        <f t="shared" si="177"/>
        <v/>
      </c>
      <c r="W225" s="17" t="str">
        <f t="shared" si="178"/>
        <v/>
      </c>
      <c r="X225" s="17" t="str">
        <f t="shared" si="179"/>
        <v/>
      </c>
      <c r="Y225" s="17" t="str">
        <f t="shared" si="180"/>
        <v/>
      </c>
      <c r="Z225" s="17">
        <f t="shared" si="181"/>
        <v>0</v>
      </c>
      <c r="AA225" s="17">
        <f t="shared" si="182"/>
        <v>-1.2658227848101333E-2</v>
      </c>
      <c r="AB225" s="17" t="str">
        <f t="shared" si="183"/>
        <v/>
      </c>
      <c r="AC225" s="17" t="str">
        <f t="shared" si="184"/>
        <v/>
      </c>
      <c r="AE225" s="17" t="str">
        <f t="shared" ca="1" si="185"/>
        <v/>
      </c>
      <c r="AF225" s="17" t="str">
        <f t="shared" ca="1" si="186"/>
        <v/>
      </c>
      <c r="AG225" s="17" t="str">
        <f t="shared" ca="1" si="187"/>
        <v/>
      </c>
      <c r="AH225" s="17" t="str">
        <f t="shared" ca="1" si="188"/>
        <v/>
      </c>
      <c r="AI225" s="17" t="str">
        <f t="shared" ca="1" si="189"/>
        <v/>
      </c>
      <c r="AJ225" s="17" t="str">
        <f t="shared" ca="1" si="190"/>
        <v/>
      </c>
      <c r="AK225" s="17" t="str">
        <f t="shared" ca="1" si="191"/>
        <v/>
      </c>
      <c r="AL225" s="17" t="str">
        <f t="shared" ca="1" si="192"/>
        <v/>
      </c>
      <c r="AM225" s="17" t="str">
        <f t="shared" ca="1" si="193"/>
        <v/>
      </c>
      <c r="AN225" s="17">
        <f t="shared" ca="1" si="194"/>
        <v>1.6286644951140072E-2</v>
      </c>
      <c r="AO225" s="17">
        <f t="shared" ca="1" si="195"/>
        <v>6.8493150684931559E-2</v>
      </c>
      <c r="AP225" s="17" t="str">
        <f t="shared" ca="1" si="196"/>
        <v/>
      </c>
      <c r="AQ225" s="17" t="str">
        <f t="shared" ca="1" si="197"/>
        <v/>
      </c>
      <c r="AS225" s="17" t="str">
        <f t="shared" ca="1" si="198"/>
        <v/>
      </c>
      <c r="AT225" s="17" t="str">
        <f t="shared" ca="1" si="199"/>
        <v/>
      </c>
      <c r="AU225" s="17" t="str">
        <f t="shared" ca="1" si="200"/>
        <v/>
      </c>
      <c r="AV225" s="17" t="str">
        <f t="shared" ca="1" si="201"/>
        <v/>
      </c>
      <c r="AW225" s="17" t="str">
        <f t="shared" ca="1" si="202"/>
        <v/>
      </c>
      <c r="AX225" s="17" t="str">
        <f t="shared" ca="1" si="203"/>
        <v/>
      </c>
      <c r="AY225" s="17" t="str">
        <f t="shared" ca="1" si="204"/>
        <v/>
      </c>
      <c r="AZ225" s="17" t="str">
        <f t="shared" ca="1" si="205"/>
        <v/>
      </c>
      <c r="BA225" s="17" t="str">
        <f t="shared" ca="1" si="206"/>
        <v/>
      </c>
      <c r="BB225" s="17">
        <f t="shared" ca="1" si="207"/>
        <v>1.2923903517078283E-2</v>
      </c>
      <c r="BC225" s="17">
        <f t="shared" ca="1" si="208"/>
        <v>0.10949165905725122</v>
      </c>
      <c r="BD225" s="17" t="str">
        <f t="shared" ca="1" si="209"/>
        <v/>
      </c>
      <c r="BE225" s="17" t="str">
        <f t="shared" ca="1" si="210"/>
        <v/>
      </c>
      <c r="BG225" s="17" t="str">
        <f t="shared" ca="1" si="211"/>
        <v/>
      </c>
      <c r="BH225" s="17" t="str">
        <f t="shared" ca="1" si="212"/>
        <v/>
      </c>
      <c r="BI225" s="17" t="str">
        <f t="shared" ca="1" si="213"/>
        <v/>
      </c>
      <c r="BJ225" s="17" t="str">
        <f t="shared" ca="1" si="214"/>
        <v/>
      </c>
      <c r="BK225" s="17" t="str">
        <f t="shared" ca="1" si="215"/>
        <v/>
      </c>
      <c r="BL225" s="17" t="str">
        <f t="shared" ca="1" si="216"/>
        <v/>
      </c>
      <c r="BM225" s="17" t="str">
        <f t="shared" ca="1" si="217"/>
        <v/>
      </c>
      <c r="BN225" s="17" t="str">
        <f t="shared" ca="1" si="218"/>
        <v/>
      </c>
      <c r="BO225" s="17" t="str">
        <f t="shared" ca="1" si="219"/>
        <v/>
      </c>
      <c r="BP225" s="17">
        <f t="shared" ca="1" si="220"/>
        <v>1.9511735319068801E-2</v>
      </c>
      <c r="BQ225" s="17">
        <f t="shared" ca="1" si="221"/>
        <v>0.11857512209135312</v>
      </c>
      <c r="BR225" s="17" t="str">
        <f t="shared" ca="1" si="222"/>
        <v/>
      </c>
      <c r="BS225" s="17" t="str">
        <f t="shared" ca="1" si="223"/>
        <v/>
      </c>
      <c r="BX225" t="str">
        <f>IF('Macrobond Imports'!FG224="","",'Macrobond Imports'!FG224)</f>
        <v/>
      </c>
      <c r="BY225" t="str">
        <f>IF('Macrobond Imports'!AI224="","",'Macrobond Imports'!AI224)</f>
        <v/>
      </c>
      <c r="CA225" s="37" t="str">
        <f t="shared" ca="1" si="224"/>
        <v/>
      </c>
      <c r="CB225" s="37" t="str">
        <f t="shared" ca="1" si="225"/>
        <v/>
      </c>
    </row>
    <row r="226" spans="1:80" x14ac:dyDescent="0.25">
      <c r="A226" s="10">
        <f>IF('Macrobond Imports'!A225="","",'Macrobond Imports'!A225)</f>
        <v>23955</v>
      </c>
      <c r="B226" s="9" t="str">
        <f>IF('Macrobond Imports'!B225="","",'Macrobond Imports'!B225)</f>
        <v/>
      </c>
      <c r="C226" s="9" t="str">
        <f>IF('Macrobond Imports'!C225="","",'Macrobond Imports'!C225)</f>
        <v/>
      </c>
      <c r="D226" s="9" t="str">
        <f>IF('Macrobond Imports'!Z225="","",'Macrobond Imports'!Z225)</f>
        <v/>
      </c>
      <c r="E226" s="9" t="str">
        <f>IF('Macrobond Imports'!BH225="","",'Macrobond Imports'!BH225)</f>
        <v/>
      </c>
      <c r="F226" s="9" t="str">
        <f>IF('Macrobond Imports'!BJ225="","",'Macrobond Imports'!BJ225)</f>
        <v/>
      </c>
      <c r="G226" s="9" t="str">
        <f>IF('Macrobond Imports'!BK225="","",'Macrobond Imports'!BK225)</f>
        <v/>
      </c>
      <c r="H226" s="9" t="str">
        <f>IF('Macrobond Imports'!BL225="","",'Macrobond Imports'!BL225)</f>
        <v/>
      </c>
      <c r="I226" s="9" t="str">
        <f>IF('Macrobond Imports'!BS225="","",'Macrobond Imports'!BS225)</f>
        <v/>
      </c>
      <c r="J226" s="9" t="str">
        <f>IF('Macrobond Imports'!AA225="","",'Macrobond Imports'!AA225)</f>
        <v/>
      </c>
      <c r="K226" s="9">
        <f>IF('Macrobond Imports'!DF225="","",'Macrobond Imports'!DF225)</f>
        <v>31.3</v>
      </c>
      <c r="L226" s="9">
        <f>IF('Macrobond Imports'!EA225="","",'Macrobond Imports'!EA225)</f>
        <v>31.5</v>
      </c>
      <c r="M226" s="9" t="str">
        <f>IF('Macrobond Imports'!FA225="","",'Macrobond Imports'!FA225)</f>
        <v/>
      </c>
      <c r="N226" s="9" t="str">
        <f>IF('Macrobond Imports'!FC225="","",'Macrobond Imports'!FC225)</f>
        <v/>
      </c>
      <c r="P226" s="16">
        <f t="shared" si="171"/>
        <v>23955</v>
      </c>
      <c r="Q226" s="17" t="str">
        <f t="shared" si="172"/>
        <v/>
      </c>
      <c r="R226" s="17" t="str">
        <f t="shared" si="173"/>
        <v/>
      </c>
      <c r="S226" s="17" t="str">
        <f t="shared" si="174"/>
        <v/>
      </c>
      <c r="T226" s="17" t="str">
        <f t="shared" si="175"/>
        <v/>
      </c>
      <c r="U226" s="17" t="str">
        <f t="shared" si="176"/>
        <v/>
      </c>
      <c r="V226" s="17" t="str">
        <f t="shared" si="177"/>
        <v/>
      </c>
      <c r="W226" s="17" t="str">
        <f t="shared" si="178"/>
        <v/>
      </c>
      <c r="X226" s="17" t="str">
        <f t="shared" si="179"/>
        <v/>
      </c>
      <c r="Y226" s="17" t="str">
        <f t="shared" si="180"/>
        <v/>
      </c>
      <c r="Z226" s="17">
        <f t="shared" si="181"/>
        <v>3.2051282051281937E-3</v>
      </c>
      <c r="AA226" s="17">
        <f t="shared" si="182"/>
        <v>9.6153846153845812E-3</v>
      </c>
      <c r="AB226" s="17" t="str">
        <f t="shared" si="183"/>
        <v/>
      </c>
      <c r="AC226" s="17" t="str">
        <f t="shared" si="184"/>
        <v/>
      </c>
      <c r="AE226" s="17" t="str">
        <f t="shared" ca="1" si="185"/>
        <v/>
      </c>
      <c r="AF226" s="17" t="str">
        <f t="shared" ca="1" si="186"/>
        <v/>
      </c>
      <c r="AG226" s="17" t="str">
        <f t="shared" ca="1" si="187"/>
        <v/>
      </c>
      <c r="AH226" s="17" t="str">
        <f t="shared" ca="1" si="188"/>
        <v/>
      </c>
      <c r="AI226" s="17" t="str">
        <f t="shared" ca="1" si="189"/>
        <v/>
      </c>
      <c r="AJ226" s="17" t="str">
        <f t="shared" ca="1" si="190"/>
        <v/>
      </c>
      <c r="AK226" s="17" t="str">
        <f t="shared" ca="1" si="191"/>
        <v/>
      </c>
      <c r="AL226" s="17" t="str">
        <f t="shared" ca="1" si="192"/>
        <v/>
      </c>
      <c r="AM226" s="17" t="str">
        <f t="shared" ca="1" si="193"/>
        <v/>
      </c>
      <c r="AN226" s="17">
        <f t="shared" ca="1" si="194"/>
        <v>2.2875816993463971E-2</v>
      </c>
      <c r="AO226" s="17">
        <f t="shared" ca="1" si="195"/>
        <v>7.1428571428571397E-2</v>
      </c>
      <c r="AP226" s="17" t="str">
        <f t="shared" ca="1" si="196"/>
        <v/>
      </c>
      <c r="AQ226" s="17" t="str">
        <f t="shared" ca="1" si="197"/>
        <v/>
      </c>
      <c r="AS226" s="17" t="str">
        <f t="shared" ca="1" si="198"/>
        <v/>
      </c>
      <c r="AT226" s="17" t="str">
        <f t="shared" ca="1" si="199"/>
        <v/>
      </c>
      <c r="AU226" s="17" t="str">
        <f t="shared" ca="1" si="200"/>
        <v/>
      </c>
      <c r="AV226" s="17" t="str">
        <f t="shared" ca="1" si="201"/>
        <v/>
      </c>
      <c r="AW226" s="17" t="str">
        <f t="shared" ca="1" si="202"/>
        <v/>
      </c>
      <c r="AX226" s="17" t="str">
        <f t="shared" ca="1" si="203"/>
        <v/>
      </c>
      <c r="AY226" s="17" t="str">
        <f t="shared" ca="1" si="204"/>
        <v/>
      </c>
      <c r="AZ226" s="17" t="str">
        <f t="shared" ca="1" si="205"/>
        <v/>
      </c>
      <c r="BA226" s="17" t="str">
        <f t="shared" ca="1" si="206"/>
        <v/>
      </c>
      <c r="BB226" s="17">
        <f t="shared" ca="1" si="207"/>
        <v>2.5972674593055523E-2</v>
      </c>
      <c r="BC226" s="17">
        <f t="shared" ca="1" si="208"/>
        <v>9.4055488439997337E-2</v>
      </c>
      <c r="BD226" s="17" t="str">
        <f t="shared" ca="1" si="209"/>
        <v/>
      </c>
      <c r="BE226" s="17" t="str">
        <f t="shared" ca="1" si="210"/>
        <v/>
      </c>
      <c r="BG226" s="17" t="str">
        <f t="shared" ca="1" si="211"/>
        <v/>
      </c>
      <c r="BH226" s="17" t="str">
        <f t="shared" ca="1" si="212"/>
        <v/>
      </c>
      <c r="BI226" s="17" t="str">
        <f t="shared" ca="1" si="213"/>
        <v/>
      </c>
      <c r="BJ226" s="17" t="str">
        <f t="shared" ca="1" si="214"/>
        <v/>
      </c>
      <c r="BK226" s="17" t="str">
        <f t="shared" ca="1" si="215"/>
        <v/>
      </c>
      <c r="BL226" s="17" t="str">
        <f t="shared" ca="1" si="216"/>
        <v/>
      </c>
      <c r="BM226" s="17" t="str">
        <f t="shared" ca="1" si="217"/>
        <v/>
      </c>
      <c r="BN226" s="17" t="str">
        <f t="shared" ca="1" si="218"/>
        <v/>
      </c>
      <c r="BO226" s="17" t="str">
        <f t="shared" ca="1" si="219"/>
        <v/>
      </c>
      <c r="BP226" s="17">
        <f t="shared" ca="1" si="220"/>
        <v>2.6057540243608734E-2</v>
      </c>
      <c r="BQ226" s="17">
        <f t="shared" ca="1" si="221"/>
        <v>0.10988691401662165</v>
      </c>
      <c r="BR226" s="17" t="str">
        <f t="shared" ca="1" si="222"/>
        <v/>
      </c>
      <c r="BS226" s="17" t="str">
        <f t="shared" ca="1" si="223"/>
        <v/>
      </c>
      <c r="BX226" t="str">
        <f>IF('Macrobond Imports'!FG225="","",'Macrobond Imports'!FG225)</f>
        <v/>
      </c>
      <c r="BY226" t="str">
        <f>IF('Macrobond Imports'!AI225="","",'Macrobond Imports'!AI225)</f>
        <v/>
      </c>
      <c r="CA226" s="37" t="str">
        <f t="shared" ca="1" si="224"/>
        <v/>
      </c>
      <c r="CB226" s="37" t="str">
        <f t="shared" ca="1" si="225"/>
        <v/>
      </c>
    </row>
    <row r="227" spans="1:80" x14ac:dyDescent="0.25">
      <c r="A227" s="10">
        <f>IF('Macrobond Imports'!A226="","",'Macrobond Imports'!A226)</f>
        <v>23986</v>
      </c>
      <c r="B227" s="9" t="str">
        <f>IF('Macrobond Imports'!B226="","",'Macrobond Imports'!B226)</f>
        <v/>
      </c>
      <c r="C227" s="9" t="str">
        <f>IF('Macrobond Imports'!C226="","",'Macrobond Imports'!C226)</f>
        <v/>
      </c>
      <c r="D227" s="9" t="str">
        <f>IF('Macrobond Imports'!Z226="","",'Macrobond Imports'!Z226)</f>
        <v/>
      </c>
      <c r="E227" s="9" t="str">
        <f>IF('Macrobond Imports'!BH226="","",'Macrobond Imports'!BH226)</f>
        <v/>
      </c>
      <c r="F227" s="9" t="str">
        <f>IF('Macrobond Imports'!BJ226="","",'Macrobond Imports'!BJ226)</f>
        <v/>
      </c>
      <c r="G227" s="9" t="str">
        <f>IF('Macrobond Imports'!BK226="","",'Macrobond Imports'!BK226)</f>
        <v/>
      </c>
      <c r="H227" s="9" t="str">
        <f>IF('Macrobond Imports'!BL226="","",'Macrobond Imports'!BL226)</f>
        <v/>
      </c>
      <c r="I227" s="9" t="str">
        <f>IF('Macrobond Imports'!BS226="","",'Macrobond Imports'!BS226)</f>
        <v/>
      </c>
      <c r="J227" s="9" t="str">
        <f>IF('Macrobond Imports'!AA226="","",'Macrobond Imports'!AA226)</f>
        <v/>
      </c>
      <c r="K227" s="9">
        <f>IF('Macrobond Imports'!DF226="","",'Macrobond Imports'!DF226)</f>
        <v>31.3</v>
      </c>
      <c r="L227" s="9">
        <f>IF('Macrobond Imports'!EA226="","",'Macrobond Imports'!EA226)</f>
        <v>31.4</v>
      </c>
      <c r="M227" s="9" t="str">
        <f>IF('Macrobond Imports'!FA226="","",'Macrobond Imports'!FA226)</f>
        <v/>
      </c>
      <c r="N227" s="9" t="str">
        <f>IF('Macrobond Imports'!FC226="","",'Macrobond Imports'!FC226)</f>
        <v/>
      </c>
      <c r="P227" s="16">
        <f t="shared" si="171"/>
        <v>23986</v>
      </c>
      <c r="Q227" s="17" t="str">
        <f t="shared" si="172"/>
        <v/>
      </c>
      <c r="R227" s="17" t="str">
        <f t="shared" si="173"/>
        <v/>
      </c>
      <c r="S227" s="17" t="str">
        <f t="shared" si="174"/>
        <v/>
      </c>
      <c r="T227" s="17" t="str">
        <f t="shared" si="175"/>
        <v/>
      </c>
      <c r="U227" s="17" t="str">
        <f t="shared" si="176"/>
        <v/>
      </c>
      <c r="V227" s="17" t="str">
        <f t="shared" si="177"/>
        <v/>
      </c>
      <c r="W227" s="17" t="str">
        <f t="shared" si="178"/>
        <v/>
      </c>
      <c r="X227" s="17" t="str">
        <f t="shared" si="179"/>
        <v/>
      </c>
      <c r="Y227" s="17" t="str">
        <f t="shared" si="180"/>
        <v/>
      </c>
      <c r="Z227" s="17">
        <f t="shared" si="181"/>
        <v>0</v>
      </c>
      <c r="AA227" s="17">
        <f t="shared" si="182"/>
        <v>-3.1746031746032743E-3</v>
      </c>
      <c r="AB227" s="17" t="str">
        <f t="shared" si="183"/>
        <v/>
      </c>
      <c r="AC227" s="17" t="str">
        <f t="shared" si="184"/>
        <v/>
      </c>
      <c r="AE227" s="17" t="str">
        <f t="shared" ca="1" si="185"/>
        <v/>
      </c>
      <c r="AF227" s="17" t="str">
        <f t="shared" ca="1" si="186"/>
        <v/>
      </c>
      <c r="AG227" s="17" t="str">
        <f t="shared" ca="1" si="187"/>
        <v/>
      </c>
      <c r="AH227" s="17" t="str">
        <f t="shared" ca="1" si="188"/>
        <v/>
      </c>
      <c r="AI227" s="17" t="str">
        <f t="shared" ca="1" si="189"/>
        <v/>
      </c>
      <c r="AJ227" s="17" t="str">
        <f t="shared" ca="1" si="190"/>
        <v/>
      </c>
      <c r="AK227" s="17" t="str">
        <f t="shared" ca="1" si="191"/>
        <v/>
      </c>
      <c r="AL227" s="17" t="str">
        <f t="shared" ca="1" si="192"/>
        <v/>
      </c>
      <c r="AM227" s="17" t="str">
        <f t="shared" ca="1" si="193"/>
        <v/>
      </c>
      <c r="AN227" s="17">
        <f t="shared" ca="1" si="194"/>
        <v>1.9543973941368087E-2</v>
      </c>
      <c r="AO227" s="17">
        <f t="shared" ca="1" si="195"/>
        <v>4.3189368770764069E-2</v>
      </c>
      <c r="AP227" s="17" t="str">
        <f t="shared" ca="1" si="196"/>
        <v/>
      </c>
      <c r="AQ227" s="17" t="str">
        <f t="shared" ca="1" si="197"/>
        <v/>
      </c>
      <c r="AS227" s="17" t="str">
        <f t="shared" ca="1" si="198"/>
        <v/>
      </c>
      <c r="AT227" s="17" t="str">
        <f t="shared" ca="1" si="199"/>
        <v/>
      </c>
      <c r="AU227" s="17" t="str">
        <f t="shared" ca="1" si="200"/>
        <v/>
      </c>
      <c r="AV227" s="17" t="str">
        <f t="shared" ca="1" si="201"/>
        <v/>
      </c>
      <c r="AW227" s="17" t="str">
        <f t="shared" ca="1" si="202"/>
        <v/>
      </c>
      <c r="AX227" s="17" t="str">
        <f t="shared" ca="1" si="203"/>
        <v/>
      </c>
      <c r="AY227" s="17" t="str">
        <f t="shared" ca="1" si="204"/>
        <v/>
      </c>
      <c r="AZ227" s="17" t="str">
        <f t="shared" ca="1" si="205"/>
        <v/>
      </c>
      <c r="BA227" s="17" t="str">
        <f t="shared" ca="1" si="206"/>
        <v/>
      </c>
      <c r="BB227" s="17">
        <f t="shared" ca="1" si="207"/>
        <v>1.2882281710075993E-2</v>
      </c>
      <c r="BC227" s="17">
        <f t="shared" ca="1" si="208"/>
        <v>-2.5077122111762051E-2</v>
      </c>
      <c r="BD227" s="17" t="str">
        <f t="shared" ca="1" si="209"/>
        <v/>
      </c>
      <c r="BE227" s="17" t="str">
        <f t="shared" ca="1" si="210"/>
        <v/>
      </c>
      <c r="BG227" s="17" t="str">
        <f t="shared" ca="1" si="211"/>
        <v/>
      </c>
      <c r="BH227" s="17" t="str">
        <f t="shared" ca="1" si="212"/>
        <v/>
      </c>
      <c r="BI227" s="17" t="str">
        <f t="shared" ca="1" si="213"/>
        <v/>
      </c>
      <c r="BJ227" s="17" t="str">
        <f t="shared" ca="1" si="214"/>
        <v/>
      </c>
      <c r="BK227" s="17" t="str">
        <f t="shared" ca="1" si="215"/>
        <v/>
      </c>
      <c r="BL227" s="17" t="str">
        <f t="shared" ca="1" si="216"/>
        <v/>
      </c>
      <c r="BM227" s="17" t="str">
        <f t="shared" ca="1" si="217"/>
        <v/>
      </c>
      <c r="BN227" s="17" t="str">
        <f t="shared" ca="1" si="218"/>
        <v/>
      </c>
      <c r="BO227" s="17" t="str">
        <f t="shared" ca="1" si="219"/>
        <v/>
      </c>
      <c r="BP227" s="17">
        <f t="shared" ca="1" si="220"/>
        <v>1.9448491155046987E-2</v>
      </c>
      <c r="BQ227" s="17">
        <f t="shared" ca="1" si="221"/>
        <v>9.5511111111111102E-2</v>
      </c>
      <c r="BR227" s="17" t="str">
        <f t="shared" ca="1" si="222"/>
        <v/>
      </c>
      <c r="BS227" s="17" t="str">
        <f t="shared" ca="1" si="223"/>
        <v/>
      </c>
      <c r="BX227" t="str">
        <f>IF('Macrobond Imports'!FG226="","",'Macrobond Imports'!FG226)</f>
        <v/>
      </c>
      <c r="BY227" t="str">
        <f>IF('Macrobond Imports'!AI226="","",'Macrobond Imports'!AI226)</f>
        <v/>
      </c>
      <c r="CA227" s="37" t="str">
        <f t="shared" ca="1" si="224"/>
        <v/>
      </c>
      <c r="CB227" s="37" t="str">
        <f t="shared" ca="1" si="225"/>
        <v/>
      </c>
    </row>
    <row r="228" spans="1:80" x14ac:dyDescent="0.25">
      <c r="A228" s="10">
        <f>IF('Macrobond Imports'!A227="","",'Macrobond Imports'!A227)</f>
        <v>24016</v>
      </c>
      <c r="B228" s="9" t="str">
        <f>IF('Macrobond Imports'!B227="","",'Macrobond Imports'!B227)</f>
        <v/>
      </c>
      <c r="C228" s="9" t="str">
        <f>IF('Macrobond Imports'!C227="","",'Macrobond Imports'!C227)</f>
        <v/>
      </c>
      <c r="D228" s="9" t="str">
        <f>IF('Macrobond Imports'!Z227="","",'Macrobond Imports'!Z227)</f>
        <v/>
      </c>
      <c r="E228" s="9" t="str">
        <f>IF('Macrobond Imports'!BH227="","",'Macrobond Imports'!BH227)</f>
        <v/>
      </c>
      <c r="F228" s="9" t="str">
        <f>IF('Macrobond Imports'!BJ227="","",'Macrobond Imports'!BJ227)</f>
        <v/>
      </c>
      <c r="G228" s="9" t="str">
        <f>IF('Macrobond Imports'!BK227="","",'Macrobond Imports'!BK227)</f>
        <v/>
      </c>
      <c r="H228" s="9" t="str">
        <f>IF('Macrobond Imports'!BL227="","",'Macrobond Imports'!BL227)</f>
        <v/>
      </c>
      <c r="I228" s="9" t="str">
        <f>IF('Macrobond Imports'!BS227="","",'Macrobond Imports'!BS227)</f>
        <v/>
      </c>
      <c r="J228" s="9" t="str">
        <f>IF('Macrobond Imports'!AA227="","",'Macrobond Imports'!AA227)</f>
        <v/>
      </c>
      <c r="K228" s="9">
        <f>IF('Macrobond Imports'!DF227="","",'Macrobond Imports'!DF227)</f>
        <v>31.3</v>
      </c>
      <c r="L228" s="9">
        <f>IF('Macrobond Imports'!EA227="","",'Macrobond Imports'!EA227)</f>
        <v>31.8</v>
      </c>
      <c r="M228" s="9" t="str">
        <f>IF('Macrobond Imports'!FA227="","",'Macrobond Imports'!FA227)</f>
        <v/>
      </c>
      <c r="N228" s="9" t="str">
        <f>IF('Macrobond Imports'!FC227="","",'Macrobond Imports'!FC227)</f>
        <v/>
      </c>
      <c r="P228" s="16">
        <f t="shared" si="171"/>
        <v>24016</v>
      </c>
      <c r="Q228" s="17" t="str">
        <f t="shared" si="172"/>
        <v/>
      </c>
      <c r="R228" s="17" t="str">
        <f t="shared" si="173"/>
        <v/>
      </c>
      <c r="S228" s="17" t="str">
        <f t="shared" si="174"/>
        <v/>
      </c>
      <c r="T228" s="17" t="str">
        <f t="shared" si="175"/>
        <v/>
      </c>
      <c r="U228" s="17" t="str">
        <f t="shared" si="176"/>
        <v/>
      </c>
      <c r="V228" s="17" t="str">
        <f t="shared" si="177"/>
        <v/>
      </c>
      <c r="W228" s="17" t="str">
        <f t="shared" si="178"/>
        <v/>
      </c>
      <c r="X228" s="17" t="str">
        <f t="shared" si="179"/>
        <v/>
      </c>
      <c r="Y228" s="17" t="str">
        <f t="shared" si="180"/>
        <v/>
      </c>
      <c r="Z228" s="17">
        <f t="shared" si="181"/>
        <v>0</v>
      </c>
      <c r="AA228" s="17">
        <f t="shared" si="182"/>
        <v>1.2738853503184711E-2</v>
      </c>
      <c r="AB228" s="17" t="str">
        <f t="shared" si="183"/>
        <v/>
      </c>
      <c r="AC228" s="17" t="str">
        <f t="shared" si="184"/>
        <v/>
      </c>
      <c r="AE228" s="17" t="str">
        <f t="shared" ca="1" si="185"/>
        <v/>
      </c>
      <c r="AF228" s="17" t="str">
        <f t="shared" ca="1" si="186"/>
        <v/>
      </c>
      <c r="AG228" s="17" t="str">
        <f t="shared" ca="1" si="187"/>
        <v/>
      </c>
      <c r="AH228" s="17" t="str">
        <f t="shared" ca="1" si="188"/>
        <v/>
      </c>
      <c r="AI228" s="17" t="str">
        <f t="shared" ca="1" si="189"/>
        <v/>
      </c>
      <c r="AJ228" s="17" t="str">
        <f t="shared" ca="1" si="190"/>
        <v/>
      </c>
      <c r="AK228" s="17" t="str">
        <f t="shared" ca="1" si="191"/>
        <v/>
      </c>
      <c r="AL228" s="17" t="str">
        <f t="shared" ca="1" si="192"/>
        <v/>
      </c>
      <c r="AM228" s="17" t="str">
        <f t="shared" ca="1" si="193"/>
        <v/>
      </c>
      <c r="AN228" s="17">
        <f t="shared" ca="1" si="194"/>
        <v>1.6233766233766156E-2</v>
      </c>
      <c r="AO228" s="17">
        <f t="shared" ca="1" si="195"/>
        <v>6.7114093959731447E-2</v>
      </c>
      <c r="AP228" s="17" t="str">
        <f t="shared" ca="1" si="196"/>
        <v/>
      </c>
      <c r="AQ228" s="17" t="str">
        <f t="shared" ca="1" si="197"/>
        <v/>
      </c>
      <c r="AS228" s="17" t="str">
        <f t="shared" ca="1" si="198"/>
        <v/>
      </c>
      <c r="AT228" s="17" t="str">
        <f t="shared" ca="1" si="199"/>
        <v/>
      </c>
      <c r="AU228" s="17" t="str">
        <f t="shared" ca="1" si="200"/>
        <v/>
      </c>
      <c r="AV228" s="17" t="str">
        <f t="shared" ca="1" si="201"/>
        <v/>
      </c>
      <c r="AW228" s="17" t="str">
        <f t="shared" ca="1" si="202"/>
        <v/>
      </c>
      <c r="AX228" s="17" t="str">
        <f t="shared" ca="1" si="203"/>
        <v/>
      </c>
      <c r="AY228" s="17" t="str">
        <f t="shared" ca="1" si="204"/>
        <v/>
      </c>
      <c r="AZ228" s="17" t="str">
        <f t="shared" ca="1" si="205"/>
        <v/>
      </c>
      <c r="BA228" s="17" t="str">
        <f t="shared" ca="1" si="206"/>
        <v/>
      </c>
      <c r="BB228" s="17">
        <f t="shared" ca="1" si="207"/>
        <v>1.2882281710075993E-2</v>
      </c>
      <c r="BC228" s="17">
        <f t="shared" ca="1" si="208"/>
        <v>7.9170596486468181E-2</v>
      </c>
      <c r="BD228" s="17" t="str">
        <f t="shared" ca="1" si="209"/>
        <v/>
      </c>
      <c r="BE228" s="17" t="str">
        <f t="shared" ca="1" si="210"/>
        <v/>
      </c>
      <c r="BG228" s="17" t="str">
        <f t="shared" ca="1" si="211"/>
        <v/>
      </c>
      <c r="BH228" s="17" t="str">
        <f t="shared" ca="1" si="212"/>
        <v/>
      </c>
      <c r="BI228" s="17" t="str">
        <f t="shared" ca="1" si="213"/>
        <v/>
      </c>
      <c r="BJ228" s="17" t="str">
        <f t="shared" ca="1" si="214"/>
        <v/>
      </c>
      <c r="BK228" s="17" t="str">
        <f t="shared" ca="1" si="215"/>
        <v/>
      </c>
      <c r="BL228" s="17" t="str">
        <f t="shared" ca="1" si="216"/>
        <v/>
      </c>
      <c r="BM228" s="17" t="str">
        <f t="shared" ca="1" si="217"/>
        <v/>
      </c>
      <c r="BN228" s="17" t="str">
        <f t="shared" ca="1" si="218"/>
        <v/>
      </c>
      <c r="BO228" s="17" t="str">
        <f t="shared" ca="1" si="219"/>
        <v/>
      </c>
      <c r="BP228" s="17">
        <f t="shared" ca="1" si="220"/>
        <v>1.290309239978904E-2</v>
      </c>
      <c r="BQ228" s="17">
        <f t="shared" ca="1" si="221"/>
        <v>9.4226108033240941E-2</v>
      </c>
      <c r="BR228" s="17" t="str">
        <f t="shared" ca="1" si="222"/>
        <v/>
      </c>
      <c r="BS228" s="17" t="str">
        <f t="shared" ca="1" si="223"/>
        <v/>
      </c>
      <c r="BX228" t="str">
        <f>IF('Macrobond Imports'!FG227="","",'Macrobond Imports'!FG227)</f>
        <v/>
      </c>
      <c r="BY228" t="str">
        <f>IF('Macrobond Imports'!AI227="","",'Macrobond Imports'!AI227)</f>
        <v/>
      </c>
      <c r="CA228" s="37" t="str">
        <f t="shared" ca="1" si="224"/>
        <v/>
      </c>
      <c r="CB228" s="37" t="str">
        <f t="shared" ca="1" si="225"/>
        <v/>
      </c>
    </row>
    <row r="229" spans="1:80" x14ac:dyDescent="0.25">
      <c r="A229" s="10">
        <f>IF('Macrobond Imports'!A228="","",'Macrobond Imports'!A228)</f>
        <v>24047</v>
      </c>
      <c r="B229" s="9" t="str">
        <f>IF('Macrobond Imports'!B228="","",'Macrobond Imports'!B228)</f>
        <v/>
      </c>
      <c r="C229" s="9" t="str">
        <f>IF('Macrobond Imports'!C228="","",'Macrobond Imports'!C228)</f>
        <v/>
      </c>
      <c r="D229" s="9" t="str">
        <f>IF('Macrobond Imports'!Z228="","",'Macrobond Imports'!Z228)</f>
        <v/>
      </c>
      <c r="E229" s="9" t="str">
        <f>IF('Macrobond Imports'!BH228="","",'Macrobond Imports'!BH228)</f>
        <v/>
      </c>
      <c r="F229" s="9" t="str">
        <f>IF('Macrobond Imports'!BJ228="","",'Macrobond Imports'!BJ228)</f>
        <v/>
      </c>
      <c r="G229" s="9" t="str">
        <f>IF('Macrobond Imports'!BK228="","",'Macrobond Imports'!BK228)</f>
        <v/>
      </c>
      <c r="H229" s="9" t="str">
        <f>IF('Macrobond Imports'!BL228="","",'Macrobond Imports'!BL228)</f>
        <v/>
      </c>
      <c r="I229" s="9" t="str">
        <f>IF('Macrobond Imports'!BS228="","",'Macrobond Imports'!BS228)</f>
        <v/>
      </c>
      <c r="J229" s="9" t="str">
        <f>IF('Macrobond Imports'!AA228="","",'Macrobond Imports'!AA228)</f>
        <v/>
      </c>
      <c r="K229" s="9">
        <f>IF('Macrobond Imports'!DF228="","",'Macrobond Imports'!DF228)</f>
        <v>31.4</v>
      </c>
      <c r="L229" s="9">
        <f>IF('Macrobond Imports'!EA228="","",'Macrobond Imports'!EA228)</f>
        <v>32.1</v>
      </c>
      <c r="M229" s="9" t="str">
        <f>IF('Macrobond Imports'!FA228="","",'Macrobond Imports'!FA228)</f>
        <v/>
      </c>
      <c r="N229" s="9" t="str">
        <f>IF('Macrobond Imports'!FC228="","",'Macrobond Imports'!FC228)</f>
        <v/>
      </c>
      <c r="P229" s="16">
        <f t="shared" si="171"/>
        <v>24047</v>
      </c>
      <c r="Q229" s="17" t="str">
        <f t="shared" si="172"/>
        <v/>
      </c>
      <c r="R229" s="17" t="str">
        <f t="shared" si="173"/>
        <v/>
      </c>
      <c r="S229" s="17" t="str">
        <f t="shared" si="174"/>
        <v/>
      </c>
      <c r="T229" s="17" t="str">
        <f t="shared" si="175"/>
        <v/>
      </c>
      <c r="U229" s="17" t="str">
        <f t="shared" si="176"/>
        <v/>
      </c>
      <c r="V229" s="17" t="str">
        <f t="shared" si="177"/>
        <v/>
      </c>
      <c r="W229" s="17" t="str">
        <f t="shared" si="178"/>
        <v/>
      </c>
      <c r="X229" s="17" t="str">
        <f t="shared" si="179"/>
        <v/>
      </c>
      <c r="Y229" s="17" t="str">
        <f t="shared" si="180"/>
        <v/>
      </c>
      <c r="Z229" s="17">
        <f t="shared" si="181"/>
        <v>3.1948881789136685E-3</v>
      </c>
      <c r="AA229" s="17">
        <f t="shared" si="182"/>
        <v>9.4339622641510523E-3</v>
      </c>
      <c r="AB229" s="17" t="str">
        <f t="shared" si="183"/>
        <v/>
      </c>
      <c r="AC229" s="17" t="str">
        <f t="shared" si="184"/>
        <v/>
      </c>
      <c r="AE229" s="17" t="str">
        <f t="shared" ca="1" si="185"/>
        <v/>
      </c>
      <c r="AF229" s="17" t="str">
        <f t="shared" ca="1" si="186"/>
        <v/>
      </c>
      <c r="AG229" s="17" t="str">
        <f t="shared" ca="1" si="187"/>
        <v/>
      </c>
      <c r="AH229" s="17" t="str">
        <f t="shared" ca="1" si="188"/>
        <v/>
      </c>
      <c r="AI229" s="17" t="str">
        <f t="shared" ca="1" si="189"/>
        <v/>
      </c>
      <c r="AJ229" s="17" t="str">
        <f t="shared" ca="1" si="190"/>
        <v/>
      </c>
      <c r="AK229" s="17" t="str">
        <f t="shared" ca="1" si="191"/>
        <v/>
      </c>
      <c r="AL229" s="17" t="str">
        <f t="shared" ca="1" si="192"/>
        <v/>
      </c>
      <c r="AM229" s="17" t="str">
        <f t="shared" ca="1" si="193"/>
        <v/>
      </c>
      <c r="AN229" s="17">
        <f t="shared" ca="1" si="194"/>
        <v>1.9480519480519431E-2</v>
      </c>
      <c r="AO229" s="17">
        <f t="shared" ca="1" si="195"/>
        <v>7.3578595317725926E-2</v>
      </c>
      <c r="AP229" s="17" t="str">
        <f t="shared" ca="1" si="196"/>
        <v/>
      </c>
      <c r="AQ229" s="17" t="str">
        <f t="shared" ca="1" si="197"/>
        <v/>
      </c>
      <c r="AS229" s="17" t="str">
        <f t="shared" ca="1" si="198"/>
        <v/>
      </c>
      <c r="AT229" s="17" t="str">
        <f t="shared" ca="1" si="199"/>
        <v/>
      </c>
      <c r="AU229" s="17" t="str">
        <f t="shared" ca="1" si="200"/>
        <v/>
      </c>
      <c r="AV229" s="17" t="str">
        <f t="shared" ca="1" si="201"/>
        <v/>
      </c>
      <c r="AW229" s="17" t="str">
        <f t="shared" ca="1" si="202"/>
        <v/>
      </c>
      <c r="AX229" s="17" t="str">
        <f t="shared" ca="1" si="203"/>
        <v/>
      </c>
      <c r="AY229" s="17" t="str">
        <f t="shared" ca="1" si="204"/>
        <v/>
      </c>
      <c r="AZ229" s="17" t="str">
        <f t="shared" ca="1" si="205"/>
        <v/>
      </c>
      <c r="BA229" s="17" t="str">
        <f t="shared" ca="1" si="206"/>
        <v/>
      </c>
      <c r="BB229" s="17">
        <f t="shared" ca="1" si="207"/>
        <v>1.2840927127560686E-2</v>
      </c>
      <c r="BC229" s="17">
        <f t="shared" ca="1" si="208"/>
        <v>7.8395121374325027E-2</v>
      </c>
      <c r="BD229" s="17" t="str">
        <f t="shared" ca="1" si="209"/>
        <v/>
      </c>
      <c r="BE229" s="17" t="str">
        <f t="shared" ca="1" si="210"/>
        <v/>
      </c>
      <c r="BG229" s="17" t="str">
        <f t="shared" ca="1" si="211"/>
        <v/>
      </c>
      <c r="BH229" s="17" t="str">
        <f t="shared" ca="1" si="212"/>
        <v/>
      </c>
      <c r="BI229" s="17" t="str">
        <f t="shared" ca="1" si="213"/>
        <v/>
      </c>
      <c r="BJ229" s="17" t="str">
        <f t="shared" ca="1" si="214"/>
        <v/>
      </c>
      <c r="BK229" s="17" t="str">
        <f t="shared" ca="1" si="215"/>
        <v/>
      </c>
      <c r="BL229" s="17" t="str">
        <f t="shared" ca="1" si="216"/>
        <v/>
      </c>
      <c r="BM229" s="17" t="str">
        <f t="shared" ca="1" si="217"/>
        <v/>
      </c>
      <c r="BN229" s="17" t="str">
        <f t="shared" ca="1" si="218"/>
        <v/>
      </c>
      <c r="BO229" s="17" t="str">
        <f t="shared" ca="1" si="219"/>
        <v/>
      </c>
      <c r="BP229" s="17">
        <f t="shared" ca="1" si="220"/>
        <v>1.9385655648721301E-2</v>
      </c>
      <c r="BQ229" s="17">
        <f t="shared" ca="1" si="221"/>
        <v>8.6197082138640413E-2</v>
      </c>
      <c r="BR229" s="17" t="str">
        <f t="shared" ca="1" si="222"/>
        <v/>
      </c>
      <c r="BS229" s="17" t="str">
        <f t="shared" ca="1" si="223"/>
        <v/>
      </c>
      <c r="BX229" t="str">
        <f>IF('Macrobond Imports'!FG228="","",'Macrobond Imports'!FG228)</f>
        <v/>
      </c>
      <c r="BY229" t="str">
        <f>IF('Macrobond Imports'!AI228="","",'Macrobond Imports'!AI228)</f>
        <v/>
      </c>
      <c r="CA229" s="37" t="str">
        <f t="shared" ca="1" si="224"/>
        <v/>
      </c>
      <c r="CB229" s="37" t="str">
        <f t="shared" ca="1" si="225"/>
        <v/>
      </c>
    </row>
    <row r="230" spans="1:80" x14ac:dyDescent="0.25">
      <c r="A230" s="10">
        <f>IF('Macrobond Imports'!A229="","",'Macrobond Imports'!A229)</f>
        <v>24077</v>
      </c>
      <c r="B230" s="9" t="str">
        <f>IF('Macrobond Imports'!B229="","",'Macrobond Imports'!B229)</f>
        <v/>
      </c>
      <c r="C230" s="9" t="str">
        <f>IF('Macrobond Imports'!C229="","",'Macrobond Imports'!C229)</f>
        <v/>
      </c>
      <c r="D230" s="9" t="str">
        <f>IF('Macrobond Imports'!Z229="","",'Macrobond Imports'!Z229)</f>
        <v/>
      </c>
      <c r="E230" s="9" t="str">
        <f>IF('Macrobond Imports'!BH229="","",'Macrobond Imports'!BH229)</f>
        <v/>
      </c>
      <c r="F230" s="9" t="str">
        <f>IF('Macrobond Imports'!BJ229="","",'Macrobond Imports'!BJ229)</f>
        <v/>
      </c>
      <c r="G230" s="9" t="str">
        <f>IF('Macrobond Imports'!BK229="","",'Macrobond Imports'!BK229)</f>
        <v/>
      </c>
      <c r="H230" s="9" t="str">
        <f>IF('Macrobond Imports'!BL229="","",'Macrobond Imports'!BL229)</f>
        <v/>
      </c>
      <c r="I230" s="9" t="str">
        <f>IF('Macrobond Imports'!BS229="","",'Macrobond Imports'!BS229)</f>
        <v/>
      </c>
      <c r="J230" s="9" t="str">
        <f>IF('Macrobond Imports'!AA229="","",'Macrobond Imports'!AA229)</f>
        <v/>
      </c>
      <c r="K230" s="9">
        <f>IF('Macrobond Imports'!DF229="","",'Macrobond Imports'!DF229)</f>
        <v>31.4</v>
      </c>
      <c r="L230" s="9">
        <f>IF('Macrobond Imports'!EA229="","",'Macrobond Imports'!EA229)</f>
        <v>32.700000000000003</v>
      </c>
      <c r="M230" s="9" t="str">
        <f>IF('Macrobond Imports'!FA229="","",'Macrobond Imports'!FA229)</f>
        <v/>
      </c>
      <c r="N230" s="9" t="str">
        <f>IF('Macrobond Imports'!FC229="","",'Macrobond Imports'!FC229)</f>
        <v/>
      </c>
      <c r="P230" s="16">
        <f t="shared" si="171"/>
        <v>24077</v>
      </c>
      <c r="Q230" s="17" t="str">
        <f t="shared" si="172"/>
        <v/>
      </c>
      <c r="R230" s="17" t="str">
        <f t="shared" si="173"/>
        <v/>
      </c>
      <c r="S230" s="17" t="str">
        <f t="shared" si="174"/>
        <v/>
      </c>
      <c r="T230" s="17" t="str">
        <f t="shared" si="175"/>
        <v/>
      </c>
      <c r="U230" s="17" t="str">
        <f t="shared" si="176"/>
        <v/>
      </c>
      <c r="V230" s="17" t="str">
        <f t="shared" si="177"/>
        <v/>
      </c>
      <c r="W230" s="17" t="str">
        <f t="shared" si="178"/>
        <v/>
      </c>
      <c r="X230" s="17" t="str">
        <f t="shared" si="179"/>
        <v/>
      </c>
      <c r="Y230" s="17" t="str">
        <f t="shared" si="180"/>
        <v/>
      </c>
      <c r="Z230" s="17">
        <f t="shared" si="181"/>
        <v>0</v>
      </c>
      <c r="AA230" s="17">
        <f t="shared" si="182"/>
        <v>1.8691588785046731E-2</v>
      </c>
      <c r="AB230" s="17" t="str">
        <f t="shared" si="183"/>
        <v/>
      </c>
      <c r="AC230" s="17" t="str">
        <f t="shared" si="184"/>
        <v/>
      </c>
      <c r="AE230" s="17" t="str">
        <f t="shared" ca="1" si="185"/>
        <v/>
      </c>
      <c r="AF230" s="17" t="str">
        <f t="shared" ca="1" si="186"/>
        <v/>
      </c>
      <c r="AG230" s="17" t="str">
        <f t="shared" ca="1" si="187"/>
        <v/>
      </c>
      <c r="AH230" s="17" t="str">
        <f t="shared" ca="1" si="188"/>
        <v/>
      </c>
      <c r="AI230" s="17" t="str">
        <f t="shared" ca="1" si="189"/>
        <v/>
      </c>
      <c r="AJ230" s="17" t="str">
        <f t="shared" ca="1" si="190"/>
        <v/>
      </c>
      <c r="AK230" s="17" t="str">
        <f t="shared" ca="1" si="191"/>
        <v/>
      </c>
      <c r="AL230" s="17" t="str">
        <f t="shared" ca="1" si="192"/>
        <v/>
      </c>
      <c r="AM230" s="17" t="str">
        <f t="shared" ca="1" si="193"/>
        <v/>
      </c>
      <c r="AN230" s="17">
        <f t="shared" ca="1" si="194"/>
        <v>1.6181229773462702E-2</v>
      </c>
      <c r="AO230" s="17">
        <f t="shared" ca="1" si="195"/>
        <v>9.7315436241610875E-2</v>
      </c>
      <c r="AP230" s="17" t="str">
        <f t="shared" ca="1" si="196"/>
        <v/>
      </c>
      <c r="AQ230" s="17" t="str">
        <f t="shared" ca="1" si="197"/>
        <v/>
      </c>
      <c r="AS230" s="17" t="str">
        <f t="shared" ca="1" si="198"/>
        <v/>
      </c>
      <c r="AT230" s="17" t="str">
        <f t="shared" ca="1" si="199"/>
        <v/>
      </c>
      <c r="AU230" s="17" t="str">
        <f t="shared" ca="1" si="200"/>
        <v/>
      </c>
      <c r="AV230" s="17" t="str">
        <f t="shared" ca="1" si="201"/>
        <v/>
      </c>
      <c r="AW230" s="17" t="str">
        <f t="shared" ca="1" si="202"/>
        <v/>
      </c>
      <c r="AX230" s="17" t="str">
        <f t="shared" ca="1" si="203"/>
        <v/>
      </c>
      <c r="AY230" s="17" t="str">
        <f t="shared" ca="1" si="204"/>
        <v/>
      </c>
      <c r="AZ230" s="17" t="str">
        <f t="shared" ca="1" si="205"/>
        <v/>
      </c>
      <c r="BA230" s="17" t="str">
        <f t="shared" ca="1" si="206"/>
        <v/>
      </c>
      <c r="BB230" s="17">
        <f t="shared" ca="1" si="207"/>
        <v>1.2840927127560686E-2</v>
      </c>
      <c r="BC230" s="17">
        <f t="shared" ca="1" si="208"/>
        <v>0.1761762844153163</v>
      </c>
      <c r="BD230" s="17" t="str">
        <f t="shared" ca="1" si="209"/>
        <v/>
      </c>
      <c r="BE230" s="17" t="str">
        <f t="shared" ca="1" si="210"/>
        <v/>
      </c>
      <c r="BG230" s="17" t="str">
        <f t="shared" ca="1" si="211"/>
        <v/>
      </c>
      <c r="BH230" s="17" t="str">
        <f t="shared" ca="1" si="212"/>
        <v/>
      </c>
      <c r="BI230" s="17" t="str">
        <f t="shared" ca="1" si="213"/>
        <v/>
      </c>
      <c r="BJ230" s="17" t="str">
        <f t="shared" ca="1" si="214"/>
        <v/>
      </c>
      <c r="BK230" s="17" t="str">
        <f t="shared" ca="1" si="215"/>
        <v/>
      </c>
      <c r="BL230" s="17" t="str">
        <f t="shared" ca="1" si="216"/>
        <v/>
      </c>
      <c r="BM230" s="17" t="str">
        <f t="shared" ca="1" si="217"/>
        <v/>
      </c>
      <c r="BN230" s="17" t="str">
        <f t="shared" ca="1" si="218"/>
        <v/>
      </c>
      <c r="BO230" s="17" t="str">
        <f t="shared" ca="1" si="219"/>
        <v/>
      </c>
      <c r="BP230" s="17">
        <f t="shared" ca="1" si="220"/>
        <v>1.2861604207758059E-2</v>
      </c>
      <c r="BQ230" s="17">
        <f t="shared" ca="1" si="221"/>
        <v>7.0831998077231173E-2</v>
      </c>
      <c r="BR230" s="17" t="str">
        <f t="shared" ca="1" si="222"/>
        <v/>
      </c>
      <c r="BS230" s="17" t="str">
        <f t="shared" ca="1" si="223"/>
        <v/>
      </c>
      <c r="BX230" t="str">
        <f>IF('Macrobond Imports'!FG229="","",'Macrobond Imports'!FG229)</f>
        <v/>
      </c>
      <c r="BY230" t="str">
        <f>IF('Macrobond Imports'!AI229="","",'Macrobond Imports'!AI229)</f>
        <v/>
      </c>
      <c r="CA230" s="37" t="str">
        <f t="shared" ca="1" si="224"/>
        <v/>
      </c>
      <c r="CB230" s="37" t="str">
        <f t="shared" ca="1" si="225"/>
        <v/>
      </c>
    </row>
    <row r="231" spans="1:80" x14ac:dyDescent="0.25">
      <c r="A231" s="10">
        <f>IF('Macrobond Imports'!A230="","",'Macrobond Imports'!A230)</f>
        <v>24108</v>
      </c>
      <c r="B231" s="9" t="str">
        <f>IF('Macrobond Imports'!B230="","",'Macrobond Imports'!B230)</f>
        <v/>
      </c>
      <c r="C231" s="9" t="str">
        <f>IF('Macrobond Imports'!C230="","",'Macrobond Imports'!C230)</f>
        <v/>
      </c>
      <c r="D231" s="9" t="str">
        <f>IF('Macrobond Imports'!Z230="","",'Macrobond Imports'!Z230)</f>
        <v/>
      </c>
      <c r="E231" s="9" t="str">
        <f>IF('Macrobond Imports'!BH230="","",'Macrobond Imports'!BH230)</f>
        <v/>
      </c>
      <c r="F231" s="9" t="str">
        <f>IF('Macrobond Imports'!BJ230="","",'Macrobond Imports'!BJ230)</f>
        <v/>
      </c>
      <c r="G231" s="9" t="str">
        <f>IF('Macrobond Imports'!BK230="","",'Macrobond Imports'!BK230)</f>
        <v/>
      </c>
      <c r="H231" s="9" t="str">
        <f>IF('Macrobond Imports'!BL230="","",'Macrobond Imports'!BL230)</f>
        <v/>
      </c>
      <c r="I231" s="9" t="str">
        <f>IF('Macrobond Imports'!BS230="","",'Macrobond Imports'!BS230)</f>
        <v/>
      </c>
      <c r="J231" s="9" t="str">
        <f>IF('Macrobond Imports'!AA230="","",'Macrobond Imports'!AA230)</f>
        <v/>
      </c>
      <c r="K231" s="9">
        <f>IF('Macrobond Imports'!DF230="","",'Macrobond Imports'!DF230)</f>
        <v>31.4</v>
      </c>
      <c r="L231" s="9">
        <f>IF('Macrobond Imports'!EA230="","",'Macrobond Imports'!EA230)</f>
        <v>33.1</v>
      </c>
      <c r="M231" s="9" t="str">
        <f>IF('Macrobond Imports'!FA230="","",'Macrobond Imports'!FA230)</f>
        <v/>
      </c>
      <c r="N231" s="9" t="str">
        <f>IF('Macrobond Imports'!FC230="","",'Macrobond Imports'!FC230)</f>
        <v/>
      </c>
      <c r="P231" s="16">
        <f t="shared" si="171"/>
        <v>24108</v>
      </c>
      <c r="Q231" s="17" t="str">
        <f t="shared" si="172"/>
        <v/>
      </c>
      <c r="R231" s="17" t="str">
        <f t="shared" si="173"/>
        <v/>
      </c>
      <c r="S231" s="17" t="str">
        <f t="shared" si="174"/>
        <v/>
      </c>
      <c r="T231" s="17" t="str">
        <f t="shared" si="175"/>
        <v/>
      </c>
      <c r="U231" s="17" t="str">
        <f t="shared" si="176"/>
        <v/>
      </c>
      <c r="V231" s="17" t="str">
        <f t="shared" si="177"/>
        <v/>
      </c>
      <c r="W231" s="17" t="str">
        <f t="shared" si="178"/>
        <v/>
      </c>
      <c r="X231" s="17" t="str">
        <f t="shared" si="179"/>
        <v/>
      </c>
      <c r="Y231" s="17" t="str">
        <f t="shared" si="180"/>
        <v/>
      </c>
      <c r="Z231" s="17">
        <f t="shared" si="181"/>
        <v>0</v>
      </c>
      <c r="AA231" s="17">
        <f t="shared" si="182"/>
        <v>1.2232415902140525E-2</v>
      </c>
      <c r="AB231" s="17" t="str">
        <f t="shared" si="183"/>
        <v/>
      </c>
      <c r="AC231" s="17" t="str">
        <f t="shared" si="184"/>
        <v/>
      </c>
      <c r="AE231" s="17" t="str">
        <f t="shared" ca="1" si="185"/>
        <v/>
      </c>
      <c r="AF231" s="17" t="str">
        <f t="shared" ca="1" si="186"/>
        <v/>
      </c>
      <c r="AG231" s="17" t="str">
        <f t="shared" ca="1" si="187"/>
        <v/>
      </c>
      <c r="AH231" s="17" t="str">
        <f t="shared" ca="1" si="188"/>
        <v/>
      </c>
      <c r="AI231" s="17" t="str">
        <f t="shared" ca="1" si="189"/>
        <v/>
      </c>
      <c r="AJ231" s="17" t="str">
        <f t="shared" ca="1" si="190"/>
        <v/>
      </c>
      <c r="AK231" s="17" t="str">
        <f t="shared" ca="1" si="191"/>
        <v/>
      </c>
      <c r="AL231" s="17" t="str">
        <f t="shared" ca="1" si="192"/>
        <v/>
      </c>
      <c r="AM231" s="17" t="str">
        <f t="shared" ca="1" si="193"/>
        <v/>
      </c>
      <c r="AN231" s="17">
        <f t="shared" ca="1" si="194"/>
        <v>1.6181229773462702E-2</v>
      </c>
      <c r="AO231" s="17">
        <f t="shared" ca="1" si="195"/>
        <v>0.12203389830508482</v>
      </c>
      <c r="AP231" s="17" t="str">
        <f t="shared" ca="1" si="196"/>
        <v/>
      </c>
      <c r="AQ231" s="17" t="str">
        <f t="shared" ca="1" si="197"/>
        <v/>
      </c>
      <c r="AS231" s="17" t="str">
        <f t="shared" ca="1" si="198"/>
        <v/>
      </c>
      <c r="AT231" s="17" t="str">
        <f t="shared" ca="1" si="199"/>
        <v/>
      </c>
      <c r="AU231" s="17" t="str">
        <f t="shared" ca="1" si="200"/>
        <v/>
      </c>
      <c r="AV231" s="17" t="str">
        <f t="shared" ca="1" si="201"/>
        <v/>
      </c>
      <c r="AW231" s="17" t="str">
        <f t="shared" ca="1" si="202"/>
        <v/>
      </c>
      <c r="AX231" s="17" t="str">
        <f t="shared" ca="1" si="203"/>
        <v/>
      </c>
      <c r="AY231" s="17" t="str">
        <f t="shared" ca="1" si="204"/>
        <v/>
      </c>
      <c r="AZ231" s="17" t="str">
        <f t="shared" ca="1" si="205"/>
        <v/>
      </c>
      <c r="BA231" s="17" t="str">
        <f t="shared" ca="1" si="206"/>
        <v/>
      </c>
      <c r="BB231" s="17">
        <f t="shared" ca="1" si="207"/>
        <v>1.2840927127560686E-2</v>
      </c>
      <c r="BC231" s="17">
        <f t="shared" ca="1" si="208"/>
        <v>0.17382537929227149</v>
      </c>
      <c r="BD231" s="17" t="str">
        <f t="shared" ca="1" si="209"/>
        <v/>
      </c>
      <c r="BE231" s="17" t="str">
        <f t="shared" ca="1" si="210"/>
        <v/>
      </c>
      <c r="BG231" s="17" t="str">
        <f t="shared" ca="1" si="211"/>
        <v/>
      </c>
      <c r="BH231" s="17" t="str">
        <f t="shared" ca="1" si="212"/>
        <v/>
      </c>
      <c r="BI231" s="17" t="str">
        <f t="shared" ca="1" si="213"/>
        <v/>
      </c>
      <c r="BJ231" s="17" t="str">
        <f t="shared" ca="1" si="214"/>
        <v/>
      </c>
      <c r="BK231" s="17" t="str">
        <f t="shared" ca="1" si="215"/>
        <v/>
      </c>
      <c r="BL231" s="17" t="str">
        <f t="shared" ca="1" si="216"/>
        <v/>
      </c>
      <c r="BM231" s="17" t="str">
        <f t="shared" ca="1" si="217"/>
        <v/>
      </c>
      <c r="BN231" s="17" t="str">
        <f t="shared" ca="1" si="218"/>
        <v/>
      </c>
      <c r="BO231" s="17" t="str">
        <f t="shared" ca="1" si="219"/>
        <v/>
      </c>
      <c r="BP231" s="17">
        <f t="shared" ca="1" si="220"/>
        <v>1.2861604207758059E-2</v>
      </c>
      <c r="BQ231" s="17">
        <f t="shared" ca="1" si="221"/>
        <v>0.12550336949375418</v>
      </c>
      <c r="BR231" s="17" t="str">
        <f t="shared" ca="1" si="222"/>
        <v/>
      </c>
      <c r="BS231" s="17" t="str">
        <f t="shared" ca="1" si="223"/>
        <v/>
      </c>
      <c r="BX231" t="str">
        <f>IF('Macrobond Imports'!FG230="","",'Macrobond Imports'!FG230)</f>
        <v/>
      </c>
      <c r="BY231" t="str">
        <f>IF('Macrobond Imports'!AI230="","",'Macrobond Imports'!AI230)</f>
        <v/>
      </c>
      <c r="CA231" s="37" t="str">
        <f t="shared" ca="1" si="224"/>
        <v/>
      </c>
      <c r="CB231" s="37" t="str">
        <f t="shared" ca="1" si="225"/>
        <v/>
      </c>
    </row>
    <row r="232" spans="1:80" x14ac:dyDescent="0.25">
      <c r="A232" s="10">
        <f>IF('Macrobond Imports'!A231="","",'Macrobond Imports'!A231)</f>
        <v>24139</v>
      </c>
      <c r="B232" s="9" t="str">
        <f>IF('Macrobond Imports'!B231="","",'Macrobond Imports'!B231)</f>
        <v/>
      </c>
      <c r="C232" s="9" t="str">
        <f>IF('Macrobond Imports'!C231="","",'Macrobond Imports'!C231)</f>
        <v/>
      </c>
      <c r="D232" s="9" t="str">
        <f>IF('Macrobond Imports'!Z231="","",'Macrobond Imports'!Z231)</f>
        <v/>
      </c>
      <c r="E232" s="9" t="str">
        <f>IF('Macrobond Imports'!BH231="","",'Macrobond Imports'!BH231)</f>
        <v/>
      </c>
      <c r="F232" s="9" t="str">
        <f>IF('Macrobond Imports'!BJ231="","",'Macrobond Imports'!BJ231)</f>
        <v/>
      </c>
      <c r="G232" s="9" t="str">
        <f>IF('Macrobond Imports'!BK231="","",'Macrobond Imports'!BK231)</f>
        <v/>
      </c>
      <c r="H232" s="9" t="str">
        <f>IF('Macrobond Imports'!BL231="","",'Macrobond Imports'!BL231)</f>
        <v/>
      </c>
      <c r="I232" s="9" t="str">
        <f>IF('Macrobond Imports'!BS231="","",'Macrobond Imports'!BS231)</f>
        <v/>
      </c>
      <c r="J232" s="9" t="str">
        <f>IF('Macrobond Imports'!AA231="","",'Macrobond Imports'!AA231)</f>
        <v/>
      </c>
      <c r="K232" s="9">
        <f>IF('Macrobond Imports'!DF231="","",'Macrobond Imports'!DF231)</f>
        <v>31.6</v>
      </c>
      <c r="L232" s="9">
        <f>IF('Macrobond Imports'!EA231="","",'Macrobond Imports'!EA231)</f>
        <v>33.700000000000003</v>
      </c>
      <c r="M232" s="9" t="str">
        <f>IF('Macrobond Imports'!FA231="","",'Macrobond Imports'!FA231)</f>
        <v/>
      </c>
      <c r="N232" s="9" t="str">
        <f>IF('Macrobond Imports'!FC231="","",'Macrobond Imports'!FC231)</f>
        <v/>
      </c>
      <c r="P232" s="16">
        <f t="shared" si="171"/>
        <v>24139</v>
      </c>
      <c r="Q232" s="17" t="str">
        <f t="shared" si="172"/>
        <v/>
      </c>
      <c r="R232" s="17" t="str">
        <f t="shared" si="173"/>
        <v/>
      </c>
      <c r="S232" s="17" t="str">
        <f t="shared" si="174"/>
        <v/>
      </c>
      <c r="T232" s="17" t="str">
        <f t="shared" si="175"/>
        <v/>
      </c>
      <c r="U232" s="17" t="str">
        <f t="shared" si="176"/>
        <v/>
      </c>
      <c r="V232" s="17" t="str">
        <f t="shared" si="177"/>
        <v/>
      </c>
      <c r="W232" s="17" t="str">
        <f t="shared" si="178"/>
        <v/>
      </c>
      <c r="X232" s="17" t="str">
        <f t="shared" si="179"/>
        <v/>
      </c>
      <c r="Y232" s="17" t="str">
        <f t="shared" si="180"/>
        <v/>
      </c>
      <c r="Z232" s="17">
        <f t="shared" si="181"/>
        <v>6.3694267515923553E-3</v>
      </c>
      <c r="AA232" s="17">
        <f t="shared" si="182"/>
        <v>1.812688821752273E-2</v>
      </c>
      <c r="AB232" s="17" t="str">
        <f t="shared" si="183"/>
        <v/>
      </c>
      <c r="AC232" s="17" t="str">
        <f t="shared" si="184"/>
        <v/>
      </c>
      <c r="AE232" s="17" t="str">
        <f t="shared" ca="1" si="185"/>
        <v/>
      </c>
      <c r="AF232" s="17" t="str">
        <f t="shared" ca="1" si="186"/>
        <v/>
      </c>
      <c r="AG232" s="17" t="str">
        <f t="shared" ca="1" si="187"/>
        <v/>
      </c>
      <c r="AH232" s="17" t="str">
        <f t="shared" ca="1" si="188"/>
        <v/>
      </c>
      <c r="AI232" s="17" t="str">
        <f t="shared" ca="1" si="189"/>
        <v/>
      </c>
      <c r="AJ232" s="17" t="str">
        <f t="shared" ca="1" si="190"/>
        <v/>
      </c>
      <c r="AK232" s="17" t="str">
        <f t="shared" ca="1" si="191"/>
        <v/>
      </c>
      <c r="AL232" s="17" t="str">
        <f t="shared" ca="1" si="192"/>
        <v/>
      </c>
      <c r="AM232" s="17" t="str">
        <f t="shared" ca="1" si="193"/>
        <v/>
      </c>
      <c r="AN232" s="17">
        <f t="shared" ca="1" si="194"/>
        <v>2.265372168284796E-2</v>
      </c>
      <c r="AO232" s="17">
        <f t="shared" ca="1" si="195"/>
        <v>0.12709030100334462</v>
      </c>
      <c r="AP232" s="17" t="str">
        <f t="shared" ca="1" si="196"/>
        <v/>
      </c>
      <c r="AQ232" s="17" t="str">
        <f t="shared" ca="1" si="197"/>
        <v/>
      </c>
      <c r="AS232" s="17" t="str">
        <f t="shared" ca="1" si="198"/>
        <v/>
      </c>
      <c r="AT232" s="17" t="str">
        <f t="shared" ca="1" si="199"/>
        <v/>
      </c>
      <c r="AU232" s="17" t="str">
        <f t="shared" ca="1" si="200"/>
        <v/>
      </c>
      <c r="AV232" s="17" t="str">
        <f t="shared" ca="1" si="201"/>
        <v/>
      </c>
      <c r="AW232" s="17" t="str">
        <f t="shared" ca="1" si="202"/>
        <v/>
      </c>
      <c r="AX232" s="17" t="str">
        <f t="shared" ca="1" si="203"/>
        <v/>
      </c>
      <c r="AY232" s="17" t="str">
        <f t="shared" ca="1" si="204"/>
        <v/>
      </c>
      <c r="AZ232" s="17" t="str">
        <f t="shared" ca="1" si="205"/>
        <v/>
      </c>
      <c r="BA232" s="17" t="str">
        <f t="shared" ca="1" si="206"/>
        <v/>
      </c>
      <c r="BB232" s="17">
        <f t="shared" ca="1" si="207"/>
        <v>2.5722159855434468E-2</v>
      </c>
      <c r="BC232" s="17">
        <f t="shared" ca="1" si="208"/>
        <v>0.21478514879625155</v>
      </c>
      <c r="BD232" s="17" t="str">
        <f t="shared" ca="1" si="209"/>
        <v/>
      </c>
      <c r="BE232" s="17" t="str">
        <f t="shared" ca="1" si="210"/>
        <v/>
      </c>
      <c r="BG232" s="17" t="str">
        <f t="shared" ca="1" si="211"/>
        <v/>
      </c>
      <c r="BH232" s="17" t="str">
        <f t="shared" ca="1" si="212"/>
        <v/>
      </c>
      <c r="BI232" s="17" t="str">
        <f t="shared" ca="1" si="213"/>
        <v/>
      </c>
      <c r="BJ232" s="17" t="str">
        <f t="shared" ca="1" si="214"/>
        <v/>
      </c>
      <c r="BK232" s="17" t="str">
        <f t="shared" ca="1" si="215"/>
        <v/>
      </c>
      <c r="BL232" s="17" t="str">
        <f t="shared" ca="1" si="216"/>
        <v/>
      </c>
      <c r="BM232" s="17" t="str">
        <f t="shared" ca="1" si="217"/>
        <v/>
      </c>
      <c r="BN232" s="17" t="str">
        <f t="shared" ca="1" si="218"/>
        <v/>
      </c>
      <c r="BO232" s="17" t="str">
        <f t="shared" ca="1" si="219"/>
        <v/>
      </c>
      <c r="BP232" s="17">
        <f t="shared" ca="1" si="220"/>
        <v>1.9261194867764342E-2</v>
      </c>
      <c r="BQ232" s="17">
        <f t="shared" ca="1" si="221"/>
        <v>0.14456034265558126</v>
      </c>
      <c r="BR232" s="17" t="str">
        <f t="shared" ca="1" si="222"/>
        <v/>
      </c>
      <c r="BS232" s="17" t="str">
        <f t="shared" ca="1" si="223"/>
        <v/>
      </c>
      <c r="BX232" t="str">
        <f>IF('Macrobond Imports'!FG231="","",'Macrobond Imports'!FG231)</f>
        <v/>
      </c>
      <c r="BY232" t="str">
        <f>IF('Macrobond Imports'!AI231="","",'Macrobond Imports'!AI231)</f>
        <v/>
      </c>
      <c r="CA232" s="37" t="str">
        <f t="shared" ca="1" si="224"/>
        <v/>
      </c>
      <c r="CB232" s="37" t="str">
        <f t="shared" ca="1" si="225"/>
        <v/>
      </c>
    </row>
    <row r="233" spans="1:80" x14ac:dyDescent="0.25">
      <c r="A233" s="10">
        <f>IF('Macrobond Imports'!A232="","",'Macrobond Imports'!A232)</f>
        <v>24167</v>
      </c>
      <c r="B233" s="9" t="str">
        <f>IF('Macrobond Imports'!B232="","",'Macrobond Imports'!B232)</f>
        <v/>
      </c>
      <c r="C233" s="9" t="str">
        <f>IF('Macrobond Imports'!C232="","",'Macrobond Imports'!C232)</f>
        <v/>
      </c>
      <c r="D233" s="9" t="str">
        <f>IF('Macrobond Imports'!Z232="","",'Macrobond Imports'!Z232)</f>
        <v/>
      </c>
      <c r="E233" s="9" t="str">
        <f>IF('Macrobond Imports'!BH232="","",'Macrobond Imports'!BH232)</f>
        <v/>
      </c>
      <c r="F233" s="9" t="str">
        <f>IF('Macrobond Imports'!BJ232="","",'Macrobond Imports'!BJ232)</f>
        <v/>
      </c>
      <c r="G233" s="9" t="str">
        <f>IF('Macrobond Imports'!BK232="","",'Macrobond Imports'!BK232)</f>
        <v/>
      </c>
      <c r="H233" s="9" t="str">
        <f>IF('Macrobond Imports'!BL232="","",'Macrobond Imports'!BL232)</f>
        <v/>
      </c>
      <c r="I233" s="9" t="str">
        <f>IF('Macrobond Imports'!BS232="","",'Macrobond Imports'!BS232)</f>
        <v/>
      </c>
      <c r="J233" s="9" t="str">
        <f>IF('Macrobond Imports'!AA232="","",'Macrobond Imports'!AA232)</f>
        <v/>
      </c>
      <c r="K233" s="9">
        <f>IF('Macrobond Imports'!DF232="","",'Macrobond Imports'!DF232)</f>
        <v>31.7</v>
      </c>
      <c r="L233" s="9">
        <f>IF('Macrobond Imports'!EA232="","",'Macrobond Imports'!EA232)</f>
        <v>33.5</v>
      </c>
      <c r="M233" s="9" t="str">
        <f>IF('Macrobond Imports'!FA232="","",'Macrobond Imports'!FA232)</f>
        <v/>
      </c>
      <c r="N233" s="9" t="str">
        <f>IF('Macrobond Imports'!FC232="","",'Macrobond Imports'!FC232)</f>
        <v/>
      </c>
      <c r="P233" s="16">
        <f t="shared" si="171"/>
        <v>24167</v>
      </c>
      <c r="Q233" s="17" t="str">
        <f t="shared" si="172"/>
        <v/>
      </c>
      <c r="R233" s="17" t="str">
        <f t="shared" si="173"/>
        <v/>
      </c>
      <c r="S233" s="17" t="str">
        <f t="shared" si="174"/>
        <v/>
      </c>
      <c r="T233" s="17" t="str">
        <f t="shared" si="175"/>
        <v/>
      </c>
      <c r="U233" s="17" t="str">
        <f t="shared" si="176"/>
        <v/>
      </c>
      <c r="V233" s="17" t="str">
        <f t="shared" si="177"/>
        <v/>
      </c>
      <c r="W233" s="17" t="str">
        <f t="shared" si="178"/>
        <v/>
      </c>
      <c r="X233" s="17" t="str">
        <f t="shared" si="179"/>
        <v/>
      </c>
      <c r="Y233" s="17" t="str">
        <f t="shared" si="180"/>
        <v/>
      </c>
      <c r="Z233" s="17">
        <f t="shared" si="181"/>
        <v>3.1645569620253333E-3</v>
      </c>
      <c r="AA233" s="17">
        <f t="shared" si="182"/>
        <v>-5.9347181008903016E-3</v>
      </c>
      <c r="AB233" s="17" t="str">
        <f t="shared" si="183"/>
        <v/>
      </c>
      <c r="AC233" s="17" t="str">
        <f t="shared" si="184"/>
        <v/>
      </c>
      <c r="AE233" s="17" t="str">
        <f t="shared" ca="1" si="185"/>
        <v/>
      </c>
      <c r="AF233" s="17" t="str">
        <f t="shared" ca="1" si="186"/>
        <v/>
      </c>
      <c r="AG233" s="17" t="str">
        <f t="shared" ca="1" si="187"/>
        <v/>
      </c>
      <c r="AH233" s="17" t="str">
        <f t="shared" ca="1" si="188"/>
        <v/>
      </c>
      <c r="AI233" s="17" t="str">
        <f t="shared" ca="1" si="189"/>
        <v/>
      </c>
      <c r="AJ233" s="17" t="str">
        <f t="shared" ca="1" si="190"/>
        <v/>
      </c>
      <c r="AK233" s="17" t="str">
        <f t="shared" ca="1" si="191"/>
        <v/>
      </c>
      <c r="AL233" s="17" t="str">
        <f t="shared" ca="1" si="192"/>
        <v/>
      </c>
      <c r="AM233" s="17" t="str">
        <f t="shared" ca="1" si="193"/>
        <v/>
      </c>
      <c r="AN233" s="17">
        <f t="shared" ca="1" si="194"/>
        <v>2.2580645161290214E-2</v>
      </c>
      <c r="AO233" s="17">
        <f t="shared" ca="1" si="195"/>
        <v>0.1166666666666667</v>
      </c>
      <c r="AP233" s="17" t="str">
        <f t="shared" ca="1" si="196"/>
        <v/>
      </c>
      <c r="AQ233" s="17" t="str">
        <f t="shared" ca="1" si="197"/>
        <v/>
      </c>
      <c r="AS233" s="17" t="str">
        <f t="shared" ca="1" si="198"/>
        <v/>
      </c>
      <c r="AT233" s="17" t="str">
        <f t="shared" ca="1" si="199"/>
        <v/>
      </c>
      <c r="AU233" s="17" t="str">
        <f t="shared" ca="1" si="200"/>
        <v/>
      </c>
      <c r="AV233" s="17" t="str">
        <f t="shared" ca="1" si="201"/>
        <v/>
      </c>
      <c r="AW233" s="17" t="str">
        <f t="shared" ca="1" si="202"/>
        <v/>
      </c>
      <c r="AX233" s="17" t="str">
        <f t="shared" ca="1" si="203"/>
        <v/>
      </c>
      <c r="AY233" s="17" t="str">
        <f t="shared" ca="1" si="204"/>
        <v/>
      </c>
      <c r="AZ233" s="17" t="str">
        <f t="shared" ca="1" si="205"/>
        <v/>
      </c>
      <c r="BA233" s="17" t="str">
        <f t="shared" ca="1" si="206"/>
        <v/>
      </c>
      <c r="BB233" s="17">
        <f t="shared" ca="1" si="207"/>
        <v>3.8767746871871012E-2</v>
      </c>
      <c r="BC233" s="17">
        <f t="shared" ca="1" si="208"/>
        <v>0.10150942497108906</v>
      </c>
      <c r="BD233" s="17" t="str">
        <f t="shared" ca="1" si="209"/>
        <v/>
      </c>
      <c r="BE233" s="17" t="str">
        <f t="shared" ca="1" si="210"/>
        <v/>
      </c>
      <c r="BG233" s="17" t="str">
        <f t="shared" ca="1" si="211"/>
        <v/>
      </c>
      <c r="BH233" s="17" t="str">
        <f t="shared" ca="1" si="212"/>
        <v/>
      </c>
      <c r="BI233" s="17" t="str">
        <f t="shared" ca="1" si="213"/>
        <v/>
      </c>
      <c r="BJ233" s="17" t="str">
        <f t="shared" ca="1" si="214"/>
        <v/>
      </c>
      <c r="BK233" s="17" t="str">
        <f t="shared" ca="1" si="215"/>
        <v/>
      </c>
      <c r="BL233" s="17" t="str">
        <f t="shared" ca="1" si="216"/>
        <v/>
      </c>
      <c r="BM233" s="17" t="str">
        <f t="shared" ca="1" si="217"/>
        <v/>
      </c>
      <c r="BN233" s="17" t="str">
        <f t="shared" ca="1" si="218"/>
        <v/>
      </c>
      <c r="BO233" s="17" t="str">
        <f t="shared" ca="1" si="219"/>
        <v/>
      </c>
      <c r="BP233" s="17">
        <f t="shared" ca="1" si="220"/>
        <v>2.5722422398922085E-2</v>
      </c>
      <c r="BQ233" s="17">
        <f t="shared" ca="1" si="221"/>
        <v>0.13823075986855482</v>
      </c>
      <c r="BR233" s="17" t="str">
        <f t="shared" ca="1" si="222"/>
        <v/>
      </c>
      <c r="BS233" s="17" t="str">
        <f t="shared" ca="1" si="223"/>
        <v/>
      </c>
      <c r="BX233" t="str">
        <f>IF('Macrobond Imports'!FG232="","",'Macrobond Imports'!FG232)</f>
        <v/>
      </c>
      <c r="BY233" t="str">
        <f>IF('Macrobond Imports'!AI232="","",'Macrobond Imports'!AI232)</f>
        <v/>
      </c>
      <c r="CA233" s="37" t="str">
        <f t="shared" ca="1" si="224"/>
        <v/>
      </c>
      <c r="CB233" s="37" t="str">
        <f t="shared" ca="1" si="225"/>
        <v/>
      </c>
    </row>
    <row r="234" spans="1:80" x14ac:dyDescent="0.25">
      <c r="A234" s="10">
        <f>IF('Macrobond Imports'!A233="","",'Macrobond Imports'!A233)</f>
        <v>24198</v>
      </c>
      <c r="B234" s="9" t="str">
        <f>IF('Macrobond Imports'!B233="","",'Macrobond Imports'!B233)</f>
        <v/>
      </c>
      <c r="C234" s="9" t="str">
        <f>IF('Macrobond Imports'!C233="","",'Macrobond Imports'!C233)</f>
        <v/>
      </c>
      <c r="D234" s="9" t="str">
        <f>IF('Macrobond Imports'!Z233="","",'Macrobond Imports'!Z233)</f>
        <v/>
      </c>
      <c r="E234" s="9" t="str">
        <f>IF('Macrobond Imports'!BH233="","",'Macrobond Imports'!BH233)</f>
        <v/>
      </c>
      <c r="F234" s="9" t="str">
        <f>IF('Macrobond Imports'!BJ233="","",'Macrobond Imports'!BJ233)</f>
        <v/>
      </c>
      <c r="G234" s="9" t="str">
        <f>IF('Macrobond Imports'!BK233="","",'Macrobond Imports'!BK233)</f>
        <v/>
      </c>
      <c r="H234" s="9" t="str">
        <f>IF('Macrobond Imports'!BL233="","",'Macrobond Imports'!BL233)</f>
        <v/>
      </c>
      <c r="I234" s="9" t="str">
        <f>IF('Macrobond Imports'!BS233="","",'Macrobond Imports'!BS233)</f>
        <v/>
      </c>
      <c r="J234" s="9" t="str">
        <f>IF('Macrobond Imports'!AA233="","",'Macrobond Imports'!AA233)</f>
        <v/>
      </c>
      <c r="K234" s="9">
        <f>IF('Macrobond Imports'!DF233="","",'Macrobond Imports'!DF233)</f>
        <v>31.8</v>
      </c>
      <c r="L234" s="9">
        <f>IF('Macrobond Imports'!EA233="","",'Macrobond Imports'!EA233)</f>
        <v>33.299999999999997</v>
      </c>
      <c r="M234" s="9" t="str">
        <f>IF('Macrobond Imports'!FA233="","",'Macrobond Imports'!FA233)</f>
        <v/>
      </c>
      <c r="N234" s="9" t="str">
        <f>IF('Macrobond Imports'!FC233="","",'Macrobond Imports'!FC233)</f>
        <v/>
      </c>
      <c r="P234" s="16">
        <f t="shared" si="171"/>
        <v>24198</v>
      </c>
      <c r="Q234" s="17" t="str">
        <f t="shared" si="172"/>
        <v/>
      </c>
      <c r="R234" s="17" t="str">
        <f t="shared" si="173"/>
        <v/>
      </c>
      <c r="S234" s="17" t="str">
        <f t="shared" si="174"/>
        <v/>
      </c>
      <c r="T234" s="17" t="str">
        <f t="shared" si="175"/>
        <v/>
      </c>
      <c r="U234" s="17" t="str">
        <f t="shared" si="176"/>
        <v/>
      </c>
      <c r="V234" s="17" t="str">
        <f t="shared" si="177"/>
        <v/>
      </c>
      <c r="W234" s="17" t="str">
        <f t="shared" si="178"/>
        <v/>
      </c>
      <c r="X234" s="17" t="str">
        <f t="shared" si="179"/>
        <v/>
      </c>
      <c r="Y234" s="17" t="str">
        <f t="shared" si="180"/>
        <v/>
      </c>
      <c r="Z234" s="17">
        <f t="shared" si="181"/>
        <v>3.154574132492094E-3</v>
      </c>
      <c r="AA234" s="17">
        <f t="shared" si="182"/>
        <v>-5.9701492537314049E-3</v>
      </c>
      <c r="AB234" s="17" t="str">
        <f t="shared" si="183"/>
        <v/>
      </c>
      <c r="AC234" s="17" t="str">
        <f t="shared" si="184"/>
        <v/>
      </c>
      <c r="AE234" s="17" t="str">
        <f t="shared" ca="1" si="185"/>
        <v/>
      </c>
      <c r="AF234" s="17" t="str">
        <f t="shared" ca="1" si="186"/>
        <v/>
      </c>
      <c r="AG234" s="17" t="str">
        <f t="shared" ca="1" si="187"/>
        <v/>
      </c>
      <c r="AH234" s="17" t="str">
        <f t="shared" ca="1" si="188"/>
        <v/>
      </c>
      <c r="AI234" s="17" t="str">
        <f t="shared" ca="1" si="189"/>
        <v/>
      </c>
      <c r="AJ234" s="17" t="str">
        <f t="shared" ca="1" si="190"/>
        <v/>
      </c>
      <c r="AK234" s="17" t="str">
        <f t="shared" ca="1" si="191"/>
        <v/>
      </c>
      <c r="AL234" s="17" t="str">
        <f t="shared" ca="1" si="192"/>
        <v/>
      </c>
      <c r="AM234" s="17" t="str">
        <f t="shared" ca="1" si="193"/>
        <v/>
      </c>
      <c r="AN234" s="17">
        <f t="shared" ca="1" si="194"/>
        <v>2.2508038585209E-2</v>
      </c>
      <c r="AO234" s="17">
        <f t="shared" ca="1" si="195"/>
        <v>9.539473684210531E-2</v>
      </c>
      <c r="AP234" s="17" t="str">
        <f t="shared" ca="1" si="196"/>
        <v/>
      </c>
      <c r="AQ234" s="17" t="str">
        <f t="shared" ca="1" si="197"/>
        <v/>
      </c>
      <c r="AS234" s="17" t="str">
        <f t="shared" ca="1" si="198"/>
        <v/>
      </c>
      <c r="AT234" s="17" t="str">
        <f t="shared" ca="1" si="199"/>
        <v/>
      </c>
      <c r="AU234" s="17" t="str">
        <f t="shared" ca="1" si="200"/>
        <v/>
      </c>
      <c r="AV234" s="17" t="str">
        <f t="shared" ca="1" si="201"/>
        <v/>
      </c>
      <c r="AW234" s="17" t="str">
        <f t="shared" ca="1" si="202"/>
        <v/>
      </c>
      <c r="AX234" s="17" t="str">
        <f t="shared" ca="1" si="203"/>
        <v/>
      </c>
      <c r="AY234" s="17" t="str">
        <f t="shared" ca="1" si="204"/>
        <v/>
      </c>
      <c r="AZ234" s="17" t="str">
        <f t="shared" ca="1" si="205"/>
        <v/>
      </c>
      <c r="BA234" s="17" t="str">
        <f t="shared" ca="1" si="206"/>
        <v/>
      </c>
      <c r="BB234" s="17">
        <f t="shared" ca="1" si="207"/>
        <v>5.1937379640942805E-2</v>
      </c>
      <c r="BC234" s="17">
        <f t="shared" ca="1" si="208"/>
        <v>2.4389124074939872E-2</v>
      </c>
      <c r="BD234" s="17" t="str">
        <f t="shared" ca="1" si="209"/>
        <v/>
      </c>
      <c r="BE234" s="17" t="str">
        <f t="shared" ca="1" si="210"/>
        <v/>
      </c>
      <c r="BG234" s="17" t="str">
        <f t="shared" ca="1" si="211"/>
        <v/>
      </c>
      <c r="BH234" s="17" t="str">
        <f t="shared" ca="1" si="212"/>
        <v/>
      </c>
      <c r="BI234" s="17" t="str">
        <f t="shared" ca="1" si="213"/>
        <v/>
      </c>
      <c r="BJ234" s="17" t="str">
        <f t="shared" ca="1" si="214"/>
        <v/>
      </c>
      <c r="BK234" s="17" t="str">
        <f t="shared" ca="1" si="215"/>
        <v/>
      </c>
      <c r="BL234" s="17" t="str">
        <f t="shared" ca="1" si="216"/>
        <v/>
      </c>
      <c r="BM234" s="17" t="str">
        <f t="shared" ca="1" si="217"/>
        <v/>
      </c>
      <c r="BN234" s="17" t="str">
        <f t="shared" ca="1" si="218"/>
        <v/>
      </c>
      <c r="BO234" s="17" t="str">
        <f t="shared" ca="1" si="219"/>
        <v/>
      </c>
      <c r="BP234" s="17">
        <f t="shared" ca="1" si="220"/>
        <v>3.2204064551031752E-2</v>
      </c>
      <c r="BQ234" s="17">
        <f t="shared" ca="1" si="221"/>
        <v>9.6564613741544791E-2</v>
      </c>
      <c r="BR234" s="17" t="str">
        <f t="shared" ca="1" si="222"/>
        <v/>
      </c>
      <c r="BS234" s="17" t="str">
        <f t="shared" ca="1" si="223"/>
        <v/>
      </c>
      <c r="BX234" t="str">
        <f>IF('Macrobond Imports'!FG233="","",'Macrobond Imports'!FG233)</f>
        <v/>
      </c>
      <c r="BY234" t="str">
        <f>IF('Macrobond Imports'!AI233="","",'Macrobond Imports'!AI233)</f>
        <v/>
      </c>
      <c r="CA234" s="37" t="str">
        <f t="shared" ca="1" si="224"/>
        <v/>
      </c>
      <c r="CB234" s="37" t="str">
        <f t="shared" ca="1" si="225"/>
        <v/>
      </c>
    </row>
    <row r="235" spans="1:80" x14ac:dyDescent="0.25">
      <c r="A235" s="10">
        <f>IF('Macrobond Imports'!A234="","",'Macrobond Imports'!A234)</f>
        <v>24228</v>
      </c>
      <c r="B235" s="9" t="str">
        <f>IF('Macrobond Imports'!B234="","",'Macrobond Imports'!B234)</f>
        <v/>
      </c>
      <c r="C235" s="9" t="str">
        <f>IF('Macrobond Imports'!C234="","",'Macrobond Imports'!C234)</f>
        <v/>
      </c>
      <c r="D235" s="9" t="str">
        <f>IF('Macrobond Imports'!Z234="","",'Macrobond Imports'!Z234)</f>
        <v/>
      </c>
      <c r="E235" s="9" t="str">
        <f>IF('Macrobond Imports'!BH234="","",'Macrobond Imports'!BH234)</f>
        <v/>
      </c>
      <c r="F235" s="9" t="str">
        <f>IF('Macrobond Imports'!BJ234="","",'Macrobond Imports'!BJ234)</f>
        <v/>
      </c>
      <c r="G235" s="9" t="str">
        <f>IF('Macrobond Imports'!BK234="","",'Macrobond Imports'!BK234)</f>
        <v/>
      </c>
      <c r="H235" s="9" t="str">
        <f>IF('Macrobond Imports'!BL234="","",'Macrobond Imports'!BL234)</f>
        <v/>
      </c>
      <c r="I235" s="9" t="str">
        <f>IF('Macrobond Imports'!BS234="","",'Macrobond Imports'!BS234)</f>
        <v/>
      </c>
      <c r="J235" s="9" t="str">
        <f>IF('Macrobond Imports'!AA234="","",'Macrobond Imports'!AA234)</f>
        <v/>
      </c>
      <c r="K235" s="9">
        <f>IF('Macrobond Imports'!DF234="","",'Macrobond Imports'!DF234)</f>
        <v>32</v>
      </c>
      <c r="L235" s="9">
        <f>IF('Macrobond Imports'!EA234="","",'Macrobond Imports'!EA234)</f>
        <v>33</v>
      </c>
      <c r="M235" s="9" t="str">
        <f>IF('Macrobond Imports'!FA234="","",'Macrobond Imports'!FA234)</f>
        <v/>
      </c>
      <c r="N235" s="9" t="str">
        <f>IF('Macrobond Imports'!FC234="","",'Macrobond Imports'!FC234)</f>
        <v/>
      </c>
      <c r="P235" s="16">
        <f t="shared" si="171"/>
        <v>24228</v>
      </c>
      <c r="Q235" s="17" t="str">
        <f t="shared" si="172"/>
        <v/>
      </c>
      <c r="R235" s="17" t="str">
        <f t="shared" si="173"/>
        <v/>
      </c>
      <c r="S235" s="17" t="str">
        <f t="shared" si="174"/>
        <v/>
      </c>
      <c r="T235" s="17" t="str">
        <f t="shared" si="175"/>
        <v/>
      </c>
      <c r="U235" s="17" t="str">
        <f t="shared" si="176"/>
        <v/>
      </c>
      <c r="V235" s="17" t="str">
        <f t="shared" si="177"/>
        <v/>
      </c>
      <c r="W235" s="17" t="str">
        <f t="shared" si="178"/>
        <v/>
      </c>
      <c r="X235" s="17" t="str">
        <f t="shared" si="179"/>
        <v/>
      </c>
      <c r="Y235" s="17" t="str">
        <f t="shared" si="180"/>
        <v/>
      </c>
      <c r="Z235" s="17">
        <f t="shared" si="181"/>
        <v>6.2893081761006275E-3</v>
      </c>
      <c r="AA235" s="17">
        <f t="shared" si="182"/>
        <v>-9.009009009008917E-3</v>
      </c>
      <c r="AB235" s="17" t="str">
        <f t="shared" si="183"/>
        <v/>
      </c>
      <c r="AC235" s="17" t="str">
        <f t="shared" si="184"/>
        <v/>
      </c>
      <c r="AE235" s="17" t="str">
        <f t="shared" ca="1" si="185"/>
        <v/>
      </c>
      <c r="AF235" s="17" t="str">
        <f t="shared" ca="1" si="186"/>
        <v/>
      </c>
      <c r="AG235" s="17" t="str">
        <f t="shared" ca="1" si="187"/>
        <v/>
      </c>
      <c r="AH235" s="17" t="str">
        <f t="shared" ca="1" si="188"/>
        <v/>
      </c>
      <c r="AI235" s="17" t="str">
        <f t="shared" ca="1" si="189"/>
        <v/>
      </c>
      <c r="AJ235" s="17" t="str">
        <f t="shared" ca="1" si="190"/>
        <v/>
      </c>
      <c r="AK235" s="17" t="str">
        <f t="shared" ca="1" si="191"/>
        <v/>
      </c>
      <c r="AL235" s="17" t="str">
        <f t="shared" ca="1" si="192"/>
        <v/>
      </c>
      <c r="AM235" s="17" t="str">
        <f t="shared" ca="1" si="193"/>
        <v/>
      </c>
      <c r="AN235" s="17">
        <f t="shared" ca="1" si="194"/>
        <v>2.8938906752411508E-2</v>
      </c>
      <c r="AO235" s="17">
        <f t="shared" ca="1" si="195"/>
        <v>7.1428571428571397E-2</v>
      </c>
      <c r="AP235" s="17" t="str">
        <f t="shared" ca="1" si="196"/>
        <v/>
      </c>
      <c r="AQ235" s="17" t="str">
        <f t="shared" ca="1" si="197"/>
        <v/>
      </c>
      <c r="AS235" s="17" t="str">
        <f t="shared" ca="1" si="198"/>
        <v/>
      </c>
      <c r="AT235" s="17" t="str">
        <f t="shared" ca="1" si="199"/>
        <v/>
      </c>
      <c r="AU235" s="17" t="str">
        <f t="shared" ca="1" si="200"/>
        <v/>
      </c>
      <c r="AV235" s="17" t="str">
        <f t="shared" ca="1" si="201"/>
        <v/>
      </c>
      <c r="AW235" s="17" t="str">
        <f t="shared" ca="1" si="202"/>
        <v/>
      </c>
      <c r="AX235" s="17" t="str">
        <f t="shared" ca="1" si="203"/>
        <v/>
      </c>
      <c r="AY235" s="17" t="str">
        <f t="shared" ca="1" si="204"/>
        <v/>
      </c>
      <c r="AZ235" s="17" t="str">
        <f t="shared" ca="1" si="205"/>
        <v/>
      </c>
      <c r="BA235" s="17" t="str">
        <f t="shared" ca="1" si="206"/>
        <v/>
      </c>
      <c r="BB235" s="17">
        <f t="shared" ca="1" si="207"/>
        <v>5.1602434408287046E-2</v>
      </c>
      <c r="BC235" s="17">
        <f t="shared" ca="1" si="208"/>
        <v>-8.0532980613412519E-2</v>
      </c>
      <c r="BD235" s="17" t="str">
        <f t="shared" ca="1" si="209"/>
        <v/>
      </c>
      <c r="BE235" s="17" t="str">
        <f t="shared" ca="1" si="210"/>
        <v/>
      </c>
      <c r="BG235" s="17" t="str">
        <f t="shared" ca="1" si="211"/>
        <v/>
      </c>
      <c r="BH235" s="17" t="str">
        <f t="shared" ca="1" si="212"/>
        <v/>
      </c>
      <c r="BI235" s="17" t="str">
        <f t="shared" ca="1" si="213"/>
        <v/>
      </c>
      <c r="BJ235" s="17" t="str">
        <f t="shared" ca="1" si="214"/>
        <v/>
      </c>
      <c r="BK235" s="17" t="str">
        <f t="shared" ca="1" si="215"/>
        <v/>
      </c>
      <c r="BL235" s="17" t="str">
        <f t="shared" ca="1" si="216"/>
        <v/>
      </c>
      <c r="BM235" s="17" t="str">
        <f t="shared" ca="1" si="217"/>
        <v/>
      </c>
      <c r="BN235" s="17" t="str">
        <f t="shared" ca="1" si="218"/>
        <v/>
      </c>
      <c r="BO235" s="17" t="str">
        <f t="shared" ca="1" si="219"/>
        <v/>
      </c>
      <c r="BP235" s="17">
        <f t="shared" ca="1" si="220"/>
        <v>3.8581686883849331E-2</v>
      </c>
      <c r="BQ235" s="17">
        <f t="shared" ca="1" si="221"/>
        <v>5.6860861210585867E-2</v>
      </c>
      <c r="BR235" s="17" t="str">
        <f t="shared" ca="1" si="222"/>
        <v/>
      </c>
      <c r="BS235" s="17" t="str">
        <f t="shared" ca="1" si="223"/>
        <v/>
      </c>
      <c r="BX235" t="str">
        <f>IF('Macrobond Imports'!FG234="","",'Macrobond Imports'!FG234)</f>
        <v/>
      </c>
      <c r="BY235" t="str">
        <f>IF('Macrobond Imports'!AI234="","",'Macrobond Imports'!AI234)</f>
        <v/>
      </c>
      <c r="CA235" s="37" t="str">
        <f t="shared" ca="1" si="224"/>
        <v/>
      </c>
      <c r="CB235" s="37" t="str">
        <f t="shared" ca="1" si="225"/>
        <v/>
      </c>
    </row>
    <row r="236" spans="1:80" x14ac:dyDescent="0.25">
      <c r="A236" s="10">
        <f>IF('Macrobond Imports'!A235="","",'Macrobond Imports'!A235)</f>
        <v>24259</v>
      </c>
      <c r="B236" s="9" t="str">
        <f>IF('Macrobond Imports'!B235="","",'Macrobond Imports'!B235)</f>
        <v/>
      </c>
      <c r="C236" s="9" t="str">
        <f>IF('Macrobond Imports'!C235="","",'Macrobond Imports'!C235)</f>
        <v/>
      </c>
      <c r="D236" s="9" t="str">
        <f>IF('Macrobond Imports'!Z235="","",'Macrobond Imports'!Z235)</f>
        <v/>
      </c>
      <c r="E236" s="9" t="str">
        <f>IF('Macrobond Imports'!BH235="","",'Macrobond Imports'!BH235)</f>
        <v/>
      </c>
      <c r="F236" s="9" t="str">
        <f>IF('Macrobond Imports'!BJ235="","",'Macrobond Imports'!BJ235)</f>
        <v/>
      </c>
      <c r="G236" s="9" t="str">
        <f>IF('Macrobond Imports'!BK235="","",'Macrobond Imports'!BK235)</f>
        <v/>
      </c>
      <c r="H236" s="9" t="str">
        <f>IF('Macrobond Imports'!BL235="","",'Macrobond Imports'!BL235)</f>
        <v/>
      </c>
      <c r="I236" s="9" t="str">
        <f>IF('Macrobond Imports'!BS235="","",'Macrobond Imports'!BS235)</f>
        <v/>
      </c>
      <c r="J236" s="9" t="str">
        <f>IF('Macrobond Imports'!AA235="","",'Macrobond Imports'!AA235)</f>
        <v/>
      </c>
      <c r="K236" s="9">
        <f>IF('Macrobond Imports'!DF235="","",'Macrobond Imports'!DF235)</f>
        <v>32</v>
      </c>
      <c r="L236" s="9">
        <f>IF('Macrobond Imports'!EA235="","",'Macrobond Imports'!EA235)</f>
        <v>33</v>
      </c>
      <c r="M236" s="9" t="str">
        <f>IF('Macrobond Imports'!FA235="","",'Macrobond Imports'!FA235)</f>
        <v/>
      </c>
      <c r="N236" s="9" t="str">
        <f>IF('Macrobond Imports'!FC235="","",'Macrobond Imports'!FC235)</f>
        <v/>
      </c>
      <c r="P236" s="16">
        <f t="shared" si="171"/>
        <v>24259</v>
      </c>
      <c r="Q236" s="17" t="str">
        <f t="shared" si="172"/>
        <v/>
      </c>
      <c r="R236" s="17" t="str">
        <f t="shared" si="173"/>
        <v/>
      </c>
      <c r="S236" s="17" t="str">
        <f t="shared" si="174"/>
        <v/>
      </c>
      <c r="T236" s="17" t="str">
        <f t="shared" si="175"/>
        <v/>
      </c>
      <c r="U236" s="17" t="str">
        <f t="shared" si="176"/>
        <v/>
      </c>
      <c r="V236" s="17" t="str">
        <f t="shared" si="177"/>
        <v/>
      </c>
      <c r="W236" s="17" t="str">
        <f t="shared" si="178"/>
        <v/>
      </c>
      <c r="X236" s="17" t="str">
        <f t="shared" si="179"/>
        <v/>
      </c>
      <c r="Y236" s="17" t="str">
        <f t="shared" si="180"/>
        <v/>
      </c>
      <c r="Z236" s="17">
        <f t="shared" si="181"/>
        <v>0</v>
      </c>
      <c r="AA236" s="17">
        <f t="shared" si="182"/>
        <v>0</v>
      </c>
      <c r="AB236" s="17" t="str">
        <f t="shared" si="183"/>
        <v/>
      </c>
      <c r="AC236" s="17" t="str">
        <f t="shared" si="184"/>
        <v/>
      </c>
      <c r="AE236" s="17" t="str">
        <f t="shared" ca="1" si="185"/>
        <v/>
      </c>
      <c r="AF236" s="17" t="str">
        <f t="shared" ca="1" si="186"/>
        <v/>
      </c>
      <c r="AG236" s="17" t="str">
        <f t="shared" ca="1" si="187"/>
        <v/>
      </c>
      <c r="AH236" s="17" t="str">
        <f t="shared" ca="1" si="188"/>
        <v/>
      </c>
      <c r="AI236" s="17" t="str">
        <f t="shared" ca="1" si="189"/>
        <v/>
      </c>
      <c r="AJ236" s="17" t="str">
        <f t="shared" ca="1" si="190"/>
        <v/>
      </c>
      <c r="AK236" s="17" t="str">
        <f t="shared" ca="1" si="191"/>
        <v/>
      </c>
      <c r="AL236" s="17" t="str">
        <f t="shared" ca="1" si="192"/>
        <v/>
      </c>
      <c r="AM236" s="17" t="str">
        <f t="shared" ca="1" si="193"/>
        <v/>
      </c>
      <c r="AN236" s="17">
        <f t="shared" ca="1" si="194"/>
        <v>2.5641025641025772E-2</v>
      </c>
      <c r="AO236" s="17">
        <f t="shared" ca="1" si="195"/>
        <v>4.4303797468354444E-2</v>
      </c>
      <c r="AP236" s="17" t="str">
        <f t="shared" ca="1" si="196"/>
        <v/>
      </c>
      <c r="AQ236" s="17" t="str">
        <f t="shared" ca="1" si="197"/>
        <v/>
      </c>
      <c r="AS236" s="17" t="str">
        <f t="shared" ca="1" si="198"/>
        <v/>
      </c>
      <c r="AT236" s="17" t="str">
        <f t="shared" ca="1" si="199"/>
        <v/>
      </c>
      <c r="AU236" s="17" t="str">
        <f t="shared" ca="1" si="200"/>
        <v/>
      </c>
      <c r="AV236" s="17" t="str">
        <f t="shared" ca="1" si="201"/>
        <v/>
      </c>
      <c r="AW236" s="17" t="str">
        <f t="shared" ca="1" si="202"/>
        <v/>
      </c>
      <c r="AX236" s="17" t="str">
        <f t="shared" ca="1" si="203"/>
        <v/>
      </c>
      <c r="AY236" s="17" t="str">
        <f t="shared" ca="1" si="204"/>
        <v/>
      </c>
      <c r="AZ236" s="17" t="str">
        <f t="shared" ca="1" si="205"/>
        <v/>
      </c>
      <c r="BA236" s="17" t="str">
        <f t="shared" ca="1" si="206"/>
        <v/>
      </c>
      <c r="BB236" s="17">
        <f t="shared" ca="1" si="207"/>
        <v>3.8395660222160455E-2</v>
      </c>
      <c r="BC236" s="17">
        <f t="shared" ca="1" si="208"/>
        <v>-5.8378141841340048E-2</v>
      </c>
      <c r="BD236" s="17" t="str">
        <f t="shared" ca="1" si="209"/>
        <v/>
      </c>
      <c r="BE236" s="17" t="str">
        <f t="shared" ca="1" si="210"/>
        <v/>
      </c>
      <c r="BG236" s="17" t="str">
        <f t="shared" ca="1" si="211"/>
        <v/>
      </c>
      <c r="BH236" s="17" t="str">
        <f t="shared" ca="1" si="212"/>
        <v/>
      </c>
      <c r="BI236" s="17" t="str">
        <f t="shared" ca="1" si="213"/>
        <v/>
      </c>
      <c r="BJ236" s="17" t="str">
        <f t="shared" ca="1" si="214"/>
        <v/>
      </c>
      <c r="BK236" s="17" t="str">
        <f t="shared" ca="1" si="215"/>
        <v/>
      </c>
      <c r="BL236" s="17" t="str">
        <f t="shared" ca="1" si="216"/>
        <v/>
      </c>
      <c r="BM236" s="17" t="str">
        <f t="shared" ca="1" si="217"/>
        <v/>
      </c>
      <c r="BN236" s="17" t="str">
        <f t="shared" ca="1" si="218"/>
        <v/>
      </c>
      <c r="BO236" s="17" t="str">
        <f t="shared" ca="1" si="219"/>
        <v/>
      </c>
      <c r="BP236" s="17">
        <f t="shared" ca="1" si="220"/>
        <v>3.8581686883849331E-2</v>
      </c>
      <c r="BQ236" s="17">
        <f t="shared" ca="1" si="221"/>
        <v>1.8432791852537544E-2</v>
      </c>
      <c r="BR236" s="17" t="str">
        <f t="shared" ca="1" si="222"/>
        <v/>
      </c>
      <c r="BS236" s="17" t="str">
        <f t="shared" ca="1" si="223"/>
        <v/>
      </c>
      <c r="BX236" t="str">
        <f>IF('Macrobond Imports'!FG235="","",'Macrobond Imports'!FG235)</f>
        <v/>
      </c>
      <c r="BY236" t="str">
        <f>IF('Macrobond Imports'!AI235="","",'Macrobond Imports'!AI235)</f>
        <v/>
      </c>
      <c r="CA236" s="37" t="str">
        <f t="shared" ca="1" si="224"/>
        <v/>
      </c>
      <c r="CB236" s="37" t="str">
        <f t="shared" ca="1" si="225"/>
        <v/>
      </c>
    </row>
    <row r="237" spans="1:80" x14ac:dyDescent="0.25">
      <c r="A237" s="10">
        <f>IF('Macrobond Imports'!A236="","",'Macrobond Imports'!A236)</f>
        <v>24289</v>
      </c>
      <c r="B237" s="9" t="str">
        <f>IF('Macrobond Imports'!B236="","",'Macrobond Imports'!B236)</f>
        <v/>
      </c>
      <c r="C237" s="9" t="str">
        <f>IF('Macrobond Imports'!C236="","",'Macrobond Imports'!C236)</f>
        <v/>
      </c>
      <c r="D237" s="9" t="str">
        <f>IF('Macrobond Imports'!Z236="","",'Macrobond Imports'!Z236)</f>
        <v/>
      </c>
      <c r="E237" s="9" t="str">
        <f>IF('Macrobond Imports'!BH236="","",'Macrobond Imports'!BH236)</f>
        <v/>
      </c>
      <c r="F237" s="9" t="str">
        <f>IF('Macrobond Imports'!BJ236="","",'Macrobond Imports'!BJ236)</f>
        <v/>
      </c>
      <c r="G237" s="9" t="str">
        <f>IF('Macrobond Imports'!BK236="","",'Macrobond Imports'!BK236)</f>
        <v/>
      </c>
      <c r="H237" s="9" t="str">
        <f>IF('Macrobond Imports'!BL236="","",'Macrobond Imports'!BL236)</f>
        <v/>
      </c>
      <c r="I237" s="9" t="str">
        <f>IF('Macrobond Imports'!BS236="","",'Macrobond Imports'!BS236)</f>
        <v/>
      </c>
      <c r="J237" s="9" t="str">
        <f>IF('Macrobond Imports'!AA236="","",'Macrobond Imports'!AA236)</f>
        <v/>
      </c>
      <c r="K237" s="9">
        <f>IF('Macrobond Imports'!DF236="","",'Macrobond Imports'!DF236)</f>
        <v>32.200000000000003</v>
      </c>
      <c r="L237" s="9">
        <f>IF('Macrobond Imports'!EA236="","",'Macrobond Imports'!EA236)</f>
        <v>33.4</v>
      </c>
      <c r="M237" s="9" t="str">
        <f>IF('Macrobond Imports'!FA236="","",'Macrobond Imports'!FA236)</f>
        <v/>
      </c>
      <c r="N237" s="9" t="str">
        <f>IF('Macrobond Imports'!FC236="","",'Macrobond Imports'!FC236)</f>
        <v/>
      </c>
      <c r="P237" s="16">
        <f t="shared" si="171"/>
        <v>24289</v>
      </c>
      <c r="Q237" s="17" t="str">
        <f t="shared" si="172"/>
        <v/>
      </c>
      <c r="R237" s="17" t="str">
        <f t="shared" si="173"/>
        <v/>
      </c>
      <c r="S237" s="17" t="str">
        <f t="shared" si="174"/>
        <v/>
      </c>
      <c r="T237" s="17" t="str">
        <f t="shared" si="175"/>
        <v/>
      </c>
      <c r="U237" s="17" t="str">
        <f t="shared" si="176"/>
        <v/>
      </c>
      <c r="V237" s="17" t="str">
        <f t="shared" si="177"/>
        <v/>
      </c>
      <c r="W237" s="17" t="str">
        <f t="shared" si="178"/>
        <v/>
      </c>
      <c r="X237" s="17" t="str">
        <f t="shared" si="179"/>
        <v/>
      </c>
      <c r="Y237" s="17" t="str">
        <f t="shared" si="180"/>
        <v/>
      </c>
      <c r="Z237" s="17">
        <f t="shared" si="181"/>
        <v>6.2500000000000888E-3</v>
      </c>
      <c r="AA237" s="17">
        <f t="shared" si="182"/>
        <v>1.2121212121211977E-2</v>
      </c>
      <c r="AB237" s="17" t="str">
        <f t="shared" si="183"/>
        <v/>
      </c>
      <c r="AC237" s="17" t="str">
        <f t="shared" si="184"/>
        <v/>
      </c>
      <c r="AE237" s="17" t="str">
        <f t="shared" ca="1" si="185"/>
        <v/>
      </c>
      <c r="AF237" s="17" t="str">
        <f t="shared" ca="1" si="186"/>
        <v/>
      </c>
      <c r="AG237" s="17" t="str">
        <f t="shared" ca="1" si="187"/>
        <v/>
      </c>
      <c r="AH237" s="17" t="str">
        <f t="shared" ca="1" si="188"/>
        <v/>
      </c>
      <c r="AI237" s="17" t="str">
        <f t="shared" ca="1" si="189"/>
        <v/>
      </c>
      <c r="AJ237" s="17" t="str">
        <f t="shared" ca="1" si="190"/>
        <v/>
      </c>
      <c r="AK237" s="17" t="str">
        <f t="shared" ca="1" si="191"/>
        <v/>
      </c>
      <c r="AL237" s="17" t="str">
        <f t="shared" ca="1" si="192"/>
        <v/>
      </c>
      <c r="AM237" s="17" t="str">
        <f t="shared" ca="1" si="193"/>
        <v/>
      </c>
      <c r="AN237" s="17">
        <f t="shared" ca="1" si="194"/>
        <v>3.2051282051282159E-2</v>
      </c>
      <c r="AO237" s="17">
        <f t="shared" ca="1" si="195"/>
        <v>7.0512820512820484E-2</v>
      </c>
      <c r="AP237" s="17" t="str">
        <f t="shared" ca="1" si="196"/>
        <v/>
      </c>
      <c r="AQ237" s="17" t="str">
        <f t="shared" ca="1" si="197"/>
        <v/>
      </c>
      <c r="AS237" s="17" t="str">
        <f t="shared" ca="1" si="198"/>
        <v/>
      </c>
      <c r="AT237" s="17" t="str">
        <f t="shared" ca="1" si="199"/>
        <v/>
      </c>
      <c r="AU237" s="17" t="str">
        <f t="shared" ca="1" si="200"/>
        <v/>
      </c>
      <c r="AV237" s="17" t="str">
        <f t="shared" ca="1" si="201"/>
        <v/>
      </c>
      <c r="AW237" s="17" t="str">
        <f t="shared" ca="1" si="202"/>
        <v/>
      </c>
      <c r="AX237" s="17" t="str">
        <f t="shared" ca="1" si="203"/>
        <v/>
      </c>
      <c r="AY237" s="17" t="str">
        <f t="shared" ca="1" si="204"/>
        <v/>
      </c>
      <c r="AZ237" s="17" t="str">
        <f t="shared" ca="1" si="205"/>
        <v/>
      </c>
      <c r="BA237" s="17" t="str">
        <f t="shared" ca="1" si="206"/>
        <v/>
      </c>
      <c r="BB237" s="17">
        <f t="shared" ca="1" si="207"/>
        <v>5.1271780813575196E-2</v>
      </c>
      <c r="BC237" s="17">
        <f t="shared" ca="1" si="208"/>
        <v>1.2066228580202232E-2</v>
      </c>
      <c r="BD237" s="17" t="str">
        <f t="shared" ca="1" si="209"/>
        <v/>
      </c>
      <c r="BE237" s="17" t="str">
        <f t="shared" ca="1" si="210"/>
        <v/>
      </c>
      <c r="BG237" s="17" t="str">
        <f t="shared" ca="1" si="211"/>
        <v/>
      </c>
      <c r="BH237" s="17" t="str">
        <f t="shared" ca="1" si="212"/>
        <v/>
      </c>
      <c r="BI237" s="17" t="str">
        <f t="shared" ca="1" si="213"/>
        <v/>
      </c>
      <c r="BJ237" s="17" t="str">
        <f t="shared" ca="1" si="214"/>
        <v/>
      </c>
      <c r="BK237" s="17" t="str">
        <f t="shared" ca="1" si="215"/>
        <v/>
      </c>
      <c r="BL237" s="17" t="str">
        <f t="shared" ca="1" si="216"/>
        <v/>
      </c>
      <c r="BM237" s="17" t="str">
        <f t="shared" ca="1" si="217"/>
        <v/>
      </c>
      <c r="BN237" s="17" t="str">
        <f t="shared" ca="1" si="218"/>
        <v/>
      </c>
      <c r="BO237" s="17" t="str">
        <f t="shared" ca="1" si="219"/>
        <v/>
      </c>
      <c r="BP237" s="17">
        <f t="shared" ca="1" si="220"/>
        <v>5.1604527567041814E-2</v>
      </c>
      <c r="BQ237" s="17">
        <f t="shared" ca="1" si="221"/>
        <v>1.8209034236635002E-2</v>
      </c>
      <c r="BR237" s="17" t="str">
        <f t="shared" ca="1" si="222"/>
        <v/>
      </c>
      <c r="BS237" s="17" t="str">
        <f t="shared" ca="1" si="223"/>
        <v/>
      </c>
      <c r="BX237" t="str">
        <f>IF('Macrobond Imports'!FG236="","",'Macrobond Imports'!FG236)</f>
        <v/>
      </c>
      <c r="BY237" t="str">
        <f>IF('Macrobond Imports'!AI236="","",'Macrobond Imports'!AI236)</f>
        <v/>
      </c>
      <c r="CA237" s="37" t="str">
        <f t="shared" ca="1" si="224"/>
        <v/>
      </c>
      <c r="CB237" s="37" t="str">
        <f t="shared" ca="1" si="225"/>
        <v/>
      </c>
    </row>
    <row r="238" spans="1:80" x14ac:dyDescent="0.25">
      <c r="A238" s="10">
        <f>IF('Macrobond Imports'!A237="","",'Macrobond Imports'!A237)</f>
        <v>24320</v>
      </c>
      <c r="B238" s="9" t="str">
        <f>IF('Macrobond Imports'!B237="","",'Macrobond Imports'!B237)</f>
        <v/>
      </c>
      <c r="C238" s="9" t="str">
        <f>IF('Macrobond Imports'!C237="","",'Macrobond Imports'!C237)</f>
        <v/>
      </c>
      <c r="D238" s="9" t="str">
        <f>IF('Macrobond Imports'!Z237="","",'Macrobond Imports'!Z237)</f>
        <v/>
      </c>
      <c r="E238" s="9" t="str">
        <f>IF('Macrobond Imports'!BH237="","",'Macrobond Imports'!BH237)</f>
        <v/>
      </c>
      <c r="F238" s="9" t="str">
        <f>IF('Macrobond Imports'!BJ237="","",'Macrobond Imports'!BJ237)</f>
        <v/>
      </c>
      <c r="G238" s="9" t="str">
        <f>IF('Macrobond Imports'!BK237="","",'Macrobond Imports'!BK237)</f>
        <v/>
      </c>
      <c r="H238" s="9" t="str">
        <f>IF('Macrobond Imports'!BL237="","",'Macrobond Imports'!BL237)</f>
        <v/>
      </c>
      <c r="I238" s="9" t="str">
        <f>IF('Macrobond Imports'!BS237="","",'Macrobond Imports'!BS237)</f>
        <v/>
      </c>
      <c r="J238" s="9" t="str">
        <f>IF('Macrobond Imports'!AA237="","",'Macrobond Imports'!AA237)</f>
        <v/>
      </c>
      <c r="K238" s="9">
        <f>IF('Macrobond Imports'!DF237="","",'Macrobond Imports'!DF237)</f>
        <v>32.299999999999997</v>
      </c>
      <c r="L238" s="9">
        <f>IF('Macrobond Imports'!EA237="","",'Macrobond Imports'!EA237)</f>
        <v>33.5</v>
      </c>
      <c r="M238" s="9" t="str">
        <f>IF('Macrobond Imports'!FA237="","",'Macrobond Imports'!FA237)</f>
        <v/>
      </c>
      <c r="N238" s="9" t="str">
        <f>IF('Macrobond Imports'!FC237="","",'Macrobond Imports'!FC237)</f>
        <v/>
      </c>
      <c r="P238" s="16">
        <f t="shared" si="171"/>
        <v>24320</v>
      </c>
      <c r="Q238" s="17" t="str">
        <f t="shared" si="172"/>
        <v/>
      </c>
      <c r="R238" s="17" t="str">
        <f t="shared" si="173"/>
        <v/>
      </c>
      <c r="S238" s="17" t="str">
        <f t="shared" si="174"/>
        <v/>
      </c>
      <c r="T238" s="17" t="str">
        <f t="shared" si="175"/>
        <v/>
      </c>
      <c r="U238" s="17" t="str">
        <f t="shared" si="176"/>
        <v/>
      </c>
      <c r="V238" s="17" t="str">
        <f t="shared" si="177"/>
        <v/>
      </c>
      <c r="W238" s="17" t="str">
        <f t="shared" si="178"/>
        <v/>
      </c>
      <c r="X238" s="17" t="str">
        <f t="shared" si="179"/>
        <v/>
      </c>
      <c r="Y238" s="17" t="str">
        <f t="shared" si="180"/>
        <v/>
      </c>
      <c r="Z238" s="17">
        <f t="shared" si="181"/>
        <v>3.1055900621115295E-3</v>
      </c>
      <c r="AA238" s="17">
        <f t="shared" si="182"/>
        <v>2.9940119760478723E-3</v>
      </c>
      <c r="AB238" s="17" t="str">
        <f t="shared" si="183"/>
        <v/>
      </c>
      <c r="AC238" s="17" t="str">
        <f t="shared" si="184"/>
        <v/>
      </c>
      <c r="AE238" s="17" t="str">
        <f t="shared" ca="1" si="185"/>
        <v/>
      </c>
      <c r="AF238" s="17" t="str">
        <f t="shared" ca="1" si="186"/>
        <v/>
      </c>
      <c r="AG238" s="17" t="str">
        <f t="shared" ca="1" si="187"/>
        <v/>
      </c>
      <c r="AH238" s="17" t="str">
        <f t="shared" ca="1" si="188"/>
        <v/>
      </c>
      <c r="AI238" s="17" t="str">
        <f t="shared" ca="1" si="189"/>
        <v/>
      </c>
      <c r="AJ238" s="17" t="str">
        <f t="shared" ca="1" si="190"/>
        <v/>
      </c>
      <c r="AK238" s="17" t="str">
        <f t="shared" ca="1" si="191"/>
        <v/>
      </c>
      <c r="AL238" s="17" t="str">
        <f t="shared" ca="1" si="192"/>
        <v/>
      </c>
      <c r="AM238" s="17" t="str">
        <f t="shared" ca="1" si="193"/>
        <v/>
      </c>
      <c r="AN238" s="17">
        <f t="shared" ca="1" si="194"/>
        <v>3.1948881789137351E-2</v>
      </c>
      <c r="AO238" s="17">
        <f t="shared" ca="1" si="195"/>
        <v>6.3492063492063489E-2</v>
      </c>
      <c r="AP238" s="17" t="str">
        <f t="shared" ca="1" si="196"/>
        <v/>
      </c>
      <c r="AQ238" s="17" t="str">
        <f t="shared" ca="1" si="197"/>
        <v/>
      </c>
      <c r="AS238" s="17" t="str">
        <f t="shared" ca="1" si="198"/>
        <v/>
      </c>
      <c r="AT238" s="17" t="str">
        <f t="shared" ca="1" si="199"/>
        <v/>
      </c>
      <c r="AU238" s="17" t="str">
        <f t="shared" ca="1" si="200"/>
        <v/>
      </c>
      <c r="AV238" s="17" t="str">
        <f t="shared" ca="1" si="201"/>
        <v/>
      </c>
      <c r="AW238" s="17" t="str">
        <f t="shared" ca="1" si="202"/>
        <v/>
      </c>
      <c r="AX238" s="17" t="str">
        <f t="shared" ca="1" si="203"/>
        <v/>
      </c>
      <c r="AY238" s="17" t="str">
        <f t="shared" ca="1" si="204"/>
        <v/>
      </c>
      <c r="AZ238" s="17" t="str">
        <f t="shared" ca="1" si="205"/>
        <v/>
      </c>
      <c r="BA238" s="17" t="str">
        <f t="shared" ca="1" si="206"/>
        <v/>
      </c>
      <c r="BB238" s="17">
        <f t="shared" ca="1" si="207"/>
        <v>3.8030647373198834E-2</v>
      </c>
      <c r="BC238" s="17">
        <f t="shared" ca="1" si="208"/>
        <v>6.1997437013089574E-2</v>
      </c>
      <c r="BD238" s="17" t="str">
        <f t="shared" ca="1" si="209"/>
        <v/>
      </c>
      <c r="BE238" s="17" t="str">
        <f t="shared" ca="1" si="210"/>
        <v/>
      </c>
      <c r="BG238" s="17" t="str">
        <f t="shared" ca="1" si="211"/>
        <v/>
      </c>
      <c r="BH238" s="17" t="str">
        <f t="shared" ca="1" si="212"/>
        <v/>
      </c>
      <c r="BI238" s="17" t="str">
        <f t="shared" ca="1" si="213"/>
        <v/>
      </c>
      <c r="BJ238" s="17" t="str">
        <f t="shared" ca="1" si="214"/>
        <v/>
      </c>
      <c r="BK238" s="17" t="str">
        <f t="shared" ca="1" si="215"/>
        <v/>
      </c>
      <c r="BL238" s="17" t="str">
        <f t="shared" ca="1" si="216"/>
        <v/>
      </c>
      <c r="BM238" s="17" t="str">
        <f t="shared" ca="1" si="217"/>
        <v/>
      </c>
      <c r="BN238" s="17" t="str">
        <f t="shared" ca="1" si="218"/>
        <v/>
      </c>
      <c r="BO238" s="17" t="str">
        <f t="shared" ca="1" si="219"/>
        <v/>
      </c>
      <c r="BP238" s="17">
        <f t="shared" ca="1" si="220"/>
        <v>4.479450408588348E-2</v>
      </c>
      <c r="BQ238" s="17">
        <f t="shared" ca="1" si="221"/>
        <v>-1.1834215322843566E-2</v>
      </c>
      <c r="BR238" s="17" t="str">
        <f t="shared" ca="1" si="222"/>
        <v/>
      </c>
      <c r="BS238" s="17" t="str">
        <f t="shared" ca="1" si="223"/>
        <v/>
      </c>
      <c r="BX238" t="str">
        <f>IF('Macrobond Imports'!FG237="","",'Macrobond Imports'!FG237)</f>
        <v/>
      </c>
      <c r="BY238" t="str">
        <f>IF('Macrobond Imports'!AI237="","",'Macrobond Imports'!AI237)</f>
        <v/>
      </c>
      <c r="CA238" s="37" t="str">
        <f t="shared" ca="1" si="224"/>
        <v/>
      </c>
      <c r="CB238" s="37" t="str">
        <f t="shared" ca="1" si="225"/>
        <v/>
      </c>
    </row>
    <row r="239" spans="1:80" x14ac:dyDescent="0.25">
      <c r="A239" s="10">
        <f>IF('Macrobond Imports'!A238="","",'Macrobond Imports'!A238)</f>
        <v>24351</v>
      </c>
      <c r="B239" s="9" t="str">
        <f>IF('Macrobond Imports'!B238="","",'Macrobond Imports'!B238)</f>
        <v/>
      </c>
      <c r="C239" s="9" t="str">
        <f>IF('Macrobond Imports'!C238="","",'Macrobond Imports'!C238)</f>
        <v/>
      </c>
      <c r="D239" s="9" t="str">
        <f>IF('Macrobond Imports'!Z238="","",'Macrobond Imports'!Z238)</f>
        <v/>
      </c>
      <c r="E239" s="9" t="str">
        <f>IF('Macrobond Imports'!BH238="","",'Macrobond Imports'!BH238)</f>
        <v/>
      </c>
      <c r="F239" s="9" t="str">
        <f>IF('Macrobond Imports'!BJ238="","",'Macrobond Imports'!BJ238)</f>
        <v/>
      </c>
      <c r="G239" s="9" t="str">
        <f>IF('Macrobond Imports'!BK238="","",'Macrobond Imports'!BK238)</f>
        <v/>
      </c>
      <c r="H239" s="9" t="str">
        <f>IF('Macrobond Imports'!BL238="","",'Macrobond Imports'!BL238)</f>
        <v/>
      </c>
      <c r="I239" s="9" t="str">
        <f>IF('Macrobond Imports'!BS238="","",'Macrobond Imports'!BS238)</f>
        <v/>
      </c>
      <c r="J239" s="9" t="str">
        <f>IF('Macrobond Imports'!AA238="","",'Macrobond Imports'!AA238)</f>
        <v/>
      </c>
      <c r="K239" s="9">
        <f>IF('Macrobond Imports'!DF238="","",'Macrobond Imports'!DF238)</f>
        <v>32.200000000000003</v>
      </c>
      <c r="L239" s="9">
        <f>IF('Macrobond Imports'!EA238="","",'Macrobond Imports'!EA238)</f>
        <v>33.4</v>
      </c>
      <c r="M239" s="9" t="str">
        <f>IF('Macrobond Imports'!FA238="","",'Macrobond Imports'!FA238)</f>
        <v/>
      </c>
      <c r="N239" s="9" t="str">
        <f>IF('Macrobond Imports'!FC238="","",'Macrobond Imports'!FC238)</f>
        <v/>
      </c>
      <c r="P239" s="16">
        <f t="shared" si="171"/>
        <v>24351</v>
      </c>
      <c r="Q239" s="17" t="str">
        <f t="shared" si="172"/>
        <v/>
      </c>
      <c r="R239" s="17" t="str">
        <f t="shared" si="173"/>
        <v/>
      </c>
      <c r="S239" s="17" t="str">
        <f t="shared" si="174"/>
        <v/>
      </c>
      <c r="T239" s="17" t="str">
        <f t="shared" si="175"/>
        <v/>
      </c>
      <c r="U239" s="17" t="str">
        <f t="shared" si="176"/>
        <v/>
      </c>
      <c r="V239" s="17" t="str">
        <f t="shared" si="177"/>
        <v/>
      </c>
      <c r="W239" s="17" t="str">
        <f t="shared" si="178"/>
        <v/>
      </c>
      <c r="X239" s="17" t="str">
        <f t="shared" si="179"/>
        <v/>
      </c>
      <c r="Y239" s="17" t="str">
        <f t="shared" si="180"/>
        <v/>
      </c>
      <c r="Z239" s="17">
        <f t="shared" si="181"/>
        <v>-3.0959752321979561E-3</v>
      </c>
      <c r="AA239" s="17">
        <f t="shared" si="182"/>
        <v>-2.9850746268657025E-3</v>
      </c>
      <c r="AB239" s="17" t="str">
        <f t="shared" si="183"/>
        <v/>
      </c>
      <c r="AC239" s="17" t="str">
        <f t="shared" si="184"/>
        <v/>
      </c>
      <c r="AE239" s="17" t="str">
        <f t="shared" ca="1" si="185"/>
        <v/>
      </c>
      <c r="AF239" s="17" t="str">
        <f t="shared" ca="1" si="186"/>
        <v/>
      </c>
      <c r="AG239" s="17" t="str">
        <f t="shared" ca="1" si="187"/>
        <v/>
      </c>
      <c r="AH239" s="17" t="str">
        <f t="shared" ca="1" si="188"/>
        <v/>
      </c>
      <c r="AI239" s="17" t="str">
        <f t="shared" ca="1" si="189"/>
        <v/>
      </c>
      <c r="AJ239" s="17" t="str">
        <f t="shared" ca="1" si="190"/>
        <v/>
      </c>
      <c r="AK239" s="17" t="str">
        <f t="shared" ca="1" si="191"/>
        <v/>
      </c>
      <c r="AL239" s="17" t="str">
        <f t="shared" ca="1" si="192"/>
        <v/>
      </c>
      <c r="AM239" s="17" t="str">
        <f t="shared" ca="1" si="193"/>
        <v/>
      </c>
      <c r="AN239" s="17">
        <f t="shared" ca="1" si="194"/>
        <v>2.8753993610223683E-2</v>
      </c>
      <c r="AO239" s="17">
        <f t="shared" ca="1" si="195"/>
        <v>6.3694267515923553E-2</v>
      </c>
      <c r="AP239" s="17" t="str">
        <f t="shared" ca="1" si="196"/>
        <v/>
      </c>
      <c r="AQ239" s="17" t="str">
        <f t="shared" ca="1" si="197"/>
        <v/>
      </c>
      <c r="AS239" s="17" t="str">
        <f t="shared" ca="1" si="198"/>
        <v/>
      </c>
      <c r="AT239" s="17" t="str">
        <f t="shared" ca="1" si="199"/>
        <v/>
      </c>
      <c r="AU239" s="17" t="str">
        <f t="shared" ca="1" si="200"/>
        <v/>
      </c>
      <c r="AV239" s="17" t="str">
        <f t="shared" ca="1" si="201"/>
        <v/>
      </c>
      <c r="AW239" s="17" t="str">
        <f t="shared" ca="1" si="202"/>
        <v/>
      </c>
      <c r="AX239" s="17" t="str">
        <f t="shared" ca="1" si="203"/>
        <v/>
      </c>
      <c r="AY239" s="17" t="str">
        <f t="shared" ca="1" si="204"/>
        <v/>
      </c>
      <c r="AZ239" s="17" t="str">
        <f t="shared" ca="1" si="205"/>
        <v/>
      </c>
      <c r="BA239" s="17" t="str">
        <f t="shared" ca="1" si="206"/>
        <v/>
      </c>
      <c r="BB239" s="17">
        <f t="shared" ca="1" si="207"/>
        <v>2.5235353088379098E-2</v>
      </c>
      <c r="BC239" s="17">
        <f t="shared" ca="1" si="208"/>
        <v>4.9373536348541913E-2</v>
      </c>
      <c r="BD239" s="17" t="str">
        <f t="shared" ca="1" si="209"/>
        <v/>
      </c>
      <c r="BE239" s="17" t="str">
        <f t="shared" ca="1" si="210"/>
        <v/>
      </c>
      <c r="BG239" s="17" t="str">
        <f t="shared" ca="1" si="211"/>
        <v/>
      </c>
      <c r="BH239" s="17" t="str">
        <f t="shared" ca="1" si="212"/>
        <v/>
      </c>
      <c r="BI239" s="17" t="str">
        <f t="shared" ca="1" si="213"/>
        <v/>
      </c>
      <c r="BJ239" s="17" t="str">
        <f t="shared" ca="1" si="214"/>
        <v/>
      </c>
      <c r="BK239" s="17" t="str">
        <f t="shared" ca="1" si="215"/>
        <v/>
      </c>
      <c r="BL239" s="17" t="str">
        <f t="shared" ca="1" si="216"/>
        <v/>
      </c>
      <c r="BM239" s="17" t="str">
        <f t="shared" ca="1" si="217"/>
        <v/>
      </c>
      <c r="BN239" s="17" t="str">
        <f t="shared" ca="1" si="218"/>
        <v/>
      </c>
      <c r="BO239" s="17" t="str">
        <f t="shared" ca="1" si="219"/>
        <v/>
      </c>
      <c r="BP239" s="17">
        <f t="shared" ca="1" si="220"/>
        <v>3.1794524773856025E-2</v>
      </c>
      <c r="BQ239" s="17">
        <f t="shared" ca="1" si="221"/>
        <v>-5.9612385832034098E-3</v>
      </c>
      <c r="BR239" s="17" t="str">
        <f t="shared" ca="1" si="222"/>
        <v/>
      </c>
      <c r="BS239" s="17" t="str">
        <f t="shared" ca="1" si="223"/>
        <v/>
      </c>
      <c r="BX239" t="str">
        <f>IF('Macrobond Imports'!FG238="","",'Macrobond Imports'!FG238)</f>
        <v/>
      </c>
      <c r="BY239" t="str">
        <f>IF('Macrobond Imports'!AI238="","",'Macrobond Imports'!AI238)</f>
        <v/>
      </c>
      <c r="CA239" s="37" t="str">
        <f t="shared" ca="1" si="224"/>
        <v/>
      </c>
      <c r="CB239" s="37" t="str">
        <f t="shared" ca="1" si="225"/>
        <v/>
      </c>
    </row>
    <row r="240" spans="1:80" x14ac:dyDescent="0.25">
      <c r="A240" s="10">
        <f>IF('Macrobond Imports'!A239="","",'Macrobond Imports'!A239)</f>
        <v>24381</v>
      </c>
      <c r="B240" s="9" t="str">
        <f>IF('Macrobond Imports'!B239="","",'Macrobond Imports'!B239)</f>
        <v/>
      </c>
      <c r="C240" s="9" t="str">
        <f>IF('Macrobond Imports'!C239="","",'Macrobond Imports'!C239)</f>
        <v/>
      </c>
      <c r="D240" s="9" t="str">
        <f>IF('Macrobond Imports'!Z239="","",'Macrobond Imports'!Z239)</f>
        <v/>
      </c>
      <c r="E240" s="9" t="str">
        <f>IF('Macrobond Imports'!BH239="","",'Macrobond Imports'!BH239)</f>
        <v/>
      </c>
      <c r="F240" s="9" t="str">
        <f>IF('Macrobond Imports'!BJ239="","",'Macrobond Imports'!BJ239)</f>
        <v/>
      </c>
      <c r="G240" s="9" t="str">
        <f>IF('Macrobond Imports'!BK239="","",'Macrobond Imports'!BK239)</f>
        <v/>
      </c>
      <c r="H240" s="9" t="str">
        <f>IF('Macrobond Imports'!BL239="","",'Macrobond Imports'!BL239)</f>
        <v/>
      </c>
      <c r="I240" s="9" t="str">
        <f>IF('Macrobond Imports'!BS239="","",'Macrobond Imports'!BS239)</f>
        <v/>
      </c>
      <c r="J240" s="9" t="str">
        <f>IF('Macrobond Imports'!AA239="","",'Macrobond Imports'!AA239)</f>
        <v/>
      </c>
      <c r="K240" s="9">
        <f>IF('Macrobond Imports'!DF239="","",'Macrobond Imports'!DF239)</f>
        <v>32.1</v>
      </c>
      <c r="L240" s="9">
        <f>IF('Macrobond Imports'!EA239="","",'Macrobond Imports'!EA239)</f>
        <v>32.9</v>
      </c>
      <c r="M240" s="9" t="str">
        <f>IF('Macrobond Imports'!FA239="","",'Macrobond Imports'!FA239)</f>
        <v/>
      </c>
      <c r="N240" s="9" t="str">
        <f>IF('Macrobond Imports'!FC239="","",'Macrobond Imports'!FC239)</f>
        <v/>
      </c>
      <c r="P240" s="16">
        <f t="shared" si="171"/>
        <v>24381</v>
      </c>
      <c r="Q240" s="17" t="str">
        <f t="shared" si="172"/>
        <v/>
      </c>
      <c r="R240" s="17" t="str">
        <f t="shared" si="173"/>
        <v/>
      </c>
      <c r="S240" s="17" t="str">
        <f t="shared" si="174"/>
        <v/>
      </c>
      <c r="T240" s="17" t="str">
        <f t="shared" si="175"/>
        <v/>
      </c>
      <c r="U240" s="17" t="str">
        <f t="shared" si="176"/>
        <v/>
      </c>
      <c r="V240" s="17" t="str">
        <f t="shared" si="177"/>
        <v/>
      </c>
      <c r="W240" s="17" t="str">
        <f t="shared" si="178"/>
        <v/>
      </c>
      <c r="X240" s="17" t="str">
        <f t="shared" si="179"/>
        <v/>
      </c>
      <c r="Y240" s="17" t="str">
        <f t="shared" si="180"/>
        <v/>
      </c>
      <c r="Z240" s="17">
        <f t="shared" si="181"/>
        <v>-3.1055900621118626E-3</v>
      </c>
      <c r="AA240" s="17">
        <f t="shared" si="182"/>
        <v>-1.4970059880239472E-2</v>
      </c>
      <c r="AB240" s="17" t="str">
        <f t="shared" si="183"/>
        <v/>
      </c>
      <c r="AC240" s="17" t="str">
        <f t="shared" si="184"/>
        <v/>
      </c>
      <c r="AE240" s="17" t="str">
        <f t="shared" ca="1" si="185"/>
        <v/>
      </c>
      <c r="AF240" s="17" t="str">
        <f t="shared" ca="1" si="186"/>
        <v/>
      </c>
      <c r="AG240" s="17" t="str">
        <f t="shared" ca="1" si="187"/>
        <v/>
      </c>
      <c r="AH240" s="17" t="str">
        <f t="shared" ca="1" si="188"/>
        <v/>
      </c>
      <c r="AI240" s="17" t="str">
        <f t="shared" ca="1" si="189"/>
        <v/>
      </c>
      <c r="AJ240" s="17" t="str">
        <f t="shared" ca="1" si="190"/>
        <v/>
      </c>
      <c r="AK240" s="17" t="str">
        <f t="shared" ca="1" si="191"/>
        <v/>
      </c>
      <c r="AL240" s="17" t="str">
        <f t="shared" ca="1" si="192"/>
        <v/>
      </c>
      <c r="AM240" s="17" t="str">
        <f t="shared" ca="1" si="193"/>
        <v/>
      </c>
      <c r="AN240" s="17">
        <f t="shared" ca="1" si="194"/>
        <v>2.5559105431310014E-2</v>
      </c>
      <c r="AO240" s="17">
        <f t="shared" ca="1" si="195"/>
        <v>3.459119496855334E-2</v>
      </c>
      <c r="AP240" s="17" t="str">
        <f t="shared" ca="1" si="196"/>
        <v/>
      </c>
      <c r="AQ240" s="17" t="str">
        <f t="shared" ca="1" si="197"/>
        <v/>
      </c>
      <c r="AS240" s="17" t="str">
        <f t="shared" ca="1" si="198"/>
        <v/>
      </c>
      <c r="AT240" s="17" t="str">
        <f t="shared" ca="1" si="199"/>
        <v/>
      </c>
      <c r="AU240" s="17" t="str">
        <f t="shared" ca="1" si="200"/>
        <v/>
      </c>
      <c r="AV240" s="17" t="str">
        <f t="shared" ca="1" si="201"/>
        <v/>
      </c>
      <c r="AW240" s="17" t="str">
        <f t="shared" ca="1" si="202"/>
        <v/>
      </c>
      <c r="AX240" s="17" t="str">
        <f t="shared" ca="1" si="203"/>
        <v/>
      </c>
      <c r="AY240" s="17" t="str">
        <f t="shared" ca="1" si="204"/>
        <v/>
      </c>
      <c r="AZ240" s="17" t="str">
        <f t="shared" ca="1" si="205"/>
        <v/>
      </c>
      <c r="BA240" s="17" t="str">
        <f t="shared" ca="1" si="206"/>
        <v/>
      </c>
      <c r="BB240" s="17">
        <f t="shared" ca="1" si="207"/>
        <v>-1.2364611827433092E-2</v>
      </c>
      <c r="BC240" s="17">
        <f t="shared" ca="1" si="208"/>
        <v>-5.8548992464956484E-2</v>
      </c>
      <c r="BD240" s="17" t="str">
        <f t="shared" ca="1" si="209"/>
        <v/>
      </c>
      <c r="BE240" s="17" t="str">
        <f t="shared" ca="1" si="210"/>
        <v/>
      </c>
      <c r="BG240" s="17" t="str">
        <f t="shared" ca="1" si="211"/>
        <v/>
      </c>
      <c r="BH240" s="17" t="str">
        <f t="shared" ca="1" si="212"/>
        <v/>
      </c>
      <c r="BI240" s="17" t="str">
        <f t="shared" ca="1" si="213"/>
        <v/>
      </c>
      <c r="BJ240" s="17" t="str">
        <f t="shared" ca="1" si="214"/>
        <v/>
      </c>
      <c r="BK240" s="17" t="str">
        <f t="shared" ca="1" si="215"/>
        <v/>
      </c>
      <c r="BL240" s="17" t="str">
        <f t="shared" ca="1" si="216"/>
        <v/>
      </c>
      <c r="BM240" s="17" t="str">
        <f t="shared" ca="1" si="217"/>
        <v/>
      </c>
      <c r="BN240" s="17" t="str">
        <f t="shared" ca="1" si="218"/>
        <v/>
      </c>
      <c r="BO240" s="17" t="str">
        <f t="shared" ca="1" si="219"/>
        <v/>
      </c>
      <c r="BP240" s="17">
        <f t="shared" ca="1" si="220"/>
        <v>1.8956924172303546E-2</v>
      </c>
      <c r="BQ240" s="17">
        <f t="shared" ca="1" si="221"/>
        <v>-2.3879735591447182E-2</v>
      </c>
      <c r="BR240" s="17" t="str">
        <f t="shared" ca="1" si="222"/>
        <v/>
      </c>
      <c r="BS240" s="17" t="str">
        <f t="shared" ca="1" si="223"/>
        <v/>
      </c>
      <c r="BX240" t="str">
        <f>IF('Macrobond Imports'!FG239="","",'Macrobond Imports'!FG239)</f>
        <v/>
      </c>
      <c r="BY240" t="str">
        <f>IF('Macrobond Imports'!AI239="","",'Macrobond Imports'!AI239)</f>
        <v/>
      </c>
      <c r="CA240" s="37" t="str">
        <f t="shared" ca="1" si="224"/>
        <v/>
      </c>
      <c r="CB240" s="37" t="str">
        <f t="shared" ca="1" si="225"/>
        <v/>
      </c>
    </row>
    <row r="241" spans="1:80" x14ac:dyDescent="0.25">
      <c r="A241" s="10">
        <f>IF('Macrobond Imports'!A240="","",'Macrobond Imports'!A240)</f>
        <v>24412</v>
      </c>
      <c r="B241" s="9" t="str">
        <f>IF('Macrobond Imports'!B240="","",'Macrobond Imports'!B240)</f>
        <v/>
      </c>
      <c r="C241" s="9" t="str">
        <f>IF('Macrobond Imports'!C240="","",'Macrobond Imports'!C240)</f>
        <v/>
      </c>
      <c r="D241" s="9" t="str">
        <f>IF('Macrobond Imports'!Z240="","",'Macrobond Imports'!Z240)</f>
        <v/>
      </c>
      <c r="E241" s="9" t="str">
        <f>IF('Macrobond Imports'!BH240="","",'Macrobond Imports'!BH240)</f>
        <v/>
      </c>
      <c r="F241" s="9" t="str">
        <f>IF('Macrobond Imports'!BJ240="","",'Macrobond Imports'!BJ240)</f>
        <v/>
      </c>
      <c r="G241" s="9" t="str">
        <f>IF('Macrobond Imports'!BK240="","",'Macrobond Imports'!BK240)</f>
        <v/>
      </c>
      <c r="H241" s="9" t="str">
        <f>IF('Macrobond Imports'!BL240="","",'Macrobond Imports'!BL240)</f>
        <v/>
      </c>
      <c r="I241" s="9" t="str">
        <f>IF('Macrobond Imports'!BS240="","",'Macrobond Imports'!BS240)</f>
        <v/>
      </c>
      <c r="J241" s="9" t="str">
        <f>IF('Macrobond Imports'!AA240="","",'Macrobond Imports'!AA240)</f>
        <v/>
      </c>
      <c r="K241" s="9">
        <f>IF('Macrobond Imports'!DF240="","",'Macrobond Imports'!DF240)</f>
        <v>32.200000000000003</v>
      </c>
      <c r="L241" s="9">
        <f>IF('Macrobond Imports'!EA240="","",'Macrobond Imports'!EA240)</f>
        <v>32.299999999999997</v>
      </c>
      <c r="M241" s="9" t="str">
        <f>IF('Macrobond Imports'!FA240="","",'Macrobond Imports'!FA240)</f>
        <v/>
      </c>
      <c r="N241" s="9" t="str">
        <f>IF('Macrobond Imports'!FC240="","",'Macrobond Imports'!FC240)</f>
        <v/>
      </c>
      <c r="P241" s="16">
        <f t="shared" si="171"/>
        <v>24412</v>
      </c>
      <c r="Q241" s="17" t="str">
        <f t="shared" si="172"/>
        <v/>
      </c>
      <c r="R241" s="17" t="str">
        <f t="shared" si="173"/>
        <v/>
      </c>
      <c r="S241" s="17" t="str">
        <f t="shared" si="174"/>
        <v/>
      </c>
      <c r="T241" s="17" t="str">
        <f t="shared" si="175"/>
        <v/>
      </c>
      <c r="U241" s="17" t="str">
        <f t="shared" si="176"/>
        <v/>
      </c>
      <c r="V241" s="17" t="str">
        <f t="shared" si="177"/>
        <v/>
      </c>
      <c r="W241" s="17" t="str">
        <f t="shared" si="178"/>
        <v/>
      </c>
      <c r="X241" s="17" t="str">
        <f t="shared" si="179"/>
        <v/>
      </c>
      <c r="Y241" s="17" t="str">
        <f t="shared" si="180"/>
        <v/>
      </c>
      <c r="Z241" s="17">
        <f t="shared" si="181"/>
        <v>3.1152647975078995E-3</v>
      </c>
      <c r="AA241" s="17">
        <f t="shared" si="182"/>
        <v>-1.8237082066869359E-2</v>
      </c>
      <c r="AB241" s="17" t="str">
        <f t="shared" si="183"/>
        <v/>
      </c>
      <c r="AC241" s="17" t="str">
        <f t="shared" si="184"/>
        <v/>
      </c>
      <c r="AE241" s="17" t="str">
        <f t="shared" ca="1" si="185"/>
        <v/>
      </c>
      <c r="AF241" s="17" t="str">
        <f t="shared" ca="1" si="186"/>
        <v/>
      </c>
      <c r="AG241" s="17" t="str">
        <f t="shared" ca="1" si="187"/>
        <v/>
      </c>
      <c r="AH241" s="17" t="str">
        <f t="shared" ca="1" si="188"/>
        <v/>
      </c>
      <c r="AI241" s="17" t="str">
        <f t="shared" ca="1" si="189"/>
        <v/>
      </c>
      <c r="AJ241" s="17" t="str">
        <f t="shared" ca="1" si="190"/>
        <v/>
      </c>
      <c r="AK241" s="17" t="str">
        <f t="shared" ca="1" si="191"/>
        <v/>
      </c>
      <c r="AL241" s="17" t="str">
        <f t="shared" ca="1" si="192"/>
        <v/>
      </c>
      <c r="AM241" s="17" t="str">
        <f t="shared" ca="1" si="193"/>
        <v/>
      </c>
      <c r="AN241" s="17">
        <f t="shared" ca="1" si="194"/>
        <v>2.5477707006369643E-2</v>
      </c>
      <c r="AO241" s="17">
        <f t="shared" ca="1" si="195"/>
        <v>6.230529595015355E-3</v>
      </c>
      <c r="AP241" s="17" t="str">
        <f t="shared" ca="1" si="196"/>
        <v/>
      </c>
      <c r="AQ241" s="17" t="str">
        <f t="shared" ca="1" si="197"/>
        <v/>
      </c>
      <c r="AS241" s="17" t="str">
        <f t="shared" ca="1" si="198"/>
        <v/>
      </c>
      <c r="AT241" s="17" t="str">
        <f t="shared" ca="1" si="199"/>
        <v/>
      </c>
      <c r="AU241" s="17" t="str">
        <f t="shared" ca="1" si="200"/>
        <v/>
      </c>
      <c r="AV241" s="17" t="str">
        <f t="shared" ca="1" si="201"/>
        <v/>
      </c>
      <c r="AW241" s="17" t="str">
        <f t="shared" ca="1" si="202"/>
        <v/>
      </c>
      <c r="AX241" s="17" t="str">
        <f t="shared" ca="1" si="203"/>
        <v/>
      </c>
      <c r="AY241" s="17" t="str">
        <f t="shared" ca="1" si="204"/>
        <v/>
      </c>
      <c r="AZ241" s="17" t="str">
        <f t="shared" ca="1" si="205"/>
        <v/>
      </c>
      <c r="BA241" s="17" t="str">
        <f t="shared" ca="1" si="206"/>
        <v/>
      </c>
      <c r="BB241" s="17">
        <f t="shared" ca="1" si="207"/>
        <v>-1.23265091615542E-2</v>
      </c>
      <c r="BC241" s="17">
        <f t="shared" ca="1" si="208"/>
        <v>-0.13576696871603333</v>
      </c>
      <c r="BD241" s="17" t="str">
        <f t="shared" ca="1" si="209"/>
        <v/>
      </c>
      <c r="BE241" s="17" t="str">
        <f t="shared" ca="1" si="210"/>
        <v/>
      </c>
      <c r="BG241" s="17" t="str">
        <f t="shared" ca="1" si="211"/>
        <v/>
      </c>
      <c r="BH241" s="17" t="str">
        <f t="shared" ca="1" si="212"/>
        <v/>
      </c>
      <c r="BI241" s="17" t="str">
        <f t="shared" ca="1" si="213"/>
        <v/>
      </c>
      <c r="BJ241" s="17" t="str">
        <f t="shared" ca="1" si="214"/>
        <v/>
      </c>
      <c r="BK241" s="17" t="str">
        <f t="shared" ca="1" si="215"/>
        <v/>
      </c>
      <c r="BL241" s="17" t="str">
        <f t="shared" ca="1" si="216"/>
        <v/>
      </c>
      <c r="BM241" s="17" t="str">
        <f t="shared" ca="1" si="217"/>
        <v/>
      </c>
      <c r="BN241" s="17" t="str">
        <f t="shared" ca="1" si="218"/>
        <v/>
      </c>
      <c r="BO241" s="17" t="str">
        <f t="shared" ca="1" si="219"/>
        <v/>
      </c>
      <c r="BP241" s="17">
        <f t="shared" ca="1" si="220"/>
        <v>1.2539062500000142E-2</v>
      </c>
      <c r="BQ241" s="17">
        <f t="shared" ca="1" si="221"/>
        <v>-4.1974288337924937E-2</v>
      </c>
      <c r="BR241" s="17" t="str">
        <f t="shared" ca="1" si="222"/>
        <v/>
      </c>
      <c r="BS241" s="17" t="str">
        <f t="shared" ca="1" si="223"/>
        <v/>
      </c>
      <c r="BX241" t="str">
        <f>IF('Macrobond Imports'!FG240="","",'Macrobond Imports'!FG240)</f>
        <v/>
      </c>
      <c r="BY241" t="str">
        <f>IF('Macrobond Imports'!AI240="","",'Macrobond Imports'!AI240)</f>
        <v/>
      </c>
      <c r="CA241" s="37" t="str">
        <f t="shared" ca="1" si="224"/>
        <v/>
      </c>
      <c r="CB241" s="37" t="str">
        <f t="shared" ca="1" si="225"/>
        <v/>
      </c>
    </row>
    <row r="242" spans="1:80" x14ac:dyDescent="0.25">
      <c r="A242" s="10">
        <f>IF('Macrobond Imports'!A241="","",'Macrobond Imports'!A241)</f>
        <v>24442</v>
      </c>
      <c r="B242" s="9" t="str">
        <f>IF('Macrobond Imports'!B241="","",'Macrobond Imports'!B241)</f>
        <v/>
      </c>
      <c r="C242" s="9" t="str">
        <f>IF('Macrobond Imports'!C241="","",'Macrobond Imports'!C241)</f>
        <v/>
      </c>
      <c r="D242" s="9" t="str">
        <f>IF('Macrobond Imports'!Z241="","",'Macrobond Imports'!Z241)</f>
        <v/>
      </c>
      <c r="E242" s="9" t="str">
        <f>IF('Macrobond Imports'!BH241="","",'Macrobond Imports'!BH241)</f>
        <v/>
      </c>
      <c r="F242" s="9" t="str">
        <f>IF('Macrobond Imports'!BJ241="","",'Macrobond Imports'!BJ241)</f>
        <v/>
      </c>
      <c r="G242" s="9" t="str">
        <f>IF('Macrobond Imports'!BK241="","",'Macrobond Imports'!BK241)</f>
        <v/>
      </c>
      <c r="H242" s="9" t="str">
        <f>IF('Macrobond Imports'!BL241="","",'Macrobond Imports'!BL241)</f>
        <v/>
      </c>
      <c r="I242" s="9" t="str">
        <f>IF('Macrobond Imports'!BS241="","",'Macrobond Imports'!BS241)</f>
        <v/>
      </c>
      <c r="J242" s="9" t="str">
        <f>IF('Macrobond Imports'!AA241="","",'Macrobond Imports'!AA241)</f>
        <v/>
      </c>
      <c r="K242" s="9">
        <f>IF('Macrobond Imports'!DF241="","",'Macrobond Imports'!DF241)</f>
        <v>32.200000000000003</v>
      </c>
      <c r="L242" s="9">
        <f>IF('Macrobond Imports'!EA241="","",'Macrobond Imports'!EA241)</f>
        <v>32.1</v>
      </c>
      <c r="M242" s="9" t="str">
        <f>IF('Macrobond Imports'!FA241="","",'Macrobond Imports'!FA241)</f>
        <v/>
      </c>
      <c r="N242" s="9" t="str">
        <f>IF('Macrobond Imports'!FC241="","",'Macrobond Imports'!FC241)</f>
        <v/>
      </c>
      <c r="P242" s="16">
        <f t="shared" si="171"/>
        <v>24442</v>
      </c>
      <c r="Q242" s="17" t="str">
        <f t="shared" si="172"/>
        <v/>
      </c>
      <c r="R242" s="17" t="str">
        <f t="shared" si="173"/>
        <v/>
      </c>
      <c r="S242" s="17" t="str">
        <f t="shared" si="174"/>
        <v/>
      </c>
      <c r="T242" s="17" t="str">
        <f t="shared" si="175"/>
        <v/>
      </c>
      <c r="U242" s="17" t="str">
        <f t="shared" si="176"/>
        <v/>
      </c>
      <c r="V242" s="17" t="str">
        <f t="shared" si="177"/>
        <v/>
      </c>
      <c r="W242" s="17" t="str">
        <f t="shared" si="178"/>
        <v/>
      </c>
      <c r="X242" s="17" t="str">
        <f t="shared" si="179"/>
        <v/>
      </c>
      <c r="Y242" s="17" t="str">
        <f t="shared" si="180"/>
        <v/>
      </c>
      <c r="Z242" s="17">
        <f t="shared" si="181"/>
        <v>0</v>
      </c>
      <c r="AA242" s="17">
        <f t="shared" si="182"/>
        <v>-6.1919504643961343E-3</v>
      </c>
      <c r="AB242" s="17" t="str">
        <f t="shared" si="183"/>
        <v/>
      </c>
      <c r="AC242" s="17" t="str">
        <f t="shared" si="184"/>
        <v/>
      </c>
      <c r="AE242" s="17" t="str">
        <f t="shared" ca="1" si="185"/>
        <v/>
      </c>
      <c r="AF242" s="17" t="str">
        <f t="shared" ca="1" si="186"/>
        <v/>
      </c>
      <c r="AG242" s="17" t="str">
        <f t="shared" ca="1" si="187"/>
        <v/>
      </c>
      <c r="AH242" s="17" t="str">
        <f t="shared" ca="1" si="188"/>
        <v/>
      </c>
      <c r="AI242" s="17" t="str">
        <f t="shared" ca="1" si="189"/>
        <v/>
      </c>
      <c r="AJ242" s="17" t="str">
        <f t="shared" ca="1" si="190"/>
        <v/>
      </c>
      <c r="AK242" s="17" t="str">
        <f t="shared" ca="1" si="191"/>
        <v/>
      </c>
      <c r="AL242" s="17" t="str">
        <f t="shared" ca="1" si="192"/>
        <v/>
      </c>
      <c r="AM242" s="17" t="str">
        <f t="shared" ca="1" si="193"/>
        <v/>
      </c>
      <c r="AN242" s="17">
        <f t="shared" ca="1" si="194"/>
        <v>2.5477707006369643E-2</v>
      </c>
      <c r="AO242" s="17">
        <f t="shared" ca="1" si="195"/>
        <v>-1.834862385321101E-2</v>
      </c>
      <c r="AP242" s="17" t="str">
        <f t="shared" ca="1" si="196"/>
        <v/>
      </c>
      <c r="AQ242" s="17" t="str">
        <f t="shared" ca="1" si="197"/>
        <v/>
      </c>
      <c r="AS242" s="17" t="str">
        <f t="shared" ca="1" si="198"/>
        <v/>
      </c>
      <c r="AT242" s="17" t="str">
        <f t="shared" ca="1" si="199"/>
        <v/>
      </c>
      <c r="AU242" s="17" t="str">
        <f t="shared" ca="1" si="200"/>
        <v/>
      </c>
      <c r="AV242" s="17" t="str">
        <f t="shared" ca="1" si="201"/>
        <v/>
      </c>
      <c r="AW242" s="17" t="str">
        <f t="shared" ca="1" si="202"/>
        <v/>
      </c>
      <c r="AX242" s="17" t="str">
        <f t="shared" ca="1" si="203"/>
        <v/>
      </c>
      <c r="AY242" s="17" t="str">
        <f t="shared" ca="1" si="204"/>
        <v/>
      </c>
      <c r="AZ242" s="17" t="str">
        <f t="shared" ca="1" si="205"/>
        <v/>
      </c>
      <c r="BA242" s="17" t="str">
        <f t="shared" ca="1" si="206"/>
        <v/>
      </c>
      <c r="BB242" s="17">
        <f t="shared" ca="1" si="207"/>
        <v>0</v>
      </c>
      <c r="BC242" s="17">
        <f t="shared" ca="1" si="208"/>
        <v>-0.14683258052785231</v>
      </c>
      <c r="BD242" s="17" t="str">
        <f t="shared" ca="1" si="209"/>
        <v/>
      </c>
      <c r="BE242" s="17" t="str">
        <f t="shared" ca="1" si="210"/>
        <v/>
      </c>
      <c r="BG242" s="17" t="str">
        <f t="shared" ca="1" si="211"/>
        <v/>
      </c>
      <c r="BH242" s="17" t="str">
        <f t="shared" ca="1" si="212"/>
        <v/>
      </c>
      <c r="BI242" s="17" t="str">
        <f t="shared" ca="1" si="213"/>
        <v/>
      </c>
      <c r="BJ242" s="17" t="str">
        <f t="shared" ca="1" si="214"/>
        <v/>
      </c>
      <c r="BK242" s="17" t="str">
        <f t="shared" ca="1" si="215"/>
        <v/>
      </c>
      <c r="BL242" s="17" t="str">
        <f t="shared" ca="1" si="216"/>
        <v/>
      </c>
      <c r="BM242" s="17" t="str">
        <f t="shared" ca="1" si="217"/>
        <v/>
      </c>
      <c r="BN242" s="17" t="str">
        <f t="shared" ca="1" si="218"/>
        <v/>
      </c>
      <c r="BO242" s="17" t="str">
        <f t="shared" ca="1" si="219"/>
        <v/>
      </c>
      <c r="BP242" s="17">
        <f t="shared" ca="1" si="220"/>
        <v>1.2539062500000142E-2</v>
      </c>
      <c r="BQ242" s="17">
        <f t="shared" ca="1" si="221"/>
        <v>-5.3801652892561891E-2</v>
      </c>
      <c r="BR242" s="17" t="str">
        <f t="shared" ca="1" si="222"/>
        <v/>
      </c>
      <c r="BS242" s="17" t="str">
        <f t="shared" ca="1" si="223"/>
        <v/>
      </c>
      <c r="BX242" t="str">
        <f>IF('Macrobond Imports'!FG241="","",'Macrobond Imports'!FG241)</f>
        <v/>
      </c>
      <c r="BY242" t="str">
        <f>IF('Macrobond Imports'!AI241="","",'Macrobond Imports'!AI241)</f>
        <v/>
      </c>
      <c r="CA242" s="37" t="str">
        <f t="shared" ca="1" si="224"/>
        <v/>
      </c>
      <c r="CB242" s="37" t="str">
        <f t="shared" ca="1" si="225"/>
        <v/>
      </c>
    </row>
    <row r="243" spans="1:80" x14ac:dyDescent="0.25">
      <c r="A243" s="10">
        <f>IF('Macrobond Imports'!A242="","",'Macrobond Imports'!A242)</f>
        <v>24473</v>
      </c>
      <c r="B243" s="9" t="str">
        <f>IF('Macrobond Imports'!B242="","",'Macrobond Imports'!B242)</f>
        <v/>
      </c>
      <c r="C243" s="9" t="str">
        <f>IF('Macrobond Imports'!C242="","",'Macrobond Imports'!C242)</f>
        <v/>
      </c>
      <c r="D243" s="9" t="str">
        <f>IF('Macrobond Imports'!Z242="","",'Macrobond Imports'!Z242)</f>
        <v/>
      </c>
      <c r="E243" s="9" t="str">
        <f>IF('Macrobond Imports'!BH242="","",'Macrobond Imports'!BH242)</f>
        <v/>
      </c>
      <c r="F243" s="9" t="str">
        <f>IF('Macrobond Imports'!BJ242="","",'Macrobond Imports'!BJ242)</f>
        <v/>
      </c>
      <c r="G243" s="9" t="str">
        <f>IF('Macrobond Imports'!BK242="","",'Macrobond Imports'!BK242)</f>
        <v/>
      </c>
      <c r="H243" s="9" t="str">
        <f>IF('Macrobond Imports'!BL242="","",'Macrobond Imports'!BL242)</f>
        <v/>
      </c>
      <c r="I243" s="9" t="str">
        <f>IF('Macrobond Imports'!BS242="","",'Macrobond Imports'!BS242)</f>
        <v/>
      </c>
      <c r="J243" s="9" t="str">
        <f>IF('Macrobond Imports'!AA242="","",'Macrobond Imports'!AA242)</f>
        <v/>
      </c>
      <c r="K243" s="9">
        <f>IF('Macrobond Imports'!DF242="","",'Macrobond Imports'!DF242)</f>
        <v>32.200000000000003</v>
      </c>
      <c r="L243" s="9">
        <f>IF('Macrobond Imports'!EA242="","",'Macrobond Imports'!EA242)</f>
        <v>32.200000000000003</v>
      </c>
      <c r="M243" s="9" t="str">
        <f>IF('Macrobond Imports'!FA242="","",'Macrobond Imports'!FA242)</f>
        <v/>
      </c>
      <c r="N243" s="9" t="str">
        <f>IF('Macrobond Imports'!FC242="","",'Macrobond Imports'!FC242)</f>
        <v/>
      </c>
      <c r="P243" s="16">
        <f t="shared" si="171"/>
        <v>24473</v>
      </c>
      <c r="Q243" s="17" t="str">
        <f t="shared" si="172"/>
        <v/>
      </c>
      <c r="R243" s="17" t="str">
        <f t="shared" si="173"/>
        <v/>
      </c>
      <c r="S243" s="17" t="str">
        <f t="shared" si="174"/>
        <v/>
      </c>
      <c r="T243" s="17" t="str">
        <f t="shared" si="175"/>
        <v/>
      </c>
      <c r="U243" s="17" t="str">
        <f t="shared" si="176"/>
        <v/>
      </c>
      <c r="V243" s="17" t="str">
        <f t="shared" si="177"/>
        <v/>
      </c>
      <c r="W243" s="17" t="str">
        <f t="shared" si="178"/>
        <v/>
      </c>
      <c r="X243" s="17" t="str">
        <f t="shared" si="179"/>
        <v/>
      </c>
      <c r="Y243" s="17" t="str">
        <f t="shared" si="180"/>
        <v/>
      </c>
      <c r="Z243" s="17">
        <f t="shared" si="181"/>
        <v>0</v>
      </c>
      <c r="AA243" s="17">
        <f t="shared" si="182"/>
        <v>3.1152647975078995E-3</v>
      </c>
      <c r="AB243" s="17" t="str">
        <f t="shared" si="183"/>
        <v/>
      </c>
      <c r="AC243" s="17" t="str">
        <f t="shared" si="184"/>
        <v/>
      </c>
      <c r="AE243" s="17" t="str">
        <f t="shared" ca="1" si="185"/>
        <v/>
      </c>
      <c r="AF243" s="17" t="str">
        <f t="shared" ca="1" si="186"/>
        <v/>
      </c>
      <c r="AG243" s="17" t="str">
        <f t="shared" ca="1" si="187"/>
        <v/>
      </c>
      <c r="AH243" s="17" t="str">
        <f t="shared" ca="1" si="188"/>
        <v/>
      </c>
      <c r="AI243" s="17" t="str">
        <f t="shared" ca="1" si="189"/>
        <v/>
      </c>
      <c r="AJ243" s="17" t="str">
        <f t="shared" ca="1" si="190"/>
        <v/>
      </c>
      <c r="AK243" s="17" t="str">
        <f t="shared" ca="1" si="191"/>
        <v/>
      </c>
      <c r="AL243" s="17" t="str">
        <f t="shared" ca="1" si="192"/>
        <v/>
      </c>
      <c r="AM243" s="17" t="str">
        <f t="shared" ca="1" si="193"/>
        <v/>
      </c>
      <c r="AN243" s="17">
        <f t="shared" ca="1" si="194"/>
        <v>2.5477707006369643E-2</v>
      </c>
      <c r="AO243" s="17">
        <f t="shared" ca="1" si="195"/>
        <v>-2.7190332326283984E-2</v>
      </c>
      <c r="AP243" s="17" t="str">
        <f t="shared" ca="1" si="196"/>
        <v/>
      </c>
      <c r="AQ243" s="17" t="str">
        <f t="shared" ca="1" si="197"/>
        <v/>
      </c>
      <c r="AS243" s="17" t="str">
        <f t="shared" ca="1" si="198"/>
        <v/>
      </c>
      <c r="AT243" s="17" t="str">
        <f t="shared" ca="1" si="199"/>
        <v/>
      </c>
      <c r="AU243" s="17" t="str">
        <f t="shared" ca="1" si="200"/>
        <v/>
      </c>
      <c r="AV243" s="17" t="str">
        <f t="shared" ca="1" si="201"/>
        <v/>
      </c>
      <c r="AW243" s="17" t="str">
        <f t="shared" ca="1" si="202"/>
        <v/>
      </c>
      <c r="AX243" s="17" t="str">
        <f t="shared" ca="1" si="203"/>
        <v/>
      </c>
      <c r="AY243" s="17" t="str">
        <f t="shared" ca="1" si="204"/>
        <v/>
      </c>
      <c r="AZ243" s="17" t="str">
        <f t="shared" ca="1" si="205"/>
        <v/>
      </c>
      <c r="BA243" s="17" t="str">
        <f t="shared" ca="1" si="206"/>
        <v/>
      </c>
      <c r="BB243" s="17">
        <f t="shared" ca="1" si="207"/>
        <v>1.2519409465786335E-2</v>
      </c>
      <c r="BC243" s="17">
        <f t="shared" ca="1" si="208"/>
        <v>-8.2428543997035586E-2</v>
      </c>
      <c r="BD243" s="17" t="str">
        <f t="shared" ca="1" si="209"/>
        <v/>
      </c>
      <c r="BE243" s="17" t="str">
        <f t="shared" ca="1" si="210"/>
        <v/>
      </c>
      <c r="BG243" s="17" t="str">
        <f t="shared" ca="1" si="211"/>
        <v/>
      </c>
      <c r="BH243" s="17" t="str">
        <f t="shared" ca="1" si="212"/>
        <v/>
      </c>
      <c r="BI243" s="17" t="str">
        <f t="shared" ca="1" si="213"/>
        <v/>
      </c>
      <c r="BJ243" s="17" t="str">
        <f t="shared" ca="1" si="214"/>
        <v/>
      </c>
      <c r="BK243" s="17" t="str">
        <f t="shared" ca="1" si="215"/>
        <v/>
      </c>
      <c r="BL243" s="17" t="str">
        <f t="shared" ca="1" si="216"/>
        <v/>
      </c>
      <c r="BM243" s="17" t="str">
        <f t="shared" ca="1" si="217"/>
        <v/>
      </c>
      <c r="BN243" s="17" t="str">
        <f t="shared" ca="1" si="218"/>
        <v/>
      </c>
      <c r="BO243" s="17" t="str">
        <f t="shared" ca="1" si="219"/>
        <v/>
      </c>
      <c r="BP243" s="17">
        <f t="shared" ca="1" si="220"/>
        <v>0</v>
      </c>
      <c r="BQ243" s="17">
        <f t="shared" ca="1" si="221"/>
        <v>-7.0565455914517905E-2</v>
      </c>
      <c r="BR243" s="17" t="str">
        <f t="shared" ca="1" si="222"/>
        <v/>
      </c>
      <c r="BS243" s="17" t="str">
        <f t="shared" ca="1" si="223"/>
        <v/>
      </c>
      <c r="BX243" t="str">
        <f>IF('Macrobond Imports'!FG242="","",'Macrobond Imports'!FG242)</f>
        <v/>
      </c>
      <c r="BY243" t="str">
        <f>IF('Macrobond Imports'!AI242="","",'Macrobond Imports'!AI242)</f>
        <v/>
      </c>
      <c r="CA243" s="37" t="str">
        <f t="shared" ca="1" si="224"/>
        <v/>
      </c>
      <c r="CB243" s="37" t="str">
        <f t="shared" ca="1" si="225"/>
        <v/>
      </c>
    </row>
    <row r="244" spans="1:80" x14ac:dyDescent="0.25">
      <c r="A244" s="10">
        <f>IF('Macrobond Imports'!A243="","",'Macrobond Imports'!A243)</f>
        <v>24504</v>
      </c>
      <c r="B244" s="9" t="str">
        <f>IF('Macrobond Imports'!B243="","",'Macrobond Imports'!B243)</f>
        <v/>
      </c>
      <c r="C244" s="9" t="str">
        <f>IF('Macrobond Imports'!C243="","",'Macrobond Imports'!C243)</f>
        <v/>
      </c>
      <c r="D244" s="9" t="str">
        <f>IF('Macrobond Imports'!Z243="","",'Macrobond Imports'!Z243)</f>
        <v/>
      </c>
      <c r="E244" s="9" t="str">
        <f>IF('Macrobond Imports'!BH243="","",'Macrobond Imports'!BH243)</f>
        <v/>
      </c>
      <c r="F244" s="9" t="str">
        <f>IF('Macrobond Imports'!BJ243="","",'Macrobond Imports'!BJ243)</f>
        <v/>
      </c>
      <c r="G244" s="9" t="str">
        <f>IF('Macrobond Imports'!BK243="","",'Macrobond Imports'!BK243)</f>
        <v/>
      </c>
      <c r="H244" s="9" t="str">
        <f>IF('Macrobond Imports'!BL243="","",'Macrobond Imports'!BL243)</f>
        <v/>
      </c>
      <c r="I244" s="9" t="str">
        <f>IF('Macrobond Imports'!BS243="","",'Macrobond Imports'!BS243)</f>
        <v/>
      </c>
      <c r="J244" s="9" t="str">
        <f>IF('Macrobond Imports'!AA243="","",'Macrobond Imports'!AA243)</f>
        <v/>
      </c>
      <c r="K244" s="9">
        <f>IF('Macrobond Imports'!DF243="","",'Macrobond Imports'!DF243)</f>
        <v>32.1</v>
      </c>
      <c r="L244" s="9">
        <f>IF('Macrobond Imports'!EA243="","",'Macrobond Imports'!EA243)</f>
        <v>31.5</v>
      </c>
      <c r="M244" s="9" t="str">
        <f>IF('Macrobond Imports'!FA243="","",'Macrobond Imports'!FA243)</f>
        <v/>
      </c>
      <c r="N244" s="9" t="str">
        <f>IF('Macrobond Imports'!FC243="","",'Macrobond Imports'!FC243)</f>
        <v/>
      </c>
      <c r="P244" s="16">
        <f t="shared" si="171"/>
        <v>24504</v>
      </c>
      <c r="Q244" s="17" t="str">
        <f t="shared" si="172"/>
        <v/>
      </c>
      <c r="R244" s="17" t="str">
        <f t="shared" si="173"/>
        <v/>
      </c>
      <c r="S244" s="17" t="str">
        <f t="shared" si="174"/>
        <v/>
      </c>
      <c r="T244" s="17" t="str">
        <f t="shared" si="175"/>
        <v/>
      </c>
      <c r="U244" s="17" t="str">
        <f t="shared" si="176"/>
        <v/>
      </c>
      <c r="V244" s="17" t="str">
        <f t="shared" si="177"/>
        <v/>
      </c>
      <c r="W244" s="17" t="str">
        <f t="shared" si="178"/>
        <v/>
      </c>
      <c r="X244" s="17" t="str">
        <f t="shared" si="179"/>
        <v/>
      </c>
      <c r="Y244" s="17" t="str">
        <f t="shared" si="180"/>
        <v/>
      </c>
      <c r="Z244" s="17">
        <f t="shared" si="181"/>
        <v>-3.1055900621118626E-3</v>
      </c>
      <c r="AA244" s="17">
        <f t="shared" si="182"/>
        <v>-2.1739130434782705E-2</v>
      </c>
      <c r="AB244" s="17" t="str">
        <f t="shared" si="183"/>
        <v/>
      </c>
      <c r="AC244" s="17" t="str">
        <f t="shared" si="184"/>
        <v/>
      </c>
      <c r="AE244" s="17" t="str">
        <f t="shared" ca="1" si="185"/>
        <v/>
      </c>
      <c r="AF244" s="17" t="str">
        <f t="shared" ca="1" si="186"/>
        <v/>
      </c>
      <c r="AG244" s="17" t="str">
        <f t="shared" ca="1" si="187"/>
        <v/>
      </c>
      <c r="AH244" s="17" t="str">
        <f t="shared" ca="1" si="188"/>
        <v/>
      </c>
      <c r="AI244" s="17" t="str">
        <f t="shared" ca="1" si="189"/>
        <v/>
      </c>
      <c r="AJ244" s="17" t="str">
        <f t="shared" ca="1" si="190"/>
        <v/>
      </c>
      <c r="AK244" s="17" t="str">
        <f t="shared" ca="1" si="191"/>
        <v/>
      </c>
      <c r="AL244" s="17" t="str">
        <f t="shared" ca="1" si="192"/>
        <v/>
      </c>
      <c r="AM244" s="17" t="str">
        <f t="shared" ca="1" si="193"/>
        <v/>
      </c>
      <c r="AN244" s="17">
        <f t="shared" ca="1" si="194"/>
        <v>1.5822784810126667E-2</v>
      </c>
      <c r="AO244" s="17">
        <f t="shared" ca="1" si="195"/>
        <v>-6.5281899109792318E-2</v>
      </c>
      <c r="AP244" s="17" t="str">
        <f t="shared" ca="1" si="196"/>
        <v/>
      </c>
      <c r="AQ244" s="17" t="str">
        <f t="shared" ca="1" si="197"/>
        <v/>
      </c>
      <c r="AS244" s="17" t="str">
        <f t="shared" ca="1" si="198"/>
        <v/>
      </c>
      <c r="AT244" s="17" t="str">
        <f t="shared" ca="1" si="199"/>
        <v/>
      </c>
      <c r="AU244" s="17" t="str">
        <f t="shared" ca="1" si="200"/>
        <v/>
      </c>
      <c r="AV244" s="17" t="str">
        <f t="shared" ca="1" si="201"/>
        <v/>
      </c>
      <c r="AW244" s="17" t="str">
        <f t="shared" ca="1" si="202"/>
        <v/>
      </c>
      <c r="AX244" s="17" t="str">
        <f t="shared" ca="1" si="203"/>
        <v/>
      </c>
      <c r="AY244" s="17" t="str">
        <f t="shared" ca="1" si="204"/>
        <v/>
      </c>
      <c r="AZ244" s="17" t="str">
        <f t="shared" ca="1" si="205"/>
        <v/>
      </c>
      <c r="BA244" s="17" t="str">
        <f t="shared" ca="1" si="206"/>
        <v/>
      </c>
      <c r="BB244" s="17">
        <f t="shared" ca="1" si="207"/>
        <v>-1.2364611827433092E-2</v>
      </c>
      <c r="BC244" s="17">
        <f t="shared" ca="1" si="208"/>
        <v>-9.5450941702297176E-2</v>
      </c>
      <c r="BD244" s="17" t="str">
        <f t="shared" ca="1" si="209"/>
        <v/>
      </c>
      <c r="BE244" s="17" t="str">
        <f t="shared" ca="1" si="210"/>
        <v/>
      </c>
      <c r="BG244" s="17" t="str">
        <f t="shared" ca="1" si="211"/>
        <v/>
      </c>
      <c r="BH244" s="17" t="str">
        <f t="shared" ca="1" si="212"/>
        <v/>
      </c>
      <c r="BI244" s="17" t="str">
        <f t="shared" ca="1" si="213"/>
        <v/>
      </c>
      <c r="BJ244" s="17" t="str">
        <f t="shared" ca="1" si="214"/>
        <v/>
      </c>
      <c r="BK244" s="17" t="str">
        <f t="shared" ca="1" si="215"/>
        <v/>
      </c>
      <c r="BL244" s="17" t="str">
        <f t="shared" ca="1" si="216"/>
        <v/>
      </c>
      <c r="BM244" s="17" t="str">
        <f t="shared" ca="1" si="217"/>
        <v/>
      </c>
      <c r="BN244" s="17" t="str">
        <f t="shared" ca="1" si="218"/>
        <v/>
      </c>
      <c r="BO244" s="17" t="str">
        <f t="shared" ca="1" si="219"/>
        <v/>
      </c>
      <c r="BP244" s="17">
        <f t="shared" ca="1" si="220"/>
        <v>-1.2345560678238776E-2</v>
      </c>
      <c r="BQ244" s="17">
        <f t="shared" ca="1" si="221"/>
        <v>-0.11583871686344394</v>
      </c>
      <c r="BR244" s="17" t="str">
        <f t="shared" ca="1" si="222"/>
        <v/>
      </c>
      <c r="BS244" s="17" t="str">
        <f t="shared" ca="1" si="223"/>
        <v/>
      </c>
      <c r="BX244" t="str">
        <f>IF('Macrobond Imports'!FG243="","",'Macrobond Imports'!FG243)</f>
        <v/>
      </c>
      <c r="BY244" t="str">
        <f>IF('Macrobond Imports'!AI243="","",'Macrobond Imports'!AI243)</f>
        <v/>
      </c>
      <c r="CA244" s="37" t="str">
        <f t="shared" ca="1" si="224"/>
        <v/>
      </c>
      <c r="CB244" s="37" t="str">
        <f t="shared" ca="1" si="225"/>
        <v/>
      </c>
    </row>
    <row r="245" spans="1:80" x14ac:dyDescent="0.25">
      <c r="A245" s="10">
        <f>IF('Macrobond Imports'!A244="","",'Macrobond Imports'!A244)</f>
        <v>24532</v>
      </c>
      <c r="B245" s="9" t="str">
        <f>IF('Macrobond Imports'!B244="","",'Macrobond Imports'!B244)</f>
        <v/>
      </c>
      <c r="C245" s="9" t="str">
        <f>IF('Macrobond Imports'!C244="","",'Macrobond Imports'!C244)</f>
        <v/>
      </c>
      <c r="D245" s="9" t="str">
        <f>IF('Macrobond Imports'!Z244="","",'Macrobond Imports'!Z244)</f>
        <v/>
      </c>
      <c r="E245" s="9" t="str">
        <f>IF('Macrobond Imports'!BH244="","",'Macrobond Imports'!BH244)</f>
        <v/>
      </c>
      <c r="F245" s="9" t="str">
        <f>IF('Macrobond Imports'!BJ244="","",'Macrobond Imports'!BJ244)</f>
        <v/>
      </c>
      <c r="G245" s="9" t="str">
        <f>IF('Macrobond Imports'!BK244="","",'Macrobond Imports'!BK244)</f>
        <v/>
      </c>
      <c r="H245" s="9" t="str">
        <f>IF('Macrobond Imports'!BL244="","",'Macrobond Imports'!BL244)</f>
        <v/>
      </c>
      <c r="I245" s="9" t="str">
        <f>IF('Macrobond Imports'!BS244="","",'Macrobond Imports'!BS244)</f>
        <v/>
      </c>
      <c r="J245" s="9" t="str">
        <f>IF('Macrobond Imports'!AA244="","",'Macrobond Imports'!AA244)</f>
        <v/>
      </c>
      <c r="K245" s="9">
        <f>IF('Macrobond Imports'!DF244="","",'Macrobond Imports'!DF244)</f>
        <v>32.1</v>
      </c>
      <c r="L245" s="9">
        <f>IF('Macrobond Imports'!EA244="","",'Macrobond Imports'!EA244)</f>
        <v>31.1</v>
      </c>
      <c r="M245" s="9" t="str">
        <f>IF('Macrobond Imports'!FA244="","",'Macrobond Imports'!FA244)</f>
        <v/>
      </c>
      <c r="N245" s="9" t="str">
        <f>IF('Macrobond Imports'!FC244="","",'Macrobond Imports'!FC244)</f>
        <v/>
      </c>
      <c r="P245" s="16">
        <f t="shared" si="171"/>
        <v>24532</v>
      </c>
      <c r="Q245" s="17" t="str">
        <f t="shared" si="172"/>
        <v/>
      </c>
      <c r="R245" s="17" t="str">
        <f t="shared" si="173"/>
        <v/>
      </c>
      <c r="S245" s="17" t="str">
        <f t="shared" si="174"/>
        <v/>
      </c>
      <c r="T245" s="17" t="str">
        <f t="shared" si="175"/>
        <v/>
      </c>
      <c r="U245" s="17" t="str">
        <f t="shared" si="176"/>
        <v/>
      </c>
      <c r="V245" s="17" t="str">
        <f t="shared" si="177"/>
        <v/>
      </c>
      <c r="W245" s="17" t="str">
        <f t="shared" si="178"/>
        <v/>
      </c>
      <c r="X245" s="17" t="str">
        <f t="shared" si="179"/>
        <v/>
      </c>
      <c r="Y245" s="17" t="str">
        <f t="shared" si="180"/>
        <v/>
      </c>
      <c r="Z245" s="17">
        <f t="shared" si="181"/>
        <v>0</v>
      </c>
      <c r="AA245" s="17">
        <f t="shared" si="182"/>
        <v>-1.2698412698412653E-2</v>
      </c>
      <c r="AB245" s="17" t="str">
        <f t="shared" si="183"/>
        <v/>
      </c>
      <c r="AC245" s="17" t="str">
        <f t="shared" si="184"/>
        <v/>
      </c>
      <c r="AE245" s="17" t="str">
        <f t="shared" ca="1" si="185"/>
        <v/>
      </c>
      <c r="AF245" s="17" t="str">
        <f t="shared" ca="1" si="186"/>
        <v/>
      </c>
      <c r="AG245" s="17" t="str">
        <f t="shared" ca="1" si="187"/>
        <v/>
      </c>
      <c r="AH245" s="17" t="str">
        <f t="shared" ca="1" si="188"/>
        <v/>
      </c>
      <c r="AI245" s="17" t="str">
        <f t="shared" ca="1" si="189"/>
        <v/>
      </c>
      <c r="AJ245" s="17" t="str">
        <f t="shared" ca="1" si="190"/>
        <v/>
      </c>
      <c r="AK245" s="17" t="str">
        <f t="shared" ca="1" si="191"/>
        <v/>
      </c>
      <c r="AL245" s="17" t="str">
        <f t="shared" ca="1" si="192"/>
        <v/>
      </c>
      <c r="AM245" s="17" t="str">
        <f t="shared" ca="1" si="193"/>
        <v/>
      </c>
      <c r="AN245" s="17">
        <f t="shared" ca="1" si="194"/>
        <v>1.2618296529968598E-2</v>
      </c>
      <c r="AO245" s="17">
        <f t="shared" ca="1" si="195"/>
        <v>-7.1641791044776082E-2</v>
      </c>
      <c r="AP245" s="17" t="str">
        <f t="shared" ca="1" si="196"/>
        <v/>
      </c>
      <c r="AQ245" s="17" t="str">
        <f t="shared" ca="1" si="197"/>
        <v/>
      </c>
      <c r="AS245" s="17" t="str">
        <f t="shared" ca="1" si="198"/>
        <v/>
      </c>
      <c r="AT245" s="17" t="str">
        <f t="shared" ca="1" si="199"/>
        <v/>
      </c>
      <c r="AU245" s="17" t="str">
        <f t="shared" ca="1" si="200"/>
        <v/>
      </c>
      <c r="AV245" s="17" t="str">
        <f t="shared" ca="1" si="201"/>
        <v/>
      </c>
      <c r="AW245" s="17" t="str">
        <f t="shared" ca="1" si="202"/>
        <v/>
      </c>
      <c r="AX245" s="17" t="str">
        <f t="shared" ca="1" si="203"/>
        <v/>
      </c>
      <c r="AY245" s="17" t="str">
        <f t="shared" ca="1" si="204"/>
        <v/>
      </c>
      <c r="AZ245" s="17" t="str">
        <f t="shared" ca="1" si="205"/>
        <v/>
      </c>
      <c r="BA245" s="17" t="str">
        <f t="shared" ca="1" si="206"/>
        <v/>
      </c>
      <c r="BB245" s="17">
        <f t="shared" ca="1" si="207"/>
        <v>-1.2364611827433092E-2</v>
      </c>
      <c r="BC245" s="17">
        <f t="shared" ca="1" si="208"/>
        <v>-0.11890765821801463</v>
      </c>
      <c r="BD245" s="17" t="str">
        <f t="shared" ca="1" si="209"/>
        <v/>
      </c>
      <c r="BE245" s="17" t="str">
        <f t="shared" ca="1" si="210"/>
        <v/>
      </c>
      <c r="BG245" s="17" t="str">
        <f t="shared" ca="1" si="211"/>
        <v/>
      </c>
      <c r="BH245" s="17" t="str">
        <f t="shared" ca="1" si="212"/>
        <v/>
      </c>
      <c r="BI245" s="17" t="str">
        <f t="shared" ca="1" si="213"/>
        <v/>
      </c>
      <c r="BJ245" s="17" t="str">
        <f t="shared" ca="1" si="214"/>
        <v/>
      </c>
      <c r="BK245" s="17" t="str">
        <f t="shared" ca="1" si="215"/>
        <v/>
      </c>
      <c r="BL245" s="17" t="str">
        <f t="shared" ca="1" si="216"/>
        <v/>
      </c>
      <c r="BM245" s="17" t="str">
        <f t="shared" ca="1" si="217"/>
        <v/>
      </c>
      <c r="BN245" s="17" t="str">
        <f t="shared" ca="1" si="218"/>
        <v/>
      </c>
      <c r="BO245" s="17" t="str">
        <f t="shared" ca="1" si="219"/>
        <v/>
      </c>
      <c r="BP245" s="17">
        <f t="shared" ca="1" si="220"/>
        <v>-6.2015354345897888E-3</v>
      </c>
      <c r="BQ245" s="17">
        <f t="shared" ca="1" si="221"/>
        <v>-0.13298253791817549</v>
      </c>
      <c r="BR245" s="17" t="str">
        <f t="shared" ca="1" si="222"/>
        <v/>
      </c>
      <c r="BS245" s="17" t="str">
        <f t="shared" ca="1" si="223"/>
        <v/>
      </c>
      <c r="BX245" t="str">
        <f>IF('Macrobond Imports'!FG244="","",'Macrobond Imports'!FG244)</f>
        <v/>
      </c>
      <c r="BY245" t="str">
        <f>IF('Macrobond Imports'!AI244="","",'Macrobond Imports'!AI244)</f>
        <v/>
      </c>
      <c r="CA245" s="37" t="str">
        <f t="shared" ca="1" si="224"/>
        <v/>
      </c>
      <c r="CB245" s="37" t="str">
        <f t="shared" ca="1" si="225"/>
        <v/>
      </c>
    </row>
    <row r="246" spans="1:80" x14ac:dyDescent="0.25">
      <c r="A246" s="10">
        <f>IF('Macrobond Imports'!A245="","",'Macrobond Imports'!A245)</f>
        <v>24563</v>
      </c>
      <c r="B246" s="9" t="str">
        <f>IF('Macrobond Imports'!B245="","",'Macrobond Imports'!B245)</f>
        <v/>
      </c>
      <c r="C246" s="9" t="str">
        <f>IF('Macrobond Imports'!C245="","",'Macrobond Imports'!C245)</f>
        <v/>
      </c>
      <c r="D246" s="9" t="str">
        <f>IF('Macrobond Imports'!Z245="","",'Macrobond Imports'!Z245)</f>
        <v/>
      </c>
      <c r="E246" s="9" t="str">
        <f>IF('Macrobond Imports'!BH245="","",'Macrobond Imports'!BH245)</f>
        <v/>
      </c>
      <c r="F246" s="9" t="str">
        <f>IF('Macrobond Imports'!BJ245="","",'Macrobond Imports'!BJ245)</f>
        <v/>
      </c>
      <c r="G246" s="9" t="str">
        <f>IF('Macrobond Imports'!BK245="","",'Macrobond Imports'!BK245)</f>
        <v/>
      </c>
      <c r="H246" s="9" t="str">
        <f>IF('Macrobond Imports'!BL245="","",'Macrobond Imports'!BL245)</f>
        <v/>
      </c>
      <c r="I246" s="9" t="str">
        <f>IF('Macrobond Imports'!BS245="","",'Macrobond Imports'!BS245)</f>
        <v/>
      </c>
      <c r="J246" s="9" t="str">
        <f>IF('Macrobond Imports'!AA245="","",'Macrobond Imports'!AA245)</f>
        <v/>
      </c>
      <c r="K246" s="9">
        <f>IF('Macrobond Imports'!DF245="","",'Macrobond Imports'!DF245)</f>
        <v>32.1</v>
      </c>
      <c r="L246" s="9">
        <f>IF('Macrobond Imports'!EA245="","",'Macrobond Imports'!EA245)</f>
        <v>30.7</v>
      </c>
      <c r="M246" s="9" t="str">
        <f>IF('Macrobond Imports'!FA245="","",'Macrobond Imports'!FA245)</f>
        <v/>
      </c>
      <c r="N246" s="9" t="str">
        <f>IF('Macrobond Imports'!FC245="","",'Macrobond Imports'!FC245)</f>
        <v/>
      </c>
      <c r="P246" s="16">
        <f t="shared" si="171"/>
        <v>24563</v>
      </c>
      <c r="Q246" s="17" t="str">
        <f t="shared" si="172"/>
        <v/>
      </c>
      <c r="R246" s="17" t="str">
        <f t="shared" si="173"/>
        <v/>
      </c>
      <c r="S246" s="17" t="str">
        <f t="shared" si="174"/>
        <v/>
      </c>
      <c r="T246" s="17" t="str">
        <f t="shared" si="175"/>
        <v/>
      </c>
      <c r="U246" s="17" t="str">
        <f t="shared" si="176"/>
        <v/>
      </c>
      <c r="V246" s="17" t="str">
        <f t="shared" si="177"/>
        <v/>
      </c>
      <c r="W246" s="17" t="str">
        <f t="shared" si="178"/>
        <v/>
      </c>
      <c r="X246" s="17" t="str">
        <f t="shared" si="179"/>
        <v/>
      </c>
      <c r="Y246" s="17" t="str">
        <f t="shared" si="180"/>
        <v/>
      </c>
      <c r="Z246" s="17">
        <f t="shared" si="181"/>
        <v>0</v>
      </c>
      <c r="AA246" s="17">
        <f t="shared" si="182"/>
        <v>-1.2861736334405238E-2</v>
      </c>
      <c r="AB246" s="17" t="str">
        <f t="shared" si="183"/>
        <v/>
      </c>
      <c r="AC246" s="17" t="str">
        <f t="shared" si="184"/>
        <v/>
      </c>
      <c r="AE246" s="17" t="str">
        <f t="shared" ca="1" si="185"/>
        <v/>
      </c>
      <c r="AF246" s="17" t="str">
        <f t="shared" ca="1" si="186"/>
        <v/>
      </c>
      <c r="AG246" s="17" t="str">
        <f t="shared" ca="1" si="187"/>
        <v/>
      </c>
      <c r="AH246" s="17" t="str">
        <f t="shared" ca="1" si="188"/>
        <v/>
      </c>
      <c r="AI246" s="17" t="str">
        <f t="shared" ca="1" si="189"/>
        <v/>
      </c>
      <c r="AJ246" s="17" t="str">
        <f t="shared" ca="1" si="190"/>
        <v/>
      </c>
      <c r="AK246" s="17" t="str">
        <f t="shared" ca="1" si="191"/>
        <v/>
      </c>
      <c r="AL246" s="17" t="str">
        <f t="shared" ca="1" si="192"/>
        <v/>
      </c>
      <c r="AM246" s="17" t="str">
        <f t="shared" ca="1" si="193"/>
        <v/>
      </c>
      <c r="AN246" s="17">
        <f t="shared" ca="1" si="194"/>
        <v>9.4339622641510523E-3</v>
      </c>
      <c r="AO246" s="17">
        <f t="shared" ca="1" si="195"/>
        <v>-7.8078078078077984E-2</v>
      </c>
      <c r="AP246" s="17" t="str">
        <f t="shared" ca="1" si="196"/>
        <v/>
      </c>
      <c r="AQ246" s="17" t="str">
        <f t="shared" ca="1" si="197"/>
        <v/>
      </c>
      <c r="AS246" s="17" t="str">
        <f t="shared" ca="1" si="198"/>
        <v/>
      </c>
      <c r="AT246" s="17" t="str">
        <f t="shared" ca="1" si="199"/>
        <v/>
      </c>
      <c r="AU246" s="17" t="str">
        <f t="shared" ca="1" si="200"/>
        <v/>
      </c>
      <c r="AV246" s="17" t="str">
        <f t="shared" ca="1" si="201"/>
        <v/>
      </c>
      <c r="AW246" s="17" t="str">
        <f t="shared" ca="1" si="202"/>
        <v/>
      </c>
      <c r="AX246" s="17" t="str">
        <f t="shared" ca="1" si="203"/>
        <v/>
      </c>
      <c r="AY246" s="17" t="str">
        <f t="shared" ca="1" si="204"/>
        <v/>
      </c>
      <c r="AZ246" s="17" t="str">
        <f t="shared" ca="1" si="205"/>
        <v/>
      </c>
      <c r="BA246" s="17" t="str">
        <f t="shared" ca="1" si="206"/>
        <v/>
      </c>
      <c r="BB246" s="17">
        <f t="shared" ca="1" si="207"/>
        <v>-1.2364611827433092E-2</v>
      </c>
      <c r="BC246" s="17">
        <f t="shared" ca="1" si="208"/>
        <v>-0.1737147216872984</v>
      </c>
      <c r="BD246" s="17" t="str">
        <f t="shared" ca="1" si="209"/>
        <v/>
      </c>
      <c r="BE246" s="17" t="str">
        <f t="shared" ca="1" si="210"/>
        <v/>
      </c>
      <c r="BG246" s="17" t="str">
        <f t="shared" ca="1" si="211"/>
        <v/>
      </c>
      <c r="BH246" s="17" t="str">
        <f t="shared" ca="1" si="212"/>
        <v/>
      </c>
      <c r="BI246" s="17" t="str">
        <f t="shared" ca="1" si="213"/>
        <v/>
      </c>
      <c r="BJ246" s="17" t="str">
        <f t="shared" ca="1" si="214"/>
        <v/>
      </c>
      <c r="BK246" s="17" t="str">
        <f t="shared" ca="1" si="215"/>
        <v/>
      </c>
      <c r="BL246" s="17" t="str">
        <f t="shared" ca="1" si="216"/>
        <v/>
      </c>
      <c r="BM246" s="17" t="str">
        <f t="shared" ca="1" si="217"/>
        <v/>
      </c>
      <c r="BN246" s="17" t="str">
        <f t="shared" ca="1" si="218"/>
        <v/>
      </c>
      <c r="BO246" s="17" t="str">
        <f t="shared" ca="1" si="219"/>
        <v/>
      </c>
      <c r="BP246" s="17">
        <f t="shared" ca="1" si="220"/>
        <v>0</v>
      </c>
      <c r="BQ246" s="17">
        <f t="shared" ca="1" si="221"/>
        <v>-0.12926709841926798</v>
      </c>
      <c r="BR246" s="17" t="str">
        <f t="shared" ca="1" si="222"/>
        <v/>
      </c>
      <c r="BS246" s="17" t="str">
        <f t="shared" ca="1" si="223"/>
        <v/>
      </c>
      <c r="BX246" t="str">
        <f>IF('Macrobond Imports'!FG245="","",'Macrobond Imports'!FG245)</f>
        <v/>
      </c>
      <c r="BY246" t="str">
        <f>IF('Macrobond Imports'!AI245="","",'Macrobond Imports'!AI245)</f>
        <v/>
      </c>
      <c r="CA246" s="37" t="str">
        <f t="shared" ca="1" si="224"/>
        <v/>
      </c>
      <c r="CB246" s="37" t="str">
        <f t="shared" ca="1" si="225"/>
        <v/>
      </c>
    </row>
    <row r="247" spans="1:80" x14ac:dyDescent="0.25">
      <c r="A247" s="10">
        <f>IF('Macrobond Imports'!A246="","",'Macrobond Imports'!A246)</f>
        <v>24593</v>
      </c>
      <c r="B247" s="9" t="str">
        <f>IF('Macrobond Imports'!B246="","",'Macrobond Imports'!B246)</f>
        <v/>
      </c>
      <c r="C247" s="9" t="str">
        <f>IF('Macrobond Imports'!C246="","",'Macrobond Imports'!C246)</f>
        <v/>
      </c>
      <c r="D247" s="9" t="str">
        <f>IF('Macrobond Imports'!Z246="","",'Macrobond Imports'!Z246)</f>
        <v/>
      </c>
      <c r="E247" s="9" t="str">
        <f>IF('Macrobond Imports'!BH246="","",'Macrobond Imports'!BH246)</f>
        <v/>
      </c>
      <c r="F247" s="9" t="str">
        <f>IF('Macrobond Imports'!BJ246="","",'Macrobond Imports'!BJ246)</f>
        <v/>
      </c>
      <c r="G247" s="9" t="str">
        <f>IF('Macrobond Imports'!BK246="","",'Macrobond Imports'!BK246)</f>
        <v/>
      </c>
      <c r="H247" s="9" t="str">
        <f>IF('Macrobond Imports'!BL246="","",'Macrobond Imports'!BL246)</f>
        <v/>
      </c>
      <c r="I247" s="9" t="str">
        <f>IF('Macrobond Imports'!BS246="","",'Macrobond Imports'!BS246)</f>
        <v/>
      </c>
      <c r="J247" s="9" t="str">
        <f>IF('Macrobond Imports'!AA246="","",'Macrobond Imports'!AA246)</f>
        <v/>
      </c>
      <c r="K247" s="9">
        <f>IF('Macrobond Imports'!DF246="","",'Macrobond Imports'!DF246)</f>
        <v>32.1</v>
      </c>
      <c r="L247" s="9">
        <f>IF('Macrobond Imports'!EA246="","",'Macrobond Imports'!EA246)</f>
        <v>31.1</v>
      </c>
      <c r="M247" s="9" t="str">
        <f>IF('Macrobond Imports'!FA246="","",'Macrobond Imports'!FA246)</f>
        <v/>
      </c>
      <c r="N247" s="9" t="str">
        <f>IF('Macrobond Imports'!FC246="","",'Macrobond Imports'!FC246)</f>
        <v/>
      </c>
      <c r="P247" s="16">
        <f t="shared" si="171"/>
        <v>24593</v>
      </c>
      <c r="Q247" s="17" t="str">
        <f t="shared" si="172"/>
        <v/>
      </c>
      <c r="R247" s="17" t="str">
        <f t="shared" si="173"/>
        <v/>
      </c>
      <c r="S247" s="17" t="str">
        <f t="shared" si="174"/>
        <v/>
      </c>
      <c r="T247" s="17" t="str">
        <f t="shared" si="175"/>
        <v/>
      </c>
      <c r="U247" s="17" t="str">
        <f t="shared" si="176"/>
        <v/>
      </c>
      <c r="V247" s="17" t="str">
        <f t="shared" si="177"/>
        <v/>
      </c>
      <c r="W247" s="17" t="str">
        <f t="shared" si="178"/>
        <v/>
      </c>
      <c r="X247" s="17" t="str">
        <f t="shared" si="179"/>
        <v/>
      </c>
      <c r="Y247" s="17" t="str">
        <f t="shared" si="180"/>
        <v/>
      </c>
      <c r="Z247" s="17">
        <f t="shared" si="181"/>
        <v>0</v>
      </c>
      <c r="AA247" s="17">
        <f t="shared" si="182"/>
        <v>1.3029315960912058E-2</v>
      </c>
      <c r="AB247" s="17" t="str">
        <f t="shared" si="183"/>
        <v/>
      </c>
      <c r="AC247" s="17" t="str">
        <f t="shared" si="184"/>
        <v/>
      </c>
      <c r="AE247" s="17" t="str">
        <f t="shared" ca="1" si="185"/>
        <v/>
      </c>
      <c r="AF247" s="17" t="str">
        <f t="shared" ca="1" si="186"/>
        <v/>
      </c>
      <c r="AG247" s="17" t="str">
        <f t="shared" ca="1" si="187"/>
        <v/>
      </c>
      <c r="AH247" s="17" t="str">
        <f t="shared" ca="1" si="188"/>
        <v/>
      </c>
      <c r="AI247" s="17" t="str">
        <f t="shared" ca="1" si="189"/>
        <v/>
      </c>
      <c r="AJ247" s="17" t="str">
        <f t="shared" ca="1" si="190"/>
        <v/>
      </c>
      <c r="AK247" s="17" t="str">
        <f t="shared" ca="1" si="191"/>
        <v/>
      </c>
      <c r="AL247" s="17" t="str">
        <f t="shared" ca="1" si="192"/>
        <v/>
      </c>
      <c r="AM247" s="17" t="str">
        <f t="shared" ca="1" si="193"/>
        <v/>
      </c>
      <c r="AN247" s="17">
        <f t="shared" ca="1" si="194"/>
        <v>3.1250000000000444E-3</v>
      </c>
      <c r="AO247" s="17">
        <f t="shared" ca="1" si="195"/>
        <v>-5.7575757575757502E-2</v>
      </c>
      <c r="AP247" s="17" t="str">
        <f t="shared" ca="1" si="196"/>
        <v/>
      </c>
      <c r="AQ247" s="17" t="str">
        <f t="shared" ca="1" si="197"/>
        <v/>
      </c>
      <c r="AS247" s="17" t="str">
        <f t="shared" ca="1" si="198"/>
        <v/>
      </c>
      <c r="AT247" s="17" t="str">
        <f t="shared" ca="1" si="199"/>
        <v/>
      </c>
      <c r="AU247" s="17" t="str">
        <f t="shared" ca="1" si="200"/>
        <v/>
      </c>
      <c r="AV247" s="17" t="str">
        <f t="shared" ca="1" si="201"/>
        <v/>
      </c>
      <c r="AW247" s="17" t="str">
        <f t="shared" ca="1" si="202"/>
        <v/>
      </c>
      <c r="AX247" s="17" t="str">
        <f t="shared" ca="1" si="203"/>
        <v/>
      </c>
      <c r="AY247" s="17" t="str">
        <f t="shared" ca="1" si="204"/>
        <v/>
      </c>
      <c r="AZ247" s="17" t="str">
        <f t="shared" ca="1" si="205"/>
        <v/>
      </c>
      <c r="BA247" s="17" t="str">
        <f t="shared" ca="1" si="206"/>
        <v/>
      </c>
      <c r="BB247" s="17">
        <f t="shared" ca="1" si="207"/>
        <v>0</v>
      </c>
      <c r="BC247" s="17">
        <f t="shared" ca="1" si="208"/>
        <v>-4.9834317142027795E-2</v>
      </c>
      <c r="BD247" s="17" t="str">
        <f t="shared" ca="1" si="209"/>
        <v/>
      </c>
      <c r="BE247" s="17" t="str">
        <f t="shared" ca="1" si="210"/>
        <v/>
      </c>
      <c r="BG247" s="17" t="str">
        <f t="shared" ca="1" si="211"/>
        <v/>
      </c>
      <c r="BH247" s="17" t="str">
        <f t="shared" ca="1" si="212"/>
        <v/>
      </c>
      <c r="BI247" s="17" t="str">
        <f t="shared" ca="1" si="213"/>
        <v/>
      </c>
      <c r="BJ247" s="17" t="str">
        <f t="shared" ca="1" si="214"/>
        <v/>
      </c>
      <c r="BK247" s="17" t="str">
        <f t="shared" ca="1" si="215"/>
        <v/>
      </c>
      <c r="BL247" s="17" t="str">
        <f t="shared" ca="1" si="216"/>
        <v/>
      </c>
      <c r="BM247" s="17" t="str">
        <f t="shared" ca="1" si="217"/>
        <v/>
      </c>
      <c r="BN247" s="17" t="str">
        <f t="shared" ca="1" si="218"/>
        <v/>
      </c>
      <c r="BO247" s="17" t="str">
        <f t="shared" ca="1" si="219"/>
        <v/>
      </c>
      <c r="BP247" s="17">
        <f t="shared" ca="1" si="220"/>
        <v>-6.2015354345897888E-3</v>
      </c>
      <c r="BQ247" s="17">
        <f t="shared" ca="1" si="221"/>
        <v>-7.2923156552827884E-2</v>
      </c>
      <c r="BR247" s="17" t="str">
        <f t="shared" ca="1" si="222"/>
        <v/>
      </c>
      <c r="BS247" s="17" t="str">
        <f t="shared" ca="1" si="223"/>
        <v/>
      </c>
      <c r="BX247" t="str">
        <f>IF('Macrobond Imports'!FG246="","",'Macrobond Imports'!FG246)</f>
        <v/>
      </c>
      <c r="BY247" t="str">
        <f>IF('Macrobond Imports'!AI246="","",'Macrobond Imports'!AI246)</f>
        <v/>
      </c>
      <c r="CA247" s="37" t="str">
        <f t="shared" ca="1" si="224"/>
        <v/>
      </c>
      <c r="CB247" s="37" t="str">
        <f t="shared" ca="1" si="225"/>
        <v/>
      </c>
    </row>
    <row r="248" spans="1:80" x14ac:dyDescent="0.25">
      <c r="A248" s="10">
        <f>IF('Macrobond Imports'!A247="","",'Macrobond Imports'!A247)</f>
        <v>24624</v>
      </c>
      <c r="B248" s="9" t="str">
        <f>IF('Macrobond Imports'!B247="","",'Macrobond Imports'!B247)</f>
        <v/>
      </c>
      <c r="C248" s="9" t="str">
        <f>IF('Macrobond Imports'!C247="","",'Macrobond Imports'!C247)</f>
        <v/>
      </c>
      <c r="D248" s="9" t="str">
        <f>IF('Macrobond Imports'!Z247="","",'Macrobond Imports'!Z247)</f>
        <v/>
      </c>
      <c r="E248" s="9" t="str">
        <f>IF('Macrobond Imports'!BH247="","",'Macrobond Imports'!BH247)</f>
        <v/>
      </c>
      <c r="F248" s="9" t="str">
        <f>IF('Macrobond Imports'!BJ247="","",'Macrobond Imports'!BJ247)</f>
        <v/>
      </c>
      <c r="G248" s="9" t="str">
        <f>IF('Macrobond Imports'!BK247="","",'Macrobond Imports'!BK247)</f>
        <v/>
      </c>
      <c r="H248" s="9" t="str">
        <f>IF('Macrobond Imports'!BL247="","",'Macrobond Imports'!BL247)</f>
        <v/>
      </c>
      <c r="I248" s="9" t="str">
        <f>IF('Macrobond Imports'!BS247="","",'Macrobond Imports'!BS247)</f>
        <v/>
      </c>
      <c r="J248" s="9" t="str">
        <f>IF('Macrobond Imports'!AA247="","",'Macrobond Imports'!AA247)</f>
        <v/>
      </c>
      <c r="K248" s="9">
        <f>IF('Macrobond Imports'!DF247="","",'Macrobond Imports'!DF247)</f>
        <v>32.200000000000003</v>
      </c>
      <c r="L248" s="9">
        <f>IF('Macrobond Imports'!EA247="","",'Macrobond Imports'!EA247)</f>
        <v>31.4</v>
      </c>
      <c r="M248" s="9" t="str">
        <f>IF('Macrobond Imports'!FA247="","",'Macrobond Imports'!FA247)</f>
        <v/>
      </c>
      <c r="N248" s="9" t="str">
        <f>IF('Macrobond Imports'!FC247="","",'Macrobond Imports'!FC247)</f>
        <v/>
      </c>
      <c r="P248" s="16">
        <f t="shared" si="171"/>
        <v>24624</v>
      </c>
      <c r="Q248" s="17" t="str">
        <f t="shared" si="172"/>
        <v/>
      </c>
      <c r="R248" s="17" t="str">
        <f t="shared" si="173"/>
        <v/>
      </c>
      <c r="S248" s="17" t="str">
        <f t="shared" si="174"/>
        <v/>
      </c>
      <c r="T248" s="17" t="str">
        <f t="shared" si="175"/>
        <v/>
      </c>
      <c r="U248" s="17" t="str">
        <f t="shared" si="176"/>
        <v/>
      </c>
      <c r="V248" s="17" t="str">
        <f t="shared" si="177"/>
        <v/>
      </c>
      <c r="W248" s="17" t="str">
        <f t="shared" si="178"/>
        <v/>
      </c>
      <c r="X248" s="17" t="str">
        <f t="shared" si="179"/>
        <v/>
      </c>
      <c r="Y248" s="17" t="str">
        <f t="shared" si="180"/>
        <v/>
      </c>
      <c r="Z248" s="17">
        <f t="shared" si="181"/>
        <v>3.1152647975078995E-3</v>
      </c>
      <c r="AA248" s="17">
        <f t="shared" si="182"/>
        <v>9.6463022508037621E-3</v>
      </c>
      <c r="AB248" s="17" t="str">
        <f t="shared" si="183"/>
        <v/>
      </c>
      <c r="AC248" s="17" t="str">
        <f t="shared" si="184"/>
        <v/>
      </c>
      <c r="AE248" s="17" t="str">
        <f t="shared" ca="1" si="185"/>
        <v/>
      </c>
      <c r="AF248" s="17" t="str">
        <f t="shared" ca="1" si="186"/>
        <v/>
      </c>
      <c r="AG248" s="17" t="str">
        <f t="shared" ca="1" si="187"/>
        <v/>
      </c>
      <c r="AH248" s="17" t="str">
        <f t="shared" ca="1" si="188"/>
        <v/>
      </c>
      <c r="AI248" s="17" t="str">
        <f t="shared" ca="1" si="189"/>
        <v/>
      </c>
      <c r="AJ248" s="17" t="str">
        <f t="shared" ca="1" si="190"/>
        <v/>
      </c>
      <c r="AK248" s="17" t="str">
        <f t="shared" ca="1" si="191"/>
        <v/>
      </c>
      <c r="AL248" s="17" t="str">
        <f t="shared" ca="1" si="192"/>
        <v/>
      </c>
      <c r="AM248" s="17" t="str">
        <f t="shared" ca="1" si="193"/>
        <v/>
      </c>
      <c r="AN248" s="17">
        <f t="shared" ca="1" si="194"/>
        <v>6.2500000000000888E-3</v>
      </c>
      <c r="AO248" s="17">
        <f t="shared" ca="1" si="195"/>
        <v>-4.8484848484848575E-2</v>
      </c>
      <c r="AP248" s="17" t="str">
        <f t="shared" ca="1" si="196"/>
        <v/>
      </c>
      <c r="AQ248" s="17" t="str">
        <f t="shared" ca="1" si="197"/>
        <v/>
      </c>
      <c r="AS248" s="17" t="str">
        <f t="shared" ca="1" si="198"/>
        <v/>
      </c>
      <c r="AT248" s="17" t="str">
        <f t="shared" ca="1" si="199"/>
        <v/>
      </c>
      <c r="AU248" s="17" t="str">
        <f t="shared" ca="1" si="200"/>
        <v/>
      </c>
      <c r="AV248" s="17" t="str">
        <f t="shared" ca="1" si="201"/>
        <v/>
      </c>
      <c r="AW248" s="17" t="str">
        <f t="shared" ca="1" si="202"/>
        <v/>
      </c>
      <c r="AX248" s="17" t="str">
        <f t="shared" ca="1" si="203"/>
        <v/>
      </c>
      <c r="AY248" s="17" t="str">
        <f t="shared" ca="1" si="204"/>
        <v/>
      </c>
      <c r="AZ248" s="17" t="str">
        <f t="shared" ca="1" si="205"/>
        <v/>
      </c>
      <c r="BA248" s="17" t="str">
        <f t="shared" ca="1" si="206"/>
        <v/>
      </c>
      <c r="BB248" s="17">
        <f t="shared" ca="1" si="207"/>
        <v>1.2519409465786335E-2</v>
      </c>
      <c r="BC248" s="17">
        <f t="shared" ca="1" si="208"/>
        <v>3.914711494237344E-2</v>
      </c>
      <c r="BD248" s="17" t="str">
        <f t="shared" ca="1" si="209"/>
        <v/>
      </c>
      <c r="BE248" s="17" t="str">
        <f t="shared" ca="1" si="210"/>
        <v/>
      </c>
      <c r="BG248" s="17" t="str">
        <f t="shared" ca="1" si="211"/>
        <v/>
      </c>
      <c r="BH248" s="17" t="str">
        <f t="shared" ca="1" si="212"/>
        <v/>
      </c>
      <c r="BI248" s="17" t="str">
        <f t="shared" ca="1" si="213"/>
        <v/>
      </c>
      <c r="BJ248" s="17" t="str">
        <f t="shared" ca="1" si="214"/>
        <v/>
      </c>
      <c r="BK248" s="17" t="str">
        <f t="shared" ca="1" si="215"/>
        <v/>
      </c>
      <c r="BL248" s="17" t="str">
        <f t="shared" ca="1" si="216"/>
        <v/>
      </c>
      <c r="BM248" s="17" t="str">
        <f t="shared" ca="1" si="217"/>
        <v/>
      </c>
      <c r="BN248" s="17" t="str">
        <f t="shared" ca="1" si="218"/>
        <v/>
      </c>
      <c r="BO248" s="17" t="str">
        <f t="shared" ca="1" si="219"/>
        <v/>
      </c>
      <c r="BP248" s="17">
        <f t="shared" ca="1" si="220"/>
        <v>0</v>
      </c>
      <c r="BQ248" s="17">
        <f t="shared" ca="1" si="221"/>
        <v>-4.3138168301938284E-2</v>
      </c>
      <c r="BR248" s="17" t="str">
        <f t="shared" ca="1" si="222"/>
        <v/>
      </c>
      <c r="BS248" s="17" t="str">
        <f t="shared" ca="1" si="223"/>
        <v/>
      </c>
      <c r="BX248" t="str">
        <f>IF('Macrobond Imports'!FG247="","",'Macrobond Imports'!FG247)</f>
        <v/>
      </c>
      <c r="BY248" t="str">
        <f>IF('Macrobond Imports'!AI247="","",'Macrobond Imports'!AI247)</f>
        <v/>
      </c>
      <c r="CA248" s="37" t="str">
        <f t="shared" ca="1" si="224"/>
        <v/>
      </c>
      <c r="CB248" s="37" t="str">
        <f t="shared" ca="1" si="225"/>
        <v/>
      </c>
    </row>
    <row r="249" spans="1:80" x14ac:dyDescent="0.25">
      <c r="A249" s="10">
        <f>IF('Macrobond Imports'!A248="","",'Macrobond Imports'!A248)</f>
        <v>24654</v>
      </c>
      <c r="B249" s="9" t="str">
        <f>IF('Macrobond Imports'!B248="","",'Macrobond Imports'!B248)</f>
        <v/>
      </c>
      <c r="C249" s="9" t="str">
        <f>IF('Macrobond Imports'!C248="","",'Macrobond Imports'!C248)</f>
        <v/>
      </c>
      <c r="D249" s="9" t="str">
        <f>IF('Macrobond Imports'!Z248="","",'Macrobond Imports'!Z248)</f>
        <v/>
      </c>
      <c r="E249" s="9" t="str">
        <f>IF('Macrobond Imports'!BH248="","",'Macrobond Imports'!BH248)</f>
        <v/>
      </c>
      <c r="F249" s="9" t="str">
        <f>IF('Macrobond Imports'!BJ248="","",'Macrobond Imports'!BJ248)</f>
        <v/>
      </c>
      <c r="G249" s="9" t="str">
        <f>IF('Macrobond Imports'!BK248="","",'Macrobond Imports'!BK248)</f>
        <v/>
      </c>
      <c r="H249" s="9" t="str">
        <f>IF('Macrobond Imports'!BL248="","",'Macrobond Imports'!BL248)</f>
        <v/>
      </c>
      <c r="I249" s="9" t="str">
        <f>IF('Macrobond Imports'!BS248="","",'Macrobond Imports'!BS248)</f>
        <v/>
      </c>
      <c r="J249" s="9" t="str">
        <f>IF('Macrobond Imports'!AA248="","",'Macrobond Imports'!AA248)</f>
        <v/>
      </c>
      <c r="K249" s="9">
        <f>IF('Macrobond Imports'!DF248="","",'Macrobond Imports'!DF248)</f>
        <v>32.200000000000003</v>
      </c>
      <c r="L249" s="9">
        <f>IF('Macrobond Imports'!EA248="","",'Macrobond Imports'!EA248)</f>
        <v>31.3</v>
      </c>
      <c r="M249" s="9" t="str">
        <f>IF('Macrobond Imports'!FA248="","",'Macrobond Imports'!FA248)</f>
        <v/>
      </c>
      <c r="N249" s="9" t="str">
        <f>IF('Macrobond Imports'!FC248="","",'Macrobond Imports'!FC248)</f>
        <v/>
      </c>
      <c r="P249" s="16">
        <f t="shared" si="171"/>
        <v>24654</v>
      </c>
      <c r="Q249" s="17" t="str">
        <f t="shared" si="172"/>
        <v/>
      </c>
      <c r="R249" s="17" t="str">
        <f t="shared" si="173"/>
        <v/>
      </c>
      <c r="S249" s="17" t="str">
        <f t="shared" si="174"/>
        <v/>
      </c>
      <c r="T249" s="17" t="str">
        <f t="shared" si="175"/>
        <v/>
      </c>
      <c r="U249" s="17" t="str">
        <f t="shared" si="176"/>
        <v/>
      </c>
      <c r="V249" s="17" t="str">
        <f t="shared" si="177"/>
        <v/>
      </c>
      <c r="W249" s="17" t="str">
        <f t="shared" si="178"/>
        <v/>
      </c>
      <c r="X249" s="17" t="str">
        <f t="shared" si="179"/>
        <v/>
      </c>
      <c r="Y249" s="17" t="str">
        <f t="shared" si="180"/>
        <v/>
      </c>
      <c r="Z249" s="17">
        <f t="shared" si="181"/>
        <v>0</v>
      </c>
      <c r="AA249" s="17">
        <f t="shared" si="182"/>
        <v>-3.1847133757960666E-3</v>
      </c>
      <c r="AB249" s="17" t="str">
        <f t="shared" si="183"/>
        <v/>
      </c>
      <c r="AC249" s="17" t="str">
        <f t="shared" si="184"/>
        <v/>
      </c>
      <c r="AE249" s="17" t="str">
        <f t="shared" ca="1" si="185"/>
        <v/>
      </c>
      <c r="AF249" s="17" t="str">
        <f t="shared" ca="1" si="186"/>
        <v/>
      </c>
      <c r="AG249" s="17" t="str">
        <f t="shared" ca="1" si="187"/>
        <v/>
      </c>
      <c r="AH249" s="17" t="str">
        <f t="shared" ca="1" si="188"/>
        <v/>
      </c>
      <c r="AI249" s="17" t="str">
        <f t="shared" ca="1" si="189"/>
        <v/>
      </c>
      <c r="AJ249" s="17" t="str">
        <f t="shared" ca="1" si="190"/>
        <v/>
      </c>
      <c r="AK249" s="17" t="str">
        <f t="shared" ca="1" si="191"/>
        <v/>
      </c>
      <c r="AL249" s="17" t="str">
        <f t="shared" ca="1" si="192"/>
        <v/>
      </c>
      <c r="AM249" s="17" t="str">
        <f t="shared" ca="1" si="193"/>
        <v/>
      </c>
      <c r="AN249" s="17">
        <f t="shared" ca="1" si="194"/>
        <v>0</v>
      </c>
      <c r="AO249" s="17">
        <f t="shared" ca="1" si="195"/>
        <v>-6.2874251497005873E-2</v>
      </c>
      <c r="AP249" s="17" t="str">
        <f t="shared" ca="1" si="196"/>
        <v/>
      </c>
      <c r="AQ249" s="17" t="str">
        <f t="shared" ca="1" si="197"/>
        <v/>
      </c>
      <c r="AS249" s="17" t="str">
        <f t="shared" ca="1" si="198"/>
        <v/>
      </c>
      <c r="AT249" s="17" t="str">
        <f t="shared" ca="1" si="199"/>
        <v/>
      </c>
      <c r="AU249" s="17" t="str">
        <f t="shared" ca="1" si="200"/>
        <v/>
      </c>
      <c r="AV249" s="17" t="str">
        <f t="shared" ca="1" si="201"/>
        <v/>
      </c>
      <c r="AW249" s="17" t="str">
        <f t="shared" ca="1" si="202"/>
        <v/>
      </c>
      <c r="AX249" s="17" t="str">
        <f t="shared" ca="1" si="203"/>
        <v/>
      </c>
      <c r="AY249" s="17" t="str">
        <f t="shared" ca="1" si="204"/>
        <v/>
      </c>
      <c r="AZ249" s="17" t="str">
        <f t="shared" ca="1" si="205"/>
        <v/>
      </c>
      <c r="BA249" s="17" t="str">
        <f t="shared" ca="1" si="206"/>
        <v/>
      </c>
      <c r="BB249" s="17">
        <f t="shared" ca="1" si="207"/>
        <v>1.2519409465786335E-2</v>
      </c>
      <c r="BC249" s="17">
        <f t="shared" ca="1" si="208"/>
        <v>8.0497703774645935E-2</v>
      </c>
      <c r="BD249" s="17" t="str">
        <f t="shared" ca="1" si="209"/>
        <v/>
      </c>
      <c r="BE249" s="17" t="str">
        <f t="shared" ca="1" si="210"/>
        <v/>
      </c>
      <c r="BG249" s="17" t="str">
        <f t="shared" ca="1" si="211"/>
        <v/>
      </c>
      <c r="BH249" s="17" t="str">
        <f t="shared" ca="1" si="212"/>
        <v/>
      </c>
      <c r="BI249" s="17" t="str">
        <f t="shared" ca="1" si="213"/>
        <v/>
      </c>
      <c r="BJ249" s="17" t="str">
        <f t="shared" ca="1" si="214"/>
        <v/>
      </c>
      <c r="BK249" s="17" t="str">
        <f t="shared" ca="1" si="215"/>
        <v/>
      </c>
      <c r="BL249" s="17" t="str">
        <f t="shared" ca="1" si="216"/>
        <v/>
      </c>
      <c r="BM249" s="17" t="str">
        <f t="shared" ca="1" si="217"/>
        <v/>
      </c>
      <c r="BN249" s="17" t="str">
        <f t="shared" ca="1" si="218"/>
        <v/>
      </c>
      <c r="BO249" s="17" t="str">
        <f t="shared" ca="1" si="219"/>
        <v/>
      </c>
      <c r="BP249" s="17">
        <f t="shared" ca="1" si="220"/>
        <v>0</v>
      </c>
      <c r="BQ249" s="17">
        <f t="shared" ca="1" si="221"/>
        <v>-5.5119401257667788E-2</v>
      </c>
      <c r="BR249" s="17" t="str">
        <f t="shared" ca="1" si="222"/>
        <v/>
      </c>
      <c r="BS249" s="17" t="str">
        <f t="shared" ca="1" si="223"/>
        <v/>
      </c>
      <c r="BX249" t="str">
        <f>IF('Macrobond Imports'!FG248="","",'Macrobond Imports'!FG248)</f>
        <v/>
      </c>
      <c r="BY249" t="str">
        <f>IF('Macrobond Imports'!AI248="","",'Macrobond Imports'!AI248)</f>
        <v/>
      </c>
      <c r="CA249" s="37" t="str">
        <f t="shared" ca="1" si="224"/>
        <v/>
      </c>
      <c r="CB249" s="37" t="str">
        <f t="shared" ca="1" si="225"/>
        <v/>
      </c>
    </row>
    <row r="250" spans="1:80" x14ac:dyDescent="0.25">
      <c r="A250" s="10">
        <f>IF('Macrobond Imports'!A249="","",'Macrobond Imports'!A249)</f>
        <v>24685</v>
      </c>
      <c r="B250" s="9" t="str">
        <f>IF('Macrobond Imports'!B249="","",'Macrobond Imports'!B249)</f>
        <v/>
      </c>
      <c r="C250" s="9" t="str">
        <f>IF('Macrobond Imports'!C249="","",'Macrobond Imports'!C249)</f>
        <v/>
      </c>
      <c r="D250" s="9" t="str">
        <f>IF('Macrobond Imports'!Z249="","",'Macrobond Imports'!Z249)</f>
        <v/>
      </c>
      <c r="E250" s="9" t="str">
        <f>IF('Macrobond Imports'!BH249="","",'Macrobond Imports'!BH249)</f>
        <v/>
      </c>
      <c r="F250" s="9" t="str">
        <f>IF('Macrobond Imports'!BJ249="","",'Macrobond Imports'!BJ249)</f>
        <v/>
      </c>
      <c r="G250" s="9" t="str">
        <f>IF('Macrobond Imports'!BK249="","",'Macrobond Imports'!BK249)</f>
        <v/>
      </c>
      <c r="H250" s="9" t="str">
        <f>IF('Macrobond Imports'!BL249="","",'Macrobond Imports'!BL249)</f>
        <v/>
      </c>
      <c r="I250" s="9" t="str">
        <f>IF('Macrobond Imports'!BS249="","",'Macrobond Imports'!BS249)</f>
        <v/>
      </c>
      <c r="J250" s="9" t="str">
        <f>IF('Macrobond Imports'!AA249="","",'Macrobond Imports'!AA249)</f>
        <v/>
      </c>
      <c r="K250" s="9">
        <f>IF('Macrobond Imports'!DF249="","",'Macrobond Imports'!DF249)</f>
        <v>32.200000000000003</v>
      </c>
      <c r="L250" s="9">
        <f>IF('Macrobond Imports'!EA249="","",'Macrobond Imports'!EA249)</f>
        <v>31.3</v>
      </c>
      <c r="M250" s="9" t="str">
        <f>IF('Macrobond Imports'!FA249="","",'Macrobond Imports'!FA249)</f>
        <v/>
      </c>
      <c r="N250" s="9" t="str">
        <f>IF('Macrobond Imports'!FC249="","",'Macrobond Imports'!FC249)</f>
        <v/>
      </c>
      <c r="P250" s="16">
        <f t="shared" si="171"/>
        <v>24685</v>
      </c>
      <c r="Q250" s="17" t="str">
        <f t="shared" si="172"/>
        <v/>
      </c>
      <c r="R250" s="17" t="str">
        <f t="shared" si="173"/>
        <v/>
      </c>
      <c r="S250" s="17" t="str">
        <f t="shared" si="174"/>
        <v/>
      </c>
      <c r="T250" s="17" t="str">
        <f t="shared" si="175"/>
        <v/>
      </c>
      <c r="U250" s="17" t="str">
        <f t="shared" si="176"/>
        <v/>
      </c>
      <c r="V250" s="17" t="str">
        <f t="shared" si="177"/>
        <v/>
      </c>
      <c r="W250" s="17" t="str">
        <f t="shared" si="178"/>
        <v/>
      </c>
      <c r="X250" s="17" t="str">
        <f t="shared" si="179"/>
        <v/>
      </c>
      <c r="Y250" s="17" t="str">
        <f t="shared" si="180"/>
        <v/>
      </c>
      <c r="Z250" s="17">
        <f t="shared" si="181"/>
        <v>0</v>
      </c>
      <c r="AA250" s="17">
        <f t="shared" si="182"/>
        <v>0</v>
      </c>
      <c r="AB250" s="17" t="str">
        <f t="shared" si="183"/>
        <v/>
      </c>
      <c r="AC250" s="17" t="str">
        <f t="shared" si="184"/>
        <v/>
      </c>
      <c r="AE250" s="17" t="str">
        <f t="shared" ca="1" si="185"/>
        <v/>
      </c>
      <c r="AF250" s="17" t="str">
        <f t="shared" ca="1" si="186"/>
        <v/>
      </c>
      <c r="AG250" s="17" t="str">
        <f t="shared" ca="1" si="187"/>
        <v/>
      </c>
      <c r="AH250" s="17" t="str">
        <f t="shared" ca="1" si="188"/>
        <v/>
      </c>
      <c r="AI250" s="17" t="str">
        <f t="shared" ca="1" si="189"/>
        <v/>
      </c>
      <c r="AJ250" s="17" t="str">
        <f t="shared" ca="1" si="190"/>
        <v/>
      </c>
      <c r="AK250" s="17" t="str">
        <f t="shared" ca="1" si="191"/>
        <v/>
      </c>
      <c r="AL250" s="17" t="str">
        <f t="shared" ca="1" si="192"/>
        <v/>
      </c>
      <c r="AM250" s="17" t="str">
        <f t="shared" ca="1" si="193"/>
        <v/>
      </c>
      <c r="AN250" s="17">
        <f t="shared" ca="1" si="194"/>
        <v>-3.0959752321979561E-3</v>
      </c>
      <c r="AO250" s="17">
        <f t="shared" ca="1" si="195"/>
        <v>-6.5671641791044788E-2</v>
      </c>
      <c r="AP250" s="17" t="str">
        <f t="shared" ca="1" si="196"/>
        <v/>
      </c>
      <c r="AQ250" s="17" t="str">
        <f t="shared" ca="1" si="197"/>
        <v/>
      </c>
      <c r="AS250" s="17" t="str">
        <f t="shared" ca="1" si="198"/>
        <v/>
      </c>
      <c r="AT250" s="17" t="str">
        <f t="shared" ca="1" si="199"/>
        <v/>
      </c>
      <c r="AU250" s="17" t="str">
        <f t="shared" ca="1" si="200"/>
        <v/>
      </c>
      <c r="AV250" s="17" t="str">
        <f t="shared" ca="1" si="201"/>
        <v/>
      </c>
      <c r="AW250" s="17" t="str">
        <f t="shared" ca="1" si="202"/>
        <v/>
      </c>
      <c r="AX250" s="17" t="str">
        <f t="shared" ca="1" si="203"/>
        <v/>
      </c>
      <c r="AY250" s="17" t="str">
        <f t="shared" ca="1" si="204"/>
        <v/>
      </c>
      <c r="AZ250" s="17" t="str">
        <f t="shared" ca="1" si="205"/>
        <v/>
      </c>
      <c r="BA250" s="17" t="str">
        <f t="shared" ca="1" si="206"/>
        <v/>
      </c>
      <c r="BB250" s="17">
        <f t="shared" ca="1" si="207"/>
        <v>1.2519409465786335E-2</v>
      </c>
      <c r="BC250" s="17">
        <f t="shared" ca="1" si="208"/>
        <v>2.5972674593055523E-2</v>
      </c>
      <c r="BD250" s="17" t="str">
        <f t="shared" ca="1" si="209"/>
        <v/>
      </c>
      <c r="BE250" s="17" t="str">
        <f t="shared" ca="1" si="210"/>
        <v/>
      </c>
      <c r="BG250" s="17" t="str">
        <f t="shared" ca="1" si="211"/>
        <v/>
      </c>
      <c r="BH250" s="17" t="str">
        <f t="shared" ca="1" si="212"/>
        <v/>
      </c>
      <c r="BI250" s="17" t="str">
        <f t="shared" ca="1" si="213"/>
        <v/>
      </c>
      <c r="BJ250" s="17" t="str">
        <f t="shared" ca="1" si="214"/>
        <v/>
      </c>
      <c r="BK250" s="17" t="str">
        <f t="shared" ca="1" si="215"/>
        <v/>
      </c>
      <c r="BL250" s="17" t="str">
        <f t="shared" ca="1" si="216"/>
        <v/>
      </c>
      <c r="BM250" s="17" t="str">
        <f t="shared" ca="1" si="217"/>
        <v/>
      </c>
      <c r="BN250" s="17" t="str">
        <f t="shared" ca="1" si="218"/>
        <v/>
      </c>
      <c r="BO250" s="17" t="str">
        <f t="shared" ca="1" si="219"/>
        <v/>
      </c>
      <c r="BP250" s="17">
        <f t="shared" ca="1" si="220"/>
        <v>6.2402344697742862E-3</v>
      </c>
      <c r="BQ250" s="17">
        <f t="shared" ca="1" si="221"/>
        <v>-1.2658100277147866E-2</v>
      </c>
      <c r="BR250" s="17" t="str">
        <f t="shared" ca="1" si="222"/>
        <v/>
      </c>
      <c r="BS250" s="17" t="str">
        <f t="shared" ca="1" si="223"/>
        <v/>
      </c>
      <c r="BX250" t="str">
        <f>IF('Macrobond Imports'!FG249="","",'Macrobond Imports'!FG249)</f>
        <v/>
      </c>
      <c r="BY250" t="str">
        <f>IF('Macrobond Imports'!AI249="","",'Macrobond Imports'!AI249)</f>
        <v/>
      </c>
      <c r="CA250" s="37" t="str">
        <f t="shared" ca="1" si="224"/>
        <v/>
      </c>
      <c r="CB250" s="37" t="str">
        <f t="shared" ca="1" si="225"/>
        <v/>
      </c>
    </row>
    <row r="251" spans="1:80" x14ac:dyDescent="0.25">
      <c r="A251" s="10">
        <f>IF('Macrobond Imports'!A250="","",'Macrobond Imports'!A250)</f>
        <v>24716</v>
      </c>
      <c r="B251" s="9" t="str">
        <f>IF('Macrobond Imports'!B250="","",'Macrobond Imports'!B250)</f>
        <v/>
      </c>
      <c r="C251" s="9" t="str">
        <f>IF('Macrobond Imports'!C250="","",'Macrobond Imports'!C250)</f>
        <v/>
      </c>
      <c r="D251" s="9" t="str">
        <f>IF('Macrobond Imports'!Z250="","",'Macrobond Imports'!Z250)</f>
        <v/>
      </c>
      <c r="E251" s="9" t="str">
        <f>IF('Macrobond Imports'!BH250="","",'Macrobond Imports'!BH250)</f>
        <v/>
      </c>
      <c r="F251" s="9" t="str">
        <f>IF('Macrobond Imports'!BJ250="","",'Macrobond Imports'!BJ250)</f>
        <v/>
      </c>
      <c r="G251" s="9" t="str">
        <f>IF('Macrobond Imports'!BK250="","",'Macrobond Imports'!BK250)</f>
        <v/>
      </c>
      <c r="H251" s="9" t="str">
        <f>IF('Macrobond Imports'!BL250="","",'Macrobond Imports'!BL250)</f>
        <v/>
      </c>
      <c r="I251" s="9" t="str">
        <f>IF('Macrobond Imports'!BS250="","",'Macrobond Imports'!BS250)</f>
        <v/>
      </c>
      <c r="J251" s="9" t="str">
        <f>IF('Macrobond Imports'!AA250="","",'Macrobond Imports'!AA250)</f>
        <v/>
      </c>
      <c r="K251" s="9">
        <f>IF('Macrobond Imports'!DF250="","",'Macrobond Imports'!DF250)</f>
        <v>32.299999999999997</v>
      </c>
      <c r="L251" s="9">
        <f>IF('Macrobond Imports'!EA250="","",'Macrobond Imports'!EA250)</f>
        <v>31.2</v>
      </c>
      <c r="M251" s="9" t="str">
        <f>IF('Macrobond Imports'!FA250="","",'Macrobond Imports'!FA250)</f>
        <v/>
      </c>
      <c r="N251" s="9" t="str">
        <f>IF('Macrobond Imports'!FC250="","",'Macrobond Imports'!FC250)</f>
        <v/>
      </c>
      <c r="P251" s="16">
        <f t="shared" si="171"/>
        <v>24716</v>
      </c>
      <c r="Q251" s="17" t="str">
        <f t="shared" si="172"/>
        <v/>
      </c>
      <c r="R251" s="17" t="str">
        <f t="shared" si="173"/>
        <v/>
      </c>
      <c r="S251" s="17" t="str">
        <f t="shared" si="174"/>
        <v/>
      </c>
      <c r="T251" s="17" t="str">
        <f t="shared" si="175"/>
        <v/>
      </c>
      <c r="U251" s="17" t="str">
        <f t="shared" si="176"/>
        <v/>
      </c>
      <c r="V251" s="17" t="str">
        <f t="shared" si="177"/>
        <v/>
      </c>
      <c r="W251" s="17" t="str">
        <f t="shared" si="178"/>
        <v/>
      </c>
      <c r="X251" s="17" t="str">
        <f t="shared" si="179"/>
        <v/>
      </c>
      <c r="Y251" s="17" t="str">
        <f t="shared" si="180"/>
        <v/>
      </c>
      <c r="Z251" s="17">
        <f t="shared" si="181"/>
        <v>3.1055900621115295E-3</v>
      </c>
      <c r="AA251" s="17">
        <f t="shared" si="182"/>
        <v>-3.1948881789137795E-3</v>
      </c>
      <c r="AB251" s="17" t="str">
        <f t="shared" si="183"/>
        <v/>
      </c>
      <c r="AC251" s="17" t="str">
        <f t="shared" si="184"/>
        <v/>
      </c>
      <c r="AE251" s="17" t="str">
        <f t="shared" ca="1" si="185"/>
        <v/>
      </c>
      <c r="AF251" s="17" t="str">
        <f t="shared" ca="1" si="186"/>
        <v/>
      </c>
      <c r="AG251" s="17" t="str">
        <f t="shared" ca="1" si="187"/>
        <v/>
      </c>
      <c r="AH251" s="17" t="str">
        <f t="shared" ca="1" si="188"/>
        <v/>
      </c>
      <c r="AI251" s="17" t="str">
        <f t="shared" ca="1" si="189"/>
        <v/>
      </c>
      <c r="AJ251" s="17" t="str">
        <f t="shared" ca="1" si="190"/>
        <v/>
      </c>
      <c r="AK251" s="17" t="str">
        <f t="shared" ca="1" si="191"/>
        <v/>
      </c>
      <c r="AL251" s="17" t="str">
        <f t="shared" ca="1" si="192"/>
        <v/>
      </c>
      <c r="AM251" s="17" t="str">
        <f t="shared" ca="1" si="193"/>
        <v/>
      </c>
      <c r="AN251" s="17">
        <f t="shared" ca="1" si="194"/>
        <v>3.1055900621115295E-3</v>
      </c>
      <c r="AO251" s="17">
        <f t="shared" ca="1" si="195"/>
        <v>-6.5868263473053856E-2</v>
      </c>
      <c r="AP251" s="17" t="str">
        <f t="shared" ca="1" si="196"/>
        <v/>
      </c>
      <c r="AQ251" s="17" t="str">
        <f t="shared" ca="1" si="197"/>
        <v/>
      </c>
      <c r="AS251" s="17" t="str">
        <f t="shared" ca="1" si="198"/>
        <v/>
      </c>
      <c r="AT251" s="17" t="str">
        <f t="shared" ca="1" si="199"/>
        <v/>
      </c>
      <c r="AU251" s="17" t="str">
        <f t="shared" ca="1" si="200"/>
        <v/>
      </c>
      <c r="AV251" s="17" t="str">
        <f t="shared" ca="1" si="201"/>
        <v/>
      </c>
      <c r="AW251" s="17" t="str">
        <f t="shared" ca="1" si="202"/>
        <v/>
      </c>
      <c r="AX251" s="17" t="str">
        <f t="shared" ca="1" si="203"/>
        <v/>
      </c>
      <c r="AY251" s="17" t="str">
        <f t="shared" ca="1" si="204"/>
        <v/>
      </c>
      <c r="AZ251" s="17" t="str">
        <f t="shared" ca="1" si="205"/>
        <v/>
      </c>
      <c r="BA251" s="17" t="str">
        <f t="shared" ca="1" si="206"/>
        <v/>
      </c>
      <c r="BB251" s="17">
        <f t="shared" ca="1" si="207"/>
        <v>1.2480348289078513E-2</v>
      </c>
      <c r="BC251" s="17">
        <f t="shared" ca="1" si="208"/>
        <v>-2.5235321397923172E-2</v>
      </c>
      <c r="BD251" s="17" t="str">
        <f t="shared" ca="1" si="209"/>
        <v/>
      </c>
      <c r="BE251" s="17" t="str">
        <f t="shared" ca="1" si="210"/>
        <v/>
      </c>
      <c r="BG251" s="17" t="str">
        <f t="shared" ca="1" si="211"/>
        <v/>
      </c>
      <c r="BH251" s="17" t="str">
        <f t="shared" ca="1" si="212"/>
        <v/>
      </c>
      <c r="BI251" s="17" t="str">
        <f t="shared" ca="1" si="213"/>
        <v/>
      </c>
      <c r="BJ251" s="17" t="str">
        <f t="shared" ca="1" si="214"/>
        <v/>
      </c>
      <c r="BK251" s="17" t="str">
        <f t="shared" ca="1" si="215"/>
        <v/>
      </c>
      <c r="BL251" s="17" t="str">
        <f t="shared" ca="1" si="216"/>
        <v/>
      </c>
      <c r="BM251" s="17" t="str">
        <f t="shared" ca="1" si="217"/>
        <v/>
      </c>
      <c r="BN251" s="17" t="str">
        <f t="shared" ca="1" si="218"/>
        <v/>
      </c>
      <c r="BO251" s="17" t="str">
        <f t="shared" ca="1" si="219"/>
        <v/>
      </c>
      <c r="BP251" s="17">
        <f t="shared" ca="1" si="220"/>
        <v>1.2499878689065103E-2</v>
      </c>
      <c r="BQ251" s="17">
        <f t="shared" ca="1" si="221"/>
        <v>6.4412071835484586E-3</v>
      </c>
      <c r="BR251" s="17" t="str">
        <f t="shared" ca="1" si="222"/>
        <v/>
      </c>
      <c r="BS251" s="17" t="str">
        <f t="shared" ca="1" si="223"/>
        <v/>
      </c>
      <c r="BX251" t="str">
        <f>IF('Macrobond Imports'!FG250="","",'Macrobond Imports'!FG250)</f>
        <v/>
      </c>
      <c r="BY251" t="str">
        <f>IF('Macrobond Imports'!AI250="","",'Macrobond Imports'!AI250)</f>
        <v/>
      </c>
      <c r="CA251" s="37" t="str">
        <f t="shared" ca="1" si="224"/>
        <v/>
      </c>
      <c r="CB251" s="37" t="str">
        <f t="shared" ca="1" si="225"/>
        <v/>
      </c>
    </row>
    <row r="252" spans="1:80" x14ac:dyDescent="0.25">
      <c r="A252" s="10">
        <f>IF('Macrobond Imports'!A251="","",'Macrobond Imports'!A251)</f>
        <v>24746</v>
      </c>
      <c r="B252" s="9" t="str">
        <f>IF('Macrobond Imports'!B251="","",'Macrobond Imports'!B251)</f>
        <v/>
      </c>
      <c r="C252" s="9" t="str">
        <f>IF('Macrobond Imports'!C251="","",'Macrobond Imports'!C251)</f>
        <v/>
      </c>
      <c r="D252" s="9" t="str">
        <f>IF('Macrobond Imports'!Z251="","",'Macrobond Imports'!Z251)</f>
        <v/>
      </c>
      <c r="E252" s="9" t="str">
        <f>IF('Macrobond Imports'!BH251="","",'Macrobond Imports'!BH251)</f>
        <v/>
      </c>
      <c r="F252" s="9" t="str">
        <f>IF('Macrobond Imports'!BJ251="","",'Macrobond Imports'!BJ251)</f>
        <v/>
      </c>
      <c r="G252" s="9" t="str">
        <f>IF('Macrobond Imports'!BK251="","",'Macrobond Imports'!BK251)</f>
        <v/>
      </c>
      <c r="H252" s="9" t="str">
        <f>IF('Macrobond Imports'!BL251="","",'Macrobond Imports'!BL251)</f>
        <v/>
      </c>
      <c r="I252" s="9" t="str">
        <f>IF('Macrobond Imports'!BS251="","",'Macrobond Imports'!BS251)</f>
        <v/>
      </c>
      <c r="J252" s="9" t="str">
        <f>IF('Macrobond Imports'!AA251="","",'Macrobond Imports'!AA251)</f>
        <v/>
      </c>
      <c r="K252" s="9">
        <f>IF('Macrobond Imports'!DF251="","",'Macrobond Imports'!DF251)</f>
        <v>32.299999999999997</v>
      </c>
      <c r="L252" s="9">
        <f>IF('Macrobond Imports'!EA251="","",'Macrobond Imports'!EA251)</f>
        <v>31.3</v>
      </c>
      <c r="M252" s="9" t="str">
        <f>IF('Macrobond Imports'!FA251="","",'Macrobond Imports'!FA251)</f>
        <v/>
      </c>
      <c r="N252" s="9" t="str">
        <f>IF('Macrobond Imports'!FC251="","",'Macrobond Imports'!FC251)</f>
        <v/>
      </c>
      <c r="P252" s="16">
        <f t="shared" si="171"/>
        <v>24746</v>
      </c>
      <c r="Q252" s="17" t="str">
        <f t="shared" si="172"/>
        <v/>
      </c>
      <c r="R252" s="17" t="str">
        <f t="shared" si="173"/>
        <v/>
      </c>
      <c r="S252" s="17" t="str">
        <f t="shared" si="174"/>
        <v/>
      </c>
      <c r="T252" s="17" t="str">
        <f t="shared" si="175"/>
        <v/>
      </c>
      <c r="U252" s="17" t="str">
        <f t="shared" si="176"/>
        <v/>
      </c>
      <c r="V252" s="17" t="str">
        <f t="shared" si="177"/>
        <v/>
      </c>
      <c r="W252" s="17" t="str">
        <f t="shared" si="178"/>
        <v/>
      </c>
      <c r="X252" s="17" t="str">
        <f t="shared" si="179"/>
        <v/>
      </c>
      <c r="Y252" s="17" t="str">
        <f t="shared" si="180"/>
        <v/>
      </c>
      <c r="Z252" s="17">
        <f t="shared" si="181"/>
        <v>0</v>
      </c>
      <c r="AA252" s="17">
        <f t="shared" si="182"/>
        <v>3.2051282051281937E-3</v>
      </c>
      <c r="AB252" s="17" t="str">
        <f t="shared" si="183"/>
        <v/>
      </c>
      <c r="AC252" s="17" t="str">
        <f t="shared" si="184"/>
        <v/>
      </c>
      <c r="AE252" s="17" t="str">
        <f t="shared" ca="1" si="185"/>
        <v/>
      </c>
      <c r="AF252" s="17" t="str">
        <f t="shared" ca="1" si="186"/>
        <v/>
      </c>
      <c r="AG252" s="17" t="str">
        <f t="shared" ca="1" si="187"/>
        <v/>
      </c>
      <c r="AH252" s="17" t="str">
        <f t="shared" ca="1" si="188"/>
        <v/>
      </c>
      <c r="AI252" s="17" t="str">
        <f t="shared" ca="1" si="189"/>
        <v/>
      </c>
      <c r="AJ252" s="17" t="str">
        <f t="shared" ca="1" si="190"/>
        <v/>
      </c>
      <c r="AK252" s="17" t="str">
        <f t="shared" ca="1" si="191"/>
        <v/>
      </c>
      <c r="AL252" s="17" t="str">
        <f t="shared" ca="1" si="192"/>
        <v/>
      </c>
      <c r="AM252" s="17" t="str">
        <f t="shared" ca="1" si="193"/>
        <v/>
      </c>
      <c r="AN252" s="17">
        <f t="shared" ca="1" si="194"/>
        <v>6.230529595015355E-3</v>
      </c>
      <c r="AO252" s="17">
        <f t="shared" ca="1" si="195"/>
        <v>-4.8632218844984698E-2</v>
      </c>
      <c r="AP252" s="17" t="str">
        <f t="shared" ca="1" si="196"/>
        <v/>
      </c>
      <c r="AQ252" s="17" t="str">
        <f t="shared" ca="1" si="197"/>
        <v/>
      </c>
      <c r="AS252" s="17" t="str">
        <f t="shared" ca="1" si="198"/>
        <v/>
      </c>
      <c r="AT252" s="17" t="str">
        <f t="shared" ca="1" si="199"/>
        <v/>
      </c>
      <c r="AU252" s="17" t="str">
        <f t="shared" ca="1" si="200"/>
        <v/>
      </c>
      <c r="AV252" s="17" t="str">
        <f t="shared" ca="1" si="201"/>
        <v/>
      </c>
      <c r="AW252" s="17" t="str">
        <f t="shared" ca="1" si="202"/>
        <v/>
      </c>
      <c r="AX252" s="17" t="str">
        <f t="shared" ca="1" si="203"/>
        <v/>
      </c>
      <c r="AY252" s="17" t="str">
        <f t="shared" ca="1" si="204"/>
        <v/>
      </c>
      <c r="AZ252" s="17" t="str">
        <f t="shared" ca="1" si="205"/>
        <v/>
      </c>
      <c r="BA252" s="17" t="str">
        <f t="shared" ca="1" si="206"/>
        <v/>
      </c>
      <c r="BB252" s="17">
        <f t="shared" ca="1" si="207"/>
        <v>1.2480348289078513E-2</v>
      </c>
      <c r="BC252" s="17">
        <f t="shared" ca="1" si="208"/>
        <v>0</v>
      </c>
      <c r="BD252" s="17" t="str">
        <f t="shared" ca="1" si="209"/>
        <v/>
      </c>
      <c r="BE252" s="17" t="str">
        <f t="shared" ca="1" si="210"/>
        <v/>
      </c>
      <c r="BG252" s="17" t="str">
        <f t="shared" ca="1" si="211"/>
        <v/>
      </c>
      <c r="BH252" s="17" t="str">
        <f t="shared" ca="1" si="212"/>
        <v/>
      </c>
      <c r="BI252" s="17" t="str">
        <f t="shared" ca="1" si="213"/>
        <v/>
      </c>
      <c r="BJ252" s="17" t="str">
        <f t="shared" ca="1" si="214"/>
        <v/>
      </c>
      <c r="BK252" s="17" t="str">
        <f t="shared" ca="1" si="215"/>
        <v/>
      </c>
      <c r="BL252" s="17" t="str">
        <f t="shared" ca="1" si="216"/>
        <v/>
      </c>
      <c r="BM252" s="17" t="str">
        <f t="shared" ca="1" si="217"/>
        <v/>
      </c>
      <c r="BN252" s="17" t="str">
        <f t="shared" ca="1" si="218"/>
        <v/>
      </c>
      <c r="BO252" s="17" t="str">
        <f t="shared" ca="1" si="219"/>
        <v/>
      </c>
      <c r="BP252" s="17">
        <f t="shared" ca="1" si="220"/>
        <v>1.2499878689065103E-2</v>
      </c>
      <c r="BQ252" s="17">
        <f t="shared" ca="1" si="221"/>
        <v>3.9469914800157158E-2</v>
      </c>
      <c r="BR252" s="17" t="str">
        <f t="shared" ca="1" si="222"/>
        <v/>
      </c>
      <c r="BS252" s="17" t="str">
        <f t="shared" ca="1" si="223"/>
        <v/>
      </c>
      <c r="BX252" t="str">
        <f>IF('Macrobond Imports'!FG251="","",'Macrobond Imports'!FG251)</f>
        <v/>
      </c>
      <c r="BY252" t="str">
        <f>IF('Macrobond Imports'!AI251="","",'Macrobond Imports'!AI251)</f>
        <v/>
      </c>
      <c r="CA252" s="37" t="str">
        <f t="shared" ca="1" si="224"/>
        <v/>
      </c>
      <c r="CB252" s="37" t="str">
        <f t="shared" ca="1" si="225"/>
        <v/>
      </c>
    </row>
    <row r="253" spans="1:80" x14ac:dyDescent="0.25">
      <c r="A253" s="10">
        <f>IF('Macrobond Imports'!A252="","",'Macrobond Imports'!A252)</f>
        <v>24777</v>
      </c>
      <c r="B253" s="9" t="str">
        <f>IF('Macrobond Imports'!B252="","",'Macrobond Imports'!B252)</f>
        <v/>
      </c>
      <c r="C253" s="9" t="str">
        <f>IF('Macrobond Imports'!C252="","",'Macrobond Imports'!C252)</f>
        <v/>
      </c>
      <c r="D253" s="9" t="str">
        <f>IF('Macrobond Imports'!Z252="","",'Macrobond Imports'!Z252)</f>
        <v/>
      </c>
      <c r="E253" s="9" t="str">
        <f>IF('Macrobond Imports'!BH252="","",'Macrobond Imports'!BH252)</f>
        <v/>
      </c>
      <c r="F253" s="9" t="str">
        <f>IF('Macrobond Imports'!BJ252="","",'Macrobond Imports'!BJ252)</f>
        <v/>
      </c>
      <c r="G253" s="9" t="str">
        <f>IF('Macrobond Imports'!BK252="","",'Macrobond Imports'!BK252)</f>
        <v/>
      </c>
      <c r="H253" s="9" t="str">
        <f>IF('Macrobond Imports'!BL252="","",'Macrobond Imports'!BL252)</f>
        <v/>
      </c>
      <c r="I253" s="9" t="str">
        <f>IF('Macrobond Imports'!BS252="","",'Macrobond Imports'!BS252)</f>
        <v/>
      </c>
      <c r="J253" s="9" t="str">
        <f>IF('Macrobond Imports'!AA252="","",'Macrobond Imports'!AA252)</f>
        <v/>
      </c>
      <c r="K253" s="9">
        <f>IF('Macrobond Imports'!DF252="","",'Macrobond Imports'!DF252)</f>
        <v>32.4</v>
      </c>
      <c r="L253" s="9">
        <f>IF('Macrobond Imports'!EA252="","",'Macrobond Imports'!EA252)</f>
        <v>31.1</v>
      </c>
      <c r="M253" s="9" t="str">
        <f>IF('Macrobond Imports'!FA252="","",'Macrobond Imports'!FA252)</f>
        <v/>
      </c>
      <c r="N253" s="9" t="str">
        <f>IF('Macrobond Imports'!FC252="","",'Macrobond Imports'!FC252)</f>
        <v/>
      </c>
      <c r="P253" s="16">
        <f t="shared" si="171"/>
        <v>24777</v>
      </c>
      <c r="Q253" s="17" t="str">
        <f t="shared" si="172"/>
        <v/>
      </c>
      <c r="R253" s="17" t="str">
        <f t="shared" si="173"/>
        <v/>
      </c>
      <c r="S253" s="17" t="str">
        <f t="shared" si="174"/>
        <v/>
      </c>
      <c r="T253" s="17" t="str">
        <f t="shared" si="175"/>
        <v/>
      </c>
      <c r="U253" s="17" t="str">
        <f t="shared" si="176"/>
        <v/>
      </c>
      <c r="V253" s="17" t="str">
        <f t="shared" si="177"/>
        <v/>
      </c>
      <c r="W253" s="17" t="str">
        <f t="shared" si="178"/>
        <v/>
      </c>
      <c r="X253" s="17" t="str">
        <f t="shared" si="179"/>
        <v/>
      </c>
      <c r="Y253" s="17" t="str">
        <f t="shared" si="180"/>
        <v/>
      </c>
      <c r="Z253" s="17">
        <f t="shared" si="181"/>
        <v>3.0959752321981782E-3</v>
      </c>
      <c r="AA253" s="17">
        <f t="shared" si="182"/>
        <v>-6.389776357827448E-3</v>
      </c>
      <c r="AB253" s="17" t="str">
        <f t="shared" si="183"/>
        <v/>
      </c>
      <c r="AC253" s="17" t="str">
        <f t="shared" si="184"/>
        <v/>
      </c>
      <c r="AE253" s="17" t="str">
        <f t="shared" ca="1" si="185"/>
        <v/>
      </c>
      <c r="AF253" s="17" t="str">
        <f t="shared" ca="1" si="186"/>
        <v/>
      </c>
      <c r="AG253" s="17" t="str">
        <f t="shared" ca="1" si="187"/>
        <v/>
      </c>
      <c r="AH253" s="17" t="str">
        <f t="shared" ca="1" si="188"/>
        <v/>
      </c>
      <c r="AI253" s="17" t="str">
        <f t="shared" ca="1" si="189"/>
        <v/>
      </c>
      <c r="AJ253" s="17" t="str">
        <f t="shared" ca="1" si="190"/>
        <v/>
      </c>
      <c r="AK253" s="17" t="str">
        <f t="shared" ca="1" si="191"/>
        <v/>
      </c>
      <c r="AL253" s="17" t="str">
        <f t="shared" ca="1" si="192"/>
        <v/>
      </c>
      <c r="AM253" s="17" t="str">
        <f t="shared" ca="1" si="193"/>
        <v/>
      </c>
      <c r="AN253" s="17">
        <f t="shared" ca="1" si="194"/>
        <v>6.2111801242235032E-3</v>
      </c>
      <c r="AO253" s="17">
        <f t="shared" ca="1" si="195"/>
        <v>-3.7151702786377583E-2</v>
      </c>
      <c r="AP253" s="17" t="str">
        <f t="shared" ca="1" si="196"/>
        <v/>
      </c>
      <c r="AQ253" s="17" t="str">
        <f t="shared" ca="1" si="197"/>
        <v/>
      </c>
      <c r="AS253" s="17" t="str">
        <f t="shared" ca="1" si="198"/>
        <v/>
      </c>
      <c r="AT253" s="17" t="str">
        <f t="shared" ca="1" si="199"/>
        <v/>
      </c>
      <c r="AU253" s="17" t="str">
        <f t="shared" ca="1" si="200"/>
        <v/>
      </c>
      <c r="AV253" s="17" t="str">
        <f t="shared" ca="1" si="201"/>
        <v/>
      </c>
      <c r="AW253" s="17" t="str">
        <f t="shared" ca="1" si="202"/>
        <v/>
      </c>
      <c r="AX253" s="17" t="str">
        <f t="shared" ca="1" si="203"/>
        <v/>
      </c>
      <c r="AY253" s="17" t="str">
        <f t="shared" ca="1" si="204"/>
        <v/>
      </c>
      <c r="AZ253" s="17" t="str">
        <f t="shared" ca="1" si="205"/>
        <v/>
      </c>
      <c r="BA253" s="17" t="str">
        <f t="shared" ca="1" si="206"/>
        <v/>
      </c>
      <c r="BB253" s="17">
        <f t="shared" ca="1" si="207"/>
        <v>2.5077153014900766E-2</v>
      </c>
      <c r="BC253" s="17">
        <f t="shared" ca="1" si="208"/>
        <v>-2.5315171871762909E-2</v>
      </c>
      <c r="BD253" s="17" t="str">
        <f t="shared" ca="1" si="209"/>
        <v/>
      </c>
      <c r="BE253" s="17" t="str">
        <f t="shared" ca="1" si="210"/>
        <v/>
      </c>
      <c r="BG253" s="17" t="str">
        <f t="shared" ca="1" si="211"/>
        <v/>
      </c>
      <c r="BH253" s="17" t="str">
        <f t="shared" ca="1" si="212"/>
        <v/>
      </c>
      <c r="BI253" s="17" t="str">
        <f t="shared" ca="1" si="213"/>
        <v/>
      </c>
      <c r="BJ253" s="17" t="str">
        <f t="shared" ca="1" si="214"/>
        <v/>
      </c>
      <c r="BK253" s="17" t="str">
        <f t="shared" ca="1" si="215"/>
        <v/>
      </c>
      <c r="BL253" s="17" t="str">
        <f t="shared" ca="1" si="216"/>
        <v/>
      </c>
      <c r="BM253" s="17" t="str">
        <f t="shared" ca="1" si="217"/>
        <v/>
      </c>
      <c r="BN253" s="17" t="str">
        <f t="shared" ca="1" si="218"/>
        <v/>
      </c>
      <c r="BO253" s="17" t="str">
        <f t="shared" ca="1" si="219"/>
        <v/>
      </c>
      <c r="BP253" s="17">
        <f t="shared" ca="1" si="220"/>
        <v>1.8778932657873781E-2</v>
      </c>
      <c r="BQ253" s="17">
        <f t="shared" ca="1" si="221"/>
        <v>0</v>
      </c>
      <c r="BR253" s="17" t="str">
        <f t="shared" ca="1" si="222"/>
        <v/>
      </c>
      <c r="BS253" s="17" t="str">
        <f t="shared" ca="1" si="223"/>
        <v/>
      </c>
      <c r="BX253" t="str">
        <f>IF('Macrobond Imports'!FG252="","",'Macrobond Imports'!FG252)</f>
        <v/>
      </c>
      <c r="BY253" t="str">
        <f>IF('Macrobond Imports'!AI252="","",'Macrobond Imports'!AI252)</f>
        <v/>
      </c>
      <c r="CA253" s="37" t="str">
        <f t="shared" ca="1" si="224"/>
        <v/>
      </c>
      <c r="CB253" s="37" t="str">
        <f t="shared" ca="1" si="225"/>
        <v/>
      </c>
    </row>
    <row r="254" spans="1:80" x14ac:dyDescent="0.25">
      <c r="A254" s="10">
        <f>IF('Macrobond Imports'!A253="","",'Macrobond Imports'!A253)</f>
        <v>24807</v>
      </c>
      <c r="B254" s="9" t="str">
        <f>IF('Macrobond Imports'!B253="","",'Macrobond Imports'!B253)</f>
        <v/>
      </c>
      <c r="C254" s="9" t="str">
        <f>IF('Macrobond Imports'!C253="","",'Macrobond Imports'!C253)</f>
        <v/>
      </c>
      <c r="D254" s="9" t="str">
        <f>IF('Macrobond Imports'!Z253="","",'Macrobond Imports'!Z253)</f>
        <v/>
      </c>
      <c r="E254" s="9" t="str">
        <f>IF('Macrobond Imports'!BH253="","",'Macrobond Imports'!BH253)</f>
        <v/>
      </c>
      <c r="F254" s="9" t="str">
        <f>IF('Macrobond Imports'!BJ253="","",'Macrobond Imports'!BJ253)</f>
        <v/>
      </c>
      <c r="G254" s="9" t="str">
        <f>IF('Macrobond Imports'!BK253="","",'Macrobond Imports'!BK253)</f>
        <v/>
      </c>
      <c r="H254" s="9" t="str">
        <f>IF('Macrobond Imports'!BL253="","",'Macrobond Imports'!BL253)</f>
        <v/>
      </c>
      <c r="I254" s="9" t="str">
        <f>IF('Macrobond Imports'!BS253="","",'Macrobond Imports'!BS253)</f>
        <v/>
      </c>
      <c r="J254" s="9" t="str">
        <f>IF('Macrobond Imports'!AA253="","",'Macrobond Imports'!AA253)</f>
        <v/>
      </c>
      <c r="K254" s="9">
        <f>IF('Macrobond Imports'!DF253="","",'Macrobond Imports'!DF253)</f>
        <v>32.6</v>
      </c>
      <c r="L254" s="9">
        <f>IF('Macrobond Imports'!EA253="","",'Macrobond Imports'!EA253)</f>
        <v>31.5</v>
      </c>
      <c r="M254" s="9" t="str">
        <f>IF('Macrobond Imports'!FA253="","",'Macrobond Imports'!FA253)</f>
        <v/>
      </c>
      <c r="N254" s="9" t="str">
        <f>IF('Macrobond Imports'!FC253="","",'Macrobond Imports'!FC253)</f>
        <v/>
      </c>
      <c r="P254" s="16">
        <f t="shared" si="171"/>
        <v>24807</v>
      </c>
      <c r="Q254" s="17" t="str">
        <f t="shared" si="172"/>
        <v/>
      </c>
      <c r="R254" s="17" t="str">
        <f t="shared" si="173"/>
        <v/>
      </c>
      <c r="S254" s="17" t="str">
        <f t="shared" si="174"/>
        <v/>
      </c>
      <c r="T254" s="17" t="str">
        <f t="shared" si="175"/>
        <v/>
      </c>
      <c r="U254" s="17" t="str">
        <f t="shared" si="176"/>
        <v/>
      </c>
      <c r="V254" s="17" t="str">
        <f t="shared" si="177"/>
        <v/>
      </c>
      <c r="W254" s="17" t="str">
        <f t="shared" si="178"/>
        <v/>
      </c>
      <c r="X254" s="17" t="str">
        <f t="shared" si="179"/>
        <v/>
      </c>
      <c r="Y254" s="17" t="str">
        <f t="shared" si="180"/>
        <v/>
      </c>
      <c r="Z254" s="17">
        <f t="shared" si="181"/>
        <v>6.1728395061728669E-3</v>
      </c>
      <c r="AA254" s="17">
        <f t="shared" si="182"/>
        <v>1.2861736334405016E-2</v>
      </c>
      <c r="AB254" s="17" t="str">
        <f t="shared" si="183"/>
        <v/>
      </c>
      <c r="AC254" s="17" t="str">
        <f t="shared" si="184"/>
        <v/>
      </c>
      <c r="AE254" s="17" t="str">
        <f t="shared" ca="1" si="185"/>
        <v/>
      </c>
      <c r="AF254" s="17" t="str">
        <f t="shared" ca="1" si="186"/>
        <v/>
      </c>
      <c r="AG254" s="17" t="str">
        <f t="shared" ca="1" si="187"/>
        <v/>
      </c>
      <c r="AH254" s="17" t="str">
        <f t="shared" ca="1" si="188"/>
        <v/>
      </c>
      <c r="AI254" s="17" t="str">
        <f t="shared" ca="1" si="189"/>
        <v/>
      </c>
      <c r="AJ254" s="17" t="str">
        <f t="shared" ca="1" si="190"/>
        <v/>
      </c>
      <c r="AK254" s="17" t="str">
        <f t="shared" ca="1" si="191"/>
        <v/>
      </c>
      <c r="AL254" s="17" t="str">
        <f t="shared" ca="1" si="192"/>
        <v/>
      </c>
      <c r="AM254" s="17" t="str">
        <f t="shared" ca="1" si="193"/>
        <v/>
      </c>
      <c r="AN254" s="17">
        <f t="shared" ca="1" si="194"/>
        <v>1.2422360248447228E-2</v>
      </c>
      <c r="AO254" s="17">
        <f t="shared" ca="1" si="195"/>
        <v>-1.8691588785046731E-2</v>
      </c>
      <c r="AP254" s="17" t="str">
        <f t="shared" ca="1" si="196"/>
        <v/>
      </c>
      <c r="AQ254" s="17" t="str">
        <f t="shared" ca="1" si="197"/>
        <v/>
      </c>
      <c r="AS254" s="17" t="str">
        <f t="shared" ca="1" si="198"/>
        <v/>
      </c>
      <c r="AT254" s="17" t="str">
        <f t="shared" ca="1" si="199"/>
        <v/>
      </c>
      <c r="AU254" s="17" t="str">
        <f t="shared" ca="1" si="200"/>
        <v/>
      </c>
      <c r="AV254" s="17" t="str">
        <f t="shared" ca="1" si="201"/>
        <v/>
      </c>
      <c r="AW254" s="17" t="str">
        <f t="shared" ca="1" si="202"/>
        <v/>
      </c>
      <c r="AX254" s="17" t="str">
        <f t="shared" ca="1" si="203"/>
        <v/>
      </c>
      <c r="AY254" s="17" t="str">
        <f t="shared" ca="1" si="204"/>
        <v/>
      </c>
      <c r="AZ254" s="17" t="str">
        <f t="shared" ca="1" si="205"/>
        <v/>
      </c>
      <c r="BA254" s="17" t="str">
        <f t="shared" ca="1" si="206"/>
        <v/>
      </c>
      <c r="BB254" s="17">
        <f t="shared" ca="1" si="207"/>
        <v>3.767250852318349E-2</v>
      </c>
      <c r="BC254" s="17">
        <f t="shared" ca="1" si="208"/>
        <v>3.9019836722825607E-2</v>
      </c>
      <c r="BD254" s="17" t="str">
        <f t="shared" ca="1" si="209"/>
        <v/>
      </c>
      <c r="BE254" s="17" t="str">
        <f t="shared" ca="1" si="210"/>
        <v/>
      </c>
      <c r="BG254" s="17" t="str">
        <f t="shared" ca="1" si="211"/>
        <v/>
      </c>
      <c r="BH254" s="17" t="str">
        <f t="shared" ca="1" si="212"/>
        <v/>
      </c>
      <c r="BI254" s="17" t="str">
        <f t="shared" ca="1" si="213"/>
        <v/>
      </c>
      <c r="BJ254" s="17" t="str">
        <f t="shared" ca="1" si="214"/>
        <v/>
      </c>
      <c r="BK254" s="17" t="str">
        <f t="shared" ca="1" si="215"/>
        <v/>
      </c>
      <c r="BL254" s="17" t="str">
        <f t="shared" ca="1" si="216"/>
        <v/>
      </c>
      <c r="BM254" s="17" t="str">
        <f t="shared" ca="1" si="217"/>
        <v/>
      </c>
      <c r="BN254" s="17" t="str">
        <f t="shared" ca="1" si="218"/>
        <v/>
      </c>
      <c r="BO254" s="17" t="str">
        <f t="shared" ca="1" si="219"/>
        <v/>
      </c>
      <c r="BP254" s="17">
        <f t="shared" ca="1" si="220"/>
        <v>2.4999035531036551E-2</v>
      </c>
      <c r="BQ254" s="17">
        <f t="shared" ca="1" si="221"/>
        <v>6.3795691508785612E-3</v>
      </c>
      <c r="BR254" s="17" t="str">
        <f t="shared" ca="1" si="222"/>
        <v/>
      </c>
      <c r="BS254" s="17" t="str">
        <f t="shared" ca="1" si="223"/>
        <v/>
      </c>
      <c r="BX254" t="str">
        <f>IF('Macrobond Imports'!FG253="","",'Macrobond Imports'!FG253)</f>
        <v/>
      </c>
      <c r="BY254" t="str">
        <f>IF('Macrobond Imports'!AI253="","",'Macrobond Imports'!AI253)</f>
        <v/>
      </c>
      <c r="CA254" s="37" t="str">
        <f t="shared" ca="1" si="224"/>
        <v/>
      </c>
      <c r="CB254" s="37" t="str">
        <f t="shared" ca="1" si="225"/>
        <v/>
      </c>
    </row>
    <row r="255" spans="1:80" x14ac:dyDescent="0.25">
      <c r="A255" s="10">
        <f>IF('Macrobond Imports'!A254="","",'Macrobond Imports'!A254)</f>
        <v>24838</v>
      </c>
      <c r="B255" s="9" t="str">
        <f>IF('Macrobond Imports'!B254="","",'Macrobond Imports'!B254)</f>
        <v/>
      </c>
      <c r="C255" s="9" t="str">
        <f>IF('Macrobond Imports'!C254="","",'Macrobond Imports'!C254)</f>
        <v/>
      </c>
      <c r="D255" s="9" t="str">
        <f>IF('Macrobond Imports'!Z254="","",'Macrobond Imports'!Z254)</f>
        <v/>
      </c>
      <c r="E255" s="9" t="str">
        <f>IF('Macrobond Imports'!BH254="","",'Macrobond Imports'!BH254)</f>
        <v/>
      </c>
      <c r="F255" s="9" t="str">
        <f>IF('Macrobond Imports'!BJ254="","",'Macrobond Imports'!BJ254)</f>
        <v/>
      </c>
      <c r="G255" s="9" t="str">
        <f>IF('Macrobond Imports'!BK254="","",'Macrobond Imports'!BK254)</f>
        <v/>
      </c>
      <c r="H255" s="9" t="str">
        <f>IF('Macrobond Imports'!BL254="","",'Macrobond Imports'!BL254)</f>
        <v/>
      </c>
      <c r="I255" s="9" t="str">
        <f>IF('Macrobond Imports'!BS254="","",'Macrobond Imports'!BS254)</f>
        <v/>
      </c>
      <c r="J255" s="9" t="str">
        <f>IF('Macrobond Imports'!AA254="","",'Macrobond Imports'!AA254)</f>
        <v/>
      </c>
      <c r="K255" s="9">
        <f>IF('Macrobond Imports'!DF254="","",'Macrobond Imports'!DF254)</f>
        <v>32.6</v>
      </c>
      <c r="L255" s="9">
        <f>IF('Macrobond Imports'!EA254="","",'Macrobond Imports'!EA254)</f>
        <v>31.4</v>
      </c>
      <c r="M255" s="9" t="str">
        <f>IF('Macrobond Imports'!FA254="","",'Macrobond Imports'!FA254)</f>
        <v/>
      </c>
      <c r="N255" s="9" t="str">
        <f>IF('Macrobond Imports'!FC254="","",'Macrobond Imports'!FC254)</f>
        <v/>
      </c>
      <c r="P255" s="16">
        <f t="shared" si="171"/>
        <v>24838</v>
      </c>
      <c r="Q255" s="17" t="str">
        <f t="shared" si="172"/>
        <v/>
      </c>
      <c r="R255" s="17" t="str">
        <f t="shared" si="173"/>
        <v/>
      </c>
      <c r="S255" s="17" t="str">
        <f t="shared" si="174"/>
        <v/>
      </c>
      <c r="T255" s="17" t="str">
        <f t="shared" si="175"/>
        <v/>
      </c>
      <c r="U255" s="17" t="str">
        <f t="shared" si="176"/>
        <v/>
      </c>
      <c r="V255" s="17" t="str">
        <f t="shared" si="177"/>
        <v/>
      </c>
      <c r="W255" s="17" t="str">
        <f t="shared" si="178"/>
        <v/>
      </c>
      <c r="X255" s="17" t="str">
        <f t="shared" si="179"/>
        <v/>
      </c>
      <c r="Y255" s="17" t="str">
        <f t="shared" si="180"/>
        <v/>
      </c>
      <c r="Z255" s="17">
        <f t="shared" si="181"/>
        <v>0</v>
      </c>
      <c r="AA255" s="17">
        <f t="shared" si="182"/>
        <v>-3.1746031746032743E-3</v>
      </c>
      <c r="AB255" s="17" t="str">
        <f t="shared" si="183"/>
        <v/>
      </c>
      <c r="AC255" s="17" t="str">
        <f t="shared" si="184"/>
        <v/>
      </c>
      <c r="AE255" s="17" t="str">
        <f t="shared" ca="1" si="185"/>
        <v/>
      </c>
      <c r="AF255" s="17" t="str">
        <f t="shared" ca="1" si="186"/>
        <v/>
      </c>
      <c r="AG255" s="17" t="str">
        <f t="shared" ca="1" si="187"/>
        <v/>
      </c>
      <c r="AH255" s="17" t="str">
        <f t="shared" ca="1" si="188"/>
        <v/>
      </c>
      <c r="AI255" s="17" t="str">
        <f t="shared" ca="1" si="189"/>
        <v/>
      </c>
      <c r="AJ255" s="17" t="str">
        <f t="shared" ca="1" si="190"/>
        <v/>
      </c>
      <c r="AK255" s="17" t="str">
        <f t="shared" ca="1" si="191"/>
        <v/>
      </c>
      <c r="AL255" s="17" t="str">
        <f t="shared" ca="1" si="192"/>
        <v/>
      </c>
      <c r="AM255" s="17" t="str">
        <f t="shared" ca="1" si="193"/>
        <v/>
      </c>
      <c r="AN255" s="17">
        <f t="shared" ca="1" si="194"/>
        <v>1.2422360248447228E-2</v>
      </c>
      <c r="AO255" s="17">
        <f t="shared" ca="1" si="195"/>
        <v>-2.4844720496894568E-2</v>
      </c>
      <c r="AP255" s="17" t="str">
        <f t="shared" ca="1" si="196"/>
        <v/>
      </c>
      <c r="AQ255" s="17" t="str">
        <f t="shared" ca="1" si="197"/>
        <v/>
      </c>
      <c r="AS255" s="17" t="str">
        <f t="shared" ca="1" si="198"/>
        <v/>
      </c>
      <c r="AT255" s="17" t="str">
        <f t="shared" ca="1" si="199"/>
        <v/>
      </c>
      <c r="AU255" s="17" t="str">
        <f t="shared" ca="1" si="200"/>
        <v/>
      </c>
      <c r="AV255" s="17" t="str">
        <f t="shared" ca="1" si="201"/>
        <v/>
      </c>
      <c r="AW255" s="17" t="str">
        <f t="shared" ca="1" si="202"/>
        <v/>
      </c>
      <c r="AX255" s="17" t="str">
        <f t="shared" ca="1" si="203"/>
        <v/>
      </c>
      <c r="AY255" s="17" t="str">
        <f t="shared" ca="1" si="204"/>
        <v/>
      </c>
      <c r="AZ255" s="17" t="str">
        <f t="shared" ca="1" si="205"/>
        <v/>
      </c>
      <c r="BA255" s="17" t="str">
        <f t="shared" ca="1" si="206"/>
        <v/>
      </c>
      <c r="BB255" s="17">
        <f t="shared" ca="1" si="207"/>
        <v>3.767250852318349E-2</v>
      </c>
      <c r="BC255" s="17">
        <f t="shared" ca="1" si="208"/>
        <v>1.2840927127560686E-2</v>
      </c>
      <c r="BD255" s="17" t="str">
        <f t="shared" ca="1" si="209"/>
        <v/>
      </c>
      <c r="BE255" s="17" t="str">
        <f t="shared" ca="1" si="210"/>
        <v/>
      </c>
      <c r="BG255" s="17" t="str">
        <f t="shared" ca="1" si="211"/>
        <v/>
      </c>
      <c r="BH255" s="17" t="str">
        <f t="shared" ca="1" si="212"/>
        <v/>
      </c>
      <c r="BI255" s="17" t="str">
        <f t="shared" ca="1" si="213"/>
        <v/>
      </c>
      <c r="BJ255" s="17" t="str">
        <f t="shared" ca="1" si="214"/>
        <v/>
      </c>
      <c r="BK255" s="17" t="str">
        <f t="shared" ca="1" si="215"/>
        <v/>
      </c>
      <c r="BL255" s="17" t="str">
        <f t="shared" ca="1" si="216"/>
        <v/>
      </c>
      <c r="BM255" s="17" t="str">
        <f t="shared" ca="1" si="217"/>
        <v/>
      </c>
      <c r="BN255" s="17" t="str">
        <f t="shared" ca="1" si="218"/>
        <v/>
      </c>
      <c r="BO255" s="17" t="str">
        <f t="shared" ca="1" si="219"/>
        <v/>
      </c>
      <c r="BP255" s="17">
        <f t="shared" ca="1" si="220"/>
        <v>2.4999035531036551E-2</v>
      </c>
      <c r="BQ255" s="17">
        <f t="shared" ca="1" si="221"/>
        <v>6.3999836683030775E-3</v>
      </c>
      <c r="BR255" s="17" t="str">
        <f t="shared" ca="1" si="222"/>
        <v/>
      </c>
      <c r="BS255" s="17" t="str">
        <f t="shared" ca="1" si="223"/>
        <v/>
      </c>
      <c r="BX255" t="str">
        <f>IF('Macrobond Imports'!FG254="","",'Macrobond Imports'!FG254)</f>
        <v/>
      </c>
      <c r="BY255" t="str">
        <f>IF('Macrobond Imports'!AI254="","",'Macrobond Imports'!AI254)</f>
        <v/>
      </c>
      <c r="CA255" s="37" t="str">
        <f t="shared" ca="1" si="224"/>
        <v/>
      </c>
      <c r="CB255" s="37" t="str">
        <f t="shared" ca="1" si="225"/>
        <v/>
      </c>
    </row>
    <row r="256" spans="1:80" x14ac:dyDescent="0.25">
      <c r="A256" s="10">
        <f>IF('Macrobond Imports'!A255="","",'Macrobond Imports'!A255)</f>
        <v>24869</v>
      </c>
      <c r="B256" s="9" t="str">
        <f>IF('Macrobond Imports'!B255="","",'Macrobond Imports'!B255)</f>
        <v/>
      </c>
      <c r="C256" s="9" t="str">
        <f>IF('Macrobond Imports'!C255="","",'Macrobond Imports'!C255)</f>
        <v/>
      </c>
      <c r="D256" s="9" t="str">
        <f>IF('Macrobond Imports'!Z255="","",'Macrobond Imports'!Z255)</f>
        <v/>
      </c>
      <c r="E256" s="9" t="str">
        <f>IF('Macrobond Imports'!BH255="","",'Macrobond Imports'!BH255)</f>
        <v/>
      </c>
      <c r="F256" s="9" t="str">
        <f>IF('Macrobond Imports'!BJ255="","",'Macrobond Imports'!BJ255)</f>
        <v/>
      </c>
      <c r="G256" s="9" t="str">
        <f>IF('Macrobond Imports'!BK255="","",'Macrobond Imports'!BK255)</f>
        <v/>
      </c>
      <c r="H256" s="9" t="str">
        <f>IF('Macrobond Imports'!BL255="","",'Macrobond Imports'!BL255)</f>
        <v/>
      </c>
      <c r="I256" s="9" t="str">
        <f>IF('Macrobond Imports'!BS255="","",'Macrobond Imports'!BS255)</f>
        <v/>
      </c>
      <c r="J256" s="9" t="str">
        <f>IF('Macrobond Imports'!AA255="","",'Macrobond Imports'!AA255)</f>
        <v/>
      </c>
      <c r="K256" s="9">
        <f>IF('Macrobond Imports'!DF255="","",'Macrobond Imports'!DF255)</f>
        <v>32.700000000000003</v>
      </c>
      <c r="L256" s="9">
        <f>IF('Macrobond Imports'!EA255="","",'Macrobond Imports'!EA255)</f>
        <v>31.5</v>
      </c>
      <c r="M256" s="9" t="str">
        <f>IF('Macrobond Imports'!FA255="","",'Macrobond Imports'!FA255)</f>
        <v/>
      </c>
      <c r="N256" s="9" t="str">
        <f>IF('Macrobond Imports'!FC255="","",'Macrobond Imports'!FC255)</f>
        <v/>
      </c>
      <c r="P256" s="16">
        <f t="shared" si="171"/>
        <v>24869</v>
      </c>
      <c r="Q256" s="17" t="str">
        <f t="shared" si="172"/>
        <v/>
      </c>
      <c r="R256" s="17" t="str">
        <f t="shared" si="173"/>
        <v/>
      </c>
      <c r="S256" s="17" t="str">
        <f t="shared" si="174"/>
        <v/>
      </c>
      <c r="T256" s="17" t="str">
        <f t="shared" si="175"/>
        <v/>
      </c>
      <c r="U256" s="17" t="str">
        <f t="shared" si="176"/>
        <v/>
      </c>
      <c r="V256" s="17" t="str">
        <f t="shared" si="177"/>
        <v/>
      </c>
      <c r="W256" s="17" t="str">
        <f t="shared" si="178"/>
        <v/>
      </c>
      <c r="X256" s="17" t="str">
        <f t="shared" si="179"/>
        <v/>
      </c>
      <c r="Y256" s="17" t="str">
        <f t="shared" si="180"/>
        <v/>
      </c>
      <c r="Z256" s="17">
        <f t="shared" si="181"/>
        <v>3.0674846625766694E-3</v>
      </c>
      <c r="AA256" s="17">
        <f t="shared" si="182"/>
        <v>3.1847133757962887E-3</v>
      </c>
      <c r="AB256" s="17" t="str">
        <f t="shared" si="183"/>
        <v/>
      </c>
      <c r="AC256" s="17" t="str">
        <f t="shared" si="184"/>
        <v/>
      </c>
      <c r="AE256" s="17" t="str">
        <f t="shared" ca="1" si="185"/>
        <v/>
      </c>
      <c r="AF256" s="17" t="str">
        <f t="shared" ca="1" si="186"/>
        <v/>
      </c>
      <c r="AG256" s="17" t="str">
        <f t="shared" ca="1" si="187"/>
        <v/>
      </c>
      <c r="AH256" s="17" t="str">
        <f t="shared" ca="1" si="188"/>
        <v/>
      </c>
      <c r="AI256" s="17" t="str">
        <f t="shared" ca="1" si="189"/>
        <v/>
      </c>
      <c r="AJ256" s="17" t="str">
        <f t="shared" ca="1" si="190"/>
        <v/>
      </c>
      <c r="AK256" s="17" t="str">
        <f t="shared" ca="1" si="191"/>
        <v/>
      </c>
      <c r="AL256" s="17" t="str">
        <f t="shared" ca="1" si="192"/>
        <v/>
      </c>
      <c r="AM256" s="17" t="str">
        <f t="shared" ca="1" si="193"/>
        <v/>
      </c>
      <c r="AN256" s="17">
        <f t="shared" ca="1" si="194"/>
        <v>1.8691588785046731E-2</v>
      </c>
      <c r="AO256" s="17">
        <f t="shared" ca="1" si="195"/>
        <v>0</v>
      </c>
      <c r="AP256" s="17" t="str">
        <f t="shared" ca="1" si="196"/>
        <v/>
      </c>
      <c r="AQ256" s="17" t="str">
        <f t="shared" ca="1" si="197"/>
        <v/>
      </c>
      <c r="AS256" s="17" t="str">
        <f t="shared" ca="1" si="198"/>
        <v/>
      </c>
      <c r="AT256" s="17" t="str">
        <f t="shared" ca="1" si="199"/>
        <v/>
      </c>
      <c r="AU256" s="17" t="str">
        <f t="shared" ca="1" si="200"/>
        <v/>
      </c>
      <c r="AV256" s="17" t="str">
        <f t="shared" ca="1" si="201"/>
        <v/>
      </c>
      <c r="AW256" s="17" t="str">
        <f t="shared" ca="1" si="202"/>
        <v/>
      </c>
      <c r="AX256" s="17" t="str">
        <f t="shared" ca="1" si="203"/>
        <v/>
      </c>
      <c r="AY256" s="17" t="str">
        <f t="shared" ca="1" si="204"/>
        <v/>
      </c>
      <c r="AZ256" s="17" t="str">
        <f t="shared" ca="1" si="205"/>
        <v/>
      </c>
      <c r="BA256" s="17" t="str">
        <f t="shared" ca="1" si="206"/>
        <v/>
      </c>
      <c r="BB256" s="17">
        <f t="shared" ca="1" si="207"/>
        <v>3.7554623008480892E-2</v>
      </c>
      <c r="BC256" s="17">
        <f t="shared" ca="1" si="208"/>
        <v>5.2448028844961359E-2</v>
      </c>
      <c r="BD256" s="17" t="str">
        <f t="shared" ca="1" si="209"/>
        <v/>
      </c>
      <c r="BE256" s="17" t="str">
        <f t="shared" ca="1" si="210"/>
        <v/>
      </c>
      <c r="BG256" s="17" t="str">
        <f t="shared" ca="1" si="211"/>
        <v/>
      </c>
      <c r="BH256" s="17" t="str">
        <f t="shared" ca="1" si="212"/>
        <v/>
      </c>
      <c r="BI256" s="17" t="str">
        <f t="shared" ca="1" si="213"/>
        <v/>
      </c>
      <c r="BJ256" s="17" t="str">
        <f t="shared" ca="1" si="214"/>
        <v/>
      </c>
      <c r="BK256" s="17" t="str">
        <f t="shared" ca="1" si="215"/>
        <v/>
      </c>
      <c r="BL256" s="17" t="str">
        <f t="shared" ca="1" si="216"/>
        <v/>
      </c>
      <c r="BM256" s="17" t="str">
        <f t="shared" ca="1" si="217"/>
        <v/>
      </c>
      <c r="BN256" s="17" t="str">
        <f t="shared" ca="1" si="218"/>
        <v/>
      </c>
      <c r="BO256" s="17" t="str">
        <f t="shared" ca="1" si="219"/>
        <v/>
      </c>
      <c r="BP256" s="17">
        <f t="shared" ca="1" si="220"/>
        <v>3.1297017861965148E-2</v>
      </c>
      <c r="BQ256" s="17">
        <f t="shared" ca="1" si="221"/>
        <v>1.282038195755808E-2</v>
      </c>
      <c r="BR256" s="17" t="str">
        <f t="shared" ca="1" si="222"/>
        <v/>
      </c>
      <c r="BS256" s="17" t="str">
        <f t="shared" ca="1" si="223"/>
        <v/>
      </c>
      <c r="BX256" t="str">
        <f>IF('Macrobond Imports'!FG255="","",'Macrobond Imports'!FG255)</f>
        <v/>
      </c>
      <c r="BY256" t="str">
        <f>IF('Macrobond Imports'!AI255="","",'Macrobond Imports'!AI255)</f>
        <v/>
      </c>
      <c r="CA256" s="37" t="str">
        <f t="shared" ca="1" si="224"/>
        <v/>
      </c>
      <c r="CB256" s="37" t="str">
        <f t="shared" ca="1" si="225"/>
        <v/>
      </c>
    </row>
    <row r="257" spans="1:80" x14ac:dyDescent="0.25">
      <c r="A257" s="10">
        <f>IF('Macrobond Imports'!A256="","",'Macrobond Imports'!A256)</f>
        <v>24898</v>
      </c>
      <c r="B257" s="9" t="str">
        <f>IF('Macrobond Imports'!B256="","",'Macrobond Imports'!B256)</f>
        <v/>
      </c>
      <c r="C257" s="9" t="str">
        <f>IF('Macrobond Imports'!C256="","",'Macrobond Imports'!C256)</f>
        <v/>
      </c>
      <c r="D257" s="9" t="str">
        <f>IF('Macrobond Imports'!Z256="","",'Macrobond Imports'!Z256)</f>
        <v/>
      </c>
      <c r="E257" s="9" t="str">
        <f>IF('Macrobond Imports'!BH256="","",'Macrobond Imports'!BH256)</f>
        <v/>
      </c>
      <c r="F257" s="9" t="str">
        <f>IF('Macrobond Imports'!BJ256="","",'Macrobond Imports'!BJ256)</f>
        <v/>
      </c>
      <c r="G257" s="9" t="str">
        <f>IF('Macrobond Imports'!BK256="","",'Macrobond Imports'!BK256)</f>
        <v/>
      </c>
      <c r="H257" s="9" t="str">
        <f>IF('Macrobond Imports'!BL256="","",'Macrobond Imports'!BL256)</f>
        <v/>
      </c>
      <c r="I257" s="9" t="str">
        <f>IF('Macrobond Imports'!BS256="","",'Macrobond Imports'!BS256)</f>
        <v/>
      </c>
      <c r="J257" s="9" t="str">
        <f>IF('Macrobond Imports'!AA256="","",'Macrobond Imports'!AA256)</f>
        <v/>
      </c>
      <c r="K257" s="9">
        <f>IF('Macrobond Imports'!DF256="","",'Macrobond Imports'!DF256)</f>
        <v>32.799999999999997</v>
      </c>
      <c r="L257" s="9">
        <f>IF('Macrobond Imports'!EA256="","",'Macrobond Imports'!EA256)</f>
        <v>31.6</v>
      </c>
      <c r="M257" s="9" t="str">
        <f>IF('Macrobond Imports'!FA256="","",'Macrobond Imports'!FA256)</f>
        <v/>
      </c>
      <c r="N257" s="9" t="str">
        <f>IF('Macrobond Imports'!FC256="","",'Macrobond Imports'!FC256)</f>
        <v/>
      </c>
      <c r="P257" s="16">
        <f t="shared" si="171"/>
        <v>24898</v>
      </c>
      <c r="Q257" s="17" t="str">
        <f t="shared" si="172"/>
        <v/>
      </c>
      <c r="R257" s="17" t="str">
        <f t="shared" si="173"/>
        <v/>
      </c>
      <c r="S257" s="17" t="str">
        <f t="shared" si="174"/>
        <v/>
      </c>
      <c r="T257" s="17" t="str">
        <f t="shared" si="175"/>
        <v/>
      </c>
      <c r="U257" s="17" t="str">
        <f t="shared" si="176"/>
        <v/>
      </c>
      <c r="V257" s="17" t="str">
        <f t="shared" si="177"/>
        <v/>
      </c>
      <c r="W257" s="17" t="str">
        <f t="shared" si="178"/>
        <v/>
      </c>
      <c r="X257" s="17" t="str">
        <f t="shared" si="179"/>
        <v/>
      </c>
      <c r="Y257" s="17" t="str">
        <f t="shared" si="180"/>
        <v/>
      </c>
      <c r="Z257" s="17">
        <f t="shared" si="181"/>
        <v>3.0581039755350758E-3</v>
      </c>
      <c r="AA257" s="17">
        <f t="shared" si="182"/>
        <v>3.1746031746031633E-3</v>
      </c>
      <c r="AB257" s="17" t="str">
        <f t="shared" si="183"/>
        <v/>
      </c>
      <c r="AC257" s="17" t="str">
        <f t="shared" si="184"/>
        <v/>
      </c>
      <c r="AE257" s="17" t="str">
        <f t="shared" ca="1" si="185"/>
        <v/>
      </c>
      <c r="AF257" s="17" t="str">
        <f t="shared" ca="1" si="186"/>
        <v/>
      </c>
      <c r="AG257" s="17" t="str">
        <f t="shared" ca="1" si="187"/>
        <v/>
      </c>
      <c r="AH257" s="17" t="str">
        <f t="shared" ca="1" si="188"/>
        <v/>
      </c>
      <c r="AI257" s="17" t="str">
        <f t="shared" ca="1" si="189"/>
        <v/>
      </c>
      <c r="AJ257" s="17" t="str">
        <f t="shared" ca="1" si="190"/>
        <v/>
      </c>
      <c r="AK257" s="17" t="str">
        <f t="shared" ca="1" si="191"/>
        <v/>
      </c>
      <c r="AL257" s="17" t="str">
        <f t="shared" ca="1" si="192"/>
        <v/>
      </c>
      <c r="AM257" s="17" t="str">
        <f t="shared" ca="1" si="193"/>
        <v/>
      </c>
      <c r="AN257" s="17">
        <f t="shared" ca="1" si="194"/>
        <v>2.1806853582554409E-2</v>
      </c>
      <c r="AO257" s="17">
        <f t="shared" ca="1" si="195"/>
        <v>1.6077170418006492E-2</v>
      </c>
      <c r="AP257" s="17" t="str">
        <f t="shared" ca="1" si="196"/>
        <v/>
      </c>
      <c r="AQ257" s="17" t="str">
        <f t="shared" ca="1" si="197"/>
        <v/>
      </c>
      <c r="AS257" s="17" t="str">
        <f t="shared" ca="1" si="198"/>
        <v/>
      </c>
      <c r="AT257" s="17" t="str">
        <f t="shared" ca="1" si="199"/>
        <v/>
      </c>
      <c r="AU257" s="17" t="str">
        <f t="shared" ca="1" si="200"/>
        <v/>
      </c>
      <c r="AV257" s="17" t="str">
        <f t="shared" ca="1" si="201"/>
        <v/>
      </c>
      <c r="AW257" s="17" t="str">
        <f t="shared" ca="1" si="202"/>
        <v/>
      </c>
      <c r="AX257" s="17" t="str">
        <f t="shared" ca="1" si="203"/>
        <v/>
      </c>
      <c r="AY257" s="17" t="str">
        <f t="shared" ca="1" si="204"/>
        <v/>
      </c>
      <c r="AZ257" s="17" t="str">
        <f t="shared" ca="1" si="205"/>
        <v/>
      </c>
      <c r="BA257" s="17" t="str">
        <f t="shared" ca="1" si="206"/>
        <v/>
      </c>
      <c r="BB257" s="17">
        <f t="shared" ca="1" si="207"/>
        <v>2.4766629437131593E-2</v>
      </c>
      <c r="BC257" s="17">
        <f t="shared" ca="1" si="208"/>
        <v>1.2759009407818711E-2</v>
      </c>
      <c r="BD257" s="17" t="str">
        <f t="shared" ca="1" si="209"/>
        <v/>
      </c>
      <c r="BE257" s="17" t="str">
        <f t="shared" ca="1" si="210"/>
        <v/>
      </c>
      <c r="BG257" s="17" t="str">
        <f t="shared" ca="1" si="211"/>
        <v/>
      </c>
      <c r="BH257" s="17" t="str">
        <f t="shared" ca="1" si="212"/>
        <v/>
      </c>
      <c r="BI257" s="17" t="str">
        <f t="shared" ca="1" si="213"/>
        <v/>
      </c>
      <c r="BJ257" s="17" t="str">
        <f t="shared" ca="1" si="214"/>
        <v/>
      </c>
      <c r="BK257" s="17" t="str">
        <f t="shared" ca="1" si="215"/>
        <v/>
      </c>
      <c r="BL257" s="17" t="str">
        <f t="shared" ca="1" si="216"/>
        <v/>
      </c>
      <c r="BM257" s="17" t="str">
        <f t="shared" ca="1" si="217"/>
        <v/>
      </c>
      <c r="BN257" s="17" t="str">
        <f t="shared" ca="1" si="218"/>
        <v/>
      </c>
      <c r="BO257" s="17" t="str">
        <f t="shared" ca="1" si="219"/>
        <v/>
      </c>
      <c r="BP257" s="17">
        <f t="shared" ca="1" si="220"/>
        <v>3.1199378887940998E-2</v>
      </c>
      <c r="BQ257" s="17">
        <f t="shared" ca="1" si="221"/>
        <v>2.580539119000691E-2</v>
      </c>
      <c r="BR257" s="17" t="str">
        <f t="shared" ca="1" si="222"/>
        <v/>
      </c>
      <c r="BS257" s="17" t="str">
        <f t="shared" ca="1" si="223"/>
        <v/>
      </c>
      <c r="BX257" t="str">
        <f>IF('Macrobond Imports'!FG256="","",'Macrobond Imports'!FG256)</f>
        <v/>
      </c>
      <c r="BY257" t="str">
        <f>IF('Macrobond Imports'!AI256="","",'Macrobond Imports'!AI256)</f>
        <v/>
      </c>
      <c r="CA257" s="37" t="str">
        <f t="shared" ca="1" si="224"/>
        <v/>
      </c>
      <c r="CB257" s="37" t="str">
        <f t="shared" ca="1" si="225"/>
        <v/>
      </c>
    </row>
    <row r="258" spans="1:80" x14ac:dyDescent="0.25">
      <c r="A258" s="10">
        <f>IF('Macrobond Imports'!A257="","",'Macrobond Imports'!A257)</f>
        <v>24929</v>
      </c>
      <c r="B258" s="9" t="str">
        <f>IF('Macrobond Imports'!B257="","",'Macrobond Imports'!B257)</f>
        <v/>
      </c>
      <c r="C258" s="9" t="str">
        <f>IF('Macrobond Imports'!C257="","",'Macrobond Imports'!C257)</f>
        <v/>
      </c>
      <c r="D258" s="9" t="str">
        <f>IF('Macrobond Imports'!Z257="","",'Macrobond Imports'!Z257)</f>
        <v/>
      </c>
      <c r="E258" s="9" t="str">
        <f>IF('Macrobond Imports'!BH257="","",'Macrobond Imports'!BH257)</f>
        <v/>
      </c>
      <c r="F258" s="9" t="str">
        <f>IF('Macrobond Imports'!BJ257="","",'Macrobond Imports'!BJ257)</f>
        <v/>
      </c>
      <c r="G258" s="9" t="str">
        <f>IF('Macrobond Imports'!BK257="","",'Macrobond Imports'!BK257)</f>
        <v/>
      </c>
      <c r="H258" s="9" t="str">
        <f>IF('Macrobond Imports'!BL257="","",'Macrobond Imports'!BL257)</f>
        <v/>
      </c>
      <c r="I258" s="9" t="str">
        <f>IF('Macrobond Imports'!BS257="","",'Macrobond Imports'!BS257)</f>
        <v/>
      </c>
      <c r="J258" s="9" t="str">
        <f>IF('Macrobond Imports'!AA257="","",'Macrobond Imports'!AA257)</f>
        <v/>
      </c>
      <c r="K258" s="9">
        <f>IF('Macrobond Imports'!DF257="","",'Macrobond Imports'!DF257)</f>
        <v>32.799999999999997</v>
      </c>
      <c r="L258" s="9">
        <f>IF('Macrobond Imports'!EA257="","",'Macrobond Imports'!EA257)</f>
        <v>31.7</v>
      </c>
      <c r="M258" s="9" t="str">
        <f>IF('Macrobond Imports'!FA257="","",'Macrobond Imports'!FA257)</f>
        <v/>
      </c>
      <c r="N258" s="9" t="str">
        <f>IF('Macrobond Imports'!FC257="","",'Macrobond Imports'!FC257)</f>
        <v/>
      </c>
      <c r="P258" s="16">
        <f t="shared" si="171"/>
        <v>24929</v>
      </c>
      <c r="Q258" s="17" t="str">
        <f t="shared" si="172"/>
        <v/>
      </c>
      <c r="R258" s="17" t="str">
        <f t="shared" si="173"/>
        <v/>
      </c>
      <c r="S258" s="17" t="str">
        <f t="shared" si="174"/>
        <v/>
      </c>
      <c r="T258" s="17" t="str">
        <f t="shared" si="175"/>
        <v/>
      </c>
      <c r="U258" s="17" t="str">
        <f t="shared" si="176"/>
        <v/>
      </c>
      <c r="V258" s="17" t="str">
        <f t="shared" si="177"/>
        <v/>
      </c>
      <c r="W258" s="17" t="str">
        <f t="shared" si="178"/>
        <v/>
      </c>
      <c r="X258" s="17" t="str">
        <f t="shared" si="179"/>
        <v/>
      </c>
      <c r="Y258" s="17" t="str">
        <f t="shared" si="180"/>
        <v/>
      </c>
      <c r="Z258" s="17">
        <f t="shared" si="181"/>
        <v>0</v>
      </c>
      <c r="AA258" s="17">
        <f t="shared" si="182"/>
        <v>3.1645569620253333E-3</v>
      </c>
      <c r="AB258" s="17" t="str">
        <f t="shared" si="183"/>
        <v/>
      </c>
      <c r="AC258" s="17" t="str">
        <f t="shared" si="184"/>
        <v/>
      </c>
      <c r="AE258" s="17" t="str">
        <f t="shared" ca="1" si="185"/>
        <v/>
      </c>
      <c r="AF258" s="17" t="str">
        <f t="shared" ca="1" si="186"/>
        <v/>
      </c>
      <c r="AG258" s="17" t="str">
        <f t="shared" ca="1" si="187"/>
        <v/>
      </c>
      <c r="AH258" s="17" t="str">
        <f t="shared" ca="1" si="188"/>
        <v/>
      </c>
      <c r="AI258" s="17" t="str">
        <f t="shared" ca="1" si="189"/>
        <v/>
      </c>
      <c r="AJ258" s="17" t="str">
        <f t="shared" ca="1" si="190"/>
        <v/>
      </c>
      <c r="AK258" s="17" t="str">
        <f t="shared" ca="1" si="191"/>
        <v/>
      </c>
      <c r="AL258" s="17" t="str">
        <f t="shared" ca="1" si="192"/>
        <v/>
      </c>
      <c r="AM258" s="17" t="str">
        <f t="shared" ca="1" si="193"/>
        <v/>
      </c>
      <c r="AN258" s="17">
        <f t="shared" ca="1" si="194"/>
        <v>2.1806853582554409E-2</v>
      </c>
      <c r="AO258" s="17">
        <f t="shared" ca="1" si="195"/>
        <v>3.2573289902280145E-2</v>
      </c>
      <c r="AP258" s="17" t="str">
        <f t="shared" ca="1" si="196"/>
        <v/>
      </c>
      <c r="AQ258" s="17" t="str">
        <f t="shared" ca="1" si="197"/>
        <v/>
      </c>
      <c r="AS258" s="17" t="str">
        <f t="shared" ca="1" si="198"/>
        <v/>
      </c>
      <c r="AT258" s="17" t="str">
        <f t="shared" ca="1" si="199"/>
        <v/>
      </c>
      <c r="AU258" s="17" t="str">
        <f t="shared" ca="1" si="200"/>
        <v/>
      </c>
      <c r="AV258" s="17" t="str">
        <f t="shared" ca="1" si="201"/>
        <v/>
      </c>
      <c r="AW258" s="17" t="str">
        <f t="shared" ca="1" si="202"/>
        <v/>
      </c>
      <c r="AX258" s="17" t="str">
        <f t="shared" ca="1" si="203"/>
        <v/>
      </c>
      <c r="AY258" s="17" t="str">
        <f t="shared" ca="1" si="204"/>
        <v/>
      </c>
      <c r="AZ258" s="17" t="str">
        <f t="shared" ca="1" si="205"/>
        <v/>
      </c>
      <c r="BA258" s="17" t="str">
        <f t="shared" ca="1" si="206"/>
        <v/>
      </c>
      <c r="BB258" s="17">
        <f t="shared" ca="1" si="207"/>
        <v>2.4766629437131593E-2</v>
      </c>
      <c r="BC258" s="17">
        <f t="shared" ca="1" si="208"/>
        <v>3.8767746871871012E-2</v>
      </c>
      <c r="BD258" s="17" t="str">
        <f t="shared" ca="1" si="209"/>
        <v/>
      </c>
      <c r="BE258" s="17" t="str">
        <f t="shared" ca="1" si="210"/>
        <v/>
      </c>
      <c r="BG258" s="17" t="str">
        <f t="shared" ca="1" si="211"/>
        <v/>
      </c>
      <c r="BH258" s="17" t="str">
        <f t="shared" ca="1" si="212"/>
        <v/>
      </c>
      <c r="BI258" s="17" t="str">
        <f t="shared" ca="1" si="213"/>
        <v/>
      </c>
      <c r="BJ258" s="17" t="str">
        <f t="shared" ca="1" si="214"/>
        <v/>
      </c>
      <c r="BK258" s="17" t="str">
        <f t="shared" ca="1" si="215"/>
        <v/>
      </c>
      <c r="BL258" s="17" t="str">
        <f t="shared" ca="1" si="216"/>
        <v/>
      </c>
      <c r="BM258" s="17" t="str">
        <f t="shared" ca="1" si="217"/>
        <v/>
      </c>
      <c r="BN258" s="17" t="str">
        <f t="shared" ca="1" si="218"/>
        <v/>
      </c>
      <c r="BO258" s="17" t="str">
        <f t="shared" ca="1" si="219"/>
        <v/>
      </c>
      <c r="BP258" s="17">
        <f t="shared" ca="1" si="220"/>
        <v>3.1199378887940998E-2</v>
      </c>
      <c r="BQ258" s="17">
        <f t="shared" ca="1" si="221"/>
        <v>2.5722422398922085E-2</v>
      </c>
      <c r="BR258" s="17" t="str">
        <f t="shared" ca="1" si="222"/>
        <v/>
      </c>
      <c r="BS258" s="17" t="str">
        <f t="shared" ca="1" si="223"/>
        <v/>
      </c>
      <c r="BX258" t="str">
        <f>IF('Macrobond Imports'!FG257="","",'Macrobond Imports'!FG257)</f>
        <v/>
      </c>
      <c r="BY258" t="str">
        <f>IF('Macrobond Imports'!AI257="","",'Macrobond Imports'!AI257)</f>
        <v/>
      </c>
      <c r="CA258" s="37" t="str">
        <f t="shared" ca="1" si="224"/>
        <v/>
      </c>
      <c r="CB258" s="37" t="str">
        <f t="shared" ca="1" si="225"/>
        <v/>
      </c>
    </row>
    <row r="259" spans="1:80" x14ac:dyDescent="0.25">
      <c r="A259" s="10">
        <f>IF('Macrobond Imports'!A258="","",'Macrobond Imports'!A258)</f>
        <v>24959</v>
      </c>
      <c r="B259" s="9" t="str">
        <f>IF('Macrobond Imports'!B258="","",'Macrobond Imports'!B258)</f>
        <v/>
      </c>
      <c r="C259" s="9" t="str">
        <f>IF('Macrobond Imports'!C258="","",'Macrobond Imports'!C258)</f>
        <v/>
      </c>
      <c r="D259" s="9" t="str">
        <f>IF('Macrobond Imports'!Z258="","",'Macrobond Imports'!Z258)</f>
        <v/>
      </c>
      <c r="E259" s="9" t="str">
        <f>IF('Macrobond Imports'!BH258="","",'Macrobond Imports'!BH258)</f>
        <v/>
      </c>
      <c r="F259" s="9" t="str">
        <f>IF('Macrobond Imports'!BJ258="","",'Macrobond Imports'!BJ258)</f>
        <v/>
      </c>
      <c r="G259" s="9" t="str">
        <f>IF('Macrobond Imports'!BK258="","",'Macrobond Imports'!BK258)</f>
        <v/>
      </c>
      <c r="H259" s="9" t="str">
        <f>IF('Macrobond Imports'!BL258="","",'Macrobond Imports'!BL258)</f>
        <v/>
      </c>
      <c r="I259" s="9" t="str">
        <f>IF('Macrobond Imports'!BS258="","",'Macrobond Imports'!BS258)</f>
        <v/>
      </c>
      <c r="J259" s="9" t="str">
        <f>IF('Macrobond Imports'!AA258="","",'Macrobond Imports'!AA258)</f>
        <v/>
      </c>
      <c r="K259" s="9">
        <f>IF('Macrobond Imports'!DF258="","",'Macrobond Imports'!DF258)</f>
        <v>32.799999999999997</v>
      </c>
      <c r="L259" s="9">
        <f>IF('Macrobond Imports'!EA258="","",'Macrobond Imports'!EA258)</f>
        <v>31.5</v>
      </c>
      <c r="M259" s="9" t="str">
        <f>IF('Macrobond Imports'!FA258="","",'Macrobond Imports'!FA258)</f>
        <v/>
      </c>
      <c r="N259" s="9" t="str">
        <f>IF('Macrobond Imports'!FC258="","",'Macrobond Imports'!FC258)</f>
        <v/>
      </c>
      <c r="P259" s="16">
        <f t="shared" si="171"/>
        <v>24959</v>
      </c>
      <c r="Q259" s="17" t="str">
        <f t="shared" si="172"/>
        <v/>
      </c>
      <c r="R259" s="17" t="str">
        <f t="shared" si="173"/>
        <v/>
      </c>
      <c r="S259" s="17" t="str">
        <f t="shared" si="174"/>
        <v/>
      </c>
      <c r="T259" s="17" t="str">
        <f t="shared" si="175"/>
        <v/>
      </c>
      <c r="U259" s="17" t="str">
        <f t="shared" si="176"/>
        <v/>
      </c>
      <c r="V259" s="17" t="str">
        <f t="shared" si="177"/>
        <v/>
      </c>
      <c r="W259" s="17" t="str">
        <f t="shared" si="178"/>
        <v/>
      </c>
      <c r="X259" s="17" t="str">
        <f t="shared" si="179"/>
        <v/>
      </c>
      <c r="Y259" s="17" t="str">
        <f t="shared" si="180"/>
        <v/>
      </c>
      <c r="Z259" s="17">
        <f t="shared" si="181"/>
        <v>0</v>
      </c>
      <c r="AA259" s="17">
        <f t="shared" si="182"/>
        <v>-6.3091482649841879E-3</v>
      </c>
      <c r="AB259" s="17" t="str">
        <f t="shared" si="183"/>
        <v/>
      </c>
      <c r="AC259" s="17" t="str">
        <f t="shared" si="184"/>
        <v/>
      </c>
      <c r="AE259" s="17" t="str">
        <f t="shared" ca="1" si="185"/>
        <v/>
      </c>
      <c r="AF259" s="17" t="str">
        <f t="shared" ca="1" si="186"/>
        <v/>
      </c>
      <c r="AG259" s="17" t="str">
        <f t="shared" ca="1" si="187"/>
        <v/>
      </c>
      <c r="AH259" s="17" t="str">
        <f t="shared" ca="1" si="188"/>
        <v/>
      </c>
      <c r="AI259" s="17" t="str">
        <f t="shared" ca="1" si="189"/>
        <v/>
      </c>
      <c r="AJ259" s="17" t="str">
        <f t="shared" ca="1" si="190"/>
        <v/>
      </c>
      <c r="AK259" s="17" t="str">
        <f t="shared" ca="1" si="191"/>
        <v/>
      </c>
      <c r="AL259" s="17" t="str">
        <f t="shared" ca="1" si="192"/>
        <v/>
      </c>
      <c r="AM259" s="17" t="str">
        <f t="shared" ca="1" si="193"/>
        <v/>
      </c>
      <c r="AN259" s="17">
        <f t="shared" ca="1" si="194"/>
        <v>2.1806853582554409E-2</v>
      </c>
      <c r="AO259" s="17">
        <f t="shared" ca="1" si="195"/>
        <v>1.2861736334405016E-2</v>
      </c>
      <c r="AP259" s="17" t="str">
        <f t="shared" ca="1" si="196"/>
        <v/>
      </c>
      <c r="AQ259" s="17" t="str">
        <f t="shared" ca="1" si="197"/>
        <v/>
      </c>
      <c r="AS259" s="17" t="str">
        <f t="shared" ca="1" si="198"/>
        <v/>
      </c>
      <c r="AT259" s="17" t="str">
        <f t="shared" ca="1" si="199"/>
        <v/>
      </c>
      <c r="AU259" s="17" t="str">
        <f t="shared" ca="1" si="200"/>
        <v/>
      </c>
      <c r="AV259" s="17" t="str">
        <f t="shared" ca="1" si="201"/>
        <v/>
      </c>
      <c r="AW259" s="17" t="str">
        <f t="shared" ca="1" si="202"/>
        <v/>
      </c>
      <c r="AX259" s="17" t="str">
        <f t="shared" ca="1" si="203"/>
        <v/>
      </c>
      <c r="AY259" s="17" t="str">
        <f t="shared" ca="1" si="204"/>
        <v/>
      </c>
      <c r="AZ259" s="17" t="str">
        <f t="shared" ca="1" si="205"/>
        <v/>
      </c>
      <c r="BA259" s="17" t="str">
        <f t="shared" ca="1" si="206"/>
        <v/>
      </c>
      <c r="BB259" s="17">
        <f t="shared" ca="1" si="207"/>
        <v>1.2288642386703907E-2</v>
      </c>
      <c r="BC259" s="17">
        <f t="shared" ca="1" si="208"/>
        <v>0</v>
      </c>
      <c r="BD259" s="17" t="str">
        <f t="shared" ca="1" si="209"/>
        <v/>
      </c>
      <c r="BE259" s="17" t="str">
        <f t="shared" ca="1" si="210"/>
        <v/>
      </c>
      <c r="BG259" s="17" t="str">
        <f t="shared" ca="1" si="211"/>
        <v/>
      </c>
      <c r="BH259" s="17" t="str">
        <f t="shared" ca="1" si="212"/>
        <v/>
      </c>
      <c r="BI259" s="17" t="str">
        <f t="shared" ca="1" si="213"/>
        <v/>
      </c>
      <c r="BJ259" s="17" t="str">
        <f t="shared" ca="1" si="214"/>
        <v/>
      </c>
      <c r="BK259" s="17" t="str">
        <f t="shared" ca="1" si="215"/>
        <v/>
      </c>
      <c r="BL259" s="17" t="str">
        <f t="shared" ca="1" si="216"/>
        <v/>
      </c>
      <c r="BM259" s="17" t="str">
        <f t="shared" ca="1" si="217"/>
        <v/>
      </c>
      <c r="BN259" s="17" t="str">
        <f t="shared" ca="1" si="218"/>
        <v/>
      </c>
      <c r="BO259" s="17" t="str">
        <f t="shared" ca="1" si="219"/>
        <v/>
      </c>
      <c r="BP259" s="17">
        <f t="shared" ca="1" si="220"/>
        <v>2.4843773814967385E-2</v>
      </c>
      <c r="BQ259" s="17">
        <f t="shared" ca="1" si="221"/>
        <v>2.5888896930345684E-2</v>
      </c>
      <c r="BR259" s="17" t="str">
        <f t="shared" ca="1" si="222"/>
        <v/>
      </c>
      <c r="BS259" s="17" t="str">
        <f t="shared" ca="1" si="223"/>
        <v/>
      </c>
      <c r="BX259" t="str">
        <f>IF('Macrobond Imports'!FG258="","",'Macrobond Imports'!FG258)</f>
        <v/>
      </c>
      <c r="BY259" t="str">
        <f>IF('Macrobond Imports'!AI258="","",'Macrobond Imports'!AI258)</f>
        <v/>
      </c>
      <c r="CA259" s="37" t="str">
        <f t="shared" ca="1" si="224"/>
        <v/>
      </c>
      <c r="CB259" s="37" t="str">
        <f t="shared" ca="1" si="225"/>
        <v/>
      </c>
    </row>
    <row r="260" spans="1:80" x14ac:dyDescent="0.25">
      <c r="A260" s="10">
        <f>IF('Macrobond Imports'!A259="","",'Macrobond Imports'!A259)</f>
        <v>24990</v>
      </c>
      <c r="B260" s="9" t="str">
        <f>IF('Macrobond Imports'!B259="","",'Macrobond Imports'!B259)</f>
        <v/>
      </c>
      <c r="C260" s="9" t="str">
        <f>IF('Macrobond Imports'!C259="","",'Macrobond Imports'!C259)</f>
        <v/>
      </c>
      <c r="D260" s="9" t="str">
        <f>IF('Macrobond Imports'!Z259="","",'Macrobond Imports'!Z259)</f>
        <v/>
      </c>
      <c r="E260" s="9" t="str">
        <f>IF('Macrobond Imports'!BH259="","",'Macrobond Imports'!BH259)</f>
        <v/>
      </c>
      <c r="F260" s="9" t="str">
        <f>IF('Macrobond Imports'!BJ259="","",'Macrobond Imports'!BJ259)</f>
        <v/>
      </c>
      <c r="G260" s="9" t="str">
        <f>IF('Macrobond Imports'!BK259="","",'Macrobond Imports'!BK259)</f>
        <v/>
      </c>
      <c r="H260" s="9" t="str">
        <f>IF('Macrobond Imports'!BL259="","",'Macrobond Imports'!BL259)</f>
        <v/>
      </c>
      <c r="I260" s="9" t="str">
        <f>IF('Macrobond Imports'!BS259="","",'Macrobond Imports'!BS259)</f>
        <v/>
      </c>
      <c r="J260" s="9" t="str">
        <f>IF('Macrobond Imports'!AA259="","",'Macrobond Imports'!AA259)</f>
        <v/>
      </c>
      <c r="K260" s="9">
        <f>IF('Macrobond Imports'!DF259="","",'Macrobond Imports'!DF259)</f>
        <v>32.9</v>
      </c>
      <c r="L260" s="9">
        <f>IF('Macrobond Imports'!EA259="","",'Macrobond Imports'!EA259)</f>
        <v>31.3</v>
      </c>
      <c r="M260" s="9" t="str">
        <f>IF('Macrobond Imports'!FA259="","",'Macrobond Imports'!FA259)</f>
        <v/>
      </c>
      <c r="N260" s="9" t="str">
        <f>IF('Macrobond Imports'!FC259="","",'Macrobond Imports'!FC259)</f>
        <v/>
      </c>
      <c r="P260" s="16">
        <f t="shared" si="171"/>
        <v>24990</v>
      </c>
      <c r="Q260" s="17" t="str">
        <f t="shared" si="172"/>
        <v/>
      </c>
      <c r="R260" s="17" t="str">
        <f t="shared" si="173"/>
        <v/>
      </c>
      <c r="S260" s="17" t="str">
        <f t="shared" si="174"/>
        <v/>
      </c>
      <c r="T260" s="17" t="str">
        <f t="shared" si="175"/>
        <v/>
      </c>
      <c r="U260" s="17" t="str">
        <f t="shared" si="176"/>
        <v/>
      </c>
      <c r="V260" s="17" t="str">
        <f t="shared" si="177"/>
        <v/>
      </c>
      <c r="W260" s="17" t="str">
        <f t="shared" si="178"/>
        <v/>
      </c>
      <c r="X260" s="17" t="str">
        <f t="shared" si="179"/>
        <v/>
      </c>
      <c r="Y260" s="17" t="str">
        <f t="shared" si="180"/>
        <v/>
      </c>
      <c r="Z260" s="17">
        <f t="shared" si="181"/>
        <v>3.0487804878049918E-3</v>
      </c>
      <c r="AA260" s="17">
        <f t="shared" si="182"/>
        <v>-6.3492063492063266E-3</v>
      </c>
      <c r="AB260" s="17" t="str">
        <f t="shared" si="183"/>
        <v/>
      </c>
      <c r="AC260" s="17" t="str">
        <f t="shared" si="184"/>
        <v/>
      </c>
      <c r="AE260" s="17" t="str">
        <f t="shared" ca="1" si="185"/>
        <v/>
      </c>
      <c r="AF260" s="17" t="str">
        <f t="shared" ca="1" si="186"/>
        <v/>
      </c>
      <c r="AG260" s="17" t="str">
        <f t="shared" ca="1" si="187"/>
        <v/>
      </c>
      <c r="AH260" s="17" t="str">
        <f t="shared" ca="1" si="188"/>
        <v/>
      </c>
      <c r="AI260" s="17" t="str">
        <f t="shared" ca="1" si="189"/>
        <v/>
      </c>
      <c r="AJ260" s="17" t="str">
        <f t="shared" ca="1" si="190"/>
        <v/>
      </c>
      <c r="AK260" s="17" t="str">
        <f t="shared" ca="1" si="191"/>
        <v/>
      </c>
      <c r="AL260" s="17" t="str">
        <f t="shared" ca="1" si="192"/>
        <v/>
      </c>
      <c r="AM260" s="17" t="str">
        <f t="shared" ca="1" si="193"/>
        <v/>
      </c>
      <c r="AN260" s="17">
        <f t="shared" ca="1" si="194"/>
        <v>2.1739130434782483E-2</v>
      </c>
      <c r="AO260" s="17">
        <f t="shared" ca="1" si="195"/>
        <v>-3.1847133757960666E-3</v>
      </c>
      <c r="AP260" s="17" t="str">
        <f t="shared" ca="1" si="196"/>
        <v/>
      </c>
      <c r="AQ260" s="17" t="str">
        <f t="shared" ca="1" si="197"/>
        <v/>
      </c>
      <c r="AS260" s="17" t="str">
        <f t="shared" ca="1" si="198"/>
        <v/>
      </c>
      <c r="AT260" s="17" t="str">
        <f t="shared" ca="1" si="199"/>
        <v/>
      </c>
      <c r="AU260" s="17" t="str">
        <f t="shared" ca="1" si="200"/>
        <v/>
      </c>
      <c r="AV260" s="17" t="str">
        <f t="shared" ca="1" si="201"/>
        <v/>
      </c>
      <c r="AW260" s="17" t="str">
        <f t="shared" ca="1" si="202"/>
        <v/>
      </c>
      <c r="AX260" s="17" t="str">
        <f t="shared" ca="1" si="203"/>
        <v/>
      </c>
      <c r="AY260" s="17" t="str">
        <f t="shared" ca="1" si="204"/>
        <v/>
      </c>
      <c r="AZ260" s="17" t="str">
        <f t="shared" ca="1" si="205"/>
        <v/>
      </c>
      <c r="BA260" s="17" t="str">
        <f t="shared" ca="1" si="206"/>
        <v/>
      </c>
      <c r="BB260" s="17">
        <f t="shared" ca="1" si="207"/>
        <v>1.2251005766815481E-2</v>
      </c>
      <c r="BC260" s="17">
        <f t="shared" ca="1" si="208"/>
        <v>-3.7437319349701847E-2</v>
      </c>
      <c r="BD260" s="17" t="str">
        <f t="shared" ca="1" si="209"/>
        <v/>
      </c>
      <c r="BE260" s="17" t="str">
        <f t="shared" ca="1" si="210"/>
        <v/>
      </c>
      <c r="BG260" s="17" t="str">
        <f t="shared" ca="1" si="211"/>
        <v/>
      </c>
      <c r="BH260" s="17" t="str">
        <f t="shared" ca="1" si="212"/>
        <v/>
      </c>
      <c r="BI260" s="17" t="str">
        <f t="shared" ca="1" si="213"/>
        <v/>
      </c>
      <c r="BJ260" s="17" t="str">
        <f t="shared" ca="1" si="214"/>
        <v/>
      </c>
      <c r="BK260" s="17" t="str">
        <f t="shared" ca="1" si="215"/>
        <v/>
      </c>
      <c r="BL260" s="17" t="str">
        <f t="shared" ca="1" si="216"/>
        <v/>
      </c>
      <c r="BM260" s="17" t="str">
        <f t="shared" ca="1" si="217"/>
        <v/>
      </c>
      <c r="BN260" s="17" t="str">
        <f t="shared" ca="1" si="218"/>
        <v/>
      </c>
      <c r="BO260" s="17" t="str">
        <f t="shared" ca="1" si="219"/>
        <v/>
      </c>
      <c r="BP260" s="17">
        <f t="shared" ca="1" si="220"/>
        <v>1.8489593134856319E-2</v>
      </c>
      <c r="BQ260" s="17">
        <f t="shared" ca="1" si="221"/>
        <v>-1.2658100277147866E-2</v>
      </c>
      <c r="BR260" s="17" t="str">
        <f t="shared" ca="1" si="222"/>
        <v/>
      </c>
      <c r="BS260" s="17" t="str">
        <f t="shared" ca="1" si="223"/>
        <v/>
      </c>
      <c r="BX260" t="str">
        <f>IF('Macrobond Imports'!FG259="","",'Macrobond Imports'!FG259)</f>
        <v/>
      </c>
      <c r="BY260" t="str">
        <f>IF('Macrobond Imports'!AI259="","",'Macrobond Imports'!AI259)</f>
        <v/>
      </c>
      <c r="CA260" s="37" t="str">
        <f t="shared" ca="1" si="224"/>
        <v/>
      </c>
      <c r="CB260" s="37" t="str">
        <f t="shared" ca="1" si="225"/>
        <v/>
      </c>
    </row>
    <row r="261" spans="1:80" x14ac:dyDescent="0.25">
      <c r="A261" s="10">
        <f>IF('Macrobond Imports'!A260="","",'Macrobond Imports'!A260)</f>
        <v>25020</v>
      </c>
      <c r="B261" s="9" t="str">
        <f>IF('Macrobond Imports'!B260="","",'Macrobond Imports'!B260)</f>
        <v/>
      </c>
      <c r="C261" s="9" t="str">
        <f>IF('Macrobond Imports'!C260="","",'Macrobond Imports'!C260)</f>
        <v/>
      </c>
      <c r="D261" s="9" t="str">
        <f>IF('Macrobond Imports'!Z260="","",'Macrobond Imports'!Z260)</f>
        <v/>
      </c>
      <c r="E261" s="9" t="str">
        <f>IF('Macrobond Imports'!BH260="","",'Macrobond Imports'!BH260)</f>
        <v/>
      </c>
      <c r="F261" s="9" t="str">
        <f>IF('Macrobond Imports'!BJ260="","",'Macrobond Imports'!BJ260)</f>
        <v/>
      </c>
      <c r="G261" s="9" t="str">
        <f>IF('Macrobond Imports'!BK260="","",'Macrobond Imports'!BK260)</f>
        <v/>
      </c>
      <c r="H261" s="9" t="str">
        <f>IF('Macrobond Imports'!BL260="","",'Macrobond Imports'!BL260)</f>
        <v/>
      </c>
      <c r="I261" s="9" t="str">
        <f>IF('Macrobond Imports'!BS260="","",'Macrobond Imports'!BS260)</f>
        <v/>
      </c>
      <c r="J261" s="9" t="str">
        <f>IF('Macrobond Imports'!AA260="","",'Macrobond Imports'!AA260)</f>
        <v/>
      </c>
      <c r="K261" s="9">
        <f>IF('Macrobond Imports'!DF260="","",'Macrobond Imports'!DF260)</f>
        <v>33</v>
      </c>
      <c r="L261" s="9">
        <f>IF('Macrobond Imports'!EA260="","",'Macrobond Imports'!EA260)</f>
        <v>31.6</v>
      </c>
      <c r="M261" s="9" t="str">
        <f>IF('Macrobond Imports'!FA260="","",'Macrobond Imports'!FA260)</f>
        <v/>
      </c>
      <c r="N261" s="9" t="str">
        <f>IF('Macrobond Imports'!FC260="","",'Macrobond Imports'!FC260)</f>
        <v/>
      </c>
      <c r="P261" s="16">
        <f t="shared" si="171"/>
        <v>25020</v>
      </c>
      <c r="Q261" s="17" t="str">
        <f t="shared" si="172"/>
        <v/>
      </c>
      <c r="R261" s="17" t="str">
        <f t="shared" si="173"/>
        <v/>
      </c>
      <c r="S261" s="17" t="str">
        <f t="shared" si="174"/>
        <v/>
      </c>
      <c r="T261" s="17" t="str">
        <f t="shared" si="175"/>
        <v/>
      </c>
      <c r="U261" s="17" t="str">
        <f t="shared" si="176"/>
        <v/>
      </c>
      <c r="V261" s="17" t="str">
        <f t="shared" si="177"/>
        <v/>
      </c>
      <c r="W261" s="17" t="str">
        <f t="shared" si="178"/>
        <v/>
      </c>
      <c r="X261" s="17" t="str">
        <f t="shared" si="179"/>
        <v/>
      </c>
      <c r="Y261" s="17" t="str">
        <f t="shared" si="180"/>
        <v/>
      </c>
      <c r="Z261" s="17">
        <f t="shared" si="181"/>
        <v>3.0395136778116338E-3</v>
      </c>
      <c r="AA261" s="17">
        <f t="shared" si="182"/>
        <v>9.5846645367412275E-3</v>
      </c>
      <c r="AB261" s="17" t="str">
        <f t="shared" si="183"/>
        <v/>
      </c>
      <c r="AC261" s="17" t="str">
        <f t="shared" si="184"/>
        <v/>
      </c>
      <c r="AE261" s="17" t="str">
        <f t="shared" ca="1" si="185"/>
        <v/>
      </c>
      <c r="AF261" s="17" t="str">
        <f t="shared" ca="1" si="186"/>
        <v/>
      </c>
      <c r="AG261" s="17" t="str">
        <f t="shared" ca="1" si="187"/>
        <v/>
      </c>
      <c r="AH261" s="17" t="str">
        <f t="shared" ca="1" si="188"/>
        <v/>
      </c>
      <c r="AI261" s="17" t="str">
        <f t="shared" ca="1" si="189"/>
        <v/>
      </c>
      <c r="AJ261" s="17" t="str">
        <f t="shared" ca="1" si="190"/>
        <v/>
      </c>
      <c r="AK261" s="17" t="str">
        <f t="shared" ca="1" si="191"/>
        <v/>
      </c>
      <c r="AL261" s="17" t="str">
        <f t="shared" ca="1" si="192"/>
        <v/>
      </c>
      <c r="AM261" s="17" t="str">
        <f t="shared" ca="1" si="193"/>
        <v/>
      </c>
      <c r="AN261" s="17">
        <f t="shared" ca="1" si="194"/>
        <v>2.4844720496894235E-2</v>
      </c>
      <c r="AO261" s="17">
        <f t="shared" ca="1" si="195"/>
        <v>9.5846645367412275E-3</v>
      </c>
      <c r="AP261" s="17" t="str">
        <f t="shared" ca="1" si="196"/>
        <v/>
      </c>
      <c r="AQ261" s="17" t="str">
        <f t="shared" ca="1" si="197"/>
        <v/>
      </c>
      <c r="AS261" s="17" t="str">
        <f t="shared" ca="1" si="198"/>
        <v/>
      </c>
      <c r="AT261" s="17" t="str">
        <f t="shared" ca="1" si="199"/>
        <v/>
      </c>
      <c r="AU261" s="17" t="str">
        <f t="shared" ca="1" si="200"/>
        <v/>
      </c>
      <c r="AV261" s="17" t="str">
        <f t="shared" ca="1" si="201"/>
        <v/>
      </c>
      <c r="AW261" s="17" t="str">
        <f t="shared" ca="1" si="202"/>
        <v/>
      </c>
      <c r="AX261" s="17" t="str">
        <f t="shared" ca="1" si="203"/>
        <v/>
      </c>
      <c r="AY261" s="17" t="str">
        <f t="shared" ca="1" si="204"/>
        <v/>
      </c>
      <c r="AZ261" s="17" t="str">
        <f t="shared" ca="1" si="205"/>
        <v/>
      </c>
      <c r="BA261" s="17" t="str">
        <f t="shared" ca="1" si="206"/>
        <v/>
      </c>
      <c r="BB261" s="17">
        <f t="shared" ca="1" si="207"/>
        <v>2.4614233619280057E-2</v>
      </c>
      <c r="BC261" s="17">
        <f t="shared" ca="1" si="208"/>
        <v>-1.2558713972128266E-2</v>
      </c>
      <c r="BD261" s="17" t="str">
        <f t="shared" ca="1" si="209"/>
        <v/>
      </c>
      <c r="BE261" s="17" t="str">
        <f t="shared" ca="1" si="210"/>
        <v/>
      </c>
      <c r="BG261" s="17" t="str">
        <f t="shared" ca="1" si="211"/>
        <v/>
      </c>
      <c r="BH261" s="17" t="str">
        <f t="shared" ca="1" si="212"/>
        <v/>
      </c>
      <c r="BI261" s="17" t="str">
        <f t="shared" ca="1" si="213"/>
        <v/>
      </c>
      <c r="BJ261" s="17" t="str">
        <f t="shared" ca="1" si="214"/>
        <v/>
      </c>
      <c r="BK261" s="17" t="str">
        <f t="shared" ca="1" si="215"/>
        <v/>
      </c>
      <c r="BL261" s="17" t="str">
        <f t="shared" ca="1" si="216"/>
        <v/>
      </c>
      <c r="BM261" s="17" t="str">
        <f t="shared" ca="1" si="217"/>
        <v/>
      </c>
      <c r="BN261" s="17" t="str">
        <f t="shared" ca="1" si="218"/>
        <v/>
      </c>
      <c r="BO261" s="17" t="str">
        <f t="shared" ca="1" si="219"/>
        <v/>
      </c>
      <c r="BP261" s="17">
        <f t="shared" ca="1" si="220"/>
        <v>2.4690428695095745E-2</v>
      </c>
      <c r="BQ261" s="17">
        <f t="shared" ca="1" si="221"/>
        <v>1.2779423100328646E-2</v>
      </c>
      <c r="BR261" s="17" t="str">
        <f t="shared" ca="1" si="222"/>
        <v/>
      </c>
      <c r="BS261" s="17" t="str">
        <f t="shared" ca="1" si="223"/>
        <v/>
      </c>
      <c r="BX261" t="str">
        <f>IF('Macrobond Imports'!FG260="","",'Macrobond Imports'!FG260)</f>
        <v/>
      </c>
      <c r="BY261" t="str">
        <f>IF('Macrobond Imports'!AI260="","",'Macrobond Imports'!AI260)</f>
        <v/>
      </c>
      <c r="CA261" s="37" t="str">
        <f t="shared" ca="1" si="224"/>
        <v/>
      </c>
      <c r="CB261" s="37" t="str">
        <f t="shared" ca="1" si="225"/>
        <v/>
      </c>
    </row>
    <row r="262" spans="1:80" x14ac:dyDescent="0.25">
      <c r="A262" s="10">
        <f>IF('Macrobond Imports'!A261="","",'Macrobond Imports'!A261)</f>
        <v>25051</v>
      </c>
      <c r="B262" s="9" t="str">
        <f>IF('Macrobond Imports'!B261="","",'Macrobond Imports'!B261)</f>
        <v/>
      </c>
      <c r="C262" s="9" t="str">
        <f>IF('Macrobond Imports'!C261="","",'Macrobond Imports'!C261)</f>
        <v/>
      </c>
      <c r="D262" s="9" t="str">
        <f>IF('Macrobond Imports'!Z261="","",'Macrobond Imports'!Z261)</f>
        <v/>
      </c>
      <c r="E262" s="9" t="str">
        <f>IF('Macrobond Imports'!BH261="","",'Macrobond Imports'!BH261)</f>
        <v/>
      </c>
      <c r="F262" s="9" t="str">
        <f>IF('Macrobond Imports'!BJ261="","",'Macrobond Imports'!BJ261)</f>
        <v/>
      </c>
      <c r="G262" s="9" t="str">
        <f>IF('Macrobond Imports'!BK261="","",'Macrobond Imports'!BK261)</f>
        <v/>
      </c>
      <c r="H262" s="9" t="str">
        <f>IF('Macrobond Imports'!BL261="","",'Macrobond Imports'!BL261)</f>
        <v/>
      </c>
      <c r="I262" s="9" t="str">
        <f>IF('Macrobond Imports'!BS261="","",'Macrobond Imports'!BS261)</f>
        <v/>
      </c>
      <c r="J262" s="9" t="str">
        <f>IF('Macrobond Imports'!AA261="","",'Macrobond Imports'!AA261)</f>
        <v/>
      </c>
      <c r="K262" s="9">
        <f>IF('Macrobond Imports'!DF261="","",'Macrobond Imports'!DF261)</f>
        <v>33</v>
      </c>
      <c r="L262" s="9">
        <f>IF('Macrobond Imports'!EA261="","",'Macrobond Imports'!EA261)</f>
        <v>31.7</v>
      </c>
      <c r="M262" s="9" t="str">
        <f>IF('Macrobond Imports'!FA261="","",'Macrobond Imports'!FA261)</f>
        <v/>
      </c>
      <c r="N262" s="9" t="str">
        <f>IF('Macrobond Imports'!FC261="","",'Macrobond Imports'!FC261)</f>
        <v/>
      </c>
      <c r="P262" s="16">
        <f t="shared" si="171"/>
        <v>25051</v>
      </c>
      <c r="Q262" s="17" t="str">
        <f t="shared" si="172"/>
        <v/>
      </c>
      <c r="R262" s="17" t="str">
        <f t="shared" si="173"/>
        <v/>
      </c>
      <c r="S262" s="17" t="str">
        <f t="shared" si="174"/>
        <v/>
      </c>
      <c r="T262" s="17" t="str">
        <f t="shared" si="175"/>
        <v/>
      </c>
      <c r="U262" s="17" t="str">
        <f t="shared" si="176"/>
        <v/>
      </c>
      <c r="V262" s="17" t="str">
        <f t="shared" si="177"/>
        <v/>
      </c>
      <c r="W262" s="17" t="str">
        <f t="shared" si="178"/>
        <v/>
      </c>
      <c r="X262" s="17" t="str">
        <f t="shared" si="179"/>
        <v/>
      </c>
      <c r="Y262" s="17" t="str">
        <f t="shared" si="180"/>
        <v/>
      </c>
      <c r="Z262" s="17">
        <f t="shared" si="181"/>
        <v>0</v>
      </c>
      <c r="AA262" s="17">
        <f t="shared" si="182"/>
        <v>3.1645569620253333E-3</v>
      </c>
      <c r="AB262" s="17" t="str">
        <f t="shared" si="183"/>
        <v/>
      </c>
      <c r="AC262" s="17" t="str">
        <f t="shared" si="184"/>
        <v/>
      </c>
      <c r="AE262" s="17" t="str">
        <f t="shared" ca="1" si="185"/>
        <v/>
      </c>
      <c r="AF262" s="17" t="str">
        <f t="shared" ca="1" si="186"/>
        <v/>
      </c>
      <c r="AG262" s="17" t="str">
        <f t="shared" ca="1" si="187"/>
        <v/>
      </c>
      <c r="AH262" s="17" t="str">
        <f t="shared" ca="1" si="188"/>
        <v/>
      </c>
      <c r="AI262" s="17" t="str">
        <f t="shared" ca="1" si="189"/>
        <v/>
      </c>
      <c r="AJ262" s="17" t="str">
        <f t="shared" ca="1" si="190"/>
        <v/>
      </c>
      <c r="AK262" s="17" t="str">
        <f t="shared" ca="1" si="191"/>
        <v/>
      </c>
      <c r="AL262" s="17" t="str">
        <f t="shared" ca="1" si="192"/>
        <v/>
      </c>
      <c r="AM262" s="17" t="str">
        <f t="shared" ca="1" si="193"/>
        <v/>
      </c>
      <c r="AN262" s="17">
        <f t="shared" ca="1" si="194"/>
        <v>2.4844720496894235E-2</v>
      </c>
      <c r="AO262" s="17">
        <f t="shared" ca="1" si="195"/>
        <v>1.2779552715654896E-2</v>
      </c>
      <c r="AP262" s="17" t="str">
        <f t="shared" ca="1" si="196"/>
        <v/>
      </c>
      <c r="AQ262" s="17" t="str">
        <f t="shared" ca="1" si="197"/>
        <v/>
      </c>
      <c r="AS262" s="17" t="str">
        <f t="shared" ca="1" si="198"/>
        <v/>
      </c>
      <c r="AT262" s="17" t="str">
        <f t="shared" ca="1" si="199"/>
        <v/>
      </c>
      <c r="AU262" s="17" t="str">
        <f t="shared" ca="1" si="200"/>
        <v/>
      </c>
      <c r="AV262" s="17" t="str">
        <f t="shared" ca="1" si="201"/>
        <v/>
      </c>
      <c r="AW262" s="17" t="str">
        <f t="shared" ca="1" si="202"/>
        <v/>
      </c>
      <c r="AX262" s="17" t="str">
        <f t="shared" ca="1" si="203"/>
        <v/>
      </c>
      <c r="AY262" s="17" t="str">
        <f t="shared" ca="1" si="204"/>
        <v/>
      </c>
      <c r="AZ262" s="17" t="str">
        <f t="shared" ca="1" si="205"/>
        <v/>
      </c>
      <c r="BA262" s="17" t="str">
        <f t="shared" ca="1" si="206"/>
        <v/>
      </c>
      <c r="BB262" s="17">
        <f t="shared" ca="1" si="207"/>
        <v>2.4614233619280057E-2</v>
      </c>
      <c r="BC262" s="17">
        <f t="shared" ca="1" si="208"/>
        <v>2.5639725357029741E-2</v>
      </c>
      <c r="BD262" s="17" t="str">
        <f t="shared" ca="1" si="209"/>
        <v/>
      </c>
      <c r="BE262" s="17" t="str">
        <f t="shared" ca="1" si="210"/>
        <v/>
      </c>
      <c r="BG262" s="17" t="str">
        <f t="shared" ca="1" si="211"/>
        <v/>
      </c>
      <c r="BH262" s="17" t="str">
        <f t="shared" ca="1" si="212"/>
        <v/>
      </c>
      <c r="BI262" s="17" t="str">
        <f t="shared" ca="1" si="213"/>
        <v/>
      </c>
      <c r="BJ262" s="17" t="str">
        <f t="shared" ca="1" si="214"/>
        <v/>
      </c>
      <c r="BK262" s="17" t="str">
        <f t="shared" ca="1" si="215"/>
        <v/>
      </c>
      <c r="BL262" s="17" t="str">
        <f t="shared" ca="1" si="216"/>
        <v/>
      </c>
      <c r="BM262" s="17" t="str">
        <f t="shared" ca="1" si="217"/>
        <v/>
      </c>
      <c r="BN262" s="17" t="str">
        <f t="shared" ca="1" si="218"/>
        <v/>
      </c>
      <c r="BO262" s="17" t="str">
        <f t="shared" ca="1" si="219"/>
        <v/>
      </c>
      <c r="BP262" s="17">
        <f t="shared" ca="1" si="220"/>
        <v>1.8432791852537544E-2</v>
      </c>
      <c r="BQ262" s="17">
        <f t="shared" ca="1" si="221"/>
        <v>1.2738725119677552E-2</v>
      </c>
      <c r="BR262" s="17" t="str">
        <f t="shared" ca="1" si="222"/>
        <v/>
      </c>
      <c r="BS262" s="17" t="str">
        <f t="shared" ca="1" si="223"/>
        <v/>
      </c>
      <c r="BX262" t="str">
        <f>IF('Macrobond Imports'!FG261="","",'Macrobond Imports'!FG261)</f>
        <v/>
      </c>
      <c r="BY262" t="str">
        <f>IF('Macrobond Imports'!AI261="","",'Macrobond Imports'!AI261)</f>
        <v/>
      </c>
      <c r="CA262" s="37" t="str">
        <f t="shared" ca="1" si="224"/>
        <v/>
      </c>
      <c r="CB262" s="37" t="str">
        <f t="shared" ca="1" si="225"/>
        <v/>
      </c>
    </row>
    <row r="263" spans="1:80" x14ac:dyDescent="0.25">
      <c r="A263" s="10">
        <f>IF('Macrobond Imports'!A262="","",'Macrobond Imports'!A262)</f>
        <v>25082</v>
      </c>
      <c r="B263" s="9" t="str">
        <f>IF('Macrobond Imports'!B262="","",'Macrobond Imports'!B262)</f>
        <v/>
      </c>
      <c r="C263" s="9" t="str">
        <f>IF('Macrobond Imports'!C262="","",'Macrobond Imports'!C262)</f>
        <v/>
      </c>
      <c r="D263" s="9" t="str">
        <f>IF('Macrobond Imports'!Z262="","",'Macrobond Imports'!Z262)</f>
        <v/>
      </c>
      <c r="E263" s="9" t="str">
        <f>IF('Macrobond Imports'!BH262="","",'Macrobond Imports'!BH262)</f>
        <v/>
      </c>
      <c r="F263" s="9" t="str">
        <f>IF('Macrobond Imports'!BJ262="","",'Macrobond Imports'!BJ262)</f>
        <v/>
      </c>
      <c r="G263" s="9" t="str">
        <f>IF('Macrobond Imports'!BK262="","",'Macrobond Imports'!BK262)</f>
        <v/>
      </c>
      <c r="H263" s="9" t="str">
        <f>IF('Macrobond Imports'!BL262="","",'Macrobond Imports'!BL262)</f>
        <v/>
      </c>
      <c r="I263" s="9" t="str">
        <f>IF('Macrobond Imports'!BS262="","",'Macrobond Imports'!BS262)</f>
        <v/>
      </c>
      <c r="J263" s="9" t="str">
        <f>IF('Macrobond Imports'!AA262="","",'Macrobond Imports'!AA262)</f>
        <v/>
      </c>
      <c r="K263" s="9">
        <f>IF('Macrobond Imports'!DF262="","",'Macrobond Imports'!DF262)</f>
        <v>33.1</v>
      </c>
      <c r="L263" s="9">
        <f>IF('Macrobond Imports'!EA262="","",'Macrobond Imports'!EA262)</f>
        <v>31.9</v>
      </c>
      <c r="M263" s="9" t="str">
        <f>IF('Macrobond Imports'!FA262="","",'Macrobond Imports'!FA262)</f>
        <v/>
      </c>
      <c r="N263" s="9" t="str">
        <f>IF('Macrobond Imports'!FC262="","",'Macrobond Imports'!FC262)</f>
        <v/>
      </c>
      <c r="P263" s="16">
        <f t="shared" ref="P263:P326" si="226">A263</f>
        <v>25082</v>
      </c>
      <c r="Q263" s="17" t="str">
        <f t="shared" ref="Q263:Q326" si="227">IF(OR(B263="",N(B262)=0),"",B263/B262-1)</f>
        <v/>
      </c>
      <c r="R263" s="17" t="str">
        <f t="shared" ref="R263:R326" si="228">IF(OR(C263="",N(C262)=0),"",C263/C262-1)</f>
        <v/>
      </c>
      <c r="S263" s="17" t="str">
        <f t="shared" ref="S263:S326" si="229">IF(OR(D263="",N(D262)=0),"",D263/D262-1)</f>
        <v/>
      </c>
      <c r="T263" s="17" t="str">
        <f t="shared" ref="T263:T326" si="230">IF(OR(E263="",N(E262)=0),"",E263/E262-1)</f>
        <v/>
      </c>
      <c r="U263" s="17" t="str">
        <f t="shared" ref="U263:U326" si="231">IF(OR(F263="",N(F262)=0),"",F263/F262-1)</f>
        <v/>
      </c>
      <c r="V263" s="17" t="str">
        <f t="shared" ref="V263:V326" si="232">IF(OR(G263="",N(G262)=0),"",G263/G262-1)</f>
        <v/>
      </c>
      <c r="W263" s="17" t="str">
        <f t="shared" ref="W263:W326" si="233">IF(OR(H263="",N(H262)=0),"",H263/H262-1)</f>
        <v/>
      </c>
      <c r="X263" s="17" t="str">
        <f t="shared" ref="X263:X326" si="234">IF(OR(I263="",N(I262)=0),"",I263/I262-1)</f>
        <v/>
      </c>
      <c r="Y263" s="17" t="str">
        <f t="shared" ref="Y263:Y326" si="235">IF(OR(J263="",N(J262)=0),"",J263/J262-1)</f>
        <v/>
      </c>
      <c r="Z263" s="17">
        <f t="shared" ref="Z263:Z326" si="236">IF(OR(K263="",N(K262)=0),"",K263/K262-1)</f>
        <v>3.0303030303031608E-3</v>
      </c>
      <c r="AA263" s="17">
        <f t="shared" ref="AA263:AA326" si="237">IF(OR(L263="",N(L262)=0),"",L263/L262-1)</f>
        <v>6.3091482649841879E-3</v>
      </c>
      <c r="AB263" s="17" t="str">
        <f t="shared" ref="AB263:AB326" si="238">IF(OR(M263="",N(M262)=0),"",M263/M262-1)</f>
        <v/>
      </c>
      <c r="AC263" s="17" t="str">
        <f t="shared" ref="AC263:AC326" si="239">IF(OR(N263="",N(N262)=0),"",N263/N262-1)</f>
        <v/>
      </c>
      <c r="AE263" s="17" t="str">
        <f t="shared" ref="AE263:AE326" ca="1" si="240">IFERROR(IF(OR(B263="",OFFSET(B263,-12,0)=""),"",B263/OFFSET(B263,-12,0)-1),"")</f>
        <v/>
      </c>
      <c r="AF263" s="17" t="str">
        <f t="shared" ref="AF263:AF326" ca="1" si="241">IFERROR(IF(OR(C263="",OFFSET(C263,-12,0)=""),"",C263/OFFSET(C263,-12,0)-1),"")</f>
        <v/>
      </c>
      <c r="AG263" s="17" t="str">
        <f t="shared" ref="AG263:AG326" ca="1" si="242">IFERROR(IF(OR(D263="",OFFSET(D263,-12,0)=""),"",D263/OFFSET(D263,-12,0)-1),"")</f>
        <v/>
      </c>
      <c r="AH263" s="17" t="str">
        <f t="shared" ref="AH263:AH326" ca="1" si="243">IFERROR(IF(OR(E263="",OFFSET(E263,-12,0)=""),"",E263/OFFSET(E263,-12,0)-1),"")</f>
        <v/>
      </c>
      <c r="AI263" s="17" t="str">
        <f t="shared" ref="AI263:AI326" ca="1" si="244">IFERROR(IF(OR(F263="",OFFSET(F263,-12,0)=""),"",F263/OFFSET(F263,-12,0)-1),"")</f>
        <v/>
      </c>
      <c r="AJ263" s="17" t="str">
        <f t="shared" ref="AJ263:AJ326" ca="1" si="245">IFERROR(IF(OR(G263="",OFFSET(G263,-12,0)=""),"",G263/OFFSET(G263,-12,0)-1),"")</f>
        <v/>
      </c>
      <c r="AK263" s="17" t="str">
        <f t="shared" ref="AK263:AK326" ca="1" si="246">IFERROR(IF(OR(H263="",OFFSET(H263,-12,0)=""),"",H263/OFFSET(H263,-12,0)-1),"")</f>
        <v/>
      </c>
      <c r="AL263" s="17" t="str">
        <f t="shared" ref="AL263:AL326" ca="1" si="247">IFERROR(IF(OR(I263="",OFFSET(I263,-12,0)=""),"",I263/OFFSET(I263,-12,0)-1),"")</f>
        <v/>
      </c>
      <c r="AM263" s="17" t="str">
        <f t="shared" ref="AM263:AM326" ca="1" si="248">IFERROR(IF(OR(J263="",OFFSET(J263,-12,0)=""),"",J263/OFFSET(J263,-12,0)-1),"")</f>
        <v/>
      </c>
      <c r="AN263" s="17">
        <f t="shared" ref="AN263:AN326" ca="1" si="249">IFERROR(IF(OR(K263="",OFFSET(K263,-12,0)=""),"",K263/OFFSET(K263,-12,0)-1),"")</f>
        <v>2.4767801857585203E-2</v>
      </c>
      <c r="AO263" s="17">
        <f t="shared" ref="AO263:AO326" ca="1" si="250">IFERROR(IF(OR(L263="",OFFSET(L263,-12,0)=""),"",L263/OFFSET(L263,-12,0)-1),"")</f>
        <v>2.2435897435897356E-2</v>
      </c>
      <c r="AP263" s="17" t="str">
        <f t="shared" ref="AP263:AP326" ca="1" si="251">IFERROR(IF(OR(M263="",OFFSET(M263,-12,0)=""),"",M263/OFFSET(M263,-12,0)-1),"")</f>
        <v/>
      </c>
      <c r="AQ263" s="17" t="str">
        <f t="shared" ref="AQ263:AQ326" ca="1" si="252">IFERROR(IF(OR(N263="",OFFSET(N263,-12,0)=""),"",N263/OFFSET(N263,-12,0)-1),"")</f>
        <v/>
      </c>
      <c r="AS263" s="17" t="str">
        <f t="shared" ref="AS263:AS326" ca="1" si="253">IFERROR(IF(OR(B263="",OFFSET(B263,-3,0)=""),"",(B263/OFFSET(B263,-3,0))^4-1),"")</f>
        <v/>
      </c>
      <c r="AT263" s="17" t="str">
        <f t="shared" ref="AT263:AT326" ca="1" si="254">IFERROR(IF(OR(C263="",OFFSET(C263,-3,0)=""),"",(C263/OFFSET(C263,-3,0))^4-1),"")</f>
        <v/>
      </c>
      <c r="AU263" s="17" t="str">
        <f t="shared" ref="AU263:AU326" ca="1" si="255">IFERROR(IF(OR(D263="",OFFSET(D263,-3,0)=""),"",(D263/OFFSET(D263,-3,0))^4-1),"")</f>
        <v/>
      </c>
      <c r="AV263" s="17" t="str">
        <f t="shared" ref="AV263:AV326" ca="1" si="256">IFERROR(IF(OR(E263="",OFFSET(E263,-3,0)=""),"",(E263/OFFSET(E263,-3,0))^4-1),"")</f>
        <v/>
      </c>
      <c r="AW263" s="17" t="str">
        <f t="shared" ref="AW263:AW326" ca="1" si="257">IFERROR(IF(OR(F263="",OFFSET(F263,-3,0)=""),"",(F263/OFFSET(F263,-3,0))^4-1),"")</f>
        <v/>
      </c>
      <c r="AX263" s="17" t="str">
        <f t="shared" ref="AX263:AX326" ca="1" si="258">IFERROR(IF(OR(G263="",OFFSET(G263,-3,0)=""),"",(G263/OFFSET(G263,-3,0))^4-1),"")</f>
        <v/>
      </c>
      <c r="AY263" s="17" t="str">
        <f t="shared" ref="AY263:AY326" ca="1" si="259">IFERROR(IF(OR(H263="",OFFSET(H263,-3,0)=""),"",(H263/OFFSET(H263,-3,0))^4-1),"")</f>
        <v/>
      </c>
      <c r="AZ263" s="17" t="str">
        <f t="shared" ref="AZ263:AZ326" ca="1" si="260">IFERROR(IF(OR(I263="",OFFSET(I263,-3,0)=""),"",(I263/OFFSET(I263,-3,0))^4-1),"")</f>
        <v/>
      </c>
      <c r="BA263" s="17" t="str">
        <f t="shared" ref="BA263:BA326" ca="1" si="261">IFERROR(IF(OR(J263="",OFFSET(J263,-3,0)=""),"",(J263/OFFSET(J263,-3,0))^4-1),"")</f>
        <v/>
      </c>
      <c r="BB263" s="17">
        <f t="shared" ref="BB263:BB326" ca="1" si="262">IFERROR(IF(OR(K263="",OFFSET(K263,-3,0)=""),"",(K263/OFFSET(K263,-3,0))^4-1),"")</f>
        <v>2.4538736821130946E-2</v>
      </c>
      <c r="BC263" s="17">
        <f t="shared" ref="BC263:BC326" ca="1" si="263">IFERROR(IF(OR(L263="",OFFSET(L263,-3,0)=""),"",(L263/OFFSET(L263,-3,0))^4-1),"")</f>
        <v>7.8910406476140338E-2</v>
      </c>
      <c r="BD263" s="17" t="str">
        <f t="shared" ref="BD263:BD326" ca="1" si="264">IFERROR(IF(OR(M263="",OFFSET(M263,-3,0)=""),"",(M263/OFFSET(M263,-3,0))^4-1),"")</f>
        <v/>
      </c>
      <c r="BE263" s="17" t="str">
        <f t="shared" ref="BE263:BE326" ca="1" si="265">IFERROR(IF(OR(N263="",OFFSET(N263,-3,0)=""),"",(N263/OFFSET(N263,-3,0))^4-1),"")</f>
        <v/>
      </c>
      <c r="BG263" s="17" t="str">
        <f t="shared" ref="BG263:BG326" ca="1" si="266">IFERROR(IF(OR(B263="",OFFSET(B263,-6,0)=""),"",(B263/OFFSET(B263,-6,0))^2-1),"")</f>
        <v/>
      </c>
      <c r="BH263" s="17" t="str">
        <f t="shared" ref="BH263:BH326" ca="1" si="267">IFERROR(IF(OR(C263="",OFFSET(C263,-6,0)=""),"",(C263/OFFSET(C263,-6,0))^2-1),"")</f>
        <v/>
      </c>
      <c r="BI263" s="17" t="str">
        <f t="shared" ref="BI263:BI326" ca="1" si="268">IFERROR(IF(OR(D263="",OFFSET(D263,-6,0)=""),"",(D263/OFFSET(D263,-6,0))^2-1),"")</f>
        <v/>
      </c>
      <c r="BJ263" s="17" t="str">
        <f t="shared" ref="BJ263:BJ326" ca="1" si="269">IFERROR(IF(OR(E263="",OFFSET(E263,-6,0)=""),"",(E263/OFFSET(E263,-6,0))^2-1),"")</f>
        <v/>
      </c>
      <c r="BK263" s="17" t="str">
        <f t="shared" ref="BK263:BK326" ca="1" si="270">IFERROR(IF(OR(F263="",OFFSET(F263,-6,0)=""),"",(F263/OFFSET(F263,-6,0))^2-1),"")</f>
        <v/>
      </c>
      <c r="BL263" s="17" t="str">
        <f t="shared" ref="BL263:BL326" ca="1" si="271">IFERROR(IF(OR(G263="",OFFSET(G263,-6,0)=""),"",(G263/OFFSET(G263,-6,0))^2-1),"")</f>
        <v/>
      </c>
      <c r="BM263" s="17" t="str">
        <f t="shared" ref="BM263:BM326" ca="1" si="272">IFERROR(IF(OR(H263="",OFFSET(H263,-6,0)=""),"",(H263/OFFSET(H263,-6,0))^2-1),"")</f>
        <v/>
      </c>
      <c r="BN263" s="17" t="str">
        <f t="shared" ref="BN263:BN326" ca="1" si="273">IFERROR(IF(OR(I263="",OFFSET(I263,-6,0)=""),"",(I263/OFFSET(I263,-6,0))^2-1),"")</f>
        <v/>
      </c>
      <c r="BO263" s="17" t="str">
        <f t="shared" ref="BO263:BO326" ca="1" si="274">IFERROR(IF(OR(J263="",OFFSET(J263,-6,0)=""),"",(J263/OFFSET(J263,-6,0))^2-1),"")</f>
        <v/>
      </c>
      <c r="BP263" s="17">
        <f t="shared" ref="BP263:BP326" ca="1" si="275">IFERROR(IF(OR(K263="",OFFSET(K263,-6,0)=""),"",(K263/OFFSET(K263,-6,0))^2-1),"")</f>
        <v>1.8376338488994781E-2</v>
      </c>
      <c r="BQ263" s="17">
        <f t="shared" ref="BQ263:BQ326" ca="1" si="276">IFERROR(IF(OR(L263="",OFFSET(L263,-6,0)=""),"",(L263/OFFSET(L263,-6,0))^2-1),"")</f>
        <v>1.9077471559044712E-2</v>
      </c>
      <c r="BR263" s="17" t="str">
        <f t="shared" ref="BR263:BR326" ca="1" si="277">IFERROR(IF(OR(M263="",OFFSET(M263,-6,0)=""),"",(M263/OFFSET(M263,-6,0))^2-1),"")</f>
        <v/>
      </c>
      <c r="BS263" s="17" t="str">
        <f t="shared" ref="BS263:BS326" ca="1" si="278">IFERROR(IF(OR(N263="",OFFSET(N263,-6,0)=""),"",(N263/OFFSET(N263,-6,0))^2-1),"")</f>
        <v/>
      </c>
      <c r="BX263" t="str">
        <f>IF('Macrobond Imports'!FG262="","",'Macrobond Imports'!FG262)</f>
        <v/>
      </c>
      <c r="BY263" t="str">
        <f>IF('Macrobond Imports'!AI262="","",'Macrobond Imports'!AI262)</f>
        <v/>
      </c>
      <c r="CA263" s="37" t="str">
        <f t="shared" ref="CA263:CA326" ca="1" si="279">IFERROR(IF(OR(BX263="",OFFSET(BX263,-12,0)=""),"",BX263/OFFSET(BX263,-12,0)-1),"")</f>
        <v/>
      </c>
      <c r="CB263" s="37" t="str">
        <f t="shared" ref="CB263:CB326" ca="1" si="280">IFERROR(IF(OR(BY263="",OFFSET(BY263,-12,0)=""),"",BY263/OFFSET(BY263,-12,0)-1),"")</f>
        <v/>
      </c>
    </row>
    <row r="264" spans="1:80" x14ac:dyDescent="0.25">
      <c r="A264" s="10">
        <f>IF('Macrobond Imports'!A263="","",'Macrobond Imports'!A263)</f>
        <v>25112</v>
      </c>
      <c r="B264" s="9" t="str">
        <f>IF('Macrobond Imports'!B263="","",'Macrobond Imports'!B263)</f>
        <v/>
      </c>
      <c r="C264" s="9" t="str">
        <f>IF('Macrobond Imports'!C263="","",'Macrobond Imports'!C263)</f>
        <v/>
      </c>
      <c r="D264" s="9" t="str">
        <f>IF('Macrobond Imports'!Z263="","",'Macrobond Imports'!Z263)</f>
        <v/>
      </c>
      <c r="E264" s="9" t="str">
        <f>IF('Macrobond Imports'!BH263="","",'Macrobond Imports'!BH263)</f>
        <v/>
      </c>
      <c r="F264" s="9" t="str">
        <f>IF('Macrobond Imports'!BJ263="","",'Macrobond Imports'!BJ263)</f>
        <v/>
      </c>
      <c r="G264" s="9" t="str">
        <f>IF('Macrobond Imports'!BK263="","",'Macrobond Imports'!BK263)</f>
        <v/>
      </c>
      <c r="H264" s="9" t="str">
        <f>IF('Macrobond Imports'!BL263="","",'Macrobond Imports'!BL263)</f>
        <v/>
      </c>
      <c r="I264" s="9" t="str">
        <f>IF('Macrobond Imports'!BS263="","",'Macrobond Imports'!BS263)</f>
        <v/>
      </c>
      <c r="J264" s="9" t="str">
        <f>IF('Macrobond Imports'!AA263="","",'Macrobond Imports'!AA263)</f>
        <v/>
      </c>
      <c r="K264" s="9">
        <f>IF('Macrobond Imports'!DF263="","",'Macrobond Imports'!DF263)</f>
        <v>33.200000000000003</v>
      </c>
      <c r="L264" s="9">
        <f>IF('Macrobond Imports'!EA263="","",'Macrobond Imports'!EA263)</f>
        <v>32.1</v>
      </c>
      <c r="M264" s="9" t="str">
        <f>IF('Macrobond Imports'!FA263="","",'Macrobond Imports'!FA263)</f>
        <v/>
      </c>
      <c r="N264" s="9" t="str">
        <f>IF('Macrobond Imports'!FC263="","",'Macrobond Imports'!FC263)</f>
        <v/>
      </c>
      <c r="P264" s="16">
        <f t="shared" si="226"/>
        <v>25112</v>
      </c>
      <c r="Q264" s="17" t="str">
        <f t="shared" si="227"/>
        <v/>
      </c>
      <c r="R264" s="17" t="str">
        <f t="shared" si="228"/>
        <v/>
      </c>
      <c r="S264" s="17" t="str">
        <f t="shared" si="229"/>
        <v/>
      </c>
      <c r="T264" s="17" t="str">
        <f t="shared" si="230"/>
        <v/>
      </c>
      <c r="U264" s="17" t="str">
        <f t="shared" si="231"/>
        <v/>
      </c>
      <c r="V264" s="17" t="str">
        <f t="shared" si="232"/>
        <v/>
      </c>
      <c r="W264" s="17" t="str">
        <f t="shared" si="233"/>
        <v/>
      </c>
      <c r="X264" s="17" t="str">
        <f t="shared" si="234"/>
        <v/>
      </c>
      <c r="Y264" s="17" t="str">
        <f t="shared" si="235"/>
        <v/>
      </c>
      <c r="Z264" s="17">
        <f t="shared" si="236"/>
        <v>3.0211480362538623E-3</v>
      </c>
      <c r="AA264" s="17">
        <f t="shared" si="237"/>
        <v>6.2695924764890609E-3</v>
      </c>
      <c r="AB264" s="17" t="str">
        <f t="shared" si="238"/>
        <v/>
      </c>
      <c r="AC264" s="17" t="str">
        <f t="shared" si="239"/>
        <v/>
      </c>
      <c r="AE264" s="17" t="str">
        <f t="shared" ca="1" si="240"/>
        <v/>
      </c>
      <c r="AF264" s="17" t="str">
        <f t="shared" ca="1" si="241"/>
        <v/>
      </c>
      <c r="AG264" s="17" t="str">
        <f t="shared" ca="1" si="242"/>
        <v/>
      </c>
      <c r="AH264" s="17" t="str">
        <f t="shared" ca="1" si="243"/>
        <v/>
      </c>
      <c r="AI264" s="17" t="str">
        <f t="shared" ca="1" si="244"/>
        <v/>
      </c>
      <c r="AJ264" s="17" t="str">
        <f t="shared" ca="1" si="245"/>
        <v/>
      </c>
      <c r="AK264" s="17" t="str">
        <f t="shared" ca="1" si="246"/>
        <v/>
      </c>
      <c r="AL264" s="17" t="str">
        <f t="shared" ca="1" si="247"/>
        <v/>
      </c>
      <c r="AM264" s="17" t="str">
        <f t="shared" ca="1" si="248"/>
        <v/>
      </c>
      <c r="AN264" s="17">
        <f t="shared" ca="1" si="249"/>
        <v>2.7863777089783381E-2</v>
      </c>
      <c r="AO264" s="17">
        <f t="shared" ca="1" si="250"/>
        <v>2.5559105431310014E-2</v>
      </c>
      <c r="AP264" s="17" t="str">
        <f t="shared" ca="1" si="251"/>
        <v/>
      </c>
      <c r="AQ264" s="17" t="str">
        <f t="shared" ca="1" si="252"/>
        <v/>
      </c>
      <c r="AS264" s="17" t="str">
        <f t="shared" ca="1" si="253"/>
        <v/>
      </c>
      <c r="AT264" s="17" t="str">
        <f t="shared" ca="1" si="254"/>
        <v/>
      </c>
      <c r="AU264" s="17" t="str">
        <f t="shared" ca="1" si="255"/>
        <v/>
      </c>
      <c r="AV264" s="17" t="str">
        <f t="shared" ca="1" si="256"/>
        <v/>
      </c>
      <c r="AW264" s="17" t="str">
        <f t="shared" ca="1" si="257"/>
        <v/>
      </c>
      <c r="AX264" s="17" t="str">
        <f t="shared" ca="1" si="258"/>
        <v/>
      </c>
      <c r="AY264" s="17" t="str">
        <f t="shared" ca="1" si="259"/>
        <v/>
      </c>
      <c r="AZ264" s="17" t="str">
        <f t="shared" ca="1" si="260"/>
        <v/>
      </c>
      <c r="BA264" s="17" t="str">
        <f t="shared" ca="1" si="261"/>
        <v/>
      </c>
      <c r="BB264" s="17">
        <f t="shared" ca="1" si="262"/>
        <v>2.4463701713689279E-2</v>
      </c>
      <c r="BC264" s="17">
        <f t="shared" ca="1" si="263"/>
        <v>6.4809210638259174E-2</v>
      </c>
      <c r="BD264" s="17" t="str">
        <f t="shared" ca="1" si="264"/>
        <v/>
      </c>
      <c r="BE264" s="17" t="str">
        <f t="shared" ca="1" si="265"/>
        <v/>
      </c>
      <c r="BG264" s="17" t="str">
        <f t="shared" ca="1" si="266"/>
        <v/>
      </c>
      <c r="BH264" s="17" t="str">
        <f t="shared" ca="1" si="267"/>
        <v/>
      </c>
      <c r="BI264" s="17" t="str">
        <f t="shared" ca="1" si="268"/>
        <v/>
      </c>
      <c r="BJ264" s="17" t="str">
        <f t="shared" ca="1" si="269"/>
        <v/>
      </c>
      <c r="BK264" s="17" t="str">
        <f t="shared" ca="1" si="270"/>
        <v/>
      </c>
      <c r="BL264" s="17" t="str">
        <f t="shared" ca="1" si="271"/>
        <v/>
      </c>
      <c r="BM264" s="17" t="str">
        <f t="shared" ca="1" si="272"/>
        <v/>
      </c>
      <c r="BN264" s="17" t="str">
        <f t="shared" ca="1" si="273"/>
        <v/>
      </c>
      <c r="BO264" s="17" t="str">
        <f t="shared" ca="1" si="274"/>
        <v/>
      </c>
      <c r="BP264" s="17">
        <f t="shared" ca="1" si="275"/>
        <v>2.4538964901844595E-2</v>
      </c>
      <c r="BQ264" s="17">
        <f t="shared" ca="1" si="276"/>
        <v>2.5395814467255473E-2</v>
      </c>
      <c r="BR264" s="17" t="str">
        <f t="shared" ca="1" si="277"/>
        <v/>
      </c>
      <c r="BS264" s="17" t="str">
        <f t="shared" ca="1" si="278"/>
        <v/>
      </c>
      <c r="BX264" t="str">
        <f>IF('Macrobond Imports'!FG263="","",'Macrobond Imports'!FG263)</f>
        <v/>
      </c>
      <c r="BY264" t="str">
        <f>IF('Macrobond Imports'!AI263="","",'Macrobond Imports'!AI263)</f>
        <v/>
      </c>
      <c r="CA264" s="37" t="str">
        <f t="shared" ca="1" si="279"/>
        <v/>
      </c>
      <c r="CB264" s="37" t="str">
        <f t="shared" ca="1" si="280"/>
        <v/>
      </c>
    </row>
    <row r="265" spans="1:80" x14ac:dyDescent="0.25">
      <c r="A265" s="10">
        <f>IF('Macrobond Imports'!A264="","",'Macrobond Imports'!A264)</f>
        <v>25143</v>
      </c>
      <c r="B265" s="9" t="str">
        <f>IF('Macrobond Imports'!B264="","",'Macrobond Imports'!B264)</f>
        <v/>
      </c>
      <c r="C265" s="9" t="str">
        <f>IF('Macrobond Imports'!C264="","",'Macrobond Imports'!C264)</f>
        <v/>
      </c>
      <c r="D265" s="9" t="str">
        <f>IF('Macrobond Imports'!Z264="","",'Macrobond Imports'!Z264)</f>
        <v/>
      </c>
      <c r="E265" s="9" t="str">
        <f>IF('Macrobond Imports'!BH264="","",'Macrobond Imports'!BH264)</f>
        <v/>
      </c>
      <c r="F265" s="9" t="str">
        <f>IF('Macrobond Imports'!BJ264="","",'Macrobond Imports'!BJ264)</f>
        <v/>
      </c>
      <c r="G265" s="9" t="str">
        <f>IF('Macrobond Imports'!BK264="","",'Macrobond Imports'!BK264)</f>
        <v/>
      </c>
      <c r="H265" s="9" t="str">
        <f>IF('Macrobond Imports'!BL264="","",'Macrobond Imports'!BL264)</f>
        <v/>
      </c>
      <c r="I265" s="9" t="str">
        <f>IF('Macrobond Imports'!BS264="","",'Macrobond Imports'!BS264)</f>
        <v/>
      </c>
      <c r="J265" s="9" t="str">
        <f>IF('Macrobond Imports'!AA264="","",'Macrobond Imports'!AA264)</f>
        <v/>
      </c>
      <c r="K265" s="9">
        <f>IF('Macrobond Imports'!DF264="","",'Macrobond Imports'!DF264)</f>
        <v>33.200000000000003</v>
      </c>
      <c r="L265" s="9">
        <f>IF('Macrobond Imports'!EA264="","",'Macrobond Imports'!EA264)</f>
        <v>32.799999999999997</v>
      </c>
      <c r="M265" s="9" t="str">
        <f>IF('Macrobond Imports'!FA264="","",'Macrobond Imports'!FA264)</f>
        <v/>
      </c>
      <c r="N265" s="9" t="str">
        <f>IF('Macrobond Imports'!FC264="","",'Macrobond Imports'!FC264)</f>
        <v/>
      </c>
      <c r="P265" s="16">
        <f t="shared" si="226"/>
        <v>25143</v>
      </c>
      <c r="Q265" s="17" t="str">
        <f t="shared" si="227"/>
        <v/>
      </c>
      <c r="R265" s="17" t="str">
        <f t="shared" si="228"/>
        <v/>
      </c>
      <c r="S265" s="17" t="str">
        <f t="shared" si="229"/>
        <v/>
      </c>
      <c r="T265" s="17" t="str">
        <f t="shared" si="230"/>
        <v/>
      </c>
      <c r="U265" s="17" t="str">
        <f t="shared" si="231"/>
        <v/>
      </c>
      <c r="V265" s="17" t="str">
        <f t="shared" si="232"/>
        <v/>
      </c>
      <c r="W265" s="17" t="str">
        <f t="shared" si="233"/>
        <v/>
      </c>
      <c r="X265" s="17" t="str">
        <f t="shared" si="234"/>
        <v/>
      </c>
      <c r="Y265" s="17" t="str">
        <f t="shared" si="235"/>
        <v/>
      </c>
      <c r="Z265" s="17">
        <f t="shared" si="236"/>
        <v>0</v>
      </c>
      <c r="AA265" s="17">
        <f t="shared" si="237"/>
        <v>2.1806853582554409E-2</v>
      </c>
      <c r="AB265" s="17" t="str">
        <f t="shared" si="238"/>
        <v/>
      </c>
      <c r="AC265" s="17" t="str">
        <f t="shared" si="239"/>
        <v/>
      </c>
      <c r="AE265" s="17" t="str">
        <f t="shared" ca="1" si="240"/>
        <v/>
      </c>
      <c r="AF265" s="17" t="str">
        <f t="shared" ca="1" si="241"/>
        <v/>
      </c>
      <c r="AG265" s="17" t="str">
        <f t="shared" ca="1" si="242"/>
        <v/>
      </c>
      <c r="AH265" s="17" t="str">
        <f t="shared" ca="1" si="243"/>
        <v/>
      </c>
      <c r="AI265" s="17" t="str">
        <f t="shared" ca="1" si="244"/>
        <v/>
      </c>
      <c r="AJ265" s="17" t="str">
        <f t="shared" ca="1" si="245"/>
        <v/>
      </c>
      <c r="AK265" s="17" t="str">
        <f t="shared" ca="1" si="246"/>
        <v/>
      </c>
      <c r="AL265" s="17" t="str">
        <f t="shared" ca="1" si="247"/>
        <v/>
      </c>
      <c r="AM265" s="17" t="str">
        <f t="shared" ca="1" si="248"/>
        <v/>
      </c>
      <c r="AN265" s="17">
        <f t="shared" ca="1" si="249"/>
        <v>2.4691358024691468E-2</v>
      </c>
      <c r="AO265" s="17">
        <f t="shared" ca="1" si="250"/>
        <v>5.4662379421221763E-2</v>
      </c>
      <c r="AP265" s="17" t="str">
        <f t="shared" ca="1" si="251"/>
        <v/>
      </c>
      <c r="AQ265" s="17" t="str">
        <f t="shared" ca="1" si="252"/>
        <v/>
      </c>
      <c r="AS265" s="17" t="str">
        <f t="shared" ca="1" si="253"/>
        <v/>
      </c>
      <c r="AT265" s="17" t="str">
        <f t="shared" ca="1" si="254"/>
        <v/>
      </c>
      <c r="AU265" s="17" t="str">
        <f t="shared" ca="1" si="255"/>
        <v/>
      </c>
      <c r="AV265" s="17" t="str">
        <f t="shared" ca="1" si="256"/>
        <v/>
      </c>
      <c r="AW265" s="17" t="str">
        <f t="shared" ca="1" si="257"/>
        <v/>
      </c>
      <c r="AX265" s="17" t="str">
        <f t="shared" ca="1" si="258"/>
        <v/>
      </c>
      <c r="AY265" s="17" t="str">
        <f t="shared" ca="1" si="259"/>
        <v/>
      </c>
      <c r="AZ265" s="17" t="str">
        <f t="shared" ca="1" si="260"/>
        <v/>
      </c>
      <c r="BA265" s="17" t="str">
        <f t="shared" ca="1" si="261"/>
        <v/>
      </c>
      <c r="BB265" s="17">
        <f t="shared" ca="1" si="262"/>
        <v>2.4463701713689279E-2</v>
      </c>
      <c r="BC265" s="17">
        <f t="shared" ca="1" si="263"/>
        <v>0.14619451532227856</v>
      </c>
      <c r="BD265" s="17" t="str">
        <f t="shared" ca="1" si="264"/>
        <v/>
      </c>
      <c r="BE265" s="17" t="str">
        <f t="shared" ca="1" si="265"/>
        <v/>
      </c>
      <c r="BG265" s="17" t="str">
        <f t="shared" ca="1" si="266"/>
        <v/>
      </c>
      <c r="BH265" s="17" t="str">
        <f t="shared" ca="1" si="267"/>
        <v/>
      </c>
      <c r="BI265" s="17" t="str">
        <f t="shared" ca="1" si="268"/>
        <v/>
      </c>
      <c r="BJ265" s="17" t="str">
        <f t="shared" ca="1" si="269"/>
        <v/>
      </c>
      <c r="BK265" s="17" t="str">
        <f t="shared" ca="1" si="270"/>
        <v/>
      </c>
      <c r="BL265" s="17" t="str">
        <f t="shared" ca="1" si="271"/>
        <v/>
      </c>
      <c r="BM265" s="17" t="str">
        <f t="shared" ca="1" si="272"/>
        <v/>
      </c>
      <c r="BN265" s="17" t="str">
        <f t="shared" ca="1" si="273"/>
        <v/>
      </c>
      <c r="BO265" s="17" t="str">
        <f t="shared" ca="1" si="274"/>
        <v/>
      </c>
      <c r="BP265" s="17">
        <f t="shared" ca="1" si="275"/>
        <v>2.4538964901844595E-2</v>
      </c>
      <c r="BQ265" s="17">
        <f t="shared" ca="1" si="276"/>
        <v>8.4242882338120051E-2</v>
      </c>
      <c r="BR265" s="17" t="str">
        <f t="shared" ca="1" si="277"/>
        <v/>
      </c>
      <c r="BS265" s="17" t="str">
        <f t="shared" ca="1" si="278"/>
        <v/>
      </c>
      <c r="BX265" t="str">
        <f>IF('Macrobond Imports'!FG264="","",'Macrobond Imports'!FG264)</f>
        <v/>
      </c>
      <c r="BY265" t="str">
        <f>IF('Macrobond Imports'!AI264="","",'Macrobond Imports'!AI264)</f>
        <v/>
      </c>
      <c r="CA265" s="37" t="str">
        <f t="shared" ca="1" si="279"/>
        <v/>
      </c>
      <c r="CB265" s="37" t="str">
        <f t="shared" ca="1" si="280"/>
        <v/>
      </c>
    </row>
    <row r="266" spans="1:80" x14ac:dyDescent="0.25">
      <c r="A266" s="10">
        <f>IF('Macrobond Imports'!A265="","",'Macrobond Imports'!A265)</f>
        <v>25173</v>
      </c>
      <c r="B266" s="9" t="str">
        <f>IF('Macrobond Imports'!B265="","",'Macrobond Imports'!B265)</f>
        <v/>
      </c>
      <c r="C266" s="9" t="str">
        <f>IF('Macrobond Imports'!C265="","",'Macrobond Imports'!C265)</f>
        <v/>
      </c>
      <c r="D266" s="9" t="str">
        <f>IF('Macrobond Imports'!Z265="","",'Macrobond Imports'!Z265)</f>
        <v/>
      </c>
      <c r="E266" s="9" t="str">
        <f>IF('Macrobond Imports'!BH265="","",'Macrobond Imports'!BH265)</f>
        <v/>
      </c>
      <c r="F266" s="9" t="str">
        <f>IF('Macrobond Imports'!BJ265="","",'Macrobond Imports'!BJ265)</f>
        <v/>
      </c>
      <c r="G266" s="9" t="str">
        <f>IF('Macrobond Imports'!BK265="","",'Macrobond Imports'!BK265)</f>
        <v/>
      </c>
      <c r="H266" s="9" t="str">
        <f>IF('Macrobond Imports'!BL265="","",'Macrobond Imports'!BL265)</f>
        <v/>
      </c>
      <c r="I266" s="9" t="str">
        <f>IF('Macrobond Imports'!BS265="","",'Macrobond Imports'!BS265)</f>
        <v/>
      </c>
      <c r="J266" s="9" t="str">
        <f>IF('Macrobond Imports'!AA265="","",'Macrobond Imports'!AA265)</f>
        <v/>
      </c>
      <c r="K266" s="9">
        <f>IF('Macrobond Imports'!DF265="","",'Macrobond Imports'!DF265)</f>
        <v>33.4</v>
      </c>
      <c r="L266" s="9">
        <f>IF('Macrobond Imports'!EA265="","",'Macrobond Imports'!EA265)</f>
        <v>32.4</v>
      </c>
      <c r="M266" s="9" t="str">
        <f>IF('Macrobond Imports'!FA265="","",'Macrobond Imports'!FA265)</f>
        <v/>
      </c>
      <c r="N266" s="9" t="str">
        <f>IF('Macrobond Imports'!FC265="","",'Macrobond Imports'!FC265)</f>
        <v/>
      </c>
      <c r="P266" s="16">
        <f t="shared" si="226"/>
        <v>25173</v>
      </c>
      <c r="Q266" s="17" t="str">
        <f t="shared" si="227"/>
        <v/>
      </c>
      <c r="R266" s="17" t="str">
        <f t="shared" si="228"/>
        <v/>
      </c>
      <c r="S266" s="17" t="str">
        <f t="shared" si="229"/>
        <v/>
      </c>
      <c r="T266" s="17" t="str">
        <f t="shared" si="230"/>
        <v/>
      </c>
      <c r="U266" s="17" t="str">
        <f t="shared" si="231"/>
        <v/>
      </c>
      <c r="V266" s="17" t="str">
        <f t="shared" si="232"/>
        <v/>
      </c>
      <c r="W266" s="17" t="str">
        <f t="shared" si="233"/>
        <v/>
      </c>
      <c r="X266" s="17" t="str">
        <f t="shared" si="234"/>
        <v/>
      </c>
      <c r="Y266" s="17" t="str">
        <f t="shared" si="235"/>
        <v/>
      </c>
      <c r="Z266" s="17">
        <f t="shared" si="236"/>
        <v>6.0240963855420215E-3</v>
      </c>
      <c r="AA266" s="17">
        <f t="shared" si="237"/>
        <v>-1.2195121951219523E-2</v>
      </c>
      <c r="AB266" s="17" t="str">
        <f t="shared" si="238"/>
        <v/>
      </c>
      <c r="AC266" s="17" t="str">
        <f t="shared" si="239"/>
        <v/>
      </c>
      <c r="AE266" s="17" t="str">
        <f t="shared" ca="1" si="240"/>
        <v/>
      </c>
      <c r="AF266" s="17" t="str">
        <f t="shared" ca="1" si="241"/>
        <v/>
      </c>
      <c r="AG266" s="17" t="str">
        <f t="shared" ca="1" si="242"/>
        <v/>
      </c>
      <c r="AH266" s="17" t="str">
        <f t="shared" ca="1" si="243"/>
        <v/>
      </c>
      <c r="AI266" s="17" t="str">
        <f t="shared" ca="1" si="244"/>
        <v/>
      </c>
      <c r="AJ266" s="17" t="str">
        <f t="shared" ca="1" si="245"/>
        <v/>
      </c>
      <c r="AK266" s="17" t="str">
        <f t="shared" ca="1" si="246"/>
        <v/>
      </c>
      <c r="AL266" s="17" t="str">
        <f t="shared" ca="1" si="247"/>
        <v/>
      </c>
      <c r="AM266" s="17" t="str">
        <f t="shared" ca="1" si="248"/>
        <v/>
      </c>
      <c r="AN266" s="17">
        <f t="shared" ca="1" si="249"/>
        <v>2.4539877300613355E-2</v>
      </c>
      <c r="AO266" s="17">
        <f t="shared" ca="1" si="250"/>
        <v>2.857142857142847E-2</v>
      </c>
      <c r="AP266" s="17" t="str">
        <f t="shared" ca="1" si="251"/>
        <v/>
      </c>
      <c r="AQ266" s="17" t="str">
        <f t="shared" ca="1" si="252"/>
        <v/>
      </c>
      <c r="AS266" s="17" t="str">
        <f t="shared" ca="1" si="253"/>
        <v/>
      </c>
      <c r="AT266" s="17" t="str">
        <f t="shared" ca="1" si="254"/>
        <v/>
      </c>
      <c r="AU266" s="17" t="str">
        <f t="shared" ca="1" si="255"/>
        <v/>
      </c>
      <c r="AV266" s="17" t="str">
        <f t="shared" ca="1" si="256"/>
        <v/>
      </c>
      <c r="AW266" s="17" t="str">
        <f t="shared" ca="1" si="257"/>
        <v/>
      </c>
      <c r="AX266" s="17" t="str">
        <f t="shared" ca="1" si="258"/>
        <v/>
      </c>
      <c r="AY266" s="17" t="str">
        <f t="shared" ca="1" si="259"/>
        <v/>
      </c>
      <c r="AZ266" s="17" t="str">
        <f t="shared" ca="1" si="260"/>
        <v/>
      </c>
      <c r="BA266" s="17" t="str">
        <f t="shared" ca="1" si="261"/>
        <v/>
      </c>
      <c r="BB266" s="17">
        <f t="shared" ca="1" si="262"/>
        <v>3.6749637401100932E-2</v>
      </c>
      <c r="BC266" s="17">
        <f t="shared" ca="1" si="263"/>
        <v>6.4185429977705155E-2</v>
      </c>
      <c r="BD266" s="17" t="str">
        <f t="shared" ca="1" si="264"/>
        <v/>
      </c>
      <c r="BE266" s="17" t="str">
        <f t="shared" ca="1" si="265"/>
        <v/>
      </c>
      <c r="BG266" s="17" t="str">
        <f t="shared" ca="1" si="266"/>
        <v/>
      </c>
      <c r="BH266" s="17" t="str">
        <f t="shared" ca="1" si="267"/>
        <v/>
      </c>
      <c r="BI266" s="17" t="str">
        <f t="shared" ca="1" si="268"/>
        <v/>
      </c>
      <c r="BJ266" s="17" t="str">
        <f t="shared" ca="1" si="269"/>
        <v/>
      </c>
      <c r="BK266" s="17" t="str">
        <f t="shared" ca="1" si="270"/>
        <v/>
      </c>
      <c r="BL266" s="17" t="str">
        <f t="shared" ca="1" si="271"/>
        <v/>
      </c>
      <c r="BM266" s="17" t="str">
        <f t="shared" ca="1" si="272"/>
        <v/>
      </c>
      <c r="BN266" s="17" t="str">
        <f t="shared" ca="1" si="273"/>
        <v/>
      </c>
      <c r="BO266" s="17" t="str">
        <f t="shared" ca="1" si="274"/>
        <v/>
      </c>
      <c r="BP266" s="17">
        <f t="shared" ca="1" si="275"/>
        <v>3.0626102863055449E-2</v>
      </c>
      <c r="BQ266" s="17">
        <f t="shared" ca="1" si="276"/>
        <v>7.1522624503669308E-2</v>
      </c>
      <c r="BR266" s="17" t="str">
        <f t="shared" ca="1" si="277"/>
        <v/>
      </c>
      <c r="BS266" s="17" t="str">
        <f t="shared" ca="1" si="278"/>
        <v/>
      </c>
      <c r="BX266" t="str">
        <f>IF('Macrobond Imports'!FG265="","",'Macrobond Imports'!FG265)</f>
        <v/>
      </c>
      <c r="BY266" t="str">
        <f>IF('Macrobond Imports'!AI265="","",'Macrobond Imports'!AI265)</f>
        <v/>
      </c>
      <c r="CA266" s="37" t="str">
        <f t="shared" ca="1" si="279"/>
        <v/>
      </c>
      <c r="CB266" s="37" t="str">
        <f t="shared" ca="1" si="280"/>
        <v/>
      </c>
    </row>
    <row r="267" spans="1:80" x14ac:dyDescent="0.25">
      <c r="A267" s="10">
        <f>IF('Macrobond Imports'!A266="","",'Macrobond Imports'!A266)</f>
        <v>25204</v>
      </c>
      <c r="B267" s="9" t="str">
        <f>IF('Macrobond Imports'!B266="","",'Macrobond Imports'!B266)</f>
        <v/>
      </c>
      <c r="C267" s="9" t="str">
        <f>IF('Macrobond Imports'!C266="","",'Macrobond Imports'!C266)</f>
        <v/>
      </c>
      <c r="D267" s="9" t="str">
        <f>IF('Macrobond Imports'!Z266="","",'Macrobond Imports'!Z266)</f>
        <v/>
      </c>
      <c r="E267" s="9" t="str">
        <f>IF('Macrobond Imports'!BH266="","",'Macrobond Imports'!BH266)</f>
        <v/>
      </c>
      <c r="F267" s="9" t="str">
        <f>IF('Macrobond Imports'!BJ266="","",'Macrobond Imports'!BJ266)</f>
        <v/>
      </c>
      <c r="G267" s="9" t="str">
        <f>IF('Macrobond Imports'!BK266="","",'Macrobond Imports'!BK266)</f>
        <v/>
      </c>
      <c r="H267" s="9" t="str">
        <f>IF('Macrobond Imports'!BL266="","",'Macrobond Imports'!BL266)</f>
        <v/>
      </c>
      <c r="I267" s="9" t="str">
        <f>IF('Macrobond Imports'!BS266="","",'Macrobond Imports'!BS266)</f>
        <v/>
      </c>
      <c r="J267" s="9" t="str">
        <f>IF('Macrobond Imports'!AA266="","",'Macrobond Imports'!AA266)</f>
        <v/>
      </c>
      <c r="K267" s="9">
        <f>IF('Macrobond Imports'!DF266="","",'Macrobond Imports'!DF266)</f>
        <v>33.6</v>
      </c>
      <c r="L267" s="9">
        <f>IF('Macrobond Imports'!EA266="","",'Macrobond Imports'!EA266)</f>
        <v>32.6</v>
      </c>
      <c r="M267" s="9" t="str">
        <f>IF('Macrobond Imports'!FA266="","",'Macrobond Imports'!FA266)</f>
        <v/>
      </c>
      <c r="N267" s="9" t="str">
        <f>IF('Macrobond Imports'!FC266="","",'Macrobond Imports'!FC266)</f>
        <v/>
      </c>
      <c r="P267" s="16">
        <f t="shared" si="226"/>
        <v>25204</v>
      </c>
      <c r="Q267" s="17" t="str">
        <f t="shared" si="227"/>
        <v/>
      </c>
      <c r="R267" s="17" t="str">
        <f t="shared" si="228"/>
        <v/>
      </c>
      <c r="S267" s="17" t="str">
        <f t="shared" si="229"/>
        <v/>
      </c>
      <c r="T267" s="17" t="str">
        <f t="shared" si="230"/>
        <v/>
      </c>
      <c r="U267" s="17" t="str">
        <f t="shared" si="231"/>
        <v/>
      </c>
      <c r="V267" s="17" t="str">
        <f t="shared" si="232"/>
        <v/>
      </c>
      <c r="W267" s="17" t="str">
        <f t="shared" si="233"/>
        <v/>
      </c>
      <c r="X267" s="17" t="str">
        <f t="shared" si="234"/>
        <v/>
      </c>
      <c r="Y267" s="17" t="str">
        <f t="shared" si="235"/>
        <v/>
      </c>
      <c r="Z267" s="17">
        <f t="shared" si="236"/>
        <v>5.9880239520959666E-3</v>
      </c>
      <c r="AA267" s="17">
        <f t="shared" si="237"/>
        <v>6.1728395061728669E-3</v>
      </c>
      <c r="AB267" s="17" t="str">
        <f t="shared" si="238"/>
        <v/>
      </c>
      <c r="AC267" s="17" t="str">
        <f t="shared" si="239"/>
        <v/>
      </c>
      <c r="AE267" s="17" t="str">
        <f t="shared" ca="1" si="240"/>
        <v/>
      </c>
      <c r="AF267" s="17" t="str">
        <f t="shared" ca="1" si="241"/>
        <v/>
      </c>
      <c r="AG267" s="17" t="str">
        <f t="shared" ca="1" si="242"/>
        <v/>
      </c>
      <c r="AH267" s="17" t="str">
        <f t="shared" ca="1" si="243"/>
        <v/>
      </c>
      <c r="AI267" s="17" t="str">
        <f t="shared" ca="1" si="244"/>
        <v/>
      </c>
      <c r="AJ267" s="17" t="str">
        <f t="shared" ca="1" si="245"/>
        <v/>
      </c>
      <c r="AK267" s="17" t="str">
        <f t="shared" ca="1" si="246"/>
        <v/>
      </c>
      <c r="AL267" s="17" t="str">
        <f t="shared" ca="1" si="247"/>
        <v/>
      </c>
      <c r="AM267" s="17" t="str">
        <f t="shared" ca="1" si="248"/>
        <v/>
      </c>
      <c r="AN267" s="17">
        <f t="shared" ca="1" si="249"/>
        <v>3.0674846625766916E-2</v>
      </c>
      <c r="AO267" s="17">
        <f t="shared" ca="1" si="250"/>
        <v>3.8216560509554132E-2</v>
      </c>
      <c r="AP267" s="17" t="str">
        <f t="shared" ca="1" si="251"/>
        <v/>
      </c>
      <c r="AQ267" s="17" t="str">
        <f t="shared" ca="1" si="252"/>
        <v/>
      </c>
      <c r="AS267" s="17" t="str">
        <f t="shared" ca="1" si="253"/>
        <v/>
      </c>
      <c r="AT267" s="17" t="str">
        <f t="shared" ca="1" si="254"/>
        <v/>
      </c>
      <c r="AU267" s="17" t="str">
        <f t="shared" ca="1" si="255"/>
        <v/>
      </c>
      <c r="AV267" s="17" t="str">
        <f t="shared" ca="1" si="256"/>
        <v/>
      </c>
      <c r="AW267" s="17" t="str">
        <f t="shared" ca="1" si="257"/>
        <v/>
      </c>
      <c r="AX267" s="17" t="str">
        <f t="shared" ca="1" si="258"/>
        <v/>
      </c>
      <c r="AY267" s="17" t="str">
        <f t="shared" ca="1" si="259"/>
        <v/>
      </c>
      <c r="AZ267" s="17" t="str">
        <f t="shared" ca="1" si="260"/>
        <v/>
      </c>
      <c r="BA267" s="17" t="str">
        <f t="shared" ca="1" si="261"/>
        <v/>
      </c>
      <c r="BB267" s="17">
        <f t="shared" ca="1" si="262"/>
        <v>4.9070741461755496E-2</v>
      </c>
      <c r="BC267" s="17">
        <f t="shared" ca="1" si="263"/>
        <v>6.3776202656665282E-2</v>
      </c>
      <c r="BD267" s="17" t="str">
        <f t="shared" ca="1" si="264"/>
        <v/>
      </c>
      <c r="BE267" s="17" t="str">
        <f t="shared" ca="1" si="265"/>
        <v/>
      </c>
      <c r="BG267" s="17" t="str">
        <f t="shared" ca="1" si="266"/>
        <v/>
      </c>
      <c r="BH267" s="17" t="str">
        <f t="shared" ca="1" si="267"/>
        <v/>
      </c>
      <c r="BI267" s="17" t="str">
        <f t="shared" ca="1" si="268"/>
        <v/>
      </c>
      <c r="BJ267" s="17" t="str">
        <f t="shared" ca="1" si="269"/>
        <v/>
      </c>
      <c r="BK267" s="17" t="str">
        <f t="shared" ca="1" si="270"/>
        <v/>
      </c>
      <c r="BL267" s="17" t="str">
        <f t="shared" ca="1" si="271"/>
        <v/>
      </c>
      <c r="BM267" s="17" t="str">
        <f t="shared" ca="1" si="272"/>
        <v/>
      </c>
      <c r="BN267" s="17" t="str">
        <f t="shared" ca="1" si="273"/>
        <v/>
      </c>
      <c r="BO267" s="17" t="str">
        <f t="shared" ca="1" si="274"/>
        <v/>
      </c>
      <c r="BP267" s="17">
        <f t="shared" ca="1" si="275"/>
        <v>3.6694214876033193E-2</v>
      </c>
      <c r="BQ267" s="17">
        <f t="shared" ca="1" si="276"/>
        <v>6.4292581317096476E-2</v>
      </c>
      <c r="BR267" s="17" t="str">
        <f t="shared" ca="1" si="277"/>
        <v/>
      </c>
      <c r="BS267" s="17" t="str">
        <f t="shared" ca="1" si="278"/>
        <v/>
      </c>
      <c r="BX267" t="str">
        <f>IF('Macrobond Imports'!FG266="","",'Macrobond Imports'!FG266)</f>
        <v/>
      </c>
      <c r="BY267" t="str">
        <f>IF('Macrobond Imports'!AI266="","",'Macrobond Imports'!AI266)</f>
        <v/>
      </c>
      <c r="CA267" s="37" t="str">
        <f t="shared" ca="1" si="279"/>
        <v/>
      </c>
      <c r="CB267" s="37" t="str">
        <f t="shared" ca="1" si="280"/>
        <v/>
      </c>
    </row>
    <row r="268" spans="1:80" x14ac:dyDescent="0.25">
      <c r="A268" s="10">
        <f>IF('Macrobond Imports'!A267="","",'Macrobond Imports'!A267)</f>
        <v>25235</v>
      </c>
      <c r="B268" s="9" t="str">
        <f>IF('Macrobond Imports'!B267="","",'Macrobond Imports'!B267)</f>
        <v/>
      </c>
      <c r="C268" s="9" t="str">
        <f>IF('Macrobond Imports'!C267="","",'Macrobond Imports'!C267)</f>
        <v/>
      </c>
      <c r="D268" s="9" t="str">
        <f>IF('Macrobond Imports'!Z267="","",'Macrobond Imports'!Z267)</f>
        <v/>
      </c>
      <c r="E268" s="9" t="str">
        <f>IF('Macrobond Imports'!BH267="","",'Macrobond Imports'!BH267)</f>
        <v/>
      </c>
      <c r="F268" s="9" t="str">
        <f>IF('Macrobond Imports'!BJ267="","",'Macrobond Imports'!BJ267)</f>
        <v/>
      </c>
      <c r="G268" s="9" t="str">
        <f>IF('Macrobond Imports'!BK267="","",'Macrobond Imports'!BK267)</f>
        <v/>
      </c>
      <c r="H268" s="9" t="str">
        <f>IF('Macrobond Imports'!BL267="","",'Macrobond Imports'!BL267)</f>
        <v/>
      </c>
      <c r="I268" s="9" t="str">
        <f>IF('Macrobond Imports'!BS267="","",'Macrobond Imports'!BS267)</f>
        <v/>
      </c>
      <c r="J268" s="9" t="str">
        <f>IF('Macrobond Imports'!AA267="","",'Macrobond Imports'!AA267)</f>
        <v/>
      </c>
      <c r="K268" s="9">
        <f>IF('Macrobond Imports'!DF267="","",'Macrobond Imports'!DF267)</f>
        <v>33.700000000000003</v>
      </c>
      <c r="L268" s="9">
        <f>IF('Macrobond Imports'!EA267="","",'Macrobond Imports'!EA267)</f>
        <v>32.299999999999997</v>
      </c>
      <c r="M268" s="9" t="str">
        <f>IF('Macrobond Imports'!FA267="","",'Macrobond Imports'!FA267)</f>
        <v/>
      </c>
      <c r="N268" s="9" t="str">
        <f>IF('Macrobond Imports'!FC267="","",'Macrobond Imports'!FC267)</f>
        <v/>
      </c>
      <c r="P268" s="16">
        <f t="shared" si="226"/>
        <v>25235</v>
      </c>
      <c r="Q268" s="17" t="str">
        <f t="shared" si="227"/>
        <v/>
      </c>
      <c r="R268" s="17" t="str">
        <f t="shared" si="228"/>
        <v/>
      </c>
      <c r="S268" s="17" t="str">
        <f t="shared" si="229"/>
        <v/>
      </c>
      <c r="T268" s="17" t="str">
        <f t="shared" si="230"/>
        <v/>
      </c>
      <c r="U268" s="17" t="str">
        <f t="shared" si="231"/>
        <v/>
      </c>
      <c r="V268" s="17" t="str">
        <f t="shared" si="232"/>
        <v/>
      </c>
      <c r="W268" s="17" t="str">
        <f t="shared" si="233"/>
        <v/>
      </c>
      <c r="X268" s="17" t="str">
        <f t="shared" si="234"/>
        <v/>
      </c>
      <c r="Y268" s="17" t="str">
        <f t="shared" si="235"/>
        <v/>
      </c>
      <c r="Z268" s="17">
        <f t="shared" si="236"/>
        <v>2.9761904761904656E-3</v>
      </c>
      <c r="AA268" s="17">
        <f t="shared" si="237"/>
        <v>-9.2024539877302303E-3</v>
      </c>
      <c r="AB268" s="17" t="str">
        <f t="shared" si="238"/>
        <v/>
      </c>
      <c r="AC268" s="17" t="str">
        <f t="shared" si="239"/>
        <v/>
      </c>
      <c r="AE268" s="17" t="str">
        <f t="shared" ca="1" si="240"/>
        <v/>
      </c>
      <c r="AF268" s="17" t="str">
        <f t="shared" ca="1" si="241"/>
        <v/>
      </c>
      <c r="AG268" s="17" t="str">
        <f t="shared" ca="1" si="242"/>
        <v/>
      </c>
      <c r="AH268" s="17" t="str">
        <f t="shared" ca="1" si="243"/>
        <v/>
      </c>
      <c r="AI268" s="17" t="str">
        <f t="shared" ca="1" si="244"/>
        <v/>
      </c>
      <c r="AJ268" s="17" t="str">
        <f t="shared" ca="1" si="245"/>
        <v/>
      </c>
      <c r="AK268" s="17" t="str">
        <f t="shared" ca="1" si="246"/>
        <v/>
      </c>
      <c r="AL268" s="17" t="str">
        <f t="shared" ca="1" si="247"/>
        <v/>
      </c>
      <c r="AM268" s="17" t="str">
        <f t="shared" ca="1" si="248"/>
        <v/>
      </c>
      <c r="AN268" s="17">
        <f t="shared" ca="1" si="249"/>
        <v>3.0581039755351647E-2</v>
      </c>
      <c r="AO268" s="17">
        <f t="shared" ca="1" si="250"/>
        <v>2.5396825396825307E-2</v>
      </c>
      <c r="AP268" s="17" t="str">
        <f t="shared" ca="1" si="251"/>
        <v/>
      </c>
      <c r="AQ268" s="17" t="str">
        <f t="shared" ca="1" si="252"/>
        <v/>
      </c>
      <c r="AS268" s="17" t="str">
        <f t="shared" ca="1" si="253"/>
        <v/>
      </c>
      <c r="AT268" s="17" t="str">
        <f t="shared" ca="1" si="254"/>
        <v/>
      </c>
      <c r="AU268" s="17" t="str">
        <f t="shared" ca="1" si="255"/>
        <v/>
      </c>
      <c r="AV268" s="17" t="str">
        <f t="shared" ca="1" si="256"/>
        <v/>
      </c>
      <c r="AW268" s="17" t="str">
        <f t="shared" ca="1" si="257"/>
        <v/>
      </c>
      <c r="AX268" s="17" t="str">
        <f t="shared" ca="1" si="258"/>
        <v/>
      </c>
      <c r="AY268" s="17" t="str">
        <f t="shared" ca="1" si="259"/>
        <v/>
      </c>
      <c r="AZ268" s="17" t="str">
        <f t="shared" ca="1" si="260"/>
        <v/>
      </c>
      <c r="BA268" s="17" t="str">
        <f t="shared" ca="1" si="261"/>
        <v/>
      </c>
      <c r="BB268" s="17">
        <f t="shared" ca="1" si="262"/>
        <v>6.1615543750615176E-2</v>
      </c>
      <c r="BC268" s="17">
        <f t="shared" ca="1" si="263"/>
        <v>-5.959546569034313E-2</v>
      </c>
      <c r="BD268" s="17" t="str">
        <f t="shared" ca="1" si="264"/>
        <v/>
      </c>
      <c r="BE268" s="17" t="str">
        <f t="shared" ca="1" si="265"/>
        <v/>
      </c>
      <c r="BG268" s="17" t="str">
        <f t="shared" ca="1" si="266"/>
        <v/>
      </c>
      <c r="BH268" s="17" t="str">
        <f t="shared" ca="1" si="267"/>
        <v/>
      </c>
      <c r="BI268" s="17" t="str">
        <f t="shared" ca="1" si="268"/>
        <v/>
      </c>
      <c r="BJ268" s="17" t="str">
        <f t="shared" ca="1" si="269"/>
        <v/>
      </c>
      <c r="BK268" s="17" t="str">
        <f t="shared" ca="1" si="270"/>
        <v/>
      </c>
      <c r="BL268" s="17" t="str">
        <f t="shared" ca="1" si="271"/>
        <v/>
      </c>
      <c r="BM268" s="17" t="str">
        <f t="shared" ca="1" si="272"/>
        <v/>
      </c>
      <c r="BN268" s="17" t="str">
        <f t="shared" ca="1" si="273"/>
        <v/>
      </c>
      <c r="BO268" s="17" t="str">
        <f t="shared" ca="1" si="274"/>
        <v/>
      </c>
      <c r="BP268" s="17">
        <f t="shared" ca="1" si="275"/>
        <v>4.2874196510560125E-2</v>
      </c>
      <c r="BQ268" s="17">
        <f t="shared" ca="1" si="276"/>
        <v>3.8213137756371029E-2</v>
      </c>
      <c r="BR268" s="17" t="str">
        <f t="shared" ca="1" si="277"/>
        <v/>
      </c>
      <c r="BS268" s="17" t="str">
        <f t="shared" ca="1" si="278"/>
        <v/>
      </c>
      <c r="BX268" t="str">
        <f>IF('Macrobond Imports'!FG267="","",'Macrobond Imports'!FG267)</f>
        <v/>
      </c>
      <c r="BY268" t="str">
        <f>IF('Macrobond Imports'!AI267="","",'Macrobond Imports'!AI267)</f>
        <v/>
      </c>
      <c r="CA268" s="37" t="str">
        <f t="shared" ca="1" si="279"/>
        <v/>
      </c>
      <c r="CB268" s="37" t="str">
        <f t="shared" ca="1" si="280"/>
        <v/>
      </c>
    </row>
    <row r="269" spans="1:80" x14ac:dyDescent="0.25">
      <c r="A269" s="10">
        <f>IF('Macrobond Imports'!A268="","",'Macrobond Imports'!A268)</f>
        <v>25263</v>
      </c>
      <c r="B269" s="9" t="str">
        <f>IF('Macrobond Imports'!B268="","",'Macrobond Imports'!B268)</f>
        <v/>
      </c>
      <c r="C269" s="9" t="str">
        <f>IF('Macrobond Imports'!C268="","",'Macrobond Imports'!C268)</f>
        <v/>
      </c>
      <c r="D269" s="9" t="str">
        <f>IF('Macrobond Imports'!Z268="","",'Macrobond Imports'!Z268)</f>
        <v/>
      </c>
      <c r="E269" s="9" t="str">
        <f>IF('Macrobond Imports'!BH268="","",'Macrobond Imports'!BH268)</f>
        <v/>
      </c>
      <c r="F269" s="9" t="str">
        <f>IF('Macrobond Imports'!BJ268="","",'Macrobond Imports'!BJ268)</f>
        <v/>
      </c>
      <c r="G269" s="9" t="str">
        <f>IF('Macrobond Imports'!BK268="","",'Macrobond Imports'!BK268)</f>
        <v/>
      </c>
      <c r="H269" s="9" t="str">
        <f>IF('Macrobond Imports'!BL268="","",'Macrobond Imports'!BL268)</f>
        <v/>
      </c>
      <c r="I269" s="9" t="str">
        <f>IF('Macrobond Imports'!BS268="","",'Macrobond Imports'!BS268)</f>
        <v/>
      </c>
      <c r="J269" s="9" t="str">
        <f>IF('Macrobond Imports'!AA268="","",'Macrobond Imports'!AA268)</f>
        <v/>
      </c>
      <c r="K269" s="9">
        <f>IF('Macrobond Imports'!DF268="","",'Macrobond Imports'!DF268)</f>
        <v>33.9</v>
      </c>
      <c r="L269" s="9">
        <f>IF('Macrobond Imports'!EA268="","",'Macrobond Imports'!EA268)</f>
        <v>32.700000000000003</v>
      </c>
      <c r="M269" s="9" t="str">
        <f>IF('Macrobond Imports'!FA268="","",'Macrobond Imports'!FA268)</f>
        <v/>
      </c>
      <c r="N269" s="9" t="str">
        <f>IF('Macrobond Imports'!FC268="","",'Macrobond Imports'!FC268)</f>
        <v/>
      </c>
      <c r="P269" s="16">
        <f t="shared" si="226"/>
        <v>25263</v>
      </c>
      <c r="Q269" s="17" t="str">
        <f t="shared" si="227"/>
        <v/>
      </c>
      <c r="R269" s="17" t="str">
        <f t="shared" si="228"/>
        <v/>
      </c>
      <c r="S269" s="17" t="str">
        <f t="shared" si="229"/>
        <v/>
      </c>
      <c r="T269" s="17" t="str">
        <f t="shared" si="230"/>
        <v/>
      </c>
      <c r="U269" s="17" t="str">
        <f t="shared" si="231"/>
        <v/>
      </c>
      <c r="V269" s="17" t="str">
        <f t="shared" si="232"/>
        <v/>
      </c>
      <c r="W269" s="17" t="str">
        <f t="shared" si="233"/>
        <v/>
      </c>
      <c r="X269" s="17" t="str">
        <f t="shared" si="234"/>
        <v/>
      </c>
      <c r="Y269" s="17" t="str">
        <f t="shared" si="235"/>
        <v/>
      </c>
      <c r="Z269" s="17">
        <f t="shared" si="236"/>
        <v>5.9347181008901906E-3</v>
      </c>
      <c r="AA269" s="17">
        <f t="shared" si="237"/>
        <v>1.2383900928792713E-2</v>
      </c>
      <c r="AB269" s="17" t="str">
        <f t="shared" si="238"/>
        <v/>
      </c>
      <c r="AC269" s="17" t="str">
        <f t="shared" si="239"/>
        <v/>
      </c>
      <c r="AE269" s="17" t="str">
        <f t="shared" ca="1" si="240"/>
        <v/>
      </c>
      <c r="AF269" s="17" t="str">
        <f t="shared" ca="1" si="241"/>
        <v/>
      </c>
      <c r="AG269" s="17" t="str">
        <f t="shared" ca="1" si="242"/>
        <v/>
      </c>
      <c r="AH269" s="17" t="str">
        <f t="shared" ca="1" si="243"/>
        <v/>
      </c>
      <c r="AI269" s="17" t="str">
        <f t="shared" ca="1" si="244"/>
        <v/>
      </c>
      <c r="AJ269" s="17" t="str">
        <f t="shared" ca="1" si="245"/>
        <v/>
      </c>
      <c r="AK269" s="17" t="str">
        <f t="shared" ca="1" si="246"/>
        <v/>
      </c>
      <c r="AL269" s="17" t="str">
        <f t="shared" ca="1" si="247"/>
        <v/>
      </c>
      <c r="AM269" s="17" t="str">
        <f t="shared" ca="1" si="248"/>
        <v/>
      </c>
      <c r="AN269" s="17">
        <f t="shared" ca="1" si="249"/>
        <v>3.3536585365853799E-2</v>
      </c>
      <c r="AO269" s="17">
        <f t="shared" ca="1" si="250"/>
        <v>3.4810126582278444E-2</v>
      </c>
      <c r="AP269" s="17" t="str">
        <f t="shared" ca="1" si="251"/>
        <v/>
      </c>
      <c r="AQ269" s="17" t="str">
        <f t="shared" ca="1" si="252"/>
        <v/>
      </c>
      <c r="AS269" s="17" t="str">
        <f t="shared" ca="1" si="253"/>
        <v/>
      </c>
      <c r="AT269" s="17" t="str">
        <f t="shared" ca="1" si="254"/>
        <v/>
      </c>
      <c r="AU269" s="17" t="str">
        <f t="shared" ca="1" si="255"/>
        <v/>
      </c>
      <c r="AV269" s="17" t="str">
        <f t="shared" ca="1" si="256"/>
        <v/>
      </c>
      <c r="AW269" s="17" t="str">
        <f t="shared" ca="1" si="257"/>
        <v/>
      </c>
      <c r="AX269" s="17" t="str">
        <f t="shared" ca="1" si="258"/>
        <v/>
      </c>
      <c r="AY269" s="17" t="str">
        <f t="shared" ca="1" si="259"/>
        <v/>
      </c>
      <c r="AZ269" s="17" t="str">
        <f t="shared" ca="1" si="260"/>
        <v/>
      </c>
      <c r="BA269" s="17" t="str">
        <f t="shared" ca="1" si="261"/>
        <v/>
      </c>
      <c r="BB269" s="17">
        <f t="shared" ca="1" si="262"/>
        <v>6.1238325222806367E-2</v>
      </c>
      <c r="BC269" s="17">
        <f t="shared" ca="1" si="263"/>
        <v>3.7554623008480892E-2</v>
      </c>
      <c r="BD269" s="17" t="str">
        <f t="shared" ca="1" si="264"/>
        <v/>
      </c>
      <c r="BE269" s="17" t="str">
        <f t="shared" ca="1" si="265"/>
        <v/>
      </c>
      <c r="BG269" s="17" t="str">
        <f t="shared" ca="1" si="266"/>
        <v/>
      </c>
      <c r="BH269" s="17" t="str">
        <f t="shared" ca="1" si="267"/>
        <v/>
      </c>
      <c r="BI269" s="17" t="str">
        <f t="shared" ca="1" si="268"/>
        <v/>
      </c>
      <c r="BJ269" s="17" t="str">
        <f t="shared" ca="1" si="269"/>
        <v/>
      </c>
      <c r="BK269" s="17" t="str">
        <f t="shared" ca="1" si="270"/>
        <v/>
      </c>
      <c r="BL269" s="17" t="str">
        <f t="shared" ca="1" si="271"/>
        <v/>
      </c>
      <c r="BM269" s="17" t="str">
        <f t="shared" ca="1" si="272"/>
        <v/>
      </c>
      <c r="BN269" s="17" t="str">
        <f t="shared" ca="1" si="273"/>
        <v/>
      </c>
      <c r="BO269" s="17" t="str">
        <f t="shared" ca="1" si="274"/>
        <v/>
      </c>
      <c r="BP269" s="17">
        <f t="shared" ca="1" si="275"/>
        <v>4.8922518049305808E-2</v>
      </c>
      <c r="BQ269" s="17">
        <f t="shared" ca="1" si="276"/>
        <v>5.0785664449052526E-2</v>
      </c>
      <c r="BR269" s="17" t="str">
        <f t="shared" ca="1" si="277"/>
        <v/>
      </c>
      <c r="BS269" s="17" t="str">
        <f t="shared" ca="1" si="278"/>
        <v/>
      </c>
      <c r="BX269" t="str">
        <f>IF('Macrobond Imports'!FG268="","",'Macrobond Imports'!FG268)</f>
        <v/>
      </c>
      <c r="BY269" t="str">
        <f>IF('Macrobond Imports'!AI268="","",'Macrobond Imports'!AI268)</f>
        <v/>
      </c>
      <c r="CA269" s="37" t="str">
        <f t="shared" ca="1" si="279"/>
        <v/>
      </c>
      <c r="CB269" s="37" t="str">
        <f t="shared" ca="1" si="280"/>
        <v/>
      </c>
    </row>
    <row r="270" spans="1:80" x14ac:dyDescent="0.25">
      <c r="A270" s="10">
        <f>IF('Macrobond Imports'!A269="","",'Macrobond Imports'!A269)</f>
        <v>25294</v>
      </c>
      <c r="B270" s="9" t="str">
        <f>IF('Macrobond Imports'!B269="","",'Macrobond Imports'!B269)</f>
        <v/>
      </c>
      <c r="C270" s="9" t="str">
        <f>IF('Macrobond Imports'!C269="","",'Macrobond Imports'!C269)</f>
        <v/>
      </c>
      <c r="D270" s="9" t="str">
        <f>IF('Macrobond Imports'!Z269="","",'Macrobond Imports'!Z269)</f>
        <v/>
      </c>
      <c r="E270" s="9" t="str">
        <f>IF('Macrobond Imports'!BH269="","",'Macrobond Imports'!BH269)</f>
        <v/>
      </c>
      <c r="F270" s="9" t="str">
        <f>IF('Macrobond Imports'!BJ269="","",'Macrobond Imports'!BJ269)</f>
        <v/>
      </c>
      <c r="G270" s="9" t="str">
        <f>IF('Macrobond Imports'!BK269="","",'Macrobond Imports'!BK269)</f>
        <v/>
      </c>
      <c r="H270" s="9" t="str">
        <f>IF('Macrobond Imports'!BL269="","",'Macrobond Imports'!BL269)</f>
        <v/>
      </c>
      <c r="I270" s="9" t="str">
        <f>IF('Macrobond Imports'!BS269="","",'Macrobond Imports'!BS269)</f>
        <v/>
      </c>
      <c r="J270" s="9" t="str">
        <f>IF('Macrobond Imports'!AA269="","",'Macrobond Imports'!AA269)</f>
        <v/>
      </c>
      <c r="K270" s="9">
        <f>IF('Macrobond Imports'!DF269="","",'Macrobond Imports'!DF269)</f>
        <v>33.799999999999997</v>
      </c>
      <c r="L270" s="9">
        <f>IF('Macrobond Imports'!EA269="","",'Macrobond Imports'!EA269)</f>
        <v>33.1</v>
      </c>
      <c r="M270" s="9" t="str">
        <f>IF('Macrobond Imports'!FA269="","",'Macrobond Imports'!FA269)</f>
        <v/>
      </c>
      <c r="N270" s="9" t="str">
        <f>IF('Macrobond Imports'!FC269="","",'Macrobond Imports'!FC269)</f>
        <v/>
      </c>
      <c r="P270" s="16">
        <f t="shared" si="226"/>
        <v>25294</v>
      </c>
      <c r="Q270" s="17" t="str">
        <f t="shared" si="227"/>
        <v/>
      </c>
      <c r="R270" s="17" t="str">
        <f t="shared" si="228"/>
        <v/>
      </c>
      <c r="S270" s="17" t="str">
        <f t="shared" si="229"/>
        <v/>
      </c>
      <c r="T270" s="17" t="str">
        <f t="shared" si="230"/>
        <v/>
      </c>
      <c r="U270" s="17" t="str">
        <f t="shared" si="231"/>
        <v/>
      </c>
      <c r="V270" s="17" t="str">
        <f t="shared" si="232"/>
        <v/>
      </c>
      <c r="W270" s="17" t="str">
        <f t="shared" si="233"/>
        <v/>
      </c>
      <c r="X270" s="17" t="str">
        <f t="shared" si="234"/>
        <v/>
      </c>
      <c r="Y270" s="17" t="str">
        <f t="shared" si="235"/>
        <v/>
      </c>
      <c r="Z270" s="17">
        <f t="shared" si="236"/>
        <v>-2.9498525073746729E-3</v>
      </c>
      <c r="AA270" s="17">
        <f t="shared" si="237"/>
        <v>1.2232415902140525E-2</v>
      </c>
      <c r="AB270" s="17" t="str">
        <f t="shared" si="238"/>
        <v/>
      </c>
      <c r="AC270" s="17" t="str">
        <f t="shared" si="239"/>
        <v/>
      </c>
      <c r="AE270" s="17" t="str">
        <f t="shared" ca="1" si="240"/>
        <v/>
      </c>
      <c r="AF270" s="17" t="str">
        <f t="shared" ca="1" si="241"/>
        <v/>
      </c>
      <c r="AG270" s="17" t="str">
        <f t="shared" ca="1" si="242"/>
        <v/>
      </c>
      <c r="AH270" s="17" t="str">
        <f t="shared" ca="1" si="243"/>
        <v/>
      </c>
      <c r="AI270" s="17" t="str">
        <f t="shared" ca="1" si="244"/>
        <v/>
      </c>
      <c r="AJ270" s="17" t="str">
        <f t="shared" ca="1" si="245"/>
        <v/>
      </c>
      <c r="AK270" s="17" t="str">
        <f t="shared" ca="1" si="246"/>
        <v/>
      </c>
      <c r="AL270" s="17" t="str">
        <f t="shared" ca="1" si="247"/>
        <v/>
      </c>
      <c r="AM270" s="17" t="str">
        <f t="shared" ca="1" si="248"/>
        <v/>
      </c>
      <c r="AN270" s="17">
        <f t="shared" ca="1" si="249"/>
        <v>3.0487804878048808E-2</v>
      </c>
      <c r="AO270" s="17">
        <f t="shared" ca="1" si="250"/>
        <v>4.4164037854889759E-2</v>
      </c>
      <c r="AP270" s="17" t="str">
        <f t="shared" ca="1" si="251"/>
        <v/>
      </c>
      <c r="AQ270" s="17" t="str">
        <f t="shared" ca="1" si="252"/>
        <v/>
      </c>
      <c r="AS270" s="17" t="str">
        <f t="shared" ca="1" si="253"/>
        <v/>
      </c>
      <c r="AT270" s="17" t="str">
        <f t="shared" ca="1" si="254"/>
        <v/>
      </c>
      <c r="AU270" s="17" t="str">
        <f t="shared" ca="1" si="255"/>
        <v/>
      </c>
      <c r="AV270" s="17" t="str">
        <f t="shared" ca="1" si="256"/>
        <v/>
      </c>
      <c r="AW270" s="17" t="str">
        <f t="shared" ca="1" si="257"/>
        <v/>
      </c>
      <c r="AX270" s="17" t="str">
        <f t="shared" ca="1" si="258"/>
        <v/>
      </c>
      <c r="AY270" s="17" t="str">
        <f t="shared" ca="1" si="259"/>
        <v/>
      </c>
      <c r="AZ270" s="17" t="str">
        <f t="shared" ca="1" si="260"/>
        <v/>
      </c>
      <c r="BA270" s="17" t="str">
        <f t="shared" ca="1" si="261"/>
        <v/>
      </c>
      <c r="BB270" s="17">
        <f t="shared" ca="1" si="262"/>
        <v>2.4022953690286508E-2</v>
      </c>
      <c r="BC270" s="17">
        <f t="shared" ca="1" si="263"/>
        <v>6.277559960146295E-2</v>
      </c>
      <c r="BD270" s="17" t="str">
        <f t="shared" ca="1" si="264"/>
        <v/>
      </c>
      <c r="BE270" s="17" t="str">
        <f t="shared" ca="1" si="265"/>
        <v/>
      </c>
      <c r="BG270" s="17" t="str">
        <f t="shared" ca="1" si="266"/>
        <v/>
      </c>
      <c r="BH270" s="17" t="str">
        <f t="shared" ca="1" si="267"/>
        <v/>
      </c>
      <c r="BI270" s="17" t="str">
        <f t="shared" ca="1" si="268"/>
        <v/>
      </c>
      <c r="BJ270" s="17" t="str">
        <f t="shared" ca="1" si="269"/>
        <v/>
      </c>
      <c r="BK270" s="17" t="str">
        <f t="shared" ca="1" si="270"/>
        <v/>
      </c>
      <c r="BL270" s="17" t="str">
        <f t="shared" ca="1" si="271"/>
        <v/>
      </c>
      <c r="BM270" s="17" t="str">
        <f t="shared" ca="1" si="272"/>
        <v/>
      </c>
      <c r="BN270" s="17" t="str">
        <f t="shared" ca="1" si="273"/>
        <v/>
      </c>
      <c r="BO270" s="17" t="str">
        <f t="shared" ca="1" si="274"/>
        <v/>
      </c>
      <c r="BP270" s="17">
        <f t="shared" ca="1" si="275"/>
        <v>3.6471185948613316E-2</v>
      </c>
      <c r="BQ270" s="17">
        <f t="shared" ca="1" si="276"/>
        <v>6.327578342601492E-2</v>
      </c>
      <c r="BR270" s="17" t="str">
        <f t="shared" ca="1" si="277"/>
        <v/>
      </c>
      <c r="BS270" s="17" t="str">
        <f t="shared" ca="1" si="278"/>
        <v/>
      </c>
      <c r="BX270" t="str">
        <f>IF('Macrobond Imports'!FG269="","",'Macrobond Imports'!FG269)</f>
        <v/>
      </c>
      <c r="BY270" t="str">
        <f>IF('Macrobond Imports'!AI269="","",'Macrobond Imports'!AI269)</f>
        <v/>
      </c>
      <c r="CA270" s="37" t="str">
        <f t="shared" ca="1" si="279"/>
        <v/>
      </c>
      <c r="CB270" s="37" t="str">
        <f t="shared" ca="1" si="280"/>
        <v/>
      </c>
    </row>
    <row r="271" spans="1:80" x14ac:dyDescent="0.25">
      <c r="A271" s="10">
        <f>IF('Macrobond Imports'!A270="","",'Macrobond Imports'!A270)</f>
        <v>25324</v>
      </c>
      <c r="B271" s="9" t="str">
        <f>IF('Macrobond Imports'!B270="","",'Macrobond Imports'!B270)</f>
        <v/>
      </c>
      <c r="C271" s="9" t="str">
        <f>IF('Macrobond Imports'!C270="","",'Macrobond Imports'!C270)</f>
        <v/>
      </c>
      <c r="D271" s="9" t="str">
        <f>IF('Macrobond Imports'!Z270="","",'Macrobond Imports'!Z270)</f>
        <v/>
      </c>
      <c r="E271" s="9" t="str">
        <f>IF('Macrobond Imports'!BH270="","",'Macrobond Imports'!BH270)</f>
        <v/>
      </c>
      <c r="F271" s="9" t="str">
        <f>IF('Macrobond Imports'!BJ270="","",'Macrobond Imports'!BJ270)</f>
        <v/>
      </c>
      <c r="G271" s="9" t="str">
        <f>IF('Macrobond Imports'!BK270="","",'Macrobond Imports'!BK270)</f>
        <v/>
      </c>
      <c r="H271" s="9" t="str">
        <f>IF('Macrobond Imports'!BL270="","",'Macrobond Imports'!BL270)</f>
        <v/>
      </c>
      <c r="I271" s="9" t="str">
        <f>IF('Macrobond Imports'!BS270="","",'Macrobond Imports'!BS270)</f>
        <v/>
      </c>
      <c r="J271" s="9" t="str">
        <f>IF('Macrobond Imports'!AA270="","",'Macrobond Imports'!AA270)</f>
        <v/>
      </c>
      <c r="K271" s="9">
        <f>IF('Macrobond Imports'!DF270="","",'Macrobond Imports'!DF270)</f>
        <v>33.9</v>
      </c>
      <c r="L271" s="9">
        <f>IF('Macrobond Imports'!EA270="","",'Macrobond Imports'!EA270)</f>
        <v>34</v>
      </c>
      <c r="M271" s="9" t="str">
        <f>IF('Macrobond Imports'!FA270="","",'Macrobond Imports'!FA270)</f>
        <v/>
      </c>
      <c r="N271" s="9" t="str">
        <f>IF('Macrobond Imports'!FC270="","",'Macrobond Imports'!FC270)</f>
        <v/>
      </c>
      <c r="P271" s="16">
        <f t="shared" si="226"/>
        <v>25324</v>
      </c>
      <c r="Q271" s="17" t="str">
        <f t="shared" si="227"/>
        <v/>
      </c>
      <c r="R271" s="17" t="str">
        <f t="shared" si="228"/>
        <v/>
      </c>
      <c r="S271" s="17" t="str">
        <f t="shared" si="229"/>
        <v/>
      </c>
      <c r="T271" s="17" t="str">
        <f t="shared" si="230"/>
        <v/>
      </c>
      <c r="U271" s="17" t="str">
        <f t="shared" si="231"/>
        <v/>
      </c>
      <c r="V271" s="17" t="str">
        <f t="shared" si="232"/>
        <v/>
      </c>
      <c r="W271" s="17" t="str">
        <f t="shared" si="233"/>
        <v/>
      </c>
      <c r="X271" s="17" t="str">
        <f t="shared" si="234"/>
        <v/>
      </c>
      <c r="Y271" s="17" t="str">
        <f t="shared" si="235"/>
        <v/>
      </c>
      <c r="Z271" s="17">
        <f t="shared" si="236"/>
        <v>2.9585798816569309E-3</v>
      </c>
      <c r="AA271" s="17">
        <f t="shared" si="237"/>
        <v>2.7190332326283873E-2</v>
      </c>
      <c r="AB271" s="17" t="str">
        <f t="shared" si="238"/>
        <v/>
      </c>
      <c r="AC271" s="17" t="str">
        <f t="shared" si="239"/>
        <v/>
      </c>
      <c r="AE271" s="17" t="str">
        <f t="shared" ca="1" si="240"/>
        <v/>
      </c>
      <c r="AF271" s="17" t="str">
        <f t="shared" ca="1" si="241"/>
        <v/>
      </c>
      <c r="AG271" s="17" t="str">
        <f t="shared" ca="1" si="242"/>
        <v/>
      </c>
      <c r="AH271" s="17" t="str">
        <f t="shared" ca="1" si="243"/>
        <v/>
      </c>
      <c r="AI271" s="17" t="str">
        <f t="shared" ca="1" si="244"/>
        <v/>
      </c>
      <c r="AJ271" s="17" t="str">
        <f t="shared" ca="1" si="245"/>
        <v/>
      </c>
      <c r="AK271" s="17" t="str">
        <f t="shared" ca="1" si="246"/>
        <v/>
      </c>
      <c r="AL271" s="17" t="str">
        <f t="shared" ca="1" si="247"/>
        <v/>
      </c>
      <c r="AM271" s="17" t="str">
        <f t="shared" ca="1" si="248"/>
        <v/>
      </c>
      <c r="AN271" s="17">
        <f t="shared" ca="1" si="249"/>
        <v>3.3536585365853799E-2</v>
      </c>
      <c r="AO271" s="17">
        <f t="shared" ca="1" si="250"/>
        <v>7.9365079365079305E-2</v>
      </c>
      <c r="AP271" s="17" t="str">
        <f t="shared" ca="1" si="251"/>
        <v/>
      </c>
      <c r="AQ271" s="17" t="str">
        <f t="shared" ca="1" si="252"/>
        <v/>
      </c>
      <c r="AS271" s="17" t="str">
        <f t="shared" ca="1" si="253"/>
        <v/>
      </c>
      <c r="AT271" s="17" t="str">
        <f t="shared" ca="1" si="254"/>
        <v/>
      </c>
      <c r="AU271" s="17" t="str">
        <f t="shared" ca="1" si="255"/>
        <v/>
      </c>
      <c r="AV271" s="17" t="str">
        <f t="shared" ca="1" si="256"/>
        <v/>
      </c>
      <c r="AW271" s="17" t="str">
        <f t="shared" ca="1" si="257"/>
        <v/>
      </c>
      <c r="AX271" s="17" t="str">
        <f t="shared" ca="1" si="258"/>
        <v/>
      </c>
      <c r="AY271" s="17" t="str">
        <f t="shared" ca="1" si="259"/>
        <v/>
      </c>
      <c r="AZ271" s="17" t="str">
        <f t="shared" ca="1" si="260"/>
        <v/>
      </c>
      <c r="BA271" s="17" t="str">
        <f t="shared" ca="1" si="261"/>
        <v/>
      </c>
      <c r="BB271" s="17">
        <f t="shared" ca="1" si="262"/>
        <v>2.3951035021644085E-2</v>
      </c>
      <c r="BC271" s="17">
        <f t="shared" ca="1" si="263"/>
        <v>0.22773766315482602</v>
      </c>
      <c r="BD271" s="17" t="str">
        <f t="shared" ca="1" si="264"/>
        <v/>
      </c>
      <c r="BE271" s="17" t="str">
        <f t="shared" ca="1" si="265"/>
        <v/>
      </c>
      <c r="BG271" s="17" t="str">
        <f t="shared" ca="1" si="266"/>
        <v/>
      </c>
      <c r="BH271" s="17" t="str">
        <f t="shared" ca="1" si="267"/>
        <v/>
      </c>
      <c r="BI271" s="17" t="str">
        <f t="shared" ca="1" si="268"/>
        <v/>
      </c>
      <c r="BJ271" s="17" t="str">
        <f t="shared" ca="1" si="269"/>
        <v/>
      </c>
      <c r="BK271" s="17" t="str">
        <f t="shared" ca="1" si="270"/>
        <v/>
      </c>
      <c r="BL271" s="17" t="str">
        <f t="shared" ca="1" si="271"/>
        <v/>
      </c>
      <c r="BM271" s="17" t="str">
        <f t="shared" ca="1" si="272"/>
        <v/>
      </c>
      <c r="BN271" s="17" t="str">
        <f t="shared" ca="1" si="273"/>
        <v/>
      </c>
      <c r="BO271" s="17" t="str">
        <f t="shared" ca="1" si="274"/>
        <v/>
      </c>
      <c r="BP271" s="17">
        <f t="shared" ca="1" si="275"/>
        <v>4.2613223980257908E-2</v>
      </c>
      <c r="BQ271" s="17">
        <f t="shared" ca="1" si="276"/>
        <v>7.4509220701963086E-2</v>
      </c>
      <c r="BR271" s="17" t="str">
        <f t="shared" ca="1" si="277"/>
        <v/>
      </c>
      <c r="BS271" s="17" t="str">
        <f t="shared" ca="1" si="278"/>
        <v/>
      </c>
      <c r="BX271" t="str">
        <f>IF('Macrobond Imports'!FG270="","",'Macrobond Imports'!FG270)</f>
        <v/>
      </c>
      <c r="BY271" t="str">
        <f>IF('Macrobond Imports'!AI270="","",'Macrobond Imports'!AI270)</f>
        <v/>
      </c>
      <c r="CA271" s="37" t="str">
        <f t="shared" ca="1" si="279"/>
        <v/>
      </c>
      <c r="CB271" s="37" t="str">
        <f t="shared" ca="1" si="280"/>
        <v/>
      </c>
    </row>
    <row r="272" spans="1:80" x14ac:dyDescent="0.25">
      <c r="A272" s="10">
        <f>IF('Macrobond Imports'!A271="","",'Macrobond Imports'!A271)</f>
        <v>25355</v>
      </c>
      <c r="B272" s="9" t="str">
        <f>IF('Macrobond Imports'!B271="","",'Macrobond Imports'!B271)</f>
        <v/>
      </c>
      <c r="C272" s="9" t="str">
        <f>IF('Macrobond Imports'!C271="","",'Macrobond Imports'!C271)</f>
        <v/>
      </c>
      <c r="D272" s="9" t="str">
        <f>IF('Macrobond Imports'!Z271="","",'Macrobond Imports'!Z271)</f>
        <v/>
      </c>
      <c r="E272" s="9" t="str">
        <f>IF('Macrobond Imports'!BH271="","",'Macrobond Imports'!BH271)</f>
        <v/>
      </c>
      <c r="F272" s="9" t="str">
        <f>IF('Macrobond Imports'!BJ271="","",'Macrobond Imports'!BJ271)</f>
        <v/>
      </c>
      <c r="G272" s="9" t="str">
        <f>IF('Macrobond Imports'!BK271="","",'Macrobond Imports'!BK271)</f>
        <v/>
      </c>
      <c r="H272" s="9" t="str">
        <f>IF('Macrobond Imports'!BL271="","",'Macrobond Imports'!BL271)</f>
        <v/>
      </c>
      <c r="I272" s="9" t="str">
        <f>IF('Macrobond Imports'!BS271="","",'Macrobond Imports'!BS271)</f>
        <v/>
      </c>
      <c r="J272" s="9" t="str">
        <f>IF('Macrobond Imports'!AA271="","",'Macrobond Imports'!AA271)</f>
        <v/>
      </c>
      <c r="K272" s="9">
        <f>IF('Macrobond Imports'!DF271="","",'Macrobond Imports'!DF271)</f>
        <v>34</v>
      </c>
      <c r="L272" s="9">
        <f>IF('Macrobond Imports'!EA271="","",'Macrobond Imports'!EA271)</f>
        <v>34.5</v>
      </c>
      <c r="M272" s="9" t="str">
        <f>IF('Macrobond Imports'!FA271="","",'Macrobond Imports'!FA271)</f>
        <v/>
      </c>
      <c r="N272" s="9" t="str">
        <f>IF('Macrobond Imports'!FC271="","",'Macrobond Imports'!FC271)</f>
        <v/>
      </c>
      <c r="P272" s="16">
        <f t="shared" si="226"/>
        <v>25355</v>
      </c>
      <c r="Q272" s="17" t="str">
        <f t="shared" si="227"/>
        <v/>
      </c>
      <c r="R272" s="17" t="str">
        <f t="shared" si="228"/>
        <v/>
      </c>
      <c r="S272" s="17" t="str">
        <f t="shared" si="229"/>
        <v/>
      </c>
      <c r="T272" s="17" t="str">
        <f t="shared" si="230"/>
        <v/>
      </c>
      <c r="U272" s="17" t="str">
        <f t="shared" si="231"/>
        <v/>
      </c>
      <c r="V272" s="17" t="str">
        <f t="shared" si="232"/>
        <v/>
      </c>
      <c r="W272" s="17" t="str">
        <f t="shared" si="233"/>
        <v/>
      </c>
      <c r="X272" s="17" t="str">
        <f t="shared" si="234"/>
        <v/>
      </c>
      <c r="Y272" s="17" t="str">
        <f t="shared" si="235"/>
        <v/>
      </c>
      <c r="Z272" s="17">
        <f t="shared" si="236"/>
        <v>2.9498525073747839E-3</v>
      </c>
      <c r="AA272" s="17">
        <f t="shared" si="237"/>
        <v>1.4705882352941124E-2</v>
      </c>
      <c r="AB272" s="17" t="str">
        <f t="shared" si="238"/>
        <v/>
      </c>
      <c r="AC272" s="17" t="str">
        <f t="shared" si="239"/>
        <v/>
      </c>
      <c r="AE272" s="17" t="str">
        <f t="shared" ca="1" si="240"/>
        <v/>
      </c>
      <c r="AF272" s="17" t="str">
        <f t="shared" ca="1" si="241"/>
        <v/>
      </c>
      <c r="AG272" s="17" t="str">
        <f t="shared" ca="1" si="242"/>
        <v/>
      </c>
      <c r="AH272" s="17" t="str">
        <f t="shared" ca="1" si="243"/>
        <v/>
      </c>
      <c r="AI272" s="17" t="str">
        <f t="shared" ca="1" si="244"/>
        <v/>
      </c>
      <c r="AJ272" s="17" t="str">
        <f t="shared" ca="1" si="245"/>
        <v/>
      </c>
      <c r="AK272" s="17" t="str">
        <f t="shared" ca="1" si="246"/>
        <v/>
      </c>
      <c r="AL272" s="17" t="str">
        <f t="shared" ca="1" si="247"/>
        <v/>
      </c>
      <c r="AM272" s="17" t="str">
        <f t="shared" ca="1" si="248"/>
        <v/>
      </c>
      <c r="AN272" s="17">
        <f t="shared" ca="1" si="249"/>
        <v>3.3434650455927084E-2</v>
      </c>
      <c r="AO272" s="17">
        <f t="shared" ca="1" si="250"/>
        <v>0.10223642172523961</v>
      </c>
      <c r="AP272" s="17" t="str">
        <f t="shared" ca="1" si="251"/>
        <v/>
      </c>
      <c r="AQ272" s="17" t="str">
        <f t="shared" ca="1" si="252"/>
        <v/>
      </c>
      <c r="AS272" s="17" t="str">
        <f t="shared" ca="1" si="253"/>
        <v/>
      </c>
      <c r="AT272" s="17" t="str">
        <f t="shared" ca="1" si="254"/>
        <v/>
      </c>
      <c r="AU272" s="17" t="str">
        <f t="shared" ca="1" si="255"/>
        <v/>
      </c>
      <c r="AV272" s="17" t="str">
        <f t="shared" ca="1" si="256"/>
        <v/>
      </c>
      <c r="AW272" s="17" t="str">
        <f t="shared" ca="1" si="257"/>
        <v/>
      </c>
      <c r="AX272" s="17" t="str">
        <f t="shared" ca="1" si="258"/>
        <v/>
      </c>
      <c r="AY272" s="17" t="str">
        <f t="shared" ca="1" si="259"/>
        <v/>
      </c>
      <c r="AZ272" s="17" t="str">
        <f t="shared" ca="1" si="260"/>
        <v/>
      </c>
      <c r="BA272" s="17" t="str">
        <f t="shared" ca="1" si="261"/>
        <v/>
      </c>
      <c r="BB272" s="17">
        <f t="shared" ca="1" si="262"/>
        <v>1.1851722558207323E-2</v>
      </c>
      <c r="BC272" s="17">
        <f t="shared" ca="1" si="263"/>
        <v>0.23904012181059753</v>
      </c>
      <c r="BD272" s="17" t="str">
        <f t="shared" ca="1" si="264"/>
        <v/>
      </c>
      <c r="BE272" s="17" t="str">
        <f t="shared" ca="1" si="265"/>
        <v/>
      </c>
      <c r="BG272" s="17" t="str">
        <f t="shared" ca="1" si="266"/>
        <v/>
      </c>
      <c r="BH272" s="17" t="str">
        <f t="shared" ca="1" si="267"/>
        <v/>
      </c>
      <c r="BI272" s="17" t="str">
        <f t="shared" ca="1" si="268"/>
        <v/>
      </c>
      <c r="BJ272" s="17" t="str">
        <f t="shared" ca="1" si="269"/>
        <v/>
      </c>
      <c r="BK272" s="17" t="str">
        <f t="shared" ca="1" si="270"/>
        <v/>
      </c>
      <c r="BL272" s="17" t="str">
        <f t="shared" ca="1" si="271"/>
        <v/>
      </c>
      <c r="BM272" s="17" t="str">
        <f t="shared" ca="1" si="272"/>
        <v/>
      </c>
      <c r="BN272" s="17" t="str">
        <f t="shared" ca="1" si="273"/>
        <v/>
      </c>
      <c r="BO272" s="17" t="str">
        <f t="shared" ca="1" si="274"/>
        <v/>
      </c>
      <c r="BP272" s="17">
        <f t="shared" ca="1" si="275"/>
        <v>3.6250851590232669E-2</v>
      </c>
      <c r="BQ272" s="17">
        <f t="shared" ca="1" si="276"/>
        <v>0.13383058984910856</v>
      </c>
      <c r="BR272" s="17" t="str">
        <f t="shared" ca="1" si="277"/>
        <v/>
      </c>
      <c r="BS272" s="17" t="str">
        <f t="shared" ca="1" si="278"/>
        <v/>
      </c>
      <c r="BX272" t="str">
        <f>IF('Macrobond Imports'!FG271="","",'Macrobond Imports'!FG271)</f>
        <v/>
      </c>
      <c r="BY272" t="str">
        <f>IF('Macrobond Imports'!AI271="","",'Macrobond Imports'!AI271)</f>
        <v/>
      </c>
      <c r="CA272" s="37" t="str">
        <f t="shared" ca="1" si="279"/>
        <v/>
      </c>
      <c r="CB272" s="37" t="str">
        <f t="shared" ca="1" si="280"/>
        <v/>
      </c>
    </row>
    <row r="273" spans="1:80" x14ac:dyDescent="0.25">
      <c r="A273" s="10">
        <f>IF('Macrobond Imports'!A272="","",'Macrobond Imports'!A272)</f>
        <v>25385</v>
      </c>
      <c r="B273" s="9" t="str">
        <f>IF('Macrobond Imports'!B272="","",'Macrobond Imports'!B272)</f>
        <v/>
      </c>
      <c r="C273" s="9" t="str">
        <f>IF('Macrobond Imports'!C272="","",'Macrobond Imports'!C272)</f>
        <v/>
      </c>
      <c r="D273" s="9" t="str">
        <f>IF('Macrobond Imports'!Z272="","",'Macrobond Imports'!Z272)</f>
        <v/>
      </c>
      <c r="E273" s="9" t="str">
        <f>IF('Macrobond Imports'!BH272="","",'Macrobond Imports'!BH272)</f>
        <v/>
      </c>
      <c r="F273" s="9" t="str">
        <f>IF('Macrobond Imports'!BJ272="","",'Macrobond Imports'!BJ272)</f>
        <v/>
      </c>
      <c r="G273" s="9" t="str">
        <f>IF('Macrobond Imports'!BK272="","",'Macrobond Imports'!BK272)</f>
        <v/>
      </c>
      <c r="H273" s="9" t="str">
        <f>IF('Macrobond Imports'!BL272="","",'Macrobond Imports'!BL272)</f>
        <v/>
      </c>
      <c r="I273" s="9" t="str">
        <f>IF('Macrobond Imports'!BS272="","",'Macrobond Imports'!BS272)</f>
        <v/>
      </c>
      <c r="J273" s="9" t="str">
        <f>IF('Macrobond Imports'!AA272="","",'Macrobond Imports'!AA272)</f>
        <v/>
      </c>
      <c r="K273" s="9">
        <f>IF('Macrobond Imports'!DF272="","",'Macrobond Imports'!DF272)</f>
        <v>34</v>
      </c>
      <c r="L273" s="9">
        <f>IF('Macrobond Imports'!EA272="","",'Macrobond Imports'!EA272)</f>
        <v>34.1</v>
      </c>
      <c r="M273" s="9" t="str">
        <f>IF('Macrobond Imports'!FA272="","",'Macrobond Imports'!FA272)</f>
        <v/>
      </c>
      <c r="N273" s="9" t="str">
        <f>IF('Macrobond Imports'!FC272="","",'Macrobond Imports'!FC272)</f>
        <v/>
      </c>
      <c r="P273" s="16">
        <f t="shared" si="226"/>
        <v>25385</v>
      </c>
      <c r="Q273" s="17" t="str">
        <f t="shared" si="227"/>
        <v/>
      </c>
      <c r="R273" s="17" t="str">
        <f t="shared" si="228"/>
        <v/>
      </c>
      <c r="S273" s="17" t="str">
        <f t="shared" si="229"/>
        <v/>
      </c>
      <c r="T273" s="17" t="str">
        <f t="shared" si="230"/>
        <v/>
      </c>
      <c r="U273" s="17" t="str">
        <f t="shared" si="231"/>
        <v/>
      </c>
      <c r="V273" s="17" t="str">
        <f t="shared" si="232"/>
        <v/>
      </c>
      <c r="W273" s="17" t="str">
        <f t="shared" si="233"/>
        <v/>
      </c>
      <c r="X273" s="17" t="str">
        <f t="shared" si="234"/>
        <v/>
      </c>
      <c r="Y273" s="17" t="str">
        <f t="shared" si="235"/>
        <v/>
      </c>
      <c r="Z273" s="17">
        <f t="shared" si="236"/>
        <v>0</v>
      </c>
      <c r="AA273" s="17">
        <f t="shared" si="237"/>
        <v>-1.1594202898550732E-2</v>
      </c>
      <c r="AB273" s="17" t="str">
        <f t="shared" si="238"/>
        <v/>
      </c>
      <c r="AC273" s="17" t="str">
        <f t="shared" si="239"/>
        <v/>
      </c>
      <c r="AE273" s="17" t="str">
        <f t="shared" ca="1" si="240"/>
        <v/>
      </c>
      <c r="AF273" s="17" t="str">
        <f t="shared" ca="1" si="241"/>
        <v/>
      </c>
      <c r="AG273" s="17" t="str">
        <f t="shared" ca="1" si="242"/>
        <v/>
      </c>
      <c r="AH273" s="17" t="str">
        <f t="shared" ca="1" si="243"/>
        <v/>
      </c>
      <c r="AI273" s="17" t="str">
        <f t="shared" ca="1" si="244"/>
        <v/>
      </c>
      <c r="AJ273" s="17" t="str">
        <f t="shared" ca="1" si="245"/>
        <v/>
      </c>
      <c r="AK273" s="17" t="str">
        <f t="shared" ca="1" si="246"/>
        <v/>
      </c>
      <c r="AL273" s="17" t="str">
        <f t="shared" ca="1" si="247"/>
        <v/>
      </c>
      <c r="AM273" s="17" t="str">
        <f t="shared" ca="1" si="248"/>
        <v/>
      </c>
      <c r="AN273" s="17">
        <f t="shared" ca="1" si="249"/>
        <v>3.0303030303030276E-2</v>
      </c>
      <c r="AO273" s="17">
        <f t="shared" ca="1" si="250"/>
        <v>7.9113924050632889E-2</v>
      </c>
      <c r="AP273" s="17" t="str">
        <f t="shared" ca="1" si="251"/>
        <v/>
      </c>
      <c r="AQ273" s="17" t="str">
        <f t="shared" ca="1" si="252"/>
        <v/>
      </c>
      <c r="AS273" s="17" t="str">
        <f t="shared" ca="1" si="253"/>
        <v/>
      </c>
      <c r="AT273" s="17" t="str">
        <f t="shared" ca="1" si="254"/>
        <v/>
      </c>
      <c r="AU273" s="17" t="str">
        <f t="shared" ca="1" si="255"/>
        <v/>
      </c>
      <c r="AV273" s="17" t="str">
        <f t="shared" ca="1" si="256"/>
        <v/>
      </c>
      <c r="AW273" s="17" t="str">
        <f t="shared" ca="1" si="257"/>
        <v/>
      </c>
      <c r="AX273" s="17" t="str">
        <f t="shared" ca="1" si="258"/>
        <v/>
      </c>
      <c r="AY273" s="17" t="str">
        <f t="shared" ca="1" si="259"/>
        <v/>
      </c>
      <c r="AZ273" s="17" t="str">
        <f t="shared" ca="1" si="260"/>
        <v/>
      </c>
      <c r="BA273" s="17" t="str">
        <f t="shared" ca="1" si="261"/>
        <v/>
      </c>
      <c r="BB273" s="17">
        <f t="shared" ca="1" si="262"/>
        <v>2.3879545661981139E-2</v>
      </c>
      <c r="BC273" s="17">
        <f t="shared" ca="1" si="263"/>
        <v>0.12643345593322053</v>
      </c>
      <c r="BD273" s="17" t="str">
        <f t="shared" ca="1" si="264"/>
        <v/>
      </c>
      <c r="BE273" s="17" t="str">
        <f t="shared" ca="1" si="265"/>
        <v/>
      </c>
      <c r="BG273" s="17" t="str">
        <f t="shared" ca="1" si="266"/>
        <v/>
      </c>
      <c r="BH273" s="17" t="str">
        <f t="shared" ca="1" si="267"/>
        <v/>
      </c>
      <c r="BI273" s="17" t="str">
        <f t="shared" ca="1" si="268"/>
        <v/>
      </c>
      <c r="BJ273" s="17" t="str">
        <f t="shared" ca="1" si="269"/>
        <v/>
      </c>
      <c r="BK273" s="17" t="str">
        <f t="shared" ca="1" si="270"/>
        <v/>
      </c>
      <c r="BL273" s="17" t="str">
        <f t="shared" ca="1" si="271"/>
        <v/>
      </c>
      <c r="BM273" s="17" t="str">
        <f t="shared" ca="1" si="272"/>
        <v/>
      </c>
      <c r="BN273" s="17" t="str">
        <f t="shared" ca="1" si="273"/>
        <v/>
      </c>
      <c r="BO273" s="17" t="str">
        <f t="shared" ca="1" si="274"/>
        <v/>
      </c>
      <c r="BP273" s="17">
        <f t="shared" ca="1" si="275"/>
        <v>2.3951247165532763E-2</v>
      </c>
      <c r="BQ273" s="17">
        <f t="shared" ca="1" si="276"/>
        <v>9.414166886220765E-2</v>
      </c>
      <c r="BR273" s="17" t="str">
        <f t="shared" ca="1" si="277"/>
        <v/>
      </c>
      <c r="BS273" s="17" t="str">
        <f t="shared" ca="1" si="278"/>
        <v/>
      </c>
      <c r="BX273" t="str">
        <f>IF('Macrobond Imports'!FG272="","",'Macrobond Imports'!FG272)</f>
        <v/>
      </c>
      <c r="BY273" t="str">
        <f>IF('Macrobond Imports'!AI272="","",'Macrobond Imports'!AI272)</f>
        <v/>
      </c>
      <c r="CA273" s="37" t="str">
        <f t="shared" ca="1" si="279"/>
        <v/>
      </c>
      <c r="CB273" s="37" t="str">
        <f t="shared" ca="1" si="280"/>
        <v/>
      </c>
    </row>
    <row r="274" spans="1:80" x14ac:dyDescent="0.25">
      <c r="A274" s="10">
        <f>IF('Macrobond Imports'!A273="","",'Macrobond Imports'!A273)</f>
        <v>25416</v>
      </c>
      <c r="B274" s="9" t="str">
        <f>IF('Macrobond Imports'!B273="","",'Macrobond Imports'!B273)</f>
        <v/>
      </c>
      <c r="C274" s="9" t="str">
        <f>IF('Macrobond Imports'!C273="","",'Macrobond Imports'!C273)</f>
        <v/>
      </c>
      <c r="D274" s="9" t="str">
        <f>IF('Macrobond Imports'!Z273="","",'Macrobond Imports'!Z273)</f>
        <v/>
      </c>
      <c r="E274" s="9" t="str">
        <f>IF('Macrobond Imports'!BH273="","",'Macrobond Imports'!BH273)</f>
        <v/>
      </c>
      <c r="F274" s="9" t="str">
        <f>IF('Macrobond Imports'!BJ273="","",'Macrobond Imports'!BJ273)</f>
        <v/>
      </c>
      <c r="G274" s="9" t="str">
        <f>IF('Macrobond Imports'!BK273="","",'Macrobond Imports'!BK273)</f>
        <v/>
      </c>
      <c r="H274" s="9" t="str">
        <f>IF('Macrobond Imports'!BL273="","",'Macrobond Imports'!BL273)</f>
        <v/>
      </c>
      <c r="I274" s="9" t="str">
        <f>IF('Macrobond Imports'!BS273="","",'Macrobond Imports'!BS273)</f>
        <v/>
      </c>
      <c r="J274" s="9" t="str">
        <f>IF('Macrobond Imports'!AA273="","",'Macrobond Imports'!AA273)</f>
        <v/>
      </c>
      <c r="K274" s="9">
        <f>IF('Macrobond Imports'!DF273="","",'Macrobond Imports'!DF273)</f>
        <v>34.200000000000003</v>
      </c>
      <c r="L274" s="9">
        <f>IF('Macrobond Imports'!EA273="","",'Macrobond Imports'!EA273)</f>
        <v>34.4</v>
      </c>
      <c r="M274" s="9" t="str">
        <f>IF('Macrobond Imports'!FA273="","",'Macrobond Imports'!FA273)</f>
        <v/>
      </c>
      <c r="N274" s="9" t="str">
        <f>IF('Macrobond Imports'!FC273="","",'Macrobond Imports'!FC273)</f>
        <v/>
      </c>
      <c r="P274" s="16">
        <f t="shared" si="226"/>
        <v>25416</v>
      </c>
      <c r="Q274" s="17" t="str">
        <f t="shared" si="227"/>
        <v/>
      </c>
      <c r="R274" s="17" t="str">
        <f t="shared" si="228"/>
        <v/>
      </c>
      <c r="S274" s="17" t="str">
        <f t="shared" si="229"/>
        <v/>
      </c>
      <c r="T274" s="17" t="str">
        <f t="shared" si="230"/>
        <v/>
      </c>
      <c r="U274" s="17" t="str">
        <f t="shared" si="231"/>
        <v/>
      </c>
      <c r="V274" s="17" t="str">
        <f t="shared" si="232"/>
        <v/>
      </c>
      <c r="W274" s="17" t="str">
        <f t="shared" si="233"/>
        <v/>
      </c>
      <c r="X274" s="17" t="str">
        <f t="shared" si="234"/>
        <v/>
      </c>
      <c r="Y274" s="17" t="str">
        <f t="shared" si="235"/>
        <v/>
      </c>
      <c r="Z274" s="17">
        <f t="shared" si="236"/>
        <v>5.8823529411764497E-3</v>
      </c>
      <c r="AA274" s="17">
        <f t="shared" si="237"/>
        <v>8.7976539589442737E-3</v>
      </c>
      <c r="AB274" s="17" t="str">
        <f t="shared" si="238"/>
        <v/>
      </c>
      <c r="AC274" s="17" t="str">
        <f t="shared" si="239"/>
        <v/>
      </c>
      <c r="AE274" s="17" t="str">
        <f t="shared" ca="1" si="240"/>
        <v/>
      </c>
      <c r="AF274" s="17" t="str">
        <f t="shared" ca="1" si="241"/>
        <v/>
      </c>
      <c r="AG274" s="17" t="str">
        <f t="shared" ca="1" si="242"/>
        <v/>
      </c>
      <c r="AH274" s="17" t="str">
        <f t="shared" ca="1" si="243"/>
        <v/>
      </c>
      <c r="AI274" s="17" t="str">
        <f t="shared" ca="1" si="244"/>
        <v/>
      </c>
      <c r="AJ274" s="17" t="str">
        <f t="shared" ca="1" si="245"/>
        <v/>
      </c>
      <c r="AK274" s="17" t="str">
        <f t="shared" ca="1" si="246"/>
        <v/>
      </c>
      <c r="AL274" s="17" t="str">
        <f t="shared" ca="1" si="247"/>
        <v/>
      </c>
      <c r="AM274" s="17" t="str">
        <f t="shared" ca="1" si="248"/>
        <v/>
      </c>
      <c r="AN274" s="17">
        <f t="shared" ca="1" si="249"/>
        <v>3.6363636363636376E-2</v>
      </c>
      <c r="AO274" s="17">
        <f t="shared" ca="1" si="250"/>
        <v>8.5173501577286981E-2</v>
      </c>
      <c r="AP274" s="17" t="str">
        <f t="shared" ca="1" si="251"/>
        <v/>
      </c>
      <c r="AQ274" s="17" t="str">
        <f t="shared" ca="1" si="252"/>
        <v/>
      </c>
      <c r="AS274" s="17" t="str">
        <f t="shared" ca="1" si="253"/>
        <v/>
      </c>
      <c r="AT274" s="17" t="str">
        <f t="shared" ca="1" si="254"/>
        <v/>
      </c>
      <c r="AU274" s="17" t="str">
        <f t="shared" ca="1" si="255"/>
        <v/>
      </c>
      <c r="AV274" s="17" t="str">
        <f t="shared" ca="1" si="256"/>
        <v/>
      </c>
      <c r="AW274" s="17" t="str">
        <f t="shared" ca="1" si="257"/>
        <v/>
      </c>
      <c r="AX274" s="17" t="str">
        <f t="shared" ca="1" si="258"/>
        <v/>
      </c>
      <c r="AY274" s="17" t="str">
        <f t="shared" ca="1" si="259"/>
        <v/>
      </c>
      <c r="AZ274" s="17" t="str">
        <f t="shared" ca="1" si="260"/>
        <v/>
      </c>
      <c r="BA274" s="17" t="str">
        <f t="shared" ca="1" si="261"/>
        <v/>
      </c>
      <c r="BB274" s="17">
        <f t="shared" ca="1" si="262"/>
        <v>3.5870896432357302E-2</v>
      </c>
      <c r="BC274" s="17">
        <f t="shared" ca="1" si="263"/>
        <v>4.7895805845236117E-2</v>
      </c>
      <c r="BD274" s="17" t="str">
        <f t="shared" ca="1" si="264"/>
        <v/>
      </c>
      <c r="BE274" s="17" t="str">
        <f t="shared" ca="1" si="265"/>
        <v/>
      </c>
      <c r="BG274" s="17" t="str">
        <f t="shared" ca="1" si="266"/>
        <v/>
      </c>
      <c r="BH274" s="17" t="str">
        <f t="shared" ca="1" si="267"/>
        <v/>
      </c>
      <c r="BI274" s="17" t="str">
        <f t="shared" ca="1" si="268"/>
        <v/>
      </c>
      <c r="BJ274" s="17" t="str">
        <f t="shared" ca="1" si="269"/>
        <v/>
      </c>
      <c r="BK274" s="17" t="str">
        <f t="shared" ca="1" si="270"/>
        <v/>
      </c>
      <c r="BL274" s="17" t="str">
        <f t="shared" ca="1" si="271"/>
        <v/>
      </c>
      <c r="BM274" s="17" t="str">
        <f t="shared" ca="1" si="272"/>
        <v/>
      </c>
      <c r="BN274" s="17" t="str">
        <f t="shared" ca="1" si="273"/>
        <v/>
      </c>
      <c r="BO274" s="17" t="str">
        <f t="shared" ca="1" si="274"/>
        <v/>
      </c>
      <c r="BP274" s="17">
        <f t="shared" ca="1" si="275"/>
        <v>2.9893720997807405E-2</v>
      </c>
      <c r="BQ274" s="17">
        <f t="shared" ca="1" si="276"/>
        <v>0.13425797237584969</v>
      </c>
      <c r="BR274" s="17" t="str">
        <f t="shared" ca="1" si="277"/>
        <v/>
      </c>
      <c r="BS274" s="17" t="str">
        <f t="shared" ca="1" si="278"/>
        <v/>
      </c>
      <c r="BX274" t="str">
        <f>IF('Macrobond Imports'!FG273="","",'Macrobond Imports'!FG273)</f>
        <v/>
      </c>
      <c r="BY274" t="str">
        <f>IF('Macrobond Imports'!AI273="","",'Macrobond Imports'!AI273)</f>
        <v/>
      </c>
      <c r="CA274" s="37" t="str">
        <f t="shared" ca="1" si="279"/>
        <v/>
      </c>
      <c r="CB274" s="37" t="str">
        <f t="shared" ca="1" si="280"/>
        <v/>
      </c>
    </row>
    <row r="275" spans="1:80" x14ac:dyDescent="0.25">
      <c r="A275" s="10">
        <f>IF('Macrobond Imports'!A274="","",'Macrobond Imports'!A274)</f>
        <v>25447</v>
      </c>
      <c r="B275" s="9" t="str">
        <f>IF('Macrobond Imports'!B274="","",'Macrobond Imports'!B274)</f>
        <v/>
      </c>
      <c r="C275" s="9" t="str">
        <f>IF('Macrobond Imports'!C274="","",'Macrobond Imports'!C274)</f>
        <v/>
      </c>
      <c r="D275" s="9" t="str">
        <f>IF('Macrobond Imports'!Z274="","",'Macrobond Imports'!Z274)</f>
        <v/>
      </c>
      <c r="E275" s="9" t="str">
        <f>IF('Macrobond Imports'!BH274="","",'Macrobond Imports'!BH274)</f>
        <v/>
      </c>
      <c r="F275" s="9" t="str">
        <f>IF('Macrobond Imports'!BJ274="","",'Macrobond Imports'!BJ274)</f>
        <v/>
      </c>
      <c r="G275" s="9" t="str">
        <f>IF('Macrobond Imports'!BK274="","",'Macrobond Imports'!BK274)</f>
        <v/>
      </c>
      <c r="H275" s="9" t="str">
        <f>IF('Macrobond Imports'!BL274="","",'Macrobond Imports'!BL274)</f>
        <v/>
      </c>
      <c r="I275" s="9" t="str">
        <f>IF('Macrobond Imports'!BS274="","",'Macrobond Imports'!BS274)</f>
        <v/>
      </c>
      <c r="J275" s="9" t="str">
        <f>IF('Macrobond Imports'!AA274="","",'Macrobond Imports'!AA274)</f>
        <v/>
      </c>
      <c r="K275" s="9">
        <f>IF('Macrobond Imports'!DF274="","",'Macrobond Imports'!DF274)</f>
        <v>34.200000000000003</v>
      </c>
      <c r="L275" s="9">
        <f>IF('Macrobond Imports'!EA274="","",'Macrobond Imports'!EA274)</f>
        <v>34.4</v>
      </c>
      <c r="M275" s="9" t="str">
        <f>IF('Macrobond Imports'!FA274="","",'Macrobond Imports'!FA274)</f>
        <v/>
      </c>
      <c r="N275" s="9" t="str">
        <f>IF('Macrobond Imports'!FC274="","",'Macrobond Imports'!FC274)</f>
        <v/>
      </c>
      <c r="P275" s="16">
        <f t="shared" si="226"/>
        <v>25447</v>
      </c>
      <c r="Q275" s="17" t="str">
        <f t="shared" si="227"/>
        <v/>
      </c>
      <c r="R275" s="17" t="str">
        <f t="shared" si="228"/>
        <v/>
      </c>
      <c r="S275" s="17" t="str">
        <f t="shared" si="229"/>
        <v/>
      </c>
      <c r="T275" s="17" t="str">
        <f t="shared" si="230"/>
        <v/>
      </c>
      <c r="U275" s="17" t="str">
        <f t="shared" si="231"/>
        <v/>
      </c>
      <c r="V275" s="17" t="str">
        <f t="shared" si="232"/>
        <v/>
      </c>
      <c r="W275" s="17" t="str">
        <f t="shared" si="233"/>
        <v/>
      </c>
      <c r="X275" s="17" t="str">
        <f t="shared" si="234"/>
        <v/>
      </c>
      <c r="Y275" s="17" t="str">
        <f t="shared" si="235"/>
        <v/>
      </c>
      <c r="Z275" s="17">
        <f t="shared" si="236"/>
        <v>0</v>
      </c>
      <c r="AA275" s="17">
        <f t="shared" si="237"/>
        <v>0</v>
      </c>
      <c r="AB275" s="17" t="str">
        <f t="shared" si="238"/>
        <v/>
      </c>
      <c r="AC275" s="17" t="str">
        <f t="shared" si="239"/>
        <v/>
      </c>
      <c r="AE275" s="17" t="str">
        <f t="shared" ca="1" si="240"/>
        <v/>
      </c>
      <c r="AF275" s="17" t="str">
        <f t="shared" ca="1" si="241"/>
        <v/>
      </c>
      <c r="AG275" s="17" t="str">
        <f t="shared" ca="1" si="242"/>
        <v/>
      </c>
      <c r="AH275" s="17" t="str">
        <f t="shared" ca="1" si="243"/>
        <v/>
      </c>
      <c r="AI275" s="17" t="str">
        <f t="shared" ca="1" si="244"/>
        <v/>
      </c>
      <c r="AJ275" s="17" t="str">
        <f t="shared" ca="1" si="245"/>
        <v/>
      </c>
      <c r="AK275" s="17" t="str">
        <f t="shared" ca="1" si="246"/>
        <v/>
      </c>
      <c r="AL275" s="17" t="str">
        <f t="shared" ca="1" si="247"/>
        <v/>
      </c>
      <c r="AM275" s="17" t="str">
        <f t="shared" ca="1" si="248"/>
        <v/>
      </c>
      <c r="AN275" s="17">
        <f t="shared" ca="1" si="249"/>
        <v>3.3232628398791597E-2</v>
      </c>
      <c r="AO275" s="17">
        <f t="shared" ca="1" si="250"/>
        <v>7.8369905956112929E-2</v>
      </c>
      <c r="AP275" s="17" t="str">
        <f t="shared" ca="1" si="251"/>
        <v/>
      </c>
      <c r="AQ275" s="17" t="str">
        <f t="shared" ca="1" si="252"/>
        <v/>
      </c>
      <c r="AS275" s="17" t="str">
        <f t="shared" ca="1" si="253"/>
        <v/>
      </c>
      <c r="AT275" s="17" t="str">
        <f t="shared" ca="1" si="254"/>
        <v/>
      </c>
      <c r="AU275" s="17" t="str">
        <f t="shared" ca="1" si="255"/>
        <v/>
      </c>
      <c r="AV275" s="17" t="str">
        <f t="shared" ca="1" si="256"/>
        <v/>
      </c>
      <c r="AW275" s="17" t="str">
        <f t="shared" ca="1" si="257"/>
        <v/>
      </c>
      <c r="AX275" s="17" t="str">
        <f t="shared" ca="1" si="258"/>
        <v/>
      </c>
      <c r="AY275" s="17" t="str">
        <f t="shared" ca="1" si="259"/>
        <v/>
      </c>
      <c r="AZ275" s="17" t="str">
        <f t="shared" ca="1" si="260"/>
        <v/>
      </c>
      <c r="BA275" s="17" t="str">
        <f t="shared" ca="1" si="261"/>
        <v/>
      </c>
      <c r="BB275" s="17">
        <f t="shared" ca="1" si="262"/>
        <v>2.3737839585253884E-2</v>
      </c>
      <c r="BC275" s="17">
        <f t="shared" ca="1" si="263"/>
        <v>-1.1543890659956535E-2</v>
      </c>
      <c r="BD275" s="17" t="str">
        <f t="shared" ca="1" si="264"/>
        <v/>
      </c>
      <c r="BE275" s="17" t="str">
        <f t="shared" ca="1" si="265"/>
        <v/>
      </c>
      <c r="BG275" s="17" t="str">
        <f t="shared" ca="1" si="266"/>
        <v/>
      </c>
      <c r="BH275" s="17" t="str">
        <f t="shared" ca="1" si="267"/>
        <v/>
      </c>
      <c r="BI275" s="17" t="str">
        <f t="shared" ca="1" si="268"/>
        <v/>
      </c>
      <c r="BJ275" s="17" t="str">
        <f t="shared" ca="1" si="269"/>
        <v/>
      </c>
      <c r="BK275" s="17" t="str">
        <f t="shared" ca="1" si="270"/>
        <v/>
      </c>
      <c r="BL275" s="17" t="str">
        <f t="shared" ca="1" si="271"/>
        <v/>
      </c>
      <c r="BM275" s="17" t="str">
        <f t="shared" ca="1" si="272"/>
        <v/>
      </c>
      <c r="BN275" s="17" t="str">
        <f t="shared" ca="1" si="273"/>
        <v/>
      </c>
      <c r="BO275" s="17" t="str">
        <f t="shared" ca="1" si="274"/>
        <v/>
      </c>
      <c r="BP275" s="17">
        <f t="shared" ca="1" si="275"/>
        <v>1.7777429712585668E-2</v>
      </c>
      <c r="BQ275" s="17">
        <f t="shared" ca="1" si="276"/>
        <v>0.10667826314657347</v>
      </c>
      <c r="BR275" s="17" t="str">
        <f t="shared" ca="1" si="277"/>
        <v/>
      </c>
      <c r="BS275" s="17" t="str">
        <f t="shared" ca="1" si="278"/>
        <v/>
      </c>
      <c r="BX275" t="str">
        <f>IF('Macrobond Imports'!FG274="","",'Macrobond Imports'!FG274)</f>
        <v/>
      </c>
      <c r="BY275" t="str">
        <f>IF('Macrobond Imports'!AI274="","",'Macrobond Imports'!AI274)</f>
        <v/>
      </c>
      <c r="CA275" s="37" t="str">
        <f t="shared" ca="1" si="279"/>
        <v/>
      </c>
      <c r="CB275" s="37" t="str">
        <f t="shared" ca="1" si="280"/>
        <v/>
      </c>
    </row>
    <row r="276" spans="1:80" x14ac:dyDescent="0.25">
      <c r="A276" s="10">
        <f>IF('Macrobond Imports'!A275="","",'Macrobond Imports'!A275)</f>
        <v>25477</v>
      </c>
      <c r="B276" s="9" t="str">
        <f>IF('Macrobond Imports'!B275="","",'Macrobond Imports'!B275)</f>
        <v/>
      </c>
      <c r="C276" s="9" t="str">
        <f>IF('Macrobond Imports'!C275="","",'Macrobond Imports'!C275)</f>
        <v/>
      </c>
      <c r="D276" s="9" t="str">
        <f>IF('Macrobond Imports'!Z275="","",'Macrobond Imports'!Z275)</f>
        <v/>
      </c>
      <c r="E276" s="9" t="str">
        <f>IF('Macrobond Imports'!BH275="","",'Macrobond Imports'!BH275)</f>
        <v/>
      </c>
      <c r="F276" s="9" t="str">
        <f>IF('Macrobond Imports'!BJ275="","",'Macrobond Imports'!BJ275)</f>
        <v/>
      </c>
      <c r="G276" s="9" t="str">
        <f>IF('Macrobond Imports'!BK275="","",'Macrobond Imports'!BK275)</f>
        <v/>
      </c>
      <c r="H276" s="9" t="str">
        <f>IF('Macrobond Imports'!BL275="","",'Macrobond Imports'!BL275)</f>
        <v/>
      </c>
      <c r="I276" s="9" t="str">
        <f>IF('Macrobond Imports'!BS275="","",'Macrobond Imports'!BS275)</f>
        <v/>
      </c>
      <c r="J276" s="9" t="str">
        <f>IF('Macrobond Imports'!AA275="","",'Macrobond Imports'!AA275)</f>
        <v/>
      </c>
      <c r="K276" s="9">
        <f>IF('Macrobond Imports'!DF275="","",'Macrobond Imports'!DF275)</f>
        <v>34.4</v>
      </c>
      <c r="L276" s="9">
        <f>IF('Macrobond Imports'!EA275="","",'Macrobond Imports'!EA275)</f>
        <v>34.799999999999997</v>
      </c>
      <c r="M276" s="9" t="str">
        <f>IF('Macrobond Imports'!FA275="","",'Macrobond Imports'!FA275)</f>
        <v/>
      </c>
      <c r="N276" s="9" t="str">
        <f>IF('Macrobond Imports'!FC275="","",'Macrobond Imports'!FC275)</f>
        <v/>
      </c>
      <c r="P276" s="16">
        <f t="shared" si="226"/>
        <v>25477</v>
      </c>
      <c r="Q276" s="17" t="str">
        <f t="shared" si="227"/>
        <v/>
      </c>
      <c r="R276" s="17" t="str">
        <f t="shared" si="228"/>
        <v/>
      </c>
      <c r="S276" s="17" t="str">
        <f t="shared" si="229"/>
        <v/>
      </c>
      <c r="T276" s="17" t="str">
        <f t="shared" si="230"/>
        <v/>
      </c>
      <c r="U276" s="17" t="str">
        <f t="shared" si="231"/>
        <v/>
      </c>
      <c r="V276" s="17" t="str">
        <f t="shared" si="232"/>
        <v/>
      </c>
      <c r="W276" s="17" t="str">
        <f t="shared" si="233"/>
        <v/>
      </c>
      <c r="X276" s="17" t="str">
        <f t="shared" si="234"/>
        <v/>
      </c>
      <c r="Y276" s="17" t="str">
        <f t="shared" si="235"/>
        <v/>
      </c>
      <c r="Z276" s="17">
        <f t="shared" si="236"/>
        <v>5.8479532163742132E-3</v>
      </c>
      <c r="AA276" s="17">
        <f t="shared" si="237"/>
        <v>1.1627906976744207E-2</v>
      </c>
      <c r="AB276" s="17" t="str">
        <f t="shared" si="238"/>
        <v/>
      </c>
      <c r="AC276" s="17" t="str">
        <f t="shared" si="239"/>
        <v/>
      </c>
      <c r="AE276" s="17" t="str">
        <f t="shared" ca="1" si="240"/>
        <v/>
      </c>
      <c r="AF276" s="17" t="str">
        <f t="shared" ca="1" si="241"/>
        <v/>
      </c>
      <c r="AG276" s="17" t="str">
        <f t="shared" ca="1" si="242"/>
        <v/>
      </c>
      <c r="AH276" s="17" t="str">
        <f t="shared" ca="1" si="243"/>
        <v/>
      </c>
      <c r="AI276" s="17" t="str">
        <f t="shared" ca="1" si="244"/>
        <v/>
      </c>
      <c r="AJ276" s="17" t="str">
        <f t="shared" ca="1" si="245"/>
        <v/>
      </c>
      <c r="AK276" s="17" t="str">
        <f t="shared" ca="1" si="246"/>
        <v/>
      </c>
      <c r="AL276" s="17" t="str">
        <f t="shared" ca="1" si="247"/>
        <v/>
      </c>
      <c r="AM276" s="17" t="str">
        <f t="shared" ca="1" si="248"/>
        <v/>
      </c>
      <c r="AN276" s="17">
        <f t="shared" ca="1" si="249"/>
        <v>3.6144578313252795E-2</v>
      </c>
      <c r="AO276" s="17">
        <f t="shared" ca="1" si="250"/>
        <v>8.4112149532710179E-2</v>
      </c>
      <c r="AP276" s="17" t="str">
        <f t="shared" ca="1" si="251"/>
        <v/>
      </c>
      <c r="AQ276" s="17" t="str">
        <f t="shared" ca="1" si="252"/>
        <v/>
      </c>
      <c r="AS276" s="17" t="str">
        <f t="shared" ca="1" si="253"/>
        <v/>
      </c>
      <c r="AT276" s="17" t="str">
        <f t="shared" ca="1" si="254"/>
        <v/>
      </c>
      <c r="AU276" s="17" t="str">
        <f t="shared" ca="1" si="255"/>
        <v/>
      </c>
      <c r="AV276" s="17" t="str">
        <f t="shared" ca="1" si="256"/>
        <v/>
      </c>
      <c r="AW276" s="17" t="str">
        <f t="shared" ca="1" si="257"/>
        <v/>
      </c>
      <c r="AX276" s="17" t="str">
        <f t="shared" ca="1" si="258"/>
        <v/>
      </c>
      <c r="AY276" s="17" t="str">
        <f t="shared" ca="1" si="259"/>
        <v/>
      </c>
      <c r="AZ276" s="17" t="str">
        <f t="shared" ca="1" si="260"/>
        <v/>
      </c>
      <c r="BA276" s="17" t="str">
        <f t="shared" ca="1" si="261"/>
        <v/>
      </c>
      <c r="BB276" s="17">
        <f t="shared" ca="1" si="262"/>
        <v>4.7895805845236117E-2</v>
      </c>
      <c r="BC276" s="17">
        <f t="shared" ca="1" si="263"/>
        <v>8.4674573736619019E-2</v>
      </c>
      <c r="BD276" s="17" t="str">
        <f t="shared" ca="1" si="264"/>
        <v/>
      </c>
      <c r="BE276" s="17" t="str">
        <f t="shared" ca="1" si="265"/>
        <v/>
      </c>
      <c r="BG276" s="17" t="str">
        <f t="shared" ca="1" si="266"/>
        <v/>
      </c>
      <c r="BH276" s="17" t="str">
        <f t="shared" ca="1" si="267"/>
        <v/>
      </c>
      <c r="BI276" s="17" t="str">
        <f t="shared" ca="1" si="268"/>
        <v/>
      </c>
      <c r="BJ276" s="17" t="str">
        <f t="shared" ca="1" si="269"/>
        <v/>
      </c>
      <c r="BK276" s="17" t="str">
        <f t="shared" ca="1" si="270"/>
        <v/>
      </c>
      <c r="BL276" s="17" t="str">
        <f t="shared" ca="1" si="271"/>
        <v/>
      </c>
      <c r="BM276" s="17" t="str">
        <f t="shared" ca="1" si="272"/>
        <v/>
      </c>
      <c r="BN276" s="17" t="str">
        <f t="shared" ca="1" si="273"/>
        <v/>
      </c>
      <c r="BO276" s="17" t="str">
        <f t="shared" ca="1" si="274"/>
        <v/>
      </c>
      <c r="BP276" s="17">
        <f t="shared" ca="1" si="275"/>
        <v>3.5818073596862954E-2</v>
      </c>
      <c r="BQ276" s="17">
        <f t="shared" ca="1" si="276"/>
        <v>0.10535683317968969</v>
      </c>
      <c r="BR276" s="17" t="str">
        <f t="shared" ca="1" si="277"/>
        <v/>
      </c>
      <c r="BS276" s="17" t="str">
        <f t="shared" ca="1" si="278"/>
        <v/>
      </c>
      <c r="BX276" t="str">
        <f>IF('Macrobond Imports'!FG275="","",'Macrobond Imports'!FG275)</f>
        <v/>
      </c>
      <c r="BY276" t="str">
        <f>IF('Macrobond Imports'!AI275="","",'Macrobond Imports'!AI275)</f>
        <v/>
      </c>
      <c r="CA276" s="37" t="str">
        <f t="shared" ca="1" si="279"/>
        <v/>
      </c>
      <c r="CB276" s="37" t="str">
        <f t="shared" ca="1" si="280"/>
        <v/>
      </c>
    </row>
    <row r="277" spans="1:80" x14ac:dyDescent="0.25">
      <c r="A277" s="10">
        <f>IF('Macrobond Imports'!A276="","",'Macrobond Imports'!A276)</f>
        <v>25508</v>
      </c>
      <c r="B277" s="9" t="str">
        <f>IF('Macrobond Imports'!B276="","",'Macrobond Imports'!B276)</f>
        <v/>
      </c>
      <c r="C277" s="9" t="str">
        <f>IF('Macrobond Imports'!C276="","",'Macrobond Imports'!C276)</f>
        <v/>
      </c>
      <c r="D277" s="9" t="str">
        <f>IF('Macrobond Imports'!Z276="","",'Macrobond Imports'!Z276)</f>
        <v/>
      </c>
      <c r="E277" s="9" t="str">
        <f>IF('Macrobond Imports'!BH276="","",'Macrobond Imports'!BH276)</f>
        <v/>
      </c>
      <c r="F277" s="9" t="str">
        <f>IF('Macrobond Imports'!BJ276="","",'Macrobond Imports'!BJ276)</f>
        <v/>
      </c>
      <c r="G277" s="9" t="str">
        <f>IF('Macrobond Imports'!BK276="","",'Macrobond Imports'!BK276)</f>
        <v/>
      </c>
      <c r="H277" s="9" t="str">
        <f>IF('Macrobond Imports'!BL276="","",'Macrobond Imports'!BL276)</f>
        <v/>
      </c>
      <c r="I277" s="9" t="str">
        <f>IF('Macrobond Imports'!BS276="","",'Macrobond Imports'!BS276)</f>
        <v/>
      </c>
      <c r="J277" s="9" t="str">
        <f>IF('Macrobond Imports'!AA276="","",'Macrobond Imports'!AA276)</f>
        <v/>
      </c>
      <c r="K277" s="9">
        <f>IF('Macrobond Imports'!DF276="","",'Macrobond Imports'!DF276)</f>
        <v>34.6</v>
      </c>
      <c r="L277" s="9">
        <f>IF('Macrobond Imports'!EA276="","",'Macrobond Imports'!EA276)</f>
        <v>35.200000000000003</v>
      </c>
      <c r="M277" s="9" t="str">
        <f>IF('Macrobond Imports'!FA276="","",'Macrobond Imports'!FA276)</f>
        <v/>
      </c>
      <c r="N277" s="9" t="str">
        <f>IF('Macrobond Imports'!FC276="","",'Macrobond Imports'!FC276)</f>
        <v/>
      </c>
      <c r="P277" s="16">
        <f t="shared" si="226"/>
        <v>25508</v>
      </c>
      <c r="Q277" s="17" t="str">
        <f t="shared" si="227"/>
        <v/>
      </c>
      <c r="R277" s="17" t="str">
        <f t="shared" si="228"/>
        <v/>
      </c>
      <c r="S277" s="17" t="str">
        <f t="shared" si="229"/>
        <v/>
      </c>
      <c r="T277" s="17" t="str">
        <f t="shared" si="230"/>
        <v/>
      </c>
      <c r="U277" s="17" t="str">
        <f t="shared" si="231"/>
        <v/>
      </c>
      <c r="V277" s="17" t="str">
        <f t="shared" si="232"/>
        <v/>
      </c>
      <c r="W277" s="17" t="str">
        <f t="shared" si="233"/>
        <v/>
      </c>
      <c r="X277" s="17" t="str">
        <f t="shared" si="234"/>
        <v/>
      </c>
      <c r="Y277" s="17" t="str">
        <f t="shared" si="235"/>
        <v/>
      </c>
      <c r="Z277" s="17">
        <f t="shared" si="236"/>
        <v>5.8139534883721034E-3</v>
      </c>
      <c r="AA277" s="17">
        <f t="shared" si="237"/>
        <v>1.1494252873563315E-2</v>
      </c>
      <c r="AB277" s="17" t="str">
        <f t="shared" si="238"/>
        <v/>
      </c>
      <c r="AC277" s="17" t="str">
        <f t="shared" si="239"/>
        <v/>
      </c>
      <c r="AE277" s="17" t="str">
        <f t="shared" ca="1" si="240"/>
        <v/>
      </c>
      <c r="AF277" s="17" t="str">
        <f t="shared" ca="1" si="241"/>
        <v/>
      </c>
      <c r="AG277" s="17" t="str">
        <f t="shared" ca="1" si="242"/>
        <v/>
      </c>
      <c r="AH277" s="17" t="str">
        <f t="shared" ca="1" si="243"/>
        <v/>
      </c>
      <c r="AI277" s="17" t="str">
        <f t="shared" ca="1" si="244"/>
        <v/>
      </c>
      <c r="AJ277" s="17" t="str">
        <f t="shared" ca="1" si="245"/>
        <v/>
      </c>
      <c r="AK277" s="17" t="str">
        <f t="shared" ca="1" si="246"/>
        <v/>
      </c>
      <c r="AL277" s="17" t="str">
        <f t="shared" ca="1" si="247"/>
        <v/>
      </c>
      <c r="AM277" s="17" t="str">
        <f t="shared" ca="1" si="248"/>
        <v/>
      </c>
      <c r="AN277" s="17">
        <f t="shared" ca="1" si="249"/>
        <v>4.2168674698795039E-2</v>
      </c>
      <c r="AO277" s="17">
        <f t="shared" ca="1" si="250"/>
        <v>7.317073170731736E-2</v>
      </c>
      <c r="AP277" s="17" t="str">
        <f t="shared" ca="1" si="251"/>
        <v/>
      </c>
      <c r="AQ277" s="17" t="str">
        <f t="shared" ca="1" si="252"/>
        <v/>
      </c>
      <c r="AS277" s="17" t="str">
        <f t="shared" ca="1" si="253"/>
        <v/>
      </c>
      <c r="AT277" s="17" t="str">
        <f t="shared" ca="1" si="254"/>
        <v/>
      </c>
      <c r="AU277" s="17" t="str">
        <f t="shared" ca="1" si="255"/>
        <v/>
      </c>
      <c r="AV277" s="17" t="str">
        <f t="shared" ca="1" si="256"/>
        <v/>
      </c>
      <c r="AW277" s="17" t="str">
        <f t="shared" ca="1" si="257"/>
        <v/>
      </c>
      <c r="AX277" s="17" t="str">
        <f t="shared" ca="1" si="258"/>
        <v/>
      </c>
      <c r="AY277" s="17" t="str">
        <f t="shared" ca="1" si="259"/>
        <v/>
      </c>
      <c r="AZ277" s="17" t="str">
        <f t="shared" ca="1" si="260"/>
        <v/>
      </c>
      <c r="BA277" s="17" t="str">
        <f t="shared" ca="1" si="261"/>
        <v/>
      </c>
      <c r="BB277" s="17">
        <f t="shared" ca="1" si="262"/>
        <v>4.7610809537287357E-2</v>
      </c>
      <c r="BC277" s="17">
        <f t="shared" ca="1" si="263"/>
        <v>9.6318855645590506E-2</v>
      </c>
      <c r="BD277" s="17" t="str">
        <f t="shared" ca="1" si="264"/>
        <v/>
      </c>
      <c r="BE277" s="17" t="str">
        <f t="shared" ca="1" si="265"/>
        <v/>
      </c>
      <c r="BG277" s="17" t="str">
        <f t="shared" ca="1" si="266"/>
        <v/>
      </c>
      <c r="BH277" s="17" t="str">
        <f t="shared" ca="1" si="267"/>
        <v/>
      </c>
      <c r="BI277" s="17" t="str">
        <f t="shared" ca="1" si="268"/>
        <v/>
      </c>
      <c r="BJ277" s="17" t="str">
        <f t="shared" ca="1" si="269"/>
        <v/>
      </c>
      <c r="BK277" s="17" t="str">
        <f t="shared" ca="1" si="270"/>
        <v/>
      </c>
      <c r="BL277" s="17" t="str">
        <f t="shared" ca="1" si="271"/>
        <v/>
      </c>
      <c r="BM277" s="17" t="str">
        <f t="shared" ca="1" si="272"/>
        <v/>
      </c>
      <c r="BN277" s="17" t="str">
        <f t="shared" ca="1" si="273"/>
        <v/>
      </c>
      <c r="BO277" s="17" t="str">
        <f t="shared" ca="1" si="274"/>
        <v/>
      </c>
      <c r="BP277" s="17">
        <f t="shared" ca="1" si="275"/>
        <v>4.1724314964193265E-2</v>
      </c>
      <c r="BQ277" s="17">
        <f t="shared" ca="1" si="276"/>
        <v>7.1833910034602377E-2</v>
      </c>
      <c r="BR277" s="17" t="str">
        <f t="shared" ca="1" si="277"/>
        <v/>
      </c>
      <c r="BS277" s="17" t="str">
        <f t="shared" ca="1" si="278"/>
        <v/>
      </c>
      <c r="BX277" t="str">
        <f>IF('Macrobond Imports'!FG276="","",'Macrobond Imports'!FG276)</f>
        <v/>
      </c>
      <c r="BY277" t="str">
        <f>IF('Macrobond Imports'!AI276="","",'Macrobond Imports'!AI276)</f>
        <v/>
      </c>
      <c r="CA277" s="37" t="str">
        <f t="shared" ca="1" si="279"/>
        <v/>
      </c>
      <c r="CB277" s="37" t="str">
        <f t="shared" ca="1" si="280"/>
        <v/>
      </c>
    </row>
    <row r="278" spans="1:80" x14ac:dyDescent="0.25">
      <c r="A278" s="10">
        <f>IF('Macrobond Imports'!A277="","",'Macrobond Imports'!A277)</f>
        <v>25538</v>
      </c>
      <c r="B278" s="9" t="str">
        <f>IF('Macrobond Imports'!B277="","",'Macrobond Imports'!B277)</f>
        <v/>
      </c>
      <c r="C278" s="9" t="str">
        <f>IF('Macrobond Imports'!C277="","",'Macrobond Imports'!C277)</f>
        <v/>
      </c>
      <c r="D278" s="9" t="str">
        <f>IF('Macrobond Imports'!Z277="","",'Macrobond Imports'!Z277)</f>
        <v/>
      </c>
      <c r="E278" s="9" t="str">
        <f>IF('Macrobond Imports'!BH277="","",'Macrobond Imports'!BH277)</f>
        <v/>
      </c>
      <c r="F278" s="9" t="str">
        <f>IF('Macrobond Imports'!BJ277="","",'Macrobond Imports'!BJ277)</f>
        <v/>
      </c>
      <c r="G278" s="9" t="str">
        <f>IF('Macrobond Imports'!BK277="","",'Macrobond Imports'!BK277)</f>
        <v/>
      </c>
      <c r="H278" s="9" t="str">
        <f>IF('Macrobond Imports'!BL277="","",'Macrobond Imports'!BL277)</f>
        <v/>
      </c>
      <c r="I278" s="9" t="str">
        <f>IF('Macrobond Imports'!BS277="","",'Macrobond Imports'!BS277)</f>
        <v/>
      </c>
      <c r="J278" s="9" t="str">
        <f>IF('Macrobond Imports'!AA277="","",'Macrobond Imports'!AA277)</f>
        <v/>
      </c>
      <c r="K278" s="9">
        <f>IF('Macrobond Imports'!DF277="","",'Macrobond Imports'!DF277)</f>
        <v>34.700000000000003</v>
      </c>
      <c r="L278" s="9">
        <f>IF('Macrobond Imports'!EA277="","",'Macrobond Imports'!EA277)</f>
        <v>35.1</v>
      </c>
      <c r="M278" s="9" t="str">
        <f>IF('Macrobond Imports'!FA277="","",'Macrobond Imports'!FA277)</f>
        <v/>
      </c>
      <c r="N278" s="9" t="str">
        <f>IF('Macrobond Imports'!FC277="","",'Macrobond Imports'!FC277)</f>
        <v/>
      </c>
      <c r="P278" s="16">
        <f t="shared" si="226"/>
        <v>25538</v>
      </c>
      <c r="Q278" s="17" t="str">
        <f t="shared" si="227"/>
        <v/>
      </c>
      <c r="R278" s="17" t="str">
        <f t="shared" si="228"/>
        <v/>
      </c>
      <c r="S278" s="17" t="str">
        <f t="shared" si="229"/>
        <v/>
      </c>
      <c r="T278" s="17" t="str">
        <f t="shared" si="230"/>
        <v/>
      </c>
      <c r="U278" s="17" t="str">
        <f t="shared" si="231"/>
        <v/>
      </c>
      <c r="V278" s="17" t="str">
        <f t="shared" si="232"/>
        <v/>
      </c>
      <c r="W278" s="17" t="str">
        <f t="shared" si="233"/>
        <v/>
      </c>
      <c r="X278" s="17" t="str">
        <f t="shared" si="234"/>
        <v/>
      </c>
      <c r="Y278" s="17" t="str">
        <f t="shared" si="235"/>
        <v/>
      </c>
      <c r="Z278" s="17">
        <f t="shared" si="236"/>
        <v>2.8901734104047616E-3</v>
      </c>
      <c r="AA278" s="17">
        <f t="shared" si="237"/>
        <v>-2.8409090909091717E-3</v>
      </c>
      <c r="AB278" s="17" t="str">
        <f t="shared" si="238"/>
        <v/>
      </c>
      <c r="AC278" s="17" t="str">
        <f t="shared" si="239"/>
        <v/>
      </c>
      <c r="AE278" s="17" t="str">
        <f t="shared" ca="1" si="240"/>
        <v/>
      </c>
      <c r="AF278" s="17" t="str">
        <f t="shared" ca="1" si="241"/>
        <v/>
      </c>
      <c r="AG278" s="17" t="str">
        <f t="shared" ca="1" si="242"/>
        <v/>
      </c>
      <c r="AH278" s="17" t="str">
        <f t="shared" ca="1" si="243"/>
        <v/>
      </c>
      <c r="AI278" s="17" t="str">
        <f t="shared" ca="1" si="244"/>
        <v/>
      </c>
      <c r="AJ278" s="17" t="str">
        <f t="shared" ca="1" si="245"/>
        <v/>
      </c>
      <c r="AK278" s="17" t="str">
        <f t="shared" ca="1" si="246"/>
        <v/>
      </c>
      <c r="AL278" s="17" t="str">
        <f t="shared" ca="1" si="247"/>
        <v/>
      </c>
      <c r="AM278" s="17" t="str">
        <f t="shared" ca="1" si="248"/>
        <v/>
      </c>
      <c r="AN278" s="17">
        <f t="shared" ca="1" si="249"/>
        <v>3.8922155688622784E-2</v>
      </c>
      <c r="AO278" s="17">
        <f t="shared" ca="1" si="250"/>
        <v>8.3333333333333481E-2</v>
      </c>
      <c r="AP278" s="17" t="str">
        <f t="shared" ca="1" si="251"/>
        <v/>
      </c>
      <c r="AQ278" s="17" t="str">
        <f t="shared" ca="1" si="252"/>
        <v/>
      </c>
      <c r="AS278" s="17" t="str">
        <f t="shared" ca="1" si="253"/>
        <v/>
      </c>
      <c r="AT278" s="17" t="str">
        <f t="shared" ca="1" si="254"/>
        <v/>
      </c>
      <c r="AU278" s="17" t="str">
        <f t="shared" ca="1" si="255"/>
        <v/>
      </c>
      <c r="AV278" s="17" t="str">
        <f t="shared" ca="1" si="256"/>
        <v/>
      </c>
      <c r="AW278" s="17" t="str">
        <f t="shared" ca="1" si="257"/>
        <v/>
      </c>
      <c r="AX278" s="17" t="str">
        <f t="shared" ca="1" si="258"/>
        <v/>
      </c>
      <c r="AY278" s="17" t="str">
        <f t="shared" ca="1" si="259"/>
        <v/>
      </c>
      <c r="AZ278" s="17" t="str">
        <f t="shared" ca="1" si="260"/>
        <v/>
      </c>
      <c r="BA278" s="17" t="str">
        <f t="shared" ca="1" si="261"/>
        <v/>
      </c>
      <c r="BB278" s="17">
        <f t="shared" ca="1" si="262"/>
        <v>5.9774523202255292E-2</v>
      </c>
      <c r="BC278" s="17">
        <f t="shared" ca="1" si="263"/>
        <v>8.3913675143461264E-2</v>
      </c>
      <c r="BD278" s="17" t="str">
        <f t="shared" ca="1" si="264"/>
        <v/>
      </c>
      <c r="BE278" s="17" t="str">
        <f t="shared" ca="1" si="265"/>
        <v/>
      </c>
      <c r="BG278" s="17" t="str">
        <f t="shared" ca="1" si="266"/>
        <v/>
      </c>
      <c r="BH278" s="17" t="str">
        <f t="shared" ca="1" si="267"/>
        <v/>
      </c>
      <c r="BI278" s="17" t="str">
        <f t="shared" ca="1" si="268"/>
        <v/>
      </c>
      <c r="BJ278" s="17" t="str">
        <f t="shared" ca="1" si="269"/>
        <v/>
      </c>
      <c r="BK278" s="17" t="str">
        <f t="shared" ca="1" si="270"/>
        <v/>
      </c>
      <c r="BL278" s="17" t="str">
        <f t="shared" ca="1" si="271"/>
        <v/>
      </c>
      <c r="BM278" s="17" t="str">
        <f t="shared" ca="1" si="272"/>
        <v/>
      </c>
      <c r="BN278" s="17" t="str">
        <f t="shared" ca="1" si="273"/>
        <v/>
      </c>
      <c r="BO278" s="17" t="str">
        <f t="shared" ca="1" si="274"/>
        <v/>
      </c>
      <c r="BP278" s="17">
        <f t="shared" ca="1" si="275"/>
        <v>4.1600346020761458E-2</v>
      </c>
      <c r="BQ278" s="17">
        <f t="shared" ca="1" si="276"/>
        <v>3.5085066162571232E-2</v>
      </c>
      <c r="BR278" s="17" t="str">
        <f t="shared" ca="1" si="277"/>
        <v/>
      </c>
      <c r="BS278" s="17" t="str">
        <f t="shared" ca="1" si="278"/>
        <v/>
      </c>
      <c r="BX278" t="str">
        <f>IF('Macrobond Imports'!FG277="","",'Macrobond Imports'!FG277)</f>
        <v/>
      </c>
      <c r="BY278" t="str">
        <f>IF('Macrobond Imports'!AI277="","",'Macrobond Imports'!AI277)</f>
        <v/>
      </c>
      <c r="CA278" s="37" t="str">
        <f t="shared" ca="1" si="279"/>
        <v/>
      </c>
      <c r="CB278" s="37" t="str">
        <f t="shared" ca="1" si="280"/>
        <v/>
      </c>
    </row>
    <row r="279" spans="1:80" x14ac:dyDescent="0.25">
      <c r="A279" s="10">
        <f>IF('Macrobond Imports'!A278="","",'Macrobond Imports'!A278)</f>
        <v>25569</v>
      </c>
      <c r="B279" s="9" t="str">
        <f>IF('Macrobond Imports'!B278="","",'Macrobond Imports'!B278)</f>
        <v/>
      </c>
      <c r="C279" s="9" t="str">
        <f>IF('Macrobond Imports'!C278="","",'Macrobond Imports'!C278)</f>
        <v/>
      </c>
      <c r="D279" s="9" t="str">
        <f>IF('Macrobond Imports'!Z278="","",'Macrobond Imports'!Z278)</f>
        <v/>
      </c>
      <c r="E279" s="9" t="str">
        <f>IF('Macrobond Imports'!BH278="","",'Macrobond Imports'!BH278)</f>
        <v/>
      </c>
      <c r="F279" s="9" t="str">
        <f>IF('Macrobond Imports'!BJ278="","",'Macrobond Imports'!BJ278)</f>
        <v/>
      </c>
      <c r="G279" s="9" t="str">
        <f>IF('Macrobond Imports'!BK278="","",'Macrobond Imports'!BK278)</f>
        <v/>
      </c>
      <c r="H279" s="9" t="str">
        <f>IF('Macrobond Imports'!BL278="","",'Macrobond Imports'!BL278)</f>
        <v/>
      </c>
      <c r="I279" s="9" t="str">
        <f>IF('Macrobond Imports'!BS278="","",'Macrobond Imports'!BS278)</f>
        <v/>
      </c>
      <c r="J279" s="9" t="str">
        <f>IF('Macrobond Imports'!AA278="","",'Macrobond Imports'!AA278)</f>
        <v/>
      </c>
      <c r="K279" s="9">
        <f>IF('Macrobond Imports'!DF278="","",'Macrobond Imports'!DF278)</f>
        <v>35</v>
      </c>
      <c r="L279" s="9">
        <f>IF('Macrobond Imports'!EA278="","",'Macrobond Imports'!EA278)</f>
        <v>35.1</v>
      </c>
      <c r="M279" s="9" t="str">
        <f>IF('Macrobond Imports'!FA278="","",'Macrobond Imports'!FA278)</f>
        <v/>
      </c>
      <c r="N279" s="9" t="str">
        <f>IF('Macrobond Imports'!FC278="","",'Macrobond Imports'!FC278)</f>
        <v/>
      </c>
      <c r="P279" s="16">
        <f t="shared" si="226"/>
        <v>25569</v>
      </c>
      <c r="Q279" s="17" t="str">
        <f t="shared" si="227"/>
        <v/>
      </c>
      <c r="R279" s="17" t="str">
        <f t="shared" si="228"/>
        <v/>
      </c>
      <c r="S279" s="17" t="str">
        <f t="shared" si="229"/>
        <v/>
      </c>
      <c r="T279" s="17" t="str">
        <f t="shared" si="230"/>
        <v/>
      </c>
      <c r="U279" s="17" t="str">
        <f t="shared" si="231"/>
        <v/>
      </c>
      <c r="V279" s="17" t="str">
        <f t="shared" si="232"/>
        <v/>
      </c>
      <c r="W279" s="17" t="str">
        <f t="shared" si="233"/>
        <v/>
      </c>
      <c r="X279" s="17" t="str">
        <f t="shared" si="234"/>
        <v/>
      </c>
      <c r="Y279" s="17" t="str">
        <f t="shared" si="235"/>
        <v/>
      </c>
      <c r="Z279" s="17">
        <f t="shared" si="236"/>
        <v>8.6455331412103043E-3</v>
      </c>
      <c r="AA279" s="17">
        <f t="shared" si="237"/>
        <v>0</v>
      </c>
      <c r="AB279" s="17" t="str">
        <f t="shared" si="238"/>
        <v/>
      </c>
      <c r="AC279" s="17" t="str">
        <f t="shared" si="239"/>
        <v/>
      </c>
      <c r="AE279" s="17" t="str">
        <f t="shared" ca="1" si="240"/>
        <v/>
      </c>
      <c r="AF279" s="17" t="str">
        <f t="shared" ca="1" si="241"/>
        <v/>
      </c>
      <c r="AG279" s="17" t="str">
        <f t="shared" ca="1" si="242"/>
        <v/>
      </c>
      <c r="AH279" s="17" t="str">
        <f t="shared" ca="1" si="243"/>
        <v/>
      </c>
      <c r="AI279" s="17" t="str">
        <f t="shared" ca="1" si="244"/>
        <v/>
      </c>
      <c r="AJ279" s="17" t="str">
        <f t="shared" ca="1" si="245"/>
        <v/>
      </c>
      <c r="AK279" s="17" t="str">
        <f t="shared" ca="1" si="246"/>
        <v/>
      </c>
      <c r="AL279" s="17" t="str">
        <f t="shared" ca="1" si="247"/>
        <v/>
      </c>
      <c r="AM279" s="17" t="str">
        <f t="shared" ca="1" si="248"/>
        <v/>
      </c>
      <c r="AN279" s="17">
        <f t="shared" ca="1" si="249"/>
        <v>4.1666666666666519E-2</v>
      </c>
      <c r="AO279" s="17">
        <f t="shared" ca="1" si="250"/>
        <v>7.6687116564417179E-2</v>
      </c>
      <c r="AP279" s="17" t="str">
        <f t="shared" ca="1" si="251"/>
        <v/>
      </c>
      <c r="AQ279" s="17" t="str">
        <f t="shared" ca="1" si="252"/>
        <v/>
      </c>
      <c r="AS279" s="17" t="str">
        <f t="shared" ca="1" si="253"/>
        <v/>
      </c>
      <c r="AT279" s="17" t="str">
        <f t="shared" ca="1" si="254"/>
        <v/>
      </c>
      <c r="AU279" s="17" t="str">
        <f t="shared" ca="1" si="255"/>
        <v/>
      </c>
      <c r="AV279" s="17" t="str">
        <f t="shared" ca="1" si="256"/>
        <v/>
      </c>
      <c r="AW279" s="17" t="str">
        <f t="shared" ca="1" si="257"/>
        <v/>
      </c>
      <c r="AX279" s="17" t="str">
        <f t="shared" ca="1" si="258"/>
        <v/>
      </c>
      <c r="AY279" s="17" t="str">
        <f t="shared" ca="1" si="259"/>
        <v/>
      </c>
      <c r="AZ279" s="17" t="str">
        <f t="shared" ca="1" si="260"/>
        <v/>
      </c>
      <c r="BA279" s="17" t="str">
        <f t="shared" ca="1" si="261"/>
        <v/>
      </c>
      <c r="BB279" s="17">
        <f t="shared" ca="1" si="262"/>
        <v>7.1614069934532676E-2</v>
      </c>
      <c r="BC279" s="17">
        <f t="shared" ca="1" si="263"/>
        <v>3.4931224515080572E-2</v>
      </c>
      <c r="BD279" s="17" t="str">
        <f t="shared" ca="1" si="264"/>
        <v/>
      </c>
      <c r="BE279" s="17" t="str">
        <f t="shared" ca="1" si="265"/>
        <v/>
      </c>
      <c r="BG279" s="17" t="str">
        <f t="shared" ca="1" si="266"/>
        <v/>
      </c>
      <c r="BH279" s="17" t="str">
        <f t="shared" ca="1" si="267"/>
        <v/>
      </c>
      <c r="BI279" s="17" t="str">
        <f t="shared" ca="1" si="268"/>
        <v/>
      </c>
      <c r="BJ279" s="17" t="str">
        <f t="shared" ca="1" si="269"/>
        <v/>
      </c>
      <c r="BK279" s="17" t="str">
        <f t="shared" ca="1" si="270"/>
        <v/>
      </c>
      <c r="BL279" s="17" t="str">
        <f t="shared" ca="1" si="271"/>
        <v/>
      </c>
      <c r="BM279" s="17" t="str">
        <f t="shared" ca="1" si="272"/>
        <v/>
      </c>
      <c r="BN279" s="17" t="str">
        <f t="shared" ca="1" si="273"/>
        <v/>
      </c>
      <c r="BO279" s="17" t="str">
        <f t="shared" ca="1" si="274"/>
        <v/>
      </c>
      <c r="BP279" s="17">
        <f t="shared" ca="1" si="275"/>
        <v>5.9688581314878641E-2</v>
      </c>
      <c r="BQ279" s="17">
        <f t="shared" ca="1" si="276"/>
        <v>5.9511012117198892E-2</v>
      </c>
      <c r="BR279" s="17" t="str">
        <f t="shared" ca="1" si="277"/>
        <v/>
      </c>
      <c r="BS279" s="17" t="str">
        <f t="shared" ca="1" si="278"/>
        <v/>
      </c>
      <c r="BX279" t="str">
        <f>IF('Macrobond Imports'!FG278="","",'Macrobond Imports'!FG278)</f>
        <v/>
      </c>
      <c r="BY279" t="str">
        <f>IF('Macrobond Imports'!AI278="","",'Macrobond Imports'!AI278)</f>
        <v/>
      </c>
      <c r="CA279" s="37" t="str">
        <f t="shared" ca="1" si="279"/>
        <v/>
      </c>
      <c r="CB279" s="37" t="str">
        <f t="shared" ca="1" si="280"/>
        <v/>
      </c>
    </row>
    <row r="280" spans="1:80" x14ac:dyDescent="0.25">
      <c r="A280" s="10">
        <f>IF('Macrobond Imports'!A279="","",'Macrobond Imports'!A279)</f>
        <v>25600</v>
      </c>
      <c r="B280" s="9" t="str">
        <f>IF('Macrobond Imports'!B279="","",'Macrobond Imports'!B279)</f>
        <v/>
      </c>
      <c r="C280" s="9" t="str">
        <f>IF('Macrobond Imports'!C279="","",'Macrobond Imports'!C279)</f>
        <v/>
      </c>
      <c r="D280" s="9" t="str">
        <f>IF('Macrobond Imports'!Z279="","",'Macrobond Imports'!Z279)</f>
        <v/>
      </c>
      <c r="E280" s="9" t="str">
        <f>IF('Macrobond Imports'!BH279="","",'Macrobond Imports'!BH279)</f>
        <v/>
      </c>
      <c r="F280" s="9" t="str">
        <f>IF('Macrobond Imports'!BJ279="","",'Macrobond Imports'!BJ279)</f>
        <v/>
      </c>
      <c r="G280" s="9" t="str">
        <f>IF('Macrobond Imports'!BK279="","",'Macrobond Imports'!BK279)</f>
        <v/>
      </c>
      <c r="H280" s="9" t="str">
        <f>IF('Macrobond Imports'!BL279="","",'Macrobond Imports'!BL279)</f>
        <v/>
      </c>
      <c r="I280" s="9" t="str">
        <f>IF('Macrobond Imports'!BS279="","",'Macrobond Imports'!BS279)</f>
        <v/>
      </c>
      <c r="J280" s="9" t="str">
        <f>IF('Macrobond Imports'!AA279="","",'Macrobond Imports'!AA279)</f>
        <v/>
      </c>
      <c r="K280" s="9">
        <f>IF('Macrobond Imports'!DF279="","",'Macrobond Imports'!DF279)</f>
        <v>35</v>
      </c>
      <c r="L280" s="9">
        <f>IF('Macrobond Imports'!EA279="","",'Macrobond Imports'!EA279)</f>
        <v>35.200000000000003</v>
      </c>
      <c r="M280" s="9" t="str">
        <f>IF('Macrobond Imports'!FA279="","",'Macrobond Imports'!FA279)</f>
        <v/>
      </c>
      <c r="N280" s="9" t="str">
        <f>IF('Macrobond Imports'!FC279="","",'Macrobond Imports'!FC279)</f>
        <v/>
      </c>
      <c r="P280" s="16">
        <f t="shared" si="226"/>
        <v>25600</v>
      </c>
      <c r="Q280" s="17" t="str">
        <f t="shared" si="227"/>
        <v/>
      </c>
      <c r="R280" s="17" t="str">
        <f t="shared" si="228"/>
        <v/>
      </c>
      <c r="S280" s="17" t="str">
        <f t="shared" si="229"/>
        <v/>
      </c>
      <c r="T280" s="17" t="str">
        <f t="shared" si="230"/>
        <v/>
      </c>
      <c r="U280" s="17" t="str">
        <f t="shared" si="231"/>
        <v/>
      </c>
      <c r="V280" s="17" t="str">
        <f t="shared" si="232"/>
        <v/>
      </c>
      <c r="W280" s="17" t="str">
        <f t="shared" si="233"/>
        <v/>
      </c>
      <c r="X280" s="17" t="str">
        <f t="shared" si="234"/>
        <v/>
      </c>
      <c r="Y280" s="17" t="str">
        <f t="shared" si="235"/>
        <v/>
      </c>
      <c r="Z280" s="17">
        <f t="shared" si="236"/>
        <v>0</v>
      </c>
      <c r="AA280" s="17">
        <f t="shared" si="237"/>
        <v>2.8490028490029129E-3</v>
      </c>
      <c r="AB280" s="17" t="str">
        <f t="shared" si="238"/>
        <v/>
      </c>
      <c r="AC280" s="17" t="str">
        <f t="shared" si="239"/>
        <v/>
      </c>
      <c r="AE280" s="17" t="str">
        <f t="shared" ca="1" si="240"/>
        <v/>
      </c>
      <c r="AF280" s="17" t="str">
        <f t="shared" ca="1" si="241"/>
        <v/>
      </c>
      <c r="AG280" s="17" t="str">
        <f t="shared" ca="1" si="242"/>
        <v/>
      </c>
      <c r="AH280" s="17" t="str">
        <f t="shared" ca="1" si="243"/>
        <v/>
      </c>
      <c r="AI280" s="17" t="str">
        <f t="shared" ca="1" si="244"/>
        <v/>
      </c>
      <c r="AJ280" s="17" t="str">
        <f t="shared" ca="1" si="245"/>
        <v/>
      </c>
      <c r="AK280" s="17" t="str">
        <f t="shared" ca="1" si="246"/>
        <v/>
      </c>
      <c r="AL280" s="17" t="str">
        <f t="shared" ca="1" si="247"/>
        <v/>
      </c>
      <c r="AM280" s="17" t="str">
        <f t="shared" ca="1" si="248"/>
        <v/>
      </c>
      <c r="AN280" s="17">
        <f t="shared" ca="1" si="249"/>
        <v>3.8575667655786239E-2</v>
      </c>
      <c r="AO280" s="17">
        <f t="shared" ca="1" si="250"/>
        <v>8.9783281733746279E-2</v>
      </c>
      <c r="AP280" s="17" t="str">
        <f t="shared" ca="1" si="251"/>
        <v/>
      </c>
      <c r="AQ280" s="17" t="str">
        <f t="shared" ca="1" si="252"/>
        <v/>
      </c>
      <c r="AS280" s="17" t="str">
        <f t="shared" ca="1" si="253"/>
        <v/>
      </c>
      <c r="AT280" s="17" t="str">
        <f t="shared" ca="1" si="254"/>
        <v/>
      </c>
      <c r="AU280" s="17" t="str">
        <f t="shared" ca="1" si="255"/>
        <v/>
      </c>
      <c r="AV280" s="17" t="str">
        <f t="shared" ca="1" si="256"/>
        <v/>
      </c>
      <c r="AW280" s="17" t="str">
        <f t="shared" ca="1" si="257"/>
        <v/>
      </c>
      <c r="AX280" s="17" t="str">
        <f t="shared" ca="1" si="258"/>
        <v/>
      </c>
      <c r="AY280" s="17" t="str">
        <f t="shared" ca="1" si="259"/>
        <v/>
      </c>
      <c r="AZ280" s="17" t="str">
        <f t="shared" ca="1" si="260"/>
        <v/>
      </c>
      <c r="BA280" s="17" t="str">
        <f t="shared" ca="1" si="261"/>
        <v/>
      </c>
      <c r="BB280" s="17">
        <f t="shared" ca="1" si="262"/>
        <v>4.7050870583607907E-2</v>
      </c>
      <c r="BC280" s="17">
        <f t="shared" ca="1" si="263"/>
        <v>0</v>
      </c>
      <c r="BD280" s="17" t="str">
        <f t="shared" ca="1" si="264"/>
        <v/>
      </c>
      <c r="BE280" s="17" t="str">
        <f t="shared" ca="1" si="265"/>
        <v/>
      </c>
      <c r="BG280" s="17" t="str">
        <f t="shared" ca="1" si="266"/>
        <v/>
      </c>
      <c r="BH280" s="17" t="str">
        <f t="shared" ca="1" si="267"/>
        <v/>
      </c>
      <c r="BI280" s="17" t="str">
        <f t="shared" ca="1" si="268"/>
        <v/>
      </c>
      <c r="BJ280" s="17" t="str">
        <f t="shared" ca="1" si="269"/>
        <v/>
      </c>
      <c r="BK280" s="17" t="str">
        <f t="shared" ca="1" si="270"/>
        <v/>
      </c>
      <c r="BL280" s="17" t="str">
        <f t="shared" ca="1" si="271"/>
        <v/>
      </c>
      <c r="BM280" s="17" t="str">
        <f t="shared" ca="1" si="272"/>
        <v/>
      </c>
      <c r="BN280" s="17" t="str">
        <f t="shared" ca="1" si="273"/>
        <v/>
      </c>
      <c r="BO280" s="17" t="str">
        <f t="shared" ca="1" si="274"/>
        <v/>
      </c>
      <c r="BP280" s="17">
        <f t="shared" ca="1" si="275"/>
        <v>4.7330802640128677E-2</v>
      </c>
      <c r="BQ280" s="17">
        <f t="shared" ca="1" si="276"/>
        <v>4.7052460789616113E-2</v>
      </c>
      <c r="BR280" s="17" t="str">
        <f t="shared" ca="1" si="277"/>
        <v/>
      </c>
      <c r="BS280" s="17" t="str">
        <f t="shared" ca="1" si="278"/>
        <v/>
      </c>
      <c r="BX280" t="str">
        <f>IF('Macrobond Imports'!FG279="","",'Macrobond Imports'!FG279)</f>
        <v/>
      </c>
      <c r="BY280" t="str">
        <f>IF('Macrobond Imports'!AI279="","",'Macrobond Imports'!AI279)</f>
        <v/>
      </c>
      <c r="CA280" s="37" t="str">
        <f t="shared" ca="1" si="279"/>
        <v/>
      </c>
      <c r="CB280" s="37" t="str">
        <f t="shared" ca="1" si="280"/>
        <v/>
      </c>
    </row>
    <row r="281" spans="1:80" x14ac:dyDescent="0.25">
      <c r="A281" s="10">
        <f>IF('Macrobond Imports'!A280="","",'Macrobond Imports'!A280)</f>
        <v>25628</v>
      </c>
      <c r="B281" s="9" t="str">
        <f>IF('Macrobond Imports'!B280="","",'Macrobond Imports'!B280)</f>
        <v/>
      </c>
      <c r="C281" s="9" t="str">
        <f>IF('Macrobond Imports'!C280="","",'Macrobond Imports'!C280)</f>
        <v/>
      </c>
      <c r="D281" s="9" t="str">
        <f>IF('Macrobond Imports'!Z280="","",'Macrobond Imports'!Z280)</f>
        <v/>
      </c>
      <c r="E281" s="9" t="str">
        <f>IF('Macrobond Imports'!BH280="","",'Macrobond Imports'!BH280)</f>
        <v/>
      </c>
      <c r="F281" s="9" t="str">
        <f>IF('Macrobond Imports'!BJ280="","",'Macrobond Imports'!BJ280)</f>
        <v/>
      </c>
      <c r="G281" s="9" t="str">
        <f>IF('Macrobond Imports'!BK280="","",'Macrobond Imports'!BK280)</f>
        <v/>
      </c>
      <c r="H281" s="9" t="str">
        <f>IF('Macrobond Imports'!BL280="","",'Macrobond Imports'!BL280)</f>
        <v/>
      </c>
      <c r="I281" s="9" t="str">
        <f>IF('Macrobond Imports'!BS280="","",'Macrobond Imports'!BS280)</f>
        <v/>
      </c>
      <c r="J281" s="9" t="str">
        <f>IF('Macrobond Imports'!AA280="","",'Macrobond Imports'!AA280)</f>
        <v/>
      </c>
      <c r="K281" s="9">
        <f>IF('Macrobond Imports'!DF280="","",'Macrobond Imports'!DF280)</f>
        <v>34.9</v>
      </c>
      <c r="L281" s="9">
        <f>IF('Macrobond Imports'!EA280="","",'Macrobond Imports'!EA280)</f>
        <v>35.6</v>
      </c>
      <c r="M281" s="9" t="str">
        <f>IF('Macrobond Imports'!FA280="","",'Macrobond Imports'!FA280)</f>
        <v/>
      </c>
      <c r="N281" s="9" t="str">
        <f>IF('Macrobond Imports'!FC280="","",'Macrobond Imports'!FC280)</f>
        <v/>
      </c>
      <c r="P281" s="16">
        <f t="shared" si="226"/>
        <v>25628</v>
      </c>
      <c r="Q281" s="17" t="str">
        <f t="shared" si="227"/>
        <v/>
      </c>
      <c r="R281" s="17" t="str">
        <f t="shared" si="228"/>
        <v/>
      </c>
      <c r="S281" s="17" t="str">
        <f t="shared" si="229"/>
        <v/>
      </c>
      <c r="T281" s="17" t="str">
        <f t="shared" si="230"/>
        <v/>
      </c>
      <c r="U281" s="17" t="str">
        <f t="shared" si="231"/>
        <v/>
      </c>
      <c r="V281" s="17" t="str">
        <f t="shared" si="232"/>
        <v/>
      </c>
      <c r="W281" s="17" t="str">
        <f t="shared" si="233"/>
        <v/>
      </c>
      <c r="X281" s="17" t="str">
        <f t="shared" si="234"/>
        <v/>
      </c>
      <c r="Y281" s="17" t="str">
        <f t="shared" si="235"/>
        <v/>
      </c>
      <c r="Z281" s="17">
        <f t="shared" si="236"/>
        <v>-2.8571428571428914E-3</v>
      </c>
      <c r="AA281" s="17">
        <f t="shared" si="237"/>
        <v>1.1363636363636243E-2</v>
      </c>
      <c r="AB281" s="17" t="str">
        <f t="shared" si="238"/>
        <v/>
      </c>
      <c r="AC281" s="17" t="str">
        <f t="shared" si="239"/>
        <v/>
      </c>
      <c r="AE281" s="17" t="str">
        <f t="shared" ca="1" si="240"/>
        <v/>
      </c>
      <c r="AF281" s="17" t="str">
        <f t="shared" ca="1" si="241"/>
        <v/>
      </c>
      <c r="AG281" s="17" t="str">
        <f t="shared" ca="1" si="242"/>
        <v/>
      </c>
      <c r="AH281" s="17" t="str">
        <f t="shared" ca="1" si="243"/>
        <v/>
      </c>
      <c r="AI281" s="17" t="str">
        <f t="shared" ca="1" si="244"/>
        <v/>
      </c>
      <c r="AJ281" s="17" t="str">
        <f t="shared" ca="1" si="245"/>
        <v/>
      </c>
      <c r="AK281" s="17" t="str">
        <f t="shared" ca="1" si="246"/>
        <v/>
      </c>
      <c r="AL281" s="17" t="str">
        <f t="shared" ca="1" si="247"/>
        <v/>
      </c>
      <c r="AM281" s="17" t="str">
        <f t="shared" ca="1" si="248"/>
        <v/>
      </c>
      <c r="AN281" s="17">
        <f t="shared" ca="1" si="249"/>
        <v>2.9498525073746285E-2</v>
      </c>
      <c r="AO281" s="17">
        <f t="shared" ca="1" si="250"/>
        <v>8.8685015290519864E-2</v>
      </c>
      <c r="AP281" s="17" t="str">
        <f t="shared" ca="1" si="251"/>
        <v/>
      </c>
      <c r="AQ281" s="17" t="str">
        <f t="shared" ca="1" si="252"/>
        <v/>
      </c>
      <c r="AS281" s="17" t="str">
        <f t="shared" ca="1" si="253"/>
        <v/>
      </c>
      <c r="AT281" s="17" t="str">
        <f t="shared" ca="1" si="254"/>
        <v/>
      </c>
      <c r="AU281" s="17" t="str">
        <f t="shared" ca="1" si="255"/>
        <v/>
      </c>
      <c r="AV281" s="17" t="str">
        <f t="shared" ca="1" si="256"/>
        <v/>
      </c>
      <c r="AW281" s="17" t="str">
        <f t="shared" ca="1" si="257"/>
        <v/>
      </c>
      <c r="AX281" s="17" t="str">
        <f t="shared" ca="1" si="258"/>
        <v/>
      </c>
      <c r="AY281" s="17" t="str">
        <f t="shared" ca="1" si="259"/>
        <v/>
      </c>
      <c r="AZ281" s="17" t="str">
        <f t="shared" ca="1" si="260"/>
        <v/>
      </c>
      <c r="BA281" s="17" t="str">
        <f t="shared" ca="1" si="261"/>
        <v/>
      </c>
      <c r="BB281" s="17">
        <f t="shared" ca="1" si="262"/>
        <v>2.3254842677046916E-2</v>
      </c>
      <c r="BC281" s="17">
        <f t="shared" ca="1" si="263"/>
        <v>5.8209183159514399E-2</v>
      </c>
      <c r="BD281" s="17" t="str">
        <f t="shared" ca="1" si="264"/>
        <v/>
      </c>
      <c r="BE281" s="17" t="str">
        <f t="shared" ca="1" si="265"/>
        <v/>
      </c>
      <c r="BG281" s="17" t="str">
        <f t="shared" ca="1" si="266"/>
        <v/>
      </c>
      <c r="BH281" s="17" t="str">
        <f t="shared" ca="1" si="267"/>
        <v/>
      </c>
      <c r="BI281" s="17" t="str">
        <f t="shared" ca="1" si="268"/>
        <v/>
      </c>
      <c r="BJ281" s="17" t="str">
        <f t="shared" ca="1" si="269"/>
        <v/>
      </c>
      <c r="BK281" s="17" t="str">
        <f t="shared" ca="1" si="270"/>
        <v/>
      </c>
      <c r="BL281" s="17" t="str">
        <f t="shared" ca="1" si="271"/>
        <v/>
      </c>
      <c r="BM281" s="17" t="str">
        <f t="shared" ca="1" si="272"/>
        <v/>
      </c>
      <c r="BN281" s="17" t="str">
        <f t="shared" ca="1" si="273"/>
        <v/>
      </c>
      <c r="BO281" s="17" t="str">
        <f t="shared" ca="1" si="274"/>
        <v/>
      </c>
      <c r="BP281" s="17">
        <f t="shared" ca="1" si="275"/>
        <v>4.1354604835675657E-2</v>
      </c>
      <c r="BQ281" s="17">
        <f t="shared" ca="1" si="276"/>
        <v>7.0984315846403634E-2</v>
      </c>
      <c r="BR281" s="17" t="str">
        <f t="shared" ca="1" si="277"/>
        <v/>
      </c>
      <c r="BS281" s="17" t="str">
        <f t="shared" ca="1" si="278"/>
        <v/>
      </c>
      <c r="BX281" t="str">
        <f>IF('Macrobond Imports'!FG280="","",'Macrobond Imports'!FG280)</f>
        <v/>
      </c>
      <c r="BY281" t="str">
        <f>IF('Macrobond Imports'!AI280="","",'Macrobond Imports'!AI280)</f>
        <v/>
      </c>
      <c r="CA281" s="37" t="str">
        <f t="shared" ca="1" si="279"/>
        <v/>
      </c>
      <c r="CB281" s="37" t="str">
        <f t="shared" ca="1" si="280"/>
        <v/>
      </c>
    </row>
    <row r="282" spans="1:80" x14ac:dyDescent="0.25">
      <c r="A282" s="10">
        <f>IF('Macrobond Imports'!A281="","",'Macrobond Imports'!A281)</f>
        <v>25659</v>
      </c>
      <c r="B282" s="9" t="str">
        <f>IF('Macrobond Imports'!B281="","",'Macrobond Imports'!B281)</f>
        <v/>
      </c>
      <c r="C282" s="9" t="str">
        <f>IF('Macrobond Imports'!C281="","",'Macrobond Imports'!C281)</f>
        <v/>
      </c>
      <c r="D282" s="9" t="str">
        <f>IF('Macrobond Imports'!Z281="","",'Macrobond Imports'!Z281)</f>
        <v/>
      </c>
      <c r="E282" s="9" t="str">
        <f>IF('Macrobond Imports'!BH281="","",'Macrobond Imports'!BH281)</f>
        <v/>
      </c>
      <c r="F282" s="9" t="str">
        <f>IF('Macrobond Imports'!BJ281="","",'Macrobond Imports'!BJ281)</f>
        <v/>
      </c>
      <c r="G282" s="9" t="str">
        <f>IF('Macrobond Imports'!BK281="","",'Macrobond Imports'!BK281)</f>
        <v/>
      </c>
      <c r="H282" s="9" t="str">
        <f>IF('Macrobond Imports'!BL281="","",'Macrobond Imports'!BL281)</f>
        <v/>
      </c>
      <c r="I282" s="9" t="str">
        <f>IF('Macrobond Imports'!BS281="","",'Macrobond Imports'!BS281)</f>
        <v/>
      </c>
      <c r="J282" s="9" t="str">
        <f>IF('Macrobond Imports'!AA281="","",'Macrobond Imports'!AA281)</f>
        <v/>
      </c>
      <c r="K282" s="9">
        <f>IF('Macrobond Imports'!DF281="","",'Macrobond Imports'!DF281)</f>
        <v>35.1</v>
      </c>
      <c r="L282" s="9">
        <f>IF('Macrobond Imports'!EA281="","",'Macrobond Imports'!EA281)</f>
        <v>35.5</v>
      </c>
      <c r="M282" s="9" t="str">
        <f>IF('Macrobond Imports'!FA281="","",'Macrobond Imports'!FA281)</f>
        <v/>
      </c>
      <c r="N282" s="9" t="str">
        <f>IF('Macrobond Imports'!FC281="","",'Macrobond Imports'!FC281)</f>
        <v/>
      </c>
      <c r="P282" s="16">
        <f t="shared" si="226"/>
        <v>25659</v>
      </c>
      <c r="Q282" s="17" t="str">
        <f t="shared" si="227"/>
        <v/>
      </c>
      <c r="R282" s="17" t="str">
        <f t="shared" si="228"/>
        <v/>
      </c>
      <c r="S282" s="17" t="str">
        <f t="shared" si="229"/>
        <v/>
      </c>
      <c r="T282" s="17" t="str">
        <f t="shared" si="230"/>
        <v/>
      </c>
      <c r="U282" s="17" t="str">
        <f t="shared" si="231"/>
        <v/>
      </c>
      <c r="V282" s="17" t="str">
        <f t="shared" si="232"/>
        <v/>
      </c>
      <c r="W282" s="17" t="str">
        <f t="shared" si="233"/>
        <v/>
      </c>
      <c r="X282" s="17" t="str">
        <f t="shared" si="234"/>
        <v/>
      </c>
      <c r="Y282" s="17" t="str">
        <f t="shared" si="235"/>
        <v/>
      </c>
      <c r="Z282" s="17">
        <f t="shared" si="236"/>
        <v>5.7306590257879542E-3</v>
      </c>
      <c r="AA282" s="17">
        <f t="shared" si="237"/>
        <v>-2.8089887640450062E-3</v>
      </c>
      <c r="AB282" s="17" t="str">
        <f t="shared" si="238"/>
        <v/>
      </c>
      <c r="AC282" s="17" t="str">
        <f t="shared" si="239"/>
        <v/>
      </c>
      <c r="AE282" s="17" t="str">
        <f t="shared" ca="1" si="240"/>
        <v/>
      </c>
      <c r="AF282" s="17" t="str">
        <f t="shared" ca="1" si="241"/>
        <v/>
      </c>
      <c r="AG282" s="17" t="str">
        <f t="shared" ca="1" si="242"/>
        <v/>
      </c>
      <c r="AH282" s="17" t="str">
        <f t="shared" ca="1" si="243"/>
        <v/>
      </c>
      <c r="AI282" s="17" t="str">
        <f t="shared" ca="1" si="244"/>
        <v/>
      </c>
      <c r="AJ282" s="17" t="str">
        <f t="shared" ca="1" si="245"/>
        <v/>
      </c>
      <c r="AK282" s="17" t="str">
        <f t="shared" ca="1" si="246"/>
        <v/>
      </c>
      <c r="AL282" s="17" t="str">
        <f t="shared" ca="1" si="247"/>
        <v/>
      </c>
      <c r="AM282" s="17" t="str">
        <f t="shared" ca="1" si="248"/>
        <v/>
      </c>
      <c r="AN282" s="17">
        <f t="shared" ca="1" si="249"/>
        <v>3.8461538461538547E-2</v>
      </c>
      <c r="AO282" s="17">
        <f t="shared" ca="1" si="250"/>
        <v>7.2507552870090697E-2</v>
      </c>
      <c r="AP282" s="17" t="str">
        <f t="shared" ca="1" si="251"/>
        <v/>
      </c>
      <c r="AQ282" s="17" t="str">
        <f t="shared" ca="1" si="252"/>
        <v/>
      </c>
      <c r="AS282" s="17" t="str">
        <f t="shared" ca="1" si="253"/>
        <v/>
      </c>
      <c r="AT282" s="17" t="str">
        <f t="shared" ca="1" si="254"/>
        <v/>
      </c>
      <c r="AU282" s="17" t="str">
        <f t="shared" ca="1" si="255"/>
        <v/>
      </c>
      <c r="AV282" s="17" t="str">
        <f t="shared" ca="1" si="256"/>
        <v/>
      </c>
      <c r="AW282" s="17" t="str">
        <f t="shared" ca="1" si="257"/>
        <v/>
      </c>
      <c r="AX282" s="17" t="str">
        <f t="shared" ca="1" si="258"/>
        <v/>
      </c>
      <c r="AY282" s="17" t="str">
        <f t="shared" ca="1" si="259"/>
        <v/>
      </c>
      <c r="AZ282" s="17" t="str">
        <f t="shared" ca="1" si="260"/>
        <v/>
      </c>
      <c r="BA282" s="17" t="str">
        <f t="shared" ca="1" si="261"/>
        <v/>
      </c>
      <c r="BB282" s="17">
        <f t="shared" ca="1" si="262"/>
        <v>1.147764438150789E-2</v>
      </c>
      <c r="BC282" s="17">
        <f t="shared" ca="1" si="263"/>
        <v>4.6369196862319217E-2</v>
      </c>
      <c r="BD282" s="17" t="str">
        <f t="shared" ca="1" si="264"/>
        <v/>
      </c>
      <c r="BE282" s="17" t="str">
        <f t="shared" ca="1" si="265"/>
        <v/>
      </c>
      <c r="BG282" s="17" t="str">
        <f t="shared" ca="1" si="266"/>
        <v/>
      </c>
      <c r="BH282" s="17" t="str">
        <f t="shared" ca="1" si="267"/>
        <v/>
      </c>
      <c r="BI282" s="17" t="str">
        <f t="shared" ca="1" si="268"/>
        <v/>
      </c>
      <c r="BJ282" s="17" t="str">
        <f t="shared" ca="1" si="269"/>
        <v/>
      </c>
      <c r="BK282" s="17" t="str">
        <f t="shared" ca="1" si="270"/>
        <v/>
      </c>
      <c r="BL282" s="17" t="str">
        <f t="shared" ca="1" si="271"/>
        <v/>
      </c>
      <c r="BM282" s="17" t="str">
        <f t="shared" ca="1" si="272"/>
        <v/>
      </c>
      <c r="BN282" s="17" t="str">
        <f t="shared" ca="1" si="273"/>
        <v/>
      </c>
      <c r="BO282" s="17" t="str">
        <f t="shared" ca="1" si="274"/>
        <v/>
      </c>
      <c r="BP282" s="17">
        <f t="shared" ca="1" si="275"/>
        <v>4.1111749594375357E-2</v>
      </c>
      <c r="BQ282" s="17">
        <f t="shared" ca="1" si="276"/>
        <v>4.0634495970405693E-2</v>
      </c>
      <c r="BR282" s="17" t="str">
        <f t="shared" ca="1" si="277"/>
        <v/>
      </c>
      <c r="BS282" s="17" t="str">
        <f t="shared" ca="1" si="278"/>
        <v/>
      </c>
      <c r="BX282" t="str">
        <f>IF('Macrobond Imports'!FG281="","",'Macrobond Imports'!FG281)</f>
        <v/>
      </c>
      <c r="BY282" t="str">
        <f>IF('Macrobond Imports'!AI281="","",'Macrobond Imports'!AI281)</f>
        <v/>
      </c>
      <c r="CA282" s="37" t="str">
        <f t="shared" ca="1" si="279"/>
        <v/>
      </c>
      <c r="CB282" s="37" t="str">
        <f t="shared" ca="1" si="280"/>
        <v/>
      </c>
    </row>
    <row r="283" spans="1:80" x14ac:dyDescent="0.25">
      <c r="A283" s="10">
        <f>IF('Macrobond Imports'!A282="","",'Macrobond Imports'!A282)</f>
        <v>25689</v>
      </c>
      <c r="B283" s="9" t="str">
        <f>IF('Macrobond Imports'!B282="","",'Macrobond Imports'!B282)</f>
        <v/>
      </c>
      <c r="C283" s="9" t="str">
        <f>IF('Macrobond Imports'!C282="","",'Macrobond Imports'!C282)</f>
        <v/>
      </c>
      <c r="D283" s="9" t="str">
        <f>IF('Macrobond Imports'!Z282="","",'Macrobond Imports'!Z282)</f>
        <v/>
      </c>
      <c r="E283" s="9" t="str">
        <f>IF('Macrobond Imports'!BH282="","",'Macrobond Imports'!BH282)</f>
        <v/>
      </c>
      <c r="F283" s="9" t="str">
        <f>IF('Macrobond Imports'!BJ282="","",'Macrobond Imports'!BJ282)</f>
        <v/>
      </c>
      <c r="G283" s="9" t="str">
        <f>IF('Macrobond Imports'!BK282="","",'Macrobond Imports'!BK282)</f>
        <v/>
      </c>
      <c r="H283" s="9" t="str">
        <f>IF('Macrobond Imports'!BL282="","",'Macrobond Imports'!BL282)</f>
        <v/>
      </c>
      <c r="I283" s="9" t="str">
        <f>IF('Macrobond Imports'!BS282="","",'Macrobond Imports'!BS282)</f>
        <v/>
      </c>
      <c r="J283" s="9" t="str">
        <f>IF('Macrobond Imports'!AA282="","",'Macrobond Imports'!AA282)</f>
        <v/>
      </c>
      <c r="K283" s="9">
        <f>IF('Macrobond Imports'!DF282="","",'Macrobond Imports'!DF282)</f>
        <v>35.200000000000003</v>
      </c>
      <c r="L283" s="9">
        <f>IF('Macrobond Imports'!EA282="","",'Macrobond Imports'!EA282)</f>
        <v>35</v>
      </c>
      <c r="M283" s="9" t="str">
        <f>IF('Macrobond Imports'!FA282="","",'Macrobond Imports'!FA282)</f>
        <v/>
      </c>
      <c r="N283" s="9" t="str">
        <f>IF('Macrobond Imports'!FC282="","",'Macrobond Imports'!FC282)</f>
        <v/>
      </c>
      <c r="P283" s="16">
        <f t="shared" si="226"/>
        <v>25689</v>
      </c>
      <c r="Q283" s="17" t="str">
        <f t="shared" si="227"/>
        <v/>
      </c>
      <c r="R283" s="17" t="str">
        <f t="shared" si="228"/>
        <v/>
      </c>
      <c r="S283" s="17" t="str">
        <f t="shared" si="229"/>
        <v/>
      </c>
      <c r="T283" s="17" t="str">
        <f t="shared" si="230"/>
        <v/>
      </c>
      <c r="U283" s="17" t="str">
        <f t="shared" si="231"/>
        <v/>
      </c>
      <c r="V283" s="17" t="str">
        <f t="shared" si="232"/>
        <v/>
      </c>
      <c r="W283" s="17" t="str">
        <f t="shared" si="233"/>
        <v/>
      </c>
      <c r="X283" s="17" t="str">
        <f t="shared" si="234"/>
        <v/>
      </c>
      <c r="Y283" s="17" t="str">
        <f t="shared" si="235"/>
        <v/>
      </c>
      <c r="Z283" s="17">
        <f t="shared" si="236"/>
        <v>2.8490028490029129E-3</v>
      </c>
      <c r="AA283" s="17">
        <f t="shared" si="237"/>
        <v>-1.4084507042253502E-2</v>
      </c>
      <c r="AB283" s="17" t="str">
        <f t="shared" si="238"/>
        <v/>
      </c>
      <c r="AC283" s="17" t="str">
        <f t="shared" si="239"/>
        <v/>
      </c>
      <c r="AE283" s="17" t="str">
        <f t="shared" ca="1" si="240"/>
        <v/>
      </c>
      <c r="AF283" s="17" t="str">
        <f t="shared" ca="1" si="241"/>
        <v/>
      </c>
      <c r="AG283" s="17" t="str">
        <f t="shared" ca="1" si="242"/>
        <v/>
      </c>
      <c r="AH283" s="17" t="str">
        <f t="shared" ca="1" si="243"/>
        <v/>
      </c>
      <c r="AI283" s="17" t="str">
        <f t="shared" ca="1" si="244"/>
        <v/>
      </c>
      <c r="AJ283" s="17" t="str">
        <f t="shared" ca="1" si="245"/>
        <v/>
      </c>
      <c r="AK283" s="17" t="str">
        <f t="shared" ca="1" si="246"/>
        <v/>
      </c>
      <c r="AL283" s="17" t="str">
        <f t="shared" ca="1" si="247"/>
        <v/>
      </c>
      <c r="AM283" s="17" t="str">
        <f t="shared" ca="1" si="248"/>
        <v/>
      </c>
      <c r="AN283" s="17">
        <f t="shared" ca="1" si="249"/>
        <v>3.8348082595870414E-2</v>
      </c>
      <c r="AO283" s="17">
        <f t="shared" ca="1" si="250"/>
        <v>2.9411764705882248E-2</v>
      </c>
      <c r="AP283" s="17" t="str">
        <f t="shared" ca="1" si="251"/>
        <v/>
      </c>
      <c r="AQ283" s="17" t="str">
        <f t="shared" ca="1" si="252"/>
        <v/>
      </c>
      <c r="AS283" s="17" t="str">
        <f t="shared" ca="1" si="253"/>
        <v/>
      </c>
      <c r="AT283" s="17" t="str">
        <f t="shared" ca="1" si="254"/>
        <v/>
      </c>
      <c r="AU283" s="17" t="str">
        <f t="shared" ca="1" si="255"/>
        <v/>
      </c>
      <c r="AV283" s="17" t="str">
        <f t="shared" ca="1" si="256"/>
        <v/>
      </c>
      <c r="AW283" s="17" t="str">
        <f t="shared" ca="1" si="257"/>
        <v/>
      </c>
      <c r="AX283" s="17" t="str">
        <f t="shared" ca="1" si="258"/>
        <v/>
      </c>
      <c r="AY283" s="17" t="str">
        <f t="shared" ca="1" si="259"/>
        <v/>
      </c>
      <c r="AZ283" s="17" t="str">
        <f t="shared" ca="1" si="260"/>
        <v/>
      </c>
      <c r="BA283" s="17" t="str">
        <f t="shared" ca="1" si="261"/>
        <v/>
      </c>
      <c r="BB283" s="17">
        <f t="shared" ca="1" si="262"/>
        <v>2.3053808646397611E-2</v>
      </c>
      <c r="BC283" s="17">
        <f t="shared" ca="1" si="263"/>
        <v>-2.2534307043829971E-2</v>
      </c>
      <c r="BD283" s="17" t="str">
        <f t="shared" ca="1" si="264"/>
        <v/>
      </c>
      <c r="BE283" s="17" t="str">
        <f t="shared" ca="1" si="265"/>
        <v/>
      </c>
      <c r="BG283" s="17" t="str">
        <f t="shared" ca="1" si="266"/>
        <v/>
      </c>
      <c r="BH283" s="17" t="str">
        <f t="shared" ca="1" si="267"/>
        <v/>
      </c>
      <c r="BI283" s="17" t="str">
        <f t="shared" ca="1" si="268"/>
        <v/>
      </c>
      <c r="BJ283" s="17" t="str">
        <f t="shared" ca="1" si="269"/>
        <v/>
      </c>
      <c r="BK283" s="17" t="str">
        <f t="shared" ca="1" si="270"/>
        <v/>
      </c>
      <c r="BL283" s="17" t="str">
        <f t="shared" ca="1" si="271"/>
        <v/>
      </c>
      <c r="BM283" s="17" t="str">
        <f t="shared" ca="1" si="272"/>
        <v/>
      </c>
      <c r="BN283" s="17" t="str">
        <f t="shared" ca="1" si="273"/>
        <v/>
      </c>
      <c r="BO283" s="17" t="str">
        <f t="shared" ca="1" si="274"/>
        <v/>
      </c>
      <c r="BP283" s="17">
        <f t="shared" ca="1" si="275"/>
        <v>3.4982792609174806E-2</v>
      </c>
      <c r="BQ283" s="17">
        <f t="shared" ca="1" si="276"/>
        <v>-1.1331353305785274E-2</v>
      </c>
      <c r="BR283" s="17" t="str">
        <f t="shared" ca="1" si="277"/>
        <v/>
      </c>
      <c r="BS283" s="17" t="str">
        <f t="shared" ca="1" si="278"/>
        <v/>
      </c>
      <c r="BX283" t="str">
        <f>IF('Macrobond Imports'!FG282="","",'Macrobond Imports'!FG282)</f>
        <v/>
      </c>
      <c r="BY283" t="str">
        <f>IF('Macrobond Imports'!AI282="","",'Macrobond Imports'!AI282)</f>
        <v/>
      </c>
      <c r="CA283" s="37" t="str">
        <f t="shared" ca="1" si="279"/>
        <v/>
      </c>
      <c r="CB283" s="37" t="str">
        <f t="shared" ca="1" si="280"/>
        <v/>
      </c>
    </row>
    <row r="284" spans="1:80" x14ac:dyDescent="0.25">
      <c r="A284" s="10">
        <f>IF('Macrobond Imports'!A283="","",'Macrobond Imports'!A283)</f>
        <v>25720</v>
      </c>
      <c r="B284" s="9" t="str">
        <f>IF('Macrobond Imports'!B283="","",'Macrobond Imports'!B283)</f>
        <v/>
      </c>
      <c r="C284" s="9" t="str">
        <f>IF('Macrobond Imports'!C283="","",'Macrobond Imports'!C283)</f>
        <v/>
      </c>
      <c r="D284" s="9" t="str">
        <f>IF('Macrobond Imports'!Z283="","",'Macrobond Imports'!Z283)</f>
        <v/>
      </c>
      <c r="E284" s="9" t="str">
        <f>IF('Macrobond Imports'!BH283="","",'Macrobond Imports'!BH283)</f>
        <v/>
      </c>
      <c r="F284" s="9" t="str">
        <f>IF('Macrobond Imports'!BJ283="","",'Macrobond Imports'!BJ283)</f>
        <v/>
      </c>
      <c r="G284" s="9" t="str">
        <f>IF('Macrobond Imports'!BK283="","",'Macrobond Imports'!BK283)</f>
        <v/>
      </c>
      <c r="H284" s="9" t="str">
        <f>IF('Macrobond Imports'!BL283="","",'Macrobond Imports'!BL283)</f>
        <v/>
      </c>
      <c r="I284" s="9" t="str">
        <f>IF('Macrobond Imports'!BS283="","",'Macrobond Imports'!BS283)</f>
        <v/>
      </c>
      <c r="J284" s="9" t="str">
        <f>IF('Macrobond Imports'!AA283="","",'Macrobond Imports'!AA283)</f>
        <v/>
      </c>
      <c r="K284" s="9">
        <f>IF('Macrobond Imports'!DF283="","",'Macrobond Imports'!DF283)</f>
        <v>35.299999999999997</v>
      </c>
      <c r="L284" s="9">
        <f>IF('Macrobond Imports'!EA283="","",'Macrobond Imports'!EA283)</f>
        <v>35</v>
      </c>
      <c r="M284" s="9" t="str">
        <f>IF('Macrobond Imports'!FA283="","",'Macrobond Imports'!FA283)</f>
        <v/>
      </c>
      <c r="N284" s="9" t="str">
        <f>IF('Macrobond Imports'!FC283="","",'Macrobond Imports'!FC283)</f>
        <v/>
      </c>
      <c r="P284" s="16">
        <f t="shared" si="226"/>
        <v>25720</v>
      </c>
      <c r="Q284" s="17" t="str">
        <f t="shared" si="227"/>
        <v/>
      </c>
      <c r="R284" s="17" t="str">
        <f t="shared" si="228"/>
        <v/>
      </c>
      <c r="S284" s="17" t="str">
        <f t="shared" si="229"/>
        <v/>
      </c>
      <c r="T284" s="17" t="str">
        <f t="shared" si="230"/>
        <v/>
      </c>
      <c r="U284" s="17" t="str">
        <f t="shared" si="231"/>
        <v/>
      </c>
      <c r="V284" s="17" t="str">
        <f t="shared" si="232"/>
        <v/>
      </c>
      <c r="W284" s="17" t="str">
        <f t="shared" si="233"/>
        <v/>
      </c>
      <c r="X284" s="17" t="str">
        <f t="shared" si="234"/>
        <v/>
      </c>
      <c r="Y284" s="17" t="str">
        <f t="shared" si="235"/>
        <v/>
      </c>
      <c r="Z284" s="17">
        <f t="shared" si="236"/>
        <v>2.8409090909089496E-3</v>
      </c>
      <c r="AA284" s="17">
        <f t="shared" si="237"/>
        <v>0</v>
      </c>
      <c r="AB284" s="17" t="str">
        <f t="shared" si="238"/>
        <v/>
      </c>
      <c r="AC284" s="17" t="str">
        <f t="shared" si="239"/>
        <v/>
      </c>
      <c r="AE284" s="17" t="str">
        <f t="shared" ca="1" si="240"/>
        <v/>
      </c>
      <c r="AF284" s="17" t="str">
        <f t="shared" ca="1" si="241"/>
        <v/>
      </c>
      <c r="AG284" s="17" t="str">
        <f t="shared" ca="1" si="242"/>
        <v/>
      </c>
      <c r="AH284" s="17" t="str">
        <f t="shared" ca="1" si="243"/>
        <v/>
      </c>
      <c r="AI284" s="17" t="str">
        <f t="shared" ca="1" si="244"/>
        <v/>
      </c>
      <c r="AJ284" s="17" t="str">
        <f t="shared" ca="1" si="245"/>
        <v/>
      </c>
      <c r="AK284" s="17" t="str">
        <f t="shared" ca="1" si="246"/>
        <v/>
      </c>
      <c r="AL284" s="17" t="str">
        <f t="shared" ca="1" si="247"/>
        <v/>
      </c>
      <c r="AM284" s="17" t="str">
        <f t="shared" ca="1" si="248"/>
        <v/>
      </c>
      <c r="AN284" s="17">
        <f t="shared" ca="1" si="249"/>
        <v>3.8235294117646923E-2</v>
      </c>
      <c r="AO284" s="17">
        <f t="shared" ca="1" si="250"/>
        <v>1.449275362318847E-2</v>
      </c>
      <c r="AP284" s="17" t="str">
        <f t="shared" ca="1" si="251"/>
        <v/>
      </c>
      <c r="AQ284" s="17" t="str">
        <f t="shared" ca="1" si="252"/>
        <v/>
      </c>
      <c r="AS284" s="17" t="str">
        <f t="shared" ca="1" si="253"/>
        <v/>
      </c>
      <c r="AT284" s="17" t="str">
        <f t="shared" ca="1" si="254"/>
        <v/>
      </c>
      <c r="AU284" s="17" t="str">
        <f t="shared" ca="1" si="255"/>
        <v/>
      </c>
      <c r="AV284" s="17" t="str">
        <f t="shared" ca="1" si="256"/>
        <v/>
      </c>
      <c r="AW284" s="17" t="str">
        <f t="shared" ca="1" si="257"/>
        <v/>
      </c>
      <c r="AX284" s="17" t="str">
        <f t="shared" ca="1" si="258"/>
        <v/>
      </c>
      <c r="AY284" s="17" t="str">
        <f t="shared" ca="1" si="259"/>
        <v/>
      </c>
      <c r="AZ284" s="17" t="str">
        <f t="shared" ca="1" si="260"/>
        <v/>
      </c>
      <c r="BA284" s="17" t="str">
        <f t="shared" ca="1" si="261"/>
        <v/>
      </c>
      <c r="BB284" s="17">
        <f t="shared" ca="1" si="262"/>
        <v>4.6639482649110109E-2</v>
      </c>
      <c r="BC284" s="17">
        <f t="shared" ca="1" si="263"/>
        <v>-6.5730469166697558E-2</v>
      </c>
      <c r="BD284" s="17" t="str">
        <f t="shared" ca="1" si="264"/>
        <v/>
      </c>
      <c r="BE284" s="17" t="str">
        <f t="shared" ca="1" si="265"/>
        <v/>
      </c>
      <c r="BG284" s="17" t="str">
        <f t="shared" ca="1" si="266"/>
        <v/>
      </c>
      <c r="BH284" s="17" t="str">
        <f t="shared" ca="1" si="267"/>
        <v/>
      </c>
      <c r="BI284" s="17" t="str">
        <f t="shared" ca="1" si="268"/>
        <v/>
      </c>
      <c r="BJ284" s="17" t="str">
        <f t="shared" ca="1" si="269"/>
        <v/>
      </c>
      <c r="BK284" s="17" t="str">
        <f t="shared" ca="1" si="270"/>
        <v/>
      </c>
      <c r="BL284" s="17" t="str">
        <f t="shared" ca="1" si="271"/>
        <v/>
      </c>
      <c r="BM284" s="17" t="str">
        <f t="shared" ca="1" si="272"/>
        <v/>
      </c>
      <c r="BN284" s="17" t="str">
        <f t="shared" ca="1" si="273"/>
        <v/>
      </c>
      <c r="BO284" s="17" t="str">
        <f t="shared" ca="1" si="274"/>
        <v/>
      </c>
      <c r="BP284" s="17">
        <f t="shared" ca="1" si="275"/>
        <v>3.4881113538024255E-2</v>
      </c>
      <c r="BQ284" s="17">
        <f t="shared" ca="1" si="276"/>
        <v>-5.6898888807721537E-3</v>
      </c>
      <c r="BR284" s="17" t="str">
        <f t="shared" ca="1" si="277"/>
        <v/>
      </c>
      <c r="BS284" s="17" t="str">
        <f t="shared" ca="1" si="278"/>
        <v/>
      </c>
      <c r="BX284" t="str">
        <f>IF('Macrobond Imports'!FG283="","",'Macrobond Imports'!FG283)</f>
        <v/>
      </c>
      <c r="BY284" t="str">
        <f>IF('Macrobond Imports'!AI283="","",'Macrobond Imports'!AI283)</f>
        <v/>
      </c>
      <c r="CA284" s="37" t="str">
        <f t="shared" ca="1" si="279"/>
        <v/>
      </c>
      <c r="CB284" s="37" t="str">
        <f t="shared" ca="1" si="280"/>
        <v/>
      </c>
    </row>
    <row r="285" spans="1:80" x14ac:dyDescent="0.25">
      <c r="A285" s="10">
        <f>IF('Macrobond Imports'!A284="","",'Macrobond Imports'!A284)</f>
        <v>25750</v>
      </c>
      <c r="B285" s="9" t="str">
        <f>IF('Macrobond Imports'!B284="","",'Macrobond Imports'!B284)</f>
        <v/>
      </c>
      <c r="C285" s="9" t="str">
        <f>IF('Macrobond Imports'!C284="","",'Macrobond Imports'!C284)</f>
        <v/>
      </c>
      <c r="D285" s="9" t="str">
        <f>IF('Macrobond Imports'!Z284="","",'Macrobond Imports'!Z284)</f>
        <v/>
      </c>
      <c r="E285" s="9" t="str">
        <f>IF('Macrobond Imports'!BH284="","",'Macrobond Imports'!BH284)</f>
        <v/>
      </c>
      <c r="F285" s="9" t="str">
        <f>IF('Macrobond Imports'!BJ284="","",'Macrobond Imports'!BJ284)</f>
        <v/>
      </c>
      <c r="G285" s="9" t="str">
        <f>IF('Macrobond Imports'!BK284="","",'Macrobond Imports'!BK284)</f>
        <v/>
      </c>
      <c r="H285" s="9" t="str">
        <f>IF('Macrobond Imports'!BL284="","",'Macrobond Imports'!BL284)</f>
        <v/>
      </c>
      <c r="I285" s="9" t="str">
        <f>IF('Macrobond Imports'!BS284="","",'Macrobond Imports'!BS284)</f>
        <v/>
      </c>
      <c r="J285" s="9" t="str">
        <f>IF('Macrobond Imports'!AA284="","",'Macrobond Imports'!AA284)</f>
        <v/>
      </c>
      <c r="K285" s="9">
        <f>IF('Macrobond Imports'!DF284="","",'Macrobond Imports'!DF284)</f>
        <v>35.5</v>
      </c>
      <c r="L285" s="9">
        <f>IF('Macrobond Imports'!EA284="","",'Macrobond Imports'!EA284)</f>
        <v>35.1</v>
      </c>
      <c r="M285" s="9" t="str">
        <f>IF('Macrobond Imports'!FA284="","",'Macrobond Imports'!FA284)</f>
        <v/>
      </c>
      <c r="N285" s="9" t="str">
        <f>IF('Macrobond Imports'!FC284="","",'Macrobond Imports'!FC284)</f>
        <v/>
      </c>
      <c r="P285" s="16">
        <f t="shared" si="226"/>
        <v>25750</v>
      </c>
      <c r="Q285" s="17" t="str">
        <f t="shared" si="227"/>
        <v/>
      </c>
      <c r="R285" s="17" t="str">
        <f t="shared" si="228"/>
        <v/>
      </c>
      <c r="S285" s="17" t="str">
        <f t="shared" si="229"/>
        <v/>
      </c>
      <c r="T285" s="17" t="str">
        <f t="shared" si="230"/>
        <v/>
      </c>
      <c r="U285" s="17" t="str">
        <f t="shared" si="231"/>
        <v/>
      </c>
      <c r="V285" s="17" t="str">
        <f t="shared" si="232"/>
        <v/>
      </c>
      <c r="W285" s="17" t="str">
        <f t="shared" si="233"/>
        <v/>
      </c>
      <c r="X285" s="17" t="str">
        <f t="shared" si="234"/>
        <v/>
      </c>
      <c r="Y285" s="17" t="str">
        <f t="shared" si="235"/>
        <v/>
      </c>
      <c r="Z285" s="17">
        <f t="shared" si="236"/>
        <v>5.6657223796034994E-3</v>
      </c>
      <c r="AA285" s="17">
        <f t="shared" si="237"/>
        <v>2.8571428571428914E-3</v>
      </c>
      <c r="AB285" s="17" t="str">
        <f t="shared" si="238"/>
        <v/>
      </c>
      <c r="AC285" s="17" t="str">
        <f t="shared" si="239"/>
        <v/>
      </c>
      <c r="AE285" s="17" t="str">
        <f t="shared" ca="1" si="240"/>
        <v/>
      </c>
      <c r="AF285" s="17" t="str">
        <f t="shared" ca="1" si="241"/>
        <v/>
      </c>
      <c r="AG285" s="17" t="str">
        <f t="shared" ca="1" si="242"/>
        <v/>
      </c>
      <c r="AH285" s="17" t="str">
        <f t="shared" ca="1" si="243"/>
        <v/>
      </c>
      <c r="AI285" s="17" t="str">
        <f t="shared" ca="1" si="244"/>
        <v/>
      </c>
      <c r="AJ285" s="17" t="str">
        <f t="shared" ca="1" si="245"/>
        <v/>
      </c>
      <c r="AK285" s="17" t="str">
        <f t="shared" ca="1" si="246"/>
        <v/>
      </c>
      <c r="AL285" s="17" t="str">
        <f t="shared" ca="1" si="247"/>
        <v/>
      </c>
      <c r="AM285" s="17" t="str">
        <f t="shared" ca="1" si="248"/>
        <v/>
      </c>
      <c r="AN285" s="17">
        <f t="shared" ca="1" si="249"/>
        <v>4.4117647058823595E-2</v>
      </c>
      <c r="AO285" s="17">
        <f t="shared" ca="1" si="250"/>
        <v>2.9325513196480912E-2</v>
      </c>
      <c r="AP285" s="17" t="str">
        <f t="shared" ca="1" si="251"/>
        <v/>
      </c>
      <c r="AQ285" s="17" t="str">
        <f t="shared" ca="1" si="252"/>
        <v/>
      </c>
      <c r="AS285" s="17" t="str">
        <f t="shared" ca="1" si="253"/>
        <v/>
      </c>
      <c r="AT285" s="17" t="str">
        <f t="shared" ca="1" si="254"/>
        <v/>
      </c>
      <c r="AU285" s="17" t="str">
        <f t="shared" ca="1" si="255"/>
        <v/>
      </c>
      <c r="AV285" s="17" t="str">
        <f t="shared" ca="1" si="256"/>
        <v/>
      </c>
      <c r="AW285" s="17" t="str">
        <f t="shared" ca="1" si="257"/>
        <v/>
      </c>
      <c r="AX285" s="17" t="str">
        <f t="shared" ca="1" si="258"/>
        <v/>
      </c>
      <c r="AY285" s="17" t="str">
        <f t="shared" ca="1" si="259"/>
        <v/>
      </c>
      <c r="AZ285" s="17" t="str">
        <f t="shared" ca="1" si="260"/>
        <v/>
      </c>
      <c r="BA285" s="17" t="str">
        <f t="shared" ca="1" si="261"/>
        <v/>
      </c>
      <c r="BB285" s="17">
        <f t="shared" ca="1" si="262"/>
        <v>4.6369196862319217E-2</v>
      </c>
      <c r="BC285" s="17">
        <f t="shared" ca="1" si="263"/>
        <v>-4.431437488924872E-2</v>
      </c>
      <c r="BD285" s="17" t="str">
        <f t="shared" ca="1" si="264"/>
        <v/>
      </c>
      <c r="BE285" s="17" t="str">
        <f t="shared" ca="1" si="265"/>
        <v/>
      </c>
      <c r="BG285" s="17" t="str">
        <f t="shared" ca="1" si="266"/>
        <v/>
      </c>
      <c r="BH285" s="17" t="str">
        <f t="shared" ca="1" si="267"/>
        <v/>
      </c>
      <c r="BI285" s="17" t="str">
        <f t="shared" ca="1" si="268"/>
        <v/>
      </c>
      <c r="BJ285" s="17" t="str">
        <f t="shared" ca="1" si="269"/>
        <v/>
      </c>
      <c r="BK285" s="17" t="str">
        <f t="shared" ca="1" si="270"/>
        <v/>
      </c>
      <c r="BL285" s="17" t="str">
        <f t="shared" ca="1" si="271"/>
        <v/>
      </c>
      <c r="BM285" s="17" t="str">
        <f t="shared" ca="1" si="272"/>
        <v/>
      </c>
      <c r="BN285" s="17" t="str">
        <f t="shared" ca="1" si="273"/>
        <v/>
      </c>
      <c r="BO285" s="17" t="str">
        <f t="shared" ca="1" si="274"/>
        <v/>
      </c>
      <c r="BP285" s="17">
        <f t="shared" ca="1" si="275"/>
        <v>2.8775510204081423E-2</v>
      </c>
      <c r="BQ285" s="17">
        <f t="shared" ca="1" si="276"/>
        <v>0</v>
      </c>
      <c r="BR285" s="17" t="str">
        <f t="shared" ca="1" si="277"/>
        <v/>
      </c>
      <c r="BS285" s="17" t="str">
        <f t="shared" ca="1" si="278"/>
        <v/>
      </c>
      <c r="BX285" t="str">
        <f>IF('Macrobond Imports'!FG284="","",'Macrobond Imports'!FG284)</f>
        <v/>
      </c>
      <c r="BY285" t="str">
        <f>IF('Macrobond Imports'!AI284="","",'Macrobond Imports'!AI284)</f>
        <v/>
      </c>
      <c r="CA285" s="37" t="str">
        <f t="shared" ca="1" si="279"/>
        <v/>
      </c>
      <c r="CB285" s="37" t="str">
        <f t="shared" ca="1" si="280"/>
        <v/>
      </c>
    </row>
    <row r="286" spans="1:80" x14ac:dyDescent="0.25">
      <c r="A286" s="10">
        <f>IF('Macrobond Imports'!A285="","",'Macrobond Imports'!A285)</f>
        <v>25781</v>
      </c>
      <c r="B286" s="9" t="str">
        <f>IF('Macrobond Imports'!B285="","",'Macrobond Imports'!B285)</f>
        <v/>
      </c>
      <c r="C286" s="9" t="str">
        <f>IF('Macrobond Imports'!C285="","",'Macrobond Imports'!C285)</f>
        <v/>
      </c>
      <c r="D286" s="9" t="str">
        <f>IF('Macrobond Imports'!Z285="","",'Macrobond Imports'!Z285)</f>
        <v/>
      </c>
      <c r="E286" s="9" t="str">
        <f>IF('Macrobond Imports'!BH285="","",'Macrobond Imports'!BH285)</f>
        <v/>
      </c>
      <c r="F286" s="9" t="str">
        <f>IF('Macrobond Imports'!BJ285="","",'Macrobond Imports'!BJ285)</f>
        <v/>
      </c>
      <c r="G286" s="9" t="str">
        <f>IF('Macrobond Imports'!BK285="","",'Macrobond Imports'!BK285)</f>
        <v/>
      </c>
      <c r="H286" s="9" t="str">
        <f>IF('Macrobond Imports'!BL285="","",'Macrobond Imports'!BL285)</f>
        <v/>
      </c>
      <c r="I286" s="9" t="str">
        <f>IF('Macrobond Imports'!BS285="","",'Macrobond Imports'!BS285)</f>
        <v/>
      </c>
      <c r="J286" s="9" t="str">
        <f>IF('Macrobond Imports'!AA285="","",'Macrobond Imports'!AA285)</f>
        <v/>
      </c>
      <c r="K286" s="9">
        <f>IF('Macrobond Imports'!DF285="","",'Macrobond Imports'!DF285)</f>
        <v>35.5</v>
      </c>
      <c r="L286" s="9">
        <f>IF('Macrobond Imports'!EA285="","",'Macrobond Imports'!EA285)</f>
        <v>34.700000000000003</v>
      </c>
      <c r="M286" s="9" t="str">
        <f>IF('Macrobond Imports'!FA285="","",'Macrobond Imports'!FA285)</f>
        <v/>
      </c>
      <c r="N286" s="9" t="str">
        <f>IF('Macrobond Imports'!FC285="","",'Macrobond Imports'!FC285)</f>
        <v/>
      </c>
      <c r="P286" s="16">
        <f t="shared" si="226"/>
        <v>25781</v>
      </c>
      <c r="Q286" s="17" t="str">
        <f t="shared" si="227"/>
        <v/>
      </c>
      <c r="R286" s="17" t="str">
        <f t="shared" si="228"/>
        <v/>
      </c>
      <c r="S286" s="17" t="str">
        <f t="shared" si="229"/>
        <v/>
      </c>
      <c r="T286" s="17" t="str">
        <f t="shared" si="230"/>
        <v/>
      </c>
      <c r="U286" s="17" t="str">
        <f t="shared" si="231"/>
        <v/>
      </c>
      <c r="V286" s="17" t="str">
        <f t="shared" si="232"/>
        <v/>
      </c>
      <c r="W286" s="17" t="str">
        <f t="shared" si="233"/>
        <v/>
      </c>
      <c r="X286" s="17" t="str">
        <f t="shared" si="234"/>
        <v/>
      </c>
      <c r="Y286" s="17" t="str">
        <f t="shared" si="235"/>
        <v/>
      </c>
      <c r="Z286" s="17">
        <f t="shared" si="236"/>
        <v>0</v>
      </c>
      <c r="AA286" s="17">
        <f t="shared" si="237"/>
        <v>-1.1396011396011319E-2</v>
      </c>
      <c r="AB286" s="17" t="str">
        <f t="shared" si="238"/>
        <v/>
      </c>
      <c r="AC286" s="17" t="str">
        <f t="shared" si="239"/>
        <v/>
      </c>
      <c r="AE286" s="17" t="str">
        <f t="shared" ca="1" si="240"/>
        <v/>
      </c>
      <c r="AF286" s="17" t="str">
        <f t="shared" ca="1" si="241"/>
        <v/>
      </c>
      <c r="AG286" s="17" t="str">
        <f t="shared" ca="1" si="242"/>
        <v/>
      </c>
      <c r="AH286" s="17" t="str">
        <f t="shared" ca="1" si="243"/>
        <v/>
      </c>
      <c r="AI286" s="17" t="str">
        <f t="shared" ca="1" si="244"/>
        <v/>
      </c>
      <c r="AJ286" s="17" t="str">
        <f t="shared" ca="1" si="245"/>
        <v/>
      </c>
      <c r="AK286" s="17" t="str">
        <f t="shared" ca="1" si="246"/>
        <v/>
      </c>
      <c r="AL286" s="17" t="str">
        <f t="shared" ca="1" si="247"/>
        <v/>
      </c>
      <c r="AM286" s="17" t="str">
        <f t="shared" ca="1" si="248"/>
        <v/>
      </c>
      <c r="AN286" s="17">
        <f t="shared" ca="1" si="249"/>
        <v>3.8011695906432719E-2</v>
      </c>
      <c r="AO286" s="17">
        <f t="shared" ca="1" si="250"/>
        <v>8.720930232558155E-3</v>
      </c>
      <c r="AP286" s="17" t="str">
        <f t="shared" ca="1" si="251"/>
        <v/>
      </c>
      <c r="AQ286" s="17" t="str">
        <f t="shared" ca="1" si="252"/>
        <v/>
      </c>
      <c r="AS286" s="17" t="str">
        <f t="shared" ca="1" si="253"/>
        <v/>
      </c>
      <c r="AT286" s="17" t="str">
        <f t="shared" ca="1" si="254"/>
        <v/>
      </c>
      <c r="AU286" s="17" t="str">
        <f t="shared" ca="1" si="255"/>
        <v/>
      </c>
      <c r="AV286" s="17" t="str">
        <f t="shared" ca="1" si="256"/>
        <v/>
      </c>
      <c r="AW286" s="17" t="str">
        <f t="shared" ca="1" si="257"/>
        <v/>
      </c>
      <c r="AX286" s="17" t="str">
        <f t="shared" ca="1" si="258"/>
        <v/>
      </c>
      <c r="AY286" s="17" t="str">
        <f t="shared" ca="1" si="259"/>
        <v/>
      </c>
      <c r="AZ286" s="17" t="str">
        <f t="shared" ca="1" si="260"/>
        <v/>
      </c>
      <c r="BA286" s="17" t="str">
        <f t="shared" ca="1" si="261"/>
        <v/>
      </c>
      <c r="BB286" s="17">
        <f t="shared" ca="1" si="262"/>
        <v>3.4529211905295787E-2</v>
      </c>
      <c r="BC286" s="17">
        <f t="shared" ca="1" si="263"/>
        <v>-3.3847411511869541E-2</v>
      </c>
      <c r="BD286" s="17" t="str">
        <f t="shared" ca="1" si="264"/>
        <v/>
      </c>
      <c r="BE286" s="17" t="str">
        <f t="shared" ca="1" si="265"/>
        <v/>
      </c>
      <c r="BG286" s="17" t="str">
        <f t="shared" ca="1" si="266"/>
        <v/>
      </c>
      <c r="BH286" s="17" t="str">
        <f t="shared" ca="1" si="267"/>
        <v/>
      </c>
      <c r="BI286" s="17" t="str">
        <f t="shared" ca="1" si="268"/>
        <v/>
      </c>
      <c r="BJ286" s="17" t="str">
        <f t="shared" ca="1" si="269"/>
        <v/>
      </c>
      <c r="BK286" s="17" t="str">
        <f t="shared" ca="1" si="270"/>
        <v/>
      </c>
      <c r="BL286" s="17" t="str">
        <f t="shared" ca="1" si="271"/>
        <v/>
      </c>
      <c r="BM286" s="17" t="str">
        <f t="shared" ca="1" si="272"/>
        <v/>
      </c>
      <c r="BN286" s="17" t="str">
        <f t="shared" ca="1" si="273"/>
        <v/>
      </c>
      <c r="BO286" s="17" t="str">
        <f t="shared" ca="1" si="274"/>
        <v/>
      </c>
      <c r="BP286" s="17">
        <f t="shared" ca="1" si="275"/>
        <v>2.8775510204081423E-2</v>
      </c>
      <c r="BQ286" s="17">
        <f t="shared" ca="1" si="276"/>
        <v>-2.8207321797520613E-2</v>
      </c>
      <c r="BR286" s="17" t="str">
        <f t="shared" ca="1" si="277"/>
        <v/>
      </c>
      <c r="BS286" s="17" t="str">
        <f t="shared" ca="1" si="278"/>
        <v/>
      </c>
      <c r="BX286" t="str">
        <f>IF('Macrobond Imports'!FG285="","",'Macrobond Imports'!FG285)</f>
        <v/>
      </c>
      <c r="BY286" t="str">
        <f>IF('Macrobond Imports'!AI285="","",'Macrobond Imports'!AI285)</f>
        <v/>
      </c>
      <c r="CA286" s="37" t="str">
        <f t="shared" ca="1" si="279"/>
        <v/>
      </c>
      <c r="CB286" s="37" t="str">
        <f t="shared" ca="1" si="280"/>
        <v/>
      </c>
    </row>
    <row r="287" spans="1:80" x14ac:dyDescent="0.25">
      <c r="A287" s="10">
        <f>IF('Macrobond Imports'!A286="","",'Macrobond Imports'!A286)</f>
        <v>25812</v>
      </c>
      <c r="B287" s="9" t="str">
        <f>IF('Macrobond Imports'!B286="","",'Macrobond Imports'!B286)</f>
        <v/>
      </c>
      <c r="C287" s="9" t="str">
        <f>IF('Macrobond Imports'!C286="","",'Macrobond Imports'!C286)</f>
        <v/>
      </c>
      <c r="D287" s="9" t="str">
        <f>IF('Macrobond Imports'!Z286="","",'Macrobond Imports'!Z286)</f>
        <v/>
      </c>
      <c r="E287" s="9" t="str">
        <f>IF('Macrobond Imports'!BH286="","",'Macrobond Imports'!BH286)</f>
        <v/>
      </c>
      <c r="F287" s="9" t="str">
        <f>IF('Macrobond Imports'!BJ286="","",'Macrobond Imports'!BJ286)</f>
        <v/>
      </c>
      <c r="G287" s="9" t="str">
        <f>IF('Macrobond Imports'!BK286="","",'Macrobond Imports'!BK286)</f>
        <v/>
      </c>
      <c r="H287" s="9" t="str">
        <f>IF('Macrobond Imports'!BL286="","",'Macrobond Imports'!BL286)</f>
        <v/>
      </c>
      <c r="I287" s="9" t="str">
        <f>IF('Macrobond Imports'!BS286="","",'Macrobond Imports'!BS286)</f>
        <v/>
      </c>
      <c r="J287" s="9" t="str">
        <f>IF('Macrobond Imports'!AA286="","",'Macrobond Imports'!AA286)</f>
        <v/>
      </c>
      <c r="K287" s="9">
        <f>IF('Macrobond Imports'!DF286="","",'Macrobond Imports'!DF286)</f>
        <v>35.6</v>
      </c>
      <c r="L287" s="9">
        <f>IF('Macrobond Imports'!EA286="","",'Macrobond Imports'!EA286)</f>
        <v>35.5</v>
      </c>
      <c r="M287" s="9" t="str">
        <f>IF('Macrobond Imports'!FA286="","",'Macrobond Imports'!FA286)</f>
        <v/>
      </c>
      <c r="N287" s="9" t="str">
        <f>IF('Macrobond Imports'!FC286="","",'Macrobond Imports'!FC286)</f>
        <v/>
      </c>
      <c r="P287" s="16">
        <f t="shared" si="226"/>
        <v>25812</v>
      </c>
      <c r="Q287" s="17" t="str">
        <f t="shared" si="227"/>
        <v/>
      </c>
      <c r="R287" s="17" t="str">
        <f t="shared" si="228"/>
        <v/>
      </c>
      <c r="S287" s="17" t="str">
        <f t="shared" si="229"/>
        <v/>
      </c>
      <c r="T287" s="17" t="str">
        <f t="shared" si="230"/>
        <v/>
      </c>
      <c r="U287" s="17" t="str">
        <f t="shared" si="231"/>
        <v/>
      </c>
      <c r="V287" s="17" t="str">
        <f t="shared" si="232"/>
        <v/>
      </c>
      <c r="W287" s="17" t="str">
        <f t="shared" si="233"/>
        <v/>
      </c>
      <c r="X287" s="17" t="str">
        <f t="shared" si="234"/>
        <v/>
      </c>
      <c r="Y287" s="17" t="str">
        <f t="shared" si="235"/>
        <v/>
      </c>
      <c r="Z287" s="17">
        <f t="shared" si="236"/>
        <v>2.8169014084507005E-3</v>
      </c>
      <c r="AA287" s="17">
        <f t="shared" si="237"/>
        <v>2.3054755043227626E-2</v>
      </c>
      <c r="AB287" s="17" t="str">
        <f t="shared" si="238"/>
        <v/>
      </c>
      <c r="AC287" s="17" t="str">
        <f t="shared" si="239"/>
        <v/>
      </c>
      <c r="AE287" s="17" t="str">
        <f t="shared" ca="1" si="240"/>
        <v/>
      </c>
      <c r="AF287" s="17" t="str">
        <f t="shared" ca="1" si="241"/>
        <v/>
      </c>
      <c r="AG287" s="17" t="str">
        <f t="shared" ca="1" si="242"/>
        <v/>
      </c>
      <c r="AH287" s="17" t="str">
        <f t="shared" ca="1" si="243"/>
        <v/>
      </c>
      <c r="AI287" s="17" t="str">
        <f t="shared" ca="1" si="244"/>
        <v/>
      </c>
      <c r="AJ287" s="17" t="str">
        <f t="shared" ca="1" si="245"/>
        <v/>
      </c>
      <c r="AK287" s="17" t="str">
        <f t="shared" ca="1" si="246"/>
        <v/>
      </c>
      <c r="AL287" s="17" t="str">
        <f t="shared" ca="1" si="247"/>
        <v/>
      </c>
      <c r="AM287" s="17" t="str">
        <f t="shared" ca="1" si="248"/>
        <v/>
      </c>
      <c r="AN287" s="17">
        <f t="shared" ca="1" si="249"/>
        <v>4.0935672514619936E-2</v>
      </c>
      <c r="AO287" s="17">
        <f t="shared" ca="1" si="250"/>
        <v>3.1976744186046568E-2</v>
      </c>
      <c r="AP287" s="17" t="str">
        <f t="shared" ca="1" si="251"/>
        <v/>
      </c>
      <c r="AQ287" s="17" t="str">
        <f t="shared" ca="1" si="252"/>
        <v/>
      </c>
      <c r="AS287" s="17" t="str">
        <f t="shared" ca="1" si="253"/>
        <v/>
      </c>
      <c r="AT287" s="17" t="str">
        <f t="shared" ca="1" si="254"/>
        <v/>
      </c>
      <c r="AU287" s="17" t="str">
        <f t="shared" ca="1" si="255"/>
        <v/>
      </c>
      <c r="AV287" s="17" t="str">
        <f t="shared" ca="1" si="256"/>
        <v/>
      </c>
      <c r="AW287" s="17" t="str">
        <f t="shared" ca="1" si="257"/>
        <v/>
      </c>
      <c r="AX287" s="17" t="str">
        <f t="shared" ca="1" si="258"/>
        <v/>
      </c>
      <c r="AY287" s="17" t="str">
        <f t="shared" ca="1" si="259"/>
        <v/>
      </c>
      <c r="AZ287" s="17" t="str">
        <f t="shared" ca="1" si="260"/>
        <v/>
      </c>
      <c r="BA287" s="17" t="str">
        <f t="shared" ca="1" si="261"/>
        <v/>
      </c>
      <c r="BB287" s="17">
        <f t="shared" ca="1" si="262"/>
        <v>3.4430150302480866E-2</v>
      </c>
      <c r="BC287" s="17">
        <f t="shared" ca="1" si="263"/>
        <v>5.8379050395668042E-2</v>
      </c>
      <c r="BD287" s="17" t="str">
        <f t="shared" ca="1" si="264"/>
        <v/>
      </c>
      <c r="BE287" s="17" t="str">
        <f t="shared" ca="1" si="265"/>
        <v/>
      </c>
      <c r="BG287" s="17" t="str">
        <f t="shared" ca="1" si="266"/>
        <v/>
      </c>
      <c r="BH287" s="17" t="str">
        <f t="shared" ca="1" si="267"/>
        <v/>
      </c>
      <c r="BI287" s="17" t="str">
        <f t="shared" ca="1" si="268"/>
        <v/>
      </c>
      <c r="BJ287" s="17" t="str">
        <f t="shared" ca="1" si="269"/>
        <v/>
      </c>
      <c r="BK287" s="17" t="str">
        <f t="shared" ca="1" si="270"/>
        <v/>
      </c>
      <c r="BL287" s="17" t="str">
        <f t="shared" ca="1" si="271"/>
        <v/>
      </c>
      <c r="BM287" s="17" t="str">
        <f t="shared" ca="1" si="272"/>
        <v/>
      </c>
      <c r="BN287" s="17" t="str">
        <f t="shared" ca="1" si="273"/>
        <v/>
      </c>
      <c r="BO287" s="17" t="str">
        <f t="shared" ca="1" si="274"/>
        <v/>
      </c>
      <c r="BP287" s="17">
        <f t="shared" ca="1" si="275"/>
        <v>4.0516908728171819E-2</v>
      </c>
      <c r="BQ287" s="17">
        <f t="shared" ca="1" si="276"/>
        <v>-5.6100871102134908E-3</v>
      </c>
      <c r="BR287" s="17" t="str">
        <f t="shared" ca="1" si="277"/>
        <v/>
      </c>
      <c r="BS287" s="17" t="str">
        <f t="shared" ca="1" si="278"/>
        <v/>
      </c>
      <c r="BX287" t="str">
        <f>IF('Macrobond Imports'!FG286="","",'Macrobond Imports'!FG286)</f>
        <v/>
      </c>
      <c r="BY287" t="str">
        <f>IF('Macrobond Imports'!AI286="","",'Macrobond Imports'!AI286)</f>
        <v/>
      </c>
      <c r="CA287" s="37" t="str">
        <f t="shared" ca="1" si="279"/>
        <v/>
      </c>
      <c r="CB287" s="37" t="str">
        <f t="shared" ca="1" si="280"/>
        <v/>
      </c>
    </row>
    <row r="288" spans="1:80" x14ac:dyDescent="0.25">
      <c r="A288" s="10">
        <f>IF('Macrobond Imports'!A287="","",'Macrobond Imports'!A287)</f>
        <v>25842</v>
      </c>
      <c r="B288" s="9" t="str">
        <f>IF('Macrobond Imports'!B287="","",'Macrobond Imports'!B287)</f>
        <v/>
      </c>
      <c r="C288" s="9" t="str">
        <f>IF('Macrobond Imports'!C287="","",'Macrobond Imports'!C287)</f>
        <v/>
      </c>
      <c r="D288" s="9" t="str">
        <f>IF('Macrobond Imports'!Z287="","",'Macrobond Imports'!Z287)</f>
        <v/>
      </c>
      <c r="E288" s="9" t="str">
        <f>IF('Macrobond Imports'!BH287="","",'Macrobond Imports'!BH287)</f>
        <v/>
      </c>
      <c r="F288" s="9" t="str">
        <f>IF('Macrobond Imports'!BJ287="","",'Macrobond Imports'!BJ287)</f>
        <v/>
      </c>
      <c r="G288" s="9" t="str">
        <f>IF('Macrobond Imports'!BK287="","",'Macrobond Imports'!BK287)</f>
        <v/>
      </c>
      <c r="H288" s="9" t="str">
        <f>IF('Macrobond Imports'!BL287="","",'Macrobond Imports'!BL287)</f>
        <v/>
      </c>
      <c r="I288" s="9" t="str">
        <f>IF('Macrobond Imports'!BS287="","",'Macrobond Imports'!BS287)</f>
        <v/>
      </c>
      <c r="J288" s="9" t="str">
        <f>IF('Macrobond Imports'!AA287="","",'Macrobond Imports'!AA287)</f>
        <v/>
      </c>
      <c r="K288" s="9">
        <f>IF('Macrobond Imports'!DF287="","",'Macrobond Imports'!DF287)</f>
        <v>35.799999999999997</v>
      </c>
      <c r="L288" s="9">
        <f>IF('Macrobond Imports'!EA287="","",'Macrobond Imports'!EA287)</f>
        <v>35.5</v>
      </c>
      <c r="M288" s="9" t="str">
        <f>IF('Macrobond Imports'!FA287="","",'Macrobond Imports'!FA287)</f>
        <v/>
      </c>
      <c r="N288" s="9" t="str">
        <f>IF('Macrobond Imports'!FC287="","",'Macrobond Imports'!FC287)</f>
        <v/>
      </c>
      <c r="P288" s="16">
        <f t="shared" si="226"/>
        <v>25842</v>
      </c>
      <c r="Q288" s="17" t="str">
        <f t="shared" si="227"/>
        <v/>
      </c>
      <c r="R288" s="17" t="str">
        <f t="shared" si="228"/>
        <v/>
      </c>
      <c r="S288" s="17" t="str">
        <f t="shared" si="229"/>
        <v/>
      </c>
      <c r="T288" s="17" t="str">
        <f t="shared" si="230"/>
        <v/>
      </c>
      <c r="U288" s="17" t="str">
        <f t="shared" si="231"/>
        <v/>
      </c>
      <c r="V288" s="17" t="str">
        <f t="shared" si="232"/>
        <v/>
      </c>
      <c r="W288" s="17" t="str">
        <f t="shared" si="233"/>
        <v/>
      </c>
      <c r="X288" s="17" t="str">
        <f t="shared" si="234"/>
        <v/>
      </c>
      <c r="Y288" s="17" t="str">
        <f t="shared" si="235"/>
        <v/>
      </c>
      <c r="Z288" s="17">
        <f t="shared" si="236"/>
        <v>5.6179775280897903E-3</v>
      </c>
      <c r="AA288" s="17">
        <f t="shared" si="237"/>
        <v>0</v>
      </c>
      <c r="AB288" s="17" t="str">
        <f t="shared" si="238"/>
        <v/>
      </c>
      <c r="AC288" s="17" t="str">
        <f t="shared" si="239"/>
        <v/>
      </c>
      <c r="AE288" s="17" t="str">
        <f t="shared" ca="1" si="240"/>
        <v/>
      </c>
      <c r="AF288" s="17" t="str">
        <f t="shared" ca="1" si="241"/>
        <v/>
      </c>
      <c r="AG288" s="17" t="str">
        <f t="shared" ca="1" si="242"/>
        <v/>
      </c>
      <c r="AH288" s="17" t="str">
        <f t="shared" ca="1" si="243"/>
        <v/>
      </c>
      <c r="AI288" s="17" t="str">
        <f t="shared" ca="1" si="244"/>
        <v/>
      </c>
      <c r="AJ288" s="17" t="str">
        <f t="shared" ca="1" si="245"/>
        <v/>
      </c>
      <c r="AK288" s="17" t="str">
        <f t="shared" ca="1" si="246"/>
        <v/>
      </c>
      <c r="AL288" s="17" t="str">
        <f t="shared" ca="1" si="247"/>
        <v/>
      </c>
      <c r="AM288" s="17" t="str">
        <f t="shared" ca="1" si="248"/>
        <v/>
      </c>
      <c r="AN288" s="17">
        <f t="shared" ca="1" si="249"/>
        <v>4.0697674418604501E-2</v>
      </c>
      <c r="AO288" s="17">
        <f t="shared" ca="1" si="250"/>
        <v>2.0114942528735691E-2</v>
      </c>
      <c r="AP288" s="17" t="str">
        <f t="shared" ca="1" si="251"/>
        <v/>
      </c>
      <c r="AQ288" s="17" t="str">
        <f t="shared" ca="1" si="252"/>
        <v/>
      </c>
      <c r="AS288" s="17" t="str">
        <f t="shared" ca="1" si="253"/>
        <v/>
      </c>
      <c r="AT288" s="17" t="str">
        <f t="shared" ca="1" si="254"/>
        <v/>
      </c>
      <c r="AU288" s="17" t="str">
        <f t="shared" ca="1" si="255"/>
        <v/>
      </c>
      <c r="AV288" s="17" t="str">
        <f t="shared" ca="1" si="256"/>
        <v/>
      </c>
      <c r="AW288" s="17" t="str">
        <f t="shared" ca="1" si="257"/>
        <v/>
      </c>
      <c r="AX288" s="17" t="str">
        <f t="shared" ca="1" si="258"/>
        <v/>
      </c>
      <c r="AY288" s="17" t="str">
        <f t="shared" ca="1" si="259"/>
        <v/>
      </c>
      <c r="AZ288" s="17" t="str">
        <f t="shared" ca="1" si="260"/>
        <v/>
      </c>
      <c r="BA288" s="17" t="str">
        <f t="shared" ca="1" si="261"/>
        <v/>
      </c>
      <c r="BB288" s="17">
        <f t="shared" ca="1" si="262"/>
        <v>3.4233722420802914E-2</v>
      </c>
      <c r="BC288" s="17">
        <f t="shared" ca="1" si="263"/>
        <v>4.6369196862319217E-2</v>
      </c>
      <c r="BD288" s="17" t="str">
        <f t="shared" ca="1" si="264"/>
        <v/>
      </c>
      <c r="BE288" s="17" t="str">
        <f t="shared" ca="1" si="265"/>
        <v/>
      </c>
      <c r="BG288" s="17" t="str">
        <f t="shared" ca="1" si="266"/>
        <v/>
      </c>
      <c r="BH288" s="17" t="str">
        <f t="shared" ca="1" si="267"/>
        <v/>
      </c>
      <c r="BI288" s="17" t="str">
        <f t="shared" ca="1" si="268"/>
        <v/>
      </c>
      <c r="BJ288" s="17" t="str">
        <f t="shared" ca="1" si="269"/>
        <v/>
      </c>
      <c r="BK288" s="17" t="str">
        <f t="shared" ca="1" si="270"/>
        <v/>
      </c>
      <c r="BL288" s="17" t="str">
        <f t="shared" ca="1" si="271"/>
        <v/>
      </c>
      <c r="BM288" s="17" t="str">
        <f t="shared" ca="1" si="272"/>
        <v/>
      </c>
      <c r="BN288" s="17" t="str">
        <f t="shared" ca="1" si="273"/>
        <v/>
      </c>
      <c r="BO288" s="17" t="str">
        <f t="shared" ca="1" si="274"/>
        <v/>
      </c>
      <c r="BP288" s="17">
        <f t="shared" ca="1" si="275"/>
        <v>4.028376393048716E-2</v>
      </c>
      <c r="BQ288" s="17">
        <f t="shared" ca="1" si="276"/>
        <v>0</v>
      </c>
      <c r="BR288" s="17" t="str">
        <f t="shared" ca="1" si="277"/>
        <v/>
      </c>
      <c r="BS288" s="17" t="str">
        <f t="shared" ca="1" si="278"/>
        <v/>
      </c>
      <c r="BX288" t="str">
        <f>IF('Macrobond Imports'!FG287="","",'Macrobond Imports'!FG287)</f>
        <v/>
      </c>
      <c r="BY288" t="str">
        <f>IF('Macrobond Imports'!AI287="","",'Macrobond Imports'!AI287)</f>
        <v/>
      </c>
      <c r="CA288" s="37" t="str">
        <f t="shared" ca="1" si="279"/>
        <v/>
      </c>
      <c r="CB288" s="37" t="str">
        <f t="shared" ca="1" si="280"/>
        <v/>
      </c>
    </row>
    <row r="289" spans="1:80" x14ac:dyDescent="0.25">
      <c r="A289" s="10">
        <f>IF('Macrobond Imports'!A288="","",'Macrobond Imports'!A288)</f>
        <v>25873</v>
      </c>
      <c r="B289" s="9" t="str">
        <f>IF('Macrobond Imports'!B288="","",'Macrobond Imports'!B288)</f>
        <v/>
      </c>
      <c r="C289" s="9" t="str">
        <f>IF('Macrobond Imports'!C288="","",'Macrobond Imports'!C288)</f>
        <v/>
      </c>
      <c r="D289" s="9" t="str">
        <f>IF('Macrobond Imports'!Z288="","",'Macrobond Imports'!Z288)</f>
        <v/>
      </c>
      <c r="E289" s="9" t="str">
        <f>IF('Macrobond Imports'!BH288="","",'Macrobond Imports'!BH288)</f>
        <v/>
      </c>
      <c r="F289" s="9" t="str">
        <f>IF('Macrobond Imports'!BJ288="","",'Macrobond Imports'!BJ288)</f>
        <v/>
      </c>
      <c r="G289" s="9" t="str">
        <f>IF('Macrobond Imports'!BK288="","",'Macrobond Imports'!BK288)</f>
        <v/>
      </c>
      <c r="H289" s="9" t="str">
        <f>IF('Macrobond Imports'!BL288="","",'Macrobond Imports'!BL288)</f>
        <v/>
      </c>
      <c r="I289" s="9" t="str">
        <f>IF('Macrobond Imports'!BS288="","",'Macrobond Imports'!BS288)</f>
        <v/>
      </c>
      <c r="J289" s="9" t="str">
        <f>IF('Macrobond Imports'!AA288="","",'Macrobond Imports'!AA288)</f>
        <v/>
      </c>
      <c r="K289" s="9">
        <f>IF('Macrobond Imports'!DF288="","",'Macrobond Imports'!DF288)</f>
        <v>35.9</v>
      </c>
      <c r="L289" s="9">
        <f>IF('Macrobond Imports'!EA288="","",'Macrobond Imports'!EA288)</f>
        <v>35.1</v>
      </c>
      <c r="M289" s="9" t="str">
        <f>IF('Macrobond Imports'!FA288="","",'Macrobond Imports'!FA288)</f>
        <v/>
      </c>
      <c r="N289" s="9" t="str">
        <f>IF('Macrobond Imports'!FC288="","",'Macrobond Imports'!FC288)</f>
        <v/>
      </c>
      <c r="P289" s="16">
        <f t="shared" si="226"/>
        <v>25873</v>
      </c>
      <c r="Q289" s="17" t="str">
        <f t="shared" si="227"/>
        <v/>
      </c>
      <c r="R289" s="17" t="str">
        <f t="shared" si="228"/>
        <v/>
      </c>
      <c r="S289" s="17" t="str">
        <f t="shared" si="229"/>
        <v/>
      </c>
      <c r="T289" s="17" t="str">
        <f t="shared" si="230"/>
        <v/>
      </c>
      <c r="U289" s="17" t="str">
        <f t="shared" si="231"/>
        <v/>
      </c>
      <c r="V289" s="17" t="str">
        <f t="shared" si="232"/>
        <v/>
      </c>
      <c r="W289" s="17" t="str">
        <f t="shared" si="233"/>
        <v/>
      </c>
      <c r="X289" s="17" t="str">
        <f t="shared" si="234"/>
        <v/>
      </c>
      <c r="Y289" s="17" t="str">
        <f t="shared" si="235"/>
        <v/>
      </c>
      <c r="Z289" s="17">
        <f t="shared" si="236"/>
        <v>2.7932960893854997E-3</v>
      </c>
      <c r="AA289" s="17">
        <f t="shared" si="237"/>
        <v>-1.1267605633802802E-2</v>
      </c>
      <c r="AB289" s="17" t="str">
        <f t="shared" si="238"/>
        <v/>
      </c>
      <c r="AC289" s="17" t="str">
        <f t="shared" si="239"/>
        <v/>
      </c>
      <c r="AE289" s="17" t="str">
        <f t="shared" ca="1" si="240"/>
        <v/>
      </c>
      <c r="AF289" s="17" t="str">
        <f t="shared" ca="1" si="241"/>
        <v/>
      </c>
      <c r="AG289" s="17" t="str">
        <f t="shared" ca="1" si="242"/>
        <v/>
      </c>
      <c r="AH289" s="17" t="str">
        <f t="shared" ca="1" si="243"/>
        <v/>
      </c>
      <c r="AI289" s="17" t="str">
        <f t="shared" ca="1" si="244"/>
        <v/>
      </c>
      <c r="AJ289" s="17" t="str">
        <f t="shared" ca="1" si="245"/>
        <v/>
      </c>
      <c r="AK289" s="17" t="str">
        <f t="shared" ca="1" si="246"/>
        <v/>
      </c>
      <c r="AL289" s="17" t="str">
        <f t="shared" ca="1" si="247"/>
        <v/>
      </c>
      <c r="AM289" s="17" t="str">
        <f t="shared" ca="1" si="248"/>
        <v/>
      </c>
      <c r="AN289" s="17">
        <f t="shared" ca="1" si="249"/>
        <v>3.7572254335260125E-2</v>
      </c>
      <c r="AO289" s="17">
        <f t="shared" ca="1" si="250"/>
        <v>-2.8409090909091717E-3</v>
      </c>
      <c r="AP289" s="17" t="str">
        <f t="shared" ca="1" si="251"/>
        <v/>
      </c>
      <c r="AQ289" s="17" t="str">
        <f t="shared" ca="1" si="252"/>
        <v/>
      </c>
      <c r="AS289" s="17" t="str">
        <f t="shared" ca="1" si="253"/>
        <v/>
      </c>
      <c r="AT289" s="17" t="str">
        <f t="shared" ca="1" si="254"/>
        <v/>
      </c>
      <c r="AU289" s="17" t="str">
        <f t="shared" ca="1" si="255"/>
        <v/>
      </c>
      <c r="AV289" s="17" t="str">
        <f t="shared" ca="1" si="256"/>
        <v/>
      </c>
      <c r="AW289" s="17" t="str">
        <f t="shared" ca="1" si="257"/>
        <v/>
      </c>
      <c r="AX289" s="17" t="str">
        <f t="shared" ca="1" si="258"/>
        <v/>
      </c>
      <c r="AY289" s="17" t="str">
        <f t="shared" ca="1" si="259"/>
        <v/>
      </c>
      <c r="AZ289" s="17" t="str">
        <f t="shared" ca="1" si="260"/>
        <v/>
      </c>
      <c r="BA289" s="17" t="str">
        <f t="shared" ca="1" si="261"/>
        <v/>
      </c>
      <c r="BB289" s="17">
        <f t="shared" ca="1" si="262"/>
        <v>4.5837914367018895E-2</v>
      </c>
      <c r="BC289" s="17">
        <f t="shared" ca="1" si="263"/>
        <v>4.6912937390463316E-2</v>
      </c>
      <c r="BD289" s="17" t="str">
        <f t="shared" ca="1" si="264"/>
        <v/>
      </c>
      <c r="BE289" s="17" t="str">
        <f t="shared" ca="1" si="265"/>
        <v/>
      </c>
      <c r="BG289" s="17" t="str">
        <f t="shared" ca="1" si="266"/>
        <v/>
      </c>
      <c r="BH289" s="17" t="str">
        <f t="shared" ca="1" si="267"/>
        <v/>
      </c>
      <c r="BI289" s="17" t="str">
        <f t="shared" ca="1" si="268"/>
        <v/>
      </c>
      <c r="BJ289" s="17" t="str">
        <f t="shared" ca="1" si="269"/>
        <v/>
      </c>
      <c r="BK289" s="17" t="str">
        <f t="shared" ca="1" si="270"/>
        <v/>
      </c>
      <c r="BL289" s="17" t="str">
        <f t="shared" ca="1" si="271"/>
        <v/>
      </c>
      <c r="BM289" s="17" t="str">
        <f t="shared" ca="1" si="272"/>
        <v/>
      </c>
      <c r="BN289" s="17" t="str">
        <f t="shared" ca="1" si="273"/>
        <v/>
      </c>
      <c r="BO289" s="17" t="str">
        <f t="shared" ca="1" si="274"/>
        <v/>
      </c>
      <c r="BP289" s="17">
        <f t="shared" ca="1" si="275"/>
        <v>4.016819473140476E-2</v>
      </c>
      <c r="BQ289" s="17">
        <f t="shared" ca="1" si="276"/>
        <v>5.7224489795919542E-3</v>
      </c>
      <c r="BR289" s="17" t="str">
        <f t="shared" ca="1" si="277"/>
        <v/>
      </c>
      <c r="BS289" s="17" t="str">
        <f t="shared" ca="1" si="278"/>
        <v/>
      </c>
      <c r="BX289" t="str">
        <f>IF('Macrobond Imports'!FG288="","",'Macrobond Imports'!FG288)</f>
        <v/>
      </c>
      <c r="BY289" t="str">
        <f>IF('Macrobond Imports'!AI288="","",'Macrobond Imports'!AI288)</f>
        <v/>
      </c>
      <c r="CA289" s="37" t="str">
        <f t="shared" ca="1" si="279"/>
        <v/>
      </c>
      <c r="CB289" s="37" t="str">
        <f t="shared" ca="1" si="280"/>
        <v/>
      </c>
    </row>
    <row r="290" spans="1:80" x14ac:dyDescent="0.25">
      <c r="A290" s="10">
        <f>IF('Macrobond Imports'!A289="","",'Macrobond Imports'!A289)</f>
        <v>25903</v>
      </c>
      <c r="B290" s="9" t="str">
        <f>IF('Macrobond Imports'!B289="","",'Macrobond Imports'!B289)</f>
        <v/>
      </c>
      <c r="C290" s="9" t="str">
        <f>IF('Macrobond Imports'!C289="","",'Macrobond Imports'!C289)</f>
        <v/>
      </c>
      <c r="D290" s="9" t="str">
        <f>IF('Macrobond Imports'!Z289="","",'Macrobond Imports'!Z289)</f>
        <v/>
      </c>
      <c r="E290" s="9" t="str">
        <f>IF('Macrobond Imports'!BH289="","",'Macrobond Imports'!BH289)</f>
        <v/>
      </c>
      <c r="F290" s="9" t="str">
        <f>IF('Macrobond Imports'!BJ289="","",'Macrobond Imports'!BJ289)</f>
        <v/>
      </c>
      <c r="G290" s="9" t="str">
        <f>IF('Macrobond Imports'!BK289="","",'Macrobond Imports'!BK289)</f>
        <v/>
      </c>
      <c r="H290" s="9" t="str">
        <f>IF('Macrobond Imports'!BL289="","",'Macrobond Imports'!BL289)</f>
        <v/>
      </c>
      <c r="I290" s="9" t="str">
        <f>IF('Macrobond Imports'!BS289="","",'Macrobond Imports'!BS289)</f>
        <v/>
      </c>
      <c r="J290" s="9" t="str">
        <f>IF('Macrobond Imports'!AA289="","",'Macrobond Imports'!AA289)</f>
        <v/>
      </c>
      <c r="K290" s="9">
        <f>IF('Macrobond Imports'!DF289="","",'Macrobond Imports'!DF289)</f>
        <v>35.9</v>
      </c>
      <c r="L290" s="9">
        <f>IF('Macrobond Imports'!EA289="","",'Macrobond Imports'!EA289)</f>
        <v>34.5</v>
      </c>
      <c r="M290" s="9" t="str">
        <f>IF('Macrobond Imports'!FA289="","",'Macrobond Imports'!FA289)</f>
        <v/>
      </c>
      <c r="N290" s="9" t="str">
        <f>IF('Macrobond Imports'!FC289="","",'Macrobond Imports'!FC289)</f>
        <v/>
      </c>
      <c r="P290" s="16">
        <f t="shared" si="226"/>
        <v>25903</v>
      </c>
      <c r="Q290" s="17" t="str">
        <f t="shared" si="227"/>
        <v/>
      </c>
      <c r="R290" s="17" t="str">
        <f t="shared" si="228"/>
        <v/>
      </c>
      <c r="S290" s="17" t="str">
        <f t="shared" si="229"/>
        <v/>
      </c>
      <c r="T290" s="17" t="str">
        <f t="shared" si="230"/>
        <v/>
      </c>
      <c r="U290" s="17" t="str">
        <f t="shared" si="231"/>
        <v/>
      </c>
      <c r="V290" s="17" t="str">
        <f t="shared" si="232"/>
        <v/>
      </c>
      <c r="W290" s="17" t="str">
        <f t="shared" si="233"/>
        <v/>
      </c>
      <c r="X290" s="17" t="str">
        <f t="shared" si="234"/>
        <v/>
      </c>
      <c r="Y290" s="17" t="str">
        <f t="shared" si="235"/>
        <v/>
      </c>
      <c r="Z290" s="17">
        <f t="shared" si="236"/>
        <v>0</v>
      </c>
      <c r="AA290" s="17">
        <f t="shared" si="237"/>
        <v>-1.7094017094017144E-2</v>
      </c>
      <c r="AB290" s="17" t="str">
        <f t="shared" si="238"/>
        <v/>
      </c>
      <c r="AC290" s="17" t="str">
        <f t="shared" si="239"/>
        <v/>
      </c>
      <c r="AE290" s="17" t="str">
        <f t="shared" ca="1" si="240"/>
        <v/>
      </c>
      <c r="AF290" s="17" t="str">
        <f t="shared" ca="1" si="241"/>
        <v/>
      </c>
      <c r="AG290" s="17" t="str">
        <f t="shared" ca="1" si="242"/>
        <v/>
      </c>
      <c r="AH290" s="17" t="str">
        <f t="shared" ca="1" si="243"/>
        <v/>
      </c>
      <c r="AI290" s="17" t="str">
        <f t="shared" ca="1" si="244"/>
        <v/>
      </c>
      <c r="AJ290" s="17" t="str">
        <f t="shared" ca="1" si="245"/>
        <v/>
      </c>
      <c r="AK290" s="17" t="str">
        <f t="shared" ca="1" si="246"/>
        <v/>
      </c>
      <c r="AL290" s="17" t="str">
        <f t="shared" ca="1" si="247"/>
        <v/>
      </c>
      <c r="AM290" s="17" t="str">
        <f t="shared" ca="1" si="248"/>
        <v/>
      </c>
      <c r="AN290" s="17">
        <f t="shared" ca="1" si="249"/>
        <v>3.4582132564841439E-2</v>
      </c>
      <c r="AO290" s="17">
        <f t="shared" ca="1" si="250"/>
        <v>-1.7094017094017144E-2</v>
      </c>
      <c r="AP290" s="17" t="str">
        <f t="shared" ca="1" si="251"/>
        <v/>
      </c>
      <c r="AQ290" s="17" t="str">
        <f t="shared" ca="1" si="252"/>
        <v/>
      </c>
      <c r="AS290" s="17" t="str">
        <f t="shared" ca="1" si="253"/>
        <v/>
      </c>
      <c r="AT290" s="17" t="str">
        <f t="shared" ca="1" si="254"/>
        <v/>
      </c>
      <c r="AU290" s="17" t="str">
        <f t="shared" ca="1" si="255"/>
        <v/>
      </c>
      <c r="AV290" s="17" t="str">
        <f t="shared" ca="1" si="256"/>
        <v/>
      </c>
      <c r="AW290" s="17" t="str">
        <f t="shared" ca="1" si="257"/>
        <v/>
      </c>
      <c r="AX290" s="17" t="str">
        <f t="shared" ca="1" si="258"/>
        <v/>
      </c>
      <c r="AY290" s="17" t="str">
        <f t="shared" ca="1" si="259"/>
        <v/>
      </c>
      <c r="AZ290" s="17" t="str">
        <f t="shared" ca="1" si="260"/>
        <v/>
      </c>
      <c r="BA290" s="17" t="str">
        <f t="shared" ca="1" si="261"/>
        <v/>
      </c>
      <c r="BB290" s="17">
        <f t="shared" ca="1" si="262"/>
        <v>3.4136346499103354E-2</v>
      </c>
      <c r="BC290" s="17">
        <f t="shared" ca="1" si="263"/>
        <v>-0.10800387428128011</v>
      </c>
      <c r="BD290" s="17" t="str">
        <f t="shared" ca="1" si="264"/>
        <v/>
      </c>
      <c r="BE290" s="17" t="str">
        <f t="shared" ca="1" si="265"/>
        <v/>
      </c>
      <c r="BG290" s="17" t="str">
        <f t="shared" ca="1" si="266"/>
        <v/>
      </c>
      <c r="BH290" s="17" t="str">
        <f t="shared" ca="1" si="267"/>
        <v/>
      </c>
      <c r="BI290" s="17" t="str">
        <f t="shared" ca="1" si="268"/>
        <v/>
      </c>
      <c r="BJ290" s="17" t="str">
        <f t="shared" ca="1" si="269"/>
        <v/>
      </c>
      <c r="BK290" s="17" t="str">
        <f t="shared" ca="1" si="270"/>
        <v/>
      </c>
      <c r="BL290" s="17" t="str">
        <f t="shared" ca="1" si="271"/>
        <v/>
      </c>
      <c r="BM290" s="17" t="str">
        <f t="shared" ca="1" si="272"/>
        <v/>
      </c>
      <c r="BN290" s="17" t="str">
        <f t="shared" ca="1" si="273"/>
        <v/>
      </c>
      <c r="BO290" s="17" t="str">
        <f t="shared" ca="1" si="274"/>
        <v/>
      </c>
      <c r="BP290" s="17">
        <f t="shared" ca="1" si="275"/>
        <v>3.4283237968365299E-2</v>
      </c>
      <c r="BQ290" s="17">
        <f t="shared" ca="1" si="276"/>
        <v>-2.8367346938775406E-2</v>
      </c>
      <c r="BR290" s="17" t="str">
        <f t="shared" ca="1" si="277"/>
        <v/>
      </c>
      <c r="BS290" s="17" t="str">
        <f t="shared" ca="1" si="278"/>
        <v/>
      </c>
      <c r="BX290" t="str">
        <f>IF('Macrobond Imports'!FG289="","",'Macrobond Imports'!FG289)</f>
        <v/>
      </c>
      <c r="BY290" t="str">
        <f>IF('Macrobond Imports'!AI289="","",'Macrobond Imports'!AI289)</f>
        <v/>
      </c>
      <c r="CA290" s="37" t="str">
        <f t="shared" ca="1" si="279"/>
        <v/>
      </c>
      <c r="CB290" s="37" t="str">
        <f t="shared" ca="1" si="280"/>
        <v/>
      </c>
    </row>
    <row r="291" spans="1:80" x14ac:dyDescent="0.25">
      <c r="A291" s="10">
        <f>IF('Macrobond Imports'!A290="","",'Macrobond Imports'!A290)</f>
        <v>25934</v>
      </c>
      <c r="B291" s="9" t="str">
        <f>IF('Macrobond Imports'!B290="","",'Macrobond Imports'!B290)</f>
        <v/>
      </c>
      <c r="C291" s="9" t="str">
        <f>IF('Macrobond Imports'!C290="","",'Macrobond Imports'!C290)</f>
        <v/>
      </c>
      <c r="D291" s="9" t="str">
        <f>IF('Macrobond Imports'!Z290="","",'Macrobond Imports'!Z290)</f>
        <v/>
      </c>
      <c r="E291" s="9" t="str">
        <f>IF('Macrobond Imports'!BH290="","",'Macrobond Imports'!BH290)</f>
        <v/>
      </c>
      <c r="F291" s="9" t="str">
        <f>IF('Macrobond Imports'!BJ290="","",'Macrobond Imports'!BJ290)</f>
        <v/>
      </c>
      <c r="G291" s="9" t="str">
        <f>IF('Macrobond Imports'!BK290="","",'Macrobond Imports'!BK290)</f>
        <v/>
      </c>
      <c r="H291" s="9" t="str">
        <f>IF('Macrobond Imports'!BL290="","",'Macrobond Imports'!BL290)</f>
        <v/>
      </c>
      <c r="I291" s="9" t="str">
        <f>IF('Macrobond Imports'!BS290="","",'Macrobond Imports'!BS290)</f>
        <v/>
      </c>
      <c r="J291" s="9" t="str">
        <f>IF('Macrobond Imports'!AA290="","",'Macrobond Imports'!AA290)</f>
        <v/>
      </c>
      <c r="K291" s="9">
        <f>IF('Macrobond Imports'!DF290="","",'Macrobond Imports'!DF290)</f>
        <v>36</v>
      </c>
      <c r="L291" s="9">
        <f>IF('Macrobond Imports'!EA290="","",'Macrobond Imports'!EA290)</f>
        <v>34.799999999999997</v>
      </c>
      <c r="M291" s="9" t="str">
        <f>IF('Macrobond Imports'!FA290="","",'Macrobond Imports'!FA290)</f>
        <v/>
      </c>
      <c r="N291" s="9" t="str">
        <f>IF('Macrobond Imports'!FC290="","",'Macrobond Imports'!FC290)</f>
        <v/>
      </c>
      <c r="P291" s="16">
        <f t="shared" si="226"/>
        <v>25934</v>
      </c>
      <c r="Q291" s="17" t="str">
        <f t="shared" si="227"/>
        <v/>
      </c>
      <c r="R291" s="17" t="str">
        <f t="shared" si="228"/>
        <v/>
      </c>
      <c r="S291" s="17" t="str">
        <f t="shared" si="229"/>
        <v/>
      </c>
      <c r="T291" s="17" t="str">
        <f t="shared" si="230"/>
        <v/>
      </c>
      <c r="U291" s="17" t="str">
        <f t="shared" si="231"/>
        <v/>
      </c>
      <c r="V291" s="17" t="str">
        <f t="shared" si="232"/>
        <v/>
      </c>
      <c r="W291" s="17" t="str">
        <f t="shared" si="233"/>
        <v/>
      </c>
      <c r="X291" s="17" t="str">
        <f t="shared" si="234"/>
        <v/>
      </c>
      <c r="Y291" s="17" t="str">
        <f t="shared" si="235"/>
        <v/>
      </c>
      <c r="Z291" s="17">
        <f t="shared" si="236"/>
        <v>2.7855153203342198E-3</v>
      </c>
      <c r="AA291" s="17">
        <f t="shared" si="237"/>
        <v>8.6956521739129933E-3</v>
      </c>
      <c r="AB291" s="17" t="str">
        <f t="shared" si="238"/>
        <v/>
      </c>
      <c r="AC291" s="17" t="str">
        <f t="shared" si="239"/>
        <v/>
      </c>
      <c r="AE291" s="17" t="str">
        <f t="shared" ca="1" si="240"/>
        <v/>
      </c>
      <c r="AF291" s="17" t="str">
        <f t="shared" ca="1" si="241"/>
        <v/>
      </c>
      <c r="AG291" s="17" t="str">
        <f t="shared" ca="1" si="242"/>
        <v/>
      </c>
      <c r="AH291" s="17" t="str">
        <f t="shared" ca="1" si="243"/>
        <v/>
      </c>
      <c r="AI291" s="17" t="str">
        <f t="shared" ca="1" si="244"/>
        <v/>
      </c>
      <c r="AJ291" s="17" t="str">
        <f t="shared" ca="1" si="245"/>
        <v/>
      </c>
      <c r="AK291" s="17" t="str">
        <f t="shared" ca="1" si="246"/>
        <v/>
      </c>
      <c r="AL291" s="17" t="str">
        <f t="shared" ca="1" si="247"/>
        <v/>
      </c>
      <c r="AM291" s="17" t="str">
        <f t="shared" ca="1" si="248"/>
        <v/>
      </c>
      <c r="AN291" s="17">
        <f t="shared" ca="1" si="249"/>
        <v>2.857142857142847E-2</v>
      </c>
      <c r="AO291" s="17">
        <f t="shared" ca="1" si="250"/>
        <v>-8.5470085470086277E-3</v>
      </c>
      <c r="AP291" s="17" t="str">
        <f t="shared" ca="1" si="251"/>
        <v/>
      </c>
      <c r="AQ291" s="17" t="str">
        <f t="shared" ca="1" si="252"/>
        <v/>
      </c>
      <c r="AS291" s="17" t="str">
        <f t="shared" ca="1" si="253"/>
        <v/>
      </c>
      <c r="AT291" s="17" t="str">
        <f t="shared" ca="1" si="254"/>
        <v/>
      </c>
      <c r="AU291" s="17" t="str">
        <f t="shared" ca="1" si="255"/>
        <v/>
      </c>
      <c r="AV291" s="17" t="str">
        <f t="shared" ca="1" si="256"/>
        <v/>
      </c>
      <c r="AW291" s="17" t="str">
        <f t="shared" ca="1" si="257"/>
        <v/>
      </c>
      <c r="AX291" s="17" t="str">
        <f t="shared" ca="1" si="258"/>
        <v/>
      </c>
      <c r="AY291" s="17" t="str">
        <f t="shared" ca="1" si="259"/>
        <v/>
      </c>
      <c r="AZ291" s="17" t="str">
        <f t="shared" ca="1" si="260"/>
        <v/>
      </c>
      <c r="BA291" s="17" t="str">
        <f t="shared" ca="1" si="261"/>
        <v/>
      </c>
      <c r="BB291" s="17">
        <f t="shared" ca="1" si="262"/>
        <v>2.2534327192620163E-2</v>
      </c>
      <c r="BC291" s="17">
        <f t="shared" ca="1" si="263"/>
        <v>-7.6570884641594894E-2</v>
      </c>
      <c r="BD291" s="17" t="str">
        <f t="shared" ca="1" si="264"/>
        <v/>
      </c>
      <c r="BE291" s="17" t="str">
        <f t="shared" ca="1" si="265"/>
        <v/>
      </c>
      <c r="BG291" s="17" t="str">
        <f t="shared" ca="1" si="266"/>
        <v/>
      </c>
      <c r="BH291" s="17" t="str">
        <f t="shared" ca="1" si="267"/>
        <v/>
      </c>
      <c r="BI291" s="17" t="str">
        <f t="shared" ca="1" si="268"/>
        <v/>
      </c>
      <c r="BJ291" s="17" t="str">
        <f t="shared" ca="1" si="269"/>
        <v/>
      </c>
      <c r="BK291" s="17" t="str">
        <f t="shared" ca="1" si="270"/>
        <v/>
      </c>
      <c r="BL291" s="17" t="str">
        <f t="shared" ca="1" si="271"/>
        <v/>
      </c>
      <c r="BM291" s="17" t="str">
        <f t="shared" ca="1" si="272"/>
        <v/>
      </c>
      <c r="BN291" s="17" t="str">
        <f t="shared" ca="1" si="273"/>
        <v/>
      </c>
      <c r="BO291" s="17" t="str">
        <f t="shared" ca="1" si="274"/>
        <v/>
      </c>
      <c r="BP291" s="17">
        <f t="shared" ca="1" si="275"/>
        <v>2.8367387423130275E-2</v>
      </c>
      <c r="BQ291" s="17">
        <f t="shared" ca="1" si="276"/>
        <v>-1.7020965738914651E-2</v>
      </c>
      <c r="BR291" s="17" t="str">
        <f t="shared" ca="1" si="277"/>
        <v/>
      </c>
      <c r="BS291" s="17" t="str">
        <f t="shared" ca="1" si="278"/>
        <v/>
      </c>
      <c r="BX291" t="str">
        <f>IF('Macrobond Imports'!FG290="","",'Macrobond Imports'!FG290)</f>
        <v/>
      </c>
      <c r="BY291" t="str">
        <f>IF('Macrobond Imports'!AI290="","",'Macrobond Imports'!AI290)</f>
        <v/>
      </c>
      <c r="CA291" s="37" t="str">
        <f t="shared" ca="1" si="279"/>
        <v/>
      </c>
      <c r="CB291" s="37" t="str">
        <f t="shared" ca="1" si="280"/>
        <v/>
      </c>
    </row>
    <row r="292" spans="1:80" x14ac:dyDescent="0.25">
      <c r="A292" s="10">
        <f>IF('Macrobond Imports'!A291="","",'Macrobond Imports'!A291)</f>
        <v>25965</v>
      </c>
      <c r="B292" s="9" t="str">
        <f>IF('Macrobond Imports'!B291="","",'Macrobond Imports'!B291)</f>
        <v/>
      </c>
      <c r="C292" s="9" t="str">
        <f>IF('Macrobond Imports'!C291="","",'Macrobond Imports'!C291)</f>
        <v/>
      </c>
      <c r="D292" s="9" t="str">
        <f>IF('Macrobond Imports'!Z291="","",'Macrobond Imports'!Z291)</f>
        <v/>
      </c>
      <c r="E292" s="9" t="str">
        <f>IF('Macrobond Imports'!BH291="","",'Macrobond Imports'!BH291)</f>
        <v/>
      </c>
      <c r="F292" s="9" t="str">
        <f>IF('Macrobond Imports'!BJ291="","",'Macrobond Imports'!BJ291)</f>
        <v/>
      </c>
      <c r="G292" s="9" t="str">
        <f>IF('Macrobond Imports'!BK291="","",'Macrobond Imports'!BK291)</f>
        <v/>
      </c>
      <c r="H292" s="9" t="str">
        <f>IF('Macrobond Imports'!BL291="","",'Macrobond Imports'!BL291)</f>
        <v/>
      </c>
      <c r="I292" s="9" t="str">
        <f>IF('Macrobond Imports'!BS291="","",'Macrobond Imports'!BS291)</f>
        <v/>
      </c>
      <c r="J292" s="9" t="str">
        <f>IF('Macrobond Imports'!AA291="","",'Macrobond Imports'!AA291)</f>
        <v/>
      </c>
      <c r="K292" s="9">
        <f>IF('Macrobond Imports'!DF291="","",'Macrobond Imports'!DF291)</f>
        <v>36.1</v>
      </c>
      <c r="L292" s="9">
        <f>IF('Macrobond Imports'!EA291="","",'Macrobond Imports'!EA291)</f>
        <v>35.9</v>
      </c>
      <c r="M292" s="9" t="str">
        <f>IF('Macrobond Imports'!FA291="","",'Macrobond Imports'!FA291)</f>
        <v/>
      </c>
      <c r="N292" s="9" t="str">
        <f>IF('Macrobond Imports'!FC291="","",'Macrobond Imports'!FC291)</f>
        <v/>
      </c>
      <c r="P292" s="16">
        <f t="shared" si="226"/>
        <v>25965</v>
      </c>
      <c r="Q292" s="17" t="str">
        <f t="shared" si="227"/>
        <v/>
      </c>
      <c r="R292" s="17" t="str">
        <f t="shared" si="228"/>
        <v/>
      </c>
      <c r="S292" s="17" t="str">
        <f t="shared" si="229"/>
        <v/>
      </c>
      <c r="T292" s="17" t="str">
        <f t="shared" si="230"/>
        <v/>
      </c>
      <c r="U292" s="17" t="str">
        <f t="shared" si="231"/>
        <v/>
      </c>
      <c r="V292" s="17" t="str">
        <f t="shared" si="232"/>
        <v/>
      </c>
      <c r="W292" s="17" t="str">
        <f t="shared" si="233"/>
        <v/>
      </c>
      <c r="X292" s="17" t="str">
        <f t="shared" si="234"/>
        <v/>
      </c>
      <c r="Y292" s="17" t="str">
        <f t="shared" si="235"/>
        <v/>
      </c>
      <c r="Z292" s="17">
        <f t="shared" si="236"/>
        <v>2.7777777777777679E-3</v>
      </c>
      <c r="AA292" s="17">
        <f t="shared" si="237"/>
        <v>3.1609195402298784E-2</v>
      </c>
      <c r="AB292" s="17" t="str">
        <f t="shared" si="238"/>
        <v/>
      </c>
      <c r="AC292" s="17" t="str">
        <f t="shared" si="239"/>
        <v/>
      </c>
      <c r="AE292" s="17" t="str">
        <f t="shared" ca="1" si="240"/>
        <v/>
      </c>
      <c r="AF292" s="17" t="str">
        <f t="shared" ca="1" si="241"/>
        <v/>
      </c>
      <c r="AG292" s="17" t="str">
        <f t="shared" ca="1" si="242"/>
        <v/>
      </c>
      <c r="AH292" s="17" t="str">
        <f t="shared" ca="1" si="243"/>
        <v/>
      </c>
      <c r="AI292" s="17" t="str">
        <f t="shared" ca="1" si="244"/>
        <v/>
      </c>
      <c r="AJ292" s="17" t="str">
        <f t="shared" ca="1" si="245"/>
        <v/>
      </c>
      <c r="AK292" s="17" t="str">
        <f t="shared" ca="1" si="246"/>
        <v/>
      </c>
      <c r="AL292" s="17" t="str">
        <f t="shared" ca="1" si="247"/>
        <v/>
      </c>
      <c r="AM292" s="17" t="str">
        <f t="shared" ca="1" si="248"/>
        <v/>
      </c>
      <c r="AN292" s="17">
        <f t="shared" ca="1" si="249"/>
        <v>3.1428571428571361E-2</v>
      </c>
      <c r="AO292" s="17">
        <f t="shared" ca="1" si="250"/>
        <v>1.9886363636363535E-2</v>
      </c>
      <c r="AP292" s="17" t="str">
        <f t="shared" ca="1" si="251"/>
        <v/>
      </c>
      <c r="AQ292" s="17" t="str">
        <f t="shared" ca="1" si="252"/>
        <v/>
      </c>
      <c r="AS292" s="17" t="str">
        <f t="shared" ca="1" si="253"/>
        <v/>
      </c>
      <c r="AT292" s="17" t="str">
        <f t="shared" ca="1" si="254"/>
        <v/>
      </c>
      <c r="AU292" s="17" t="str">
        <f t="shared" ca="1" si="255"/>
        <v/>
      </c>
      <c r="AV292" s="17" t="str">
        <f t="shared" ca="1" si="256"/>
        <v/>
      </c>
      <c r="AW292" s="17" t="str">
        <f t="shared" ca="1" si="257"/>
        <v/>
      </c>
      <c r="AX292" s="17" t="str">
        <f t="shared" ca="1" si="258"/>
        <v/>
      </c>
      <c r="AY292" s="17" t="str">
        <f t="shared" ca="1" si="259"/>
        <v/>
      </c>
      <c r="AZ292" s="17" t="str">
        <f t="shared" ca="1" si="260"/>
        <v/>
      </c>
      <c r="BA292" s="17" t="str">
        <f t="shared" ca="1" si="261"/>
        <v/>
      </c>
      <c r="BB292" s="17">
        <f t="shared" ca="1" si="262"/>
        <v>2.2471033438876464E-2</v>
      </c>
      <c r="BC292" s="17">
        <f t="shared" ca="1" si="263"/>
        <v>9.4332578504379594E-2</v>
      </c>
      <c r="BD292" s="17" t="str">
        <f t="shared" ca="1" si="264"/>
        <v/>
      </c>
      <c r="BE292" s="17" t="str">
        <f t="shared" ca="1" si="265"/>
        <v/>
      </c>
      <c r="BG292" s="17" t="str">
        <f t="shared" ca="1" si="266"/>
        <v/>
      </c>
      <c r="BH292" s="17" t="str">
        <f t="shared" ca="1" si="267"/>
        <v/>
      </c>
      <c r="BI292" s="17" t="str">
        <f t="shared" ca="1" si="268"/>
        <v/>
      </c>
      <c r="BJ292" s="17" t="str">
        <f t="shared" ca="1" si="269"/>
        <v/>
      </c>
      <c r="BK292" s="17" t="str">
        <f t="shared" ca="1" si="270"/>
        <v/>
      </c>
      <c r="BL292" s="17" t="str">
        <f t="shared" ca="1" si="271"/>
        <v/>
      </c>
      <c r="BM292" s="17" t="str">
        <f t="shared" ca="1" si="272"/>
        <v/>
      </c>
      <c r="BN292" s="17" t="str">
        <f t="shared" ca="1" si="273"/>
        <v/>
      </c>
      <c r="BO292" s="17" t="str">
        <f t="shared" ca="1" si="274"/>
        <v/>
      </c>
      <c r="BP292" s="17">
        <f t="shared" ca="1" si="275"/>
        <v>3.4088474509025968E-2</v>
      </c>
      <c r="BQ292" s="17">
        <f t="shared" ca="1" si="276"/>
        <v>7.0360189022415254E-2</v>
      </c>
      <c r="BR292" s="17" t="str">
        <f t="shared" ca="1" si="277"/>
        <v/>
      </c>
      <c r="BS292" s="17" t="str">
        <f t="shared" ca="1" si="278"/>
        <v/>
      </c>
      <c r="BX292" t="str">
        <f>IF('Macrobond Imports'!FG291="","",'Macrobond Imports'!FG291)</f>
        <v/>
      </c>
      <c r="BY292" t="str">
        <f>IF('Macrobond Imports'!AI291="","",'Macrobond Imports'!AI291)</f>
        <v/>
      </c>
      <c r="CA292" s="37" t="str">
        <f t="shared" ca="1" si="279"/>
        <v/>
      </c>
      <c r="CB292" s="37" t="str">
        <f t="shared" ca="1" si="280"/>
        <v/>
      </c>
    </row>
    <row r="293" spans="1:80" x14ac:dyDescent="0.25">
      <c r="A293" s="10">
        <f>IF('Macrobond Imports'!A292="","",'Macrobond Imports'!A292)</f>
        <v>25993</v>
      </c>
      <c r="B293" s="9" t="str">
        <f>IF('Macrobond Imports'!B292="","",'Macrobond Imports'!B292)</f>
        <v/>
      </c>
      <c r="C293" s="9" t="str">
        <f>IF('Macrobond Imports'!C292="","",'Macrobond Imports'!C292)</f>
        <v/>
      </c>
      <c r="D293" s="9" t="str">
        <f>IF('Macrobond Imports'!Z292="","",'Macrobond Imports'!Z292)</f>
        <v/>
      </c>
      <c r="E293" s="9" t="str">
        <f>IF('Macrobond Imports'!BH292="","",'Macrobond Imports'!BH292)</f>
        <v/>
      </c>
      <c r="F293" s="9" t="str">
        <f>IF('Macrobond Imports'!BJ292="","",'Macrobond Imports'!BJ292)</f>
        <v/>
      </c>
      <c r="G293" s="9" t="str">
        <f>IF('Macrobond Imports'!BK292="","",'Macrobond Imports'!BK292)</f>
        <v/>
      </c>
      <c r="H293" s="9" t="str">
        <f>IF('Macrobond Imports'!BL292="","",'Macrobond Imports'!BL292)</f>
        <v/>
      </c>
      <c r="I293" s="9" t="str">
        <f>IF('Macrobond Imports'!BS292="","",'Macrobond Imports'!BS292)</f>
        <v/>
      </c>
      <c r="J293" s="9" t="str">
        <f>IF('Macrobond Imports'!AA292="","",'Macrobond Imports'!AA292)</f>
        <v/>
      </c>
      <c r="K293" s="9">
        <f>IF('Macrobond Imports'!DF292="","",'Macrobond Imports'!DF292)</f>
        <v>36.299999999999997</v>
      </c>
      <c r="L293" s="9">
        <f>IF('Macrobond Imports'!EA292="","",'Macrobond Imports'!EA292)</f>
        <v>35.4</v>
      </c>
      <c r="M293" s="9" t="str">
        <f>IF('Macrobond Imports'!FA292="","",'Macrobond Imports'!FA292)</f>
        <v/>
      </c>
      <c r="N293" s="9" t="str">
        <f>IF('Macrobond Imports'!FC292="","",'Macrobond Imports'!FC292)</f>
        <v/>
      </c>
      <c r="P293" s="16">
        <f t="shared" si="226"/>
        <v>25993</v>
      </c>
      <c r="Q293" s="17" t="str">
        <f t="shared" si="227"/>
        <v/>
      </c>
      <c r="R293" s="17" t="str">
        <f t="shared" si="228"/>
        <v/>
      </c>
      <c r="S293" s="17" t="str">
        <f t="shared" si="229"/>
        <v/>
      </c>
      <c r="T293" s="17" t="str">
        <f t="shared" si="230"/>
        <v/>
      </c>
      <c r="U293" s="17" t="str">
        <f t="shared" si="231"/>
        <v/>
      </c>
      <c r="V293" s="17" t="str">
        <f t="shared" si="232"/>
        <v/>
      </c>
      <c r="W293" s="17" t="str">
        <f t="shared" si="233"/>
        <v/>
      </c>
      <c r="X293" s="17" t="str">
        <f t="shared" si="234"/>
        <v/>
      </c>
      <c r="Y293" s="17" t="str">
        <f t="shared" si="235"/>
        <v/>
      </c>
      <c r="Z293" s="17">
        <f t="shared" si="236"/>
        <v>5.5401662049860967E-3</v>
      </c>
      <c r="AA293" s="17">
        <f t="shared" si="237"/>
        <v>-1.3927576601671321E-2</v>
      </c>
      <c r="AB293" s="17" t="str">
        <f t="shared" si="238"/>
        <v/>
      </c>
      <c r="AC293" s="17" t="str">
        <f t="shared" si="239"/>
        <v/>
      </c>
      <c r="AE293" s="17" t="str">
        <f t="shared" ca="1" si="240"/>
        <v/>
      </c>
      <c r="AF293" s="17" t="str">
        <f t="shared" ca="1" si="241"/>
        <v/>
      </c>
      <c r="AG293" s="17" t="str">
        <f t="shared" ca="1" si="242"/>
        <v/>
      </c>
      <c r="AH293" s="17" t="str">
        <f t="shared" ca="1" si="243"/>
        <v/>
      </c>
      <c r="AI293" s="17" t="str">
        <f t="shared" ca="1" si="244"/>
        <v/>
      </c>
      <c r="AJ293" s="17" t="str">
        <f t="shared" ca="1" si="245"/>
        <v/>
      </c>
      <c r="AK293" s="17" t="str">
        <f t="shared" ca="1" si="246"/>
        <v/>
      </c>
      <c r="AL293" s="17" t="str">
        <f t="shared" ca="1" si="247"/>
        <v/>
      </c>
      <c r="AM293" s="17" t="str">
        <f t="shared" ca="1" si="248"/>
        <v/>
      </c>
      <c r="AN293" s="17">
        <f t="shared" ca="1" si="249"/>
        <v>4.0114613180515679E-2</v>
      </c>
      <c r="AO293" s="17">
        <f t="shared" ca="1" si="250"/>
        <v>-5.6179775280900124E-3</v>
      </c>
      <c r="AP293" s="17" t="str">
        <f t="shared" ca="1" si="251"/>
        <v/>
      </c>
      <c r="AQ293" s="17" t="str">
        <f t="shared" ca="1" si="252"/>
        <v/>
      </c>
      <c r="AS293" s="17" t="str">
        <f t="shared" ca="1" si="253"/>
        <v/>
      </c>
      <c r="AT293" s="17" t="str">
        <f t="shared" ca="1" si="254"/>
        <v/>
      </c>
      <c r="AU293" s="17" t="str">
        <f t="shared" ca="1" si="255"/>
        <v/>
      </c>
      <c r="AV293" s="17" t="str">
        <f t="shared" ca="1" si="256"/>
        <v/>
      </c>
      <c r="AW293" s="17" t="str">
        <f t="shared" ca="1" si="257"/>
        <v/>
      </c>
      <c r="AX293" s="17" t="str">
        <f t="shared" ca="1" si="258"/>
        <v/>
      </c>
      <c r="AY293" s="17" t="str">
        <f t="shared" ca="1" si="259"/>
        <v/>
      </c>
      <c r="AZ293" s="17" t="str">
        <f t="shared" ca="1" si="260"/>
        <v/>
      </c>
      <c r="BA293" s="17" t="str">
        <f t="shared" ca="1" si="261"/>
        <v/>
      </c>
      <c r="BB293" s="17">
        <f t="shared" ca="1" si="262"/>
        <v>4.5318666663437535E-2</v>
      </c>
      <c r="BC293" s="17">
        <f t="shared" ca="1" si="263"/>
        <v>0.10850247676359026</v>
      </c>
      <c r="BD293" s="17" t="str">
        <f t="shared" ca="1" si="264"/>
        <v/>
      </c>
      <c r="BE293" s="17" t="str">
        <f t="shared" ca="1" si="265"/>
        <v/>
      </c>
      <c r="BG293" s="17" t="str">
        <f t="shared" ca="1" si="266"/>
        <v/>
      </c>
      <c r="BH293" s="17" t="str">
        <f t="shared" ca="1" si="267"/>
        <v/>
      </c>
      <c r="BI293" s="17" t="str">
        <f t="shared" ca="1" si="268"/>
        <v/>
      </c>
      <c r="BJ293" s="17" t="str">
        <f t="shared" ca="1" si="269"/>
        <v/>
      </c>
      <c r="BK293" s="17" t="str">
        <f t="shared" ca="1" si="270"/>
        <v/>
      </c>
      <c r="BL293" s="17" t="str">
        <f t="shared" ca="1" si="271"/>
        <v/>
      </c>
      <c r="BM293" s="17" t="str">
        <f t="shared" ca="1" si="272"/>
        <v/>
      </c>
      <c r="BN293" s="17" t="str">
        <f t="shared" ca="1" si="273"/>
        <v/>
      </c>
      <c r="BO293" s="17" t="str">
        <f t="shared" ca="1" si="274"/>
        <v/>
      </c>
      <c r="BP293" s="17">
        <f t="shared" ca="1" si="275"/>
        <v>3.9712473172578644E-2</v>
      </c>
      <c r="BQ293" s="17">
        <f t="shared" ca="1" si="276"/>
        <v>-5.6258678833565057E-3</v>
      </c>
      <c r="BR293" s="17" t="str">
        <f t="shared" ca="1" si="277"/>
        <v/>
      </c>
      <c r="BS293" s="17" t="str">
        <f t="shared" ca="1" si="278"/>
        <v/>
      </c>
      <c r="BX293" t="str">
        <f>IF('Macrobond Imports'!FG292="","",'Macrobond Imports'!FG292)</f>
        <v/>
      </c>
      <c r="BY293" t="str">
        <f>IF('Macrobond Imports'!AI292="","",'Macrobond Imports'!AI292)</f>
        <v/>
      </c>
      <c r="CA293" s="37" t="str">
        <f t="shared" ca="1" si="279"/>
        <v/>
      </c>
      <c r="CB293" s="37" t="str">
        <f t="shared" ca="1" si="280"/>
        <v/>
      </c>
    </row>
    <row r="294" spans="1:80" x14ac:dyDescent="0.25">
      <c r="A294" s="10">
        <f>IF('Macrobond Imports'!A293="","",'Macrobond Imports'!A293)</f>
        <v>26024</v>
      </c>
      <c r="B294" s="9" t="str">
        <f>IF('Macrobond Imports'!B293="","",'Macrobond Imports'!B293)</f>
        <v/>
      </c>
      <c r="C294" s="9" t="str">
        <f>IF('Macrobond Imports'!C293="","",'Macrobond Imports'!C293)</f>
        <v/>
      </c>
      <c r="D294" s="9" t="str">
        <f>IF('Macrobond Imports'!Z293="","",'Macrobond Imports'!Z293)</f>
        <v/>
      </c>
      <c r="E294" s="9" t="str">
        <f>IF('Macrobond Imports'!BH293="","",'Macrobond Imports'!BH293)</f>
        <v/>
      </c>
      <c r="F294" s="9" t="str">
        <f>IF('Macrobond Imports'!BJ293="","",'Macrobond Imports'!BJ293)</f>
        <v/>
      </c>
      <c r="G294" s="9" t="str">
        <f>IF('Macrobond Imports'!BK293="","",'Macrobond Imports'!BK293)</f>
        <v/>
      </c>
      <c r="H294" s="9" t="str">
        <f>IF('Macrobond Imports'!BL293="","",'Macrobond Imports'!BL293)</f>
        <v/>
      </c>
      <c r="I294" s="9" t="str">
        <f>IF('Macrobond Imports'!BS293="","",'Macrobond Imports'!BS293)</f>
        <v/>
      </c>
      <c r="J294" s="9" t="str">
        <f>IF('Macrobond Imports'!AA293="","",'Macrobond Imports'!AA293)</f>
        <v/>
      </c>
      <c r="K294" s="9">
        <f>IF('Macrobond Imports'!DF293="","",'Macrobond Imports'!DF293)</f>
        <v>36.299999999999997</v>
      </c>
      <c r="L294" s="9">
        <f>IF('Macrobond Imports'!EA293="","",'Macrobond Imports'!EA293)</f>
        <v>36</v>
      </c>
      <c r="M294" s="9" t="str">
        <f>IF('Macrobond Imports'!FA293="","",'Macrobond Imports'!FA293)</f>
        <v/>
      </c>
      <c r="N294" s="9" t="str">
        <f>IF('Macrobond Imports'!FC293="","",'Macrobond Imports'!FC293)</f>
        <v/>
      </c>
      <c r="P294" s="16">
        <f t="shared" si="226"/>
        <v>26024</v>
      </c>
      <c r="Q294" s="17" t="str">
        <f t="shared" si="227"/>
        <v/>
      </c>
      <c r="R294" s="17" t="str">
        <f t="shared" si="228"/>
        <v/>
      </c>
      <c r="S294" s="17" t="str">
        <f t="shared" si="229"/>
        <v/>
      </c>
      <c r="T294" s="17" t="str">
        <f t="shared" si="230"/>
        <v/>
      </c>
      <c r="U294" s="17" t="str">
        <f t="shared" si="231"/>
        <v/>
      </c>
      <c r="V294" s="17" t="str">
        <f t="shared" si="232"/>
        <v/>
      </c>
      <c r="W294" s="17" t="str">
        <f t="shared" si="233"/>
        <v/>
      </c>
      <c r="X294" s="17" t="str">
        <f t="shared" si="234"/>
        <v/>
      </c>
      <c r="Y294" s="17" t="str">
        <f t="shared" si="235"/>
        <v/>
      </c>
      <c r="Z294" s="17">
        <f t="shared" si="236"/>
        <v>0</v>
      </c>
      <c r="AA294" s="17">
        <f t="shared" si="237"/>
        <v>1.6949152542372836E-2</v>
      </c>
      <c r="AB294" s="17" t="str">
        <f t="shared" si="238"/>
        <v/>
      </c>
      <c r="AC294" s="17" t="str">
        <f t="shared" si="239"/>
        <v/>
      </c>
      <c r="AE294" s="17" t="str">
        <f t="shared" ca="1" si="240"/>
        <v/>
      </c>
      <c r="AF294" s="17" t="str">
        <f t="shared" ca="1" si="241"/>
        <v/>
      </c>
      <c r="AG294" s="17" t="str">
        <f t="shared" ca="1" si="242"/>
        <v/>
      </c>
      <c r="AH294" s="17" t="str">
        <f t="shared" ca="1" si="243"/>
        <v/>
      </c>
      <c r="AI294" s="17" t="str">
        <f t="shared" ca="1" si="244"/>
        <v/>
      </c>
      <c r="AJ294" s="17" t="str">
        <f t="shared" ca="1" si="245"/>
        <v/>
      </c>
      <c r="AK294" s="17" t="str">
        <f t="shared" ca="1" si="246"/>
        <v/>
      </c>
      <c r="AL294" s="17" t="str">
        <f t="shared" ca="1" si="247"/>
        <v/>
      </c>
      <c r="AM294" s="17" t="str">
        <f t="shared" ca="1" si="248"/>
        <v/>
      </c>
      <c r="AN294" s="17">
        <f t="shared" ca="1" si="249"/>
        <v>3.4188034188034067E-2</v>
      </c>
      <c r="AO294" s="17">
        <f t="shared" ca="1" si="250"/>
        <v>1.4084507042253502E-2</v>
      </c>
      <c r="AP294" s="17" t="str">
        <f t="shared" ca="1" si="251"/>
        <v/>
      </c>
      <c r="AQ294" s="17" t="str">
        <f t="shared" ca="1" si="252"/>
        <v/>
      </c>
      <c r="AS294" s="17" t="str">
        <f t="shared" ca="1" si="253"/>
        <v/>
      </c>
      <c r="AT294" s="17" t="str">
        <f t="shared" ca="1" si="254"/>
        <v/>
      </c>
      <c r="AU294" s="17" t="str">
        <f t="shared" ca="1" si="255"/>
        <v/>
      </c>
      <c r="AV294" s="17" t="str">
        <f t="shared" ca="1" si="256"/>
        <v/>
      </c>
      <c r="AW294" s="17" t="str">
        <f t="shared" ca="1" si="257"/>
        <v/>
      </c>
      <c r="AX294" s="17" t="str">
        <f t="shared" ca="1" si="258"/>
        <v/>
      </c>
      <c r="AY294" s="17" t="str">
        <f t="shared" ca="1" si="259"/>
        <v/>
      </c>
      <c r="AZ294" s="17" t="str">
        <f t="shared" ca="1" si="260"/>
        <v/>
      </c>
      <c r="BA294" s="17" t="str">
        <f t="shared" ca="1" si="261"/>
        <v/>
      </c>
      <c r="BB294" s="17">
        <f t="shared" ca="1" si="262"/>
        <v>3.3752319637345485E-2</v>
      </c>
      <c r="BC294" s="17">
        <f t="shared" ca="1" si="263"/>
        <v>0.14523082056495262</v>
      </c>
      <c r="BD294" s="17" t="str">
        <f t="shared" ca="1" si="264"/>
        <v/>
      </c>
      <c r="BE294" s="17" t="str">
        <f t="shared" ca="1" si="265"/>
        <v/>
      </c>
      <c r="BG294" s="17" t="str">
        <f t="shared" ca="1" si="266"/>
        <v/>
      </c>
      <c r="BH294" s="17" t="str">
        <f t="shared" ca="1" si="267"/>
        <v/>
      </c>
      <c r="BI294" s="17" t="str">
        <f t="shared" ca="1" si="268"/>
        <v/>
      </c>
      <c r="BJ294" s="17" t="str">
        <f t="shared" ca="1" si="269"/>
        <v/>
      </c>
      <c r="BK294" s="17" t="str">
        <f t="shared" ca="1" si="270"/>
        <v/>
      </c>
      <c r="BL294" s="17" t="str">
        <f t="shared" ca="1" si="271"/>
        <v/>
      </c>
      <c r="BM294" s="17" t="str">
        <f t="shared" ca="1" si="272"/>
        <v/>
      </c>
      <c r="BN294" s="17" t="str">
        <f t="shared" ca="1" si="273"/>
        <v/>
      </c>
      <c r="BO294" s="17" t="str">
        <f t="shared" ca="1" si="274"/>
        <v/>
      </c>
      <c r="BP294" s="17">
        <f t="shared" ca="1" si="275"/>
        <v>2.8128023469929042E-2</v>
      </c>
      <c r="BQ294" s="17">
        <f t="shared" ca="1" si="276"/>
        <v>2.8367387423130275E-2</v>
      </c>
      <c r="BR294" s="17" t="str">
        <f t="shared" ca="1" si="277"/>
        <v/>
      </c>
      <c r="BS294" s="17" t="str">
        <f t="shared" ca="1" si="278"/>
        <v/>
      </c>
      <c r="BX294" t="str">
        <f>IF('Macrobond Imports'!FG293="","",'Macrobond Imports'!FG293)</f>
        <v/>
      </c>
      <c r="BY294" t="str">
        <f>IF('Macrobond Imports'!AI293="","",'Macrobond Imports'!AI293)</f>
        <v/>
      </c>
      <c r="CA294" s="37" t="str">
        <f t="shared" ca="1" si="279"/>
        <v/>
      </c>
      <c r="CB294" s="37" t="str">
        <f t="shared" ca="1" si="280"/>
        <v/>
      </c>
    </row>
    <row r="295" spans="1:80" x14ac:dyDescent="0.25">
      <c r="A295" s="10">
        <f>IF('Macrobond Imports'!A294="","",'Macrobond Imports'!A294)</f>
        <v>26054</v>
      </c>
      <c r="B295" s="9" t="str">
        <f>IF('Macrobond Imports'!B294="","",'Macrobond Imports'!B294)</f>
        <v/>
      </c>
      <c r="C295" s="9" t="str">
        <f>IF('Macrobond Imports'!C294="","",'Macrobond Imports'!C294)</f>
        <v/>
      </c>
      <c r="D295" s="9" t="str">
        <f>IF('Macrobond Imports'!Z294="","",'Macrobond Imports'!Z294)</f>
        <v/>
      </c>
      <c r="E295" s="9" t="str">
        <f>IF('Macrobond Imports'!BH294="","",'Macrobond Imports'!BH294)</f>
        <v/>
      </c>
      <c r="F295" s="9" t="str">
        <f>IF('Macrobond Imports'!BJ294="","",'Macrobond Imports'!BJ294)</f>
        <v/>
      </c>
      <c r="G295" s="9" t="str">
        <f>IF('Macrobond Imports'!BK294="","",'Macrobond Imports'!BK294)</f>
        <v/>
      </c>
      <c r="H295" s="9" t="str">
        <f>IF('Macrobond Imports'!BL294="","",'Macrobond Imports'!BL294)</f>
        <v/>
      </c>
      <c r="I295" s="9" t="str">
        <f>IF('Macrobond Imports'!BS294="","",'Macrobond Imports'!BS294)</f>
        <v/>
      </c>
      <c r="J295" s="9" t="str">
        <f>IF('Macrobond Imports'!AA294="","",'Macrobond Imports'!AA294)</f>
        <v/>
      </c>
      <c r="K295" s="9">
        <f>IF('Macrobond Imports'!DF294="","",'Macrobond Imports'!DF294)</f>
        <v>36.5</v>
      </c>
      <c r="L295" s="9">
        <f>IF('Macrobond Imports'!EA294="","",'Macrobond Imports'!EA294)</f>
        <v>36</v>
      </c>
      <c r="M295" s="9" t="str">
        <f>IF('Macrobond Imports'!FA294="","",'Macrobond Imports'!FA294)</f>
        <v/>
      </c>
      <c r="N295" s="9" t="str">
        <f>IF('Macrobond Imports'!FC294="","",'Macrobond Imports'!FC294)</f>
        <v/>
      </c>
      <c r="P295" s="16">
        <f t="shared" si="226"/>
        <v>26054</v>
      </c>
      <c r="Q295" s="17" t="str">
        <f t="shared" si="227"/>
        <v/>
      </c>
      <c r="R295" s="17" t="str">
        <f t="shared" si="228"/>
        <v/>
      </c>
      <c r="S295" s="17" t="str">
        <f t="shared" si="229"/>
        <v/>
      </c>
      <c r="T295" s="17" t="str">
        <f t="shared" si="230"/>
        <v/>
      </c>
      <c r="U295" s="17" t="str">
        <f t="shared" si="231"/>
        <v/>
      </c>
      <c r="V295" s="17" t="str">
        <f t="shared" si="232"/>
        <v/>
      </c>
      <c r="W295" s="17" t="str">
        <f t="shared" si="233"/>
        <v/>
      </c>
      <c r="X295" s="17" t="str">
        <f t="shared" si="234"/>
        <v/>
      </c>
      <c r="Y295" s="17" t="str">
        <f t="shared" si="235"/>
        <v/>
      </c>
      <c r="Z295" s="17">
        <f t="shared" si="236"/>
        <v>5.5096418732782926E-3</v>
      </c>
      <c r="AA295" s="17">
        <f t="shared" si="237"/>
        <v>0</v>
      </c>
      <c r="AB295" s="17" t="str">
        <f t="shared" si="238"/>
        <v/>
      </c>
      <c r="AC295" s="17" t="str">
        <f t="shared" si="239"/>
        <v/>
      </c>
      <c r="AE295" s="17" t="str">
        <f t="shared" ca="1" si="240"/>
        <v/>
      </c>
      <c r="AF295" s="17" t="str">
        <f t="shared" ca="1" si="241"/>
        <v/>
      </c>
      <c r="AG295" s="17" t="str">
        <f t="shared" ca="1" si="242"/>
        <v/>
      </c>
      <c r="AH295" s="17" t="str">
        <f t="shared" ca="1" si="243"/>
        <v/>
      </c>
      <c r="AI295" s="17" t="str">
        <f t="shared" ca="1" si="244"/>
        <v/>
      </c>
      <c r="AJ295" s="17" t="str">
        <f t="shared" ca="1" si="245"/>
        <v/>
      </c>
      <c r="AK295" s="17" t="str">
        <f t="shared" ca="1" si="246"/>
        <v/>
      </c>
      <c r="AL295" s="17" t="str">
        <f t="shared" ca="1" si="247"/>
        <v/>
      </c>
      <c r="AM295" s="17" t="str">
        <f t="shared" ca="1" si="248"/>
        <v/>
      </c>
      <c r="AN295" s="17">
        <f t="shared" ca="1" si="249"/>
        <v>3.6931818181818121E-2</v>
      </c>
      <c r="AO295" s="17">
        <f t="shared" ca="1" si="250"/>
        <v>2.857142857142847E-2</v>
      </c>
      <c r="AP295" s="17" t="str">
        <f t="shared" ca="1" si="251"/>
        <v/>
      </c>
      <c r="AQ295" s="17" t="str">
        <f t="shared" ca="1" si="252"/>
        <v/>
      </c>
      <c r="AS295" s="17" t="str">
        <f t="shared" ca="1" si="253"/>
        <v/>
      </c>
      <c r="AT295" s="17" t="str">
        <f t="shared" ca="1" si="254"/>
        <v/>
      </c>
      <c r="AU295" s="17" t="str">
        <f t="shared" ca="1" si="255"/>
        <v/>
      </c>
      <c r="AV295" s="17" t="str">
        <f t="shared" ca="1" si="256"/>
        <v/>
      </c>
      <c r="AW295" s="17" t="str">
        <f t="shared" ca="1" si="257"/>
        <v/>
      </c>
      <c r="AX295" s="17" t="str">
        <f t="shared" ca="1" si="258"/>
        <v/>
      </c>
      <c r="AY295" s="17" t="str">
        <f t="shared" ca="1" si="259"/>
        <v/>
      </c>
      <c r="AZ295" s="17" t="str">
        <f t="shared" ca="1" si="260"/>
        <v/>
      </c>
      <c r="BA295" s="17" t="str">
        <f t="shared" ca="1" si="261"/>
        <v/>
      </c>
      <c r="BB295" s="17">
        <f t="shared" ca="1" si="262"/>
        <v>4.5063428807747163E-2</v>
      </c>
      <c r="BC295" s="17">
        <f t="shared" ca="1" si="263"/>
        <v>1.1188702367457948E-2</v>
      </c>
      <c r="BD295" s="17" t="str">
        <f t="shared" ca="1" si="264"/>
        <v/>
      </c>
      <c r="BE295" s="17" t="str">
        <f t="shared" ca="1" si="265"/>
        <v/>
      </c>
      <c r="BG295" s="17" t="str">
        <f t="shared" ca="1" si="266"/>
        <v/>
      </c>
      <c r="BH295" s="17" t="str">
        <f t="shared" ca="1" si="267"/>
        <v/>
      </c>
      <c r="BI295" s="17" t="str">
        <f t="shared" ca="1" si="268"/>
        <v/>
      </c>
      <c r="BJ295" s="17" t="str">
        <f t="shared" ca="1" si="269"/>
        <v/>
      </c>
      <c r="BK295" s="17" t="str">
        <f t="shared" ca="1" si="270"/>
        <v/>
      </c>
      <c r="BL295" s="17" t="str">
        <f t="shared" ca="1" si="271"/>
        <v/>
      </c>
      <c r="BM295" s="17" t="str">
        <f t="shared" ca="1" si="272"/>
        <v/>
      </c>
      <c r="BN295" s="17" t="str">
        <f t="shared" ca="1" si="273"/>
        <v/>
      </c>
      <c r="BO295" s="17" t="str">
        <f t="shared" ca="1" si="274"/>
        <v/>
      </c>
      <c r="BP295" s="17">
        <f t="shared" ca="1" si="275"/>
        <v>3.3705511285604395E-2</v>
      </c>
      <c r="BQ295" s="17">
        <f t="shared" ca="1" si="276"/>
        <v>5.1939513477974764E-2</v>
      </c>
      <c r="BR295" s="17" t="str">
        <f t="shared" ca="1" si="277"/>
        <v/>
      </c>
      <c r="BS295" s="17" t="str">
        <f t="shared" ca="1" si="278"/>
        <v/>
      </c>
      <c r="BX295" t="str">
        <f>IF('Macrobond Imports'!FG294="","",'Macrobond Imports'!FG294)</f>
        <v/>
      </c>
      <c r="BY295" t="str">
        <f>IF('Macrobond Imports'!AI294="","",'Macrobond Imports'!AI294)</f>
        <v/>
      </c>
      <c r="CA295" s="37" t="str">
        <f t="shared" ca="1" si="279"/>
        <v/>
      </c>
      <c r="CB295" s="37" t="str">
        <f t="shared" ca="1" si="280"/>
        <v/>
      </c>
    </row>
    <row r="296" spans="1:80" x14ac:dyDescent="0.25">
      <c r="A296" s="10">
        <f>IF('Macrobond Imports'!A295="","",'Macrobond Imports'!A295)</f>
        <v>26085</v>
      </c>
      <c r="B296" s="9" t="str">
        <f>IF('Macrobond Imports'!B295="","",'Macrobond Imports'!B295)</f>
        <v/>
      </c>
      <c r="C296" s="9" t="str">
        <f>IF('Macrobond Imports'!C295="","",'Macrobond Imports'!C295)</f>
        <v/>
      </c>
      <c r="D296" s="9" t="str">
        <f>IF('Macrobond Imports'!Z295="","",'Macrobond Imports'!Z295)</f>
        <v/>
      </c>
      <c r="E296" s="9" t="str">
        <f>IF('Macrobond Imports'!BH295="","",'Macrobond Imports'!BH295)</f>
        <v/>
      </c>
      <c r="F296" s="9" t="str">
        <f>IF('Macrobond Imports'!BJ295="","",'Macrobond Imports'!BJ295)</f>
        <v/>
      </c>
      <c r="G296" s="9" t="str">
        <f>IF('Macrobond Imports'!BK295="","",'Macrobond Imports'!BK295)</f>
        <v/>
      </c>
      <c r="H296" s="9" t="str">
        <f>IF('Macrobond Imports'!BL295="","",'Macrobond Imports'!BL295)</f>
        <v/>
      </c>
      <c r="I296" s="9" t="str">
        <f>IF('Macrobond Imports'!BS295="","",'Macrobond Imports'!BS295)</f>
        <v/>
      </c>
      <c r="J296" s="9" t="str">
        <f>IF('Macrobond Imports'!AA295="","",'Macrobond Imports'!AA295)</f>
        <v/>
      </c>
      <c r="K296" s="9">
        <f>IF('Macrobond Imports'!DF295="","",'Macrobond Imports'!DF295)</f>
        <v>36.700000000000003</v>
      </c>
      <c r="L296" s="9">
        <f>IF('Macrobond Imports'!EA295="","",'Macrobond Imports'!EA295)</f>
        <v>36.200000000000003</v>
      </c>
      <c r="M296" s="9" t="str">
        <f>IF('Macrobond Imports'!FA295="","",'Macrobond Imports'!FA295)</f>
        <v/>
      </c>
      <c r="N296" s="9" t="str">
        <f>IF('Macrobond Imports'!FC295="","",'Macrobond Imports'!FC295)</f>
        <v/>
      </c>
      <c r="P296" s="16">
        <f t="shared" si="226"/>
        <v>26085</v>
      </c>
      <c r="Q296" s="17" t="str">
        <f t="shared" si="227"/>
        <v/>
      </c>
      <c r="R296" s="17" t="str">
        <f t="shared" si="228"/>
        <v/>
      </c>
      <c r="S296" s="17" t="str">
        <f t="shared" si="229"/>
        <v/>
      </c>
      <c r="T296" s="17" t="str">
        <f t="shared" si="230"/>
        <v/>
      </c>
      <c r="U296" s="17" t="str">
        <f t="shared" si="231"/>
        <v/>
      </c>
      <c r="V296" s="17" t="str">
        <f t="shared" si="232"/>
        <v/>
      </c>
      <c r="W296" s="17" t="str">
        <f t="shared" si="233"/>
        <v/>
      </c>
      <c r="X296" s="17" t="str">
        <f t="shared" si="234"/>
        <v/>
      </c>
      <c r="Y296" s="17" t="str">
        <f t="shared" si="235"/>
        <v/>
      </c>
      <c r="Z296" s="17">
        <f t="shared" si="236"/>
        <v>5.479452054794498E-3</v>
      </c>
      <c r="AA296" s="17">
        <f t="shared" si="237"/>
        <v>5.5555555555555358E-3</v>
      </c>
      <c r="AB296" s="17" t="str">
        <f t="shared" si="238"/>
        <v/>
      </c>
      <c r="AC296" s="17" t="str">
        <f t="shared" si="239"/>
        <v/>
      </c>
      <c r="AE296" s="17" t="str">
        <f t="shared" ca="1" si="240"/>
        <v/>
      </c>
      <c r="AF296" s="17" t="str">
        <f t="shared" ca="1" si="241"/>
        <v/>
      </c>
      <c r="AG296" s="17" t="str">
        <f t="shared" ca="1" si="242"/>
        <v/>
      </c>
      <c r="AH296" s="17" t="str">
        <f t="shared" ca="1" si="243"/>
        <v/>
      </c>
      <c r="AI296" s="17" t="str">
        <f t="shared" ca="1" si="244"/>
        <v/>
      </c>
      <c r="AJ296" s="17" t="str">
        <f t="shared" ca="1" si="245"/>
        <v/>
      </c>
      <c r="AK296" s="17" t="str">
        <f t="shared" ca="1" si="246"/>
        <v/>
      </c>
      <c r="AL296" s="17" t="str">
        <f t="shared" ca="1" si="247"/>
        <v/>
      </c>
      <c r="AM296" s="17" t="str">
        <f t="shared" ca="1" si="248"/>
        <v/>
      </c>
      <c r="AN296" s="17">
        <f t="shared" ca="1" si="249"/>
        <v>3.9660056657224052E-2</v>
      </c>
      <c r="AO296" s="17">
        <f t="shared" ca="1" si="250"/>
        <v>3.4285714285714475E-2</v>
      </c>
      <c r="AP296" s="17" t="str">
        <f t="shared" ca="1" si="251"/>
        <v/>
      </c>
      <c r="AQ296" s="17" t="str">
        <f t="shared" ca="1" si="252"/>
        <v/>
      </c>
      <c r="AS296" s="17" t="str">
        <f t="shared" ca="1" si="253"/>
        <v/>
      </c>
      <c r="AT296" s="17" t="str">
        <f t="shared" ca="1" si="254"/>
        <v/>
      </c>
      <c r="AU296" s="17" t="str">
        <f t="shared" ca="1" si="255"/>
        <v/>
      </c>
      <c r="AV296" s="17" t="str">
        <f t="shared" ca="1" si="256"/>
        <v/>
      </c>
      <c r="AW296" s="17" t="str">
        <f t="shared" ca="1" si="257"/>
        <v/>
      </c>
      <c r="AX296" s="17" t="str">
        <f t="shared" ca="1" si="258"/>
        <v/>
      </c>
      <c r="AY296" s="17" t="str">
        <f t="shared" ca="1" si="259"/>
        <v/>
      </c>
      <c r="AZ296" s="17" t="str">
        <f t="shared" ca="1" si="260"/>
        <v/>
      </c>
      <c r="BA296" s="17" t="str">
        <f t="shared" ca="1" si="261"/>
        <v/>
      </c>
      <c r="BB296" s="17">
        <f t="shared" ca="1" si="262"/>
        <v>4.4811049465000696E-2</v>
      </c>
      <c r="BC296" s="17">
        <f t="shared" ca="1" si="263"/>
        <v>9.3506160395367299E-2</v>
      </c>
      <c r="BD296" s="17" t="str">
        <f t="shared" ca="1" si="264"/>
        <v/>
      </c>
      <c r="BE296" s="17" t="str">
        <f t="shared" ca="1" si="265"/>
        <v/>
      </c>
      <c r="BG296" s="17" t="str">
        <f t="shared" ca="1" si="266"/>
        <v/>
      </c>
      <c r="BH296" s="17" t="str">
        <f t="shared" ca="1" si="267"/>
        <v/>
      </c>
      <c r="BI296" s="17" t="str">
        <f t="shared" ca="1" si="268"/>
        <v/>
      </c>
      <c r="BJ296" s="17" t="str">
        <f t="shared" ca="1" si="269"/>
        <v/>
      </c>
      <c r="BK296" s="17" t="str">
        <f t="shared" ca="1" si="270"/>
        <v/>
      </c>
      <c r="BL296" s="17" t="str">
        <f t="shared" ca="1" si="271"/>
        <v/>
      </c>
      <c r="BM296" s="17" t="str">
        <f t="shared" ca="1" si="272"/>
        <v/>
      </c>
      <c r="BN296" s="17" t="str">
        <f t="shared" ca="1" si="273"/>
        <v/>
      </c>
      <c r="BO296" s="17" t="str">
        <f t="shared" ca="1" si="274"/>
        <v/>
      </c>
      <c r="BP296" s="17">
        <f t="shared" ca="1" si="275"/>
        <v>4.5064827243736616E-2</v>
      </c>
      <c r="BQ296" s="17">
        <f t="shared" ca="1" si="276"/>
        <v>0.10097878596933429</v>
      </c>
      <c r="BR296" s="17" t="str">
        <f t="shared" ca="1" si="277"/>
        <v/>
      </c>
      <c r="BS296" s="17" t="str">
        <f t="shared" ca="1" si="278"/>
        <v/>
      </c>
      <c r="BX296" t="str">
        <f>IF('Macrobond Imports'!FG295="","",'Macrobond Imports'!FG295)</f>
        <v/>
      </c>
      <c r="BY296" t="str">
        <f>IF('Macrobond Imports'!AI295="","",'Macrobond Imports'!AI295)</f>
        <v/>
      </c>
      <c r="CA296" s="37" t="str">
        <f t="shared" ca="1" si="279"/>
        <v/>
      </c>
      <c r="CB296" s="37" t="str">
        <f t="shared" ca="1" si="280"/>
        <v/>
      </c>
    </row>
    <row r="297" spans="1:80" x14ac:dyDescent="0.25">
      <c r="A297" s="10">
        <f>IF('Macrobond Imports'!A296="","",'Macrobond Imports'!A296)</f>
        <v>26115</v>
      </c>
      <c r="B297" s="9" t="str">
        <f>IF('Macrobond Imports'!B296="","",'Macrobond Imports'!B296)</f>
        <v/>
      </c>
      <c r="C297" s="9" t="str">
        <f>IF('Macrobond Imports'!C296="","",'Macrobond Imports'!C296)</f>
        <v/>
      </c>
      <c r="D297" s="9" t="str">
        <f>IF('Macrobond Imports'!Z296="","",'Macrobond Imports'!Z296)</f>
        <v/>
      </c>
      <c r="E297" s="9" t="str">
        <f>IF('Macrobond Imports'!BH296="","",'Macrobond Imports'!BH296)</f>
        <v/>
      </c>
      <c r="F297" s="9" t="str">
        <f>IF('Macrobond Imports'!BJ296="","",'Macrobond Imports'!BJ296)</f>
        <v/>
      </c>
      <c r="G297" s="9" t="str">
        <f>IF('Macrobond Imports'!BK296="","",'Macrobond Imports'!BK296)</f>
        <v/>
      </c>
      <c r="H297" s="9" t="str">
        <f>IF('Macrobond Imports'!BL296="","",'Macrobond Imports'!BL296)</f>
        <v/>
      </c>
      <c r="I297" s="9" t="str">
        <f>IF('Macrobond Imports'!BS296="","",'Macrobond Imports'!BS296)</f>
        <v/>
      </c>
      <c r="J297" s="9" t="str">
        <f>IF('Macrobond Imports'!AA296="","",'Macrobond Imports'!AA296)</f>
        <v/>
      </c>
      <c r="K297" s="9">
        <f>IF('Macrobond Imports'!DF296="","",'Macrobond Imports'!DF296)</f>
        <v>36.9</v>
      </c>
      <c r="L297" s="9">
        <f>IF('Macrobond Imports'!EA296="","",'Macrobond Imports'!EA296)</f>
        <v>35.9</v>
      </c>
      <c r="M297" s="9" t="str">
        <f>IF('Macrobond Imports'!FA296="","",'Macrobond Imports'!FA296)</f>
        <v/>
      </c>
      <c r="N297" s="9" t="str">
        <f>IF('Macrobond Imports'!FC296="","",'Macrobond Imports'!FC296)</f>
        <v/>
      </c>
      <c r="P297" s="16">
        <f t="shared" si="226"/>
        <v>26115</v>
      </c>
      <c r="Q297" s="17" t="str">
        <f t="shared" si="227"/>
        <v/>
      </c>
      <c r="R297" s="17" t="str">
        <f t="shared" si="228"/>
        <v/>
      </c>
      <c r="S297" s="17" t="str">
        <f t="shared" si="229"/>
        <v/>
      </c>
      <c r="T297" s="17" t="str">
        <f t="shared" si="230"/>
        <v/>
      </c>
      <c r="U297" s="17" t="str">
        <f t="shared" si="231"/>
        <v/>
      </c>
      <c r="V297" s="17" t="str">
        <f t="shared" si="232"/>
        <v/>
      </c>
      <c r="W297" s="17" t="str">
        <f t="shared" si="233"/>
        <v/>
      </c>
      <c r="X297" s="17" t="str">
        <f t="shared" si="234"/>
        <v/>
      </c>
      <c r="Y297" s="17" t="str">
        <f t="shared" si="235"/>
        <v/>
      </c>
      <c r="Z297" s="17">
        <f t="shared" si="236"/>
        <v>5.4495912806538094E-3</v>
      </c>
      <c r="AA297" s="17">
        <f t="shared" si="237"/>
        <v>-8.2872928176797034E-3</v>
      </c>
      <c r="AB297" s="17" t="str">
        <f t="shared" si="238"/>
        <v/>
      </c>
      <c r="AC297" s="17" t="str">
        <f t="shared" si="239"/>
        <v/>
      </c>
      <c r="AE297" s="17" t="str">
        <f t="shared" ca="1" si="240"/>
        <v/>
      </c>
      <c r="AF297" s="17" t="str">
        <f t="shared" ca="1" si="241"/>
        <v/>
      </c>
      <c r="AG297" s="17" t="str">
        <f t="shared" ca="1" si="242"/>
        <v/>
      </c>
      <c r="AH297" s="17" t="str">
        <f t="shared" ca="1" si="243"/>
        <v/>
      </c>
      <c r="AI297" s="17" t="str">
        <f t="shared" ca="1" si="244"/>
        <v/>
      </c>
      <c r="AJ297" s="17" t="str">
        <f t="shared" ca="1" si="245"/>
        <v/>
      </c>
      <c r="AK297" s="17" t="str">
        <f t="shared" ca="1" si="246"/>
        <v/>
      </c>
      <c r="AL297" s="17" t="str">
        <f t="shared" ca="1" si="247"/>
        <v/>
      </c>
      <c r="AM297" s="17" t="str">
        <f t="shared" ca="1" si="248"/>
        <v/>
      </c>
      <c r="AN297" s="17">
        <f t="shared" ca="1" si="249"/>
        <v>3.9436619718309807E-2</v>
      </c>
      <c r="AO297" s="17">
        <f t="shared" ca="1" si="250"/>
        <v>2.2792022792022637E-2</v>
      </c>
      <c r="AP297" s="17" t="str">
        <f t="shared" ca="1" si="251"/>
        <v/>
      </c>
      <c r="AQ297" s="17" t="str">
        <f t="shared" ca="1" si="252"/>
        <v/>
      </c>
      <c r="AS297" s="17" t="str">
        <f t="shared" ca="1" si="253"/>
        <v/>
      </c>
      <c r="AT297" s="17" t="str">
        <f t="shared" ca="1" si="254"/>
        <v/>
      </c>
      <c r="AU297" s="17" t="str">
        <f t="shared" ca="1" si="255"/>
        <v/>
      </c>
      <c r="AV297" s="17" t="str">
        <f t="shared" ca="1" si="256"/>
        <v/>
      </c>
      <c r="AW297" s="17" t="str">
        <f t="shared" ca="1" si="257"/>
        <v/>
      </c>
      <c r="AX297" s="17" t="str">
        <f t="shared" ca="1" si="258"/>
        <v/>
      </c>
      <c r="AY297" s="17" t="str">
        <f t="shared" ca="1" si="259"/>
        <v/>
      </c>
      <c r="AZ297" s="17" t="str">
        <f t="shared" ca="1" si="260"/>
        <v/>
      </c>
      <c r="BA297" s="17" t="str">
        <f t="shared" ca="1" si="261"/>
        <v/>
      </c>
      <c r="BB297" s="17">
        <f t="shared" ca="1" si="262"/>
        <v>6.7773072579157212E-2</v>
      </c>
      <c r="BC297" s="17">
        <f t="shared" ca="1" si="263"/>
        <v>-1.1064900489159313E-2</v>
      </c>
      <c r="BD297" s="17" t="str">
        <f t="shared" ca="1" si="264"/>
        <v/>
      </c>
      <c r="BE297" s="17" t="str">
        <f t="shared" ca="1" si="265"/>
        <v/>
      </c>
      <c r="BG297" s="17" t="str">
        <f t="shared" ca="1" si="266"/>
        <v/>
      </c>
      <c r="BH297" s="17" t="str">
        <f t="shared" ca="1" si="267"/>
        <v/>
      </c>
      <c r="BI297" s="17" t="str">
        <f t="shared" ca="1" si="268"/>
        <v/>
      </c>
      <c r="BJ297" s="17" t="str">
        <f t="shared" ca="1" si="269"/>
        <v/>
      </c>
      <c r="BK297" s="17" t="str">
        <f t="shared" ca="1" si="270"/>
        <v/>
      </c>
      <c r="BL297" s="17" t="str">
        <f t="shared" ca="1" si="271"/>
        <v/>
      </c>
      <c r="BM297" s="17" t="str">
        <f t="shared" ca="1" si="272"/>
        <v/>
      </c>
      <c r="BN297" s="17" t="str">
        <f t="shared" ca="1" si="273"/>
        <v/>
      </c>
      <c r="BO297" s="17" t="str">
        <f t="shared" ca="1" si="274"/>
        <v/>
      </c>
      <c r="BP297" s="17">
        <f t="shared" ca="1" si="275"/>
        <v>5.062499999999992E-2</v>
      </c>
      <c r="BQ297" s="17">
        <f t="shared" ca="1" si="276"/>
        <v>6.4217532038578273E-2</v>
      </c>
      <c r="BR297" s="17" t="str">
        <f t="shared" ca="1" si="277"/>
        <v/>
      </c>
      <c r="BS297" s="17" t="str">
        <f t="shared" ca="1" si="278"/>
        <v/>
      </c>
      <c r="BX297" t="str">
        <f>IF('Macrobond Imports'!FG296="","",'Macrobond Imports'!FG296)</f>
        <v/>
      </c>
      <c r="BY297" t="str">
        <f>IF('Macrobond Imports'!AI296="","",'Macrobond Imports'!AI296)</f>
        <v/>
      </c>
      <c r="CA297" s="37" t="str">
        <f t="shared" ca="1" si="279"/>
        <v/>
      </c>
      <c r="CB297" s="37" t="str">
        <f t="shared" ca="1" si="280"/>
        <v/>
      </c>
    </row>
    <row r="298" spans="1:80" x14ac:dyDescent="0.25">
      <c r="A298" s="10">
        <f>IF('Macrobond Imports'!A297="","",'Macrobond Imports'!A297)</f>
        <v>26146</v>
      </c>
      <c r="B298" s="9" t="str">
        <f>IF('Macrobond Imports'!B297="","",'Macrobond Imports'!B297)</f>
        <v/>
      </c>
      <c r="C298" s="9" t="str">
        <f>IF('Macrobond Imports'!C297="","",'Macrobond Imports'!C297)</f>
        <v/>
      </c>
      <c r="D298" s="9" t="str">
        <f>IF('Macrobond Imports'!Z297="","",'Macrobond Imports'!Z297)</f>
        <v/>
      </c>
      <c r="E298" s="9" t="str">
        <f>IF('Macrobond Imports'!BH297="","",'Macrobond Imports'!BH297)</f>
        <v/>
      </c>
      <c r="F298" s="9" t="str">
        <f>IF('Macrobond Imports'!BJ297="","",'Macrobond Imports'!BJ297)</f>
        <v/>
      </c>
      <c r="G298" s="9" t="str">
        <f>IF('Macrobond Imports'!BK297="","",'Macrobond Imports'!BK297)</f>
        <v/>
      </c>
      <c r="H298" s="9" t="str">
        <f>IF('Macrobond Imports'!BL297="","",'Macrobond Imports'!BL297)</f>
        <v/>
      </c>
      <c r="I298" s="9" t="str">
        <f>IF('Macrobond Imports'!BS297="","",'Macrobond Imports'!BS297)</f>
        <v/>
      </c>
      <c r="J298" s="9" t="str">
        <f>IF('Macrobond Imports'!AA297="","",'Macrobond Imports'!AA297)</f>
        <v/>
      </c>
      <c r="K298" s="9">
        <f>IF('Macrobond Imports'!DF297="","",'Macrobond Imports'!DF297)</f>
        <v>37.200000000000003</v>
      </c>
      <c r="L298" s="9">
        <f>IF('Macrobond Imports'!EA297="","",'Macrobond Imports'!EA297)</f>
        <v>35.799999999999997</v>
      </c>
      <c r="M298" s="9" t="str">
        <f>IF('Macrobond Imports'!FA297="","",'Macrobond Imports'!FA297)</f>
        <v/>
      </c>
      <c r="N298" s="9" t="str">
        <f>IF('Macrobond Imports'!FC297="","",'Macrobond Imports'!FC297)</f>
        <v/>
      </c>
      <c r="P298" s="16">
        <f t="shared" si="226"/>
        <v>26146</v>
      </c>
      <c r="Q298" s="17" t="str">
        <f t="shared" si="227"/>
        <v/>
      </c>
      <c r="R298" s="17" t="str">
        <f t="shared" si="228"/>
        <v/>
      </c>
      <c r="S298" s="17" t="str">
        <f t="shared" si="229"/>
        <v/>
      </c>
      <c r="T298" s="17" t="str">
        <f t="shared" si="230"/>
        <v/>
      </c>
      <c r="U298" s="17" t="str">
        <f t="shared" si="231"/>
        <v/>
      </c>
      <c r="V298" s="17" t="str">
        <f t="shared" si="232"/>
        <v/>
      </c>
      <c r="W298" s="17" t="str">
        <f t="shared" si="233"/>
        <v/>
      </c>
      <c r="X298" s="17" t="str">
        <f t="shared" si="234"/>
        <v/>
      </c>
      <c r="Y298" s="17" t="str">
        <f t="shared" si="235"/>
        <v/>
      </c>
      <c r="Z298" s="17">
        <f t="shared" si="236"/>
        <v>8.1300813008131634E-3</v>
      </c>
      <c r="AA298" s="17">
        <f t="shared" si="237"/>
        <v>-2.7855153203343308E-3</v>
      </c>
      <c r="AB298" s="17" t="str">
        <f t="shared" si="238"/>
        <v/>
      </c>
      <c r="AC298" s="17" t="str">
        <f t="shared" si="239"/>
        <v/>
      </c>
      <c r="AE298" s="17" t="str">
        <f t="shared" ca="1" si="240"/>
        <v/>
      </c>
      <c r="AF298" s="17" t="str">
        <f t="shared" ca="1" si="241"/>
        <v/>
      </c>
      <c r="AG298" s="17" t="str">
        <f t="shared" ca="1" si="242"/>
        <v/>
      </c>
      <c r="AH298" s="17" t="str">
        <f t="shared" ca="1" si="243"/>
        <v/>
      </c>
      <c r="AI298" s="17" t="str">
        <f t="shared" ca="1" si="244"/>
        <v/>
      </c>
      <c r="AJ298" s="17" t="str">
        <f t="shared" ca="1" si="245"/>
        <v/>
      </c>
      <c r="AK298" s="17" t="str">
        <f t="shared" ca="1" si="246"/>
        <v/>
      </c>
      <c r="AL298" s="17" t="str">
        <f t="shared" ca="1" si="247"/>
        <v/>
      </c>
      <c r="AM298" s="17" t="str">
        <f t="shared" ca="1" si="248"/>
        <v/>
      </c>
      <c r="AN298" s="17">
        <f t="shared" ca="1" si="249"/>
        <v>4.788732394366213E-2</v>
      </c>
      <c r="AO298" s="17">
        <f t="shared" ca="1" si="250"/>
        <v>3.170028818443793E-2</v>
      </c>
      <c r="AP298" s="17" t="str">
        <f t="shared" ca="1" si="251"/>
        <v/>
      </c>
      <c r="AQ298" s="17" t="str">
        <f t="shared" ca="1" si="252"/>
        <v/>
      </c>
      <c r="AS298" s="17" t="str">
        <f t="shared" ca="1" si="253"/>
        <v/>
      </c>
      <c r="AT298" s="17" t="str">
        <f t="shared" ca="1" si="254"/>
        <v/>
      </c>
      <c r="AU298" s="17" t="str">
        <f t="shared" ca="1" si="255"/>
        <v/>
      </c>
      <c r="AV298" s="17" t="str">
        <f t="shared" ca="1" si="256"/>
        <v/>
      </c>
      <c r="AW298" s="17" t="str">
        <f t="shared" ca="1" si="257"/>
        <v/>
      </c>
      <c r="AX298" s="17" t="str">
        <f t="shared" ca="1" si="258"/>
        <v/>
      </c>
      <c r="AY298" s="17" t="str">
        <f t="shared" ca="1" si="259"/>
        <v/>
      </c>
      <c r="AZ298" s="17" t="str">
        <f t="shared" ca="1" si="260"/>
        <v/>
      </c>
      <c r="BA298" s="17" t="str">
        <f t="shared" ca="1" si="261"/>
        <v/>
      </c>
      <c r="BB298" s="17">
        <f t="shared" ca="1" si="262"/>
        <v>7.8947471767705668E-2</v>
      </c>
      <c r="BC298" s="17">
        <f t="shared" ca="1" si="263"/>
        <v>-2.2037721955495027E-2</v>
      </c>
      <c r="BD298" s="17" t="str">
        <f t="shared" ca="1" si="264"/>
        <v/>
      </c>
      <c r="BE298" s="17" t="str">
        <f t="shared" ca="1" si="265"/>
        <v/>
      </c>
      <c r="BG298" s="17" t="str">
        <f t="shared" ca="1" si="266"/>
        <v/>
      </c>
      <c r="BH298" s="17" t="str">
        <f t="shared" ca="1" si="267"/>
        <v/>
      </c>
      <c r="BI298" s="17" t="str">
        <f t="shared" ca="1" si="268"/>
        <v/>
      </c>
      <c r="BJ298" s="17" t="str">
        <f t="shared" ca="1" si="269"/>
        <v/>
      </c>
      <c r="BK298" s="17" t="str">
        <f t="shared" ca="1" si="270"/>
        <v/>
      </c>
      <c r="BL298" s="17" t="str">
        <f t="shared" ca="1" si="271"/>
        <v/>
      </c>
      <c r="BM298" s="17" t="str">
        <f t="shared" ca="1" si="272"/>
        <v/>
      </c>
      <c r="BN298" s="17" t="str">
        <f t="shared" ca="1" si="273"/>
        <v/>
      </c>
      <c r="BO298" s="17" t="str">
        <f t="shared" ca="1" si="274"/>
        <v/>
      </c>
      <c r="BP298" s="17">
        <f t="shared" ca="1" si="275"/>
        <v>6.1870304862608361E-2</v>
      </c>
      <c r="BQ298" s="17">
        <f t="shared" ca="1" si="276"/>
        <v>-5.5632715450688597E-3</v>
      </c>
      <c r="BR298" s="17" t="str">
        <f t="shared" ca="1" si="277"/>
        <v/>
      </c>
      <c r="BS298" s="17" t="str">
        <f t="shared" ca="1" si="278"/>
        <v/>
      </c>
      <c r="BX298" t="str">
        <f>IF('Macrobond Imports'!FG297="","",'Macrobond Imports'!FG297)</f>
        <v/>
      </c>
      <c r="BY298" t="str">
        <f>IF('Macrobond Imports'!AI297="","",'Macrobond Imports'!AI297)</f>
        <v/>
      </c>
      <c r="CA298" s="37" t="str">
        <f t="shared" ca="1" si="279"/>
        <v/>
      </c>
      <c r="CB298" s="37" t="str">
        <f t="shared" ca="1" si="280"/>
        <v/>
      </c>
    </row>
    <row r="299" spans="1:80" x14ac:dyDescent="0.25">
      <c r="A299" s="10">
        <f>IF('Macrobond Imports'!A298="","",'Macrobond Imports'!A298)</f>
        <v>26177</v>
      </c>
      <c r="B299" s="9" t="str">
        <f>IF('Macrobond Imports'!B298="","",'Macrobond Imports'!B298)</f>
        <v/>
      </c>
      <c r="C299" s="9" t="str">
        <f>IF('Macrobond Imports'!C298="","",'Macrobond Imports'!C298)</f>
        <v/>
      </c>
      <c r="D299" s="9" t="str">
        <f>IF('Macrobond Imports'!Z298="","",'Macrobond Imports'!Z298)</f>
        <v/>
      </c>
      <c r="E299" s="9" t="str">
        <f>IF('Macrobond Imports'!BH298="","",'Macrobond Imports'!BH298)</f>
        <v/>
      </c>
      <c r="F299" s="9" t="str">
        <f>IF('Macrobond Imports'!BJ298="","",'Macrobond Imports'!BJ298)</f>
        <v/>
      </c>
      <c r="G299" s="9" t="str">
        <f>IF('Macrobond Imports'!BK298="","",'Macrobond Imports'!BK298)</f>
        <v/>
      </c>
      <c r="H299" s="9" t="str">
        <f>IF('Macrobond Imports'!BL298="","",'Macrobond Imports'!BL298)</f>
        <v/>
      </c>
      <c r="I299" s="9" t="str">
        <f>IF('Macrobond Imports'!BS298="","",'Macrobond Imports'!BS298)</f>
        <v/>
      </c>
      <c r="J299" s="9" t="str">
        <f>IF('Macrobond Imports'!AA298="","",'Macrobond Imports'!AA298)</f>
        <v/>
      </c>
      <c r="K299" s="9">
        <f>IF('Macrobond Imports'!DF298="","",'Macrobond Imports'!DF298)</f>
        <v>37.200000000000003</v>
      </c>
      <c r="L299" s="9">
        <f>IF('Macrobond Imports'!EA298="","",'Macrobond Imports'!EA298)</f>
        <v>35.700000000000003</v>
      </c>
      <c r="M299" s="9" t="str">
        <f>IF('Macrobond Imports'!FA298="","",'Macrobond Imports'!FA298)</f>
        <v/>
      </c>
      <c r="N299" s="9" t="str">
        <f>IF('Macrobond Imports'!FC298="","",'Macrobond Imports'!FC298)</f>
        <v/>
      </c>
      <c r="P299" s="16">
        <f t="shared" si="226"/>
        <v>26177</v>
      </c>
      <c r="Q299" s="17" t="str">
        <f t="shared" si="227"/>
        <v/>
      </c>
      <c r="R299" s="17" t="str">
        <f t="shared" si="228"/>
        <v/>
      </c>
      <c r="S299" s="17" t="str">
        <f t="shared" si="229"/>
        <v/>
      </c>
      <c r="T299" s="17" t="str">
        <f t="shared" si="230"/>
        <v/>
      </c>
      <c r="U299" s="17" t="str">
        <f t="shared" si="231"/>
        <v/>
      </c>
      <c r="V299" s="17" t="str">
        <f t="shared" si="232"/>
        <v/>
      </c>
      <c r="W299" s="17" t="str">
        <f t="shared" si="233"/>
        <v/>
      </c>
      <c r="X299" s="17" t="str">
        <f t="shared" si="234"/>
        <v/>
      </c>
      <c r="Y299" s="17" t="str">
        <f t="shared" si="235"/>
        <v/>
      </c>
      <c r="Z299" s="17">
        <f t="shared" si="236"/>
        <v>0</v>
      </c>
      <c r="AA299" s="17">
        <f t="shared" si="237"/>
        <v>-2.7932960893852776E-3</v>
      </c>
      <c r="AB299" s="17" t="str">
        <f t="shared" si="238"/>
        <v/>
      </c>
      <c r="AC299" s="17" t="str">
        <f t="shared" si="239"/>
        <v/>
      </c>
      <c r="AE299" s="17" t="str">
        <f t="shared" ca="1" si="240"/>
        <v/>
      </c>
      <c r="AF299" s="17" t="str">
        <f t="shared" ca="1" si="241"/>
        <v/>
      </c>
      <c r="AG299" s="17" t="str">
        <f t="shared" ca="1" si="242"/>
        <v/>
      </c>
      <c r="AH299" s="17" t="str">
        <f t="shared" ca="1" si="243"/>
        <v/>
      </c>
      <c r="AI299" s="17" t="str">
        <f t="shared" ca="1" si="244"/>
        <v/>
      </c>
      <c r="AJ299" s="17" t="str">
        <f t="shared" ca="1" si="245"/>
        <v/>
      </c>
      <c r="AK299" s="17" t="str">
        <f t="shared" ca="1" si="246"/>
        <v/>
      </c>
      <c r="AL299" s="17" t="str">
        <f t="shared" ca="1" si="247"/>
        <v/>
      </c>
      <c r="AM299" s="17" t="str">
        <f t="shared" ca="1" si="248"/>
        <v/>
      </c>
      <c r="AN299" s="17">
        <f t="shared" ca="1" si="249"/>
        <v>4.4943820224719211E-2</v>
      </c>
      <c r="AO299" s="17">
        <f t="shared" ca="1" si="250"/>
        <v>5.6338028169014009E-3</v>
      </c>
      <c r="AP299" s="17" t="str">
        <f t="shared" ca="1" si="251"/>
        <v/>
      </c>
      <c r="AQ299" s="17" t="str">
        <f t="shared" ca="1" si="252"/>
        <v/>
      </c>
      <c r="AS299" s="17" t="str">
        <f t="shared" ca="1" si="253"/>
        <v/>
      </c>
      <c r="AT299" s="17" t="str">
        <f t="shared" ca="1" si="254"/>
        <v/>
      </c>
      <c r="AU299" s="17" t="str">
        <f t="shared" ca="1" si="255"/>
        <v/>
      </c>
      <c r="AV299" s="17" t="str">
        <f t="shared" ca="1" si="256"/>
        <v/>
      </c>
      <c r="AW299" s="17" t="str">
        <f t="shared" ca="1" si="257"/>
        <v/>
      </c>
      <c r="AX299" s="17" t="str">
        <f t="shared" ca="1" si="258"/>
        <v/>
      </c>
      <c r="AY299" s="17" t="str">
        <f t="shared" ca="1" si="259"/>
        <v/>
      </c>
      <c r="AZ299" s="17" t="str">
        <f t="shared" ca="1" si="260"/>
        <v/>
      </c>
      <c r="BA299" s="17" t="str">
        <f t="shared" ca="1" si="261"/>
        <v/>
      </c>
      <c r="BB299" s="17">
        <f t="shared" ca="1" si="262"/>
        <v>5.5619739088861975E-2</v>
      </c>
      <c r="BC299" s="17">
        <f t="shared" ca="1" si="263"/>
        <v>-5.4114468774451252E-2</v>
      </c>
      <c r="BD299" s="17" t="str">
        <f t="shared" ca="1" si="264"/>
        <v/>
      </c>
      <c r="BE299" s="17" t="str">
        <f t="shared" ca="1" si="265"/>
        <v/>
      </c>
      <c r="BG299" s="17" t="str">
        <f t="shared" ca="1" si="266"/>
        <v/>
      </c>
      <c r="BH299" s="17" t="str">
        <f t="shared" ca="1" si="267"/>
        <v/>
      </c>
      <c r="BI299" s="17" t="str">
        <f t="shared" ca="1" si="268"/>
        <v/>
      </c>
      <c r="BJ299" s="17" t="str">
        <f t="shared" ca="1" si="269"/>
        <v/>
      </c>
      <c r="BK299" s="17" t="str">
        <f t="shared" ca="1" si="270"/>
        <v/>
      </c>
      <c r="BL299" s="17" t="str">
        <f t="shared" ca="1" si="271"/>
        <v/>
      </c>
      <c r="BM299" s="17" t="str">
        <f t="shared" ca="1" si="272"/>
        <v/>
      </c>
      <c r="BN299" s="17" t="str">
        <f t="shared" ca="1" si="273"/>
        <v/>
      </c>
      <c r="BO299" s="17" t="str">
        <f t="shared" ca="1" si="274"/>
        <v/>
      </c>
      <c r="BP299" s="17">
        <f t="shared" ca="1" si="275"/>
        <v>5.0201488969332964E-2</v>
      </c>
      <c r="BQ299" s="17">
        <f t="shared" ca="1" si="276"/>
        <v>1.7020970985349493E-2</v>
      </c>
      <c r="BR299" s="17" t="str">
        <f t="shared" ca="1" si="277"/>
        <v/>
      </c>
      <c r="BS299" s="17" t="str">
        <f t="shared" ca="1" si="278"/>
        <v/>
      </c>
      <c r="BX299" t="str">
        <f>IF('Macrobond Imports'!FG298="","",'Macrobond Imports'!FG298)</f>
        <v/>
      </c>
      <c r="BY299" t="str">
        <f>IF('Macrobond Imports'!AI298="","",'Macrobond Imports'!AI298)</f>
        <v/>
      </c>
      <c r="CA299" s="37" t="str">
        <f t="shared" ca="1" si="279"/>
        <v/>
      </c>
      <c r="CB299" s="37" t="str">
        <f t="shared" ca="1" si="280"/>
        <v/>
      </c>
    </row>
    <row r="300" spans="1:80" x14ac:dyDescent="0.25">
      <c r="A300" s="10">
        <f>IF('Macrobond Imports'!A299="","",'Macrobond Imports'!A299)</f>
        <v>26207</v>
      </c>
      <c r="B300" s="9" t="str">
        <f>IF('Macrobond Imports'!B299="","",'Macrobond Imports'!B299)</f>
        <v/>
      </c>
      <c r="C300" s="9" t="str">
        <f>IF('Macrobond Imports'!C299="","",'Macrobond Imports'!C299)</f>
        <v/>
      </c>
      <c r="D300" s="9" t="str">
        <f>IF('Macrobond Imports'!Z299="","",'Macrobond Imports'!Z299)</f>
        <v/>
      </c>
      <c r="E300" s="9" t="str">
        <f>IF('Macrobond Imports'!BH299="","",'Macrobond Imports'!BH299)</f>
        <v/>
      </c>
      <c r="F300" s="9" t="str">
        <f>IF('Macrobond Imports'!BJ299="","",'Macrobond Imports'!BJ299)</f>
        <v/>
      </c>
      <c r="G300" s="9" t="str">
        <f>IF('Macrobond Imports'!BK299="","",'Macrobond Imports'!BK299)</f>
        <v/>
      </c>
      <c r="H300" s="9" t="str">
        <f>IF('Macrobond Imports'!BL299="","",'Macrobond Imports'!BL299)</f>
        <v/>
      </c>
      <c r="I300" s="9" t="str">
        <f>IF('Macrobond Imports'!BS299="","",'Macrobond Imports'!BS299)</f>
        <v/>
      </c>
      <c r="J300" s="9" t="str">
        <f>IF('Macrobond Imports'!AA299="","",'Macrobond Imports'!AA299)</f>
        <v/>
      </c>
      <c r="K300" s="9">
        <f>IF('Macrobond Imports'!DF299="","",'Macrobond Imports'!DF299)</f>
        <v>37.1</v>
      </c>
      <c r="L300" s="9">
        <f>IF('Macrobond Imports'!EA299="","",'Macrobond Imports'!EA299)</f>
        <v>36.4</v>
      </c>
      <c r="M300" s="9" t="str">
        <f>IF('Macrobond Imports'!FA299="","",'Macrobond Imports'!FA299)</f>
        <v/>
      </c>
      <c r="N300" s="9" t="str">
        <f>IF('Macrobond Imports'!FC299="","",'Macrobond Imports'!FC299)</f>
        <v/>
      </c>
      <c r="P300" s="16">
        <f t="shared" si="226"/>
        <v>26207</v>
      </c>
      <c r="Q300" s="17" t="str">
        <f t="shared" si="227"/>
        <v/>
      </c>
      <c r="R300" s="17" t="str">
        <f t="shared" si="228"/>
        <v/>
      </c>
      <c r="S300" s="17" t="str">
        <f t="shared" si="229"/>
        <v/>
      </c>
      <c r="T300" s="17" t="str">
        <f t="shared" si="230"/>
        <v/>
      </c>
      <c r="U300" s="17" t="str">
        <f t="shared" si="231"/>
        <v/>
      </c>
      <c r="V300" s="17" t="str">
        <f t="shared" si="232"/>
        <v/>
      </c>
      <c r="W300" s="17" t="str">
        <f t="shared" si="233"/>
        <v/>
      </c>
      <c r="X300" s="17" t="str">
        <f t="shared" si="234"/>
        <v/>
      </c>
      <c r="Y300" s="17" t="str">
        <f t="shared" si="235"/>
        <v/>
      </c>
      <c r="Z300" s="17">
        <f t="shared" si="236"/>
        <v>-2.6881720430107503E-3</v>
      </c>
      <c r="AA300" s="17">
        <f t="shared" si="237"/>
        <v>1.9607843137254832E-2</v>
      </c>
      <c r="AB300" s="17" t="str">
        <f t="shared" si="238"/>
        <v/>
      </c>
      <c r="AC300" s="17" t="str">
        <f t="shared" si="239"/>
        <v/>
      </c>
      <c r="AE300" s="17" t="str">
        <f t="shared" ca="1" si="240"/>
        <v/>
      </c>
      <c r="AF300" s="17" t="str">
        <f t="shared" ca="1" si="241"/>
        <v/>
      </c>
      <c r="AG300" s="17" t="str">
        <f t="shared" ca="1" si="242"/>
        <v/>
      </c>
      <c r="AH300" s="17" t="str">
        <f t="shared" ca="1" si="243"/>
        <v/>
      </c>
      <c r="AI300" s="17" t="str">
        <f t="shared" ca="1" si="244"/>
        <v/>
      </c>
      <c r="AJ300" s="17" t="str">
        <f t="shared" ca="1" si="245"/>
        <v/>
      </c>
      <c r="AK300" s="17" t="str">
        <f t="shared" ca="1" si="246"/>
        <v/>
      </c>
      <c r="AL300" s="17" t="str">
        <f t="shared" ca="1" si="247"/>
        <v/>
      </c>
      <c r="AM300" s="17" t="str">
        <f t="shared" ca="1" si="248"/>
        <v/>
      </c>
      <c r="AN300" s="17">
        <f t="shared" ca="1" si="249"/>
        <v>3.6312849162011274E-2</v>
      </c>
      <c r="AO300" s="17">
        <f t="shared" ca="1" si="250"/>
        <v>2.5352112676056304E-2</v>
      </c>
      <c r="AP300" s="17" t="str">
        <f t="shared" ca="1" si="251"/>
        <v/>
      </c>
      <c r="AQ300" s="17" t="str">
        <f t="shared" ca="1" si="252"/>
        <v/>
      </c>
      <c r="AS300" s="17" t="str">
        <f t="shared" ca="1" si="253"/>
        <v/>
      </c>
      <c r="AT300" s="17" t="str">
        <f t="shared" ca="1" si="254"/>
        <v/>
      </c>
      <c r="AU300" s="17" t="str">
        <f t="shared" ca="1" si="255"/>
        <v/>
      </c>
      <c r="AV300" s="17" t="str">
        <f t="shared" ca="1" si="256"/>
        <v/>
      </c>
      <c r="AW300" s="17" t="str">
        <f t="shared" ca="1" si="257"/>
        <v/>
      </c>
      <c r="AX300" s="17" t="str">
        <f t="shared" ca="1" si="258"/>
        <v/>
      </c>
      <c r="AY300" s="17" t="str">
        <f t="shared" ca="1" si="259"/>
        <v/>
      </c>
      <c r="AZ300" s="17" t="str">
        <f t="shared" ca="1" si="260"/>
        <v/>
      </c>
      <c r="BA300" s="17" t="str">
        <f t="shared" ca="1" si="261"/>
        <v/>
      </c>
      <c r="BB300" s="17">
        <f t="shared" ca="1" si="262"/>
        <v>2.1857116489855111E-2</v>
      </c>
      <c r="BC300" s="17">
        <f t="shared" ca="1" si="263"/>
        <v>5.6885014913718335E-2</v>
      </c>
      <c r="BD300" s="17" t="str">
        <f t="shared" ca="1" si="264"/>
        <v/>
      </c>
      <c r="BE300" s="17" t="str">
        <f t="shared" ca="1" si="265"/>
        <v/>
      </c>
      <c r="BG300" s="17" t="str">
        <f t="shared" ca="1" si="266"/>
        <v/>
      </c>
      <c r="BH300" s="17" t="str">
        <f t="shared" ca="1" si="267"/>
        <v/>
      </c>
      <c r="BI300" s="17" t="str">
        <f t="shared" ca="1" si="268"/>
        <v/>
      </c>
      <c r="BJ300" s="17" t="str">
        <f t="shared" ca="1" si="269"/>
        <v/>
      </c>
      <c r="BK300" s="17" t="str">
        <f t="shared" ca="1" si="270"/>
        <v/>
      </c>
      <c r="BL300" s="17" t="str">
        <f t="shared" ca="1" si="271"/>
        <v/>
      </c>
      <c r="BM300" s="17" t="str">
        <f t="shared" ca="1" si="272"/>
        <v/>
      </c>
      <c r="BN300" s="17" t="str">
        <f t="shared" ca="1" si="273"/>
        <v/>
      </c>
      <c r="BO300" s="17" t="str">
        <f t="shared" ca="1" si="274"/>
        <v/>
      </c>
      <c r="BP300" s="17">
        <f t="shared" ca="1" si="275"/>
        <v>4.456283344337475E-2</v>
      </c>
      <c r="BQ300" s="17">
        <f t="shared" ca="1" si="276"/>
        <v>2.2345679012345521E-2</v>
      </c>
      <c r="BR300" s="17" t="str">
        <f t="shared" ca="1" si="277"/>
        <v/>
      </c>
      <c r="BS300" s="17" t="str">
        <f t="shared" ca="1" si="278"/>
        <v/>
      </c>
      <c r="BX300" t="str">
        <f>IF('Macrobond Imports'!FG299="","",'Macrobond Imports'!FG299)</f>
        <v/>
      </c>
      <c r="BY300" t="str">
        <f>IF('Macrobond Imports'!AI299="","",'Macrobond Imports'!AI299)</f>
        <v/>
      </c>
      <c r="CA300" s="37" t="str">
        <f t="shared" ca="1" si="279"/>
        <v/>
      </c>
      <c r="CB300" s="37" t="str">
        <f t="shared" ca="1" si="280"/>
        <v/>
      </c>
    </row>
    <row r="301" spans="1:80" x14ac:dyDescent="0.25">
      <c r="A301" s="10">
        <f>IF('Macrobond Imports'!A300="","",'Macrobond Imports'!A300)</f>
        <v>26238</v>
      </c>
      <c r="B301" s="9" t="str">
        <f>IF('Macrobond Imports'!B300="","",'Macrobond Imports'!B300)</f>
        <v/>
      </c>
      <c r="C301" s="9" t="str">
        <f>IF('Macrobond Imports'!C300="","",'Macrobond Imports'!C300)</f>
        <v/>
      </c>
      <c r="D301" s="9" t="str">
        <f>IF('Macrobond Imports'!Z300="","",'Macrobond Imports'!Z300)</f>
        <v/>
      </c>
      <c r="E301" s="9" t="str">
        <f>IF('Macrobond Imports'!BH300="","",'Macrobond Imports'!BH300)</f>
        <v/>
      </c>
      <c r="F301" s="9" t="str">
        <f>IF('Macrobond Imports'!BJ300="","",'Macrobond Imports'!BJ300)</f>
        <v/>
      </c>
      <c r="G301" s="9" t="str">
        <f>IF('Macrobond Imports'!BK300="","",'Macrobond Imports'!BK300)</f>
        <v/>
      </c>
      <c r="H301" s="9" t="str">
        <f>IF('Macrobond Imports'!BL300="","",'Macrobond Imports'!BL300)</f>
        <v/>
      </c>
      <c r="I301" s="9" t="str">
        <f>IF('Macrobond Imports'!BS300="","",'Macrobond Imports'!BS300)</f>
        <v/>
      </c>
      <c r="J301" s="9" t="str">
        <f>IF('Macrobond Imports'!AA300="","",'Macrobond Imports'!AA300)</f>
        <v/>
      </c>
      <c r="K301" s="9">
        <f>IF('Macrobond Imports'!DF300="","",'Macrobond Imports'!DF300)</f>
        <v>37.200000000000003</v>
      </c>
      <c r="L301" s="9">
        <f>IF('Macrobond Imports'!EA300="","",'Macrobond Imports'!EA300)</f>
        <v>37</v>
      </c>
      <c r="M301" s="9" t="str">
        <f>IF('Macrobond Imports'!FA300="","",'Macrobond Imports'!FA300)</f>
        <v/>
      </c>
      <c r="N301" s="9" t="str">
        <f>IF('Macrobond Imports'!FC300="","",'Macrobond Imports'!FC300)</f>
        <v/>
      </c>
      <c r="P301" s="16">
        <f t="shared" si="226"/>
        <v>26238</v>
      </c>
      <c r="Q301" s="17" t="str">
        <f t="shared" si="227"/>
        <v/>
      </c>
      <c r="R301" s="17" t="str">
        <f t="shared" si="228"/>
        <v/>
      </c>
      <c r="S301" s="17" t="str">
        <f t="shared" si="229"/>
        <v/>
      </c>
      <c r="T301" s="17" t="str">
        <f t="shared" si="230"/>
        <v/>
      </c>
      <c r="U301" s="17" t="str">
        <f t="shared" si="231"/>
        <v/>
      </c>
      <c r="V301" s="17" t="str">
        <f t="shared" si="232"/>
        <v/>
      </c>
      <c r="W301" s="17" t="str">
        <f t="shared" si="233"/>
        <v/>
      </c>
      <c r="X301" s="17" t="str">
        <f t="shared" si="234"/>
        <v/>
      </c>
      <c r="Y301" s="17" t="str">
        <f t="shared" si="235"/>
        <v/>
      </c>
      <c r="Z301" s="17">
        <f t="shared" si="236"/>
        <v>2.6954177897573484E-3</v>
      </c>
      <c r="AA301" s="17">
        <f t="shared" si="237"/>
        <v>1.6483516483516425E-2</v>
      </c>
      <c r="AB301" s="17" t="str">
        <f t="shared" si="238"/>
        <v/>
      </c>
      <c r="AC301" s="17" t="str">
        <f t="shared" si="239"/>
        <v/>
      </c>
      <c r="AE301" s="17" t="str">
        <f t="shared" ca="1" si="240"/>
        <v/>
      </c>
      <c r="AF301" s="17" t="str">
        <f t="shared" ca="1" si="241"/>
        <v/>
      </c>
      <c r="AG301" s="17" t="str">
        <f t="shared" ca="1" si="242"/>
        <v/>
      </c>
      <c r="AH301" s="17" t="str">
        <f t="shared" ca="1" si="243"/>
        <v/>
      </c>
      <c r="AI301" s="17" t="str">
        <f t="shared" ca="1" si="244"/>
        <v/>
      </c>
      <c r="AJ301" s="17" t="str">
        <f t="shared" ca="1" si="245"/>
        <v/>
      </c>
      <c r="AK301" s="17" t="str">
        <f t="shared" ca="1" si="246"/>
        <v/>
      </c>
      <c r="AL301" s="17" t="str">
        <f t="shared" ca="1" si="247"/>
        <v/>
      </c>
      <c r="AM301" s="17" t="str">
        <f t="shared" ca="1" si="248"/>
        <v/>
      </c>
      <c r="AN301" s="17">
        <f t="shared" ca="1" si="249"/>
        <v>3.6211699164345523E-2</v>
      </c>
      <c r="AO301" s="17">
        <f t="shared" ca="1" si="250"/>
        <v>5.4131054131054013E-2</v>
      </c>
      <c r="AP301" s="17" t="str">
        <f t="shared" ca="1" si="251"/>
        <v/>
      </c>
      <c r="AQ301" s="17" t="str">
        <f t="shared" ca="1" si="252"/>
        <v/>
      </c>
      <c r="AS301" s="17" t="str">
        <f t="shared" ca="1" si="253"/>
        <v/>
      </c>
      <c r="AT301" s="17" t="str">
        <f t="shared" ca="1" si="254"/>
        <v/>
      </c>
      <c r="AU301" s="17" t="str">
        <f t="shared" ca="1" si="255"/>
        <v/>
      </c>
      <c r="AV301" s="17" t="str">
        <f t="shared" ca="1" si="256"/>
        <v/>
      </c>
      <c r="AW301" s="17" t="str">
        <f t="shared" ca="1" si="257"/>
        <v/>
      </c>
      <c r="AX301" s="17" t="str">
        <f t="shared" ca="1" si="258"/>
        <v/>
      </c>
      <c r="AY301" s="17" t="str">
        <f t="shared" ca="1" si="259"/>
        <v/>
      </c>
      <c r="AZ301" s="17" t="str">
        <f t="shared" ca="1" si="260"/>
        <v/>
      </c>
      <c r="BA301" s="17" t="str">
        <f t="shared" ca="1" si="261"/>
        <v/>
      </c>
      <c r="BB301" s="17">
        <f t="shared" ca="1" si="262"/>
        <v>0</v>
      </c>
      <c r="BC301" s="17">
        <f t="shared" ca="1" si="263"/>
        <v>0.14097148228264533</v>
      </c>
      <c r="BD301" s="17" t="str">
        <f t="shared" ca="1" si="264"/>
        <v/>
      </c>
      <c r="BE301" s="17" t="str">
        <f t="shared" ca="1" si="265"/>
        <v/>
      </c>
      <c r="BG301" s="17" t="str">
        <f t="shared" ca="1" si="266"/>
        <v/>
      </c>
      <c r="BH301" s="17" t="str">
        <f t="shared" ca="1" si="267"/>
        <v/>
      </c>
      <c r="BI301" s="17" t="str">
        <f t="shared" ca="1" si="268"/>
        <v/>
      </c>
      <c r="BJ301" s="17" t="str">
        <f t="shared" ca="1" si="269"/>
        <v/>
      </c>
      <c r="BK301" s="17" t="str">
        <f t="shared" ca="1" si="270"/>
        <v/>
      </c>
      <c r="BL301" s="17" t="str">
        <f t="shared" ca="1" si="271"/>
        <v/>
      </c>
      <c r="BM301" s="17" t="str">
        <f t="shared" ca="1" si="272"/>
        <v/>
      </c>
      <c r="BN301" s="17" t="str">
        <f t="shared" ca="1" si="273"/>
        <v/>
      </c>
      <c r="BO301" s="17" t="str">
        <f t="shared" ca="1" si="274"/>
        <v/>
      </c>
      <c r="BP301" s="17">
        <f t="shared" ca="1" si="275"/>
        <v>3.8723963220116397E-2</v>
      </c>
      <c r="BQ301" s="17">
        <f t="shared" ca="1" si="276"/>
        <v>5.6327160493826911E-2</v>
      </c>
      <c r="BR301" s="17" t="str">
        <f t="shared" ca="1" si="277"/>
        <v/>
      </c>
      <c r="BS301" s="17" t="str">
        <f t="shared" ca="1" si="278"/>
        <v/>
      </c>
      <c r="BX301" t="str">
        <f>IF('Macrobond Imports'!FG300="","",'Macrobond Imports'!FG300)</f>
        <v/>
      </c>
      <c r="BY301" t="str">
        <f>IF('Macrobond Imports'!AI300="","",'Macrobond Imports'!AI300)</f>
        <v/>
      </c>
      <c r="CA301" s="37" t="str">
        <f t="shared" ca="1" si="279"/>
        <v/>
      </c>
      <c r="CB301" s="37" t="str">
        <f t="shared" ca="1" si="280"/>
        <v/>
      </c>
    </row>
    <row r="302" spans="1:80" x14ac:dyDescent="0.25">
      <c r="A302" s="10">
        <f>IF('Macrobond Imports'!A301="","",'Macrobond Imports'!A301)</f>
        <v>26268</v>
      </c>
      <c r="B302" s="9" t="str">
        <f>IF('Macrobond Imports'!B301="","",'Macrobond Imports'!B301)</f>
        <v/>
      </c>
      <c r="C302" s="9" t="str">
        <f>IF('Macrobond Imports'!C301="","",'Macrobond Imports'!C301)</f>
        <v/>
      </c>
      <c r="D302" s="9" t="str">
        <f>IF('Macrobond Imports'!Z301="","",'Macrobond Imports'!Z301)</f>
        <v/>
      </c>
      <c r="E302" s="9" t="str">
        <f>IF('Macrobond Imports'!BH301="","",'Macrobond Imports'!BH301)</f>
        <v/>
      </c>
      <c r="F302" s="9" t="str">
        <f>IF('Macrobond Imports'!BJ301="","",'Macrobond Imports'!BJ301)</f>
        <v/>
      </c>
      <c r="G302" s="9" t="str">
        <f>IF('Macrobond Imports'!BK301="","",'Macrobond Imports'!BK301)</f>
        <v/>
      </c>
      <c r="H302" s="9" t="str">
        <f>IF('Macrobond Imports'!BL301="","",'Macrobond Imports'!BL301)</f>
        <v/>
      </c>
      <c r="I302" s="9" t="str">
        <f>IF('Macrobond Imports'!BS301="","",'Macrobond Imports'!BS301)</f>
        <v/>
      </c>
      <c r="J302" s="9" t="str">
        <f>IF('Macrobond Imports'!AA301="","",'Macrobond Imports'!AA301)</f>
        <v/>
      </c>
      <c r="K302" s="9">
        <f>IF('Macrobond Imports'!DF301="","",'Macrobond Imports'!DF301)</f>
        <v>37.4</v>
      </c>
      <c r="L302" s="9">
        <f>IF('Macrobond Imports'!EA301="","",'Macrobond Imports'!EA301)</f>
        <v>37.200000000000003</v>
      </c>
      <c r="M302" s="9" t="str">
        <f>IF('Macrobond Imports'!FA301="","",'Macrobond Imports'!FA301)</f>
        <v/>
      </c>
      <c r="N302" s="9" t="str">
        <f>IF('Macrobond Imports'!FC301="","",'Macrobond Imports'!FC301)</f>
        <v/>
      </c>
      <c r="P302" s="16">
        <f t="shared" si="226"/>
        <v>26268</v>
      </c>
      <c r="Q302" s="17" t="str">
        <f t="shared" si="227"/>
        <v/>
      </c>
      <c r="R302" s="17" t="str">
        <f t="shared" si="228"/>
        <v/>
      </c>
      <c r="S302" s="17" t="str">
        <f t="shared" si="229"/>
        <v/>
      </c>
      <c r="T302" s="17" t="str">
        <f t="shared" si="230"/>
        <v/>
      </c>
      <c r="U302" s="17" t="str">
        <f t="shared" si="231"/>
        <v/>
      </c>
      <c r="V302" s="17" t="str">
        <f t="shared" si="232"/>
        <v/>
      </c>
      <c r="W302" s="17" t="str">
        <f t="shared" si="233"/>
        <v/>
      </c>
      <c r="X302" s="17" t="str">
        <f t="shared" si="234"/>
        <v/>
      </c>
      <c r="Y302" s="17" t="str">
        <f t="shared" si="235"/>
        <v/>
      </c>
      <c r="Z302" s="17">
        <f t="shared" si="236"/>
        <v>5.3763440860215006E-3</v>
      </c>
      <c r="AA302" s="17">
        <f t="shared" si="237"/>
        <v>5.4054054054055722E-3</v>
      </c>
      <c r="AB302" s="17" t="str">
        <f t="shared" si="238"/>
        <v/>
      </c>
      <c r="AC302" s="17" t="str">
        <f t="shared" si="239"/>
        <v/>
      </c>
      <c r="AE302" s="17" t="str">
        <f t="shared" ca="1" si="240"/>
        <v/>
      </c>
      <c r="AF302" s="17" t="str">
        <f t="shared" ca="1" si="241"/>
        <v/>
      </c>
      <c r="AG302" s="17" t="str">
        <f t="shared" ca="1" si="242"/>
        <v/>
      </c>
      <c r="AH302" s="17" t="str">
        <f t="shared" ca="1" si="243"/>
        <v/>
      </c>
      <c r="AI302" s="17" t="str">
        <f t="shared" ca="1" si="244"/>
        <v/>
      </c>
      <c r="AJ302" s="17" t="str">
        <f t="shared" ca="1" si="245"/>
        <v/>
      </c>
      <c r="AK302" s="17" t="str">
        <f t="shared" ca="1" si="246"/>
        <v/>
      </c>
      <c r="AL302" s="17" t="str">
        <f t="shared" ca="1" si="247"/>
        <v/>
      </c>
      <c r="AM302" s="17" t="str">
        <f t="shared" ca="1" si="248"/>
        <v/>
      </c>
      <c r="AN302" s="17">
        <f t="shared" ca="1" si="249"/>
        <v>4.1782729805013963E-2</v>
      </c>
      <c r="AO302" s="17">
        <f t="shared" ca="1" si="250"/>
        <v>7.8260869565217384E-2</v>
      </c>
      <c r="AP302" s="17" t="str">
        <f t="shared" ca="1" si="251"/>
        <v/>
      </c>
      <c r="AQ302" s="17" t="str">
        <f t="shared" ca="1" si="252"/>
        <v/>
      </c>
      <c r="AS302" s="17" t="str">
        <f t="shared" ca="1" si="253"/>
        <v/>
      </c>
      <c r="AT302" s="17" t="str">
        <f t="shared" ca="1" si="254"/>
        <v/>
      </c>
      <c r="AU302" s="17" t="str">
        <f t="shared" ca="1" si="255"/>
        <v/>
      </c>
      <c r="AV302" s="17" t="str">
        <f t="shared" ca="1" si="256"/>
        <v/>
      </c>
      <c r="AW302" s="17" t="str">
        <f t="shared" ca="1" si="257"/>
        <v/>
      </c>
      <c r="AX302" s="17" t="str">
        <f t="shared" ca="1" si="258"/>
        <v/>
      </c>
      <c r="AY302" s="17" t="str">
        <f t="shared" ca="1" si="259"/>
        <v/>
      </c>
      <c r="AZ302" s="17" t="str">
        <f t="shared" ca="1" si="260"/>
        <v/>
      </c>
      <c r="BA302" s="17" t="str">
        <f t="shared" ca="1" si="261"/>
        <v/>
      </c>
      <c r="BB302" s="17">
        <f t="shared" ca="1" si="262"/>
        <v>2.1679429248509186E-2</v>
      </c>
      <c r="BC302" s="17">
        <f t="shared" ca="1" si="263"/>
        <v>0.17895952376057123</v>
      </c>
      <c r="BD302" s="17" t="str">
        <f t="shared" ca="1" si="264"/>
        <v/>
      </c>
      <c r="BE302" s="17" t="str">
        <f t="shared" ca="1" si="265"/>
        <v/>
      </c>
      <c r="BG302" s="17" t="str">
        <f t="shared" ca="1" si="266"/>
        <v/>
      </c>
      <c r="BH302" s="17" t="str">
        <f t="shared" ca="1" si="267"/>
        <v/>
      </c>
      <c r="BI302" s="17" t="str">
        <f t="shared" ca="1" si="268"/>
        <v/>
      </c>
      <c r="BJ302" s="17" t="str">
        <f t="shared" ca="1" si="269"/>
        <v/>
      </c>
      <c r="BK302" s="17" t="str">
        <f t="shared" ca="1" si="270"/>
        <v/>
      </c>
      <c r="BL302" s="17" t="str">
        <f t="shared" ca="1" si="271"/>
        <v/>
      </c>
      <c r="BM302" s="17" t="str">
        <f t="shared" ca="1" si="272"/>
        <v/>
      </c>
      <c r="BN302" s="17" t="str">
        <f t="shared" ca="1" si="273"/>
        <v/>
      </c>
      <c r="BO302" s="17" t="str">
        <f t="shared" ca="1" si="274"/>
        <v/>
      </c>
      <c r="BP302" s="17">
        <f t="shared" ca="1" si="275"/>
        <v>3.8510940017373319E-2</v>
      </c>
      <c r="BQ302" s="17">
        <f t="shared" ca="1" si="276"/>
        <v>5.6011721253930169E-2</v>
      </c>
      <c r="BR302" s="17" t="str">
        <f t="shared" ca="1" si="277"/>
        <v/>
      </c>
      <c r="BS302" s="17" t="str">
        <f t="shared" ca="1" si="278"/>
        <v/>
      </c>
      <c r="BX302" t="str">
        <f>IF('Macrobond Imports'!FG301="","",'Macrobond Imports'!FG301)</f>
        <v/>
      </c>
      <c r="BY302" t="str">
        <f>IF('Macrobond Imports'!AI301="","",'Macrobond Imports'!AI301)</f>
        <v/>
      </c>
      <c r="CA302" s="37" t="str">
        <f t="shared" ca="1" si="279"/>
        <v/>
      </c>
      <c r="CB302" s="37" t="str">
        <f t="shared" ca="1" si="280"/>
        <v/>
      </c>
    </row>
    <row r="303" spans="1:80" x14ac:dyDescent="0.25">
      <c r="A303" s="10">
        <f>IF('Macrobond Imports'!A302="","",'Macrobond Imports'!A302)</f>
        <v>26299</v>
      </c>
      <c r="B303" s="9" t="str">
        <f>IF('Macrobond Imports'!B302="","",'Macrobond Imports'!B302)</f>
        <v/>
      </c>
      <c r="C303" s="9" t="str">
        <f>IF('Macrobond Imports'!C302="","",'Macrobond Imports'!C302)</f>
        <v/>
      </c>
      <c r="D303" s="9" t="str">
        <f>IF('Macrobond Imports'!Z302="","",'Macrobond Imports'!Z302)</f>
        <v/>
      </c>
      <c r="E303" s="9" t="str">
        <f>IF('Macrobond Imports'!BH302="","",'Macrobond Imports'!BH302)</f>
        <v/>
      </c>
      <c r="F303" s="9" t="str">
        <f>IF('Macrobond Imports'!BJ302="","",'Macrobond Imports'!BJ302)</f>
        <v/>
      </c>
      <c r="G303" s="9" t="str">
        <f>IF('Macrobond Imports'!BK302="","",'Macrobond Imports'!BK302)</f>
        <v/>
      </c>
      <c r="H303" s="9" t="str">
        <f>IF('Macrobond Imports'!BL302="","",'Macrobond Imports'!BL302)</f>
        <v/>
      </c>
      <c r="I303" s="9" t="str">
        <f>IF('Macrobond Imports'!BS302="","",'Macrobond Imports'!BS302)</f>
        <v/>
      </c>
      <c r="J303" s="9" t="str">
        <f>IF('Macrobond Imports'!AA302="","",'Macrobond Imports'!AA302)</f>
        <v/>
      </c>
      <c r="K303" s="9">
        <f>IF('Macrobond Imports'!DF302="","",'Macrobond Imports'!DF302)</f>
        <v>37.5</v>
      </c>
      <c r="L303" s="9">
        <f>IF('Macrobond Imports'!EA302="","",'Macrobond Imports'!EA302)</f>
        <v>37.799999999999997</v>
      </c>
      <c r="M303" s="9" t="str">
        <f>IF('Macrobond Imports'!FA302="","",'Macrobond Imports'!FA302)</f>
        <v/>
      </c>
      <c r="N303" s="9" t="str">
        <f>IF('Macrobond Imports'!FC302="","",'Macrobond Imports'!FC302)</f>
        <v/>
      </c>
      <c r="P303" s="16">
        <f t="shared" si="226"/>
        <v>26299</v>
      </c>
      <c r="Q303" s="17" t="str">
        <f t="shared" si="227"/>
        <v/>
      </c>
      <c r="R303" s="17" t="str">
        <f t="shared" si="228"/>
        <v/>
      </c>
      <c r="S303" s="17" t="str">
        <f t="shared" si="229"/>
        <v/>
      </c>
      <c r="T303" s="17" t="str">
        <f t="shared" si="230"/>
        <v/>
      </c>
      <c r="U303" s="17" t="str">
        <f t="shared" si="231"/>
        <v/>
      </c>
      <c r="V303" s="17" t="str">
        <f t="shared" si="232"/>
        <v/>
      </c>
      <c r="W303" s="17" t="str">
        <f t="shared" si="233"/>
        <v/>
      </c>
      <c r="X303" s="17" t="str">
        <f t="shared" si="234"/>
        <v/>
      </c>
      <c r="Y303" s="17" t="str">
        <f t="shared" si="235"/>
        <v/>
      </c>
      <c r="Z303" s="17">
        <f t="shared" si="236"/>
        <v>2.673796791443861E-3</v>
      </c>
      <c r="AA303" s="17">
        <f t="shared" si="237"/>
        <v>1.612903225806428E-2</v>
      </c>
      <c r="AB303" s="17" t="str">
        <f t="shared" si="238"/>
        <v/>
      </c>
      <c r="AC303" s="17" t="str">
        <f t="shared" si="239"/>
        <v/>
      </c>
      <c r="AE303" s="17" t="str">
        <f t="shared" ca="1" si="240"/>
        <v/>
      </c>
      <c r="AF303" s="17" t="str">
        <f t="shared" ca="1" si="241"/>
        <v/>
      </c>
      <c r="AG303" s="17" t="str">
        <f t="shared" ca="1" si="242"/>
        <v/>
      </c>
      <c r="AH303" s="17" t="str">
        <f t="shared" ca="1" si="243"/>
        <v/>
      </c>
      <c r="AI303" s="17" t="str">
        <f t="shared" ca="1" si="244"/>
        <v/>
      </c>
      <c r="AJ303" s="17" t="str">
        <f t="shared" ca="1" si="245"/>
        <v/>
      </c>
      <c r="AK303" s="17" t="str">
        <f t="shared" ca="1" si="246"/>
        <v/>
      </c>
      <c r="AL303" s="17" t="str">
        <f t="shared" ca="1" si="247"/>
        <v/>
      </c>
      <c r="AM303" s="17" t="str">
        <f t="shared" ca="1" si="248"/>
        <v/>
      </c>
      <c r="AN303" s="17">
        <f t="shared" ca="1" si="249"/>
        <v>4.1666666666666741E-2</v>
      </c>
      <c r="AO303" s="17">
        <f t="shared" ca="1" si="250"/>
        <v>8.6206896551724199E-2</v>
      </c>
      <c r="AP303" s="17" t="str">
        <f t="shared" ca="1" si="251"/>
        <v/>
      </c>
      <c r="AQ303" s="17" t="str">
        <f t="shared" ca="1" si="252"/>
        <v/>
      </c>
      <c r="AS303" s="17" t="str">
        <f t="shared" ca="1" si="253"/>
        <v/>
      </c>
      <c r="AT303" s="17" t="str">
        <f t="shared" ca="1" si="254"/>
        <v/>
      </c>
      <c r="AU303" s="17" t="str">
        <f t="shared" ca="1" si="255"/>
        <v/>
      </c>
      <c r="AV303" s="17" t="str">
        <f t="shared" ca="1" si="256"/>
        <v/>
      </c>
      <c r="AW303" s="17" t="str">
        <f t="shared" ca="1" si="257"/>
        <v/>
      </c>
      <c r="AX303" s="17" t="str">
        <f t="shared" ca="1" si="258"/>
        <v/>
      </c>
      <c r="AY303" s="17" t="str">
        <f t="shared" ca="1" si="259"/>
        <v/>
      </c>
      <c r="AZ303" s="17" t="str">
        <f t="shared" ca="1" si="260"/>
        <v/>
      </c>
      <c r="BA303" s="17" t="str">
        <f t="shared" ca="1" si="261"/>
        <v/>
      </c>
      <c r="BB303" s="17">
        <f t="shared" ca="1" si="262"/>
        <v>4.3829177983777168E-2</v>
      </c>
      <c r="BC303" s="17">
        <f t="shared" ca="1" si="263"/>
        <v>0.16295166485767254</v>
      </c>
      <c r="BD303" s="17" t="str">
        <f t="shared" ca="1" si="264"/>
        <v/>
      </c>
      <c r="BE303" s="17" t="str">
        <f t="shared" ca="1" si="265"/>
        <v/>
      </c>
      <c r="BG303" s="17" t="str">
        <f t="shared" ca="1" si="266"/>
        <v/>
      </c>
      <c r="BH303" s="17" t="str">
        <f t="shared" ca="1" si="267"/>
        <v/>
      </c>
      <c r="BI303" s="17" t="str">
        <f t="shared" ca="1" si="268"/>
        <v/>
      </c>
      <c r="BJ303" s="17" t="str">
        <f t="shared" ca="1" si="269"/>
        <v/>
      </c>
      <c r="BK303" s="17" t="str">
        <f t="shared" ca="1" si="270"/>
        <v/>
      </c>
      <c r="BL303" s="17" t="str">
        <f t="shared" ca="1" si="271"/>
        <v/>
      </c>
      <c r="BM303" s="17" t="str">
        <f t="shared" ca="1" si="272"/>
        <v/>
      </c>
      <c r="BN303" s="17" t="str">
        <f t="shared" ca="1" si="273"/>
        <v/>
      </c>
      <c r="BO303" s="17" t="str">
        <f t="shared" ca="1" si="274"/>
        <v/>
      </c>
      <c r="BP303" s="17">
        <f t="shared" ca="1" si="275"/>
        <v>3.2784718091083631E-2</v>
      </c>
      <c r="BQ303" s="17">
        <f t="shared" ca="1" si="276"/>
        <v>0.10865061568423551</v>
      </c>
      <c r="BR303" s="17" t="str">
        <f t="shared" ca="1" si="277"/>
        <v/>
      </c>
      <c r="BS303" s="17" t="str">
        <f t="shared" ca="1" si="278"/>
        <v/>
      </c>
      <c r="BX303" t="str">
        <f>IF('Macrobond Imports'!FG302="","",'Macrobond Imports'!FG302)</f>
        <v/>
      </c>
      <c r="BY303" t="str">
        <f>IF('Macrobond Imports'!AI302="","",'Macrobond Imports'!AI302)</f>
        <v/>
      </c>
      <c r="CA303" s="37" t="str">
        <f t="shared" ca="1" si="279"/>
        <v/>
      </c>
      <c r="CB303" s="37" t="str">
        <f t="shared" ca="1" si="280"/>
        <v/>
      </c>
    </row>
    <row r="304" spans="1:80" x14ac:dyDescent="0.25">
      <c r="A304" s="10">
        <f>IF('Macrobond Imports'!A303="","",'Macrobond Imports'!A303)</f>
        <v>26330</v>
      </c>
      <c r="B304" s="9" t="str">
        <f>IF('Macrobond Imports'!B303="","",'Macrobond Imports'!B303)</f>
        <v/>
      </c>
      <c r="C304" s="9" t="str">
        <f>IF('Macrobond Imports'!C303="","",'Macrobond Imports'!C303)</f>
        <v/>
      </c>
      <c r="D304" s="9" t="str">
        <f>IF('Macrobond Imports'!Z303="","",'Macrobond Imports'!Z303)</f>
        <v/>
      </c>
      <c r="E304" s="9" t="str">
        <f>IF('Macrobond Imports'!BH303="","",'Macrobond Imports'!BH303)</f>
        <v/>
      </c>
      <c r="F304" s="9" t="str">
        <f>IF('Macrobond Imports'!BJ303="","",'Macrobond Imports'!BJ303)</f>
        <v/>
      </c>
      <c r="G304" s="9" t="str">
        <f>IF('Macrobond Imports'!BK303="","",'Macrobond Imports'!BK303)</f>
        <v/>
      </c>
      <c r="H304" s="9" t="str">
        <f>IF('Macrobond Imports'!BL303="","",'Macrobond Imports'!BL303)</f>
        <v/>
      </c>
      <c r="I304" s="9" t="str">
        <f>IF('Macrobond Imports'!BS303="","",'Macrobond Imports'!BS303)</f>
        <v/>
      </c>
      <c r="J304" s="9" t="str">
        <f>IF('Macrobond Imports'!AA303="","",'Macrobond Imports'!AA303)</f>
        <v/>
      </c>
      <c r="K304" s="9">
        <f>IF('Macrobond Imports'!DF303="","",'Macrobond Imports'!DF303)</f>
        <v>37.700000000000003</v>
      </c>
      <c r="L304" s="9">
        <f>IF('Macrobond Imports'!EA303="","",'Macrobond Imports'!EA303)</f>
        <v>38.1</v>
      </c>
      <c r="M304" s="9" t="str">
        <f>IF('Macrobond Imports'!FA303="","",'Macrobond Imports'!FA303)</f>
        <v/>
      </c>
      <c r="N304" s="9" t="str">
        <f>IF('Macrobond Imports'!FC303="","",'Macrobond Imports'!FC303)</f>
        <v/>
      </c>
      <c r="P304" s="16">
        <f t="shared" si="226"/>
        <v>26330</v>
      </c>
      <c r="Q304" s="17" t="str">
        <f t="shared" si="227"/>
        <v/>
      </c>
      <c r="R304" s="17" t="str">
        <f t="shared" si="228"/>
        <v/>
      </c>
      <c r="S304" s="17" t="str">
        <f t="shared" si="229"/>
        <v/>
      </c>
      <c r="T304" s="17" t="str">
        <f t="shared" si="230"/>
        <v/>
      </c>
      <c r="U304" s="17" t="str">
        <f t="shared" si="231"/>
        <v/>
      </c>
      <c r="V304" s="17" t="str">
        <f t="shared" si="232"/>
        <v/>
      </c>
      <c r="W304" s="17" t="str">
        <f t="shared" si="233"/>
        <v/>
      </c>
      <c r="X304" s="17" t="str">
        <f t="shared" si="234"/>
        <v/>
      </c>
      <c r="Y304" s="17" t="str">
        <f t="shared" si="235"/>
        <v/>
      </c>
      <c r="Z304" s="17">
        <f t="shared" si="236"/>
        <v>5.3333333333334121E-3</v>
      </c>
      <c r="AA304" s="17">
        <f t="shared" si="237"/>
        <v>7.9365079365081304E-3</v>
      </c>
      <c r="AB304" s="17" t="str">
        <f t="shared" si="238"/>
        <v/>
      </c>
      <c r="AC304" s="17" t="str">
        <f t="shared" si="239"/>
        <v/>
      </c>
      <c r="AE304" s="17" t="str">
        <f t="shared" ca="1" si="240"/>
        <v/>
      </c>
      <c r="AF304" s="17" t="str">
        <f t="shared" ca="1" si="241"/>
        <v/>
      </c>
      <c r="AG304" s="17" t="str">
        <f t="shared" ca="1" si="242"/>
        <v/>
      </c>
      <c r="AH304" s="17" t="str">
        <f t="shared" ca="1" si="243"/>
        <v/>
      </c>
      <c r="AI304" s="17" t="str">
        <f t="shared" ca="1" si="244"/>
        <v/>
      </c>
      <c r="AJ304" s="17" t="str">
        <f t="shared" ca="1" si="245"/>
        <v/>
      </c>
      <c r="AK304" s="17" t="str">
        <f t="shared" ca="1" si="246"/>
        <v/>
      </c>
      <c r="AL304" s="17" t="str">
        <f t="shared" ca="1" si="247"/>
        <v/>
      </c>
      <c r="AM304" s="17" t="str">
        <f t="shared" ca="1" si="248"/>
        <v/>
      </c>
      <c r="AN304" s="17">
        <f t="shared" ca="1" si="249"/>
        <v>4.4321329639889218E-2</v>
      </c>
      <c r="AO304" s="17">
        <f t="shared" ca="1" si="250"/>
        <v>6.1281337047353945E-2</v>
      </c>
      <c r="AP304" s="17" t="str">
        <f t="shared" ca="1" si="251"/>
        <v/>
      </c>
      <c r="AQ304" s="17" t="str">
        <f t="shared" ca="1" si="252"/>
        <v/>
      </c>
      <c r="AS304" s="17" t="str">
        <f t="shared" ca="1" si="253"/>
        <v/>
      </c>
      <c r="AT304" s="17" t="str">
        <f t="shared" ca="1" si="254"/>
        <v/>
      </c>
      <c r="AU304" s="17" t="str">
        <f t="shared" ca="1" si="255"/>
        <v/>
      </c>
      <c r="AV304" s="17" t="str">
        <f t="shared" ca="1" si="256"/>
        <v/>
      </c>
      <c r="AW304" s="17" t="str">
        <f t="shared" ca="1" si="257"/>
        <v/>
      </c>
      <c r="AX304" s="17" t="str">
        <f t="shared" ca="1" si="258"/>
        <v/>
      </c>
      <c r="AY304" s="17" t="str">
        <f t="shared" ca="1" si="259"/>
        <v/>
      </c>
      <c r="AZ304" s="17" t="str">
        <f t="shared" ca="1" si="260"/>
        <v/>
      </c>
      <c r="BA304" s="17" t="str">
        <f t="shared" ca="1" si="261"/>
        <v/>
      </c>
      <c r="BB304" s="17">
        <f t="shared" ca="1" si="262"/>
        <v>5.4857126564050729E-2</v>
      </c>
      <c r="BC304" s="17">
        <f t="shared" ca="1" si="263"/>
        <v>0.12432794839931116</v>
      </c>
      <c r="BD304" s="17" t="str">
        <f t="shared" ca="1" si="264"/>
        <v/>
      </c>
      <c r="BE304" s="17" t="str">
        <f t="shared" ca="1" si="265"/>
        <v/>
      </c>
      <c r="BG304" s="17" t="str">
        <f t="shared" ca="1" si="266"/>
        <v/>
      </c>
      <c r="BH304" s="17" t="str">
        <f t="shared" ca="1" si="267"/>
        <v/>
      </c>
      <c r="BI304" s="17" t="str">
        <f t="shared" ca="1" si="268"/>
        <v/>
      </c>
      <c r="BJ304" s="17" t="str">
        <f t="shared" ca="1" si="269"/>
        <v/>
      </c>
      <c r="BK304" s="17" t="str">
        <f t="shared" ca="1" si="270"/>
        <v/>
      </c>
      <c r="BL304" s="17" t="str">
        <f t="shared" ca="1" si="271"/>
        <v/>
      </c>
      <c r="BM304" s="17" t="str">
        <f t="shared" ca="1" si="272"/>
        <v/>
      </c>
      <c r="BN304" s="17" t="str">
        <f t="shared" ca="1" si="273"/>
        <v/>
      </c>
      <c r="BO304" s="17" t="str">
        <f t="shared" ca="1" si="274"/>
        <v/>
      </c>
      <c r="BP304" s="17">
        <f t="shared" ca="1" si="275"/>
        <v>2.7062377153428185E-2</v>
      </c>
      <c r="BQ304" s="17">
        <f t="shared" ca="1" si="276"/>
        <v>0.13261914422146659</v>
      </c>
      <c r="BR304" s="17" t="str">
        <f t="shared" ca="1" si="277"/>
        <v/>
      </c>
      <c r="BS304" s="17" t="str">
        <f t="shared" ca="1" si="278"/>
        <v/>
      </c>
      <c r="BX304" t="str">
        <f>IF('Macrobond Imports'!FG303="","",'Macrobond Imports'!FG303)</f>
        <v/>
      </c>
      <c r="BY304" t="str">
        <f>IF('Macrobond Imports'!AI303="","",'Macrobond Imports'!AI303)</f>
        <v/>
      </c>
      <c r="CA304" s="37" t="str">
        <f t="shared" ca="1" si="279"/>
        <v/>
      </c>
      <c r="CB304" s="37" t="str">
        <f t="shared" ca="1" si="280"/>
        <v/>
      </c>
    </row>
    <row r="305" spans="1:80" x14ac:dyDescent="0.25">
      <c r="A305" s="10">
        <f>IF('Macrobond Imports'!A304="","",'Macrobond Imports'!A304)</f>
        <v>26359</v>
      </c>
      <c r="B305" s="9" t="str">
        <f>IF('Macrobond Imports'!B304="","",'Macrobond Imports'!B304)</f>
        <v/>
      </c>
      <c r="C305" s="9" t="str">
        <f>IF('Macrobond Imports'!C304="","",'Macrobond Imports'!C304)</f>
        <v/>
      </c>
      <c r="D305" s="9" t="str">
        <f>IF('Macrobond Imports'!Z304="","",'Macrobond Imports'!Z304)</f>
        <v/>
      </c>
      <c r="E305" s="9" t="str">
        <f>IF('Macrobond Imports'!BH304="","",'Macrobond Imports'!BH304)</f>
        <v/>
      </c>
      <c r="F305" s="9" t="str">
        <f>IF('Macrobond Imports'!BJ304="","",'Macrobond Imports'!BJ304)</f>
        <v/>
      </c>
      <c r="G305" s="9" t="str">
        <f>IF('Macrobond Imports'!BK304="","",'Macrobond Imports'!BK304)</f>
        <v/>
      </c>
      <c r="H305" s="9" t="str">
        <f>IF('Macrobond Imports'!BL304="","",'Macrobond Imports'!BL304)</f>
        <v/>
      </c>
      <c r="I305" s="9" t="str">
        <f>IF('Macrobond Imports'!BS304="","",'Macrobond Imports'!BS304)</f>
        <v/>
      </c>
      <c r="J305" s="9" t="str">
        <f>IF('Macrobond Imports'!AA304="","",'Macrobond Imports'!AA304)</f>
        <v/>
      </c>
      <c r="K305" s="9">
        <f>IF('Macrobond Imports'!DF304="","",'Macrobond Imports'!DF304)</f>
        <v>37.799999999999997</v>
      </c>
      <c r="L305" s="9">
        <f>IF('Macrobond Imports'!EA304="","",'Macrobond Imports'!EA304)</f>
        <v>38.1</v>
      </c>
      <c r="M305" s="9" t="str">
        <f>IF('Macrobond Imports'!FA304="","",'Macrobond Imports'!FA304)</f>
        <v/>
      </c>
      <c r="N305" s="9" t="str">
        <f>IF('Macrobond Imports'!FC304="","",'Macrobond Imports'!FC304)</f>
        <v/>
      </c>
      <c r="P305" s="16">
        <f t="shared" si="226"/>
        <v>26359</v>
      </c>
      <c r="Q305" s="17" t="str">
        <f t="shared" si="227"/>
        <v/>
      </c>
      <c r="R305" s="17" t="str">
        <f t="shared" si="228"/>
        <v/>
      </c>
      <c r="S305" s="17" t="str">
        <f t="shared" si="229"/>
        <v/>
      </c>
      <c r="T305" s="17" t="str">
        <f t="shared" si="230"/>
        <v/>
      </c>
      <c r="U305" s="17" t="str">
        <f t="shared" si="231"/>
        <v/>
      </c>
      <c r="V305" s="17" t="str">
        <f t="shared" si="232"/>
        <v/>
      </c>
      <c r="W305" s="17" t="str">
        <f t="shared" si="233"/>
        <v/>
      </c>
      <c r="X305" s="17" t="str">
        <f t="shared" si="234"/>
        <v/>
      </c>
      <c r="Y305" s="17" t="str">
        <f t="shared" si="235"/>
        <v/>
      </c>
      <c r="Z305" s="17">
        <f t="shared" si="236"/>
        <v>2.6525198938991412E-3</v>
      </c>
      <c r="AA305" s="17">
        <f t="shared" si="237"/>
        <v>0</v>
      </c>
      <c r="AB305" s="17" t="str">
        <f t="shared" si="238"/>
        <v/>
      </c>
      <c r="AC305" s="17" t="str">
        <f t="shared" si="239"/>
        <v/>
      </c>
      <c r="AE305" s="17" t="str">
        <f t="shared" ca="1" si="240"/>
        <v/>
      </c>
      <c r="AF305" s="17" t="str">
        <f t="shared" ca="1" si="241"/>
        <v/>
      </c>
      <c r="AG305" s="17" t="str">
        <f t="shared" ca="1" si="242"/>
        <v/>
      </c>
      <c r="AH305" s="17" t="str">
        <f t="shared" ca="1" si="243"/>
        <v/>
      </c>
      <c r="AI305" s="17" t="str">
        <f t="shared" ca="1" si="244"/>
        <v/>
      </c>
      <c r="AJ305" s="17" t="str">
        <f t="shared" ca="1" si="245"/>
        <v/>
      </c>
      <c r="AK305" s="17" t="str">
        <f t="shared" ca="1" si="246"/>
        <v/>
      </c>
      <c r="AL305" s="17" t="str">
        <f t="shared" ca="1" si="247"/>
        <v/>
      </c>
      <c r="AM305" s="17" t="str">
        <f t="shared" ca="1" si="248"/>
        <v/>
      </c>
      <c r="AN305" s="17">
        <f t="shared" ca="1" si="249"/>
        <v>4.1322314049586861E-2</v>
      </c>
      <c r="AO305" s="17">
        <f t="shared" ca="1" si="250"/>
        <v>7.6271186440677985E-2</v>
      </c>
      <c r="AP305" s="17" t="str">
        <f t="shared" ca="1" si="251"/>
        <v/>
      </c>
      <c r="AQ305" s="17" t="str">
        <f t="shared" ca="1" si="252"/>
        <v/>
      </c>
      <c r="AS305" s="17" t="str">
        <f t="shared" ca="1" si="253"/>
        <v/>
      </c>
      <c r="AT305" s="17" t="str">
        <f t="shared" ca="1" si="254"/>
        <v/>
      </c>
      <c r="AU305" s="17" t="str">
        <f t="shared" ca="1" si="255"/>
        <v/>
      </c>
      <c r="AV305" s="17" t="str">
        <f t="shared" ca="1" si="256"/>
        <v/>
      </c>
      <c r="AW305" s="17" t="str">
        <f t="shared" ca="1" si="257"/>
        <v/>
      </c>
      <c r="AX305" s="17" t="str">
        <f t="shared" ca="1" si="258"/>
        <v/>
      </c>
      <c r="AY305" s="17" t="str">
        <f t="shared" ca="1" si="259"/>
        <v/>
      </c>
      <c r="AZ305" s="17" t="str">
        <f t="shared" ca="1" si="260"/>
        <v/>
      </c>
      <c r="BA305" s="17" t="str">
        <f t="shared" ca="1" si="261"/>
        <v/>
      </c>
      <c r="BB305" s="17">
        <f t="shared" ca="1" si="262"/>
        <v>4.3471977481276847E-2</v>
      </c>
      <c r="BC305" s="17">
        <f t="shared" ca="1" si="263"/>
        <v>0.10034314748256934</v>
      </c>
      <c r="BD305" s="17" t="str">
        <f t="shared" ca="1" si="264"/>
        <v/>
      </c>
      <c r="BE305" s="17" t="str">
        <f t="shared" ca="1" si="265"/>
        <v/>
      </c>
      <c r="BG305" s="17" t="str">
        <f t="shared" ca="1" si="266"/>
        <v/>
      </c>
      <c r="BH305" s="17" t="str">
        <f t="shared" ca="1" si="267"/>
        <v/>
      </c>
      <c r="BI305" s="17" t="str">
        <f t="shared" ca="1" si="268"/>
        <v/>
      </c>
      <c r="BJ305" s="17" t="str">
        <f t="shared" ca="1" si="269"/>
        <v/>
      </c>
      <c r="BK305" s="17" t="str">
        <f t="shared" ca="1" si="270"/>
        <v/>
      </c>
      <c r="BL305" s="17" t="str">
        <f t="shared" ca="1" si="271"/>
        <v/>
      </c>
      <c r="BM305" s="17" t="str">
        <f t="shared" ca="1" si="272"/>
        <v/>
      </c>
      <c r="BN305" s="17" t="str">
        <f t="shared" ca="1" si="273"/>
        <v/>
      </c>
      <c r="BO305" s="17" t="str">
        <f t="shared" ca="1" si="274"/>
        <v/>
      </c>
      <c r="BP305" s="17">
        <f t="shared" ca="1" si="275"/>
        <v>3.2518210197710173E-2</v>
      </c>
      <c r="BQ305" s="17">
        <f t="shared" ca="1" si="276"/>
        <v>0.13897323635336489</v>
      </c>
      <c r="BR305" s="17" t="str">
        <f t="shared" ca="1" si="277"/>
        <v/>
      </c>
      <c r="BS305" s="17" t="str">
        <f t="shared" ca="1" si="278"/>
        <v/>
      </c>
      <c r="BX305" t="str">
        <f>IF('Macrobond Imports'!FG304="","",'Macrobond Imports'!FG304)</f>
        <v/>
      </c>
      <c r="BY305" t="str">
        <f>IF('Macrobond Imports'!AI304="","",'Macrobond Imports'!AI304)</f>
        <v/>
      </c>
      <c r="CA305" s="37" t="str">
        <f t="shared" ca="1" si="279"/>
        <v/>
      </c>
      <c r="CB305" s="37" t="str">
        <f t="shared" ca="1" si="280"/>
        <v/>
      </c>
    </row>
    <row r="306" spans="1:80" x14ac:dyDescent="0.25">
      <c r="A306" s="10">
        <f>IF('Macrobond Imports'!A305="","",'Macrobond Imports'!A305)</f>
        <v>26390</v>
      </c>
      <c r="B306" s="9" t="str">
        <f>IF('Macrobond Imports'!B305="","",'Macrobond Imports'!B305)</f>
        <v/>
      </c>
      <c r="C306" s="9" t="str">
        <f>IF('Macrobond Imports'!C305="","",'Macrobond Imports'!C305)</f>
        <v/>
      </c>
      <c r="D306" s="9" t="str">
        <f>IF('Macrobond Imports'!Z305="","",'Macrobond Imports'!Z305)</f>
        <v/>
      </c>
      <c r="E306" s="9" t="str">
        <f>IF('Macrobond Imports'!BH305="","",'Macrobond Imports'!BH305)</f>
        <v/>
      </c>
      <c r="F306" s="9" t="str">
        <f>IF('Macrobond Imports'!BJ305="","",'Macrobond Imports'!BJ305)</f>
        <v/>
      </c>
      <c r="G306" s="9" t="str">
        <f>IF('Macrobond Imports'!BK305="","",'Macrobond Imports'!BK305)</f>
        <v/>
      </c>
      <c r="H306" s="9" t="str">
        <f>IF('Macrobond Imports'!BL305="","",'Macrobond Imports'!BL305)</f>
        <v/>
      </c>
      <c r="I306" s="9" t="str">
        <f>IF('Macrobond Imports'!BS305="","",'Macrobond Imports'!BS305)</f>
        <v/>
      </c>
      <c r="J306" s="9" t="str">
        <f>IF('Macrobond Imports'!AA305="","",'Macrobond Imports'!AA305)</f>
        <v/>
      </c>
      <c r="K306" s="9">
        <f>IF('Macrobond Imports'!DF305="","",'Macrobond Imports'!DF305)</f>
        <v>37.9</v>
      </c>
      <c r="L306" s="9">
        <f>IF('Macrobond Imports'!EA305="","",'Macrobond Imports'!EA305)</f>
        <v>38.700000000000003</v>
      </c>
      <c r="M306" s="9" t="str">
        <f>IF('Macrobond Imports'!FA305="","",'Macrobond Imports'!FA305)</f>
        <v/>
      </c>
      <c r="N306" s="9" t="str">
        <f>IF('Macrobond Imports'!FC305="","",'Macrobond Imports'!FC305)</f>
        <v/>
      </c>
      <c r="P306" s="16">
        <f t="shared" si="226"/>
        <v>26390</v>
      </c>
      <c r="Q306" s="17" t="str">
        <f t="shared" si="227"/>
        <v/>
      </c>
      <c r="R306" s="17" t="str">
        <f t="shared" si="228"/>
        <v/>
      </c>
      <c r="S306" s="17" t="str">
        <f t="shared" si="229"/>
        <v/>
      </c>
      <c r="T306" s="17" t="str">
        <f t="shared" si="230"/>
        <v/>
      </c>
      <c r="U306" s="17" t="str">
        <f t="shared" si="231"/>
        <v/>
      </c>
      <c r="V306" s="17" t="str">
        <f t="shared" si="232"/>
        <v/>
      </c>
      <c r="W306" s="17" t="str">
        <f t="shared" si="233"/>
        <v/>
      </c>
      <c r="X306" s="17" t="str">
        <f t="shared" si="234"/>
        <v/>
      </c>
      <c r="Y306" s="17" t="str">
        <f t="shared" si="235"/>
        <v/>
      </c>
      <c r="Z306" s="17">
        <f t="shared" si="236"/>
        <v>2.6455026455027841E-3</v>
      </c>
      <c r="AA306" s="17">
        <f t="shared" si="237"/>
        <v>1.5748031496062964E-2</v>
      </c>
      <c r="AB306" s="17" t="str">
        <f t="shared" si="238"/>
        <v/>
      </c>
      <c r="AC306" s="17" t="str">
        <f t="shared" si="239"/>
        <v/>
      </c>
      <c r="AE306" s="17" t="str">
        <f t="shared" ca="1" si="240"/>
        <v/>
      </c>
      <c r="AF306" s="17" t="str">
        <f t="shared" ca="1" si="241"/>
        <v/>
      </c>
      <c r="AG306" s="17" t="str">
        <f t="shared" ca="1" si="242"/>
        <v/>
      </c>
      <c r="AH306" s="17" t="str">
        <f t="shared" ca="1" si="243"/>
        <v/>
      </c>
      <c r="AI306" s="17" t="str">
        <f t="shared" ca="1" si="244"/>
        <v/>
      </c>
      <c r="AJ306" s="17" t="str">
        <f t="shared" ca="1" si="245"/>
        <v/>
      </c>
      <c r="AK306" s="17" t="str">
        <f t="shared" ca="1" si="246"/>
        <v/>
      </c>
      <c r="AL306" s="17" t="str">
        <f t="shared" ca="1" si="247"/>
        <v/>
      </c>
      <c r="AM306" s="17" t="str">
        <f t="shared" ca="1" si="248"/>
        <v/>
      </c>
      <c r="AN306" s="17">
        <f t="shared" ca="1" si="249"/>
        <v>4.4077134986225897E-2</v>
      </c>
      <c r="AO306" s="17">
        <f t="shared" ca="1" si="250"/>
        <v>7.5000000000000178E-2</v>
      </c>
      <c r="AP306" s="17" t="str">
        <f t="shared" ca="1" si="251"/>
        <v/>
      </c>
      <c r="AQ306" s="17" t="str">
        <f t="shared" ca="1" si="252"/>
        <v/>
      </c>
      <c r="AS306" s="17" t="str">
        <f t="shared" ca="1" si="253"/>
        <v/>
      </c>
      <c r="AT306" s="17" t="str">
        <f t="shared" ca="1" si="254"/>
        <v/>
      </c>
      <c r="AU306" s="17" t="str">
        <f t="shared" ca="1" si="255"/>
        <v/>
      </c>
      <c r="AV306" s="17" t="str">
        <f t="shared" ca="1" si="256"/>
        <v/>
      </c>
      <c r="AW306" s="17" t="str">
        <f t="shared" ca="1" si="257"/>
        <v/>
      </c>
      <c r="AX306" s="17" t="str">
        <f t="shared" ca="1" si="258"/>
        <v/>
      </c>
      <c r="AY306" s="17" t="str">
        <f t="shared" ca="1" si="259"/>
        <v/>
      </c>
      <c r="AZ306" s="17" t="str">
        <f t="shared" ca="1" si="260"/>
        <v/>
      </c>
      <c r="BA306" s="17" t="str">
        <f t="shared" ca="1" si="261"/>
        <v/>
      </c>
      <c r="BB306" s="17">
        <f t="shared" ca="1" si="262"/>
        <v>4.3354200797234288E-2</v>
      </c>
      <c r="BC306" s="17">
        <f t="shared" ca="1" si="263"/>
        <v>9.869376700037602E-2</v>
      </c>
      <c r="BD306" s="17" t="str">
        <f t="shared" ca="1" si="264"/>
        <v/>
      </c>
      <c r="BE306" s="17" t="str">
        <f t="shared" ca="1" si="265"/>
        <v/>
      </c>
      <c r="BG306" s="17" t="str">
        <f t="shared" ca="1" si="266"/>
        <v/>
      </c>
      <c r="BH306" s="17" t="str">
        <f t="shared" ca="1" si="267"/>
        <v/>
      </c>
      <c r="BI306" s="17" t="str">
        <f t="shared" ca="1" si="268"/>
        <v/>
      </c>
      <c r="BJ306" s="17" t="str">
        <f t="shared" ca="1" si="269"/>
        <v/>
      </c>
      <c r="BK306" s="17" t="str">
        <f t="shared" ca="1" si="270"/>
        <v/>
      </c>
      <c r="BL306" s="17" t="str">
        <f t="shared" ca="1" si="271"/>
        <v/>
      </c>
      <c r="BM306" s="17" t="str">
        <f t="shared" ca="1" si="272"/>
        <v/>
      </c>
      <c r="BN306" s="17" t="str">
        <f t="shared" ca="1" si="273"/>
        <v/>
      </c>
      <c r="BO306" s="17" t="str">
        <f t="shared" ca="1" si="274"/>
        <v/>
      </c>
      <c r="BP306" s="17">
        <f t="shared" ca="1" si="275"/>
        <v>4.3591662368044348E-2</v>
      </c>
      <c r="BQ306" s="17">
        <f t="shared" ca="1" si="276"/>
        <v>0.13036619973433217</v>
      </c>
      <c r="BR306" s="17" t="str">
        <f t="shared" ca="1" si="277"/>
        <v/>
      </c>
      <c r="BS306" s="17" t="str">
        <f t="shared" ca="1" si="278"/>
        <v/>
      </c>
      <c r="BX306" t="str">
        <f>IF('Macrobond Imports'!FG305="","",'Macrobond Imports'!FG305)</f>
        <v/>
      </c>
      <c r="BY306" t="str">
        <f>IF('Macrobond Imports'!AI305="","",'Macrobond Imports'!AI305)</f>
        <v/>
      </c>
      <c r="CA306" s="37" t="str">
        <f t="shared" ca="1" si="279"/>
        <v/>
      </c>
      <c r="CB306" s="37" t="str">
        <f t="shared" ca="1" si="280"/>
        <v/>
      </c>
    </row>
    <row r="307" spans="1:80" x14ac:dyDescent="0.25">
      <c r="A307" s="10">
        <f>IF('Macrobond Imports'!A306="","",'Macrobond Imports'!A306)</f>
        <v>26420</v>
      </c>
      <c r="B307" s="9" t="str">
        <f>IF('Macrobond Imports'!B306="","",'Macrobond Imports'!B306)</f>
        <v/>
      </c>
      <c r="C307" s="9" t="str">
        <f>IF('Macrobond Imports'!C306="","",'Macrobond Imports'!C306)</f>
        <v/>
      </c>
      <c r="D307" s="9" t="str">
        <f>IF('Macrobond Imports'!Z306="","",'Macrobond Imports'!Z306)</f>
        <v/>
      </c>
      <c r="E307" s="9" t="str">
        <f>IF('Macrobond Imports'!BH306="","",'Macrobond Imports'!BH306)</f>
        <v/>
      </c>
      <c r="F307" s="9" t="str">
        <f>IF('Macrobond Imports'!BJ306="","",'Macrobond Imports'!BJ306)</f>
        <v/>
      </c>
      <c r="G307" s="9" t="str">
        <f>IF('Macrobond Imports'!BK306="","",'Macrobond Imports'!BK306)</f>
        <v/>
      </c>
      <c r="H307" s="9" t="str">
        <f>IF('Macrobond Imports'!BL306="","",'Macrobond Imports'!BL306)</f>
        <v/>
      </c>
      <c r="I307" s="9" t="str">
        <f>IF('Macrobond Imports'!BS306="","",'Macrobond Imports'!BS306)</f>
        <v/>
      </c>
      <c r="J307" s="9" t="str">
        <f>IF('Macrobond Imports'!AA306="","",'Macrobond Imports'!AA306)</f>
        <v/>
      </c>
      <c r="K307" s="9">
        <f>IF('Macrobond Imports'!DF306="","",'Macrobond Imports'!DF306)</f>
        <v>38</v>
      </c>
      <c r="L307" s="9">
        <f>IF('Macrobond Imports'!EA306="","",'Macrobond Imports'!EA306)</f>
        <v>39.299999999999997</v>
      </c>
      <c r="M307" s="9" t="str">
        <f>IF('Macrobond Imports'!FA306="","",'Macrobond Imports'!FA306)</f>
        <v/>
      </c>
      <c r="N307" s="9" t="str">
        <f>IF('Macrobond Imports'!FC306="","",'Macrobond Imports'!FC306)</f>
        <v/>
      </c>
      <c r="P307" s="16">
        <f t="shared" si="226"/>
        <v>26420</v>
      </c>
      <c r="Q307" s="17" t="str">
        <f t="shared" si="227"/>
        <v/>
      </c>
      <c r="R307" s="17" t="str">
        <f t="shared" si="228"/>
        <v/>
      </c>
      <c r="S307" s="17" t="str">
        <f t="shared" si="229"/>
        <v/>
      </c>
      <c r="T307" s="17" t="str">
        <f t="shared" si="230"/>
        <v/>
      </c>
      <c r="U307" s="17" t="str">
        <f t="shared" si="231"/>
        <v/>
      </c>
      <c r="V307" s="17" t="str">
        <f t="shared" si="232"/>
        <v/>
      </c>
      <c r="W307" s="17" t="str">
        <f t="shared" si="233"/>
        <v/>
      </c>
      <c r="X307" s="17" t="str">
        <f t="shared" si="234"/>
        <v/>
      </c>
      <c r="Y307" s="17" t="str">
        <f t="shared" si="235"/>
        <v/>
      </c>
      <c r="Z307" s="17">
        <f t="shared" si="236"/>
        <v>2.6385224274407815E-3</v>
      </c>
      <c r="AA307" s="17">
        <f t="shared" si="237"/>
        <v>1.5503875968992054E-2</v>
      </c>
      <c r="AB307" s="17" t="str">
        <f t="shared" si="238"/>
        <v/>
      </c>
      <c r="AC307" s="17" t="str">
        <f t="shared" si="239"/>
        <v/>
      </c>
      <c r="AE307" s="17" t="str">
        <f t="shared" ca="1" si="240"/>
        <v/>
      </c>
      <c r="AF307" s="17" t="str">
        <f t="shared" ca="1" si="241"/>
        <v/>
      </c>
      <c r="AG307" s="17" t="str">
        <f t="shared" ca="1" si="242"/>
        <v/>
      </c>
      <c r="AH307" s="17" t="str">
        <f t="shared" ca="1" si="243"/>
        <v/>
      </c>
      <c r="AI307" s="17" t="str">
        <f t="shared" ca="1" si="244"/>
        <v/>
      </c>
      <c r="AJ307" s="17" t="str">
        <f t="shared" ca="1" si="245"/>
        <v/>
      </c>
      <c r="AK307" s="17" t="str">
        <f t="shared" ca="1" si="246"/>
        <v/>
      </c>
      <c r="AL307" s="17" t="str">
        <f t="shared" ca="1" si="247"/>
        <v/>
      </c>
      <c r="AM307" s="17" t="str">
        <f t="shared" ca="1" si="248"/>
        <v/>
      </c>
      <c r="AN307" s="17">
        <f t="shared" ca="1" si="249"/>
        <v>4.1095890410958846E-2</v>
      </c>
      <c r="AO307" s="17">
        <f t="shared" ca="1" si="250"/>
        <v>9.1666666666666563E-2</v>
      </c>
      <c r="AP307" s="17" t="str">
        <f t="shared" ca="1" si="251"/>
        <v/>
      </c>
      <c r="AQ307" s="17" t="str">
        <f t="shared" ca="1" si="252"/>
        <v/>
      </c>
      <c r="AS307" s="17" t="str">
        <f t="shared" ca="1" si="253"/>
        <v/>
      </c>
      <c r="AT307" s="17" t="str">
        <f t="shared" ca="1" si="254"/>
        <v/>
      </c>
      <c r="AU307" s="17" t="str">
        <f t="shared" ca="1" si="255"/>
        <v/>
      </c>
      <c r="AV307" s="17" t="str">
        <f t="shared" ca="1" si="256"/>
        <v/>
      </c>
      <c r="AW307" s="17" t="str">
        <f t="shared" ca="1" si="257"/>
        <v/>
      </c>
      <c r="AX307" s="17" t="str">
        <f t="shared" ca="1" si="258"/>
        <v/>
      </c>
      <c r="AY307" s="17" t="str">
        <f t="shared" ca="1" si="259"/>
        <v/>
      </c>
      <c r="AZ307" s="17" t="str">
        <f t="shared" ca="1" si="260"/>
        <v/>
      </c>
      <c r="BA307" s="17" t="str">
        <f t="shared" ca="1" si="261"/>
        <v/>
      </c>
      <c r="BB307" s="17">
        <f t="shared" ca="1" si="262"/>
        <v>3.2212194851531706E-2</v>
      </c>
      <c r="BC307" s="17">
        <f t="shared" ca="1" si="263"/>
        <v>0.1320622245683698</v>
      </c>
      <c r="BD307" s="17" t="str">
        <f t="shared" ca="1" si="264"/>
        <v/>
      </c>
      <c r="BE307" s="17" t="str">
        <f t="shared" ca="1" si="265"/>
        <v/>
      </c>
      <c r="BG307" s="17" t="str">
        <f t="shared" ca="1" si="266"/>
        <v/>
      </c>
      <c r="BH307" s="17" t="str">
        <f t="shared" ca="1" si="267"/>
        <v/>
      </c>
      <c r="BI307" s="17" t="str">
        <f t="shared" ca="1" si="268"/>
        <v/>
      </c>
      <c r="BJ307" s="17" t="str">
        <f t="shared" ca="1" si="269"/>
        <v/>
      </c>
      <c r="BK307" s="17" t="str">
        <f t="shared" ca="1" si="270"/>
        <v/>
      </c>
      <c r="BL307" s="17" t="str">
        <f t="shared" ca="1" si="271"/>
        <v/>
      </c>
      <c r="BM307" s="17" t="str">
        <f t="shared" ca="1" si="272"/>
        <v/>
      </c>
      <c r="BN307" s="17" t="str">
        <f t="shared" ca="1" si="273"/>
        <v/>
      </c>
      <c r="BO307" s="17" t="str">
        <f t="shared" ca="1" si="274"/>
        <v/>
      </c>
      <c r="BP307" s="17">
        <f t="shared" ca="1" si="275"/>
        <v>4.3473233899872676E-2</v>
      </c>
      <c r="BQ307" s="17">
        <f t="shared" ca="1" si="276"/>
        <v>0.12818845872899942</v>
      </c>
      <c r="BR307" s="17" t="str">
        <f t="shared" ca="1" si="277"/>
        <v/>
      </c>
      <c r="BS307" s="17" t="str">
        <f t="shared" ca="1" si="278"/>
        <v/>
      </c>
      <c r="BX307" t="str">
        <f>IF('Macrobond Imports'!FG306="","",'Macrobond Imports'!FG306)</f>
        <v/>
      </c>
      <c r="BY307" t="str">
        <f>IF('Macrobond Imports'!AI306="","",'Macrobond Imports'!AI306)</f>
        <v/>
      </c>
      <c r="CA307" s="37" t="str">
        <f t="shared" ca="1" si="279"/>
        <v/>
      </c>
      <c r="CB307" s="37" t="str">
        <f t="shared" ca="1" si="280"/>
        <v/>
      </c>
    </row>
    <row r="308" spans="1:80" x14ac:dyDescent="0.25">
      <c r="A308" s="10">
        <f>IF('Macrobond Imports'!A307="","",'Macrobond Imports'!A307)</f>
        <v>26451</v>
      </c>
      <c r="B308" s="9" t="str">
        <f>IF('Macrobond Imports'!B307="","",'Macrobond Imports'!B307)</f>
        <v/>
      </c>
      <c r="C308" s="9" t="str">
        <f>IF('Macrobond Imports'!C307="","",'Macrobond Imports'!C307)</f>
        <v/>
      </c>
      <c r="D308" s="9" t="str">
        <f>IF('Macrobond Imports'!Z307="","",'Macrobond Imports'!Z307)</f>
        <v/>
      </c>
      <c r="E308" s="9" t="str">
        <f>IF('Macrobond Imports'!BH307="","",'Macrobond Imports'!BH307)</f>
        <v/>
      </c>
      <c r="F308" s="9" t="str">
        <f>IF('Macrobond Imports'!BJ307="","",'Macrobond Imports'!BJ307)</f>
        <v/>
      </c>
      <c r="G308" s="9" t="str">
        <f>IF('Macrobond Imports'!BK307="","",'Macrobond Imports'!BK307)</f>
        <v/>
      </c>
      <c r="H308" s="9" t="str">
        <f>IF('Macrobond Imports'!BL307="","",'Macrobond Imports'!BL307)</f>
        <v/>
      </c>
      <c r="I308" s="9" t="str">
        <f>IF('Macrobond Imports'!BS307="","",'Macrobond Imports'!BS307)</f>
        <v/>
      </c>
      <c r="J308" s="9" t="str">
        <f>IF('Macrobond Imports'!AA307="","",'Macrobond Imports'!AA307)</f>
        <v/>
      </c>
      <c r="K308" s="9">
        <f>IF('Macrobond Imports'!DF307="","",'Macrobond Imports'!DF307)</f>
        <v>38</v>
      </c>
      <c r="L308" s="9">
        <f>IF('Macrobond Imports'!EA307="","",'Macrobond Imports'!EA307)</f>
        <v>39.4</v>
      </c>
      <c r="M308" s="9" t="str">
        <f>IF('Macrobond Imports'!FA307="","",'Macrobond Imports'!FA307)</f>
        <v/>
      </c>
      <c r="N308" s="9" t="str">
        <f>IF('Macrobond Imports'!FC307="","",'Macrobond Imports'!FC307)</f>
        <v/>
      </c>
      <c r="P308" s="16">
        <f t="shared" si="226"/>
        <v>26451</v>
      </c>
      <c r="Q308" s="17" t="str">
        <f t="shared" si="227"/>
        <v/>
      </c>
      <c r="R308" s="17" t="str">
        <f t="shared" si="228"/>
        <v/>
      </c>
      <c r="S308" s="17" t="str">
        <f t="shared" si="229"/>
        <v/>
      </c>
      <c r="T308" s="17" t="str">
        <f t="shared" si="230"/>
        <v/>
      </c>
      <c r="U308" s="17" t="str">
        <f t="shared" si="231"/>
        <v/>
      </c>
      <c r="V308" s="17" t="str">
        <f t="shared" si="232"/>
        <v/>
      </c>
      <c r="W308" s="17" t="str">
        <f t="shared" si="233"/>
        <v/>
      </c>
      <c r="X308" s="17" t="str">
        <f t="shared" si="234"/>
        <v/>
      </c>
      <c r="Y308" s="17" t="str">
        <f t="shared" si="235"/>
        <v/>
      </c>
      <c r="Z308" s="17">
        <f t="shared" si="236"/>
        <v>0</v>
      </c>
      <c r="AA308" s="17">
        <f t="shared" si="237"/>
        <v>2.5445292620864812E-3</v>
      </c>
      <c r="AB308" s="17" t="str">
        <f t="shared" si="238"/>
        <v/>
      </c>
      <c r="AC308" s="17" t="str">
        <f t="shared" si="239"/>
        <v/>
      </c>
      <c r="AE308" s="17" t="str">
        <f t="shared" ca="1" si="240"/>
        <v/>
      </c>
      <c r="AF308" s="17" t="str">
        <f t="shared" ca="1" si="241"/>
        <v/>
      </c>
      <c r="AG308" s="17" t="str">
        <f t="shared" ca="1" si="242"/>
        <v/>
      </c>
      <c r="AH308" s="17" t="str">
        <f t="shared" ca="1" si="243"/>
        <v/>
      </c>
      <c r="AI308" s="17" t="str">
        <f t="shared" ca="1" si="244"/>
        <v/>
      </c>
      <c r="AJ308" s="17" t="str">
        <f t="shared" ca="1" si="245"/>
        <v/>
      </c>
      <c r="AK308" s="17" t="str">
        <f t="shared" ca="1" si="246"/>
        <v/>
      </c>
      <c r="AL308" s="17" t="str">
        <f t="shared" ca="1" si="247"/>
        <v/>
      </c>
      <c r="AM308" s="17" t="str">
        <f t="shared" ca="1" si="248"/>
        <v/>
      </c>
      <c r="AN308" s="17">
        <f t="shared" ca="1" si="249"/>
        <v>3.5422343324250649E-2</v>
      </c>
      <c r="AO308" s="17">
        <f t="shared" ca="1" si="250"/>
        <v>8.8397790055248393E-2</v>
      </c>
      <c r="AP308" s="17" t="str">
        <f t="shared" ca="1" si="251"/>
        <v/>
      </c>
      <c r="AQ308" s="17" t="str">
        <f t="shared" ca="1" si="252"/>
        <v/>
      </c>
      <c r="AS308" s="17" t="str">
        <f t="shared" ca="1" si="253"/>
        <v/>
      </c>
      <c r="AT308" s="17" t="str">
        <f t="shared" ca="1" si="254"/>
        <v/>
      </c>
      <c r="AU308" s="17" t="str">
        <f t="shared" ca="1" si="255"/>
        <v/>
      </c>
      <c r="AV308" s="17" t="str">
        <f t="shared" ca="1" si="256"/>
        <v/>
      </c>
      <c r="AW308" s="17" t="str">
        <f t="shared" ca="1" si="257"/>
        <v/>
      </c>
      <c r="AX308" s="17" t="str">
        <f t="shared" ca="1" si="258"/>
        <v/>
      </c>
      <c r="AY308" s="17" t="str">
        <f t="shared" ca="1" si="259"/>
        <v/>
      </c>
      <c r="AZ308" s="17" t="str">
        <f t="shared" ca="1" si="260"/>
        <v/>
      </c>
      <c r="BA308" s="17" t="str">
        <f t="shared" ca="1" si="261"/>
        <v/>
      </c>
      <c r="BB308" s="17">
        <f t="shared" ca="1" si="262"/>
        <v>2.1332582850869475E-2</v>
      </c>
      <c r="BC308" s="17">
        <f t="shared" ca="1" si="263"/>
        <v>0.14362853914444629</v>
      </c>
      <c r="BD308" s="17" t="str">
        <f t="shared" ca="1" si="264"/>
        <v/>
      </c>
      <c r="BE308" s="17" t="str">
        <f t="shared" ca="1" si="265"/>
        <v/>
      </c>
      <c r="BG308" s="17" t="str">
        <f t="shared" ca="1" si="266"/>
        <v/>
      </c>
      <c r="BH308" s="17" t="str">
        <f t="shared" ca="1" si="267"/>
        <v/>
      </c>
      <c r="BI308" s="17" t="str">
        <f t="shared" ca="1" si="268"/>
        <v/>
      </c>
      <c r="BJ308" s="17" t="str">
        <f t="shared" ca="1" si="269"/>
        <v/>
      </c>
      <c r="BK308" s="17" t="str">
        <f t="shared" ca="1" si="270"/>
        <v/>
      </c>
      <c r="BL308" s="17" t="str">
        <f t="shared" ca="1" si="271"/>
        <v/>
      </c>
      <c r="BM308" s="17" t="str">
        <f t="shared" ca="1" si="272"/>
        <v/>
      </c>
      <c r="BN308" s="17" t="str">
        <f t="shared" ca="1" si="273"/>
        <v/>
      </c>
      <c r="BO308" s="17" t="str">
        <f t="shared" ca="1" si="274"/>
        <v/>
      </c>
      <c r="BP308" s="17">
        <f t="shared" ca="1" si="275"/>
        <v>3.2342932311476114E-2</v>
      </c>
      <c r="BQ308" s="17">
        <f t="shared" ca="1" si="276"/>
        <v>0.12177708405596022</v>
      </c>
      <c r="BR308" s="17" t="str">
        <f t="shared" ca="1" si="277"/>
        <v/>
      </c>
      <c r="BS308" s="17" t="str">
        <f t="shared" ca="1" si="278"/>
        <v/>
      </c>
      <c r="BX308" t="str">
        <f>IF('Macrobond Imports'!FG307="","",'Macrobond Imports'!FG307)</f>
        <v/>
      </c>
      <c r="BY308" t="str">
        <f>IF('Macrobond Imports'!AI307="","",'Macrobond Imports'!AI307)</f>
        <v/>
      </c>
      <c r="CA308" s="37" t="str">
        <f t="shared" ca="1" si="279"/>
        <v/>
      </c>
      <c r="CB308" s="37" t="str">
        <f t="shared" ca="1" si="280"/>
        <v/>
      </c>
    </row>
    <row r="309" spans="1:80" x14ac:dyDescent="0.25">
      <c r="A309" s="10">
        <f>IF('Macrobond Imports'!A308="","",'Macrobond Imports'!A308)</f>
        <v>26481</v>
      </c>
      <c r="B309" s="9" t="str">
        <f>IF('Macrobond Imports'!B308="","",'Macrobond Imports'!B308)</f>
        <v/>
      </c>
      <c r="C309" s="9" t="str">
        <f>IF('Macrobond Imports'!C308="","",'Macrobond Imports'!C308)</f>
        <v/>
      </c>
      <c r="D309" s="9" t="str">
        <f>IF('Macrobond Imports'!Z308="","",'Macrobond Imports'!Z308)</f>
        <v/>
      </c>
      <c r="E309" s="9" t="str">
        <f>IF('Macrobond Imports'!BH308="","",'Macrobond Imports'!BH308)</f>
        <v/>
      </c>
      <c r="F309" s="9" t="str">
        <f>IF('Macrobond Imports'!BJ308="","",'Macrobond Imports'!BJ308)</f>
        <v/>
      </c>
      <c r="G309" s="9" t="str">
        <f>IF('Macrobond Imports'!BK308="","",'Macrobond Imports'!BK308)</f>
        <v/>
      </c>
      <c r="H309" s="9" t="str">
        <f>IF('Macrobond Imports'!BL308="","",'Macrobond Imports'!BL308)</f>
        <v/>
      </c>
      <c r="I309" s="9" t="str">
        <f>IF('Macrobond Imports'!BS308="","",'Macrobond Imports'!BS308)</f>
        <v/>
      </c>
      <c r="J309" s="9" t="str">
        <f>IF('Macrobond Imports'!AA308="","",'Macrobond Imports'!AA308)</f>
        <v/>
      </c>
      <c r="K309" s="9">
        <f>IF('Macrobond Imports'!DF308="","",'Macrobond Imports'!DF308)</f>
        <v>38.1</v>
      </c>
      <c r="L309" s="9">
        <f>IF('Macrobond Imports'!EA308="","",'Macrobond Imports'!EA308)</f>
        <v>40</v>
      </c>
      <c r="M309" s="9" t="str">
        <f>IF('Macrobond Imports'!FA308="","",'Macrobond Imports'!FA308)</f>
        <v/>
      </c>
      <c r="N309" s="9" t="str">
        <f>IF('Macrobond Imports'!FC308="","",'Macrobond Imports'!FC308)</f>
        <v/>
      </c>
      <c r="P309" s="16">
        <f t="shared" si="226"/>
        <v>26481</v>
      </c>
      <c r="Q309" s="17" t="str">
        <f t="shared" si="227"/>
        <v/>
      </c>
      <c r="R309" s="17" t="str">
        <f t="shared" si="228"/>
        <v/>
      </c>
      <c r="S309" s="17" t="str">
        <f t="shared" si="229"/>
        <v/>
      </c>
      <c r="T309" s="17" t="str">
        <f t="shared" si="230"/>
        <v/>
      </c>
      <c r="U309" s="17" t="str">
        <f t="shared" si="231"/>
        <v/>
      </c>
      <c r="V309" s="17" t="str">
        <f t="shared" si="232"/>
        <v/>
      </c>
      <c r="W309" s="17" t="str">
        <f t="shared" si="233"/>
        <v/>
      </c>
      <c r="X309" s="17" t="str">
        <f t="shared" si="234"/>
        <v/>
      </c>
      <c r="Y309" s="17" t="str">
        <f t="shared" si="235"/>
        <v/>
      </c>
      <c r="Z309" s="17">
        <f t="shared" si="236"/>
        <v>2.6315789473685403E-3</v>
      </c>
      <c r="AA309" s="17">
        <f t="shared" si="237"/>
        <v>1.5228426395939021E-2</v>
      </c>
      <c r="AB309" s="17" t="str">
        <f t="shared" si="238"/>
        <v/>
      </c>
      <c r="AC309" s="17" t="str">
        <f t="shared" si="239"/>
        <v/>
      </c>
      <c r="AE309" s="17" t="str">
        <f t="shared" ca="1" si="240"/>
        <v/>
      </c>
      <c r="AF309" s="17" t="str">
        <f t="shared" ca="1" si="241"/>
        <v/>
      </c>
      <c r="AG309" s="17" t="str">
        <f t="shared" ca="1" si="242"/>
        <v/>
      </c>
      <c r="AH309" s="17" t="str">
        <f t="shared" ca="1" si="243"/>
        <v/>
      </c>
      <c r="AI309" s="17" t="str">
        <f t="shared" ca="1" si="244"/>
        <v/>
      </c>
      <c r="AJ309" s="17" t="str">
        <f t="shared" ca="1" si="245"/>
        <v/>
      </c>
      <c r="AK309" s="17" t="str">
        <f t="shared" ca="1" si="246"/>
        <v/>
      </c>
      <c r="AL309" s="17" t="str">
        <f t="shared" ca="1" si="247"/>
        <v/>
      </c>
      <c r="AM309" s="17" t="str">
        <f t="shared" ca="1" si="248"/>
        <v/>
      </c>
      <c r="AN309" s="17">
        <f t="shared" ca="1" si="249"/>
        <v>3.2520325203252209E-2</v>
      </c>
      <c r="AO309" s="17">
        <f t="shared" ca="1" si="250"/>
        <v>0.11420612813370479</v>
      </c>
      <c r="AP309" s="17" t="str">
        <f t="shared" ca="1" si="251"/>
        <v/>
      </c>
      <c r="AQ309" s="17" t="str">
        <f t="shared" ca="1" si="252"/>
        <v/>
      </c>
      <c r="AS309" s="17" t="str">
        <f t="shared" ca="1" si="253"/>
        <v/>
      </c>
      <c r="AT309" s="17" t="str">
        <f t="shared" ca="1" si="254"/>
        <v/>
      </c>
      <c r="AU309" s="17" t="str">
        <f t="shared" ca="1" si="255"/>
        <v/>
      </c>
      <c r="AV309" s="17" t="str">
        <f t="shared" ca="1" si="256"/>
        <v/>
      </c>
      <c r="AW309" s="17" t="str">
        <f t="shared" ca="1" si="257"/>
        <v/>
      </c>
      <c r="AX309" s="17" t="str">
        <f t="shared" ca="1" si="258"/>
        <v/>
      </c>
      <c r="AY309" s="17" t="str">
        <f t="shared" ca="1" si="259"/>
        <v/>
      </c>
      <c r="AZ309" s="17" t="str">
        <f t="shared" ca="1" si="260"/>
        <v/>
      </c>
      <c r="BA309" s="17" t="str">
        <f t="shared" ca="1" si="261"/>
        <v/>
      </c>
      <c r="BB309" s="17">
        <f t="shared" ca="1" si="262"/>
        <v>2.1275851213139241E-2</v>
      </c>
      <c r="BC309" s="17">
        <f t="shared" ca="1" si="263"/>
        <v>0.14129024504858201</v>
      </c>
      <c r="BD309" s="17" t="str">
        <f t="shared" ca="1" si="264"/>
        <v/>
      </c>
      <c r="BE309" s="17" t="str">
        <f t="shared" ca="1" si="265"/>
        <v/>
      </c>
      <c r="BG309" s="17" t="str">
        <f t="shared" ca="1" si="266"/>
        <v/>
      </c>
      <c r="BH309" s="17" t="str">
        <f t="shared" ca="1" si="267"/>
        <v/>
      </c>
      <c r="BI309" s="17" t="str">
        <f t="shared" ca="1" si="268"/>
        <v/>
      </c>
      <c r="BJ309" s="17" t="str">
        <f t="shared" ca="1" si="269"/>
        <v/>
      </c>
      <c r="BK309" s="17" t="str">
        <f t="shared" ca="1" si="270"/>
        <v/>
      </c>
      <c r="BL309" s="17" t="str">
        <f t="shared" ca="1" si="271"/>
        <v/>
      </c>
      <c r="BM309" s="17" t="str">
        <f t="shared" ca="1" si="272"/>
        <v/>
      </c>
      <c r="BN309" s="17" t="str">
        <f t="shared" ca="1" si="273"/>
        <v/>
      </c>
      <c r="BO309" s="17" t="str">
        <f t="shared" ca="1" si="274"/>
        <v/>
      </c>
      <c r="BP309" s="17">
        <f t="shared" ca="1" si="275"/>
        <v>3.2256000000000062E-2</v>
      </c>
      <c r="BQ309" s="17">
        <f t="shared" ca="1" si="276"/>
        <v>0.11978947957783981</v>
      </c>
      <c r="BR309" s="17" t="str">
        <f t="shared" ca="1" si="277"/>
        <v/>
      </c>
      <c r="BS309" s="17" t="str">
        <f t="shared" ca="1" si="278"/>
        <v/>
      </c>
      <c r="BX309" t="str">
        <f>IF('Macrobond Imports'!FG308="","",'Macrobond Imports'!FG308)</f>
        <v/>
      </c>
      <c r="BY309" t="str">
        <f>IF('Macrobond Imports'!AI308="","",'Macrobond Imports'!AI308)</f>
        <v/>
      </c>
      <c r="CA309" s="37" t="str">
        <f t="shared" ca="1" si="279"/>
        <v/>
      </c>
      <c r="CB309" s="37" t="str">
        <f t="shared" ca="1" si="280"/>
        <v/>
      </c>
    </row>
    <row r="310" spans="1:80" x14ac:dyDescent="0.25">
      <c r="A310" s="10">
        <f>IF('Macrobond Imports'!A309="","",'Macrobond Imports'!A309)</f>
        <v>26512</v>
      </c>
      <c r="B310" s="9" t="str">
        <f>IF('Macrobond Imports'!B309="","",'Macrobond Imports'!B309)</f>
        <v/>
      </c>
      <c r="C310" s="9" t="str">
        <f>IF('Macrobond Imports'!C309="","",'Macrobond Imports'!C309)</f>
        <v/>
      </c>
      <c r="D310" s="9" t="str">
        <f>IF('Macrobond Imports'!Z309="","",'Macrobond Imports'!Z309)</f>
        <v/>
      </c>
      <c r="E310" s="9" t="str">
        <f>IF('Macrobond Imports'!BH309="","",'Macrobond Imports'!BH309)</f>
        <v/>
      </c>
      <c r="F310" s="9" t="str">
        <f>IF('Macrobond Imports'!BJ309="","",'Macrobond Imports'!BJ309)</f>
        <v/>
      </c>
      <c r="G310" s="9" t="str">
        <f>IF('Macrobond Imports'!BK309="","",'Macrobond Imports'!BK309)</f>
        <v/>
      </c>
      <c r="H310" s="9" t="str">
        <f>IF('Macrobond Imports'!BL309="","",'Macrobond Imports'!BL309)</f>
        <v/>
      </c>
      <c r="I310" s="9" t="str">
        <f>IF('Macrobond Imports'!BS309="","",'Macrobond Imports'!BS309)</f>
        <v/>
      </c>
      <c r="J310" s="9" t="str">
        <f>IF('Macrobond Imports'!AA309="","",'Macrobond Imports'!AA309)</f>
        <v/>
      </c>
      <c r="K310" s="9">
        <f>IF('Macrobond Imports'!DF309="","",'Macrobond Imports'!DF309)</f>
        <v>38.200000000000003</v>
      </c>
      <c r="L310" s="9">
        <f>IF('Macrobond Imports'!EA309="","",'Macrobond Imports'!EA309)</f>
        <v>40.299999999999997</v>
      </c>
      <c r="M310" s="9" t="str">
        <f>IF('Macrobond Imports'!FA309="","",'Macrobond Imports'!FA309)</f>
        <v/>
      </c>
      <c r="N310" s="9" t="str">
        <f>IF('Macrobond Imports'!FC309="","",'Macrobond Imports'!FC309)</f>
        <v/>
      </c>
      <c r="P310" s="16">
        <f t="shared" si="226"/>
        <v>26512</v>
      </c>
      <c r="Q310" s="17" t="str">
        <f t="shared" si="227"/>
        <v/>
      </c>
      <c r="R310" s="17" t="str">
        <f t="shared" si="228"/>
        <v/>
      </c>
      <c r="S310" s="17" t="str">
        <f t="shared" si="229"/>
        <v/>
      </c>
      <c r="T310" s="17" t="str">
        <f t="shared" si="230"/>
        <v/>
      </c>
      <c r="U310" s="17" t="str">
        <f t="shared" si="231"/>
        <v/>
      </c>
      <c r="V310" s="17" t="str">
        <f t="shared" si="232"/>
        <v/>
      </c>
      <c r="W310" s="17" t="str">
        <f t="shared" si="233"/>
        <v/>
      </c>
      <c r="X310" s="17" t="str">
        <f t="shared" si="234"/>
        <v/>
      </c>
      <c r="Y310" s="17" t="str">
        <f t="shared" si="235"/>
        <v/>
      </c>
      <c r="Z310" s="17">
        <f t="shared" si="236"/>
        <v>2.624671916010568E-3</v>
      </c>
      <c r="AA310" s="17">
        <f t="shared" si="237"/>
        <v>7.4999999999998401E-3</v>
      </c>
      <c r="AB310" s="17" t="str">
        <f t="shared" si="238"/>
        <v/>
      </c>
      <c r="AC310" s="17" t="str">
        <f t="shared" si="239"/>
        <v/>
      </c>
      <c r="AE310" s="17" t="str">
        <f t="shared" ca="1" si="240"/>
        <v/>
      </c>
      <c r="AF310" s="17" t="str">
        <f t="shared" ca="1" si="241"/>
        <v/>
      </c>
      <c r="AG310" s="17" t="str">
        <f t="shared" ca="1" si="242"/>
        <v/>
      </c>
      <c r="AH310" s="17" t="str">
        <f t="shared" ca="1" si="243"/>
        <v/>
      </c>
      <c r="AI310" s="17" t="str">
        <f t="shared" ca="1" si="244"/>
        <v/>
      </c>
      <c r="AJ310" s="17" t="str">
        <f t="shared" ca="1" si="245"/>
        <v/>
      </c>
      <c r="AK310" s="17" t="str">
        <f t="shared" ca="1" si="246"/>
        <v/>
      </c>
      <c r="AL310" s="17" t="str">
        <f t="shared" ca="1" si="247"/>
        <v/>
      </c>
      <c r="AM310" s="17" t="str">
        <f t="shared" ca="1" si="248"/>
        <v/>
      </c>
      <c r="AN310" s="17">
        <f t="shared" ca="1" si="249"/>
        <v>2.6881720430107503E-2</v>
      </c>
      <c r="AO310" s="17">
        <f t="shared" ca="1" si="250"/>
        <v>0.12569832402234637</v>
      </c>
      <c r="AP310" s="17" t="str">
        <f t="shared" ca="1" si="251"/>
        <v/>
      </c>
      <c r="AQ310" s="17" t="str">
        <f t="shared" ca="1" si="252"/>
        <v/>
      </c>
      <c r="AS310" s="17" t="str">
        <f t="shared" ca="1" si="253"/>
        <v/>
      </c>
      <c r="AT310" s="17" t="str">
        <f t="shared" ca="1" si="254"/>
        <v/>
      </c>
      <c r="AU310" s="17" t="str">
        <f t="shared" ca="1" si="255"/>
        <v/>
      </c>
      <c r="AV310" s="17" t="str">
        <f t="shared" ca="1" si="256"/>
        <v/>
      </c>
      <c r="AW310" s="17" t="str">
        <f t="shared" ca="1" si="257"/>
        <v/>
      </c>
      <c r="AX310" s="17" t="str">
        <f t="shared" ca="1" si="258"/>
        <v/>
      </c>
      <c r="AY310" s="17" t="str">
        <f t="shared" ca="1" si="259"/>
        <v/>
      </c>
      <c r="AZ310" s="17" t="str">
        <f t="shared" ca="1" si="260"/>
        <v/>
      </c>
      <c r="BA310" s="17" t="str">
        <f t="shared" ca="1" si="261"/>
        <v/>
      </c>
      <c r="BB310" s="17">
        <f t="shared" ca="1" si="262"/>
        <v>2.1219420507823106E-2</v>
      </c>
      <c r="BC310" s="17">
        <f t="shared" ca="1" si="263"/>
        <v>0.10573226672454927</v>
      </c>
      <c r="BD310" s="17" t="str">
        <f t="shared" ca="1" si="264"/>
        <v/>
      </c>
      <c r="BE310" s="17" t="str">
        <f t="shared" ca="1" si="265"/>
        <v/>
      </c>
      <c r="BG310" s="17" t="str">
        <f t="shared" ca="1" si="266"/>
        <v/>
      </c>
      <c r="BH310" s="17" t="str">
        <f t="shared" ca="1" si="267"/>
        <v/>
      </c>
      <c r="BI310" s="17" t="str">
        <f t="shared" ca="1" si="268"/>
        <v/>
      </c>
      <c r="BJ310" s="17" t="str">
        <f t="shared" ca="1" si="269"/>
        <v/>
      </c>
      <c r="BK310" s="17" t="str">
        <f t="shared" ca="1" si="270"/>
        <v/>
      </c>
      <c r="BL310" s="17" t="str">
        <f t="shared" ca="1" si="271"/>
        <v/>
      </c>
      <c r="BM310" s="17" t="str">
        <f t="shared" ca="1" si="272"/>
        <v/>
      </c>
      <c r="BN310" s="17" t="str">
        <f t="shared" ca="1" si="273"/>
        <v/>
      </c>
      <c r="BO310" s="17" t="str">
        <f t="shared" ca="1" si="274"/>
        <v/>
      </c>
      <c r="BP310" s="17">
        <f t="shared" ca="1" si="275"/>
        <v>2.670109548368016E-2</v>
      </c>
      <c r="BQ310" s="17">
        <f t="shared" ca="1" si="276"/>
        <v>0.1188197931951418</v>
      </c>
      <c r="BR310" s="17" t="str">
        <f t="shared" ca="1" si="277"/>
        <v/>
      </c>
      <c r="BS310" s="17" t="str">
        <f t="shared" ca="1" si="278"/>
        <v/>
      </c>
      <c r="BX310" t="str">
        <f>IF('Macrobond Imports'!FG309="","",'Macrobond Imports'!FG309)</f>
        <v/>
      </c>
      <c r="BY310" t="str">
        <f>IF('Macrobond Imports'!AI309="","",'Macrobond Imports'!AI309)</f>
        <v/>
      </c>
      <c r="CA310" s="37" t="str">
        <f t="shared" ca="1" si="279"/>
        <v/>
      </c>
      <c r="CB310" s="37" t="str">
        <f t="shared" ca="1" si="280"/>
        <v/>
      </c>
    </row>
    <row r="311" spans="1:80" x14ac:dyDescent="0.25">
      <c r="A311" s="10">
        <f>IF('Macrobond Imports'!A310="","",'Macrobond Imports'!A310)</f>
        <v>26543</v>
      </c>
      <c r="B311" s="9" t="str">
        <f>IF('Macrobond Imports'!B310="","",'Macrobond Imports'!B310)</f>
        <v/>
      </c>
      <c r="C311" s="9" t="str">
        <f>IF('Macrobond Imports'!C310="","",'Macrobond Imports'!C310)</f>
        <v/>
      </c>
      <c r="D311" s="9" t="str">
        <f>IF('Macrobond Imports'!Z310="","",'Macrobond Imports'!Z310)</f>
        <v/>
      </c>
      <c r="E311" s="9" t="str">
        <f>IF('Macrobond Imports'!BH310="","",'Macrobond Imports'!BH310)</f>
        <v/>
      </c>
      <c r="F311" s="9" t="str">
        <f>IF('Macrobond Imports'!BJ310="","",'Macrobond Imports'!BJ310)</f>
        <v/>
      </c>
      <c r="G311" s="9" t="str">
        <f>IF('Macrobond Imports'!BK310="","",'Macrobond Imports'!BK310)</f>
        <v/>
      </c>
      <c r="H311" s="9" t="str">
        <f>IF('Macrobond Imports'!BL310="","",'Macrobond Imports'!BL310)</f>
        <v/>
      </c>
      <c r="I311" s="9" t="str">
        <f>IF('Macrobond Imports'!BS310="","",'Macrobond Imports'!BS310)</f>
        <v/>
      </c>
      <c r="J311" s="9" t="str">
        <f>IF('Macrobond Imports'!AA310="","",'Macrobond Imports'!AA310)</f>
        <v/>
      </c>
      <c r="K311" s="9">
        <f>IF('Macrobond Imports'!DF310="","",'Macrobond Imports'!DF310)</f>
        <v>38.5</v>
      </c>
      <c r="L311" s="9">
        <f>IF('Macrobond Imports'!EA310="","",'Macrobond Imports'!EA310)</f>
        <v>40.5</v>
      </c>
      <c r="M311" s="9" t="str">
        <f>IF('Macrobond Imports'!FA310="","",'Macrobond Imports'!FA310)</f>
        <v/>
      </c>
      <c r="N311" s="9" t="str">
        <f>IF('Macrobond Imports'!FC310="","",'Macrobond Imports'!FC310)</f>
        <v/>
      </c>
      <c r="P311" s="16">
        <f t="shared" si="226"/>
        <v>26543</v>
      </c>
      <c r="Q311" s="17" t="str">
        <f t="shared" si="227"/>
        <v/>
      </c>
      <c r="R311" s="17" t="str">
        <f t="shared" si="228"/>
        <v/>
      </c>
      <c r="S311" s="17" t="str">
        <f t="shared" si="229"/>
        <v/>
      </c>
      <c r="T311" s="17" t="str">
        <f t="shared" si="230"/>
        <v/>
      </c>
      <c r="U311" s="17" t="str">
        <f t="shared" si="231"/>
        <v/>
      </c>
      <c r="V311" s="17" t="str">
        <f t="shared" si="232"/>
        <v/>
      </c>
      <c r="W311" s="17" t="str">
        <f t="shared" si="233"/>
        <v/>
      </c>
      <c r="X311" s="17" t="str">
        <f t="shared" si="234"/>
        <v/>
      </c>
      <c r="Y311" s="17" t="str">
        <f t="shared" si="235"/>
        <v/>
      </c>
      <c r="Z311" s="17">
        <f t="shared" si="236"/>
        <v>7.8534031413610705E-3</v>
      </c>
      <c r="AA311" s="17">
        <f t="shared" si="237"/>
        <v>4.9627791563275903E-3</v>
      </c>
      <c r="AB311" s="17" t="str">
        <f t="shared" si="238"/>
        <v/>
      </c>
      <c r="AC311" s="17" t="str">
        <f t="shared" si="239"/>
        <v/>
      </c>
      <c r="AE311" s="17" t="str">
        <f t="shared" ca="1" si="240"/>
        <v/>
      </c>
      <c r="AF311" s="17" t="str">
        <f t="shared" ca="1" si="241"/>
        <v/>
      </c>
      <c r="AG311" s="17" t="str">
        <f t="shared" ca="1" si="242"/>
        <v/>
      </c>
      <c r="AH311" s="17" t="str">
        <f t="shared" ca="1" si="243"/>
        <v/>
      </c>
      <c r="AI311" s="17" t="str">
        <f t="shared" ca="1" si="244"/>
        <v/>
      </c>
      <c r="AJ311" s="17" t="str">
        <f t="shared" ca="1" si="245"/>
        <v/>
      </c>
      <c r="AK311" s="17" t="str">
        <f t="shared" ca="1" si="246"/>
        <v/>
      </c>
      <c r="AL311" s="17" t="str">
        <f t="shared" ca="1" si="247"/>
        <v/>
      </c>
      <c r="AM311" s="17" t="str">
        <f t="shared" ca="1" si="248"/>
        <v/>
      </c>
      <c r="AN311" s="17">
        <f t="shared" ca="1" si="249"/>
        <v>3.4946236559139754E-2</v>
      </c>
      <c r="AO311" s="17">
        <f t="shared" ca="1" si="250"/>
        <v>0.13445378151260501</v>
      </c>
      <c r="AP311" s="17" t="str">
        <f t="shared" ca="1" si="251"/>
        <v/>
      </c>
      <c r="AQ311" s="17" t="str">
        <f t="shared" ca="1" si="252"/>
        <v/>
      </c>
      <c r="AS311" s="17" t="str">
        <f t="shared" ca="1" si="253"/>
        <v/>
      </c>
      <c r="AT311" s="17" t="str">
        <f t="shared" ca="1" si="254"/>
        <v/>
      </c>
      <c r="AU311" s="17" t="str">
        <f t="shared" ca="1" si="255"/>
        <v/>
      </c>
      <c r="AV311" s="17" t="str">
        <f t="shared" ca="1" si="256"/>
        <v/>
      </c>
      <c r="AW311" s="17" t="str">
        <f t="shared" ca="1" si="257"/>
        <v/>
      </c>
      <c r="AX311" s="17" t="str">
        <f t="shared" ca="1" si="258"/>
        <v/>
      </c>
      <c r="AY311" s="17" t="str">
        <f t="shared" ca="1" si="259"/>
        <v/>
      </c>
      <c r="AZ311" s="17" t="str">
        <f t="shared" ca="1" si="260"/>
        <v/>
      </c>
      <c r="BA311" s="17" t="str">
        <f t="shared" ca="1" si="261"/>
        <v/>
      </c>
      <c r="BB311" s="17">
        <f t="shared" ca="1" si="262"/>
        <v>5.3679502200335794E-2</v>
      </c>
      <c r="BC311" s="17">
        <f t="shared" ca="1" si="263"/>
        <v>0.11643953080998282</v>
      </c>
      <c r="BD311" s="17" t="str">
        <f t="shared" ca="1" si="264"/>
        <v/>
      </c>
      <c r="BE311" s="17" t="str">
        <f t="shared" ca="1" si="265"/>
        <v/>
      </c>
      <c r="BG311" s="17" t="str">
        <f t="shared" ca="1" si="266"/>
        <v/>
      </c>
      <c r="BH311" s="17" t="str">
        <f t="shared" ca="1" si="267"/>
        <v/>
      </c>
      <c r="BI311" s="17" t="str">
        <f t="shared" ca="1" si="268"/>
        <v/>
      </c>
      <c r="BJ311" s="17" t="str">
        <f t="shared" ca="1" si="269"/>
        <v/>
      </c>
      <c r="BK311" s="17" t="str">
        <f t="shared" ca="1" si="270"/>
        <v/>
      </c>
      <c r="BL311" s="17" t="str">
        <f t="shared" ca="1" si="271"/>
        <v/>
      </c>
      <c r="BM311" s="17" t="str">
        <f t="shared" ca="1" si="272"/>
        <v/>
      </c>
      <c r="BN311" s="17" t="str">
        <f t="shared" ca="1" si="273"/>
        <v/>
      </c>
      <c r="BO311" s="17" t="str">
        <f t="shared" ca="1" si="274"/>
        <v/>
      </c>
      <c r="BP311" s="17">
        <f t="shared" ca="1" si="275"/>
        <v>3.7379972565158015E-2</v>
      </c>
      <c r="BQ311" s="17">
        <f t="shared" ca="1" si="276"/>
        <v>0.12995225990451953</v>
      </c>
      <c r="BR311" s="17" t="str">
        <f t="shared" ca="1" si="277"/>
        <v/>
      </c>
      <c r="BS311" s="17" t="str">
        <f t="shared" ca="1" si="278"/>
        <v/>
      </c>
      <c r="BX311" t="str">
        <f>IF('Macrobond Imports'!FG310="","",'Macrobond Imports'!FG310)</f>
        <v/>
      </c>
      <c r="BY311" t="str">
        <f>IF('Macrobond Imports'!AI310="","",'Macrobond Imports'!AI310)</f>
        <v/>
      </c>
      <c r="CA311" s="37" t="str">
        <f t="shared" ca="1" si="279"/>
        <v/>
      </c>
      <c r="CB311" s="37" t="str">
        <f t="shared" ca="1" si="280"/>
        <v/>
      </c>
    </row>
    <row r="312" spans="1:80" x14ac:dyDescent="0.25">
      <c r="A312" s="10">
        <f>IF('Macrobond Imports'!A311="","",'Macrobond Imports'!A311)</f>
        <v>26573</v>
      </c>
      <c r="B312" s="9" t="str">
        <f>IF('Macrobond Imports'!B311="","",'Macrobond Imports'!B311)</f>
        <v/>
      </c>
      <c r="C312" s="9" t="str">
        <f>IF('Macrobond Imports'!C311="","",'Macrobond Imports'!C311)</f>
        <v/>
      </c>
      <c r="D312" s="9" t="str">
        <f>IF('Macrobond Imports'!Z311="","",'Macrobond Imports'!Z311)</f>
        <v/>
      </c>
      <c r="E312" s="9" t="str">
        <f>IF('Macrobond Imports'!BH311="","",'Macrobond Imports'!BH311)</f>
        <v/>
      </c>
      <c r="F312" s="9" t="str">
        <f>IF('Macrobond Imports'!BJ311="","",'Macrobond Imports'!BJ311)</f>
        <v/>
      </c>
      <c r="G312" s="9" t="str">
        <f>IF('Macrobond Imports'!BK311="","",'Macrobond Imports'!BK311)</f>
        <v/>
      </c>
      <c r="H312" s="9" t="str">
        <f>IF('Macrobond Imports'!BL311="","",'Macrobond Imports'!BL311)</f>
        <v/>
      </c>
      <c r="I312" s="9" t="str">
        <f>IF('Macrobond Imports'!BS311="","",'Macrobond Imports'!BS311)</f>
        <v/>
      </c>
      <c r="J312" s="9" t="str">
        <f>IF('Macrobond Imports'!AA311="","",'Macrobond Imports'!AA311)</f>
        <v/>
      </c>
      <c r="K312" s="9">
        <f>IF('Macrobond Imports'!DF311="","",'Macrobond Imports'!DF311)</f>
        <v>38.700000000000003</v>
      </c>
      <c r="L312" s="9">
        <f>IF('Macrobond Imports'!EA311="","",'Macrobond Imports'!EA311)</f>
        <v>40.9</v>
      </c>
      <c r="M312" s="9" t="str">
        <f>IF('Macrobond Imports'!FA311="","",'Macrobond Imports'!FA311)</f>
        <v/>
      </c>
      <c r="N312" s="9" t="str">
        <f>IF('Macrobond Imports'!FC311="","",'Macrobond Imports'!FC311)</f>
        <v/>
      </c>
      <c r="P312" s="16">
        <f t="shared" si="226"/>
        <v>26573</v>
      </c>
      <c r="Q312" s="17" t="str">
        <f t="shared" si="227"/>
        <v/>
      </c>
      <c r="R312" s="17" t="str">
        <f t="shared" si="228"/>
        <v/>
      </c>
      <c r="S312" s="17" t="str">
        <f t="shared" si="229"/>
        <v/>
      </c>
      <c r="T312" s="17" t="str">
        <f t="shared" si="230"/>
        <v/>
      </c>
      <c r="U312" s="17" t="str">
        <f t="shared" si="231"/>
        <v/>
      </c>
      <c r="V312" s="17" t="str">
        <f t="shared" si="232"/>
        <v/>
      </c>
      <c r="W312" s="17" t="str">
        <f t="shared" si="233"/>
        <v/>
      </c>
      <c r="X312" s="17" t="str">
        <f t="shared" si="234"/>
        <v/>
      </c>
      <c r="Y312" s="17" t="str">
        <f t="shared" si="235"/>
        <v/>
      </c>
      <c r="Z312" s="17">
        <f t="shared" si="236"/>
        <v>5.1948051948051965E-3</v>
      </c>
      <c r="AA312" s="17">
        <f t="shared" si="237"/>
        <v>9.8765432098764094E-3</v>
      </c>
      <c r="AB312" s="17" t="str">
        <f t="shared" si="238"/>
        <v/>
      </c>
      <c r="AC312" s="17" t="str">
        <f t="shared" si="239"/>
        <v/>
      </c>
      <c r="AE312" s="17" t="str">
        <f t="shared" ca="1" si="240"/>
        <v/>
      </c>
      <c r="AF312" s="17" t="str">
        <f t="shared" ca="1" si="241"/>
        <v/>
      </c>
      <c r="AG312" s="17" t="str">
        <f t="shared" ca="1" si="242"/>
        <v/>
      </c>
      <c r="AH312" s="17" t="str">
        <f t="shared" ca="1" si="243"/>
        <v/>
      </c>
      <c r="AI312" s="17" t="str">
        <f t="shared" ca="1" si="244"/>
        <v/>
      </c>
      <c r="AJ312" s="17" t="str">
        <f t="shared" ca="1" si="245"/>
        <v/>
      </c>
      <c r="AK312" s="17" t="str">
        <f t="shared" ca="1" si="246"/>
        <v/>
      </c>
      <c r="AL312" s="17" t="str">
        <f t="shared" ca="1" si="247"/>
        <v/>
      </c>
      <c r="AM312" s="17" t="str">
        <f t="shared" ca="1" si="248"/>
        <v/>
      </c>
      <c r="AN312" s="17">
        <f t="shared" ca="1" si="249"/>
        <v>4.3126684636118684E-2</v>
      </c>
      <c r="AO312" s="17">
        <f t="shared" ca="1" si="250"/>
        <v>0.12362637362637363</v>
      </c>
      <c r="AP312" s="17" t="str">
        <f t="shared" ca="1" si="251"/>
        <v/>
      </c>
      <c r="AQ312" s="17" t="str">
        <f t="shared" ca="1" si="252"/>
        <v/>
      </c>
      <c r="AS312" s="17" t="str">
        <f t="shared" ca="1" si="253"/>
        <v/>
      </c>
      <c r="AT312" s="17" t="str">
        <f t="shared" ca="1" si="254"/>
        <v/>
      </c>
      <c r="AU312" s="17" t="str">
        <f t="shared" ca="1" si="255"/>
        <v/>
      </c>
      <c r="AV312" s="17" t="str">
        <f t="shared" ca="1" si="256"/>
        <v/>
      </c>
      <c r="AW312" s="17" t="str">
        <f t="shared" ca="1" si="257"/>
        <v/>
      </c>
      <c r="AX312" s="17" t="str">
        <f t="shared" ca="1" si="258"/>
        <v/>
      </c>
      <c r="AY312" s="17" t="str">
        <f t="shared" ca="1" si="259"/>
        <v/>
      </c>
      <c r="AZ312" s="17" t="str">
        <f t="shared" ca="1" si="260"/>
        <v/>
      </c>
      <c r="BA312" s="17" t="str">
        <f t="shared" ca="1" si="261"/>
        <v/>
      </c>
      <c r="BB312" s="17">
        <f t="shared" ca="1" si="262"/>
        <v>6.4495812542992192E-2</v>
      </c>
      <c r="BC312" s="17">
        <f t="shared" ca="1" si="263"/>
        <v>9.3083318789062286E-2</v>
      </c>
      <c r="BD312" s="17" t="str">
        <f t="shared" ca="1" si="264"/>
        <v/>
      </c>
      <c r="BE312" s="17" t="str">
        <f t="shared" ca="1" si="265"/>
        <v/>
      </c>
      <c r="BG312" s="17" t="str">
        <f t="shared" ca="1" si="266"/>
        <v/>
      </c>
      <c r="BH312" s="17" t="str">
        <f t="shared" ca="1" si="267"/>
        <v/>
      </c>
      <c r="BI312" s="17" t="str">
        <f t="shared" ca="1" si="268"/>
        <v/>
      </c>
      <c r="BJ312" s="17" t="str">
        <f t="shared" ca="1" si="269"/>
        <v/>
      </c>
      <c r="BK312" s="17" t="str">
        <f t="shared" ca="1" si="270"/>
        <v/>
      </c>
      <c r="BL312" s="17" t="str">
        <f t="shared" ca="1" si="271"/>
        <v/>
      </c>
      <c r="BM312" s="17" t="str">
        <f t="shared" ca="1" si="272"/>
        <v/>
      </c>
      <c r="BN312" s="17" t="str">
        <f t="shared" ca="1" si="273"/>
        <v/>
      </c>
      <c r="BO312" s="17" t="str">
        <f t="shared" ca="1" si="274"/>
        <v/>
      </c>
      <c r="BP312" s="17">
        <f t="shared" ca="1" si="275"/>
        <v>4.2661914077457119E-2</v>
      </c>
      <c r="BQ312" s="17">
        <f t="shared" ca="1" si="276"/>
        <v>0.11692673383677521</v>
      </c>
      <c r="BR312" s="17" t="str">
        <f t="shared" ca="1" si="277"/>
        <v/>
      </c>
      <c r="BS312" s="17" t="str">
        <f t="shared" ca="1" si="278"/>
        <v/>
      </c>
      <c r="BX312" t="str">
        <f>IF('Macrobond Imports'!FG311="","",'Macrobond Imports'!FG311)</f>
        <v/>
      </c>
      <c r="BY312" t="str">
        <f>IF('Macrobond Imports'!AI311="","",'Macrobond Imports'!AI311)</f>
        <v/>
      </c>
      <c r="CA312" s="37" t="str">
        <f t="shared" ca="1" si="279"/>
        <v/>
      </c>
      <c r="CB312" s="37" t="str">
        <f t="shared" ca="1" si="280"/>
        <v/>
      </c>
    </row>
    <row r="313" spans="1:80" x14ac:dyDescent="0.25">
      <c r="A313" s="10">
        <f>IF('Macrobond Imports'!A312="","",'Macrobond Imports'!A312)</f>
        <v>26604</v>
      </c>
      <c r="B313" s="9" t="str">
        <f>IF('Macrobond Imports'!B312="","",'Macrobond Imports'!B312)</f>
        <v/>
      </c>
      <c r="C313" s="9" t="str">
        <f>IF('Macrobond Imports'!C312="","",'Macrobond Imports'!C312)</f>
        <v/>
      </c>
      <c r="D313" s="9" t="str">
        <f>IF('Macrobond Imports'!Z312="","",'Macrobond Imports'!Z312)</f>
        <v/>
      </c>
      <c r="E313" s="9" t="str">
        <f>IF('Macrobond Imports'!BH312="","",'Macrobond Imports'!BH312)</f>
        <v/>
      </c>
      <c r="F313" s="9" t="str">
        <f>IF('Macrobond Imports'!BJ312="","",'Macrobond Imports'!BJ312)</f>
        <v/>
      </c>
      <c r="G313" s="9" t="str">
        <f>IF('Macrobond Imports'!BK312="","",'Macrobond Imports'!BK312)</f>
        <v/>
      </c>
      <c r="H313" s="9" t="str">
        <f>IF('Macrobond Imports'!BL312="","",'Macrobond Imports'!BL312)</f>
        <v/>
      </c>
      <c r="I313" s="9" t="str">
        <f>IF('Macrobond Imports'!BS312="","",'Macrobond Imports'!BS312)</f>
        <v/>
      </c>
      <c r="J313" s="9" t="str">
        <f>IF('Macrobond Imports'!AA312="","",'Macrobond Imports'!AA312)</f>
        <v/>
      </c>
      <c r="K313" s="9">
        <f>IF('Macrobond Imports'!DF312="","",'Macrobond Imports'!DF312)</f>
        <v>39</v>
      </c>
      <c r="L313" s="9">
        <f>IF('Macrobond Imports'!EA312="","",'Macrobond Imports'!EA312)</f>
        <v>42</v>
      </c>
      <c r="M313" s="9" t="str">
        <f>IF('Macrobond Imports'!FA312="","",'Macrobond Imports'!FA312)</f>
        <v/>
      </c>
      <c r="N313" s="9" t="str">
        <f>IF('Macrobond Imports'!FC312="","",'Macrobond Imports'!FC312)</f>
        <v/>
      </c>
      <c r="P313" s="16">
        <f t="shared" si="226"/>
        <v>26604</v>
      </c>
      <c r="Q313" s="17" t="str">
        <f t="shared" si="227"/>
        <v/>
      </c>
      <c r="R313" s="17" t="str">
        <f t="shared" si="228"/>
        <v/>
      </c>
      <c r="S313" s="17" t="str">
        <f t="shared" si="229"/>
        <v/>
      </c>
      <c r="T313" s="17" t="str">
        <f t="shared" si="230"/>
        <v/>
      </c>
      <c r="U313" s="17" t="str">
        <f t="shared" si="231"/>
        <v/>
      </c>
      <c r="V313" s="17" t="str">
        <f t="shared" si="232"/>
        <v/>
      </c>
      <c r="W313" s="17" t="str">
        <f t="shared" si="233"/>
        <v/>
      </c>
      <c r="X313" s="17" t="str">
        <f t="shared" si="234"/>
        <v/>
      </c>
      <c r="Y313" s="17" t="str">
        <f t="shared" si="235"/>
        <v/>
      </c>
      <c r="Z313" s="17">
        <f t="shared" si="236"/>
        <v>7.7519379844961378E-3</v>
      </c>
      <c r="AA313" s="17">
        <f t="shared" si="237"/>
        <v>2.689486552567244E-2</v>
      </c>
      <c r="AB313" s="17" t="str">
        <f t="shared" si="238"/>
        <v/>
      </c>
      <c r="AC313" s="17" t="str">
        <f t="shared" si="239"/>
        <v/>
      </c>
      <c r="AE313" s="17" t="str">
        <f t="shared" ca="1" si="240"/>
        <v/>
      </c>
      <c r="AF313" s="17" t="str">
        <f t="shared" ca="1" si="241"/>
        <v/>
      </c>
      <c r="AG313" s="17" t="str">
        <f t="shared" ca="1" si="242"/>
        <v/>
      </c>
      <c r="AH313" s="17" t="str">
        <f t="shared" ca="1" si="243"/>
        <v/>
      </c>
      <c r="AI313" s="17" t="str">
        <f t="shared" ca="1" si="244"/>
        <v/>
      </c>
      <c r="AJ313" s="17" t="str">
        <f t="shared" ca="1" si="245"/>
        <v/>
      </c>
      <c r="AK313" s="17" t="str">
        <f t="shared" ca="1" si="246"/>
        <v/>
      </c>
      <c r="AL313" s="17" t="str">
        <f t="shared" ca="1" si="247"/>
        <v/>
      </c>
      <c r="AM313" s="17" t="str">
        <f t="shared" ca="1" si="248"/>
        <v/>
      </c>
      <c r="AN313" s="17">
        <f t="shared" ca="1" si="249"/>
        <v>4.8387096774193505E-2</v>
      </c>
      <c r="AO313" s="17">
        <f t="shared" ca="1" si="250"/>
        <v>0.13513513513513509</v>
      </c>
      <c r="AP313" s="17" t="str">
        <f t="shared" ca="1" si="251"/>
        <v/>
      </c>
      <c r="AQ313" s="17" t="str">
        <f t="shared" ca="1" si="252"/>
        <v/>
      </c>
      <c r="AS313" s="17" t="str">
        <f t="shared" ca="1" si="253"/>
        <v/>
      </c>
      <c r="AT313" s="17" t="str">
        <f t="shared" ca="1" si="254"/>
        <v/>
      </c>
      <c r="AU313" s="17" t="str">
        <f t="shared" ca="1" si="255"/>
        <v/>
      </c>
      <c r="AV313" s="17" t="str">
        <f t="shared" ca="1" si="256"/>
        <v/>
      </c>
      <c r="AW313" s="17" t="str">
        <f t="shared" ca="1" si="257"/>
        <v/>
      </c>
      <c r="AX313" s="17" t="str">
        <f t="shared" ca="1" si="258"/>
        <v/>
      </c>
      <c r="AY313" s="17" t="str">
        <f t="shared" ca="1" si="259"/>
        <v/>
      </c>
      <c r="AZ313" s="17" t="str">
        <f t="shared" ca="1" si="260"/>
        <v/>
      </c>
      <c r="BA313" s="17" t="str">
        <f t="shared" ca="1" si="261"/>
        <v/>
      </c>
      <c r="BB313" s="17">
        <f t="shared" ca="1" si="262"/>
        <v>8.6438072736153559E-2</v>
      </c>
      <c r="BC313" s="17">
        <f t="shared" ca="1" si="263"/>
        <v>0.17971466194214725</v>
      </c>
      <c r="BD313" s="17" t="str">
        <f t="shared" ca="1" si="264"/>
        <v/>
      </c>
      <c r="BE313" s="17" t="str">
        <f t="shared" ca="1" si="265"/>
        <v/>
      </c>
      <c r="BG313" s="17" t="str">
        <f t="shared" ca="1" si="266"/>
        <v/>
      </c>
      <c r="BH313" s="17" t="str">
        <f t="shared" ca="1" si="267"/>
        <v/>
      </c>
      <c r="BI313" s="17" t="str">
        <f t="shared" ca="1" si="268"/>
        <v/>
      </c>
      <c r="BJ313" s="17" t="str">
        <f t="shared" ca="1" si="269"/>
        <v/>
      </c>
      <c r="BK313" s="17" t="str">
        <f t="shared" ca="1" si="270"/>
        <v/>
      </c>
      <c r="BL313" s="17" t="str">
        <f t="shared" ca="1" si="271"/>
        <v/>
      </c>
      <c r="BM313" s="17" t="str">
        <f t="shared" ca="1" si="272"/>
        <v/>
      </c>
      <c r="BN313" s="17" t="str">
        <f t="shared" ca="1" si="273"/>
        <v/>
      </c>
      <c r="BO313" s="17" t="str">
        <f t="shared" ca="1" si="274"/>
        <v/>
      </c>
      <c r="BP313" s="17">
        <f t="shared" ca="1" si="275"/>
        <v>5.3324099722991791E-2</v>
      </c>
      <c r="BQ313" s="17">
        <f t="shared" ca="1" si="276"/>
        <v>0.14212458481440482</v>
      </c>
      <c r="BR313" s="17" t="str">
        <f t="shared" ca="1" si="277"/>
        <v/>
      </c>
      <c r="BS313" s="17" t="str">
        <f t="shared" ca="1" si="278"/>
        <v/>
      </c>
      <c r="BX313" t="str">
        <f>IF('Macrobond Imports'!FG312="","",'Macrobond Imports'!FG312)</f>
        <v/>
      </c>
      <c r="BY313" t="str">
        <f>IF('Macrobond Imports'!AI312="","",'Macrobond Imports'!AI312)</f>
        <v/>
      </c>
      <c r="CA313" s="37" t="str">
        <f t="shared" ca="1" si="279"/>
        <v/>
      </c>
      <c r="CB313" s="37" t="str">
        <f t="shared" ca="1" si="280"/>
        <v/>
      </c>
    </row>
    <row r="314" spans="1:80" x14ac:dyDescent="0.25">
      <c r="A314" s="10">
        <f>IF('Macrobond Imports'!A313="","",'Macrobond Imports'!A313)</f>
        <v>26634</v>
      </c>
      <c r="B314" s="9" t="str">
        <f>IF('Macrobond Imports'!B313="","",'Macrobond Imports'!B313)</f>
        <v/>
      </c>
      <c r="C314" s="9" t="str">
        <f>IF('Macrobond Imports'!C313="","",'Macrobond Imports'!C313)</f>
        <v/>
      </c>
      <c r="D314" s="9" t="str">
        <f>IF('Macrobond Imports'!Z313="","",'Macrobond Imports'!Z313)</f>
        <v/>
      </c>
      <c r="E314" s="9" t="str">
        <f>IF('Macrobond Imports'!BH313="","",'Macrobond Imports'!BH313)</f>
        <v/>
      </c>
      <c r="F314" s="9" t="str">
        <f>IF('Macrobond Imports'!BJ313="","",'Macrobond Imports'!BJ313)</f>
        <v/>
      </c>
      <c r="G314" s="9" t="str">
        <f>IF('Macrobond Imports'!BK313="","",'Macrobond Imports'!BK313)</f>
        <v/>
      </c>
      <c r="H314" s="9" t="str">
        <f>IF('Macrobond Imports'!BL313="","",'Macrobond Imports'!BL313)</f>
        <v/>
      </c>
      <c r="I314" s="9" t="str">
        <f>IF('Macrobond Imports'!BS313="","",'Macrobond Imports'!BS313)</f>
        <v/>
      </c>
      <c r="J314" s="9" t="str">
        <f>IF('Macrobond Imports'!AA313="","",'Macrobond Imports'!AA313)</f>
        <v/>
      </c>
      <c r="K314" s="9">
        <f>IF('Macrobond Imports'!DF313="","",'Macrobond Imports'!DF313)</f>
        <v>39.6</v>
      </c>
      <c r="L314" s="9">
        <f>IF('Macrobond Imports'!EA313="","",'Macrobond Imports'!EA313)</f>
        <v>43.8</v>
      </c>
      <c r="M314" s="9" t="str">
        <f>IF('Macrobond Imports'!FA313="","",'Macrobond Imports'!FA313)</f>
        <v/>
      </c>
      <c r="N314" s="9" t="str">
        <f>IF('Macrobond Imports'!FC313="","",'Macrobond Imports'!FC313)</f>
        <v/>
      </c>
      <c r="P314" s="16">
        <f t="shared" si="226"/>
        <v>26634</v>
      </c>
      <c r="Q314" s="17" t="str">
        <f t="shared" si="227"/>
        <v/>
      </c>
      <c r="R314" s="17" t="str">
        <f t="shared" si="228"/>
        <v/>
      </c>
      <c r="S314" s="17" t="str">
        <f t="shared" si="229"/>
        <v/>
      </c>
      <c r="T314" s="17" t="str">
        <f t="shared" si="230"/>
        <v/>
      </c>
      <c r="U314" s="17" t="str">
        <f t="shared" si="231"/>
        <v/>
      </c>
      <c r="V314" s="17" t="str">
        <f t="shared" si="232"/>
        <v/>
      </c>
      <c r="W314" s="17" t="str">
        <f t="shared" si="233"/>
        <v/>
      </c>
      <c r="X314" s="17" t="str">
        <f t="shared" si="234"/>
        <v/>
      </c>
      <c r="Y314" s="17" t="str">
        <f t="shared" si="235"/>
        <v/>
      </c>
      <c r="Z314" s="17">
        <f t="shared" si="236"/>
        <v>1.538461538461533E-2</v>
      </c>
      <c r="AA314" s="17">
        <f t="shared" si="237"/>
        <v>4.2857142857142705E-2</v>
      </c>
      <c r="AB314" s="17" t="str">
        <f t="shared" si="238"/>
        <v/>
      </c>
      <c r="AC314" s="17" t="str">
        <f t="shared" si="239"/>
        <v/>
      </c>
      <c r="AE314" s="17" t="str">
        <f t="shared" ca="1" si="240"/>
        <v/>
      </c>
      <c r="AF314" s="17" t="str">
        <f t="shared" ca="1" si="241"/>
        <v/>
      </c>
      <c r="AG314" s="17" t="str">
        <f t="shared" ca="1" si="242"/>
        <v/>
      </c>
      <c r="AH314" s="17" t="str">
        <f t="shared" ca="1" si="243"/>
        <v/>
      </c>
      <c r="AI314" s="17" t="str">
        <f t="shared" ca="1" si="244"/>
        <v/>
      </c>
      <c r="AJ314" s="17" t="str">
        <f t="shared" ca="1" si="245"/>
        <v/>
      </c>
      <c r="AK314" s="17" t="str">
        <f t="shared" ca="1" si="246"/>
        <v/>
      </c>
      <c r="AL314" s="17" t="str">
        <f t="shared" ca="1" si="247"/>
        <v/>
      </c>
      <c r="AM314" s="17" t="str">
        <f t="shared" ca="1" si="248"/>
        <v/>
      </c>
      <c r="AN314" s="17">
        <f t="shared" ca="1" si="249"/>
        <v>5.8823529411764719E-2</v>
      </c>
      <c r="AO314" s="17">
        <f t="shared" ca="1" si="250"/>
        <v>0.17741935483870952</v>
      </c>
      <c r="AP314" s="17" t="str">
        <f t="shared" ca="1" si="251"/>
        <v/>
      </c>
      <c r="AQ314" s="17" t="str">
        <f t="shared" ca="1" si="252"/>
        <v/>
      </c>
      <c r="AS314" s="17" t="str">
        <f t="shared" ca="1" si="253"/>
        <v/>
      </c>
      <c r="AT314" s="17" t="str">
        <f t="shared" ca="1" si="254"/>
        <v/>
      </c>
      <c r="AU314" s="17" t="str">
        <f t="shared" ca="1" si="255"/>
        <v/>
      </c>
      <c r="AV314" s="17" t="str">
        <f t="shared" ca="1" si="256"/>
        <v/>
      </c>
      <c r="AW314" s="17" t="str">
        <f t="shared" ca="1" si="257"/>
        <v/>
      </c>
      <c r="AX314" s="17" t="str">
        <f t="shared" ca="1" si="258"/>
        <v/>
      </c>
      <c r="AY314" s="17" t="str">
        <f t="shared" ca="1" si="259"/>
        <v/>
      </c>
      <c r="AZ314" s="17" t="str">
        <f t="shared" ca="1" si="260"/>
        <v/>
      </c>
      <c r="BA314" s="17" t="str">
        <f t="shared" ca="1" si="261"/>
        <v/>
      </c>
      <c r="BB314" s="17">
        <f t="shared" ca="1" si="262"/>
        <v>0.11927763431903426</v>
      </c>
      <c r="BC314" s="17">
        <f t="shared" ca="1" si="263"/>
        <v>0.36796929405145651</v>
      </c>
      <c r="BD314" s="17" t="str">
        <f t="shared" ca="1" si="264"/>
        <v/>
      </c>
      <c r="BE314" s="17" t="str">
        <f t="shared" ca="1" si="265"/>
        <v/>
      </c>
      <c r="BG314" s="17" t="str">
        <f t="shared" ca="1" si="266"/>
        <v/>
      </c>
      <c r="BH314" s="17" t="str">
        <f t="shared" ca="1" si="267"/>
        <v/>
      </c>
      <c r="BI314" s="17" t="str">
        <f t="shared" ca="1" si="268"/>
        <v/>
      </c>
      <c r="BJ314" s="17" t="str">
        <f t="shared" ca="1" si="269"/>
        <v/>
      </c>
      <c r="BK314" s="17" t="str">
        <f t="shared" ca="1" si="270"/>
        <v/>
      </c>
      <c r="BL314" s="17" t="str">
        <f t="shared" ca="1" si="271"/>
        <v/>
      </c>
      <c r="BM314" s="17" t="str">
        <f t="shared" ca="1" si="272"/>
        <v/>
      </c>
      <c r="BN314" s="17" t="str">
        <f t="shared" ca="1" si="273"/>
        <v/>
      </c>
      <c r="BO314" s="17" t="str">
        <f t="shared" ca="1" si="274"/>
        <v/>
      </c>
      <c r="BP314" s="17">
        <f t="shared" ca="1" si="275"/>
        <v>8.5983379501385349E-2</v>
      </c>
      <c r="BQ314" s="17">
        <f t="shared" ca="1" si="276"/>
        <v>0.23582158777603102</v>
      </c>
      <c r="BR314" s="17" t="str">
        <f t="shared" ca="1" si="277"/>
        <v/>
      </c>
      <c r="BS314" s="17" t="str">
        <f t="shared" ca="1" si="278"/>
        <v/>
      </c>
      <c r="BX314" t="str">
        <f>IF('Macrobond Imports'!FG313="","",'Macrobond Imports'!FG313)</f>
        <v/>
      </c>
      <c r="BY314" t="str">
        <f>IF('Macrobond Imports'!AI313="","",'Macrobond Imports'!AI313)</f>
        <v/>
      </c>
      <c r="CA314" s="37" t="str">
        <f t="shared" ca="1" si="279"/>
        <v/>
      </c>
      <c r="CB314" s="37" t="str">
        <f t="shared" ca="1" si="280"/>
        <v/>
      </c>
    </row>
    <row r="315" spans="1:80" x14ac:dyDescent="0.25">
      <c r="A315" s="10">
        <f>IF('Macrobond Imports'!A314="","",'Macrobond Imports'!A314)</f>
        <v>26665</v>
      </c>
      <c r="B315" s="9" t="str">
        <f>IF('Macrobond Imports'!B314="","",'Macrobond Imports'!B314)</f>
        <v/>
      </c>
      <c r="C315" s="9" t="str">
        <f>IF('Macrobond Imports'!C314="","",'Macrobond Imports'!C314)</f>
        <v/>
      </c>
      <c r="D315" s="9" t="str">
        <f>IF('Macrobond Imports'!Z314="","",'Macrobond Imports'!Z314)</f>
        <v/>
      </c>
      <c r="E315" s="9" t="str">
        <f>IF('Macrobond Imports'!BH314="","",'Macrobond Imports'!BH314)</f>
        <v/>
      </c>
      <c r="F315" s="9" t="str">
        <f>IF('Macrobond Imports'!BJ314="","",'Macrobond Imports'!BJ314)</f>
        <v/>
      </c>
      <c r="G315" s="9" t="str">
        <f>IF('Macrobond Imports'!BK314="","",'Macrobond Imports'!BK314)</f>
        <v/>
      </c>
      <c r="H315" s="9" t="str">
        <f>IF('Macrobond Imports'!BL314="","",'Macrobond Imports'!BL314)</f>
        <v/>
      </c>
      <c r="I315" s="9" t="str">
        <f>IF('Macrobond Imports'!BS314="","",'Macrobond Imports'!BS314)</f>
        <v/>
      </c>
      <c r="J315" s="9" t="str">
        <f>IF('Macrobond Imports'!AA314="","",'Macrobond Imports'!AA314)</f>
        <v/>
      </c>
      <c r="K315" s="9">
        <f>IF('Macrobond Imports'!DF314="","",'Macrobond Imports'!DF314)</f>
        <v>39.799999999999997</v>
      </c>
      <c r="L315" s="9">
        <f>IF('Macrobond Imports'!EA314="","",'Macrobond Imports'!EA314)</f>
        <v>45</v>
      </c>
      <c r="M315" s="9" t="str">
        <f>IF('Macrobond Imports'!FA314="","",'Macrobond Imports'!FA314)</f>
        <v/>
      </c>
      <c r="N315" s="9" t="str">
        <f>IF('Macrobond Imports'!FC314="","",'Macrobond Imports'!FC314)</f>
        <v/>
      </c>
      <c r="P315" s="16">
        <f t="shared" si="226"/>
        <v>26665</v>
      </c>
      <c r="Q315" s="17" t="str">
        <f t="shared" si="227"/>
        <v/>
      </c>
      <c r="R315" s="17" t="str">
        <f t="shared" si="228"/>
        <v/>
      </c>
      <c r="S315" s="17" t="str">
        <f t="shared" si="229"/>
        <v/>
      </c>
      <c r="T315" s="17" t="str">
        <f t="shared" si="230"/>
        <v/>
      </c>
      <c r="U315" s="17" t="str">
        <f t="shared" si="231"/>
        <v/>
      </c>
      <c r="V315" s="17" t="str">
        <f t="shared" si="232"/>
        <v/>
      </c>
      <c r="W315" s="17" t="str">
        <f t="shared" si="233"/>
        <v/>
      </c>
      <c r="X315" s="17" t="str">
        <f t="shared" si="234"/>
        <v/>
      </c>
      <c r="Y315" s="17" t="str">
        <f t="shared" si="235"/>
        <v/>
      </c>
      <c r="Z315" s="17">
        <f t="shared" si="236"/>
        <v>5.050505050504972E-3</v>
      </c>
      <c r="AA315" s="17">
        <f t="shared" si="237"/>
        <v>2.7397260273972712E-2</v>
      </c>
      <c r="AB315" s="17" t="str">
        <f t="shared" si="238"/>
        <v/>
      </c>
      <c r="AC315" s="17" t="str">
        <f t="shared" si="239"/>
        <v/>
      </c>
      <c r="AE315" s="17" t="str">
        <f t="shared" ca="1" si="240"/>
        <v/>
      </c>
      <c r="AF315" s="17" t="str">
        <f t="shared" ca="1" si="241"/>
        <v/>
      </c>
      <c r="AG315" s="17" t="str">
        <f t="shared" ca="1" si="242"/>
        <v/>
      </c>
      <c r="AH315" s="17" t="str">
        <f t="shared" ca="1" si="243"/>
        <v/>
      </c>
      <c r="AI315" s="17" t="str">
        <f t="shared" ca="1" si="244"/>
        <v/>
      </c>
      <c r="AJ315" s="17" t="str">
        <f t="shared" ca="1" si="245"/>
        <v/>
      </c>
      <c r="AK315" s="17" t="str">
        <f t="shared" ca="1" si="246"/>
        <v/>
      </c>
      <c r="AL315" s="17" t="str">
        <f t="shared" ca="1" si="247"/>
        <v/>
      </c>
      <c r="AM315" s="17" t="str">
        <f t="shared" ca="1" si="248"/>
        <v/>
      </c>
      <c r="AN315" s="17">
        <f t="shared" ca="1" si="249"/>
        <v>6.133333333333324E-2</v>
      </c>
      <c r="AO315" s="17">
        <f t="shared" ca="1" si="250"/>
        <v>0.19047619047619047</v>
      </c>
      <c r="AP315" s="17" t="str">
        <f t="shared" ca="1" si="251"/>
        <v/>
      </c>
      <c r="AQ315" s="17" t="str">
        <f t="shared" ca="1" si="252"/>
        <v/>
      </c>
      <c r="AS315" s="17" t="str">
        <f t="shared" ca="1" si="253"/>
        <v/>
      </c>
      <c r="AT315" s="17" t="str">
        <f t="shared" ca="1" si="254"/>
        <v/>
      </c>
      <c r="AU315" s="17" t="str">
        <f t="shared" ca="1" si="255"/>
        <v/>
      </c>
      <c r="AV315" s="17" t="str">
        <f t="shared" ca="1" si="256"/>
        <v/>
      </c>
      <c r="AW315" s="17" t="str">
        <f t="shared" ca="1" si="257"/>
        <v/>
      </c>
      <c r="AX315" s="17" t="str">
        <f t="shared" ca="1" si="258"/>
        <v/>
      </c>
      <c r="AY315" s="17" t="str">
        <f t="shared" ca="1" si="259"/>
        <v/>
      </c>
      <c r="AZ315" s="17" t="str">
        <f t="shared" ca="1" si="260"/>
        <v/>
      </c>
      <c r="BA315" s="17" t="str">
        <f t="shared" ca="1" si="261"/>
        <v/>
      </c>
      <c r="BB315" s="17">
        <f t="shared" ca="1" si="262"/>
        <v>0.1186350637525504</v>
      </c>
      <c r="BC315" s="17">
        <f t="shared" ca="1" si="263"/>
        <v>0.46540214555603199</v>
      </c>
      <c r="BD315" s="17" t="str">
        <f t="shared" ca="1" si="264"/>
        <v/>
      </c>
      <c r="BE315" s="17" t="str">
        <f t="shared" ca="1" si="265"/>
        <v/>
      </c>
      <c r="BG315" s="17" t="str">
        <f t="shared" ca="1" si="266"/>
        <v/>
      </c>
      <c r="BH315" s="17" t="str">
        <f t="shared" ca="1" si="267"/>
        <v/>
      </c>
      <c r="BI315" s="17" t="str">
        <f t="shared" ca="1" si="268"/>
        <v/>
      </c>
      <c r="BJ315" s="17" t="str">
        <f t="shared" ca="1" si="269"/>
        <v/>
      </c>
      <c r="BK315" s="17" t="str">
        <f t="shared" ca="1" si="270"/>
        <v/>
      </c>
      <c r="BL315" s="17" t="str">
        <f t="shared" ca="1" si="271"/>
        <v/>
      </c>
      <c r="BM315" s="17" t="str">
        <f t="shared" ca="1" si="272"/>
        <v/>
      </c>
      <c r="BN315" s="17" t="str">
        <f t="shared" ca="1" si="273"/>
        <v/>
      </c>
      <c r="BO315" s="17" t="str">
        <f t="shared" ca="1" si="274"/>
        <v/>
      </c>
      <c r="BP315" s="17">
        <f t="shared" ca="1" si="275"/>
        <v>9.1229738015031314E-2</v>
      </c>
      <c r="BQ315" s="17">
        <f t="shared" ca="1" si="276"/>
        <v>0.265625</v>
      </c>
      <c r="BR315" s="17" t="str">
        <f t="shared" ca="1" si="277"/>
        <v/>
      </c>
      <c r="BS315" s="17" t="str">
        <f t="shared" ca="1" si="278"/>
        <v/>
      </c>
      <c r="BX315" t="str">
        <f>IF('Macrobond Imports'!FG314="","",'Macrobond Imports'!FG314)</f>
        <v/>
      </c>
      <c r="BY315" t="str">
        <f>IF('Macrobond Imports'!AI314="","",'Macrobond Imports'!AI314)</f>
        <v/>
      </c>
      <c r="CA315" s="37" t="str">
        <f t="shared" ca="1" si="279"/>
        <v/>
      </c>
      <c r="CB315" s="37" t="str">
        <f t="shared" ca="1" si="280"/>
        <v/>
      </c>
    </row>
    <row r="316" spans="1:80" x14ac:dyDescent="0.25">
      <c r="A316" s="10">
        <f>IF('Macrobond Imports'!A315="","",'Macrobond Imports'!A315)</f>
        <v>26696</v>
      </c>
      <c r="B316" s="9" t="str">
        <f>IF('Macrobond Imports'!B315="","",'Macrobond Imports'!B315)</f>
        <v/>
      </c>
      <c r="C316" s="9" t="str">
        <f>IF('Macrobond Imports'!C315="","",'Macrobond Imports'!C315)</f>
        <v/>
      </c>
      <c r="D316" s="9" t="str">
        <f>IF('Macrobond Imports'!Z315="","",'Macrobond Imports'!Z315)</f>
        <v/>
      </c>
      <c r="E316" s="9" t="str">
        <f>IF('Macrobond Imports'!BH315="","",'Macrobond Imports'!BH315)</f>
        <v/>
      </c>
      <c r="F316" s="9" t="str">
        <f>IF('Macrobond Imports'!BJ315="","",'Macrobond Imports'!BJ315)</f>
        <v/>
      </c>
      <c r="G316" s="9" t="str">
        <f>IF('Macrobond Imports'!BK315="","",'Macrobond Imports'!BK315)</f>
        <v/>
      </c>
      <c r="H316" s="9" t="str">
        <f>IF('Macrobond Imports'!BL315="","",'Macrobond Imports'!BL315)</f>
        <v/>
      </c>
      <c r="I316" s="9" t="str">
        <f>IF('Macrobond Imports'!BS315="","",'Macrobond Imports'!BS315)</f>
        <v/>
      </c>
      <c r="J316" s="9" t="str">
        <f>IF('Macrobond Imports'!AA315="","",'Macrobond Imports'!AA315)</f>
        <v/>
      </c>
      <c r="K316" s="9">
        <f>IF('Macrobond Imports'!DF315="","",'Macrobond Imports'!DF315)</f>
        <v>40.4</v>
      </c>
      <c r="L316" s="9">
        <f>IF('Macrobond Imports'!EA315="","",'Macrobond Imports'!EA315)</f>
        <v>47.1</v>
      </c>
      <c r="M316" s="9" t="str">
        <f>IF('Macrobond Imports'!FA315="","",'Macrobond Imports'!FA315)</f>
        <v/>
      </c>
      <c r="N316" s="9" t="str">
        <f>IF('Macrobond Imports'!FC315="","",'Macrobond Imports'!FC315)</f>
        <v/>
      </c>
      <c r="P316" s="16">
        <f t="shared" si="226"/>
        <v>26696</v>
      </c>
      <c r="Q316" s="17" t="str">
        <f t="shared" si="227"/>
        <v/>
      </c>
      <c r="R316" s="17" t="str">
        <f t="shared" si="228"/>
        <v/>
      </c>
      <c r="S316" s="17" t="str">
        <f t="shared" si="229"/>
        <v/>
      </c>
      <c r="T316" s="17" t="str">
        <f t="shared" si="230"/>
        <v/>
      </c>
      <c r="U316" s="17" t="str">
        <f t="shared" si="231"/>
        <v/>
      </c>
      <c r="V316" s="17" t="str">
        <f t="shared" si="232"/>
        <v/>
      </c>
      <c r="W316" s="17" t="str">
        <f t="shared" si="233"/>
        <v/>
      </c>
      <c r="X316" s="17" t="str">
        <f t="shared" si="234"/>
        <v/>
      </c>
      <c r="Y316" s="17" t="str">
        <f t="shared" si="235"/>
        <v/>
      </c>
      <c r="Z316" s="17">
        <f t="shared" si="236"/>
        <v>1.5075376884422065E-2</v>
      </c>
      <c r="AA316" s="17">
        <f t="shared" si="237"/>
        <v>4.6666666666666634E-2</v>
      </c>
      <c r="AB316" s="17" t="str">
        <f t="shared" si="238"/>
        <v/>
      </c>
      <c r="AC316" s="17" t="str">
        <f t="shared" si="239"/>
        <v/>
      </c>
      <c r="AE316" s="17" t="str">
        <f t="shared" ca="1" si="240"/>
        <v/>
      </c>
      <c r="AF316" s="17" t="str">
        <f t="shared" ca="1" si="241"/>
        <v/>
      </c>
      <c r="AG316" s="17" t="str">
        <f t="shared" ca="1" si="242"/>
        <v/>
      </c>
      <c r="AH316" s="17" t="str">
        <f t="shared" ca="1" si="243"/>
        <v/>
      </c>
      <c r="AI316" s="17" t="str">
        <f t="shared" ca="1" si="244"/>
        <v/>
      </c>
      <c r="AJ316" s="17" t="str">
        <f t="shared" ca="1" si="245"/>
        <v/>
      </c>
      <c r="AK316" s="17" t="str">
        <f t="shared" ca="1" si="246"/>
        <v/>
      </c>
      <c r="AL316" s="17" t="str">
        <f t="shared" ca="1" si="247"/>
        <v/>
      </c>
      <c r="AM316" s="17" t="str">
        <f t="shared" ca="1" si="248"/>
        <v/>
      </c>
      <c r="AN316" s="17">
        <f t="shared" ca="1" si="249"/>
        <v>7.1618037135278367E-2</v>
      </c>
      <c r="AO316" s="17">
        <f t="shared" ca="1" si="250"/>
        <v>0.23622047244094491</v>
      </c>
      <c r="AP316" s="17" t="str">
        <f t="shared" ca="1" si="251"/>
        <v/>
      </c>
      <c r="AQ316" s="17" t="str">
        <f t="shared" ca="1" si="252"/>
        <v/>
      </c>
      <c r="AS316" s="17" t="str">
        <f t="shared" ca="1" si="253"/>
        <v/>
      </c>
      <c r="AT316" s="17" t="str">
        <f t="shared" ca="1" si="254"/>
        <v/>
      </c>
      <c r="AU316" s="17" t="str">
        <f t="shared" ca="1" si="255"/>
        <v/>
      </c>
      <c r="AV316" s="17" t="str">
        <f t="shared" ca="1" si="256"/>
        <v/>
      </c>
      <c r="AW316" s="17" t="str">
        <f t="shared" ca="1" si="257"/>
        <v/>
      </c>
      <c r="AX316" s="17" t="str">
        <f t="shared" ca="1" si="258"/>
        <v/>
      </c>
      <c r="AY316" s="17" t="str">
        <f t="shared" ca="1" si="259"/>
        <v/>
      </c>
      <c r="AZ316" s="17" t="str">
        <f t="shared" ca="1" si="260"/>
        <v/>
      </c>
      <c r="BA316" s="17" t="str">
        <f t="shared" ca="1" si="261"/>
        <v/>
      </c>
      <c r="BB316" s="17">
        <f t="shared" ca="1" si="262"/>
        <v>0.1515081930336668</v>
      </c>
      <c r="BC316" s="17">
        <f t="shared" ca="1" si="263"/>
        <v>0.58156289306538977</v>
      </c>
      <c r="BD316" s="17" t="str">
        <f t="shared" ca="1" si="264"/>
        <v/>
      </c>
      <c r="BE316" s="17" t="str">
        <f t="shared" ca="1" si="265"/>
        <v/>
      </c>
      <c r="BG316" s="17" t="str">
        <f t="shared" ca="1" si="266"/>
        <v/>
      </c>
      <c r="BH316" s="17" t="str">
        <f t="shared" ca="1" si="267"/>
        <v/>
      </c>
      <c r="BI316" s="17" t="str">
        <f t="shared" ca="1" si="268"/>
        <v/>
      </c>
      <c r="BJ316" s="17" t="str">
        <f t="shared" ca="1" si="269"/>
        <v/>
      </c>
      <c r="BK316" s="17" t="str">
        <f t="shared" ca="1" si="270"/>
        <v/>
      </c>
      <c r="BL316" s="17" t="str">
        <f t="shared" ca="1" si="271"/>
        <v/>
      </c>
      <c r="BM316" s="17" t="str">
        <f t="shared" ca="1" si="272"/>
        <v/>
      </c>
      <c r="BN316" s="17" t="str">
        <f t="shared" ca="1" si="273"/>
        <v/>
      </c>
      <c r="BO316" s="17" t="str">
        <f t="shared" ca="1" si="274"/>
        <v/>
      </c>
      <c r="BP316" s="17">
        <f t="shared" ca="1" si="275"/>
        <v>0.11850004111729362</v>
      </c>
      <c r="BQ316" s="17">
        <f t="shared" ca="1" si="276"/>
        <v>0.36594031118965087</v>
      </c>
      <c r="BR316" s="17" t="str">
        <f t="shared" ca="1" si="277"/>
        <v/>
      </c>
      <c r="BS316" s="17" t="str">
        <f t="shared" ca="1" si="278"/>
        <v/>
      </c>
      <c r="BX316" t="str">
        <f>IF('Macrobond Imports'!FG315="","",'Macrobond Imports'!FG315)</f>
        <v/>
      </c>
      <c r="BY316" t="str">
        <f>IF('Macrobond Imports'!AI315="","",'Macrobond Imports'!AI315)</f>
        <v/>
      </c>
      <c r="CA316" s="37" t="str">
        <f t="shared" ca="1" si="279"/>
        <v/>
      </c>
      <c r="CB316" s="37" t="str">
        <f t="shared" ca="1" si="280"/>
        <v/>
      </c>
    </row>
    <row r="317" spans="1:80" x14ac:dyDescent="0.25">
      <c r="A317" s="10">
        <f>IF('Macrobond Imports'!A316="","",'Macrobond Imports'!A316)</f>
        <v>26724</v>
      </c>
      <c r="B317" s="9" t="str">
        <f>IF('Macrobond Imports'!B316="","",'Macrobond Imports'!B316)</f>
        <v/>
      </c>
      <c r="C317" s="9" t="str">
        <f>IF('Macrobond Imports'!C316="","",'Macrobond Imports'!C316)</f>
        <v/>
      </c>
      <c r="D317" s="9" t="str">
        <f>IF('Macrobond Imports'!Z316="","",'Macrobond Imports'!Z316)</f>
        <v/>
      </c>
      <c r="E317" s="9" t="str">
        <f>IF('Macrobond Imports'!BH316="","",'Macrobond Imports'!BH316)</f>
        <v/>
      </c>
      <c r="F317" s="9" t="str">
        <f>IF('Macrobond Imports'!BJ316="","",'Macrobond Imports'!BJ316)</f>
        <v/>
      </c>
      <c r="G317" s="9" t="str">
        <f>IF('Macrobond Imports'!BK316="","",'Macrobond Imports'!BK316)</f>
        <v/>
      </c>
      <c r="H317" s="9" t="str">
        <f>IF('Macrobond Imports'!BL316="","",'Macrobond Imports'!BL316)</f>
        <v/>
      </c>
      <c r="I317" s="9" t="str">
        <f>IF('Macrobond Imports'!BS316="","",'Macrobond Imports'!BS316)</f>
        <v/>
      </c>
      <c r="J317" s="9" t="str">
        <f>IF('Macrobond Imports'!AA316="","",'Macrobond Imports'!AA316)</f>
        <v/>
      </c>
      <c r="K317" s="9">
        <f>IF('Macrobond Imports'!DF316="","",'Macrobond Imports'!DF316)</f>
        <v>41.1</v>
      </c>
      <c r="L317" s="9">
        <f>IF('Macrobond Imports'!EA316="","",'Macrobond Imports'!EA316)</f>
        <v>49.3</v>
      </c>
      <c r="M317" s="9" t="str">
        <f>IF('Macrobond Imports'!FA316="","",'Macrobond Imports'!FA316)</f>
        <v/>
      </c>
      <c r="N317" s="9" t="str">
        <f>IF('Macrobond Imports'!FC316="","",'Macrobond Imports'!FC316)</f>
        <v/>
      </c>
      <c r="P317" s="16">
        <f t="shared" si="226"/>
        <v>26724</v>
      </c>
      <c r="Q317" s="17" t="str">
        <f t="shared" si="227"/>
        <v/>
      </c>
      <c r="R317" s="17" t="str">
        <f t="shared" si="228"/>
        <v/>
      </c>
      <c r="S317" s="17" t="str">
        <f t="shared" si="229"/>
        <v/>
      </c>
      <c r="T317" s="17" t="str">
        <f t="shared" si="230"/>
        <v/>
      </c>
      <c r="U317" s="17" t="str">
        <f t="shared" si="231"/>
        <v/>
      </c>
      <c r="V317" s="17" t="str">
        <f t="shared" si="232"/>
        <v/>
      </c>
      <c r="W317" s="17" t="str">
        <f t="shared" si="233"/>
        <v/>
      </c>
      <c r="X317" s="17" t="str">
        <f t="shared" si="234"/>
        <v/>
      </c>
      <c r="Y317" s="17" t="str">
        <f t="shared" si="235"/>
        <v/>
      </c>
      <c r="Z317" s="17">
        <f t="shared" si="236"/>
        <v>1.7326732673267342E-2</v>
      </c>
      <c r="AA317" s="17">
        <f t="shared" si="237"/>
        <v>4.6709129511677272E-2</v>
      </c>
      <c r="AB317" s="17" t="str">
        <f t="shared" si="238"/>
        <v/>
      </c>
      <c r="AC317" s="17" t="str">
        <f t="shared" si="239"/>
        <v/>
      </c>
      <c r="AE317" s="17" t="str">
        <f t="shared" ca="1" si="240"/>
        <v/>
      </c>
      <c r="AF317" s="17" t="str">
        <f t="shared" ca="1" si="241"/>
        <v/>
      </c>
      <c r="AG317" s="17" t="str">
        <f t="shared" ca="1" si="242"/>
        <v/>
      </c>
      <c r="AH317" s="17" t="str">
        <f t="shared" ca="1" si="243"/>
        <v/>
      </c>
      <c r="AI317" s="17" t="str">
        <f t="shared" ca="1" si="244"/>
        <v/>
      </c>
      <c r="AJ317" s="17" t="str">
        <f t="shared" ca="1" si="245"/>
        <v/>
      </c>
      <c r="AK317" s="17" t="str">
        <f t="shared" ca="1" si="246"/>
        <v/>
      </c>
      <c r="AL317" s="17" t="str">
        <f t="shared" ca="1" si="247"/>
        <v/>
      </c>
      <c r="AM317" s="17" t="str">
        <f t="shared" ca="1" si="248"/>
        <v/>
      </c>
      <c r="AN317" s="17">
        <f t="shared" ca="1" si="249"/>
        <v>8.7301587301587436E-2</v>
      </c>
      <c r="AO317" s="17">
        <f t="shared" ca="1" si="250"/>
        <v>0.29396325459317563</v>
      </c>
      <c r="AP317" s="17" t="str">
        <f t="shared" ca="1" si="251"/>
        <v/>
      </c>
      <c r="AQ317" s="17" t="str">
        <f t="shared" ca="1" si="252"/>
        <v/>
      </c>
      <c r="AS317" s="17" t="str">
        <f t="shared" ca="1" si="253"/>
        <v/>
      </c>
      <c r="AT317" s="17" t="str">
        <f t="shared" ca="1" si="254"/>
        <v/>
      </c>
      <c r="AU317" s="17" t="str">
        <f t="shared" ca="1" si="255"/>
        <v/>
      </c>
      <c r="AV317" s="17" t="str">
        <f t="shared" ca="1" si="256"/>
        <v/>
      </c>
      <c r="AW317" s="17" t="str">
        <f t="shared" ca="1" si="257"/>
        <v/>
      </c>
      <c r="AX317" s="17" t="str">
        <f t="shared" ca="1" si="258"/>
        <v/>
      </c>
      <c r="AY317" s="17" t="str">
        <f t="shared" ca="1" si="259"/>
        <v/>
      </c>
      <c r="AZ317" s="17" t="str">
        <f t="shared" ca="1" si="260"/>
        <v/>
      </c>
      <c r="BA317" s="17" t="str">
        <f t="shared" ca="1" si="261"/>
        <v/>
      </c>
      <c r="BB317" s="17">
        <f t="shared" ca="1" si="262"/>
        <v>0.16034341992953127</v>
      </c>
      <c r="BC317" s="17">
        <f t="shared" ca="1" si="263"/>
        <v>0.60505986453961857</v>
      </c>
      <c r="BD317" s="17" t="str">
        <f t="shared" ca="1" si="264"/>
        <v/>
      </c>
      <c r="BE317" s="17" t="str">
        <f t="shared" ca="1" si="265"/>
        <v/>
      </c>
      <c r="BG317" s="17" t="str">
        <f t="shared" ca="1" si="266"/>
        <v/>
      </c>
      <c r="BH317" s="17" t="str">
        <f t="shared" ca="1" si="267"/>
        <v/>
      </c>
      <c r="BI317" s="17" t="str">
        <f t="shared" ca="1" si="268"/>
        <v/>
      </c>
      <c r="BJ317" s="17" t="str">
        <f t="shared" ca="1" si="269"/>
        <v/>
      </c>
      <c r="BK317" s="17" t="str">
        <f t="shared" ca="1" si="270"/>
        <v/>
      </c>
      <c r="BL317" s="17" t="str">
        <f t="shared" ca="1" si="271"/>
        <v/>
      </c>
      <c r="BM317" s="17" t="str">
        <f t="shared" ca="1" si="272"/>
        <v/>
      </c>
      <c r="BN317" s="17" t="str">
        <f t="shared" ca="1" si="273"/>
        <v/>
      </c>
      <c r="BO317" s="17" t="str">
        <f t="shared" ca="1" si="274"/>
        <v/>
      </c>
      <c r="BP317" s="17">
        <f t="shared" ca="1" si="275"/>
        <v>0.13962556923595892</v>
      </c>
      <c r="BQ317" s="17">
        <f t="shared" ca="1" si="276"/>
        <v>0.48178021643042213</v>
      </c>
      <c r="BR317" s="17" t="str">
        <f t="shared" ca="1" si="277"/>
        <v/>
      </c>
      <c r="BS317" s="17" t="str">
        <f t="shared" ca="1" si="278"/>
        <v/>
      </c>
      <c r="BX317" t="str">
        <f>IF('Macrobond Imports'!FG316="","",'Macrobond Imports'!FG316)</f>
        <v/>
      </c>
      <c r="BY317" t="str">
        <f>IF('Macrobond Imports'!AI316="","",'Macrobond Imports'!AI316)</f>
        <v/>
      </c>
      <c r="CA317" s="37" t="str">
        <f t="shared" ca="1" si="279"/>
        <v/>
      </c>
      <c r="CB317" s="37" t="str">
        <f t="shared" ca="1" si="280"/>
        <v/>
      </c>
    </row>
    <row r="318" spans="1:80" x14ac:dyDescent="0.25">
      <c r="A318" s="10">
        <f>IF('Macrobond Imports'!A317="","",'Macrobond Imports'!A317)</f>
        <v>26755</v>
      </c>
      <c r="B318" s="9" t="str">
        <f>IF('Macrobond Imports'!B317="","",'Macrobond Imports'!B317)</f>
        <v/>
      </c>
      <c r="C318" s="9" t="str">
        <f>IF('Macrobond Imports'!C317="","",'Macrobond Imports'!C317)</f>
        <v/>
      </c>
      <c r="D318" s="9" t="str">
        <f>IF('Macrobond Imports'!Z317="","",'Macrobond Imports'!Z317)</f>
        <v/>
      </c>
      <c r="E318" s="9" t="str">
        <f>IF('Macrobond Imports'!BH317="","",'Macrobond Imports'!BH317)</f>
        <v/>
      </c>
      <c r="F318" s="9" t="str">
        <f>IF('Macrobond Imports'!BJ317="","",'Macrobond Imports'!BJ317)</f>
        <v/>
      </c>
      <c r="G318" s="9" t="str">
        <f>IF('Macrobond Imports'!BK317="","",'Macrobond Imports'!BK317)</f>
        <v/>
      </c>
      <c r="H318" s="9" t="str">
        <f>IF('Macrobond Imports'!BL317="","",'Macrobond Imports'!BL317)</f>
        <v/>
      </c>
      <c r="I318" s="9" t="str">
        <f>IF('Macrobond Imports'!BS317="","",'Macrobond Imports'!BS317)</f>
        <v/>
      </c>
      <c r="J318" s="9" t="str">
        <f>IF('Macrobond Imports'!AA317="","",'Macrobond Imports'!AA317)</f>
        <v/>
      </c>
      <c r="K318" s="9">
        <f>IF('Macrobond Imports'!DF317="","",'Macrobond Imports'!DF317)</f>
        <v>41.3</v>
      </c>
      <c r="L318" s="9">
        <f>IF('Macrobond Imports'!EA317="","",'Macrobond Imports'!EA317)</f>
        <v>50.1</v>
      </c>
      <c r="M318" s="9" t="str">
        <f>IF('Macrobond Imports'!FA317="","",'Macrobond Imports'!FA317)</f>
        <v/>
      </c>
      <c r="N318" s="9" t="str">
        <f>IF('Macrobond Imports'!FC317="","",'Macrobond Imports'!FC317)</f>
        <v/>
      </c>
      <c r="P318" s="16">
        <f t="shared" si="226"/>
        <v>26755</v>
      </c>
      <c r="Q318" s="17" t="str">
        <f t="shared" si="227"/>
        <v/>
      </c>
      <c r="R318" s="17" t="str">
        <f t="shared" si="228"/>
        <v/>
      </c>
      <c r="S318" s="17" t="str">
        <f t="shared" si="229"/>
        <v/>
      </c>
      <c r="T318" s="17" t="str">
        <f t="shared" si="230"/>
        <v/>
      </c>
      <c r="U318" s="17" t="str">
        <f t="shared" si="231"/>
        <v/>
      </c>
      <c r="V318" s="17" t="str">
        <f t="shared" si="232"/>
        <v/>
      </c>
      <c r="W318" s="17" t="str">
        <f t="shared" si="233"/>
        <v/>
      </c>
      <c r="X318" s="17" t="str">
        <f t="shared" si="234"/>
        <v/>
      </c>
      <c r="Y318" s="17" t="str">
        <f t="shared" si="235"/>
        <v/>
      </c>
      <c r="Z318" s="17">
        <f t="shared" si="236"/>
        <v>4.8661800486617945E-3</v>
      </c>
      <c r="AA318" s="17">
        <f t="shared" si="237"/>
        <v>1.6227180527383478E-2</v>
      </c>
      <c r="AB318" s="17" t="str">
        <f t="shared" si="238"/>
        <v/>
      </c>
      <c r="AC318" s="17" t="str">
        <f t="shared" si="239"/>
        <v/>
      </c>
      <c r="AE318" s="17" t="str">
        <f t="shared" ca="1" si="240"/>
        <v/>
      </c>
      <c r="AF318" s="17" t="str">
        <f t="shared" ca="1" si="241"/>
        <v/>
      </c>
      <c r="AG318" s="17" t="str">
        <f t="shared" ca="1" si="242"/>
        <v/>
      </c>
      <c r="AH318" s="17" t="str">
        <f t="shared" ca="1" si="243"/>
        <v/>
      </c>
      <c r="AI318" s="17" t="str">
        <f t="shared" ca="1" si="244"/>
        <v/>
      </c>
      <c r="AJ318" s="17" t="str">
        <f t="shared" ca="1" si="245"/>
        <v/>
      </c>
      <c r="AK318" s="17" t="str">
        <f t="shared" ca="1" si="246"/>
        <v/>
      </c>
      <c r="AL318" s="17" t="str">
        <f t="shared" ca="1" si="247"/>
        <v/>
      </c>
      <c r="AM318" s="17" t="str">
        <f t="shared" ca="1" si="248"/>
        <v/>
      </c>
      <c r="AN318" s="17">
        <f t="shared" ca="1" si="249"/>
        <v>8.9709762532981463E-2</v>
      </c>
      <c r="AO318" s="17">
        <f t="shared" ca="1" si="250"/>
        <v>0.29457364341085257</v>
      </c>
      <c r="AP318" s="17" t="str">
        <f t="shared" ca="1" si="251"/>
        <v/>
      </c>
      <c r="AQ318" s="17" t="str">
        <f t="shared" ca="1" si="252"/>
        <v/>
      </c>
      <c r="AS318" s="17" t="str">
        <f t="shared" ca="1" si="253"/>
        <v/>
      </c>
      <c r="AT318" s="17" t="str">
        <f t="shared" ca="1" si="254"/>
        <v/>
      </c>
      <c r="AU318" s="17" t="str">
        <f t="shared" ca="1" si="255"/>
        <v/>
      </c>
      <c r="AV318" s="17" t="str">
        <f t="shared" ca="1" si="256"/>
        <v/>
      </c>
      <c r="AW318" s="17" t="str">
        <f t="shared" ca="1" si="257"/>
        <v/>
      </c>
      <c r="AX318" s="17" t="str">
        <f t="shared" ca="1" si="258"/>
        <v/>
      </c>
      <c r="AY318" s="17" t="str">
        <f t="shared" ca="1" si="259"/>
        <v/>
      </c>
      <c r="AZ318" s="17" t="str">
        <f t="shared" ca="1" si="260"/>
        <v/>
      </c>
      <c r="BA318" s="17" t="str">
        <f t="shared" ca="1" si="261"/>
        <v/>
      </c>
      <c r="BB318" s="17">
        <f t="shared" ca="1" si="262"/>
        <v>0.15949243196000173</v>
      </c>
      <c r="BC318" s="17">
        <f t="shared" ca="1" si="263"/>
        <v>0.53638779456790098</v>
      </c>
      <c r="BD318" s="17" t="str">
        <f t="shared" ca="1" si="264"/>
        <v/>
      </c>
      <c r="BE318" s="17" t="str">
        <f t="shared" ca="1" si="265"/>
        <v/>
      </c>
      <c r="BG318" s="17" t="str">
        <f t="shared" ca="1" si="266"/>
        <v/>
      </c>
      <c r="BH318" s="17" t="str">
        <f t="shared" ca="1" si="267"/>
        <v/>
      </c>
      <c r="BI318" s="17" t="str">
        <f t="shared" ca="1" si="268"/>
        <v/>
      </c>
      <c r="BJ318" s="17" t="str">
        <f t="shared" ca="1" si="269"/>
        <v/>
      </c>
      <c r="BK318" s="17" t="str">
        <f t="shared" ca="1" si="270"/>
        <v/>
      </c>
      <c r="BL318" s="17" t="str">
        <f t="shared" ca="1" si="271"/>
        <v/>
      </c>
      <c r="BM318" s="17" t="str">
        <f t="shared" ca="1" si="272"/>
        <v/>
      </c>
      <c r="BN318" s="17" t="str">
        <f t="shared" ca="1" si="273"/>
        <v/>
      </c>
      <c r="BO318" s="17" t="str">
        <f t="shared" ca="1" si="274"/>
        <v/>
      </c>
      <c r="BP318" s="17">
        <f t="shared" ca="1" si="275"/>
        <v>0.138880542702428</v>
      </c>
      <c r="BQ318" s="17">
        <f t="shared" ca="1" si="276"/>
        <v>0.50047524823500611</v>
      </c>
      <c r="BR318" s="17" t="str">
        <f t="shared" ca="1" si="277"/>
        <v/>
      </c>
      <c r="BS318" s="17" t="str">
        <f t="shared" ca="1" si="278"/>
        <v/>
      </c>
      <c r="BX318" t="str">
        <f>IF('Macrobond Imports'!FG317="","",'Macrobond Imports'!FG317)</f>
        <v/>
      </c>
      <c r="BY318" t="str">
        <f>IF('Macrobond Imports'!AI317="","",'Macrobond Imports'!AI317)</f>
        <v/>
      </c>
      <c r="CA318" s="37" t="str">
        <f t="shared" ca="1" si="279"/>
        <v/>
      </c>
      <c r="CB318" s="37" t="str">
        <f t="shared" ca="1" si="280"/>
        <v/>
      </c>
    </row>
    <row r="319" spans="1:80" x14ac:dyDescent="0.25">
      <c r="A319" s="10">
        <f>IF('Macrobond Imports'!A318="","",'Macrobond Imports'!A318)</f>
        <v>26785</v>
      </c>
      <c r="B319" s="9" t="str">
        <f>IF('Macrobond Imports'!B318="","",'Macrobond Imports'!B318)</f>
        <v/>
      </c>
      <c r="C319" s="9" t="str">
        <f>IF('Macrobond Imports'!C318="","",'Macrobond Imports'!C318)</f>
        <v/>
      </c>
      <c r="D319" s="9" t="str">
        <f>IF('Macrobond Imports'!Z318="","",'Macrobond Imports'!Z318)</f>
        <v/>
      </c>
      <c r="E319" s="9" t="str">
        <f>IF('Macrobond Imports'!BH318="","",'Macrobond Imports'!BH318)</f>
        <v/>
      </c>
      <c r="F319" s="9" t="str">
        <f>IF('Macrobond Imports'!BJ318="","",'Macrobond Imports'!BJ318)</f>
        <v/>
      </c>
      <c r="G319" s="9" t="str">
        <f>IF('Macrobond Imports'!BK318="","",'Macrobond Imports'!BK318)</f>
        <v/>
      </c>
      <c r="H319" s="9" t="str">
        <f>IF('Macrobond Imports'!BL318="","",'Macrobond Imports'!BL318)</f>
        <v/>
      </c>
      <c r="I319" s="9" t="str">
        <f>IF('Macrobond Imports'!BS318="","",'Macrobond Imports'!BS318)</f>
        <v/>
      </c>
      <c r="J319" s="9" t="str">
        <f>IF('Macrobond Imports'!AA318="","",'Macrobond Imports'!AA318)</f>
        <v/>
      </c>
      <c r="K319" s="9">
        <f>IF('Macrobond Imports'!DF318="","",'Macrobond Imports'!DF318)</f>
        <v>42.2</v>
      </c>
      <c r="L319" s="9">
        <f>IF('Macrobond Imports'!EA318="","",'Macrobond Imports'!EA318)</f>
        <v>52.5</v>
      </c>
      <c r="M319" s="9" t="str">
        <f>IF('Macrobond Imports'!FA318="","",'Macrobond Imports'!FA318)</f>
        <v/>
      </c>
      <c r="N319" s="9" t="str">
        <f>IF('Macrobond Imports'!FC318="","",'Macrobond Imports'!FC318)</f>
        <v/>
      </c>
      <c r="P319" s="16">
        <f t="shared" si="226"/>
        <v>26785</v>
      </c>
      <c r="Q319" s="17" t="str">
        <f t="shared" si="227"/>
        <v/>
      </c>
      <c r="R319" s="17" t="str">
        <f t="shared" si="228"/>
        <v/>
      </c>
      <c r="S319" s="17" t="str">
        <f t="shared" si="229"/>
        <v/>
      </c>
      <c r="T319" s="17" t="str">
        <f t="shared" si="230"/>
        <v/>
      </c>
      <c r="U319" s="17" t="str">
        <f t="shared" si="231"/>
        <v/>
      </c>
      <c r="V319" s="17" t="str">
        <f t="shared" si="232"/>
        <v/>
      </c>
      <c r="W319" s="17" t="str">
        <f t="shared" si="233"/>
        <v/>
      </c>
      <c r="X319" s="17" t="str">
        <f t="shared" si="234"/>
        <v/>
      </c>
      <c r="Y319" s="17" t="str">
        <f t="shared" si="235"/>
        <v/>
      </c>
      <c r="Z319" s="17">
        <f t="shared" si="236"/>
        <v>2.1791767554479646E-2</v>
      </c>
      <c r="AA319" s="17">
        <f t="shared" si="237"/>
        <v>4.7904191616766401E-2</v>
      </c>
      <c r="AB319" s="17" t="str">
        <f t="shared" si="238"/>
        <v/>
      </c>
      <c r="AC319" s="17" t="str">
        <f t="shared" si="239"/>
        <v/>
      </c>
      <c r="AE319" s="17" t="str">
        <f t="shared" ca="1" si="240"/>
        <v/>
      </c>
      <c r="AF319" s="17" t="str">
        <f t="shared" ca="1" si="241"/>
        <v/>
      </c>
      <c r="AG319" s="17" t="str">
        <f t="shared" ca="1" si="242"/>
        <v/>
      </c>
      <c r="AH319" s="17" t="str">
        <f t="shared" ca="1" si="243"/>
        <v/>
      </c>
      <c r="AI319" s="17" t="str">
        <f t="shared" ca="1" si="244"/>
        <v/>
      </c>
      <c r="AJ319" s="17" t="str">
        <f t="shared" ca="1" si="245"/>
        <v/>
      </c>
      <c r="AK319" s="17" t="str">
        <f t="shared" ca="1" si="246"/>
        <v/>
      </c>
      <c r="AL319" s="17" t="str">
        <f t="shared" ca="1" si="247"/>
        <v/>
      </c>
      <c r="AM319" s="17" t="str">
        <f t="shared" ca="1" si="248"/>
        <v/>
      </c>
      <c r="AN319" s="17">
        <f t="shared" ca="1" si="249"/>
        <v>0.11052631578947381</v>
      </c>
      <c r="AO319" s="17">
        <f t="shared" ca="1" si="250"/>
        <v>0.33587786259541996</v>
      </c>
      <c r="AP319" s="17" t="str">
        <f t="shared" ca="1" si="251"/>
        <v/>
      </c>
      <c r="AQ319" s="17" t="str">
        <f t="shared" ca="1" si="252"/>
        <v/>
      </c>
      <c r="AS319" s="17" t="str">
        <f t="shared" ca="1" si="253"/>
        <v/>
      </c>
      <c r="AT319" s="17" t="str">
        <f t="shared" ca="1" si="254"/>
        <v/>
      </c>
      <c r="AU319" s="17" t="str">
        <f t="shared" ca="1" si="255"/>
        <v/>
      </c>
      <c r="AV319" s="17" t="str">
        <f t="shared" ca="1" si="256"/>
        <v/>
      </c>
      <c r="AW319" s="17" t="str">
        <f t="shared" ca="1" si="257"/>
        <v/>
      </c>
      <c r="AX319" s="17" t="str">
        <f t="shared" ca="1" si="258"/>
        <v/>
      </c>
      <c r="AY319" s="17" t="str">
        <f t="shared" ca="1" si="259"/>
        <v/>
      </c>
      <c r="AZ319" s="17" t="str">
        <f t="shared" ca="1" si="260"/>
        <v/>
      </c>
      <c r="BA319" s="17" t="str">
        <f t="shared" ca="1" si="261"/>
        <v/>
      </c>
      <c r="BB319" s="17">
        <f t="shared" ca="1" si="262"/>
        <v>0.19048613951141724</v>
      </c>
      <c r="BC319" s="17">
        <f t="shared" ca="1" si="263"/>
        <v>0.5436668757876959</v>
      </c>
      <c r="BD319" s="17" t="str">
        <f t="shared" ca="1" si="264"/>
        <v/>
      </c>
      <c r="BE319" s="17" t="str">
        <f t="shared" ca="1" si="265"/>
        <v/>
      </c>
      <c r="BG319" s="17" t="str">
        <f t="shared" ca="1" si="266"/>
        <v/>
      </c>
      <c r="BH319" s="17" t="str">
        <f t="shared" ca="1" si="267"/>
        <v/>
      </c>
      <c r="BI319" s="17" t="str">
        <f t="shared" ca="1" si="268"/>
        <v/>
      </c>
      <c r="BJ319" s="17" t="str">
        <f t="shared" ca="1" si="269"/>
        <v/>
      </c>
      <c r="BK319" s="17" t="str">
        <f t="shared" ca="1" si="270"/>
        <v/>
      </c>
      <c r="BL319" s="17" t="str">
        <f t="shared" ca="1" si="271"/>
        <v/>
      </c>
      <c r="BM319" s="17" t="str">
        <f t="shared" ca="1" si="272"/>
        <v/>
      </c>
      <c r="BN319" s="17" t="str">
        <f t="shared" ca="1" si="273"/>
        <v/>
      </c>
      <c r="BO319" s="17" t="str">
        <f t="shared" ca="1" si="274"/>
        <v/>
      </c>
      <c r="BP319" s="17">
        <f t="shared" ca="1" si="275"/>
        <v>0.17083497698882355</v>
      </c>
      <c r="BQ319" s="17">
        <f t="shared" ca="1" si="276"/>
        <v>0.5625</v>
      </c>
      <c r="BR319" s="17" t="str">
        <f t="shared" ca="1" si="277"/>
        <v/>
      </c>
      <c r="BS319" s="17" t="str">
        <f t="shared" ca="1" si="278"/>
        <v/>
      </c>
      <c r="BX319" t="str">
        <f>IF('Macrobond Imports'!FG318="","",'Macrobond Imports'!FG318)</f>
        <v/>
      </c>
      <c r="BY319" t="str">
        <f>IF('Macrobond Imports'!AI318="","",'Macrobond Imports'!AI318)</f>
        <v/>
      </c>
      <c r="CA319" s="37" t="str">
        <f t="shared" ca="1" si="279"/>
        <v/>
      </c>
      <c r="CB319" s="37" t="str">
        <f t="shared" ca="1" si="280"/>
        <v/>
      </c>
    </row>
    <row r="320" spans="1:80" x14ac:dyDescent="0.25">
      <c r="A320" s="10">
        <f>IF('Macrobond Imports'!A319="","",'Macrobond Imports'!A319)</f>
        <v>26816</v>
      </c>
      <c r="B320" s="9" t="str">
        <f>IF('Macrobond Imports'!B319="","",'Macrobond Imports'!B319)</f>
        <v/>
      </c>
      <c r="C320" s="9" t="str">
        <f>IF('Macrobond Imports'!C319="","",'Macrobond Imports'!C319)</f>
        <v/>
      </c>
      <c r="D320" s="9" t="str">
        <f>IF('Macrobond Imports'!Z319="","",'Macrobond Imports'!Z319)</f>
        <v/>
      </c>
      <c r="E320" s="9" t="str">
        <f>IF('Macrobond Imports'!BH319="","",'Macrobond Imports'!BH319)</f>
        <v/>
      </c>
      <c r="F320" s="9" t="str">
        <f>IF('Macrobond Imports'!BJ319="","",'Macrobond Imports'!BJ319)</f>
        <v/>
      </c>
      <c r="G320" s="9" t="str">
        <f>IF('Macrobond Imports'!BK319="","",'Macrobond Imports'!BK319)</f>
        <v/>
      </c>
      <c r="H320" s="9" t="str">
        <f>IF('Macrobond Imports'!BL319="","",'Macrobond Imports'!BL319)</f>
        <v/>
      </c>
      <c r="I320" s="9" t="str">
        <f>IF('Macrobond Imports'!BS319="","",'Macrobond Imports'!BS319)</f>
        <v/>
      </c>
      <c r="J320" s="9" t="str">
        <f>IF('Macrobond Imports'!AA319="","",'Macrobond Imports'!AA319)</f>
        <v/>
      </c>
      <c r="K320" s="9">
        <f>IF('Macrobond Imports'!DF319="","",'Macrobond Imports'!DF319)</f>
        <v>43</v>
      </c>
      <c r="L320" s="9">
        <f>IF('Macrobond Imports'!EA319="","",'Macrobond Imports'!EA319)</f>
        <v>55</v>
      </c>
      <c r="M320" s="9" t="str">
        <f>IF('Macrobond Imports'!FA319="","",'Macrobond Imports'!FA319)</f>
        <v/>
      </c>
      <c r="N320" s="9" t="str">
        <f>IF('Macrobond Imports'!FC319="","",'Macrobond Imports'!FC319)</f>
        <v/>
      </c>
      <c r="P320" s="16">
        <f t="shared" si="226"/>
        <v>26816</v>
      </c>
      <c r="Q320" s="17" t="str">
        <f t="shared" si="227"/>
        <v/>
      </c>
      <c r="R320" s="17" t="str">
        <f t="shared" si="228"/>
        <v/>
      </c>
      <c r="S320" s="17" t="str">
        <f t="shared" si="229"/>
        <v/>
      </c>
      <c r="T320" s="17" t="str">
        <f t="shared" si="230"/>
        <v/>
      </c>
      <c r="U320" s="17" t="str">
        <f t="shared" si="231"/>
        <v/>
      </c>
      <c r="V320" s="17" t="str">
        <f t="shared" si="232"/>
        <v/>
      </c>
      <c r="W320" s="17" t="str">
        <f t="shared" si="233"/>
        <v/>
      </c>
      <c r="X320" s="17" t="str">
        <f t="shared" si="234"/>
        <v/>
      </c>
      <c r="Y320" s="17" t="str">
        <f t="shared" si="235"/>
        <v/>
      </c>
      <c r="Z320" s="17">
        <f t="shared" si="236"/>
        <v>1.8957345971563955E-2</v>
      </c>
      <c r="AA320" s="17">
        <f t="shared" si="237"/>
        <v>4.7619047619047672E-2</v>
      </c>
      <c r="AB320" s="17" t="str">
        <f t="shared" si="238"/>
        <v/>
      </c>
      <c r="AC320" s="17" t="str">
        <f t="shared" si="239"/>
        <v/>
      </c>
      <c r="AE320" s="17" t="str">
        <f t="shared" ca="1" si="240"/>
        <v/>
      </c>
      <c r="AF320" s="17" t="str">
        <f t="shared" ca="1" si="241"/>
        <v/>
      </c>
      <c r="AG320" s="17" t="str">
        <f t="shared" ca="1" si="242"/>
        <v/>
      </c>
      <c r="AH320" s="17" t="str">
        <f t="shared" ca="1" si="243"/>
        <v/>
      </c>
      <c r="AI320" s="17" t="str">
        <f t="shared" ca="1" si="244"/>
        <v/>
      </c>
      <c r="AJ320" s="17" t="str">
        <f t="shared" ca="1" si="245"/>
        <v/>
      </c>
      <c r="AK320" s="17" t="str">
        <f t="shared" ca="1" si="246"/>
        <v/>
      </c>
      <c r="AL320" s="17" t="str">
        <f t="shared" ca="1" si="247"/>
        <v/>
      </c>
      <c r="AM320" s="17" t="str">
        <f t="shared" ca="1" si="248"/>
        <v/>
      </c>
      <c r="AN320" s="17">
        <f t="shared" ca="1" si="249"/>
        <v>0.13157894736842102</v>
      </c>
      <c r="AO320" s="17">
        <f t="shared" ca="1" si="250"/>
        <v>0.39593908629441632</v>
      </c>
      <c r="AP320" s="17" t="str">
        <f t="shared" ca="1" si="251"/>
        <v/>
      </c>
      <c r="AQ320" s="17" t="str">
        <f t="shared" ca="1" si="252"/>
        <v/>
      </c>
      <c r="AS320" s="17" t="str">
        <f t="shared" ca="1" si="253"/>
        <v/>
      </c>
      <c r="AT320" s="17" t="str">
        <f t="shared" ca="1" si="254"/>
        <v/>
      </c>
      <c r="AU320" s="17" t="str">
        <f t="shared" ca="1" si="255"/>
        <v/>
      </c>
      <c r="AV320" s="17" t="str">
        <f t="shared" ca="1" si="256"/>
        <v/>
      </c>
      <c r="AW320" s="17" t="str">
        <f t="shared" ca="1" si="257"/>
        <v/>
      </c>
      <c r="AX320" s="17" t="str">
        <f t="shared" ca="1" si="258"/>
        <v/>
      </c>
      <c r="AY320" s="17" t="str">
        <f t="shared" ca="1" si="259"/>
        <v/>
      </c>
      <c r="AZ320" s="17" t="str">
        <f t="shared" ca="1" si="260"/>
        <v/>
      </c>
      <c r="BA320" s="17" t="str">
        <f t="shared" ca="1" si="261"/>
        <v/>
      </c>
      <c r="BB320" s="17">
        <f t="shared" ca="1" si="262"/>
        <v>0.19813715138273391</v>
      </c>
      <c r="BC320" s="17">
        <f t="shared" ca="1" si="263"/>
        <v>0.54904159941916952</v>
      </c>
      <c r="BD320" s="17" t="str">
        <f t="shared" ca="1" si="264"/>
        <v/>
      </c>
      <c r="BE320" s="17" t="str">
        <f t="shared" ca="1" si="265"/>
        <v/>
      </c>
      <c r="BG320" s="17" t="str">
        <f t="shared" ca="1" si="266"/>
        <v/>
      </c>
      <c r="BH320" s="17" t="str">
        <f t="shared" ca="1" si="267"/>
        <v/>
      </c>
      <c r="BI320" s="17" t="str">
        <f t="shared" ca="1" si="268"/>
        <v/>
      </c>
      <c r="BJ320" s="17" t="str">
        <f t="shared" ca="1" si="269"/>
        <v/>
      </c>
      <c r="BK320" s="17" t="str">
        <f t="shared" ca="1" si="270"/>
        <v/>
      </c>
      <c r="BL320" s="17" t="str">
        <f t="shared" ca="1" si="271"/>
        <v/>
      </c>
      <c r="BM320" s="17" t="str">
        <f t="shared" ca="1" si="272"/>
        <v/>
      </c>
      <c r="BN320" s="17" t="str">
        <f t="shared" ca="1" si="273"/>
        <v/>
      </c>
      <c r="BO320" s="17" t="str">
        <f t="shared" ca="1" si="274"/>
        <v/>
      </c>
      <c r="BP320" s="17">
        <f t="shared" ca="1" si="275"/>
        <v>0.17908886848280781</v>
      </c>
      <c r="BQ320" s="17">
        <f t="shared" ca="1" si="276"/>
        <v>0.57680198494610191</v>
      </c>
      <c r="BR320" s="17" t="str">
        <f t="shared" ca="1" si="277"/>
        <v/>
      </c>
      <c r="BS320" s="17" t="str">
        <f t="shared" ca="1" si="278"/>
        <v/>
      </c>
      <c r="BX320" t="str">
        <f>IF('Macrobond Imports'!FG319="","",'Macrobond Imports'!FG319)</f>
        <v/>
      </c>
      <c r="BY320" t="str">
        <f>IF('Macrobond Imports'!AI319="","",'Macrobond Imports'!AI319)</f>
        <v/>
      </c>
      <c r="CA320" s="37" t="str">
        <f t="shared" ca="1" si="279"/>
        <v/>
      </c>
      <c r="CB320" s="37" t="str">
        <f t="shared" ca="1" si="280"/>
        <v/>
      </c>
    </row>
    <row r="321" spans="1:80" x14ac:dyDescent="0.25">
      <c r="A321" s="10">
        <f>IF('Macrobond Imports'!A320="","",'Macrobond Imports'!A320)</f>
        <v>26846</v>
      </c>
      <c r="B321" s="9" t="str">
        <f>IF('Macrobond Imports'!B320="","",'Macrobond Imports'!B320)</f>
        <v/>
      </c>
      <c r="C321" s="9" t="str">
        <f>IF('Macrobond Imports'!C320="","",'Macrobond Imports'!C320)</f>
        <v/>
      </c>
      <c r="D321" s="9" t="str">
        <f>IF('Macrobond Imports'!Z320="","",'Macrobond Imports'!Z320)</f>
        <v/>
      </c>
      <c r="E321" s="9" t="str">
        <f>IF('Macrobond Imports'!BH320="","",'Macrobond Imports'!BH320)</f>
        <v/>
      </c>
      <c r="F321" s="9" t="str">
        <f>IF('Macrobond Imports'!BJ320="","",'Macrobond Imports'!BJ320)</f>
        <v/>
      </c>
      <c r="G321" s="9" t="str">
        <f>IF('Macrobond Imports'!BK320="","",'Macrobond Imports'!BK320)</f>
        <v/>
      </c>
      <c r="H321" s="9" t="str">
        <f>IF('Macrobond Imports'!BL320="","",'Macrobond Imports'!BL320)</f>
        <v/>
      </c>
      <c r="I321" s="9" t="str">
        <f>IF('Macrobond Imports'!BS320="","",'Macrobond Imports'!BS320)</f>
        <v/>
      </c>
      <c r="J321" s="9" t="str">
        <f>IF('Macrobond Imports'!AA320="","",'Macrobond Imports'!AA320)</f>
        <v/>
      </c>
      <c r="K321" s="9">
        <f>IF('Macrobond Imports'!DF320="","",'Macrobond Imports'!DF320)</f>
        <v>42.3</v>
      </c>
      <c r="L321" s="9">
        <f>IF('Macrobond Imports'!EA320="","",'Macrobond Imports'!EA320)</f>
        <v>52.5</v>
      </c>
      <c r="M321" s="9" t="str">
        <f>IF('Macrobond Imports'!FA320="","",'Macrobond Imports'!FA320)</f>
        <v/>
      </c>
      <c r="N321" s="9" t="str">
        <f>IF('Macrobond Imports'!FC320="","",'Macrobond Imports'!FC320)</f>
        <v/>
      </c>
      <c r="P321" s="16">
        <f t="shared" si="226"/>
        <v>26846</v>
      </c>
      <c r="Q321" s="17" t="str">
        <f t="shared" si="227"/>
        <v/>
      </c>
      <c r="R321" s="17" t="str">
        <f t="shared" si="228"/>
        <v/>
      </c>
      <c r="S321" s="17" t="str">
        <f t="shared" si="229"/>
        <v/>
      </c>
      <c r="T321" s="17" t="str">
        <f t="shared" si="230"/>
        <v/>
      </c>
      <c r="U321" s="17" t="str">
        <f t="shared" si="231"/>
        <v/>
      </c>
      <c r="V321" s="17" t="str">
        <f t="shared" si="232"/>
        <v/>
      </c>
      <c r="W321" s="17" t="str">
        <f t="shared" si="233"/>
        <v/>
      </c>
      <c r="X321" s="17" t="str">
        <f t="shared" si="234"/>
        <v/>
      </c>
      <c r="Y321" s="17" t="str">
        <f t="shared" si="235"/>
        <v/>
      </c>
      <c r="Z321" s="17">
        <f t="shared" si="236"/>
        <v>-1.6279069767441978E-2</v>
      </c>
      <c r="AA321" s="17">
        <f t="shared" si="237"/>
        <v>-4.5454545454545414E-2</v>
      </c>
      <c r="AB321" s="17" t="str">
        <f t="shared" si="238"/>
        <v/>
      </c>
      <c r="AC321" s="17" t="str">
        <f t="shared" si="239"/>
        <v/>
      </c>
      <c r="AE321" s="17" t="str">
        <f t="shared" ca="1" si="240"/>
        <v/>
      </c>
      <c r="AF321" s="17" t="str">
        <f t="shared" ca="1" si="241"/>
        <v/>
      </c>
      <c r="AG321" s="17" t="str">
        <f t="shared" ca="1" si="242"/>
        <v/>
      </c>
      <c r="AH321" s="17" t="str">
        <f t="shared" ca="1" si="243"/>
        <v/>
      </c>
      <c r="AI321" s="17" t="str">
        <f t="shared" ca="1" si="244"/>
        <v/>
      </c>
      <c r="AJ321" s="17" t="str">
        <f t="shared" ca="1" si="245"/>
        <v/>
      </c>
      <c r="AK321" s="17" t="str">
        <f t="shared" ca="1" si="246"/>
        <v/>
      </c>
      <c r="AL321" s="17" t="str">
        <f t="shared" ca="1" si="247"/>
        <v/>
      </c>
      <c r="AM321" s="17" t="str">
        <f t="shared" ca="1" si="248"/>
        <v/>
      </c>
      <c r="AN321" s="17">
        <f t="shared" ca="1" si="249"/>
        <v>0.11023622047244075</v>
      </c>
      <c r="AO321" s="17">
        <f t="shared" ca="1" si="250"/>
        <v>0.3125</v>
      </c>
      <c r="AP321" s="17" t="str">
        <f t="shared" ca="1" si="251"/>
        <v/>
      </c>
      <c r="AQ321" s="17" t="str">
        <f t="shared" ca="1" si="252"/>
        <v/>
      </c>
      <c r="AS321" s="17" t="str">
        <f t="shared" ca="1" si="253"/>
        <v/>
      </c>
      <c r="AT321" s="17" t="str">
        <f t="shared" ca="1" si="254"/>
        <v/>
      </c>
      <c r="AU321" s="17" t="str">
        <f t="shared" ca="1" si="255"/>
        <v/>
      </c>
      <c r="AV321" s="17" t="str">
        <f t="shared" ca="1" si="256"/>
        <v/>
      </c>
      <c r="AW321" s="17" t="str">
        <f t="shared" ca="1" si="257"/>
        <v/>
      </c>
      <c r="AX321" s="17" t="str">
        <f t="shared" ca="1" si="258"/>
        <v/>
      </c>
      <c r="AY321" s="17" t="str">
        <f t="shared" ca="1" si="259"/>
        <v/>
      </c>
      <c r="AZ321" s="17" t="str">
        <f t="shared" ca="1" si="260"/>
        <v/>
      </c>
      <c r="BA321" s="17" t="str">
        <f t="shared" ca="1" si="261"/>
        <v/>
      </c>
      <c r="BB321" s="17">
        <f t="shared" ca="1" si="262"/>
        <v>0.10042706387048428</v>
      </c>
      <c r="BC321" s="17">
        <f t="shared" ca="1" si="263"/>
        <v>0.2058306264475116</v>
      </c>
      <c r="BD321" s="17" t="str">
        <f t="shared" ca="1" si="264"/>
        <v/>
      </c>
      <c r="BE321" s="17" t="str">
        <f t="shared" ca="1" si="265"/>
        <v/>
      </c>
      <c r="BG321" s="17" t="str">
        <f t="shared" ca="1" si="266"/>
        <v/>
      </c>
      <c r="BH321" s="17" t="str">
        <f t="shared" ca="1" si="267"/>
        <v/>
      </c>
      <c r="BI321" s="17" t="str">
        <f t="shared" ca="1" si="268"/>
        <v/>
      </c>
      <c r="BJ321" s="17" t="str">
        <f t="shared" ca="1" si="269"/>
        <v/>
      </c>
      <c r="BK321" s="17" t="str">
        <f t="shared" ca="1" si="270"/>
        <v/>
      </c>
      <c r="BL321" s="17" t="str">
        <f t="shared" ca="1" si="271"/>
        <v/>
      </c>
      <c r="BM321" s="17" t="str">
        <f t="shared" ca="1" si="272"/>
        <v/>
      </c>
      <c r="BN321" s="17" t="str">
        <f t="shared" ca="1" si="273"/>
        <v/>
      </c>
      <c r="BO321" s="17" t="str">
        <f t="shared" ca="1" si="274"/>
        <v/>
      </c>
      <c r="BP321" s="17">
        <f t="shared" ca="1" si="275"/>
        <v>0.12957374813767331</v>
      </c>
      <c r="BQ321" s="17">
        <f t="shared" ca="1" si="276"/>
        <v>0.36111111111111138</v>
      </c>
      <c r="BR321" s="17" t="str">
        <f t="shared" ca="1" si="277"/>
        <v/>
      </c>
      <c r="BS321" s="17" t="str">
        <f t="shared" ca="1" si="278"/>
        <v/>
      </c>
      <c r="BX321" t="str">
        <f>IF('Macrobond Imports'!FG320="","",'Macrobond Imports'!FG320)</f>
        <v/>
      </c>
      <c r="BY321" t="str">
        <f>IF('Macrobond Imports'!AI320="","",'Macrobond Imports'!AI320)</f>
        <v/>
      </c>
      <c r="CA321" s="37" t="str">
        <f t="shared" ca="1" si="279"/>
        <v/>
      </c>
      <c r="CB321" s="37" t="str">
        <f t="shared" ca="1" si="280"/>
        <v/>
      </c>
    </row>
    <row r="322" spans="1:80" x14ac:dyDescent="0.25">
      <c r="A322" s="10">
        <f>IF('Macrobond Imports'!A321="","",'Macrobond Imports'!A321)</f>
        <v>26877</v>
      </c>
      <c r="B322" s="9" t="str">
        <f>IF('Macrobond Imports'!B321="","",'Macrobond Imports'!B321)</f>
        <v/>
      </c>
      <c r="C322" s="9" t="str">
        <f>IF('Macrobond Imports'!C321="","",'Macrobond Imports'!C321)</f>
        <v/>
      </c>
      <c r="D322" s="9" t="str">
        <f>IF('Macrobond Imports'!Z321="","",'Macrobond Imports'!Z321)</f>
        <v/>
      </c>
      <c r="E322" s="9" t="str">
        <f>IF('Macrobond Imports'!BH321="","",'Macrobond Imports'!BH321)</f>
        <v/>
      </c>
      <c r="F322" s="9" t="str">
        <f>IF('Macrobond Imports'!BJ321="","",'Macrobond Imports'!BJ321)</f>
        <v/>
      </c>
      <c r="G322" s="9" t="str">
        <f>IF('Macrobond Imports'!BK321="","",'Macrobond Imports'!BK321)</f>
        <v/>
      </c>
      <c r="H322" s="9" t="str">
        <f>IF('Macrobond Imports'!BL321="","",'Macrobond Imports'!BL321)</f>
        <v/>
      </c>
      <c r="I322" s="9" t="str">
        <f>IF('Macrobond Imports'!BS321="","",'Macrobond Imports'!BS321)</f>
        <v/>
      </c>
      <c r="J322" s="9" t="str">
        <f>IF('Macrobond Imports'!AA321="","",'Macrobond Imports'!AA321)</f>
        <v/>
      </c>
      <c r="K322" s="9">
        <f>IF('Macrobond Imports'!DF321="","",'Macrobond Imports'!DF321)</f>
        <v>43.5</v>
      </c>
      <c r="L322" s="9">
        <f>IF('Macrobond Imports'!EA321="","",'Macrobond Imports'!EA321)</f>
        <v>64.099999999999994</v>
      </c>
      <c r="M322" s="9" t="str">
        <f>IF('Macrobond Imports'!FA321="","",'Macrobond Imports'!FA321)</f>
        <v/>
      </c>
      <c r="N322" s="9" t="str">
        <f>IF('Macrobond Imports'!FC321="","",'Macrobond Imports'!FC321)</f>
        <v/>
      </c>
      <c r="P322" s="16">
        <f t="shared" si="226"/>
        <v>26877</v>
      </c>
      <c r="Q322" s="17" t="str">
        <f t="shared" si="227"/>
        <v/>
      </c>
      <c r="R322" s="17" t="str">
        <f t="shared" si="228"/>
        <v/>
      </c>
      <c r="S322" s="17" t="str">
        <f t="shared" si="229"/>
        <v/>
      </c>
      <c r="T322" s="17" t="str">
        <f t="shared" si="230"/>
        <v/>
      </c>
      <c r="U322" s="17" t="str">
        <f t="shared" si="231"/>
        <v/>
      </c>
      <c r="V322" s="17" t="str">
        <f t="shared" si="232"/>
        <v/>
      </c>
      <c r="W322" s="17" t="str">
        <f t="shared" si="233"/>
        <v/>
      </c>
      <c r="X322" s="17" t="str">
        <f t="shared" si="234"/>
        <v/>
      </c>
      <c r="Y322" s="17" t="str">
        <f t="shared" si="235"/>
        <v/>
      </c>
      <c r="Z322" s="17">
        <f t="shared" si="236"/>
        <v>2.8368794326241176E-2</v>
      </c>
      <c r="AA322" s="17">
        <f t="shared" si="237"/>
        <v>0.22095238095238079</v>
      </c>
      <c r="AB322" s="17" t="str">
        <f t="shared" si="238"/>
        <v/>
      </c>
      <c r="AC322" s="17" t="str">
        <f t="shared" si="239"/>
        <v/>
      </c>
      <c r="AE322" s="17" t="str">
        <f t="shared" ca="1" si="240"/>
        <v/>
      </c>
      <c r="AF322" s="17" t="str">
        <f t="shared" ca="1" si="241"/>
        <v/>
      </c>
      <c r="AG322" s="17" t="str">
        <f t="shared" ca="1" si="242"/>
        <v/>
      </c>
      <c r="AH322" s="17" t="str">
        <f t="shared" ca="1" si="243"/>
        <v/>
      </c>
      <c r="AI322" s="17" t="str">
        <f t="shared" ca="1" si="244"/>
        <v/>
      </c>
      <c r="AJ322" s="17" t="str">
        <f t="shared" ca="1" si="245"/>
        <v/>
      </c>
      <c r="AK322" s="17" t="str">
        <f t="shared" ca="1" si="246"/>
        <v/>
      </c>
      <c r="AL322" s="17" t="str">
        <f t="shared" ca="1" si="247"/>
        <v/>
      </c>
      <c r="AM322" s="17" t="str">
        <f t="shared" ca="1" si="248"/>
        <v/>
      </c>
      <c r="AN322" s="17">
        <f t="shared" ca="1" si="249"/>
        <v>0.1387434554973821</v>
      </c>
      <c r="AO322" s="17">
        <f t="shared" ca="1" si="250"/>
        <v>0.59057071960297769</v>
      </c>
      <c r="AP322" s="17" t="str">
        <f t="shared" ca="1" si="251"/>
        <v/>
      </c>
      <c r="AQ322" s="17" t="str">
        <f t="shared" ca="1" si="252"/>
        <v/>
      </c>
      <c r="AS322" s="17" t="str">
        <f t="shared" ca="1" si="253"/>
        <v/>
      </c>
      <c r="AT322" s="17" t="str">
        <f t="shared" ca="1" si="254"/>
        <v/>
      </c>
      <c r="AU322" s="17" t="str">
        <f t="shared" ca="1" si="255"/>
        <v/>
      </c>
      <c r="AV322" s="17" t="str">
        <f t="shared" ca="1" si="256"/>
        <v/>
      </c>
      <c r="AW322" s="17" t="str">
        <f t="shared" ca="1" si="257"/>
        <v/>
      </c>
      <c r="AX322" s="17" t="str">
        <f t="shared" ca="1" si="258"/>
        <v/>
      </c>
      <c r="AY322" s="17" t="str">
        <f t="shared" ca="1" si="259"/>
        <v/>
      </c>
      <c r="AZ322" s="17" t="str">
        <f t="shared" ca="1" si="260"/>
        <v/>
      </c>
      <c r="BA322" s="17" t="str">
        <f t="shared" ca="1" si="261"/>
        <v/>
      </c>
      <c r="BB322" s="17">
        <f t="shared" ca="1" si="262"/>
        <v>0.1290345287837269</v>
      </c>
      <c r="BC322" s="17">
        <f t="shared" ca="1" si="263"/>
        <v>1.2222601805428797</v>
      </c>
      <c r="BD322" s="17" t="str">
        <f t="shared" ca="1" si="264"/>
        <v/>
      </c>
      <c r="BE322" s="17" t="str">
        <f t="shared" ca="1" si="265"/>
        <v/>
      </c>
      <c r="BG322" s="17" t="str">
        <f t="shared" ca="1" si="266"/>
        <v/>
      </c>
      <c r="BH322" s="17" t="str">
        <f t="shared" ca="1" si="267"/>
        <v/>
      </c>
      <c r="BI322" s="17" t="str">
        <f t="shared" ca="1" si="268"/>
        <v/>
      </c>
      <c r="BJ322" s="17" t="str">
        <f t="shared" ca="1" si="269"/>
        <v/>
      </c>
      <c r="BK322" s="17" t="str">
        <f t="shared" ca="1" si="270"/>
        <v/>
      </c>
      <c r="BL322" s="17" t="str">
        <f t="shared" ca="1" si="271"/>
        <v/>
      </c>
      <c r="BM322" s="17" t="str">
        <f t="shared" ca="1" si="272"/>
        <v/>
      </c>
      <c r="BN322" s="17" t="str">
        <f t="shared" ca="1" si="273"/>
        <v/>
      </c>
      <c r="BO322" s="17" t="str">
        <f t="shared" ca="1" si="274"/>
        <v/>
      </c>
      <c r="BP322" s="17">
        <f t="shared" ca="1" si="275"/>
        <v>0.15935324968140385</v>
      </c>
      <c r="BQ322" s="17">
        <f t="shared" ca="1" si="276"/>
        <v>0.852141849342547</v>
      </c>
      <c r="BR322" s="17" t="str">
        <f t="shared" ca="1" si="277"/>
        <v/>
      </c>
      <c r="BS322" s="17" t="str">
        <f t="shared" ca="1" si="278"/>
        <v/>
      </c>
      <c r="BX322" t="str">
        <f>IF('Macrobond Imports'!FG321="","",'Macrobond Imports'!FG321)</f>
        <v/>
      </c>
      <c r="BY322" t="str">
        <f>IF('Macrobond Imports'!AI321="","",'Macrobond Imports'!AI321)</f>
        <v/>
      </c>
      <c r="CA322" s="37" t="str">
        <f t="shared" ca="1" si="279"/>
        <v/>
      </c>
      <c r="CB322" s="37" t="str">
        <f t="shared" ca="1" si="280"/>
        <v/>
      </c>
    </row>
    <row r="323" spans="1:80" x14ac:dyDescent="0.25">
      <c r="A323" s="10">
        <f>IF('Macrobond Imports'!A322="","",'Macrobond Imports'!A322)</f>
        <v>26908</v>
      </c>
      <c r="B323" s="9" t="str">
        <f>IF('Macrobond Imports'!B322="","",'Macrobond Imports'!B322)</f>
        <v/>
      </c>
      <c r="C323" s="9" t="str">
        <f>IF('Macrobond Imports'!C322="","",'Macrobond Imports'!C322)</f>
        <v/>
      </c>
      <c r="D323" s="9" t="str">
        <f>IF('Macrobond Imports'!Z322="","",'Macrobond Imports'!Z322)</f>
        <v/>
      </c>
      <c r="E323" s="9" t="str">
        <f>IF('Macrobond Imports'!BH322="","",'Macrobond Imports'!BH322)</f>
        <v/>
      </c>
      <c r="F323" s="9" t="str">
        <f>IF('Macrobond Imports'!BJ322="","",'Macrobond Imports'!BJ322)</f>
        <v/>
      </c>
      <c r="G323" s="9" t="str">
        <f>IF('Macrobond Imports'!BK322="","",'Macrobond Imports'!BK322)</f>
        <v/>
      </c>
      <c r="H323" s="9" t="str">
        <f>IF('Macrobond Imports'!BL322="","",'Macrobond Imports'!BL322)</f>
        <v/>
      </c>
      <c r="I323" s="9" t="str">
        <f>IF('Macrobond Imports'!BS322="","",'Macrobond Imports'!BS322)</f>
        <v/>
      </c>
      <c r="J323" s="9" t="str">
        <f>IF('Macrobond Imports'!AA322="","",'Macrobond Imports'!AA322)</f>
        <v/>
      </c>
      <c r="K323" s="9">
        <f>IF('Macrobond Imports'!DF322="","",'Macrobond Imports'!DF322)</f>
        <v>43</v>
      </c>
      <c r="L323" s="9">
        <f>IF('Macrobond Imports'!EA322="","",'Macrobond Imports'!EA322)</f>
        <v>60.9</v>
      </c>
      <c r="M323" s="9" t="str">
        <f>IF('Macrobond Imports'!FA322="","",'Macrobond Imports'!FA322)</f>
        <v/>
      </c>
      <c r="N323" s="9" t="str">
        <f>IF('Macrobond Imports'!FC322="","",'Macrobond Imports'!FC322)</f>
        <v/>
      </c>
      <c r="P323" s="16">
        <f t="shared" si="226"/>
        <v>26908</v>
      </c>
      <c r="Q323" s="17" t="str">
        <f t="shared" si="227"/>
        <v/>
      </c>
      <c r="R323" s="17" t="str">
        <f t="shared" si="228"/>
        <v/>
      </c>
      <c r="S323" s="17" t="str">
        <f t="shared" si="229"/>
        <v/>
      </c>
      <c r="T323" s="17" t="str">
        <f t="shared" si="230"/>
        <v/>
      </c>
      <c r="U323" s="17" t="str">
        <f t="shared" si="231"/>
        <v/>
      </c>
      <c r="V323" s="17" t="str">
        <f t="shared" si="232"/>
        <v/>
      </c>
      <c r="W323" s="17" t="str">
        <f t="shared" si="233"/>
        <v/>
      </c>
      <c r="X323" s="17" t="str">
        <f t="shared" si="234"/>
        <v/>
      </c>
      <c r="Y323" s="17" t="str">
        <f t="shared" si="235"/>
        <v/>
      </c>
      <c r="Z323" s="17">
        <f t="shared" si="236"/>
        <v>-1.1494252873563204E-2</v>
      </c>
      <c r="AA323" s="17">
        <f t="shared" si="237"/>
        <v>-4.9921996879875086E-2</v>
      </c>
      <c r="AB323" s="17" t="str">
        <f t="shared" si="238"/>
        <v/>
      </c>
      <c r="AC323" s="17" t="str">
        <f t="shared" si="239"/>
        <v/>
      </c>
      <c r="AE323" s="17" t="str">
        <f t="shared" ca="1" si="240"/>
        <v/>
      </c>
      <c r="AF323" s="17" t="str">
        <f t="shared" ca="1" si="241"/>
        <v/>
      </c>
      <c r="AG323" s="17" t="str">
        <f t="shared" ca="1" si="242"/>
        <v/>
      </c>
      <c r="AH323" s="17" t="str">
        <f t="shared" ca="1" si="243"/>
        <v/>
      </c>
      <c r="AI323" s="17" t="str">
        <f t="shared" ca="1" si="244"/>
        <v/>
      </c>
      <c r="AJ323" s="17" t="str">
        <f t="shared" ca="1" si="245"/>
        <v/>
      </c>
      <c r="AK323" s="17" t="str">
        <f t="shared" ca="1" si="246"/>
        <v/>
      </c>
      <c r="AL323" s="17" t="str">
        <f t="shared" ca="1" si="247"/>
        <v/>
      </c>
      <c r="AM323" s="17" t="str">
        <f t="shared" ca="1" si="248"/>
        <v/>
      </c>
      <c r="AN323" s="17">
        <f t="shared" ca="1" si="249"/>
        <v>0.11688311688311681</v>
      </c>
      <c r="AO323" s="17">
        <f t="shared" ca="1" si="250"/>
        <v>0.50370370370370376</v>
      </c>
      <c r="AP323" s="17" t="str">
        <f t="shared" ca="1" si="251"/>
        <v/>
      </c>
      <c r="AQ323" s="17" t="str">
        <f t="shared" ca="1" si="252"/>
        <v/>
      </c>
      <c r="AS323" s="17" t="str">
        <f t="shared" ca="1" si="253"/>
        <v/>
      </c>
      <c r="AT323" s="17" t="str">
        <f t="shared" ca="1" si="254"/>
        <v/>
      </c>
      <c r="AU323" s="17" t="str">
        <f t="shared" ca="1" si="255"/>
        <v/>
      </c>
      <c r="AV323" s="17" t="str">
        <f t="shared" ca="1" si="256"/>
        <v/>
      </c>
      <c r="AW323" s="17" t="str">
        <f t="shared" ca="1" si="257"/>
        <v/>
      </c>
      <c r="AX323" s="17" t="str">
        <f t="shared" ca="1" si="258"/>
        <v/>
      </c>
      <c r="AY323" s="17" t="str">
        <f t="shared" ca="1" si="259"/>
        <v/>
      </c>
      <c r="AZ323" s="17" t="str">
        <f t="shared" ca="1" si="260"/>
        <v/>
      </c>
      <c r="BA323" s="17" t="str">
        <f t="shared" ca="1" si="261"/>
        <v/>
      </c>
      <c r="BB323" s="17">
        <f t="shared" ca="1" si="262"/>
        <v>0</v>
      </c>
      <c r="BC323" s="17">
        <f t="shared" ca="1" si="263"/>
        <v>0.50320569535960624</v>
      </c>
      <c r="BD323" s="17" t="str">
        <f t="shared" ca="1" si="264"/>
        <v/>
      </c>
      <c r="BE323" s="17" t="str">
        <f t="shared" ca="1" si="265"/>
        <v/>
      </c>
      <c r="BG323" s="17" t="str">
        <f t="shared" ca="1" si="266"/>
        <v/>
      </c>
      <c r="BH323" s="17" t="str">
        <f t="shared" ca="1" si="267"/>
        <v/>
      </c>
      <c r="BI323" s="17" t="str">
        <f t="shared" ca="1" si="268"/>
        <v/>
      </c>
      <c r="BJ323" s="17" t="str">
        <f t="shared" ca="1" si="269"/>
        <v/>
      </c>
      <c r="BK323" s="17" t="str">
        <f t="shared" ca="1" si="270"/>
        <v/>
      </c>
      <c r="BL323" s="17" t="str">
        <f t="shared" ca="1" si="271"/>
        <v/>
      </c>
      <c r="BM323" s="17" t="str">
        <f t="shared" ca="1" si="272"/>
        <v/>
      </c>
      <c r="BN323" s="17" t="str">
        <f t="shared" ca="1" si="273"/>
        <v/>
      </c>
      <c r="BO323" s="17" t="str">
        <f t="shared" ca="1" si="274"/>
        <v/>
      </c>
      <c r="BP323" s="17">
        <f t="shared" ca="1" si="275"/>
        <v>9.4594514595580215E-2</v>
      </c>
      <c r="BQ323" s="17">
        <f t="shared" ca="1" si="276"/>
        <v>0.52595155709342567</v>
      </c>
      <c r="BR323" s="17" t="str">
        <f t="shared" ca="1" si="277"/>
        <v/>
      </c>
      <c r="BS323" s="17" t="str">
        <f t="shared" ca="1" si="278"/>
        <v/>
      </c>
      <c r="BX323" t="str">
        <f>IF('Macrobond Imports'!FG322="","",'Macrobond Imports'!FG322)</f>
        <v/>
      </c>
      <c r="BY323" t="str">
        <f>IF('Macrobond Imports'!AI322="","",'Macrobond Imports'!AI322)</f>
        <v/>
      </c>
      <c r="CA323" s="37" t="str">
        <f t="shared" ca="1" si="279"/>
        <v/>
      </c>
      <c r="CB323" s="37" t="str">
        <f t="shared" ca="1" si="280"/>
        <v/>
      </c>
    </row>
    <row r="324" spans="1:80" x14ac:dyDescent="0.25">
      <c r="A324" s="10">
        <f>IF('Macrobond Imports'!A323="","",'Macrobond Imports'!A323)</f>
        <v>26938</v>
      </c>
      <c r="B324" s="9" t="str">
        <f>IF('Macrobond Imports'!B323="","",'Macrobond Imports'!B323)</f>
        <v/>
      </c>
      <c r="C324" s="9" t="str">
        <f>IF('Macrobond Imports'!C323="","",'Macrobond Imports'!C323)</f>
        <v/>
      </c>
      <c r="D324" s="9" t="str">
        <f>IF('Macrobond Imports'!Z323="","",'Macrobond Imports'!Z323)</f>
        <v/>
      </c>
      <c r="E324" s="9" t="str">
        <f>IF('Macrobond Imports'!BH323="","",'Macrobond Imports'!BH323)</f>
        <v/>
      </c>
      <c r="F324" s="9" t="str">
        <f>IF('Macrobond Imports'!BJ323="","",'Macrobond Imports'!BJ323)</f>
        <v/>
      </c>
      <c r="G324" s="9" t="str">
        <f>IF('Macrobond Imports'!BK323="","",'Macrobond Imports'!BK323)</f>
        <v/>
      </c>
      <c r="H324" s="9" t="str">
        <f>IF('Macrobond Imports'!BL323="","",'Macrobond Imports'!BL323)</f>
        <v/>
      </c>
      <c r="I324" s="9" t="str">
        <f>IF('Macrobond Imports'!BS323="","",'Macrobond Imports'!BS323)</f>
        <v/>
      </c>
      <c r="J324" s="9" t="str">
        <f>IF('Macrobond Imports'!AA323="","",'Macrobond Imports'!AA323)</f>
        <v/>
      </c>
      <c r="K324" s="9">
        <f>IF('Macrobond Imports'!DF323="","",'Macrobond Imports'!DF323)</f>
        <v>43.4</v>
      </c>
      <c r="L324" s="9">
        <f>IF('Macrobond Imports'!EA323="","",'Macrobond Imports'!EA323)</f>
        <v>58.5</v>
      </c>
      <c r="M324" s="9" t="str">
        <f>IF('Macrobond Imports'!FA323="","",'Macrobond Imports'!FA323)</f>
        <v/>
      </c>
      <c r="N324" s="9" t="str">
        <f>IF('Macrobond Imports'!FC323="","",'Macrobond Imports'!FC323)</f>
        <v/>
      </c>
      <c r="P324" s="16">
        <f t="shared" si="226"/>
        <v>26938</v>
      </c>
      <c r="Q324" s="17" t="str">
        <f t="shared" si="227"/>
        <v/>
      </c>
      <c r="R324" s="17" t="str">
        <f t="shared" si="228"/>
        <v/>
      </c>
      <c r="S324" s="17" t="str">
        <f t="shared" si="229"/>
        <v/>
      </c>
      <c r="T324" s="17" t="str">
        <f t="shared" si="230"/>
        <v/>
      </c>
      <c r="U324" s="17" t="str">
        <f t="shared" si="231"/>
        <v/>
      </c>
      <c r="V324" s="17" t="str">
        <f t="shared" si="232"/>
        <v/>
      </c>
      <c r="W324" s="17" t="str">
        <f t="shared" si="233"/>
        <v/>
      </c>
      <c r="X324" s="17" t="str">
        <f t="shared" si="234"/>
        <v/>
      </c>
      <c r="Y324" s="17" t="str">
        <f t="shared" si="235"/>
        <v/>
      </c>
      <c r="Z324" s="17">
        <f t="shared" si="236"/>
        <v>9.302325581395321E-3</v>
      </c>
      <c r="AA324" s="17">
        <f t="shared" si="237"/>
        <v>-3.9408866995073843E-2</v>
      </c>
      <c r="AB324" s="17" t="str">
        <f t="shared" si="238"/>
        <v/>
      </c>
      <c r="AC324" s="17" t="str">
        <f t="shared" si="239"/>
        <v/>
      </c>
      <c r="AE324" s="17" t="str">
        <f t="shared" ca="1" si="240"/>
        <v/>
      </c>
      <c r="AF324" s="17" t="str">
        <f t="shared" ca="1" si="241"/>
        <v/>
      </c>
      <c r="AG324" s="17" t="str">
        <f t="shared" ca="1" si="242"/>
        <v/>
      </c>
      <c r="AH324" s="17" t="str">
        <f t="shared" ca="1" si="243"/>
        <v/>
      </c>
      <c r="AI324" s="17" t="str">
        <f t="shared" ca="1" si="244"/>
        <v/>
      </c>
      <c r="AJ324" s="17" t="str">
        <f t="shared" ca="1" si="245"/>
        <v/>
      </c>
      <c r="AK324" s="17" t="str">
        <f t="shared" ca="1" si="246"/>
        <v/>
      </c>
      <c r="AL324" s="17" t="str">
        <f t="shared" ca="1" si="247"/>
        <v/>
      </c>
      <c r="AM324" s="17" t="str">
        <f t="shared" ca="1" si="248"/>
        <v/>
      </c>
      <c r="AN324" s="17">
        <f t="shared" ca="1" si="249"/>
        <v>0.12144702842377253</v>
      </c>
      <c r="AO324" s="17">
        <f t="shared" ca="1" si="250"/>
        <v>0.43031784841075793</v>
      </c>
      <c r="AP324" s="17" t="str">
        <f t="shared" ca="1" si="251"/>
        <v/>
      </c>
      <c r="AQ324" s="17" t="str">
        <f t="shared" ca="1" si="252"/>
        <v/>
      </c>
      <c r="AS324" s="17" t="str">
        <f t="shared" ca="1" si="253"/>
        <v/>
      </c>
      <c r="AT324" s="17" t="str">
        <f t="shared" ca="1" si="254"/>
        <v/>
      </c>
      <c r="AU324" s="17" t="str">
        <f t="shared" ca="1" si="255"/>
        <v/>
      </c>
      <c r="AV324" s="17" t="str">
        <f t="shared" ca="1" si="256"/>
        <v/>
      </c>
      <c r="AW324" s="17" t="str">
        <f t="shared" ca="1" si="257"/>
        <v/>
      </c>
      <c r="AX324" s="17" t="str">
        <f t="shared" ca="1" si="258"/>
        <v/>
      </c>
      <c r="AY324" s="17" t="str">
        <f t="shared" ca="1" si="259"/>
        <v/>
      </c>
      <c r="AZ324" s="17" t="str">
        <f t="shared" ca="1" si="260"/>
        <v/>
      </c>
      <c r="BA324" s="17" t="str">
        <f t="shared" ca="1" si="261"/>
        <v/>
      </c>
      <c r="BB324" s="17">
        <f t="shared" ca="1" si="262"/>
        <v>0.10814718751106933</v>
      </c>
      <c r="BC324" s="17">
        <f t="shared" ca="1" si="263"/>
        <v>0.54165164514785502</v>
      </c>
      <c r="BD324" s="17" t="str">
        <f t="shared" ca="1" si="264"/>
        <v/>
      </c>
      <c r="BE324" s="17" t="str">
        <f t="shared" ca="1" si="265"/>
        <v/>
      </c>
      <c r="BG324" s="17" t="str">
        <f t="shared" ca="1" si="266"/>
        <v/>
      </c>
      <c r="BH324" s="17" t="str">
        <f t="shared" ca="1" si="267"/>
        <v/>
      </c>
      <c r="BI324" s="17" t="str">
        <f t="shared" ca="1" si="268"/>
        <v/>
      </c>
      <c r="BJ324" s="17" t="str">
        <f t="shared" ca="1" si="269"/>
        <v/>
      </c>
      <c r="BK324" s="17" t="str">
        <f t="shared" ca="1" si="270"/>
        <v/>
      </c>
      <c r="BL324" s="17" t="str">
        <f t="shared" ca="1" si="271"/>
        <v/>
      </c>
      <c r="BM324" s="17" t="str">
        <f t="shared" ca="1" si="272"/>
        <v/>
      </c>
      <c r="BN324" s="17" t="str">
        <f t="shared" ca="1" si="273"/>
        <v/>
      </c>
      <c r="BO324" s="17" t="str">
        <f t="shared" ca="1" si="274"/>
        <v/>
      </c>
      <c r="BP324" s="17">
        <f t="shared" ca="1" si="275"/>
        <v>0.10428037920137911</v>
      </c>
      <c r="BQ324" s="17">
        <f t="shared" ca="1" si="276"/>
        <v>0.36344078310444972</v>
      </c>
      <c r="BR324" s="17" t="str">
        <f t="shared" ca="1" si="277"/>
        <v/>
      </c>
      <c r="BS324" s="17" t="str">
        <f t="shared" ca="1" si="278"/>
        <v/>
      </c>
      <c r="BX324" t="str">
        <f>IF('Macrobond Imports'!FG323="","",'Macrobond Imports'!FG323)</f>
        <v/>
      </c>
      <c r="BY324" t="str">
        <f>IF('Macrobond Imports'!AI323="","",'Macrobond Imports'!AI323)</f>
        <v/>
      </c>
      <c r="CA324" s="37" t="str">
        <f t="shared" ca="1" si="279"/>
        <v/>
      </c>
      <c r="CB324" s="37" t="str">
        <f t="shared" ca="1" si="280"/>
        <v/>
      </c>
    </row>
    <row r="325" spans="1:80" x14ac:dyDescent="0.25">
      <c r="A325" s="10">
        <f>IF('Macrobond Imports'!A324="","",'Macrobond Imports'!A324)</f>
        <v>26969</v>
      </c>
      <c r="B325" s="9" t="str">
        <f>IF('Macrobond Imports'!B324="","",'Macrobond Imports'!B324)</f>
        <v/>
      </c>
      <c r="C325" s="9" t="str">
        <f>IF('Macrobond Imports'!C324="","",'Macrobond Imports'!C324)</f>
        <v/>
      </c>
      <c r="D325" s="9" t="str">
        <f>IF('Macrobond Imports'!Z324="","",'Macrobond Imports'!Z324)</f>
        <v/>
      </c>
      <c r="E325" s="9" t="str">
        <f>IF('Macrobond Imports'!BH324="","",'Macrobond Imports'!BH324)</f>
        <v/>
      </c>
      <c r="F325" s="9" t="str">
        <f>IF('Macrobond Imports'!BJ324="","",'Macrobond Imports'!BJ324)</f>
        <v/>
      </c>
      <c r="G325" s="9" t="str">
        <f>IF('Macrobond Imports'!BK324="","",'Macrobond Imports'!BK324)</f>
        <v/>
      </c>
      <c r="H325" s="9" t="str">
        <f>IF('Macrobond Imports'!BL324="","",'Macrobond Imports'!BL324)</f>
        <v/>
      </c>
      <c r="I325" s="9" t="str">
        <f>IF('Macrobond Imports'!BS324="","",'Macrobond Imports'!BS324)</f>
        <v/>
      </c>
      <c r="J325" s="9" t="str">
        <f>IF('Macrobond Imports'!AA324="","",'Macrobond Imports'!AA324)</f>
        <v/>
      </c>
      <c r="K325" s="9">
        <f>IF('Macrobond Imports'!DF324="","",'Macrobond Imports'!DF324)</f>
        <v>43.8</v>
      </c>
      <c r="L325" s="9">
        <f>IF('Macrobond Imports'!EA324="","",'Macrobond Imports'!EA324)</f>
        <v>59</v>
      </c>
      <c r="M325" s="9" t="str">
        <f>IF('Macrobond Imports'!FA324="","",'Macrobond Imports'!FA324)</f>
        <v/>
      </c>
      <c r="N325" s="9" t="str">
        <f>IF('Macrobond Imports'!FC324="","",'Macrobond Imports'!FC324)</f>
        <v/>
      </c>
      <c r="P325" s="16">
        <f t="shared" si="226"/>
        <v>26969</v>
      </c>
      <c r="Q325" s="17" t="str">
        <f t="shared" si="227"/>
        <v/>
      </c>
      <c r="R325" s="17" t="str">
        <f t="shared" si="228"/>
        <v/>
      </c>
      <c r="S325" s="17" t="str">
        <f t="shared" si="229"/>
        <v/>
      </c>
      <c r="T325" s="17" t="str">
        <f t="shared" si="230"/>
        <v/>
      </c>
      <c r="U325" s="17" t="str">
        <f t="shared" si="231"/>
        <v/>
      </c>
      <c r="V325" s="17" t="str">
        <f t="shared" si="232"/>
        <v/>
      </c>
      <c r="W325" s="17" t="str">
        <f t="shared" si="233"/>
        <v/>
      </c>
      <c r="X325" s="17" t="str">
        <f t="shared" si="234"/>
        <v/>
      </c>
      <c r="Y325" s="17" t="str">
        <f t="shared" si="235"/>
        <v/>
      </c>
      <c r="Z325" s="17">
        <f t="shared" si="236"/>
        <v>9.2165898617511122E-3</v>
      </c>
      <c r="AA325" s="17">
        <f t="shared" si="237"/>
        <v>8.5470085470085166E-3</v>
      </c>
      <c r="AB325" s="17" t="str">
        <f t="shared" si="238"/>
        <v/>
      </c>
      <c r="AC325" s="17" t="str">
        <f t="shared" si="239"/>
        <v/>
      </c>
      <c r="AE325" s="17" t="str">
        <f t="shared" ca="1" si="240"/>
        <v/>
      </c>
      <c r="AF325" s="17" t="str">
        <f t="shared" ca="1" si="241"/>
        <v/>
      </c>
      <c r="AG325" s="17" t="str">
        <f t="shared" ca="1" si="242"/>
        <v/>
      </c>
      <c r="AH325" s="17" t="str">
        <f t="shared" ca="1" si="243"/>
        <v/>
      </c>
      <c r="AI325" s="17" t="str">
        <f t="shared" ca="1" si="244"/>
        <v/>
      </c>
      <c r="AJ325" s="17" t="str">
        <f t="shared" ca="1" si="245"/>
        <v/>
      </c>
      <c r="AK325" s="17" t="str">
        <f t="shared" ca="1" si="246"/>
        <v/>
      </c>
      <c r="AL325" s="17" t="str">
        <f t="shared" ca="1" si="247"/>
        <v/>
      </c>
      <c r="AM325" s="17" t="str">
        <f t="shared" ca="1" si="248"/>
        <v/>
      </c>
      <c r="AN325" s="17">
        <f t="shared" ca="1" si="249"/>
        <v>0.12307692307692308</v>
      </c>
      <c r="AO325" s="17">
        <f t="shared" ca="1" si="250"/>
        <v>0.40476190476190466</v>
      </c>
      <c r="AP325" s="17" t="str">
        <f t="shared" ca="1" si="251"/>
        <v/>
      </c>
      <c r="AQ325" s="17" t="str">
        <f t="shared" ca="1" si="252"/>
        <v/>
      </c>
      <c r="AS325" s="17" t="str">
        <f t="shared" ca="1" si="253"/>
        <v/>
      </c>
      <c r="AT325" s="17" t="str">
        <f t="shared" ca="1" si="254"/>
        <v/>
      </c>
      <c r="AU325" s="17" t="str">
        <f t="shared" ca="1" si="255"/>
        <v/>
      </c>
      <c r="AV325" s="17" t="str">
        <f t="shared" ca="1" si="256"/>
        <v/>
      </c>
      <c r="AW325" s="17" t="str">
        <f t="shared" ca="1" si="257"/>
        <v/>
      </c>
      <c r="AX325" s="17" t="str">
        <f t="shared" ca="1" si="258"/>
        <v/>
      </c>
      <c r="AY325" s="17" t="str">
        <f t="shared" ca="1" si="259"/>
        <v/>
      </c>
      <c r="AZ325" s="17" t="str">
        <f t="shared" ca="1" si="260"/>
        <v/>
      </c>
      <c r="BA325" s="17" t="str">
        <f t="shared" ca="1" si="261"/>
        <v/>
      </c>
      <c r="BB325" s="17">
        <f t="shared" ca="1" si="262"/>
        <v>2.7872895779753826E-2</v>
      </c>
      <c r="BC325" s="17">
        <f t="shared" ca="1" si="263"/>
        <v>-0.28224549258952802</v>
      </c>
      <c r="BD325" s="17" t="str">
        <f t="shared" ca="1" si="264"/>
        <v/>
      </c>
      <c r="BE325" s="17" t="str">
        <f t="shared" ca="1" si="265"/>
        <v/>
      </c>
      <c r="BG325" s="17" t="str">
        <f t="shared" ca="1" si="266"/>
        <v/>
      </c>
      <c r="BH325" s="17" t="str">
        <f t="shared" ca="1" si="267"/>
        <v/>
      </c>
      <c r="BI325" s="17" t="str">
        <f t="shared" ca="1" si="268"/>
        <v/>
      </c>
      <c r="BJ325" s="17" t="str">
        <f t="shared" ca="1" si="269"/>
        <v/>
      </c>
      <c r="BK325" s="17" t="str">
        <f t="shared" ca="1" si="270"/>
        <v/>
      </c>
      <c r="BL325" s="17" t="str">
        <f t="shared" ca="1" si="271"/>
        <v/>
      </c>
      <c r="BM325" s="17" t="str">
        <f t="shared" ca="1" si="272"/>
        <v/>
      </c>
      <c r="BN325" s="17" t="str">
        <f t="shared" ca="1" si="273"/>
        <v/>
      </c>
      <c r="BO325" s="17" t="str">
        <f t="shared" ca="1" si="274"/>
        <v/>
      </c>
      <c r="BP325" s="17">
        <f t="shared" ca="1" si="275"/>
        <v>7.7266907751398106E-2</v>
      </c>
      <c r="BQ325" s="17">
        <f t="shared" ca="1" si="276"/>
        <v>0.26294784580498876</v>
      </c>
      <c r="BR325" s="17" t="str">
        <f t="shared" ca="1" si="277"/>
        <v/>
      </c>
      <c r="BS325" s="17" t="str">
        <f t="shared" ca="1" si="278"/>
        <v/>
      </c>
      <c r="BX325" t="str">
        <f>IF('Macrobond Imports'!FG324="","",'Macrobond Imports'!FG324)</f>
        <v/>
      </c>
      <c r="BY325" t="str">
        <f>IF('Macrobond Imports'!AI324="","",'Macrobond Imports'!AI324)</f>
        <v/>
      </c>
      <c r="CA325" s="37" t="str">
        <f t="shared" ca="1" si="279"/>
        <v/>
      </c>
      <c r="CB325" s="37" t="str">
        <f t="shared" ca="1" si="280"/>
        <v/>
      </c>
    </row>
    <row r="326" spans="1:80" x14ac:dyDescent="0.25">
      <c r="A326" s="10">
        <f>IF('Macrobond Imports'!A325="","",'Macrobond Imports'!A325)</f>
        <v>26999</v>
      </c>
      <c r="B326" s="9" t="str">
        <f>IF('Macrobond Imports'!B325="","",'Macrobond Imports'!B325)</f>
        <v/>
      </c>
      <c r="C326" s="9" t="str">
        <f>IF('Macrobond Imports'!C325="","",'Macrobond Imports'!C325)</f>
        <v/>
      </c>
      <c r="D326" s="9" t="str">
        <f>IF('Macrobond Imports'!Z325="","",'Macrobond Imports'!Z325)</f>
        <v/>
      </c>
      <c r="E326" s="9" t="str">
        <f>IF('Macrobond Imports'!BH325="","",'Macrobond Imports'!BH325)</f>
        <v/>
      </c>
      <c r="F326" s="9" t="str">
        <f>IF('Macrobond Imports'!BJ325="","",'Macrobond Imports'!BJ325)</f>
        <v/>
      </c>
      <c r="G326" s="9" t="str">
        <f>IF('Macrobond Imports'!BK325="","",'Macrobond Imports'!BK325)</f>
        <v/>
      </c>
      <c r="H326" s="9" t="str">
        <f>IF('Macrobond Imports'!BL325="","",'Macrobond Imports'!BL325)</f>
        <v/>
      </c>
      <c r="I326" s="9" t="str">
        <f>IF('Macrobond Imports'!BS325="","",'Macrobond Imports'!BS325)</f>
        <v/>
      </c>
      <c r="J326" s="9" t="str">
        <f>IF('Macrobond Imports'!AA325="","",'Macrobond Imports'!AA325)</f>
        <v/>
      </c>
      <c r="K326" s="9">
        <f>IF('Macrobond Imports'!DF325="","",'Macrobond Imports'!DF325)</f>
        <v>44.8</v>
      </c>
      <c r="L326" s="9">
        <f>IF('Macrobond Imports'!EA325="","",'Macrobond Imports'!EA325)</f>
        <v>59.1</v>
      </c>
      <c r="M326" s="9" t="str">
        <f>IF('Macrobond Imports'!FA325="","",'Macrobond Imports'!FA325)</f>
        <v/>
      </c>
      <c r="N326" s="9" t="str">
        <f>IF('Macrobond Imports'!FC325="","",'Macrobond Imports'!FC325)</f>
        <v/>
      </c>
      <c r="P326" s="16">
        <f t="shared" si="226"/>
        <v>26999</v>
      </c>
      <c r="Q326" s="17" t="str">
        <f t="shared" si="227"/>
        <v/>
      </c>
      <c r="R326" s="17" t="str">
        <f t="shared" si="228"/>
        <v/>
      </c>
      <c r="S326" s="17" t="str">
        <f t="shared" si="229"/>
        <v/>
      </c>
      <c r="T326" s="17" t="str">
        <f t="shared" si="230"/>
        <v/>
      </c>
      <c r="U326" s="17" t="str">
        <f t="shared" si="231"/>
        <v/>
      </c>
      <c r="V326" s="17" t="str">
        <f t="shared" si="232"/>
        <v/>
      </c>
      <c r="W326" s="17" t="str">
        <f t="shared" si="233"/>
        <v/>
      </c>
      <c r="X326" s="17" t="str">
        <f t="shared" si="234"/>
        <v/>
      </c>
      <c r="Y326" s="17" t="str">
        <f t="shared" si="235"/>
        <v/>
      </c>
      <c r="Z326" s="17">
        <f t="shared" si="236"/>
        <v>2.2831050228310446E-2</v>
      </c>
      <c r="AA326" s="17">
        <f t="shared" si="237"/>
        <v>1.6949152542373724E-3</v>
      </c>
      <c r="AB326" s="17" t="str">
        <f t="shared" si="238"/>
        <v/>
      </c>
      <c r="AC326" s="17" t="str">
        <f t="shared" si="239"/>
        <v/>
      </c>
      <c r="AE326" s="17" t="str">
        <f t="shared" ca="1" si="240"/>
        <v/>
      </c>
      <c r="AF326" s="17" t="str">
        <f t="shared" ca="1" si="241"/>
        <v/>
      </c>
      <c r="AG326" s="17" t="str">
        <f t="shared" ca="1" si="242"/>
        <v/>
      </c>
      <c r="AH326" s="17" t="str">
        <f t="shared" ca="1" si="243"/>
        <v/>
      </c>
      <c r="AI326" s="17" t="str">
        <f t="shared" ca="1" si="244"/>
        <v/>
      </c>
      <c r="AJ326" s="17" t="str">
        <f t="shared" ca="1" si="245"/>
        <v/>
      </c>
      <c r="AK326" s="17" t="str">
        <f t="shared" ca="1" si="246"/>
        <v/>
      </c>
      <c r="AL326" s="17" t="str">
        <f t="shared" ca="1" si="247"/>
        <v/>
      </c>
      <c r="AM326" s="17" t="str">
        <f t="shared" ca="1" si="248"/>
        <v/>
      </c>
      <c r="AN326" s="17">
        <f t="shared" ca="1" si="249"/>
        <v>0.13131313131313127</v>
      </c>
      <c r="AO326" s="17">
        <f t="shared" ca="1" si="250"/>
        <v>0.34931506849315075</v>
      </c>
      <c r="AP326" s="17" t="str">
        <f t="shared" ca="1" si="251"/>
        <v/>
      </c>
      <c r="AQ326" s="17" t="str">
        <f t="shared" ca="1" si="252"/>
        <v/>
      </c>
      <c r="AS326" s="17" t="str">
        <f t="shared" ca="1" si="253"/>
        <v/>
      </c>
      <c r="AT326" s="17" t="str">
        <f t="shared" ca="1" si="254"/>
        <v/>
      </c>
      <c r="AU326" s="17" t="str">
        <f t="shared" ca="1" si="255"/>
        <v/>
      </c>
      <c r="AV326" s="17" t="str">
        <f t="shared" ca="1" si="256"/>
        <v/>
      </c>
      <c r="AW326" s="17" t="str">
        <f t="shared" ca="1" si="257"/>
        <v/>
      </c>
      <c r="AX326" s="17" t="str">
        <f t="shared" ca="1" si="258"/>
        <v/>
      </c>
      <c r="AY326" s="17" t="str">
        <f t="shared" ca="1" si="259"/>
        <v/>
      </c>
      <c r="AZ326" s="17" t="str">
        <f t="shared" ca="1" si="260"/>
        <v/>
      </c>
      <c r="BA326" s="17" t="str">
        <f t="shared" ca="1" si="261"/>
        <v/>
      </c>
      <c r="BB326" s="17">
        <f t="shared" ca="1" si="262"/>
        <v>0.17825213038138199</v>
      </c>
      <c r="BC326" s="17">
        <f t="shared" ca="1" si="263"/>
        <v>-0.11308754660862452</v>
      </c>
      <c r="BD326" s="17" t="str">
        <f t="shared" ca="1" si="264"/>
        <v/>
      </c>
      <c r="BE326" s="17" t="str">
        <f t="shared" ca="1" si="265"/>
        <v/>
      </c>
      <c r="BG326" s="17" t="str">
        <f t="shared" ca="1" si="266"/>
        <v/>
      </c>
      <c r="BH326" s="17" t="str">
        <f t="shared" ca="1" si="267"/>
        <v/>
      </c>
      <c r="BI326" s="17" t="str">
        <f t="shared" ca="1" si="268"/>
        <v/>
      </c>
      <c r="BJ326" s="17" t="str">
        <f t="shared" ca="1" si="269"/>
        <v/>
      </c>
      <c r="BK326" s="17" t="str">
        <f t="shared" ca="1" si="270"/>
        <v/>
      </c>
      <c r="BL326" s="17" t="str">
        <f t="shared" ca="1" si="271"/>
        <v/>
      </c>
      <c r="BM326" s="17" t="str">
        <f t="shared" ca="1" si="272"/>
        <v/>
      </c>
      <c r="BN326" s="17" t="str">
        <f t="shared" ca="1" si="273"/>
        <v/>
      </c>
      <c r="BO326" s="17" t="str">
        <f t="shared" ca="1" si="274"/>
        <v/>
      </c>
      <c r="BP326" s="17">
        <f t="shared" ca="1" si="275"/>
        <v>8.5473228772309229E-2</v>
      </c>
      <c r="BQ326" s="17">
        <f t="shared" ca="1" si="276"/>
        <v>0.15464793388429743</v>
      </c>
      <c r="BR326" s="17" t="str">
        <f t="shared" ca="1" si="277"/>
        <v/>
      </c>
      <c r="BS326" s="17" t="str">
        <f t="shared" ca="1" si="278"/>
        <v/>
      </c>
      <c r="BX326" t="str">
        <f>IF('Macrobond Imports'!FG325="","",'Macrobond Imports'!FG325)</f>
        <v/>
      </c>
      <c r="BY326" t="str">
        <f>IF('Macrobond Imports'!AI325="","",'Macrobond Imports'!AI325)</f>
        <v/>
      </c>
      <c r="CA326" s="37" t="str">
        <f t="shared" ca="1" si="279"/>
        <v/>
      </c>
      <c r="CB326" s="37" t="str">
        <f t="shared" ca="1" si="280"/>
        <v/>
      </c>
    </row>
    <row r="327" spans="1:80" x14ac:dyDescent="0.25">
      <c r="A327" s="10">
        <f>IF('Macrobond Imports'!A326="","",'Macrobond Imports'!A326)</f>
        <v>27030</v>
      </c>
      <c r="B327" s="9" t="str">
        <f>IF('Macrobond Imports'!B326="","",'Macrobond Imports'!B326)</f>
        <v/>
      </c>
      <c r="C327" s="9" t="str">
        <f>IF('Macrobond Imports'!C326="","",'Macrobond Imports'!C326)</f>
        <v/>
      </c>
      <c r="D327" s="9" t="str">
        <f>IF('Macrobond Imports'!Z326="","",'Macrobond Imports'!Z326)</f>
        <v/>
      </c>
      <c r="E327" s="9" t="str">
        <f>IF('Macrobond Imports'!BH326="","",'Macrobond Imports'!BH326)</f>
        <v/>
      </c>
      <c r="F327" s="9" t="str">
        <f>IF('Macrobond Imports'!BJ326="","",'Macrobond Imports'!BJ326)</f>
        <v/>
      </c>
      <c r="G327" s="9" t="str">
        <f>IF('Macrobond Imports'!BK326="","",'Macrobond Imports'!BK326)</f>
        <v/>
      </c>
      <c r="H327" s="9" t="str">
        <f>IF('Macrobond Imports'!BL326="","",'Macrobond Imports'!BL326)</f>
        <v/>
      </c>
      <c r="I327" s="9" t="str">
        <f>IF('Macrobond Imports'!BS326="","",'Macrobond Imports'!BS326)</f>
        <v/>
      </c>
      <c r="J327" s="9" t="str">
        <f>IF('Macrobond Imports'!AA326="","",'Macrobond Imports'!AA326)</f>
        <v/>
      </c>
      <c r="K327" s="9">
        <f>IF('Macrobond Imports'!DF326="","",'Macrobond Imports'!DF326)</f>
        <v>45.9</v>
      </c>
      <c r="L327" s="9">
        <f>IF('Macrobond Imports'!EA326="","",'Macrobond Imports'!EA326)</f>
        <v>63.3</v>
      </c>
      <c r="M327" s="9">
        <f>IF('Macrobond Imports'!FA326="","",'Macrobond Imports'!FA326)</f>
        <v>25.9</v>
      </c>
      <c r="N327" s="9">
        <f>IF('Macrobond Imports'!FC326="","",'Macrobond Imports'!FC326)</f>
        <v>47.5</v>
      </c>
      <c r="P327" s="16">
        <f t="shared" ref="P327:P390" si="281">A327</f>
        <v>27030</v>
      </c>
      <c r="Q327" s="17" t="str">
        <f t="shared" ref="Q327:Q390" si="282">IF(OR(B327="",N(B326)=0),"",B327/B326-1)</f>
        <v/>
      </c>
      <c r="R327" s="17" t="str">
        <f t="shared" ref="R327:R390" si="283">IF(OR(C327="",N(C326)=0),"",C327/C326-1)</f>
        <v/>
      </c>
      <c r="S327" s="17" t="str">
        <f t="shared" ref="S327:S390" si="284">IF(OR(D327="",N(D326)=0),"",D327/D326-1)</f>
        <v/>
      </c>
      <c r="T327" s="17" t="str">
        <f t="shared" ref="T327:T390" si="285">IF(OR(E327="",N(E326)=0),"",E327/E326-1)</f>
        <v/>
      </c>
      <c r="U327" s="17" t="str">
        <f t="shared" ref="U327:U390" si="286">IF(OR(F327="",N(F326)=0),"",F327/F326-1)</f>
        <v/>
      </c>
      <c r="V327" s="17" t="str">
        <f t="shared" ref="V327:V390" si="287">IF(OR(G327="",N(G326)=0),"",G327/G326-1)</f>
        <v/>
      </c>
      <c r="W327" s="17" t="str">
        <f t="shared" ref="W327:W390" si="288">IF(OR(H327="",N(H326)=0),"",H327/H326-1)</f>
        <v/>
      </c>
      <c r="X327" s="17" t="str">
        <f t="shared" ref="X327:X390" si="289">IF(OR(I327="",N(I326)=0),"",I327/I326-1)</f>
        <v/>
      </c>
      <c r="Y327" s="17" t="str">
        <f t="shared" ref="Y327:Y390" si="290">IF(OR(J327="",N(J326)=0),"",J327/J326-1)</f>
        <v/>
      </c>
      <c r="Z327" s="17">
        <f t="shared" ref="Z327:Z390" si="291">IF(OR(K327="",N(K326)=0),"",K327/K326-1)</f>
        <v>2.4553571428571397E-2</v>
      </c>
      <c r="AA327" s="17">
        <f t="shared" ref="AA327:AA390" si="292">IF(OR(L327="",N(L326)=0),"",L327/L326-1)</f>
        <v>7.1065989847715727E-2</v>
      </c>
      <c r="AB327" s="17" t="str">
        <f t="shared" ref="AB327:AB390" si="293">IF(OR(M327="",N(M326)=0),"",M327/M326-1)</f>
        <v/>
      </c>
      <c r="AC327" s="17" t="str">
        <f t="shared" ref="AC327:AC390" si="294">IF(OR(N327="",N(N326)=0),"",N327/N326-1)</f>
        <v/>
      </c>
      <c r="AE327" s="17" t="str">
        <f t="shared" ref="AE327:AE390" ca="1" si="295">IFERROR(IF(OR(B327="",OFFSET(B327,-12,0)=""),"",B327/OFFSET(B327,-12,0)-1),"")</f>
        <v/>
      </c>
      <c r="AF327" s="17" t="str">
        <f t="shared" ref="AF327:AF390" ca="1" si="296">IFERROR(IF(OR(C327="",OFFSET(C327,-12,0)=""),"",C327/OFFSET(C327,-12,0)-1),"")</f>
        <v/>
      </c>
      <c r="AG327" s="17" t="str">
        <f t="shared" ref="AG327:AG390" ca="1" si="297">IFERROR(IF(OR(D327="",OFFSET(D327,-12,0)=""),"",D327/OFFSET(D327,-12,0)-1),"")</f>
        <v/>
      </c>
      <c r="AH327" s="17" t="str">
        <f t="shared" ref="AH327:AH390" ca="1" si="298">IFERROR(IF(OR(E327="",OFFSET(E327,-12,0)=""),"",E327/OFFSET(E327,-12,0)-1),"")</f>
        <v/>
      </c>
      <c r="AI327" s="17" t="str">
        <f t="shared" ref="AI327:AI390" ca="1" si="299">IFERROR(IF(OR(F327="",OFFSET(F327,-12,0)=""),"",F327/OFFSET(F327,-12,0)-1),"")</f>
        <v/>
      </c>
      <c r="AJ327" s="17" t="str">
        <f t="shared" ref="AJ327:AJ390" ca="1" si="300">IFERROR(IF(OR(G327="",OFFSET(G327,-12,0)=""),"",G327/OFFSET(G327,-12,0)-1),"")</f>
        <v/>
      </c>
      <c r="AK327" s="17" t="str">
        <f t="shared" ref="AK327:AK390" ca="1" si="301">IFERROR(IF(OR(H327="",OFFSET(H327,-12,0)=""),"",H327/OFFSET(H327,-12,0)-1),"")</f>
        <v/>
      </c>
      <c r="AL327" s="17" t="str">
        <f t="shared" ref="AL327:AL390" ca="1" si="302">IFERROR(IF(OR(I327="",OFFSET(I327,-12,0)=""),"",I327/OFFSET(I327,-12,0)-1),"")</f>
        <v/>
      </c>
      <c r="AM327" s="17" t="str">
        <f t="shared" ref="AM327:AM390" ca="1" si="303">IFERROR(IF(OR(J327="",OFFSET(J327,-12,0)=""),"",J327/OFFSET(J327,-12,0)-1),"")</f>
        <v/>
      </c>
      <c r="AN327" s="17">
        <f t="shared" ref="AN327:AN390" ca="1" si="304">IFERROR(IF(OR(K327="",OFFSET(K327,-12,0)=""),"",K327/OFFSET(K327,-12,0)-1),"")</f>
        <v>0.1532663316582914</v>
      </c>
      <c r="AO327" s="17">
        <f t="shared" ref="AO327:AO390" ca="1" si="305">IFERROR(IF(OR(L327="",OFFSET(L327,-12,0)=""),"",L327/OFFSET(L327,-12,0)-1),"")</f>
        <v>0.40666666666666651</v>
      </c>
      <c r="AP327" s="17" t="str">
        <f t="shared" ref="AP327:AP390" ca="1" si="306">IFERROR(IF(OR(M327="",OFFSET(M327,-12,0)=""),"",M327/OFFSET(M327,-12,0)-1),"")</f>
        <v/>
      </c>
      <c r="AQ327" s="17" t="str">
        <f t="shared" ref="AQ327:AQ390" ca="1" si="307">IFERROR(IF(OR(N327="",OFFSET(N327,-12,0)=""),"",N327/OFFSET(N327,-12,0)-1),"")</f>
        <v/>
      </c>
      <c r="AS327" s="17" t="str">
        <f t="shared" ref="AS327:AS390" ca="1" si="308">IFERROR(IF(OR(B327="",OFFSET(B327,-3,0)=""),"",(B327/OFFSET(B327,-3,0))^4-1),"")</f>
        <v/>
      </c>
      <c r="AT327" s="17" t="str">
        <f t="shared" ref="AT327:AT390" ca="1" si="309">IFERROR(IF(OR(C327="",OFFSET(C327,-3,0)=""),"",(C327/OFFSET(C327,-3,0))^4-1),"")</f>
        <v/>
      </c>
      <c r="AU327" s="17" t="str">
        <f t="shared" ref="AU327:AU390" ca="1" si="310">IFERROR(IF(OR(D327="",OFFSET(D327,-3,0)=""),"",(D327/OFFSET(D327,-3,0))^4-1),"")</f>
        <v/>
      </c>
      <c r="AV327" s="17" t="str">
        <f t="shared" ref="AV327:AV390" ca="1" si="311">IFERROR(IF(OR(E327="",OFFSET(E327,-3,0)=""),"",(E327/OFFSET(E327,-3,0))^4-1),"")</f>
        <v/>
      </c>
      <c r="AW327" s="17" t="str">
        <f t="shared" ref="AW327:AW390" ca="1" si="312">IFERROR(IF(OR(F327="",OFFSET(F327,-3,0)=""),"",(F327/OFFSET(F327,-3,0))^4-1),"")</f>
        <v/>
      </c>
      <c r="AX327" s="17" t="str">
        <f t="shared" ref="AX327:AX390" ca="1" si="313">IFERROR(IF(OR(G327="",OFFSET(G327,-3,0)=""),"",(G327/OFFSET(G327,-3,0))^4-1),"")</f>
        <v/>
      </c>
      <c r="AY327" s="17" t="str">
        <f t="shared" ref="AY327:AY390" ca="1" si="314">IFERROR(IF(OR(H327="",OFFSET(H327,-3,0)=""),"",(H327/OFFSET(H327,-3,0))^4-1),"")</f>
        <v/>
      </c>
      <c r="AZ327" s="17" t="str">
        <f t="shared" ref="AZ327:AZ390" ca="1" si="315">IFERROR(IF(OR(I327="",OFFSET(I327,-3,0)=""),"",(I327/OFFSET(I327,-3,0))^4-1),"")</f>
        <v/>
      </c>
      <c r="BA327" s="17" t="str">
        <f t="shared" ref="BA327:BA390" ca="1" si="316">IFERROR(IF(OR(J327="",OFFSET(J327,-3,0)=""),"",(J327/OFFSET(J327,-3,0))^4-1),"")</f>
        <v/>
      </c>
      <c r="BB327" s="17">
        <f t="shared" ref="BB327:BB390" ca="1" si="317">IFERROR(IF(OR(K327="",OFFSET(K327,-3,0)=""),"",(K327/OFFSET(K327,-3,0))^4-1),"")</f>
        <v>0.25109942386776174</v>
      </c>
      <c r="BC327" s="17">
        <f t="shared" ref="BC327:BC390" ca="1" si="318">IFERROR(IF(OR(L327="",OFFSET(L327,-3,0)=""),"",(L327/OFFSET(L327,-3,0))^4-1),"")</f>
        <v>0.37085454334041734</v>
      </c>
      <c r="BD327" s="17" t="str">
        <f t="shared" ref="BD327:BD390" ca="1" si="319">IFERROR(IF(OR(M327="",OFFSET(M327,-3,0)=""),"",(M327/OFFSET(M327,-3,0))^4-1),"")</f>
        <v/>
      </c>
      <c r="BE327" s="17" t="str">
        <f t="shared" ref="BE327:BE390" ca="1" si="320">IFERROR(IF(OR(N327="",OFFSET(N327,-3,0)=""),"",(N327/OFFSET(N327,-3,0))^4-1),"")</f>
        <v/>
      </c>
      <c r="BG327" s="17" t="str">
        <f t="shared" ref="BG327:BG390" ca="1" si="321">IFERROR(IF(OR(B327="",OFFSET(B327,-6,0)=""),"",(B327/OFFSET(B327,-6,0))^2-1),"")</f>
        <v/>
      </c>
      <c r="BH327" s="17" t="str">
        <f t="shared" ref="BH327:BH390" ca="1" si="322">IFERROR(IF(OR(C327="",OFFSET(C327,-6,0)=""),"",(C327/OFFSET(C327,-6,0))^2-1),"")</f>
        <v/>
      </c>
      <c r="BI327" s="17" t="str">
        <f t="shared" ref="BI327:BI390" ca="1" si="323">IFERROR(IF(OR(D327="",OFFSET(D327,-6,0)=""),"",(D327/OFFSET(D327,-6,0))^2-1),"")</f>
        <v/>
      </c>
      <c r="BJ327" s="17" t="str">
        <f t="shared" ref="BJ327:BJ390" ca="1" si="324">IFERROR(IF(OR(E327="",OFFSET(E327,-6,0)=""),"",(E327/OFFSET(E327,-6,0))^2-1),"")</f>
        <v/>
      </c>
      <c r="BK327" s="17" t="str">
        <f t="shared" ref="BK327:BK390" ca="1" si="325">IFERROR(IF(OR(F327="",OFFSET(F327,-6,0)=""),"",(F327/OFFSET(F327,-6,0))^2-1),"")</f>
        <v/>
      </c>
      <c r="BL327" s="17" t="str">
        <f t="shared" ref="BL327:BL390" ca="1" si="326">IFERROR(IF(OR(G327="",OFFSET(G327,-6,0)=""),"",(G327/OFFSET(G327,-6,0))^2-1),"")</f>
        <v/>
      </c>
      <c r="BM327" s="17" t="str">
        <f t="shared" ref="BM327:BM390" ca="1" si="327">IFERROR(IF(OR(H327="",OFFSET(H327,-6,0)=""),"",(H327/OFFSET(H327,-6,0))^2-1),"")</f>
        <v/>
      </c>
      <c r="BN327" s="17" t="str">
        <f t="shared" ref="BN327:BN390" ca="1" si="328">IFERROR(IF(OR(I327="",OFFSET(I327,-6,0)=""),"",(I327/OFFSET(I327,-6,0))^2-1),"")</f>
        <v/>
      </c>
      <c r="BO327" s="17" t="str">
        <f t="shared" ref="BO327:BO390" ca="1" si="329">IFERROR(IF(OR(J327="",OFFSET(J327,-6,0)=""),"",(J327/OFFSET(J327,-6,0))^2-1),"")</f>
        <v/>
      </c>
      <c r="BP327" s="17">
        <f t="shared" ref="BP327:BP390" ca="1" si="330">IFERROR(IF(OR(K327="",OFFSET(K327,-6,0)=""),"",(K327/OFFSET(K327,-6,0))^2-1),"")</f>
        <v>0.17745586238116817</v>
      </c>
      <c r="BQ327" s="17">
        <f t="shared" ref="BQ327:BQ390" ca="1" si="331">IFERROR(IF(OR(L327="",OFFSET(L327,-6,0)=""),"",(L327/OFFSET(L327,-6,0))^2-1),"")</f>
        <v>0.4537469387755102</v>
      </c>
      <c r="BR327" s="17" t="str">
        <f t="shared" ref="BR327:BR390" ca="1" si="332">IFERROR(IF(OR(M327="",OFFSET(M327,-6,0)=""),"",(M327/OFFSET(M327,-6,0))^2-1),"")</f>
        <v/>
      </c>
      <c r="BS327" s="17" t="str">
        <f t="shared" ref="BS327:BS390" ca="1" si="333">IFERROR(IF(OR(N327="",OFFSET(N327,-6,0)=""),"",(N327/OFFSET(N327,-6,0))^2-1),"")</f>
        <v/>
      </c>
      <c r="BX327" t="str">
        <f>IF('Macrobond Imports'!FG326="","",'Macrobond Imports'!FG326)</f>
        <v/>
      </c>
      <c r="BY327" t="str">
        <f>IF('Macrobond Imports'!AI326="","",'Macrobond Imports'!AI326)</f>
        <v/>
      </c>
      <c r="CA327" s="37" t="str">
        <f t="shared" ref="CA327:CA390" ca="1" si="334">IFERROR(IF(OR(BX327="",OFFSET(BX327,-12,0)=""),"",BX327/OFFSET(BX327,-12,0)-1),"")</f>
        <v/>
      </c>
      <c r="CB327" s="37" t="str">
        <f t="shared" ref="CB327:CB390" ca="1" si="335">IFERROR(IF(OR(BY327="",OFFSET(BY327,-12,0)=""),"",BY327/OFFSET(BY327,-12,0)-1),"")</f>
        <v/>
      </c>
    </row>
    <row r="328" spans="1:80" x14ac:dyDescent="0.25">
      <c r="A328" s="10">
        <f>IF('Macrobond Imports'!A327="","",'Macrobond Imports'!A327)</f>
        <v>27061</v>
      </c>
      <c r="B328" s="9" t="str">
        <f>IF('Macrobond Imports'!B327="","",'Macrobond Imports'!B327)</f>
        <v/>
      </c>
      <c r="C328" s="9" t="str">
        <f>IF('Macrobond Imports'!C327="","",'Macrobond Imports'!C327)</f>
        <v/>
      </c>
      <c r="D328" s="9" t="str">
        <f>IF('Macrobond Imports'!Z327="","",'Macrobond Imports'!Z327)</f>
        <v/>
      </c>
      <c r="E328" s="9" t="str">
        <f>IF('Macrobond Imports'!BH327="","",'Macrobond Imports'!BH327)</f>
        <v/>
      </c>
      <c r="F328" s="9" t="str">
        <f>IF('Macrobond Imports'!BJ327="","",'Macrobond Imports'!BJ327)</f>
        <v/>
      </c>
      <c r="G328" s="9" t="str">
        <f>IF('Macrobond Imports'!BK327="","",'Macrobond Imports'!BK327)</f>
        <v/>
      </c>
      <c r="H328" s="9" t="str">
        <f>IF('Macrobond Imports'!BL327="","",'Macrobond Imports'!BL327)</f>
        <v/>
      </c>
      <c r="I328" s="9" t="str">
        <f>IF('Macrobond Imports'!BS327="","",'Macrobond Imports'!BS327)</f>
        <v/>
      </c>
      <c r="J328" s="9" t="str">
        <f>IF('Macrobond Imports'!AA327="","",'Macrobond Imports'!AA327)</f>
        <v/>
      </c>
      <c r="K328" s="9">
        <f>IF('Macrobond Imports'!DF327="","",'Macrobond Imports'!DF327)</f>
        <v>46.8</v>
      </c>
      <c r="L328" s="9">
        <f>IF('Macrobond Imports'!EA327="","",'Macrobond Imports'!EA327)</f>
        <v>64.3</v>
      </c>
      <c r="M328" s="9">
        <f>IF('Macrobond Imports'!FA327="","",'Macrobond Imports'!FA327)</f>
        <v>28.1</v>
      </c>
      <c r="N328" s="9">
        <f>IF('Macrobond Imports'!FC327="","",'Macrobond Imports'!FC327)</f>
        <v>48.1</v>
      </c>
      <c r="P328" s="16">
        <f t="shared" si="281"/>
        <v>27061</v>
      </c>
      <c r="Q328" s="17" t="str">
        <f t="shared" si="282"/>
        <v/>
      </c>
      <c r="R328" s="17" t="str">
        <f t="shared" si="283"/>
        <v/>
      </c>
      <c r="S328" s="17" t="str">
        <f t="shared" si="284"/>
        <v/>
      </c>
      <c r="T328" s="17" t="str">
        <f t="shared" si="285"/>
        <v/>
      </c>
      <c r="U328" s="17" t="str">
        <f t="shared" si="286"/>
        <v/>
      </c>
      <c r="V328" s="17" t="str">
        <f t="shared" si="287"/>
        <v/>
      </c>
      <c r="W328" s="17" t="str">
        <f t="shared" si="288"/>
        <v/>
      </c>
      <c r="X328" s="17" t="str">
        <f t="shared" si="289"/>
        <v/>
      </c>
      <c r="Y328" s="17" t="str">
        <f t="shared" si="290"/>
        <v/>
      </c>
      <c r="Z328" s="17">
        <f t="shared" si="291"/>
        <v>1.9607843137254832E-2</v>
      </c>
      <c r="AA328" s="17">
        <f t="shared" si="292"/>
        <v>1.579778830963674E-2</v>
      </c>
      <c r="AB328" s="17">
        <f t="shared" si="293"/>
        <v>8.4942084942084994E-2</v>
      </c>
      <c r="AC328" s="17">
        <f t="shared" si="294"/>
        <v>1.2631578947368549E-2</v>
      </c>
      <c r="AE328" s="17" t="str">
        <f t="shared" ca="1" si="295"/>
        <v/>
      </c>
      <c r="AF328" s="17" t="str">
        <f t="shared" ca="1" si="296"/>
        <v/>
      </c>
      <c r="AG328" s="17" t="str">
        <f t="shared" ca="1" si="297"/>
        <v/>
      </c>
      <c r="AH328" s="17" t="str">
        <f t="shared" ca="1" si="298"/>
        <v/>
      </c>
      <c r="AI328" s="17" t="str">
        <f t="shared" ca="1" si="299"/>
        <v/>
      </c>
      <c r="AJ328" s="17" t="str">
        <f t="shared" ca="1" si="300"/>
        <v/>
      </c>
      <c r="AK328" s="17" t="str">
        <f t="shared" ca="1" si="301"/>
        <v/>
      </c>
      <c r="AL328" s="17" t="str">
        <f t="shared" ca="1" si="302"/>
        <v/>
      </c>
      <c r="AM328" s="17" t="str">
        <f t="shared" ca="1" si="303"/>
        <v/>
      </c>
      <c r="AN328" s="17">
        <f t="shared" ca="1" si="304"/>
        <v>0.15841584158415833</v>
      </c>
      <c r="AO328" s="17">
        <f t="shared" ca="1" si="305"/>
        <v>0.36518046709129504</v>
      </c>
      <c r="AP328" s="17" t="str">
        <f t="shared" ca="1" si="306"/>
        <v/>
      </c>
      <c r="AQ328" s="17" t="str">
        <f t="shared" ca="1" si="307"/>
        <v/>
      </c>
      <c r="AS328" s="17" t="str">
        <f t="shared" ca="1" si="308"/>
        <v/>
      </c>
      <c r="AT328" s="17" t="str">
        <f t="shared" ca="1" si="309"/>
        <v/>
      </c>
      <c r="AU328" s="17" t="str">
        <f t="shared" ca="1" si="310"/>
        <v/>
      </c>
      <c r="AV328" s="17" t="str">
        <f t="shared" ca="1" si="311"/>
        <v/>
      </c>
      <c r="AW328" s="17" t="str">
        <f t="shared" ca="1" si="312"/>
        <v/>
      </c>
      <c r="AX328" s="17" t="str">
        <f t="shared" ca="1" si="313"/>
        <v/>
      </c>
      <c r="AY328" s="17" t="str">
        <f t="shared" ca="1" si="314"/>
        <v/>
      </c>
      <c r="AZ328" s="17" t="str">
        <f t="shared" ca="1" si="315"/>
        <v/>
      </c>
      <c r="BA328" s="17" t="str">
        <f t="shared" ca="1" si="316"/>
        <v/>
      </c>
      <c r="BB328" s="17">
        <f t="shared" ca="1" si="317"/>
        <v>0.30342777216377614</v>
      </c>
      <c r="BC328" s="17">
        <f t="shared" ca="1" si="318"/>
        <v>0.41070382900204105</v>
      </c>
      <c r="BD328" s="17" t="str">
        <f t="shared" ca="1" si="319"/>
        <v/>
      </c>
      <c r="BE328" s="17" t="str">
        <f t="shared" ca="1" si="320"/>
        <v/>
      </c>
      <c r="BG328" s="17" t="str">
        <f t="shared" ca="1" si="321"/>
        <v/>
      </c>
      <c r="BH328" s="17" t="str">
        <f t="shared" ca="1" si="322"/>
        <v/>
      </c>
      <c r="BI328" s="17" t="str">
        <f t="shared" ca="1" si="323"/>
        <v/>
      </c>
      <c r="BJ328" s="17" t="str">
        <f t="shared" ca="1" si="324"/>
        <v/>
      </c>
      <c r="BK328" s="17" t="str">
        <f t="shared" ca="1" si="325"/>
        <v/>
      </c>
      <c r="BL328" s="17" t="str">
        <f t="shared" ca="1" si="326"/>
        <v/>
      </c>
      <c r="BM328" s="17" t="str">
        <f t="shared" ca="1" si="327"/>
        <v/>
      </c>
      <c r="BN328" s="17" t="str">
        <f t="shared" ca="1" si="328"/>
        <v/>
      </c>
      <c r="BO328" s="17" t="str">
        <f t="shared" ca="1" si="329"/>
        <v/>
      </c>
      <c r="BP328" s="17">
        <f t="shared" ca="1" si="330"/>
        <v>0.15747919143876321</v>
      </c>
      <c r="BQ328" s="17">
        <f t="shared" ca="1" si="331"/>
        <v>6.2499847887833582E-3</v>
      </c>
      <c r="BR328" s="17" t="str">
        <f t="shared" ca="1" si="332"/>
        <v/>
      </c>
      <c r="BS328" s="17" t="str">
        <f t="shared" ca="1" si="333"/>
        <v/>
      </c>
      <c r="BX328" t="str">
        <f>IF('Macrobond Imports'!FG327="","",'Macrobond Imports'!FG327)</f>
        <v/>
      </c>
      <c r="BY328" t="str">
        <f>IF('Macrobond Imports'!AI327="","",'Macrobond Imports'!AI327)</f>
        <v/>
      </c>
      <c r="CA328" s="37" t="str">
        <f t="shared" ca="1" si="334"/>
        <v/>
      </c>
      <c r="CB328" s="37" t="str">
        <f t="shared" ca="1" si="335"/>
        <v/>
      </c>
    </row>
    <row r="329" spans="1:80" x14ac:dyDescent="0.25">
      <c r="A329" s="10">
        <f>IF('Macrobond Imports'!A328="","",'Macrobond Imports'!A328)</f>
        <v>27089</v>
      </c>
      <c r="B329" s="9" t="str">
        <f>IF('Macrobond Imports'!B328="","",'Macrobond Imports'!B328)</f>
        <v/>
      </c>
      <c r="C329" s="9" t="str">
        <f>IF('Macrobond Imports'!C328="","",'Macrobond Imports'!C328)</f>
        <v/>
      </c>
      <c r="D329" s="9" t="str">
        <f>IF('Macrobond Imports'!Z328="","",'Macrobond Imports'!Z328)</f>
        <v/>
      </c>
      <c r="E329" s="9" t="str">
        <f>IF('Macrobond Imports'!BH328="","",'Macrobond Imports'!BH328)</f>
        <v/>
      </c>
      <c r="F329" s="9" t="str">
        <f>IF('Macrobond Imports'!BJ328="","",'Macrobond Imports'!BJ328)</f>
        <v/>
      </c>
      <c r="G329" s="9" t="str">
        <f>IF('Macrobond Imports'!BK328="","",'Macrobond Imports'!BK328)</f>
        <v/>
      </c>
      <c r="H329" s="9" t="str">
        <f>IF('Macrobond Imports'!BL328="","",'Macrobond Imports'!BL328)</f>
        <v/>
      </c>
      <c r="I329" s="9" t="str">
        <f>IF('Macrobond Imports'!BS328="","",'Macrobond Imports'!BS328)</f>
        <v/>
      </c>
      <c r="J329" s="9" t="str">
        <f>IF('Macrobond Imports'!AA328="","",'Macrobond Imports'!AA328)</f>
        <v/>
      </c>
      <c r="K329" s="9">
        <f>IF('Macrobond Imports'!DF328="","",'Macrobond Imports'!DF328)</f>
        <v>48.1</v>
      </c>
      <c r="L329" s="9">
        <f>IF('Macrobond Imports'!EA328="","",'Macrobond Imports'!EA328)</f>
        <v>62.3</v>
      </c>
      <c r="M329" s="9">
        <f>IF('Macrobond Imports'!FA328="","",'Macrobond Imports'!FA328)</f>
        <v>29.9</v>
      </c>
      <c r="N329" s="9">
        <f>IF('Macrobond Imports'!FC328="","",'Macrobond Imports'!FC328)</f>
        <v>49.5</v>
      </c>
      <c r="P329" s="16">
        <f t="shared" si="281"/>
        <v>27089</v>
      </c>
      <c r="Q329" s="17" t="str">
        <f t="shared" si="282"/>
        <v/>
      </c>
      <c r="R329" s="17" t="str">
        <f t="shared" si="283"/>
        <v/>
      </c>
      <c r="S329" s="17" t="str">
        <f t="shared" si="284"/>
        <v/>
      </c>
      <c r="T329" s="17" t="str">
        <f t="shared" si="285"/>
        <v/>
      </c>
      <c r="U329" s="17" t="str">
        <f t="shared" si="286"/>
        <v/>
      </c>
      <c r="V329" s="17" t="str">
        <f t="shared" si="287"/>
        <v/>
      </c>
      <c r="W329" s="17" t="str">
        <f t="shared" si="288"/>
        <v/>
      </c>
      <c r="X329" s="17" t="str">
        <f t="shared" si="289"/>
        <v/>
      </c>
      <c r="Y329" s="17" t="str">
        <f t="shared" si="290"/>
        <v/>
      </c>
      <c r="Z329" s="17">
        <f t="shared" si="291"/>
        <v>2.7777777777777901E-2</v>
      </c>
      <c r="AA329" s="17">
        <f t="shared" si="292"/>
        <v>-3.1104199066874005E-2</v>
      </c>
      <c r="AB329" s="17">
        <f t="shared" si="293"/>
        <v>6.4056939501779153E-2</v>
      </c>
      <c r="AC329" s="17">
        <f t="shared" si="294"/>
        <v>2.9106029106028997E-2</v>
      </c>
      <c r="AE329" s="17" t="str">
        <f t="shared" ca="1" si="295"/>
        <v/>
      </c>
      <c r="AF329" s="17" t="str">
        <f t="shared" ca="1" si="296"/>
        <v/>
      </c>
      <c r="AG329" s="17" t="str">
        <f t="shared" ca="1" si="297"/>
        <v/>
      </c>
      <c r="AH329" s="17" t="str">
        <f t="shared" ca="1" si="298"/>
        <v/>
      </c>
      <c r="AI329" s="17" t="str">
        <f t="shared" ca="1" si="299"/>
        <v/>
      </c>
      <c r="AJ329" s="17" t="str">
        <f t="shared" ca="1" si="300"/>
        <v/>
      </c>
      <c r="AK329" s="17" t="str">
        <f t="shared" ca="1" si="301"/>
        <v/>
      </c>
      <c r="AL329" s="17" t="str">
        <f t="shared" ca="1" si="302"/>
        <v/>
      </c>
      <c r="AM329" s="17" t="str">
        <f t="shared" ca="1" si="303"/>
        <v/>
      </c>
      <c r="AN329" s="17">
        <f t="shared" ca="1" si="304"/>
        <v>0.17031630170316303</v>
      </c>
      <c r="AO329" s="17">
        <f t="shared" ca="1" si="305"/>
        <v>0.26369168356997963</v>
      </c>
      <c r="AP329" s="17" t="str">
        <f t="shared" ca="1" si="306"/>
        <v/>
      </c>
      <c r="AQ329" s="17" t="str">
        <f t="shared" ca="1" si="307"/>
        <v/>
      </c>
      <c r="AS329" s="17" t="str">
        <f t="shared" ca="1" si="308"/>
        <v/>
      </c>
      <c r="AT329" s="17" t="str">
        <f t="shared" ca="1" si="309"/>
        <v/>
      </c>
      <c r="AU329" s="17" t="str">
        <f t="shared" ca="1" si="310"/>
        <v/>
      </c>
      <c r="AV329" s="17" t="str">
        <f t="shared" ca="1" si="311"/>
        <v/>
      </c>
      <c r="AW329" s="17" t="str">
        <f t="shared" ca="1" si="312"/>
        <v/>
      </c>
      <c r="AX329" s="17" t="str">
        <f t="shared" ca="1" si="313"/>
        <v/>
      </c>
      <c r="AY329" s="17" t="str">
        <f t="shared" ca="1" si="314"/>
        <v/>
      </c>
      <c r="AZ329" s="17" t="str">
        <f t="shared" ca="1" si="315"/>
        <v/>
      </c>
      <c r="BA329" s="17" t="str">
        <f t="shared" ca="1" si="316"/>
        <v/>
      </c>
      <c r="BB329" s="17">
        <f t="shared" ca="1" si="317"/>
        <v>0.32882640544000874</v>
      </c>
      <c r="BC329" s="17">
        <f t="shared" ca="1" si="318"/>
        <v>0.23481604247708154</v>
      </c>
      <c r="BD329" s="17" t="str">
        <f t="shared" ca="1" si="319"/>
        <v/>
      </c>
      <c r="BE329" s="17" t="str">
        <f t="shared" ca="1" si="320"/>
        <v/>
      </c>
      <c r="BG329" s="17" t="str">
        <f t="shared" ca="1" si="321"/>
        <v/>
      </c>
      <c r="BH329" s="17" t="str">
        <f t="shared" ca="1" si="322"/>
        <v/>
      </c>
      <c r="BI329" s="17" t="str">
        <f t="shared" ca="1" si="323"/>
        <v/>
      </c>
      <c r="BJ329" s="17" t="str">
        <f t="shared" ca="1" si="324"/>
        <v/>
      </c>
      <c r="BK329" s="17" t="str">
        <f t="shared" ca="1" si="325"/>
        <v/>
      </c>
      <c r="BL329" s="17" t="str">
        <f t="shared" ca="1" si="326"/>
        <v/>
      </c>
      <c r="BM329" s="17" t="str">
        <f t="shared" ca="1" si="327"/>
        <v/>
      </c>
      <c r="BN329" s="17" t="str">
        <f t="shared" ca="1" si="328"/>
        <v/>
      </c>
      <c r="BO329" s="17" t="str">
        <f t="shared" ca="1" si="329"/>
        <v/>
      </c>
      <c r="BP329" s="17">
        <f t="shared" ca="1" si="330"/>
        <v>0.2512763656030288</v>
      </c>
      <c r="BQ329" s="17">
        <f t="shared" ca="1" si="331"/>
        <v>4.6505482890738525E-2</v>
      </c>
      <c r="BR329" s="17" t="str">
        <f t="shared" ca="1" si="332"/>
        <v/>
      </c>
      <c r="BS329" s="17" t="str">
        <f t="shared" ca="1" si="333"/>
        <v/>
      </c>
      <c r="BX329" t="str">
        <f>IF('Macrobond Imports'!FG328="","",'Macrobond Imports'!FG328)</f>
        <v/>
      </c>
      <c r="BY329" t="str">
        <f>IF('Macrobond Imports'!AI328="","",'Macrobond Imports'!AI328)</f>
        <v/>
      </c>
      <c r="CA329" s="37" t="str">
        <f t="shared" ca="1" si="334"/>
        <v/>
      </c>
      <c r="CB329" s="37" t="str">
        <f t="shared" ca="1" si="335"/>
        <v/>
      </c>
    </row>
    <row r="330" spans="1:80" x14ac:dyDescent="0.25">
      <c r="A330" s="10">
        <f>IF('Macrobond Imports'!A329="","",'Macrobond Imports'!A329)</f>
        <v>27120</v>
      </c>
      <c r="B330" s="9" t="str">
        <f>IF('Macrobond Imports'!B329="","",'Macrobond Imports'!B329)</f>
        <v/>
      </c>
      <c r="C330" s="9" t="str">
        <f>IF('Macrobond Imports'!C329="","",'Macrobond Imports'!C329)</f>
        <v/>
      </c>
      <c r="D330" s="9" t="str">
        <f>IF('Macrobond Imports'!Z329="","",'Macrobond Imports'!Z329)</f>
        <v/>
      </c>
      <c r="E330" s="9" t="str">
        <f>IF('Macrobond Imports'!BH329="","",'Macrobond Imports'!BH329)</f>
        <v/>
      </c>
      <c r="F330" s="9" t="str">
        <f>IF('Macrobond Imports'!BJ329="","",'Macrobond Imports'!BJ329)</f>
        <v/>
      </c>
      <c r="G330" s="9" t="str">
        <f>IF('Macrobond Imports'!BK329="","",'Macrobond Imports'!BK329)</f>
        <v/>
      </c>
      <c r="H330" s="9" t="str">
        <f>IF('Macrobond Imports'!BL329="","",'Macrobond Imports'!BL329)</f>
        <v/>
      </c>
      <c r="I330" s="9" t="str">
        <f>IF('Macrobond Imports'!BS329="","",'Macrobond Imports'!BS329)</f>
        <v/>
      </c>
      <c r="J330" s="9" t="str">
        <f>IF('Macrobond Imports'!AA329="","",'Macrobond Imports'!AA329)</f>
        <v/>
      </c>
      <c r="K330" s="9">
        <f>IF('Macrobond Imports'!DF329="","",'Macrobond Imports'!DF329)</f>
        <v>49</v>
      </c>
      <c r="L330" s="9">
        <f>IF('Macrobond Imports'!EA329="","",'Macrobond Imports'!EA329)</f>
        <v>60.6</v>
      </c>
      <c r="M330" s="9">
        <f>IF('Macrobond Imports'!FA329="","",'Macrobond Imports'!FA329)</f>
        <v>31</v>
      </c>
      <c r="N330" s="9">
        <f>IF('Macrobond Imports'!FC329="","",'Macrobond Imports'!FC329)</f>
        <v>50.9</v>
      </c>
      <c r="P330" s="16">
        <f t="shared" si="281"/>
        <v>27120</v>
      </c>
      <c r="Q330" s="17" t="str">
        <f t="shared" si="282"/>
        <v/>
      </c>
      <c r="R330" s="17" t="str">
        <f t="shared" si="283"/>
        <v/>
      </c>
      <c r="S330" s="17" t="str">
        <f t="shared" si="284"/>
        <v/>
      </c>
      <c r="T330" s="17" t="str">
        <f t="shared" si="285"/>
        <v/>
      </c>
      <c r="U330" s="17" t="str">
        <f t="shared" si="286"/>
        <v/>
      </c>
      <c r="V330" s="17" t="str">
        <f t="shared" si="287"/>
        <v/>
      </c>
      <c r="W330" s="17" t="str">
        <f t="shared" si="288"/>
        <v/>
      </c>
      <c r="X330" s="17" t="str">
        <f t="shared" si="289"/>
        <v/>
      </c>
      <c r="Y330" s="17" t="str">
        <f t="shared" si="290"/>
        <v/>
      </c>
      <c r="Z330" s="17">
        <f t="shared" si="291"/>
        <v>1.8711018711018657E-2</v>
      </c>
      <c r="AA330" s="17">
        <f t="shared" si="292"/>
        <v>-2.7287319422150791E-2</v>
      </c>
      <c r="AB330" s="17">
        <f t="shared" si="293"/>
        <v>3.6789297658862852E-2</v>
      </c>
      <c r="AC330" s="17">
        <f t="shared" si="294"/>
        <v>2.8282828282828243E-2</v>
      </c>
      <c r="AE330" s="17" t="str">
        <f t="shared" ca="1" si="295"/>
        <v/>
      </c>
      <c r="AF330" s="17" t="str">
        <f t="shared" ca="1" si="296"/>
        <v/>
      </c>
      <c r="AG330" s="17" t="str">
        <f t="shared" ca="1" si="297"/>
        <v/>
      </c>
      <c r="AH330" s="17" t="str">
        <f t="shared" ca="1" si="298"/>
        <v/>
      </c>
      <c r="AI330" s="17" t="str">
        <f t="shared" ca="1" si="299"/>
        <v/>
      </c>
      <c r="AJ330" s="17" t="str">
        <f t="shared" ca="1" si="300"/>
        <v/>
      </c>
      <c r="AK330" s="17" t="str">
        <f t="shared" ca="1" si="301"/>
        <v/>
      </c>
      <c r="AL330" s="17" t="str">
        <f t="shared" ca="1" si="302"/>
        <v/>
      </c>
      <c r="AM330" s="17" t="str">
        <f t="shared" ca="1" si="303"/>
        <v/>
      </c>
      <c r="AN330" s="17">
        <f t="shared" ca="1" si="304"/>
        <v>0.18644067796610186</v>
      </c>
      <c r="AO330" s="17">
        <f t="shared" ca="1" si="305"/>
        <v>0.20958083832335328</v>
      </c>
      <c r="AP330" s="17" t="str">
        <f t="shared" ca="1" si="306"/>
        <v/>
      </c>
      <c r="AQ330" s="17" t="str">
        <f t="shared" ca="1" si="307"/>
        <v/>
      </c>
      <c r="AS330" s="17" t="str">
        <f t="shared" ca="1" si="308"/>
        <v/>
      </c>
      <c r="AT330" s="17" t="str">
        <f t="shared" ca="1" si="309"/>
        <v/>
      </c>
      <c r="AU330" s="17" t="str">
        <f t="shared" ca="1" si="310"/>
        <v/>
      </c>
      <c r="AV330" s="17" t="str">
        <f t="shared" ca="1" si="311"/>
        <v/>
      </c>
      <c r="AW330" s="17" t="str">
        <f t="shared" ca="1" si="312"/>
        <v/>
      </c>
      <c r="AX330" s="17" t="str">
        <f t="shared" ca="1" si="313"/>
        <v/>
      </c>
      <c r="AY330" s="17" t="str">
        <f t="shared" ca="1" si="314"/>
        <v/>
      </c>
      <c r="AZ330" s="17" t="str">
        <f t="shared" ca="1" si="315"/>
        <v/>
      </c>
      <c r="BA330" s="17" t="str">
        <f t="shared" ca="1" si="316"/>
        <v/>
      </c>
      <c r="BB330" s="17">
        <f t="shared" ca="1" si="317"/>
        <v>0.29877397611414813</v>
      </c>
      <c r="BC330" s="17">
        <f t="shared" ca="1" si="318"/>
        <v>-0.16000701998058819</v>
      </c>
      <c r="BD330" s="17">
        <f t="shared" ca="1" si="319"/>
        <v>1.0523324833753671</v>
      </c>
      <c r="BE330" s="17">
        <f t="shared" ca="1" si="320"/>
        <v>0.31855026646634044</v>
      </c>
      <c r="BG330" s="17" t="str">
        <f t="shared" ca="1" si="321"/>
        <v/>
      </c>
      <c r="BH330" s="17" t="str">
        <f t="shared" ca="1" si="322"/>
        <v/>
      </c>
      <c r="BI330" s="17" t="str">
        <f t="shared" ca="1" si="323"/>
        <v/>
      </c>
      <c r="BJ330" s="17" t="str">
        <f t="shared" ca="1" si="324"/>
        <v/>
      </c>
      <c r="BK330" s="17" t="str">
        <f t="shared" ca="1" si="325"/>
        <v/>
      </c>
      <c r="BL330" s="17" t="str">
        <f t="shared" ca="1" si="326"/>
        <v/>
      </c>
      <c r="BM330" s="17" t="str">
        <f t="shared" ca="1" si="327"/>
        <v/>
      </c>
      <c r="BN330" s="17" t="str">
        <f t="shared" ca="1" si="328"/>
        <v/>
      </c>
      <c r="BO330" s="17" t="str">
        <f t="shared" ca="1" si="329"/>
        <v/>
      </c>
      <c r="BP330" s="17">
        <f t="shared" ca="1" si="330"/>
        <v>0.27471383975026042</v>
      </c>
      <c r="BQ330" s="17">
        <f t="shared" ca="1" si="331"/>
        <v>7.308349769888256E-2</v>
      </c>
      <c r="BR330" s="17" t="str">
        <f t="shared" ca="1" si="332"/>
        <v/>
      </c>
      <c r="BS330" s="17" t="str">
        <f t="shared" ca="1" si="333"/>
        <v/>
      </c>
      <c r="BX330" t="str">
        <f>IF('Macrobond Imports'!FG329="","",'Macrobond Imports'!FG329)</f>
        <v/>
      </c>
      <c r="BY330" t="str">
        <f>IF('Macrobond Imports'!AI329="","",'Macrobond Imports'!AI329)</f>
        <v/>
      </c>
      <c r="CA330" s="37" t="str">
        <f t="shared" ca="1" si="334"/>
        <v/>
      </c>
      <c r="CB330" s="37" t="str">
        <f t="shared" ca="1" si="335"/>
        <v/>
      </c>
    </row>
    <row r="331" spans="1:80" x14ac:dyDescent="0.25">
      <c r="A331" s="10">
        <f>IF('Macrobond Imports'!A330="","",'Macrobond Imports'!A330)</f>
        <v>27150</v>
      </c>
      <c r="B331" s="9" t="str">
        <f>IF('Macrobond Imports'!B330="","",'Macrobond Imports'!B330)</f>
        <v/>
      </c>
      <c r="C331" s="9" t="str">
        <f>IF('Macrobond Imports'!C330="","",'Macrobond Imports'!C330)</f>
        <v/>
      </c>
      <c r="D331" s="9" t="str">
        <f>IF('Macrobond Imports'!Z330="","",'Macrobond Imports'!Z330)</f>
        <v/>
      </c>
      <c r="E331" s="9" t="str">
        <f>IF('Macrobond Imports'!BH330="","",'Macrobond Imports'!BH330)</f>
        <v/>
      </c>
      <c r="F331" s="9" t="str">
        <f>IF('Macrobond Imports'!BJ330="","",'Macrobond Imports'!BJ330)</f>
        <v/>
      </c>
      <c r="G331" s="9" t="str">
        <f>IF('Macrobond Imports'!BK330="","",'Macrobond Imports'!BK330)</f>
        <v/>
      </c>
      <c r="H331" s="9" t="str">
        <f>IF('Macrobond Imports'!BL330="","",'Macrobond Imports'!BL330)</f>
        <v/>
      </c>
      <c r="I331" s="9" t="str">
        <f>IF('Macrobond Imports'!BS330="","",'Macrobond Imports'!BS330)</f>
        <v/>
      </c>
      <c r="J331" s="9" t="str">
        <f>IF('Macrobond Imports'!AA330="","",'Macrobond Imports'!AA330)</f>
        <v/>
      </c>
      <c r="K331" s="9">
        <f>IF('Macrobond Imports'!DF330="","",'Macrobond Imports'!DF330)</f>
        <v>50.6</v>
      </c>
      <c r="L331" s="9">
        <f>IF('Macrobond Imports'!EA330="","",'Macrobond Imports'!EA330)</f>
        <v>58.3</v>
      </c>
      <c r="M331" s="9">
        <f>IF('Macrobond Imports'!FA330="","",'Macrobond Imports'!FA330)</f>
        <v>32.6</v>
      </c>
      <c r="N331" s="9">
        <f>IF('Macrobond Imports'!FC330="","",'Macrobond Imports'!FC330)</f>
        <v>52.5</v>
      </c>
      <c r="P331" s="16">
        <f t="shared" si="281"/>
        <v>27150</v>
      </c>
      <c r="Q331" s="17" t="str">
        <f t="shared" si="282"/>
        <v/>
      </c>
      <c r="R331" s="17" t="str">
        <f t="shared" si="283"/>
        <v/>
      </c>
      <c r="S331" s="17" t="str">
        <f t="shared" si="284"/>
        <v/>
      </c>
      <c r="T331" s="17" t="str">
        <f t="shared" si="285"/>
        <v/>
      </c>
      <c r="U331" s="17" t="str">
        <f t="shared" si="286"/>
        <v/>
      </c>
      <c r="V331" s="17" t="str">
        <f t="shared" si="287"/>
        <v/>
      </c>
      <c r="W331" s="17" t="str">
        <f t="shared" si="288"/>
        <v/>
      </c>
      <c r="X331" s="17" t="str">
        <f t="shared" si="289"/>
        <v/>
      </c>
      <c r="Y331" s="17" t="str">
        <f t="shared" si="290"/>
        <v/>
      </c>
      <c r="Z331" s="17">
        <f t="shared" si="291"/>
        <v>3.2653061224489743E-2</v>
      </c>
      <c r="AA331" s="17">
        <f t="shared" si="292"/>
        <v>-3.7953795379538025E-2</v>
      </c>
      <c r="AB331" s="17">
        <f t="shared" si="293"/>
        <v>5.1612903225806583E-2</v>
      </c>
      <c r="AC331" s="17">
        <f t="shared" si="294"/>
        <v>3.1434184675835031E-2</v>
      </c>
      <c r="AE331" s="17" t="str">
        <f t="shared" ca="1" si="295"/>
        <v/>
      </c>
      <c r="AF331" s="17" t="str">
        <f t="shared" ca="1" si="296"/>
        <v/>
      </c>
      <c r="AG331" s="17" t="str">
        <f t="shared" ca="1" si="297"/>
        <v/>
      </c>
      <c r="AH331" s="17" t="str">
        <f t="shared" ca="1" si="298"/>
        <v/>
      </c>
      <c r="AI331" s="17" t="str">
        <f t="shared" ca="1" si="299"/>
        <v/>
      </c>
      <c r="AJ331" s="17" t="str">
        <f t="shared" ca="1" si="300"/>
        <v/>
      </c>
      <c r="AK331" s="17" t="str">
        <f t="shared" ca="1" si="301"/>
        <v/>
      </c>
      <c r="AL331" s="17" t="str">
        <f t="shared" ca="1" si="302"/>
        <v/>
      </c>
      <c r="AM331" s="17" t="str">
        <f t="shared" ca="1" si="303"/>
        <v/>
      </c>
      <c r="AN331" s="17">
        <f t="shared" ca="1" si="304"/>
        <v>0.19905213270142186</v>
      </c>
      <c r="AO331" s="17">
        <f t="shared" ca="1" si="305"/>
        <v>0.11047619047619039</v>
      </c>
      <c r="AP331" s="17" t="str">
        <f t="shared" ca="1" si="306"/>
        <v/>
      </c>
      <c r="AQ331" s="17" t="str">
        <f t="shared" ca="1" si="307"/>
        <v/>
      </c>
      <c r="AS331" s="17" t="str">
        <f t="shared" ca="1" si="308"/>
        <v/>
      </c>
      <c r="AT331" s="17" t="str">
        <f t="shared" ca="1" si="309"/>
        <v/>
      </c>
      <c r="AU331" s="17" t="str">
        <f t="shared" ca="1" si="310"/>
        <v/>
      </c>
      <c r="AV331" s="17" t="str">
        <f t="shared" ca="1" si="311"/>
        <v/>
      </c>
      <c r="AW331" s="17" t="str">
        <f t="shared" ca="1" si="312"/>
        <v/>
      </c>
      <c r="AX331" s="17" t="str">
        <f t="shared" ca="1" si="313"/>
        <v/>
      </c>
      <c r="AY331" s="17" t="str">
        <f t="shared" ca="1" si="314"/>
        <v/>
      </c>
      <c r="AZ331" s="17" t="str">
        <f t="shared" ca="1" si="315"/>
        <v/>
      </c>
      <c r="BA331" s="17" t="str">
        <f t="shared" ca="1" si="316"/>
        <v/>
      </c>
      <c r="BB331" s="17">
        <f t="shared" ca="1" si="317"/>
        <v>0.36652837852764963</v>
      </c>
      <c r="BC331" s="17">
        <f t="shared" ca="1" si="318"/>
        <v>-0.3241811089948754</v>
      </c>
      <c r="BD331" s="17">
        <f t="shared" ca="1" si="319"/>
        <v>0.81152829001579074</v>
      </c>
      <c r="BE331" s="17">
        <f t="shared" ca="1" si="320"/>
        <v>0.41924348122196209</v>
      </c>
      <c r="BG331" s="17" t="str">
        <f t="shared" ca="1" si="321"/>
        <v/>
      </c>
      <c r="BH331" s="17" t="str">
        <f t="shared" ca="1" si="322"/>
        <v/>
      </c>
      <c r="BI331" s="17" t="str">
        <f t="shared" ca="1" si="323"/>
        <v/>
      </c>
      <c r="BJ331" s="17" t="str">
        <f t="shared" ca="1" si="324"/>
        <v/>
      </c>
      <c r="BK331" s="17" t="str">
        <f t="shared" ca="1" si="325"/>
        <v/>
      </c>
      <c r="BL331" s="17" t="str">
        <f t="shared" ca="1" si="326"/>
        <v/>
      </c>
      <c r="BM331" s="17" t="str">
        <f t="shared" ca="1" si="327"/>
        <v/>
      </c>
      <c r="BN331" s="17" t="str">
        <f t="shared" ca="1" si="328"/>
        <v/>
      </c>
      <c r="BO331" s="17" t="str">
        <f t="shared" ca="1" si="329"/>
        <v/>
      </c>
      <c r="BP331" s="17">
        <f t="shared" ca="1" si="330"/>
        <v>0.33460520005838101</v>
      </c>
      <c r="BQ331" s="17">
        <f t="shared" ca="1" si="331"/>
        <v>-2.3588049411088829E-2</v>
      </c>
      <c r="BR331" s="17" t="str">
        <f t="shared" ca="1" si="332"/>
        <v/>
      </c>
      <c r="BS331" s="17" t="str">
        <f t="shared" ca="1" si="333"/>
        <v/>
      </c>
      <c r="BX331" t="str">
        <f>IF('Macrobond Imports'!FG330="","",'Macrobond Imports'!FG330)</f>
        <v/>
      </c>
      <c r="BY331" t="str">
        <f>IF('Macrobond Imports'!AI330="","",'Macrobond Imports'!AI330)</f>
        <v/>
      </c>
      <c r="CA331" s="37" t="str">
        <f t="shared" ca="1" si="334"/>
        <v/>
      </c>
      <c r="CB331" s="37" t="str">
        <f t="shared" ca="1" si="335"/>
        <v/>
      </c>
    </row>
    <row r="332" spans="1:80" x14ac:dyDescent="0.25">
      <c r="A332" s="10">
        <f>IF('Macrobond Imports'!A331="","",'Macrobond Imports'!A331)</f>
        <v>27181</v>
      </c>
      <c r="B332" s="9" t="str">
        <f>IF('Macrobond Imports'!B331="","",'Macrobond Imports'!B331)</f>
        <v/>
      </c>
      <c r="C332" s="9" t="str">
        <f>IF('Macrobond Imports'!C331="","",'Macrobond Imports'!C331)</f>
        <v/>
      </c>
      <c r="D332" s="9" t="str">
        <f>IF('Macrobond Imports'!Z331="","",'Macrobond Imports'!Z331)</f>
        <v/>
      </c>
      <c r="E332" s="9" t="str">
        <f>IF('Macrobond Imports'!BH331="","",'Macrobond Imports'!BH331)</f>
        <v/>
      </c>
      <c r="F332" s="9" t="str">
        <f>IF('Macrobond Imports'!BJ331="","",'Macrobond Imports'!BJ331)</f>
        <v/>
      </c>
      <c r="G332" s="9" t="str">
        <f>IF('Macrobond Imports'!BK331="","",'Macrobond Imports'!BK331)</f>
        <v/>
      </c>
      <c r="H332" s="9" t="str">
        <f>IF('Macrobond Imports'!BL331="","",'Macrobond Imports'!BL331)</f>
        <v/>
      </c>
      <c r="I332" s="9" t="str">
        <f>IF('Macrobond Imports'!BS331="","",'Macrobond Imports'!BS331)</f>
        <v/>
      </c>
      <c r="J332" s="9" t="str">
        <f>IF('Macrobond Imports'!AA331="","",'Macrobond Imports'!AA331)</f>
        <v/>
      </c>
      <c r="K332" s="9">
        <f>IF('Macrobond Imports'!DF331="","",'Macrobond Imports'!DF331)</f>
        <v>51.5</v>
      </c>
      <c r="L332" s="9">
        <f>IF('Macrobond Imports'!EA331="","",'Macrobond Imports'!EA331)</f>
        <v>55.4</v>
      </c>
      <c r="M332" s="9">
        <f>IF('Macrobond Imports'!FA331="","",'Macrobond Imports'!FA331)</f>
        <v>33.4</v>
      </c>
      <c r="N332" s="9">
        <f>IF('Macrobond Imports'!FC331="","",'Macrobond Imports'!FC331)</f>
        <v>53.7</v>
      </c>
      <c r="P332" s="16">
        <f t="shared" si="281"/>
        <v>27181</v>
      </c>
      <c r="Q332" s="17" t="str">
        <f t="shared" si="282"/>
        <v/>
      </c>
      <c r="R332" s="17" t="str">
        <f t="shared" si="283"/>
        <v/>
      </c>
      <c r="S332" s="17" t="str">
        <f t="shared" si="284"/>
        <v/>
      </c>
      <c r="T332" s="17" t="str">
        <f t="shared" si="285"/>
        <v/>
      </c>
      <c r="U332" s="17" t="str">
        <f t="shared" si="286"/>
        <v/>
      </c>
      <c r="V332" s="17" t="str">
        <f t="shared" si="287"/>
        <v/>
      </c>
      <c r="W332" s="17" t="str">
        <f t="shared" si="288"/>
        <v/>
      </c>
      <c r="X332" s="17" t="str">
        <f t="shared" si="289"/>
        <v/>
      </c>
      <c r="Y332" s="17" t="str">
        <f t="shared" si="290"/>
        <v/>
      </c>
      <c r="Z332" s="17">
        <f t="shared" si="291"/>
        <v>1.7786561264822032E-2</v>
      </c>
      <c r="AA332" s="17">
        <f t="shared" si="292"/>
        <v>-4.9742710120068589E-2</v>
      </c>
      <c r="AB332" s="17">
        <f t="shared" si="293"/>
        <v>2.4539877300613355E-2</v>
      </c>
      <c r="AC332" s="17">
        <f t="shared" si="294"/>
        <v>2.2857142857142909E-2</v>
      </c>
      <c r="AE332" s="17" t="str">
        <f t="shared" ca="1" si="295"/>
        <v/>
      </c>
      <c r="AF332" s="17" t="str">
        <f t="shared" ca="1" si="296"/>
        <v/>
      </c>
      <c r="AG332" s="17" t="str">
        <f t="shared" ca="1" si="297"/>
        <v/>
      </c>
      <c r="AH332" s="17" t="str">
        <f t="shared" ca="1" si="298"/>
        <v/>
      </c>
      <c r="AI332" s="17" t="str">
        <f t="shared" ca="1" si="299"/>
        <v/>
      </c>
      <c r="AJ332" s="17" t="str">
        <f t="shared" ca="1" si="300"/>
        <v/>
      </c>
      <c r="AK332" s="17" t="str">
        <f t="shared" ca="1" si="301"/>
        <v/>
      </c>
      <c r="AL332" s="17" t="str">
        <f t="shared" ca="1" si="302"/>
        <v/>
      </c>
      <c r="AM332" s="17" t="str">
        <f t="shared" ca="1" si="303"/>
        <v/>
      </c>
      <c r="AN332" s="17">
        <f t="shared" ca="1" si="304"/>
        <v>0.19767441860465107</v>
      </c>
      <c r="AO332" s="17">
        <f t="shared" ca="1" si="305"/>
        <v>7.2727272727273196E-3</v>
      </c>
      <c r="AP332" s="17" t="str">
        <f t="shared" ca="1" si="306"/>
        <v/>
      </c>
      <c r="AQ332" s="17" t="str">
        <f t="shared" ca="1" si="307"/>
        <v/>
      </c>
      <c r="AS332" s="17" t="str">
        <f t="shared" ca="1" si="308"/>
        <v/>
      </c>
      <c r="AT332" s="17" t="str">
        <f t="shared" ca="1" si="309"/>
        <v/>
      </c>
      <c r="AU332" s="17" t="str">
        <f t="shared" ca="1" si="310"/>
        <v/>
      </c>
      <c r="AV332" s="17" t="str">
        <f t="shared" ca="1" si="311"/>
        <v/>
      </c>
      <c r="AW332" s="17" t="str">
        <f t="shared" ca="1" si="312"/>
        <v/>
      </c>
      <c r="AX332" s="17" t="str">
        <f t="shared" ca="1" si="313"/>
        <v/>
      </c>
      <c r="AY332" s="17" t="str">
        <f t="shared" ca="1" si="314"/>
        <v/>
      </c>
      <c r="AZ332" s="17" t="str">
        <f t="shared" ca="1" si="315"/>
        <v/>
      </c>
      <c r="BA332" s="17" t="str">
        <f t="shared" ca="1" si="316"/>
        <v/>
      </c>
      <c r="BB332" s="17">
        <f t="shared" ca="1" si="317"/>
        <v>0.31416110912665984</v>
      </c>
      <c r="BC332" s="17">
        <f t="shared" ca="1" si="318"/>
        <v>-0.37470224091598037</v>
      </c>
      <c r="BD332" s="17">
        <f t="shared" ca="1" si="319"/>
        <v>0.5570448196564215</v>
      </c>
      <c r="BE332" s="17">
        <f t="shared" ca="1" si="320"/>
        <v>0.38508474814089677</v>
      </c>
      <c r="BG332" s="17" t="str">
        <f t="shared" ca="1" si="321"/>
        <v/>
      </c>
      <c r="BH332" s="17" t="str">
        <f t="shared" ca="1" si="322"/>
        <v/>
      </c>
      <c r="BI332" s="17" t="str">
        <f t="shared" ca="1" si="323"/>
        <v/>
      </c>
      <c r="BJ332" s="17" t="str">
        <f t="shared" ca="1" si="324"/>
        <v/>
      </c>
      <c r="BK332" s="17" t="str">
        <f t="shared" ca="1" si="325"/>
        <v/>
      </c>
      <c r="BL332" s="17" t="str">
        <f t="shared" ca="1" si="326"/>
        <v/>
      </c>
      <c r="BM332" s="17" t="str">
        <f t="shared" ca="1" si="327"/>
        <v/>
      </c>
      <c r="BN332" s="17" t="str">
        <f t="shared" ca="1" si="328"/>
        <v/>
      </c>
      <c r="BO332" s="17" t="str">
        <f t="shared" ca="1" si="329"/>
        <v/>
      </c>
      <c r="BP332" s="17">
        <f t="shared" ca="1" si="330"/>
        <v>0.32147341358418369</v>
      </c>
      <c r="BQ332" s="17">
        <f t="shared" ca="1" si="331"/>
        <v>-0.12129202561834174</v>
      </c>
      <c r="BR332" s="17" t="str">
        <f t="shared" ca="1" si="332"/>
        <v/>
      </c>
      <c r="BS332" s="17" t="str">
        <f t="shared" ca="1" si="333"/>
        <v/>
      </c>
      <c r="BX332" t="str">
        <f>IF('Macrobond Imports'!FG331="","",'Macrobond Imports'!FG331)</f>
        <v/>
      </c>
      <c r="BY332" t="str">
        <f>IF('Macrobond Imports'!AI331="","",'Macrobond Imports'!AI331)</f>
        <v/>
      </c>
      <c r="CA332" s="37" t="str">
        <f t="shared" ca="1" si="334"/>
        <v/>
      </c>
      <c r="CB332" s="37" t="str">
        <f t="shared" ca="1" si="335"/>
        <v/>
      </c>
    </row>
    <row r="333" spans="1:80" x14ac:dyDescent="0.25">
      <c r="A333" s="10">
        <f>IF('Macrobond Imports'!A332="","",'Macrobond Imports'!A332)</f>
        <v>27211</v>
      </c>
      <c r="B333" s="9" t="str">
        <f>IF('Macrobond Imports'!B332="","",'Macrobond Imports'!B332)</f>
        <v/>
      </c>
      <c r="C333" s="9" t="str">
        <f>IF('Macrobond Imports'!C332="","",'Macrobond Imports'!C332)</f>
        <v/>
      </c>
      <c r="D333" s="9" t="str">
        <f>IF('Macrobond Imports'!Z332="","",'Macrobond Imports'!Z332)</f>
        <v/>
      </c>
      <c r="E333" s="9" t="str">
        <f>IF('Macrobond Imports'!BH332="","",'Macrobond Imports'!BH332)</f>
        <v/>
      </c>
      <c r="F333" s="9" t="str">
        <f>IF('Macrobond Imports'!BJ332="","",'Macrobond Imports'!BJ332)</f>
        <v/>
      </c>
      <c r="G333" s="9" t="str">
        <f>IF('Macrobond Imports'!BK332="","",'Macrobond Imports'!BK332)</f>
        <v/>
      </c>
      <c r="H333" s="9" t="str">
        <f>IF('Macrobond Imports'!BL332="","",'Macrobond Imports'!BL332)</f>
        <v/>
      </c>
      <c r="I333" s="9" t="str">
        <f>IF('Macrobond Imports'!BS332="","",'Macrobond Imports'!BS332)</f>
        <v/>
      </c>
      <c r="J333" s="9" t="str">
        <f>IF('Macrobond Imports'!AA332="","",'Macrobond Imports'!AA332)</f>
        <v/>
      </c>
      <c r="K333" s="9">
        <f>IF('Macrobond Imports'!DF332="","",'Macrobond Imports'!DF332)</f>
        <v>53.4</v>
      </c>
      <c r="L333" s="9">
        <f>IF('Macrobond Imports'!EA332="","",'Macrobond Imports'!EA332)</f>
        <v>59.8</v>
      </c>
      <c r="M333" s="9">
        <f>IF('Macrobond Imports'!FA332="","",'Macrobond Imports'!FA332)</f>
        <v>35.200000000000003</v>
      </c>
      <c r="N333" s="9">
        <f>IF('Macrobond Imports'!FC332="","",'Macrobond Imports'!FC332)</f>
        <v>55.2</v>
      </c>
      <c r="P333" s="16">
        <f t="shared" si="281"/>
        <v>27211</v>
      </c>
      <c r="Q333" s="17" t="str">
        <f t="shared" si="282"/>
        <v/>
      </c>
      <c r="R333" s="17" t="str">
        <f t="shared" si="283"/>
        <v/>
      </c>
      <c r="S333" s="17" t="str">
        <f t="shared" si="284"/>
        <v/>
      </c>
      <c r="T333" s="17" t="str">
        <f t="shared" si="285"/>
        <v/>
      </c>
      <c r="U333" s="17" t="str">
        <f t="shared" si="286"/>
        <v/>
      </c>
      <c r="V333" s="17" t="str">
        <f t="shared" si="287"/>
        <v/>
      </c>
      <c r="W333" s="17" t="str">
        <f t="shared" si="288"/>
        <v/>
      </c>
      <c r="X333" s="17" t="str">
        <f t="shared" si="289"/>
        <v/>
      </c>
      <c r="Y333" s="17" t="str">
        <f t="shared" si="290"/>
        <v/>
      </c>
      <c r="Z333" s="17">
        <f t="shared" si="291"/>
        <v>3.689320388349504E-2</v>
      </c>
      <c r="AA333" s="17">
        <f t="shared" si="292"/>
        <v>7.9422382671480163E-2</v>
      </c>
      <c r="AB333" s="17">
        <f t="shared" si="293"/>
        <v>5.3892215568862367E-2</v>
      </c>
      <c r="AC333" s="17">
        <f t="shared" si="294"/>
        <v>2.7932960893854775E-2</v>
      </c>
      <c r="AE333" s="17" t="str">
        <f t="shared" ca="1" si="295"/>
        <v/>
      </c>
      <c r="AF333" s="17" t="str">
        <f t="shared" ca="1" si="296"/>
        <v/>
      </c>
      <c r="AG333" s="17" t="str">
        <f t="shared" ca="1" si="297"/>
        <v/>
      </c>
      <c r="AH333" s="17" t="str">
        <f t="shared" ca="1" si="298"/>
        <v/>
      </c>
      <c r="AI333" s="17" t="str">
        <f t="shared" ca="1" si="299"/>
        <v/>
      </c>
      <c r="AJ333" s="17" t="str">
        <f t="shared" ca="1" si="300"/>
        <v/>
      </c>
      <c r="AK333" s="17" t="str">
        <f t="shared" ca="1" si="301"/>
        <v/>
      </c>
      <c r="AL333" s="17" t="str">
        <f t="shared" ca="1" si="302"/>
        <v/>
      </c>
      <c r="AM333" s="17" t="str">
        <f t="shared" ca="1" si="303"/>
        <v/>
      </c>
      <c r="AN333" s="17">
        <f t="shared" ca="1" si="304"/>
        <v>0.26241134751773054</v>
      </c>
      <c r="AO333" s="17">
        <f t="shared" ca="1" si="305"/>
        <v>0.13904761904761909</v>
      </c>
      <c r="AP333" s="17" t="str">
        <f t="shared" ca="1" si="306"/>
        <v/>
      </c>
      <c r="AQ333" s="17" t="str">
        <f t="shared" ca="1" si="307"/>
        <v/>
      </c>
      <c r="AS333" s="17" t="str">
        <f t="shared" ca="1" si="308"/>
        <v/>
      </c>
      <c r="AT333" s="17" t="str">
        <f t="shared" ca="1" si="309"/>
        <v/>
      </c>
      <c r="AU333" s="17" t="str">
        <f t="shared" ca="1" si="310"/>
        <v/>
      </c>
      <c r="AV333" s="17" t="str">
        <f t="shared" ca="1" si="311"/>
        <v/>
      </c>
      <c r="AW333" s="17" t="str">
        <f t="shared" ca="1" si="312"/>
        <v/>
      </c>
      <c r="AX333" s="17" t="str">
        <f t="shared" ca="1" si="313"/>
        <v/>
      </c>
      <c r="AY333" s="17" t="str">
        <f t="shared" ca="1" si="314"/>
        <v/>
      </c>
      <c r="AZ333" s="17" t="str">
        <f t="shared" ca="1" si="315"/>
        <v/>
      </c>
      <c r="BA333" s="17" t="str">
        <f t="shared" ca="1" si="316"/>
        <v/>
      </c>
      <c r="BB333" s="17">
        <f t="shared" ca="1" si="317"/>
        <v>0.41052474033362096</v>
      </c>
      <c r="BC333" s="17">
        <f t="shared" ca="1" si="318"/>
        <v>-5.1768803669474894E-2</v>
      </c>
      <c r="BD333" s="17">
        <f t="shared" ca="1" si="319"/>
        <v>0.66235540025619333</v>
      </c>
      <c r="BE333" s="17">
        <f t="shared" ca="1" si="320"/>
        <v>0.38320064114010943</v>
      </c>
      <c r="BG333" s="17" t="str">
        <f t="shared" ca="1" si="321"/>
        <v/>
      </c>
      <c r="BH333" s="17" t="str">
        <f t="shared" ca="1" si="322"/>
        <v/>
      </c>
      <c r="BI333" s="17" t="str">
        <f t="shared" ca="1" si="323"/>
        <v/>
      </c>
      <c r="BJ333" s="17" t="str">
        <f t="shared" ca="1" si="324"/>
        <v/>
      </c>
      <c r="BK333" s="17" t="str">
        <f t="shared" ca="1" si="325"/>
        <v/>
      </c>
      <c r="BL333" s="17" t="str">
        <f t="shared" ca="1" si="326"/>
        <v/>
      </c>
      <c r="BM333" s="17" t="str">
        <f t="shared" ca="1" si="327"/>
        <v/>
      </c>
      <c r="BN333" s="17" t="str">
        <f t="shared" ca="1" si="328"/>
        <v/>
      </c>
      <c r="BO333" s="17" t="str">
        <f t="shared" ca="1" si="329"/>
        <v/>
      </c>
      <c r="BP333" s="17">
        <f t="shared" ca="1" si="330"/>
        <v>0.35349651843308139</v>
      </c>
      <c r="BQ333" s="17">
        <f t="shared" ca="1" si="331"/>
        <v>-0.10752728425287439</v>
      </c>
      <c r="BR333" s="17">
        <f t="shared" ca="1" si="332"/>
        <v>0.84708039534294399</v>
      </c>
      <c r="BS333" s="17">
        <f t="shared" ca="1" si="333"/>
        <v>0.3504886426592797</v>
      </c>
      <c r="BX333" t="str">
        <f>IF('Macrobond Imports'!FG332="","",'Macrobond Imports'!FG332)</f>
        <v/>
      </c>
      <c r="BY333" t="str">
        <f>IF('Macrobond Imports'!AI332="","",'Macrobond Imports'!AI332)</f>
        <v/>
      </c>
      <c r="CA333" s="37" t="str">
        <f t="shared" ca="1" si="334"/>
        <v/>
      </c>
      <c r="CB333" s="37" t="str">
        <f t="shared" ca="1" si="335"/>
        <v/>
      </c>
    </row>
    <row r="334" spans="1:80" x14ac:dyDescent="0.25">
      <c r="A334" s="10">
        <f>IF('Macrobond Imports'!A333="","",'Macrobond Imports'!A333)</f>
        <v>27242</v>
      </c>
      <c r="B334" s="9" t="str">
        <f>IF('Macrobond Imports'!B333="","",'Macrobond Imports'!B333)</f>
        <v/>
      </c>
      <c r="C334" s="9" t="str">
        <f>IF('Macrobond Imports'!C333="","",'Macrobond Imports'!C333)</f>
        <v/>
      </c>
      <c r="D334" s="9" t="str">
        <f>IF('Macrobond Imports'!Z333="","",'Macrobond Imports'!Z333)</f>
        <v/>
      </c>
      <c r="E334" s="9" t="str">
        <f>IF('Macrobond Imports'!BH333="","",'Macrobond Imports'!BH333)</f>
        <v/>
      </c>
      <c r="F334" s="9" t="str">
        <f>IF('Macrobond Imports'!BJ333="","",'Macrobond Imports'!BJ333)</f>
        <v/>
      </c>
      <c r="G334" s="9" t="str">
        <f>IF('Macrobond Imports'!BK333="","",'Macrobond Imports'!BK333)</f>
        <v/>
      </c>
      <c r="H334" s="9" t="str">
        <f>IF('Macrobond Imports'!BL333="","",'Macrobond Imports'!BL333)</f>
        <v/>
      </c>
      <c r="I334" s="9" t="str">
        <f>IF('Macrobond Imports'!BS333="","",'Macrobond Imports'!BS333)</f>
        <v/>
      </c>
      <c r="J334" s="9" t="str">
        <f>IF('Macrobond Imports'!AA333="","",'Macrobond Imports'!AA333)</f>
        <v/>
      </c>
      <c r="K334" s="9">
        <f>IF('Macrobond Imports'!DF333="","",'Macrobond Imports'!DF333)</f>
        <v>55.8</v>
      </c>
      <c r="L334" s="9">
        <f>IF('Macrobond Imports'!EA333="","",'Macrobond Imports'!EA333)</f>
        <v>62.9</v>
      </c>
      <c r="M334" s="9">
        <f>IF('Macrobond Imports'!FA333="","",'Macrobond Imports'!FA333)</f>
        <v>36</v>
      </c>
      <c r="N334" s="9">
        <f>IF('Macrobond Imports'!FC333="","",'Macrobond Imports'!FC333)</f>
        <v>57</v>
      </c>
      <c r="P334" s="16">
        <f t="shared" si="281"/>
        <v>27242</v>
      </c>
      <c r="Q334" s="17" t="str">
        <f t="shared" si="282"/>
        <v/>
      </c>
      <c r="R334" s="17" t="str">
        <f t="shared" si="283"/>
        <v/>
      </c>
      <c r="S334" s="17" t="str">
        <f t="shared" si="284"/>
        <v/>
      </c>
      <c r="T334" s="17" t="str">
        <f t="shared" si="285"/>
        <v/>
      </c>
      <c r="U334" s="17" t="str">
        <f t="shared" si="286"/>
        <v/>
      </c>
      <c r="V334" s="17" t="str">
        <f t="shared" si="287"/>
        <v/>
      </c>
      <c r="W334" s="17" t="str">
        <f t="shared" si="288"/>
        <v/>
      </c>
      <c r="X334" s="17" t="str">
        <f t="shared" si="289"/>
        <v/>
      </c>
      <c r="Y334" s="17" t="str">
        <f t="shared" si="290"/>
        <v/>
      </c>
      <c r="Z334" s="17">
        <f t="shared" si="291"/>
        <v>4.4943820224718989E-2</v>
      </c>
      <c r="AA334" s="17">
        <f t="shared" si="292"/>
        <v>5.183946488294322E-2</v>
      </c>
      <c r="AB334" s="17">
        <f t="shared" si="293"/>
        <v>2.2727272727272707E-2</v>
      </c>
      <c r="AC334" s="17">
        <f t="shared" si="294"/>
        <v>3.2608695652173836E-2</v>
      </c>
      <c r="AE334" s="17" t="str">
        <f t="shared" ca="1" si="295"/>
        <v/>
      </c>
      <c r="AF334" s="17" t="str">
        <f t="shared" ca="1" si="296"/>
        <v/>
      </c>
      <c r="AG334" s="17" t="str">
        <f t="shared" ca="1" si="297"/>
        <v/>
      </c>
      <c r="AH334" s="17" t="str">
        <f t="shared" ca="1" si="298"/>
        <v/>
      </c>
      <c r="AI334" s="17" t="str">
        <f t="shared" ca="1" si="299"/>
        <v/>
      </c>
      <c r="AJ334" s="17" t="str">
        <f t="shared" ca="1" si="300"/>
        <v/>
      </c>
      <c r="AK334" s="17" t="str">
        <f t="shared" ca="1" si="301"/>
        <v/>
      </c>
      <c r="AL334" s="17" t="str">
        <f t="shared" ca="1" si="302"/>
        <v/>
      </c>
      <c r="AM334" s="17" t="str">
        <f t="shared" ca="1" si="303"/>
        <v/>
      </c>
      <c r="AN334" s="17">
        <f t="shared" ca="1" si="304"/>
        <v>0.28275862068965507</v>
      </c>
      <c r="AO334" s="17">
        <f t="shared" ca="1" si="305"/>
        <v>-1.8720748829953116E-2</v>
      </c>
      <c r="AP334" s="17" t="str">
        <f t="shared" ca="1" si="306"/>
        <v/>
      </c>
      <c r="AQ334" s="17" t="str">
        <f t="shared" ca="1" si="307"/>
        <v/>
      </c>
      <c r="AS334" s="17" t="str">
        <f t="shared" ca="1" si="308"/>
        <v/>
      </c>
      <c r="AT334" s="17" t="str">
        <f t="shared" ca="1" si="309"/>
        <v/>
      </c>
      <c r="AU334" s="17" t="str">
        <f t="shared" ca="1" si="310"/>
        <v/>
      </c>
      <c r="AV334" s="17" t="str">
        <f t="shared" ca="1" si="311"/>
        <v/>
      </c>
      <c r="AW334" s="17" t="str">
        <f t="shared" ca="1" si="312"/>
        <v/>
      </c>
      <c r="AX334" s="17" t="str">
        <f t="shared" ca="1" si="313"/>
        <v/>
      </c>
      <c r="AY334" s="17" t="str">
        <f t="shared" ca="1" si="314"/>
        <v/>
      </c>
      <c r="AZ334" s="17" t="str">
        <f t="shared" ca="1" si="315"/>
        <v/>
      </c>
      <c r="BA334" s="17" t="str">
        <f t="shared" ca="1" si="316"/>
        <v/>
      </c>
      <c r="BB334" s="17">
        <f t="shared" ca="1" si="317"/>
        <v>0.47888610459417236</v>
      </c>
      <c r="BC334" s="17">
        <f t="shared" ca="1" si="318"/>
        <v>0.35496589110662646</v>
      </c>
      <c r="BD334" s="17">
        <f t="shared" ca="1" si="319"/>
        <v>0.48709804538870638</v>
      </c>
      <c r="BE334" s="17">
        <f t="shared" ca="1" si="320"/>
        <v>0.38951170345689268</v>
      </c>
      <c r="BG334" s="17" t="str">
        <f t="shared" ca="1" si="321"/>
        <v/>
      </c>
      <c r="BH334" s="17" t="str">
        <f t="shared" ca="1" si="322"/>
        <v/>
      </c>
      <c r="BI334" s="17" t="str">
        <f t="shared" ca="1" si="323"/>
        <v/>
      </c>
      <c r="BJ334" s="17" t="str">
        <f t="shared" ca="1" si="324"/>
        <v/>
      </c>
      <c r="BK334" s="17" t="str">
        <f t="shared" ca="1" si="325"/>
        <v/>
      </c>
      <c r="BL334" s="17" t="str">
        <f t="shared" ca="1" si="326"/>
        <v/>
      </c>
      <c r="BM334" s="17" t="str">
        <f t="shared" ca="1" si="327"/>
        <v/>
      </c>
      <c r="BN334" s="17" t="str">
        <f t="shared" ca="1" si="328"/>
        <v/>
      </c>
      <c r="BO334" s="17" t="str">
        <f t="shared" ca="1" si="329"/>
        <v/>
      </c>
      <c r="BP334" s="17">
        <f t="shared" ca="1" si="330"/>
        <v>0.42159763313609466</v>
      </c>
      <c r="BQ334" s="17">
        <f t="shared" ca="1" si="331"/>
        <v>-4.3071817805823587E-2</v>
      </c>
      <c r="BR334" s="17">
        <f t="shared" ca="1" si="332"/>
        <v>0.6413165993338481</v>
      </c>
      <c r="BS334" s="17">
        <f t="shared" ca="1" si="333"/>
        <v>0.40429890949641467</v>
      </c>
      <c r="BX334" t="str">
        <f>IF('Macrobond Imports'!FG333="","",'Macrobond Imports'!FG333)</f>
        <v/>
      </c>
      <c r="BY334" t="str">
        <f>IF('Macrobond Imports'!AI333="","",'Macrobond Imports'!AI333)</f>
        <v/>
      </c>
      <c r="CA334" s="37" t="str">
        <f t="shared" ca="1" si="334"/>
        <v/>
      </c>
      <c r="CB334" s="37" t="str">
        <f t="shared" ca="1" si="335"/>
        <v/>
      </c>
    </row>
    <row r="335" spans="1:80" x14ac:dyDescent="0.25">
      <c r="A335" s="10">
        <f>IF('Macrobond Imports'!A334="","",'Macrobond Imports'!A334)</f>
        <v>27273</v>
      </c>
      <c r="B335" s="9" t="str">
        <f>IF('Macrobond Imports'!B334="","",'Macrobond Imports'!B334)</f>
        <v/>
      </c>
      <c r="C335" s="9" t="str">
        <f>IF('Macrobond Imports'!C334="","",'Macrobond Imports'!C334)</f>
        <v/>
      </c>
      <c r="D335" s="9" t="str">
        <f>IF('Macrobond Imports'!Z334="","",'Macrobond Imports'!Z334)</f>
        <v/>
      </c>
      <c r="E335" s="9" t="str">
        <f>IF('Macrobond Imports'!BH334="","",'Macrobond Imports'!BH334)</f>
        <v/>
      </c>
      <c r="F335" s="9" t="str">
        <f>IF('Macrobond Imports'!BJ334="","",'Macrobond Imports'!BJ334)</f>
        <v/>
      </c>
      <c r="G335" s="9" t="str">
        <f>IF('Macrobond Imports'!BK334="","",'Macrobond Imports'!BK334)</f>
        <v/>
      </c>
      <c r="H335" s="9" t="str">
        <f>IF('Macrobond Imports'!BL334="","",'Macrobond Imports'!BL334)</f>
        <v/>
      </c>
      <c r="I335" s="9" t="str">
        <f>IF('Macrobond Imports'!BS334="","",'Macrobond Imports'!BS334)</f>
        <v/>
      </c>
      <c r="J335" s="9" t="str">
        <f>IF('Macrobond Imports'!AA334="","",'Macrobond Imports'!AA334)</f>
        <v/>
      </c>
      <c r="K335" s="9">
        <f>IF('Macrobond Imports'!DF334="","",'Macrobond Imports'!DF334)</f>
        <v>55.9</v>
      </c>
      <c r="L335" s="9">
        <f>IF('Macrobond Imports'!EA334="","",'Macrobond Imports'!EA334)</f>
        <v>60.9</v>
      </c>
      <c r="M335" s="9">
        <f>IF('Macrobond Imports'!FA334="","",'Macrobond Imports'!FA334)</f>
        <v>35.5</v>
      </c>
      <c r="N335" s="9">
        <f>IF('Macrobond Imports'!FC334="","",'Macrobond Imports'!FC334)</f>
        <v>57.6</v>
      </c>
      <c r="P335" s="16">
        <f t="shared" si="281"/>
        <v>27273</v>
      </c>
      <c r="Q335" s="17" t="str">
        <f t="shared" si="282"/>
        <v/>
      </c>
      <c r="R335" s="17" t="str">
        <f t="shared" si="283"/>
        <v/>
      </c>
      <c r="S335" s="17" t="str">
        <f t="shared" si="284"/>
        <v/>
      </c>
      <c r="T335" s="17" t="str">
        <f t="shared" si="285"/>
        <v/>
      </c>
      <c r="U335" s="17" t="str">
        <f t="shared" si="286"/>
        <v/>
      </c>
      <c r="V335" s="17" t="str">
        <f t="shared" si="287"/>
        <v/>
      </c>
      <c r="W335" s="17" t="str">
        <f t="shared" si="288"/>
        <v/>
      </c>
      <c r="X335" s="17" t="str">
        <f t="shared" si="289"/>
        <v/>
      </c>
      <c r="Y335" s="17" t="str">
        <f t="shared" si="290"/>
        <v/>
      </c>
      <c r="Z335" s="17">
        <f t="shared" si="291"/>
        <v>1.7921146953405742E-3</v>
      </c>
      <c r="AA335" s="17">
        <f t="shared" si="292"/>
        <v>-3.1796502384737635E-2</v>
      </c>
      <c r="AB335" s="17">
        <f t="shared" si="293"/>
        <v>-1.388888888888884E-2</v>
      </c>
      <c r="AC335" s="17">
        <f t="shared" si="294"/>
        <v>1.0526315789473717E-2</v>
      </c>
      <c r="AE335" s="17" t="str">
        <f t="shared" ca="1" si="295"/>
        <v/>
      </c>
      <c r="AF335" s="17" t="str">
        <f t="shared" ca="1" si="296"/>
        <v/>
      </c>
      <c r="AG335" s="17" t="str">
        <f t="shared" ca="1" si="297"/>
        <v/>
      </c>
      <c r="AH335" s="17" t="str">
        <f t="shared" ca="1" si="298"/>
        <v/>
      </c>
      <c r="AI335" s="17" t="str">
        <f t="shared" ca="1" si="299"/>
        <v/>
      </c>
      <c r="AJ335" s="17" t="str">
        <f t="shared" ca="1" si="300"/>
        <v/>
      </c>
      <c r="AK335" s="17" t="str">
        <f t="shared" ca="1" si="301"/>
        <v/>
      </c>
      <c r="AL335" s="17" t="str">
        <f t="shared" ca="1" si="302"/>
        <v/>
      </c>
      <c r="AM335" s="17" t="str">
        <f t="shared" ca="1" si="303"/>
        <v/>
      </c>
      <c r="AN335" s="17">
        <f t="shared" ca="1" si="304"/>
        <v>0.30000000000000004</v>
      </c>
      <c r="AO335" s="17">
        <f t="shared" ca="1" si="305"/>
        <v>0</v>
      </c>
      <c r="AP335" s="17" t="str">
        <f t="shared" ca="1" si="306"/>
        <v/>
      </c>
      <c r="AQ335" s="17" t="str">
        <f t="shared" ca="1" si="307"/>
        <v/>
      </c>
      <c r="AS335" s="17" t="str">
        <f t="shared" ca="1" si="308"/>
        <v/>
      </c>
      <c r="AT335" s="17" t="str">
        <f t="shared" ca="1" si="309"/>
        <v/>
      </c>
      <c r="AU335" s="17" t="str">
        <f t="shared" ca="1" si="310"/>
        <v/>
      </c>
      <c r="AV335" s="17" t="str">
        <f t="shared" ca="1" si="311"/>
        <v/>
      </c>
      <c r="AW335" s="17" t="str">
        <f t="shared" ca="1" si="312"/>
        <v/>
      </c>
      <c r="AX335" s="17" t="str">
        <f t="shared" ca="1" si="313"/>
        <v/>
      </c>
      <c r="AY335" s="17" t="str">
        <f t="shared" ca="1" si="314"/>
        <v/>
      </c>
      <c r="AZ335" s="17" t="str">
        <f t="shared" ca="1" si="315"/>
        <v/>
      </c>
      <c r="BA335" s="17" t="str">
        <f t="shared" ca="1" si="316"/>
        <v/>
      </c>
      <c r="BB335" s="17">
        <f t="shared" ca="1" si="317"/>
        <v>0.38809220496106045</v>
      </c>
      <c r="BC335" s="17">
        <f t="shared" ca="1" si="318"/>
        <v>0.46025973977173029</v>
      </c>
      <c r="BD335" s="17">
        <f t="shared" ca="1" si="319"/>
        <v>0.27622587335753179</v>
      </c>
      <c r="BE335" s="17">
        <f t="shared" ca="1" si="320"/>
        <v>0.32370982058065234</v>
      </c>
      <c r="BG335" s="17" t="str">
        <f t="shared" ca="1" si="321"/>
        <v/>
      </c>
      <c r="BH335" s="17" t="str">
        <f t="shared" ca="1" si="322"/>
        <v/>
      </c>
      <c r="BI335" s="17" t="str">
        <f t="shared" ca="1" si="323"/>
        <v/>
      </c>
      <c r="BJ335" s="17" t="str">
        <f t="shared" ca="1" si="324"/>
        <v/>
      </c>
      <c r="BK335" s="17" t="str">
        <f t="shared" ca="1" si="325"/>
        <v/>
      </c>
      <c r="BL335" s="17" t="str">
        <f t="shared" ca="1" si="326"/>
        <v/>
      </c>
      <c r="BM335" s="17" t="str">
        <f t="shared" ca="1" si="327"/>
        <v/>
      </c>
      <c r="BN335" s="17" t="str">
        <f t="shared" ca="1" si="328"/>
        <v/>
      </c>
      <c r="BO335" s="17" t="str">
        <f t="shared" ca="1" si="329"/>
        <v/>
      </c>
      <c r="BP335" s="17">
        <f t="shared" ca="1" si="330"/>
        <v>0.35062089116143147</v>
      </c>
      <c r="BQ335" s="17">
        <f t="shared" ca="1" si="331"/>
        <v>-4.4438833480621054E-2</v>
      </c>
      <c r="BR335" s="17">
        <f t="shared" ca="1" si="332"/>
        <v>0.40965984720528881</v>
      </c>
      <c r="BS335" s="17">
        <f t="shared" ca="1" si="333"/>
        <v>0.35404958677685938</v>
      </c>
      <c r="BX335" t="str">
        <f>IF('Macrobond Imports'!FG334="","",'Macrobond Imports'!FG334)</f>
        <v/>
      </c>
      <c r="BY335" t="str">
        <f>IF('Macrobond Imports'!AI334="","",'Macrobond Imports'!AI334)</f>
        <v/>
      </c>
      <c r="CA335" s="37" t="str">
        <f t="shared" ca="1" si="334"/>
        <v/>
      </c>
      <c r="CB335" s="37" t="str">
        <f t="shared" ca="1" si="335"/>
        <v/>
      </c>
    </row>
    <row r="336" spans="1:80" x14ac:dyDescent="0.25">
      <c r="A336" s="10">
        <f>IF('Macrobond Imports'!A335="","",'Macrobond Imports'!A335)</f>
        <v>27303</v>
      </c>
      <c r="B336" s="9" t="str">
        <f>IF('Macrobond Imports'!B335="","",'Macrobond Imports'!B335)</f>
        <v/>
      </c>
      <c r="C336" s="9" t="str">
        <f>IF('Macrobond Imports'!C335="","",'Macrobond Imports'!C335)</f>
        <v/>
      </c>
      <c r="D336" s="9" t="str">
        <f>IF('Macrobond Imports'!Z335="","",'Macrobond Imports'!Z335)</f>
        <v/>
      </c>
      <c r="E336" s="9" t="str">
        <f>IF('Macrobond Imports'!BH335="","",'Macrobond Imports'!BH335)</f>
        <v/>
      </c>
      <c r="F336" s="9" t="str">
        <f>IF('Macrobond Imports'!BJ335="","",'Macrobond Imports'!BJ335)</f>
        <v/>
      </c>
      <c r="G336" s="9" t="str">
        <f>IF('Macrobond Imports'!BK335="","",'Macrobond Imports'!BK335)</f>
        <v/>
      </c>
      <c r="H336" s="9" t="str">
        <f>IF('Macrobond Imports'!BL335="","",'Macrobond Imports'!BL335)</f>
        <v/>
      </c>
      <c r="I336" s="9" t="str">
        <f>IF('Macrobond Imports'!BS335="","",'Macrobond Imports'!BS335)</f>
        <v/>
      </c>
      <c r="J336" s="9" t="str">
        <f>IF('Macrobond Imports'!AA335="","",'Macrobond Imports'!AA335)</f>
        <v/>
      </c>
      <c r="K336" s="9">
        <f>IF('Macrobond Imports'!DF335="","",'Macrobond Imports'!DF335)</f>
        <v>57.2</v>
      </c>
      <c r="L336" s="9">
        <f>IF('Macrobond Imports'!EA335="","",'Macrobond Imports'!EA335)</f>
        <v>63.2</v>
      </c>
      <c r="M336" s="9">
        <f>IF('Macrobond Imports'!FA335="","",'Macrobond Imports'!FA335)</f>
        <v>36.299999999999997</v>
      </c>
      <c r="N336" s="9">
        <f>IF('Macrobond Imports'!FC335="","",'Macrobond Imports'!FC335)</f>
        <v>58.2</v>
      </c>
      <c r="P336" s="16">
        <f t="shared" si="281"/>
        <v>27303</v>
      </c>
      <c r="Q336" s="17" t="str">
        <f t="shared" si="282"/>
        <v/>
      </c>
      <c r="R336" s="17" t="str">
        <f t="shared" si="283"/>
        <v/>
      </c>
      <c r="S336" s="17" t="str">
        <f t="shared" si="284"/>
        <v/>
      </c>
      <c r="T336" s="17" t="str">
        <f t="shared" si="285"/>
        <v/>
      </c>
      <c r="U336" s="17" t="str">
        <f t="shared" si="286"/>
        <v/>
      </c>
      <c r="V336" s="17" t="str">
        <f t="shared" si="287"/>
        <v/>
      </c>
      <c r="W336" s="17" t="str">
        <f t="shared" si="288"/>
        <v/>
      </c>
      <c r="X336" s="17" t="str">
        <f t="shared" si="289"/>
        <v/>
      </c>
      <c r="Y336" s="17" t="str">
        <f t="shared" si="290"/>
        <v/>
      </c>
      <c r="Z336" s="17">
        <f t="shared" si="291"/>
        <v>2.3255813953488413E-2</v>
      </c>
      <c r="AA336" s="17">
        <f t="shared" si="292"/>
        <v>3.7766830870279211E-2</v>
      </c>
      <c r="AB336" s="17">
        <f t="shared" si="293"/>
        <v>2.2535211267605604E-2</v>
      </c>
      <c r="AC336" s="17">
        <f t="shared" si="294"/>
        <v>1.0416666666666741E-2</v>
      </c>
      <c r="AE336" s="17" t="str">
        <f t="shared" ca="1" si="295"/>
        <v/>
      </c>
      <c r="AF336" s="17" t="str">
        <f t="shared" ca="1" si="296"/>
        <v/>
      </c>
      <c r="AG336" s="17" t="str">
        <f t="shared" ca="1" si="297"/>
        <v/>
      </c>
      <c r="AH336" s="17" t="str">
        <f t="shared" ca="1" si="298"/>
        <v/>
      </c>
      <c r="AI336" s="17" t="str">
        <f t="shared" ca="1" si="299"/>
        <v/>
      </c>
      <c r="AJ336" s="17" t="str">
        <f t="shared" ca="1" si="300"/>
        <v/>
      </c>
      <c r="AK336" s="17" t="str">
        <f t="shared" ca="1" si="301"/>
        <v/>
      </c>
      <c r="AL336" s="17" t="str">
        <f t="shared" ca="1" si="302"/>
        <v/>
      </c>
      <c r="AM336" s="17" t="str">
        <f t="shared" ca="1" si="303"/>
        <v/>
      </c>
      <c r="AN336" s="17">
        <f t="shared" ca="1" si="304"/>
        <v>0.31797235023041481</v>
      </c>
      <c r="AO336" s="17">
        <f t="shared" ca="1" si="305"/>
        <v>8.0341880341880501E-2</v>
      </c>
      <c r="AP336" s="17" t="str">
        <f t="shared" ca="1" si="306"/>
        <v/>
      </c>
      <c r="AQ336" s="17" t="str">
        <f t="shared" ca="1" si="307"/>
        <v/>
      </c>
      <c r="AS336" s="17" t="str">
        <f t="shared" ca="1" si="308"/>
        <v/>
      </c>
      <c r="AT336" s="17" t="str">
        <f t="shared" ca="1" si="309"/>
        <v/>
      </c>
      <c r="AU336" s="17" t="str">
        <f t="shared" ca="1" si="310"/>
        <v/>
      </c>
      <c r="AV336" s="17" t="str">
        <f t="shared" ca="1" si="311"/>
        <v/>
      </c>
      <c r="AW336" s="17" t="str">
        <f t="shared" ca="1" si="312"/>
        <v/>
      </c>
      <c r="AX336" s="17" t="str">
        <f t="shared" ca="1" si="313"/>
        <v/>
      </c>
      <c r="AY336" s="17" t="str">
        <f t="shared" ca="1" si="314"/>
        <v/>
      </c>
      <c r="AZ336" s="17" t="str">
        <f t="shared" ca="1" si="315"/>
        <v/>
      </c>
      <c r="BA336" s="17" t="str">
        <f t="shared" ca="1" si="316"/>
        <v/>
      </c>
      <c r="BB336" s="17">
        <f t="shared" ca="1" si="317"/>
        <v>0.31649461516290334</v>
      </c>
      <c r="BC336" s="17">
        <f t="shared" ca="1" si="318"/>
        <v>0.24756613439930253</v>
      </c>
      <c r="BD336" s="17">
        <f t="shared" ca="1" si="319"/>
        <v>0.13098239898681552</v>
      </c>
      <c r="BE336" s="17">
        <f t="shared" ca="1" si="320"/>
        <v>0.23576425150799918</v>
      </c>
      <c r="BG336" s="17" t="str">
        <f t="shared" ca="1" si="321"/>
        <v/>
      </c>
      <c r="BH336" s="17" t="str">
        <f t="shared" ca="1" si="322"/>
        <v/>
      </c>
      <c r="BI336" s="17" t="str">
        <f t="shared" ca="1" si="323"/>
        <v/>
      </c>
      <c r="BJ336" s="17" t="str">
        <f t="shared" ca="1" si="324"/>
        <v/>
      </c>
      <c r="BK336" s="17" t="str">
        <f t="shared" ca="1" si="325"/>
        <v/>
      </c>
      <c r="BL336" s="17" t="str">
        <f t="shared" ca="1" si="326"/>
        <v/>
      </c>
      <c r="BM336" s="17" t="str">
        <f t="shared" ca="1" si="327"/>
        <v/>
      </c>
      <c r="BN336" s="17" t="str">
        <f t="shared" ca="1" si="328"/>
        <v/>
      </c>
      <c r="BO336" s="17" t="str">
        <f t="shared" ca="1" si="329"/>
        <v/>
      </c>
      <c r="BP336" s="17">
        <f t="shared" ca="1" si="330"/>
        <v>0.36269887546855473</v>
      </c>
      <c r="BQ336" s="17">
        <f t="shared" ca="1" si="331"/>
        <v>8.7649358995305349E-2</v>
      </c>
      <c r="BR336" s="17">
        <f t="shared" ca="1" si="332"/>
        <v>0.37116545265348577</v>
      </c>
      <c r="BS336" s="17">
        <f t="shared" ca="1" si="333"/>
        <v>0.30740579201099272</v>
      </c>
      <c r="BX336" t="str">
        <f>IF('Macrobond Imports'!FG335="","",'Macrobond Imports'!FG335)</f>
        <v/>
      </c>
      <c r="BY336" t="str">
        <f>IF('Macrobond Imports'!AI335="","",'Macrobond Imports'!AI335)</f>
        <v/>
      </c>
      <c r="CA336" s="37" t="str">
        <f t="shared" ca="1" si="334"/>
        <v/>
      </c>
      <c r="CB336" s="37" t="str">
        <f t="shared" ca="1" si="335"/>
        <v/>
      </c>
    </row>
    <row r="337" spans="1:80" x14ac:dyDescent="0.25">
      <c r="A337" s="10">
        <f>IF('Macrobond Imports'!A336="","",'Macrobond Imports'!A336)</f>
        <v>27334</v>
      </c>
      <c r="B337" s="9" t="str">
        <f>IF('Macrobond Imports'!B336="","",'Macrobond Imports'!B336)</f>
        <v/>
      </c>
      <c r="C337" s="9" t="str">
        <f>IF('Macrobond Imports'!C336="","",'Macrobond Imports'!C336)</f>
        <v/>
      </c>
      <c r="D337" s="9" t="str">
        <f>IF('Macrobond Imports'!Z336="","",'Macrobond Imports'!Z336)</f>
        <v/>
      </c>
      <c r="E337" s="9" t="str">
        <f>IF('Macrobond Imports'!BH336="","",'Macrobond Imports'!BH336)</f>
        <v/>
      </c>
      <c r="F337" s="9" t="str">
        <f>IF('Macrobond Imports'!BJ336="","",'Macrobond Imports'!BJ336)</f>
        <v/>
      </c>
      <c r="G337" s="9" t="str">
        <f>IF('Macrobond Imports'!BK336="","",'Macrobond Imports'!BK336)</f>
        <v/>
      </c>
      <c r="H337" s="9" t="str">
        <f>IF('Macrobond Imports'!BL336="","",'Macrobond Imports'!BL336)</f>
        <v/>
      </c>
      <c r="I337" s="9" t="str">
        <f>IF('Macrobond Imports'!BS336="","",'Macrobond Imports'!BS336)</f>
        <v/>
      </c>
      <c r="J337" s="9" t="str">
        <f>IF('Macrobond Imports'!AA336="","",'Macrobond Imports'!AA336)</f>
        <v/>
      </c>
      <c r="K337" s="9">
        <f>IF('Macrobond Imports'!DF336="","",'Macrobond Imports'!DF336)</f>
        <v>57.8</v>
      </c>
      <c r="L337" s="9">
        <f>IF('Macrobond Imports'!EA336="","",'Macrobond Imports'!EA336)</f>
        <v>64.2</v>
      </c>
      <c r="M337" s="9">
        <f>IF('Macrobond Imports'!FA336="","",'Macrobond Imports'!FA336)</f>
        <v>36.4</v>
      </c>
      <c r="N337" s="9">
        <f>IF('Macrobond Imports'!FC336="","",'Macrobond Imports'!FC336)</f>
        <v>58.8</v>
      </c>
      <c r="P337" s="16">
        <f t="shared" si="281"/>
        <v>27334</v>
      </c>
      <c r="Q337" s="17" t="str">
        <f t="shared" si="282"/>
        <v/>
      </c>
      <c r="R337" s="17" t="str">
        <f t="shared" si="283"/>
        <v/>
      </c>
      <c r="S337" s="17" t="str">
        <f t="shared" si="284"/>
        <v/>
      </c>
      <c r="T337" s="17" t="str">
        <f t="shared" si="285"/>
        <v/>
      </c>
      <c r="U337" s="17" t="str">
        <f t="shared" si="286"/>
        <v/>
      </c>
      <c r="V337" s="17" t="str">
        <f t="shared" si="287"/>
        <v/>
      </c>
      <c r="W337" s="17" t="str">
        <f t="shared" si="288"/>
        <v/>
      </c>
      <c r="X337" s="17" t="str">
        <f t="shared" si="289"/>
        <v/>
      </c>
      <c r="Y337" s="17" t="str">
        <f t="shared" si="290"/>
        <v/>
      </c>
      <c r="Z337" s="17">
        <f t="shared" si="291"/>
        <v>1.0489510489510412E-2</v>
      </c>
      <c r="AA337" s="17">
        <f t="shared" si="292"/>
        <v>1.5822784810126667E-2</v>
      </c>
      <c r="AB337" s="17">
        <f t="shared" si="293"/>
        <v>2.7548209366392573E-3</v>
      </c>
      <c r="AC337" s="17">
        <f t="shared" si="294"/>
        <v>1.0309278350515427E-2</v>
      </c>
      <c r="AE337" s="17" t="str">
        <f t="shared" ca="1" si="295"/>
        <v/>
      </c>
      <c r="AF337" s="17" t="str">
        <f t="shared" ca="1" si="296"/>
        <v/>
      </c>
      <c r="AG337" s="17" t="str">
        <f t="shared" ca="1" si="297"/>
        <v/>
      </c>
      <c r="AH337" s="17" t="str">
        <f t="shared" ca="1" si="298"/>
        <v/>
      </c>
      <c r="AI337" s="17" t="str">
        <f t="shared" ca="1" si="299"/>
        <v/>
      </c>
      <c r="AJ337" s="17" t="str">
        <f t="shared" ca="1" si="300"/>
        <v/>
      </c>
      <c r="AK337" s="17" t="str">
        <f t="shared" ca="1" si="301"/>
        <v/>
      </c>
      <c r="AL337" s="17" t="str">
        <f t="shared" ca="1" si="302"/>
        <v/>
      </c>
      <c r="AM337" s="17" t="str">
        <f t="shared" ca="1" si="303"/>
        <v/>
      </c>
      <c r="AN337" s="17">
        <f t="shared" ca="1" si="304"/>
        <v>0.31963470319634713</v>
      </c>
      <c r="AO337" s="17">
        <f t="shared" ca="1" si="305"/>
        <v>8.8135593220338926E-2</v>
      </c>
      <c r="AP337" s="17" t="str">
        <f t="shared" ca="1" si="306"/>
        <v/>
      </c>
      <c r="AQ337" s="17" t="str">
        <f t="shared" ca="1" si="307"/>
        <v/>
      </c>
      <c r="AS337" s="17" t="str">
        <f t="shared" ca="1" si="308"/>
        <v/>
      </c>
      <c r="AT337" s="17" t="str">
        <f t="shared" ca="1" si="309"/>
        <v/>
      </c>
      <c r="AU337" s="17" t="str">
        <f t="shared" ca="1" si="310"/>
        <v/>
      </c>
      <c r="AV337" s="17" t="str">
        <f t="shared" ca="1" si="311"/>
        <v/>
      </c>
      <c r="AW337" s="17" t="str">
        <f t="shared" ca="1" si="312"/>
        <v/>
      </c>
      <c r="AX337" s="17" t="str">
        <f t="shared" ca="1" si="313"/>
        <v/>
      </c>
      <c r="AY337" s="17" t="str">
        <f t="shared" ca="1" si="314"/>
        <v/>
      </c>
      <c r="AZ337" s="17" t="str">
        <f t="shared" ca="1" si="315"/>
        <v/>
      </c>
      <c r="BA337" s="17" t="str">
        <f t="shared" ca="1" si="316"/>
        <v/>
      </c>
      <c r="BB337" s="17">
        <f t="shared" ca="1" si="317"/>
        <v>0.15126302828285798</v>
      </c>
      <c r="BC337" s="17">
        <f t="shared" ca="1" si="318"/>
        <v>8.5269331470524401E-2</v>
      </c>
      <c r="BD337" s="17">
        <f t="shared" ca="1" si="319"/>
        <v>4.5190687395213924E-2</v>
      </c>
      <c r="BE337" s="17">
        <f t="shared" ca="1" si="320"/>
        <v>0.13242612932681541</v>
      </c>
      <c r="BG337" s="17" t="str">
        <f t="shared" ca="1" si="321"/>
        <v/>
      </c>
      <c r="BH337" s="17" t="str">
        <f t="shared" ca="1" si="322"/>
        <v/>
      </c>
      <c r="BI337" s="17" t="str">
        <f t="shared" ca="1" si="323"/>
        <v/>
      </c>
      <c r="BJ337" s="17" t="str">
        <f t="shared" ca="1" si="324"/>
        <v/>
      </c>
      <c r="BK337" s="17" t="str">
        <f t="shared" ca="1" si="325"/>
        <v/>
      </c>
      <c r="BL337" s="17" t="str">
        <f t="shared" ca="1" si="326"/>
        <v/>
      </c>
      <c r="BM337" s="17" t="str">
        <f t="shared" ca="1" si="327"/>
        <v/>
      </c>
      <c r="BN337" s="17" t="str">
        <f t="shared" ca="1" si="328"/>
        <v/>
      </c>
      <c r="BO337" s="17" t="str">
        <f t="shared" ca="1" si="329"/>
        <v/>
      </c>
      <c r="BP337" s="17">
        <f t="shared" ca="1" si="330"/>
        <v>0.30483213298129908</v>
      </c>
      <c r="BQ337" s="17">
        <f t="shared" ca="1" si="331"/>
        <v>0.21264295108108855</v>
      </c>
      <c r="BR337" s="17">
        <f t="shared" ca="1" si="332"/>
        <v>0.24671609770785508</v>
      </c>
      <c r="BS337" s="17">
        <f t="shared" ca="1" si="333"/>
        <v>0.25439999999999974</v>
      </c>
      <c r="BX337" t="str">
        <f>IF('Macrobond Imports'!FG336="","",'Macrobond Imports'!FG336)</f>
        <v/>
      </c>
      <c r="BY337" t="str">
        <f>IF('Macrobond Imports'!AI336="","",'Macrobond Imports'!AI336)</f>
        <v/>
      </c>
      <c r="CA337" s="37" t="str">
        <f t="shared" ca="1" si="334"/>
        <v/>
      </c>
      <c r="CB337" s="37" t="str">
        <f t="shared" ca="1" si="335"/>
        <v/>
      </c>
    </row>
    <row r="338" spans="1:80" x14ac:dyDescent="0.25">
      <c r="A338" s="10">
        <f>IF('Macrobond Imports'!A337="","",'Macrobond Imports'!A337)</f>
        <v>27364</v>
      </c>
      <c r="B338" s="9" t="str">
        <f>IF('Macrobond Imports'!B337="","",'Macrobond Imports'!B337)</f>
        <v/>
      </c>
      <c r="C338" s="9" t="str">
        <f>IF('Macrobond Imports'!C337="","",'Macrobond Imports'!C337)</f>
        <v/>
      </c>
      <c r="D338" s="9" t="str">
        <f>IF('Macrobond Imports'!Z337="","",'Macrobond Imports'!Z337)</f>
        <v/>
      </c>
      <c r="E338" s="9" t="str">
        <f>IF('Macrobond Imports'!BH337="","",'Macrobond Imports'!BH337)</f>
        <v/>
      </c>
      <c r="F338" s="9" t="str">
        <f>IF('Macrobond Imports'!BJ337="","",'Macrobond Imports'!BJ337)</f>
        <v/>
      </c>
      <c r="G338" s="9" t="str">
        <f>IF('Macrobond Imports'!BK337="","",'Macrobond Imports'!BK337)</f>
        <v/>
      </c>
      <c r="H338" s="9" t="str">
        <f>IF('Macrobond Imports'!BL337="","",'Macrobond Imports'!BL337)</f>
        <v/>
      </c>
      <c r="I338" s="9" t="str">
        <f>IF('Macrobond Imports'!BS337="","",'Macrobond Imports'!BS337)</f>
        <v/>
      </c>
      <c r="J338" s="9" t="str">
        <f>IF('Macrobond Imports'!AA337="","",'Macrobond Imports'!AA337)</f>
        <v/>
      </c>
      <c r="K338" s="9">
        <f>IF('Macrobond Imports'!DF337="","",'Macrobond Imports'!DF337)</f>
        <v>57.8</v>
      </c>
      <c r="L338" s="9">
        <f>IF('Macrobond Imports'!EA337="","",'Macrobond Imports'!EA337)</f>
        <v>61.5</v>
      </c>
      <c r="M338" s="9">
        <f>IF('Macrobond Imports'!FA337="","",'Macrobond Imports'!FA337)</f>
        <v>36.5</v>
      </c>
      <c r="N338" s="9">
        <f>IF('Macrobond Imports'!FC337="","",'Macrobond Imports'!FC337)</f>
        <v>59.1</v>
      </c>
      <c r="P338" s="16">
        <f t="shared" si="281"/>
        <v>27364</v>
      </c>
      <c r="Q338" s="17" t="str">
        <f t="shared" si="282"/>
        <v/>
      </c>
      <c r="R338" s="17" t="str">
        <f t="shared" si="283"/>
        <v/>
      </c>
      <c r="S338" s="17" t="str">
        <f t="shared" si="284"/>
        <v/>
      </c>
      <c r="T338" s="17" t="str">
        <f t="shared" si="285"/>
        <v/>
      </c>
      <c r="U338" s="17" t="str">
        <f t="shared" si="286"/>
        <v/>
      </c>
      <c r="V338" s="17" t="str">
        <f t="shared" si="287"/>
        <v/>
      </c>
      <c r="W338" s="17" t="str">
        <f t="shared" si="288"/>
        <v/>
      </c>
      <c r="X338" s="17" t="str">
        <f t="shared" si="289"/>
        <v/>
      </c>
      <c r="Y338" s="17" t="str">
        <f t="shared" si="290"/>
        <v/>
      </c>
      <c r="Z338" s="17">
        <f t="shared" si="291"/>
        <v>0</v>
      </c>
      <c r="AA338" s="17">
        <f t="shared" si="292"/>
        <v>-4.20560747663552E-2</v>
      </c>
      <c r="AB338" s="17">
        <f t="shared" si="293"/>
        <v>2.7472527472527375E-3</v>
      </c>
      <c r="AC338" s="17">
        <f t="shared" si="294"/>
        <v>5.1020408163267028E-3</v>
      </c>
      <c r="AE338" s="17" t="str">
        <f t="shared" ca="1" si="295"/>
        <v/>
      </c>
      <c r="AF338" s="17" t="str">
        <f t="shared" ca="1" si="296"/>
        <v/>
      </c>
      <c r="AG338" s="17" t="str">
        <f t="shared" ca="1" si="297"/>
        <v/>
      </c>
      <c r="AH338" s="17" t="str">
        <f t="shared" ca="1" si="298"/>
        <v/>
      </c>
      <c r="AI338" s="17" t="str">
        <f t="shared" ca="1" si="299"/>
        <v/>
      </c>
      <c r="AJ338" s="17" t="str">
        <f t="shared" ca="1" si="300"/>
        <v/>
      </c>
      <c r="AK338" s="17" t="str">
        <f t="shared" ca="1" si="301"/>
        <v/>
      </c>
      <c r="AL338" s="17" t="str">
        <f t="shared" ca="1" si="302"/>
        <v/>
      </c>
      <c r="AM338" s="17" t="str">
        <f t="shared" ca="1" si="303"/>
        <v/>
      </c>
      <c r="AN338" s="17">
        <f t="shared" ca="1" si="304"/>
        <v>0.2901785714285714</v>
      </c>
      <c r="AO338" s="17">
        <f t="shared" ca="1" si="305"/>
        <v>4.0609137055837463E-2</v>
      </c>
      <c r="AP338" s="17" t="str">
        <f t="shared" ca="1" si="306"/>
        <v/>
      </c>
      <c r="AQ338" s="17" t="str">
        <f t="shared" ca="1" si="307"/>
        <v/>
      </c>
      <c r="AS338" s="17" t="str">
        <f t="shared" ca="1" si="308"/>
        <v/>
      </c>
      <c r="AT338" s="17" t="str">
        <f t="shared" ca="1" si="309"/>
        <v/>
      </c>
      <c r="AU338" s="17" t="str">
        <f t="shared" ca="1" si="310"/>
        <v/>
      </c>
      <c r="AV338" s="17" t="str">
        <f t="shared" ca="1" si="311"/>
        <v/>
      </c>
      <c r="AW338" s="17" t="str">
        <f t="shared" ca="1" si="312"/>
        <v/>
      </c>
      <c r="AX338" s="17" t="str">
        <f t="shared" ca="1" si="313"/>
        <v/>
      </c>
      <c r="AY338" s="17" t="str">
        <f t="shared" ca="1" si="314"/>
        <v/>
      </c>
      <c r="AZ338" s="17" t="str">
        <f t="shared" ca="1" si="315"/>
        <v/>
      </c>
      <c r="BA338" s="17" t="str">
        <f t="shared" ca="1" si="316"/>
        <v/>
      </c>
      <c r="BB338" s="17">
        <f t="shared" ca="1" si="317"/>
        <v>0.1430470894340814</v>
      </c>
      <c r="BC338" s="17">
        <f t="shared" ca="1" si="318"/>
        <v>3.999509873407936E-2</v>
      </c>
      <c r="BD338" s="17">
        <f t="shared" ca="1" si="319"/>
        <v>0.11752705379860506</v>
      </c>
      <c r="BE338" s="17">
        <f t="shared" ca="1" si="320"/>
        <v>0.10830677953767198</v>
      </c>
      <c r="BG338" s="17" t="str">
        <f t="shared" ca="1" si="321"/>
        <v/>
      </c>
      <c r="BH338" s="17" t="str">
        <f t="shared" ca="1" si="322"/>
        <v/>
      </c>
      <c r="BI338" s="17" t="str">
        <f t="shared" ca="1" si="323"/>
        <v/>
      </c>
      <c r="BJ338" s="17" t="str">
        <f t="shared" ca="1" si="324"/>
        <v/>
      </c>
      <c r="BK338" s="17" t="str">
        <f t="shared" ca="1" si="325"/>
        <v/>
      </c>
      <c r="BL338" s="17" t="str">
        <f t="shared" ca="1" si="326"/>
        <v/>
      </c>
      <c r="BM338" s="17" t="str">
        <f t="shared" ca="1" si="327"/>
        <v/>
      </c>
      <c r="BN338" s="17" t="str">
        <f t="shared" ca="1" si="328"/>
        <v/>
      </c>
      <c r="BO338" s="17" t="str">
        <f t="shared" ca="1" si="329"/>
        <v/>
      </c>
      <c r="BP338" s="17">
        <f t="shared" ca="1" si="330"/>
        <v>0.25962484682816478</v>
      </c>
      <c r="BQ338" s="17">
        <f t="shared" ca="1" si="331"/>
        <v>0.2323404449425901</v>
      </c>
      <c r="BR338" s="17">
        <f t="shared" ca="1" si="332"/>
        <v>0.19424325002689269</v>
      </c>
      <c r="BS338" s="17">
        <f t="shared" ca="1" si="333"/>
        <v>0.21122936237945145</v>
      </c>
      <c r="BX338" t="str">
        <f>IF('Macrobond Imports'!FG337="","",'Macrobond Imports'!FG337)</f>
        <v/>
      </c>
      <c r="BY338" t="str">
        <f>IF('Macrobond Imports'!AI337="","",'Macrobond Imports'!AI337)</f>
        <v/>
      </c>
      <c r="CA338" s="37" t="str">
        <f t="shared" ca="1" si="334"/>
        <v/>
      </c>
      <c r="CB338" s="37" t="str">
        <f t="shared" ca="1" si="335"/>
        <v/>
      </c>
    </row>
    <row r="339" spans="1:80" x14ac:dyDescent="0.25">
      <c r="A339" s="10">
        <f>IF('Macrobond Imports'!A338="","",'Macrobond Imports'!A338)</f>
        <v>27395</v>
      </c>
      <c r="B339" s="9" t="str">
        <f>IF('Macrobond Imports'!B338="","",'Macrobond Imports'!B338)</f>
        <v/>
      </c>
      <c r="C339" s="9" t="str">
        <f>IF('Macrobond Imports'!C338="","",'Macrobond Imports'!C338)</f>
        <v/>
      </c>
      <c r="D339" s="9" t="str">
        <f>IF('Macrobond Imports'!Z338="","",'Macrobond Imports'!Z338)</f>
        <v/>
      </c>
      <c r="E339" s="9" t="str">
        <f>IF('Macrobond Imports'!BH338="","",'Macrobond Imports'!BH338)</f>
        <v/>
      </c>
      <c r="F339" s="9" t="str">
        <f>IF('Macrobond Imports'!BJ338="","",'Macrobond Imports'!BJ338)</f>
        <v/>
      </c>
      <c r="G339" s="9" t="str">
        <f>IF('Macrobond Imports'!BK338="","",'Macrobond Imports'!BK338)</f>
        <v/>
      </c>
      <c r="H339" s="9" t="str">
        <f>IF('Macrobond Imports'!BL338="","",'Macrobond Imports'!BL338)</f>
        <v/>
      </c>
      <c r="I339" s="9" t="str">
        <f>IF('Macrobond Imports'!BS338="","",'Macrobond Imports'!BS338)</f>
        <v/>
      </c>
      <c r="J339" s="9" t="str">
        <f>IF('Macrobond Imports'!AA338="","",'Macrobond Imports'!AA338)</f>
        <v/>
      </c>
      <c r="K339" s="9">
        <f>IF('Macrobond Imports'!DF338="","",'Macrobond Imports'!DF338)</f>
        <v>58</v>
      </c>
      <c r="L339" s="9">
        <f>IF('Macrobond Imports'!EA338="","",'Macrobond Imports'!EA338)</f>
        <v>59.6</v>
      </c>
      <c r="M339" s="9">
        <f>IF('Macrobond Imports'!FA338="","",'Macrobond Imports'!FA338)</f>
        <v>37.200000000000003</v>
      </c>
      <c r="N339" s="9">
        <f>IF('Macrobond Imports'!FC338="","",'Macrobond Imports'!FC338)</f>
        <v>59.6</v>
      </c>
      <c r="P339" s="16">
        <f t="shared" si="281"/>
        <v>27395</v>
      </c>
      <c r="Q339" s="17" t="str">
        <f t="shared" si="282"/>
        <v/>
      </c>
      <c r="R339" s="17" t="str">
        <f t="shared" si="283"/>
        <v/>
      </c>
      <c r="S339" s="17" t="str">
        <f t="shared" si="284"/>
        <v/>
      </c>
      <c r="T339" s="17" t="str">
        <f t="shared" si="285"/>
        <v/>
      </c>
      <c r="U339" s="17" t="str">
        <f t="shared" si="286"/>
        <v/>
      </c>
      <c r="V339" s="17" t="str">
        <f t="shared" si="287"/>
        <v/>
      </c>
      <c r="W339" s="17" t="str">
        <f t="shared" si="288"/>
        <v/>
      </c>
      <c r="X339" s="17" t="str">
        <f t="shared" si="289"/>
        <v/>
      </c>
      <c r="Y339" s="17" t="str">
        <f t="shared" si="290"/>
        <v/>
      </c>
      <c r="Z339" s="17">
        <f t="shared" si="291"/>
        <v>3.4602076124568004E-3</v>
      </c>
      <c r="AA339" s="17">
        <f t="shared" si="292"/>
        <v>-3.0894308943089421E-2</v>
      </c>
      <c r="AB339" s="17">
        <f t="shared" si="293"/>
        <v>1.9178082191780854E-2</v>
      </c>
      <c r="AC339" s="17">
        <f t="shared" si="294"/>
        <v>8.4602368866328881E-3</v>
      </c>
      <c r="AE339" s="17" t="str">
        <f t="shared" ca="1" si="295"/>
        <v/>
      </c>
      <c r="AF339" s="17" t="str">
        <f t="shared" ca="1" si="296"/>
        <v/>
      </c>
      <c r="AG339" s="17" t="str">
        <f t="shared" ca="1" si="297"/>
        <v/>
      </c>
      <c r="AH339" s="17" t="str">
        <f t="shared" ca="1" si="298"/>
        <v/>
      </c>
      <c r="AI339" s="17" t="str">
        <f t="shared" ca="1" si="299"/>
        <v/>
      </c>
      <c r="AJ339" s="17" t="str">
        <f t="shared" ca="1" si="300"/>
        <v/>
      </c>
      <c r="AK339" s="17" t="str">
        <f t="shared" ca="1" si="301"/>
        <v/>
      </c>
      <c r="AL339" s="17" t="str">
        <f t="shared" ca="1" si="302"/>
        <v/>
      </c>
      <c r="AM339" s="17" t="str">
        <f t="shared" ca="1" si="303"/>
        <v/>
      </c>
      <c r="AN339" s="17">
        <f t="shared" ca="1" si="304"/>
        <v>0.26361655773420489</v>
      </c>
      <c r="AO339" s="17">
        <f t="shared" ca="1" si="305"/>
        <v>-5.8451816745655583E-2</v>
      </c>
      <c r="AP339" s="17">
        <f t="shared" ca="1" si="306"/>
        <v>0.43629343629343653</v>
      </c>
      <c r="AQ339" s="17">
        <f t="shared" ca="1" si="307"/>
        <v>0.25473684210526315</v>
      </c>
      <c r="AS339" s="17" t="str">
        <f t="shared" ca="1" si="308"/>
        <v/>
      </c>
      <c r="AT339" s="17" t="str">
        <f t="shared" ca="1" si="309"/>
        <v/>
      </c>
      <c r="AU339" s="17" t="str">
        <f t="shared" ca="1" si="310"/>
        <v/>
      </c>
      <c r="AV339" s="17" t="str">
        <f t="shared" ca="1" si="311"/>
        <v/>
      </c>
      <c r="AW339" s="17" t="str">
        <f t="shared" ca="1" si="312"/>
        <v/>
      </c>
      <c r="AX339" s="17" t="str">
        <f t="shared" ca="1" si="313"/>
        <v/>
      </c>
      <c r="AY339" s="17" t="str">
        <f t="shared" ca="1" si="314"/>
        <v/>
      </c>
      <c r="AZ339" s="17" t="str">
        <f t="shared" ca="1" si="315"/>
        <v/>
      </c>
      <c r="BA339" s="17" t="str">
        <f t="shared" ca="1" si="316"/>
        <v/>
      </c>
      <c r="BB339" s="17">
        <f t="shared" ca="1" si="317"/>
        <v>5.7128688867823518E-2</v>
      </c>
      <c r="BC339" s="17">
        <f t="shared" ca="1" si="318"/>
        <v>-0.20910883182758977</v>
      </c>
      <c r="BD339" s="17">
        <f t="shared" ca="1" si="319"/>
        <v>0.10292316743340391</v>
      </c>
      <c r="BE339" s="17">
        <f t="shared" ca="1" si="320"/>
        <v>9.9747796201036687E-2</v>
      </c>
      <c r="BG339" s="17" t="str">
        <f t="shared" ca="1" si="321"/>
        <v/>
      </c>
      <c r="BH339" s="17" t="str">
        <f t="shared" ca="1" si="322"/>
        <v/>
      </c>
      <c r="BI339" s="17" t="str">
        <f t="shared" ca="1" si="323"/>
        <v/>
      </c>
      <c r="BJ339" s="17" t="str">
        <f t="shared" ca="1" si="324"/>
        <v/>
      </c>
      <c r="BK339" s="17" t="str">
        <f t="shared" ca="1" si="325"/>
        <v/>
      </c>
      <c r="BL339" s="17" t="str">
        <f t="shared" ca="1" si="326"/>
        <v/>
      </c>
      <c r="BM339" s="17" t="str">
        <f t="shared" ca="1" si="327"/>
        <v/>
      </c>
      <c r="BN339" s="17" t="str">
        <f t="shared" ca="1" si="328"/>
        <v/>
      </c>
      <c r="BO339" s="17" t="str">
        <f t="shared" ca="1" si="329"/>
        <v/>
      </c>
      <c r="BP339" s="17">
        <f t="shared" ca="1" si="330"/>
        <v>0.17970514385108505</v>
      </c>
      <c r="BQ339" s="17">
        <f t="shared" ca="1" si="331"/>
        <v>-6.6777776534935329E-3</v>
      </c>
      <c r="BR339" s="17">
        <f t="shared" ca="1" si="332"/>
        <v>0.11686466942148765</v>
      </c>
      <c r="BS339" s="17">
        <f t="shared" ca="1" si="333"/>
        <v>0.16577399705944118</v>
      </c>
      <c r="BX339" t="str">
        <f>IF('Macrobond Imports'!FG338="","",'Macrobond Imports'!FG338)</f>
        <v/>
      </c>
      <c r="BY339" t="str">
        <f>IF('Macrobond Imports'!AI338="","",'Macrobond Imports'!AI338)</f>
        <v/>
      </c>
      <c r="CA339" s="37" t="str">
        <f t="shared" ca="1" si="334"/>
        <v/>
      </c>
      <c r="CB339" s="37" t="str">
        <f t="shared" ca="1" si="335"/>
        <v/>
      </c>
    </row>
    <row r="340" spans="1:80" x14ac:dyDescent="0.25">
      <c r="A340" s="10">
        <f>IF('Macrobond Imports'!A339="","",'Macrobond Imports'!A339)</f>
        <v>27426</v>
      </c>
      <c r="B340" s="9" t="str">
        <f>IF('Macrobond Imports'!B339="","",'Macrobond Imports'!B339)</f>
        <v/>
      </c>
      <c r="C340" s="9" t="str">
        <f>IF('Macrobond Imports'!C339="","",'Macrobond Imports'!C339)</f>
        <v/>
      </c>
      <c r="D340" s="9" t="str">
        <f>IF('Macrobond Imports'!Z339="","",'Macrobond Imports'!Z339)</f>
        <v/>
      </c>
      <c r="E340" s="9" t="str">
        <f>IF('Macrobond Imports'!BH339="","",'Macrobond Imports'!BH339)</f>
        <v/>
      </c>
      <c r="F340" s="9" t="str">
        <f>IF('Macrobond Imports'!BJ339="","",'Macrobond Imports'!BJ339)</f>
        <v/>
      </c>
      <c r="G340" s="9" t="str">
        <f>IF('Macrobond Imports'!BK339="","",'Macrobond Imports'!BK339)</f>
        <v/>
      </c>
      <c r="H340" s="9" t="str">
        <f>IF('Macrobond Imports'!BL339="","",'Macrobond Imports'!BL339)</f>
        <v/>
      </c>
      <c r="I340" s="9" t="str">
        <f>IF('Macrobond Imports'!BS339="","",'Macrobond Imports'!BS339)</f>
        <v/>
      </c>
      <c r="J340" s="9" t="str">
        <f>IF('Macrobond Imports'!AA339="","",'Macrobond Imports'!AA339)</f>
        <v/>
      </c>
      <c r="K340" s="9">
        <f>IF('Macrobond Imports'!DF339="","",'Macrobond Imports'!DF339)</f>
        <v>57.8</v>
      </c>
      <c r="L340" s="9">
        <f>IF('Macrobond Imports'!EA339="","",'Macrobond Imports'!EA339)</f>
        <v>57.9</v>
      </c>
      <c r="M340" s="9">
        <f>IF('Macrobond Imports'!FA339="","",'Macrobond Imports'!FA339)</f>
        <v>36.9</v>
      </c>
      <c r="N340" s="9">
        <f>IF('Macrobond Imports'!FC339="","",'Macrobond Imports'!FC339)</f>
        <v>59.8</v>
      </c>
      <c r="P340" s="16">
        <f t="shared" si="281"/>
        <v>27426</v>
      </c>
      <c r="Q340" s="17" t="str">
        <f t="shared" si="282"/>
        <v/>
      </c>
      <c r="R340" s="17" t="str">
        <f t="shared" si="283"/>
        <v/>
      </c>
      <c r="S340" s="17" t="str">
        <f t="shared" si="284"/>
        <v/>
      </c>
      <c r="T340" s="17" t="str">
        <f t="shared" si="285"/>
        <v/>
      </c>
      <c r="U340" s="17" t="str">
        <f t="shared" si="286"/>
        <v/>
      </c>
      <c r="V340" s="17" t="str">
        <f t="shared" si="287"/>
        <v/>
      </c>
      <c r="W340" s="17" t="str">
        <f t="shared" si="288"/>
        <v/>
      </c>
      <c r="X340" s="17" t="str">
        <f t="shared" si="289"/>
        <v/>
      </c>
      <c r="Y340" s="17" t="str">
        <f t="shared" si="290"/>
        <v/>
      </c>
      <c r="Z340" s="17">
        <f t="shared" si="291"/>
        <v>-3.4482758620689724E-3</v>
      </c>
      <c r="AA340" s="17">
        <f t="shared" si="292"/>
        <v>-2.8523489932886004E-2</v>
      </c>
      <c r="AB340" s="17">
        <f t="shared" si="293"/>
        <v>-8.0645161290323619E-3</v>
      </c>
      <c r="AC340" s="17">
        <f t="shared" si="294"/>
        <v>3.3557046979864058E-3</v>
      </c>
      <c r="AE340" s="17" t="str">
        <f t="shared" ca="1" si="295"/>
        <v/>
      </c>
      <c r="AF340" s="17" t="str">
        <f t="shared" ca="1" si="296"/>
        <v/>
      </c>
      <c r="AG340" s="17" t="str">
        <f t="shared" ca="1" si="297"/>
        <v/>
      </c>
      <c r="AH340" s="17" t="str">
        <f t="shared" ca="1" si="298"/>
        <v/>
      </c>
      <c r="AI340" s="17" t="str">
        <f t="shared" ca="1" si="299"/>
        <v/>
      </c>
      <c r="AJ340" s="17" t="str">
        <f t="shared" ca="1" si="300"/>
        <v/>
      </c>
      <c r="AK340" s="17" t="str">
        <f t="shared" ca="1" si="301"/>
        <v/>
      </c>
      <c r="AL340" s="17" t="str">
        <f t="shared" ca="1" si="302"/>
        <v/>
      </c>
      <c r="AM340" s="17" t="str">
        <f t="shared" ca="1" si="303"/>
        <v/>
      </c>
      <c r="AN340" s="17">
        <f t="shared" ca="1" si="304"/>
        <v>0.2350427350427351</v>
      </c>
      <c r="AO340" s="17">
        <f t="shared" ca="1" si="305"/>
        <v>-9.9533437013996862E-2</v>
      </c>
      <c r="AP340" s="17">
        <f t="shared" ca="1" si="306"/>
        <v>0.31316725978647675</v>
      </c>
      <c r="AQ340" s="17">
        <f t="shared" ca="1" si="307"/>
        <v>0.2432432432432432</v>
      </c>
      <c r="AS340" s="17" t="str">
        <f t="shared" ca="1" si="308"/>
        <v/>
      </c>
      <c r="AT340" s="17" t="str">
        <f t="shared" ca="1" si="309"/>
        <v/>
      </c>
      <c r="AU340" s="17" t="str">
        <f t="shared" ca="1" si="310"/>
        <v/>
      </c>
      <c r="AV340" s="17" t="str">
        <f t="shared" ca="1" si="311"/>
        <v/>
      </c>
      <c r="AW340" s="17" t="str">
        <f t="shared" ca="1" si="312"/>
        <v/>
      </c>
      <c r="AX340" s="17" t="str">
        <f t="shared" ca="1" si="313"/>
        <v/>
      </c>
      <c r="AY340" s="17" t="str">
        <f t="shared" ca="1" si="314"/>
        <v/>
      </c>
      <c r="AZ340" s="17" t="str">
        <f t="shared" ca="1" si="315"/>
        <v/>
      </c>
      <c r="BA340" s="17" t="str">
        <f t="shared" ca="1" si="316"/>
        <v/>
      </c>
      <c r="BB340" s="17">
        <f t="shared" ca="1" si="317"/>
        <v>0</v>
      </c>
      <c r="BC340" s="17">
        <f t="shared" ca="1" si="318"/>
        <v>-0.33843252953981773</v>
      </c>
      <c r="BD340" s="17">
        <f t="shared" ca="1" si="319"/>
        <v>5.608756750012911E-2</v>
      </c>
      <c r="BE340" s="17">
        <f t="shared" ca="1" si="320"/>
        <v>6.9782358173163583E-2</v>
      </c>
      <c r="BG340" s="17" t="str">
        <f t="shared" ca="1" si="321"/>
        <v/>
      </c>
      <c r="BH340" s="17" t="str">
        <f t="shared" ca="1" si="322"/>
        <v/>
      </c>
      <c r="BI340" s="17" t="str">
        <f t="shared" ca="1" si="323"/>
        <v/>
      </c>
      <c r="BJ340" s="17" t="str">
        <f t="shared" ca="1" si="324"/>
        <v/>
      </c>
      <c r="BK340" s="17" t="str">
        <f t="shared" ca="1" si="325"/>
        <v/>
      </c>
      <c r="BL340" s="17" t="str">
        <f t="shared" ca="1" si="326"/>
        <v/>
      </c>
      <c r="BM340" s="17" t="str">
        <f t="shared" ca="1" si="327"/>
        <v/>
      </c>
      <c r="BN340" s="17" t="str">
        <f t="shared" ca="1" si="328"/>
        <v/>
      </c>
      <c r="BO340" s="17" t="str">
        <f t="shared" ca="1" si="329"/>
        <v/>
      </c>
      <c r="BP340" s="17">
        <f t="shared" ca="1" si="330"/>
        <v>7.2969257846122071E-2</v>
      </c>
      <c r="BQ340" s="17">
        <f t="shared" ca="1" si="331"/>
        <v>-0.15266365214929711</v>
      </c>
      <c r="BR340" s="17">
        <f t="shared" ca="1" si="332"/>
        <v>5.062499999999992E-2</v>
      </c>
      <c r="BS340" s="17">
        <f t="shared" ca="1" si="333"/>
        <v>0.10065866420437053</v>
      </c>
      <c r="BX340" t="str">
        <f>IF('Macrobond Imports'!FG339="","",'Macrobond Imports'!FG339)</f>
        <v/>
      </c>
      <c r="BY340" t="str">
        <f>IF('Macrobond Imports'!AI339="","",'Macrobond Imports'!AI339)</f>
        <v/>
      </c>
      <c r="CA340" s="37" t="str">
        <f t="shared" ca="1" si="334"/>
        <v/>
      </c>
      <c r="CB340" s="37" t="str">
        <f t="shared" ca="1" si="335"/>
        <v/>
      </c>
    </row>
    <row r="341" spans="1:80" x14ac:dyDescent="0.25">
      <c r="A341" s="10">
        <f>IF('Macrobond Imports'!A340="","",'Macrobond Imports'!A340)</f>
        <v>27454</v>
      </c>
      <c r="B341" s="9" t="str">
        <f>IF('Macrobond Imports'!B340="","",'Macrobond Imports'!B340)</f>
        <v/>
      </c>
      <c r="C341" s="9" t="str">
        <f>IF('Macrobond Imports'!C340="","",'Macrobond Imports'!C340)</f>
        <v/>
      </c>
      <c r="D341" s="9" t="str">
        <f>IF('Macrobond Imports'!Z340="","",'Macrobond Imports'!Z340)</f>
        <v/>
      </c>
      <c r="E341" s="9" t="str">
        <f>IF('Macrobond Imports'!BH340="","",'Macrobond Imports'!BH340)</f>
        <v/>
      </c>
      <c r="F341" s="9" t="str">
        <f>IF('Macrobond Imports'!BJ340="","",'Macrobond Imports'!BJ340)</f>
        <v/>
      </c>
      <c r="G341" s="9" t="str">
        <f>IF('Macrobond Imports'!BK340="","",'Macrobond Imports'!BK340)</f>
        <v/>
      </c>
      <c r="H341" s="9" t="str">
        <f>IF('Macrobond Imports'!BL340="","",'Macrobond Imports'!BL340)</f>
        <v/>
      </c>
      <c r="I341" s="9" t="str">
        <f>IF('Macrobond Imports'!BS340="","",'Macrobond Imports'!BS340)</f>
        <v/>
      </c>
      <c r="J341" s="9" t="str">
        <f>IF('Macrobond Imports'!AA340="","",'Macrobond Imports'!AA340)</f>
        <v/>
      </c>
      <c r="K341" s="9">
        <f>IF('Macrobond Imports'!DF340="","",'Macrobond Imports'!DF340)</f>
        <v>57.4</v>
      </c>
      <c r="L341" s="9">
        <f>IF('Macrobond Imports'!EA340="","",'Macrobond Imports'!EA340)</f>
        <v>57.1</v>
      </c>
      <c r="M341" s="9">
        <f>IF('Macrobond Imports'!FA340="","",'Macrobond Imports'!FA340)</f>
        <v>37.299999999999997</v>
      </c>
      <c r="N341" s="9">
        <f>IF('Macrobond Imports'!FC340="","",'Macrobond Imports'!FC340)</f>
        <v>59.7</v>
      </c>
      <c r="P341" s="16">
        <f t="shared" si="281"/>
        <v>27454</v>
      </c>
      <c r="Q341" s="17" t="str">
        <f t="shared" si="282"/>
        <v/>
      </c>
      <c r="R341" s="17" t="str">
        <f t="shared" si="283"/>
        <v/>
      </c>
      <c r="S341" s="17" t="str">
        <f t="shared" si="284"/>
        <v/>
      </c>
      <c r="T341" s="17" t="str">
        <f t="shared" si="285"/>
        <v/>
      </c>
      <c r="U341" s="17" t="str">
        <f t="shared" si="286"/>
        <v/>
      </c>
      <c r="V341" s="17" t="str">
        <f t="shared" si="287"/>
        <v/>
      </c>
      <c r="W341" s="17" t="str">
        <f t="shared" si="288"/>
        <v/>
      </c>
      <c r="X341" s="17" t="str">
        <f t="shared" si="289"/>
        <v/>
      </c>
      <c r="Y341" s="17" t="str">
        <f t="shared" si="290"/>
        <v/>
      </c>
      <c r="Z341" s="17">
        <f t="shared" si="291"/>
        <v>-6.9204152249134898E-3</v>
      </c>
      <c r="AA341" s="17">
        <f t="shared" si="292"/>
        <v>-1.3816925734024155E-2</v>
      </c>
      <c r="AB341" s="17">
        <f t="shared" si="293"/>
        <v>1.084010840108407E-2</v>
      </c>
      <c r="AC341" s="17">
        <f t="shared" si="294"/>
        <v>-1.6722408026754731E-3</v>
      </c>
      <c r="AE341" s="17" t="str">
        <f t="shared" ca="1" si="295"/>
        <v/>
      </c>
      <c r="AF341" s="17" t="str">
        <f t="shared" ca="1" si="296"/>
        <v/>
      </c>
      <c r="AG341" s="17" t="str">
        <f t="shared" ca="1" si="297"/>
        <v/>
      </c>
      <c r="AH341" s="17" t="str">
        <f t="shared" ca="1" si="298"/>
        <v/>
      </c>
      <c r="AI341" s="17" t="str">
        <f t="shared" ca="1" si="299"/>
        <v/>
      </c>
      <c r="AJ341" s="17" t="str">
        <f t="shared" ca="1" si="300"/>
        <v/>
      </c>
      <c r="AK341" s="17" t="str">
        <f t="shared" ca="1" si="301"/>
        <v/>
      </c>
      <c r="AL341" s="17" t="str">
        <f t="shared" ca="1" si="302"/>
        <v/>
      </c>
      <c r="AM341" s="17" t="str">
        <f t="shared" ca="1" si="303"/>
        <v/>
      </c>
      <c r="AN341" s="17">
        <f t="shared" ca="1" si="304"/>
        <v>0.1933471933471933</v>
      </c>
      <c r="AO341" s="17">
        <f t="shared" ca="1" si="305"/>
        <v>-8.3467094703049693E-2</v>
      </c>
      <c r="AP341" s="17">
        <f t="shared" ca="1" si="306"/>
        <v>0.24749163879598668</v>
      </c>
      <c r="AQ341" s="17">
        <f t="shared" ca="1" si="307"/>
        <v>0.20606060606060606</v>
      </c>
      <c r="AS341" s="17" t="str">
        <f t="shared" ca="1" si="308"/>
        <v/>
      </c>
      <c r="AT341" s="17" t="str">
        <f t="shared" ca="1" si="309"/>
        <v/>
      </c>
      <c r="AU341" s="17" t="str">
        <f t="shared" ca="1" si="310"/>
        <v/>
      </c>
      <c r="AV341" s="17" t="str">
        <f t="shared" ca="1" si="311"/>
        <v/>
      </c>
      <c r="AW341" s="17" t="str">
        <f t="shared" ca="1" si="312"/>
        <v/>
      </c>
      <c r="AX341" s="17" t="str">
        <f t="shared" ca="1" si="313"/>
        <v/>
      </c>
      <c r="AY341" s="17" t="str">
        <f t="shared" ca="1" si="314"/>
        <v/>
      </c>
      <c r="AZ341" s="17" t="str">
        <f t="shared" ca="1" si="315"/>
        <v/>
      </c>
      <c r="BA341" s="17" t="str">
        <f t="shared" ca="1" si="316"/>
        <v/>
      </c>
      <c r="BB341" s="17">
        <f t="shared" ca="1" si="317"/>
        <v>-2.7395631458854819E-2</v>
      </c>
      <c r="BC341" s="17">
        <f t="shared" ca="1" si="318"/>
        <v>-0.25690563177254189</v>
      </c>
      <c r="BD341" s="17">
        <f t="shared" ca="1" si="319"/>
        <v>9.0595921965729742E-2</v>
      </c>
      <c r="BE341" s="17">
        <f t="shared" ca="1" si="320"/>
        <v>4.123174647179062E-2</v>
      </c>
      <c r="BG341" s="17" t="str">
        <f t="shared" ca="1" si="321"/>
        <v/>
      </c>
      <c r="BH341" s="17" t="str">
        <f t="shared" ca="1" si="322"/>
        <v/>
      </c>
      <c r="BI341" s="17" t="str">
        <f t="shared" ca="1" si="323"/>
        <v/>
      </c>
      <c r="BJ341" s="17" t="str">
        <f t="shared" ca="1" si="324"/>
        <v/>
      </c>
      <c r="BK341" s="17" t="str">
        <f t="shared" ca="1" si="325"/>
        <v/>
      </c>
      <c r="BL341" s="17" t="str">
        <f t="shared" ca="1" si="326"/>
        <v/>
      </c>
      <c r="BM341" s="17" t="str">
        <f t="shared" ca="1" si="327"/>
        <v/>
      </c>
      <c r="BN341" s="17" t="str">
        <f t="shared" ca="1" si="328"/>
        <v/>
      </c>
      <c r="BO341" s="17" t="str">
        <f t="shared" ca="1" si="329"/>
        <v/>
      </c>
      <c r="BP341" s="17">
        <f t="shared" ca="1" si="330"/>
        <v>5.4387306748250319E-2</v>
      </c>
      <c r="BQ341" s="17">
        <f t="shared" ca="1" si="331"/>
        <v>-0.12090131335927146</v>
      </c>
      <c r="BR341" s="17">
        <f t="shared" ca="1" si="332"/>
        <v>0.10397936917278305</v>
      </c>
      <c r="BS341" s="17">
        <f t="shared" ca="1" si="333"/>
        <v>7.4245876736110938E-2</v>
      </c>
      <c r="BX341" t="str">
        <f>IF('Macrobond Imports'!FG340="","",'Macrobond Imports'!FG340)</f>
        <v/>
      </c>
      <c r="BY341" t="str">
        <f>IF('Macrobond Imports'!AI340="","",'Macrobond Imports'!AI340)</f>
        <v/>
      </c>
      <c r="CA341" s="37" t="str">
        <f t="shared" ca="1" si="334"/>
        <v/>
      </c>
      <c r="CB341" s="37" t="str">
        <f t="shared" ca="1" si="335"/>
        <v/>
      </c>
    </row>
    <row r="342" spans="1:80" x14ac:dyDescent="0.25">
      <c r="A342" s="10">
        <f>IF('Macrobond Imports'!A341="","",'Macrobond Imports'!A341)</f>
        <v>27485</v>
      </c>
      <c r="B342" s="9" t="str">
        <f>IF('Macrobond Imports'!B341="","",'Macrobond Imports'!B341)</f>
        <v/>
      </c>
      <c r="C342" s="9" t="str">
        <f>IF('Macrobond Imports'!C341="","",'Macrobond Imports'!C341)</f>
        <v/>
      </c>
      <c r="D342" s="9" t="str">
        <f>IF('Macrobond Imports'!Z341="","",'Macrobond Imports'!Z341)</f>
        <v/>
      </c>
      <c r="E342" s="9" t="str">
        <f>IF('Macrobond Imports'!BH341="","",'Macrobond Imports'!BH341)</f>
        <v/>
      </c>
      <c r="F342" s="9" t="str">
        <f>IF('Macrobond Imports'!BJ341="","",'Macrobond Imports'!BJ341)</f>
        <v/>
      </c>
      <c r="G342" s="9" t="str">
        <f>IF('Macrobond Imports'!BK341="","",'Macrobond Imports'!BK341)</f>
        <v/>
      </c>
      <c r="H342" s="9" t="str">
        <f>IF('Macrobond Imports'!BL341="","",'Macrobond Imports'!BL341)</f>
        <v/>
      </c>
      <c r="I342" s="9" t="str">
        <f>IF('Macrobond Imports'!BS341="","",'Macrobond Imports'!BS341)</f>
        <v/>
      </c>
      <c r="J342" s="9" t="str">
        <f>IF('Macrobond Imports'!AA341="","",'Macrobond Imports'!AA341)</f>
        <v/>
      </c>
      <c r="K342" s="9">
        <f>IF('Macrobond Imports'!DF341="","",'Macrobond Imports'!DF341)</f>
        <v>57.5</v>
      </c>
      <c r="L342" s="9">
        <f>IF('Macrobond Imports'!EA341="","",'Macrobond Imports'!EA341)</f>
        <v>59.5</v>
      </c>
      <c r="M342" s="9">
        <f>IF('Macrobond Imports'!FA341="","",'Macrobond Imports'!FA341)</f>
        <v>37.799999999999997</v>
      </c>
      <c r="N342" s="9">
        <f>IF('Macrobond Imports'!FC341="","",'Macrobond Imports'!FC341)</f>
        <v>59.7</v>
      </c>
      <c r="P342" s="16">
        <f t="shared" si="281"/>
        <v>27485</v>
      </c>
      <c r="Q342" s="17" t="str">
        <f t="shared" si="282"/>
        <v/>
      </c>
      <c r="R342" s="17" t="str">
        <f t="shared" si="283"/>
        <v/>
      </c>
      <c r="S342" s="17" t="str">
        <f t="shared" si="284"/>
        <v/>
      </c>
      <c r="T342" s="17" t="str">
        <f t="shared" si="285"/>
        <v/>
      </c>
      <c r="U342" s="17" t="str">
        <f t="shared" si="286"/>
        <v/>
      </c>
      <c r="V342" s="17" t="str">
        <f t="shared" si="287"/>
        <v/>
      </c>
      <c r="W342" s="17" t="str">
        <f t="shared" si="288"/>
        <v/>
      </c>
      <c r="X342" s="17" t="str">
        <f t="shared" si="289"/>
        <v/>
      </c>
      <c r="Y342" s="17" t="str">
        <f t="shared" si="290"/>
        <v/>
      </c>
      <c r="Z342" s="17">
        <f t="shared" si="291"/>
        <v>1.7421602787457413E-3</v>
      </c>
      <c r="AA342" s="17">
        <f t="shared" si="292"/>
        <v>4.2031523642731994E-2</v>
      </c>
      <c r="AB342" s="17">
        <f t="shared" si="293"/>
        <v>1.3404825737265424E-2</v>
      </c>
      <c r="AC342" s="17">
        <f t="shared" si="294"/>
        <v>0</v>
      </c>
      <c r="AE342" s="17" t="str">
        <f t="shared" ca="1" si="295"/>
        <v/>
      </c>
      <c r="AF342" s="17" t="str">
        <f t="shared" ca="1" si="296"/>
        <v/>
      </c>
      <c r="AG342" s="17" t="str">
        <f t="shared" ca="1" si="297"/>
        <v/>
      </c>
      <c r="AH342" s="17" t="str">
        <f t="shared" ca="1" si="298"/>
        <v/>
      </c>
      <c r="AI342" s="17" t="str">
        <f t="shared" ca="1" si="299"/>
        <v/>
      </c>
      <c r="AJ342" s="17" t="str">
        <f t="shared" ca="1" si="300"/>
        <v/>
      </c>
      <c r="AK342" s="17" t="str">
        <f t="shared" ca="1" si="301"/>
        <v/>
      </c>
      <c r="AL342" s="17" t="str">
        <f t="shared" ca="1" si="302"/>
        <v/>
      </c>
      <c r="AM342" s="17" t="str">
        <f t="shared" ca="1" si="303"/>
        <v/>
      </c>
      <c r="AN342" s="17">
        <f t="shared" ca="1" si="304"/>
        <v>0.17346938775510212</v>
      </c>
      <c r="AO342" s="17">
        <f t="shared" ca="1" si="305"/>
        <v>-1.8151815181518205E-2</v>
      </c>
      <c r="AP342" s="17">
        <f t="shared" ca="1" si="306"/>
        <v>0.21935483870967731</v>
      </c>
      <c r="AQ342" s="17">
        <f t="shared" ca="1" si="307"/>
        <v>0.17288801571709245</v>
      </c>
      <c r="AS342" s="17" t="str">
        <f t="shared" ca="1" si="308"/>
        <v/>
      </c>
      <c r="AT342" s="17" t="str">
        <f t="shared" ca="1" si="309"/>
        <v/>
      </c>
      <c r="AU342" s="17" t="str">
        <f t="shared" ca="1" si="310"/>
        <v/>
      </c>
      <c r="AV342" s="17" t="str">
        <f t="shared" ca="1" si="311"/>
        <v/>
      </c>
      <c r="AW342" s="17" t="str">
        <f t="shared" ca="1" si="312"/>
        <v/>
      </c>
      <c r="AX342" s="17" t="str">
        <f t="shared" ca="1" si="313"/>
        <v/>
      </c>
      <c r="AY342" s="17" t="str">
        <f t="shared" ca="1" si="314"/>
        <v/>
      </c>
      <c r="AZ342" s="17" t="str">
        <f t="shared" ca="1" si="315"/>
        <v/>
      </c>
      <c r="BA342" s="17" t="str">
        <f t="shared" ca="1" si="316"/>
        <v/>
      </c>
      <c r="BB342" s="17">
        <f t="shared" ca="1" si="317"/>
        <v>-3.4039417987687948E-2</v>
      </c>
      <c r="BC342" s="17">
        <f t="shared" ca="1" si="318"/>
        <v>-6.6945371509005147E-3</v>
      </c>
      <c r="BD342" s="17">
        <f t="shared" ca="1" si="319"/>
        <v>6.60938543898828E-2</v>
      </c>
      <c r="BE342" s="17">
        <f t="shared" ca="1" si="320"/>
        <v>6.7283194288112469E-3</v>
      </c>
      <c r="BG342" s="17" t="str">
        <f t="shared" ca="1" si="321"/>
        <v/>
      </c>
      <c r="BH342" s="17" t="str">
        <f t="shared" ca="1" si="322"/>
        <v/>
      </c>
      <c r="BI342" s="17" t="str">
        <f t="shared" ca="1" si="323"/>
        <v/>
      </c>
      <c r="BJ342" s="17" t="str">
        <f t="shared" ca="1" si="324"/>
        <v/>
      </c>
      <c r="BK342" s="17" t="str">
        <f t="shared" ca="1" si="325"/>
        <v/>
      </c>
      <c r="BL342" s="17" t="str">
        <f t="shared" ca="1" si="326"/>
        <v/>
      </c>
      <c r="BM342" s="17" t="str">
        <f t="shared" ca="1" si="327"/>
        <v/>
      </c>
      <c r="BN342" s="17" t="str">
        <f t="shared" ca="1" si="328"/>
        <v/>
      </c>
      <c r="BO342" s="17" t="str">
        <f t="shared" ca="1" si="329"/>
        <v/>
      </c>
      <c r="BP342" s="17">
        <f t="shared" ca="1" si="330"/>
        <v>1.0517017947087703E-2</v>
      </c>
      <c r="BQ342" s="17">
        <f t="shared" ca="1" si="331"/>
        <v>-0.11366117208780657</v>
      </c>
      <c r="BR342" s="17">
        <f t="shared" ca="1" si="332"/>
        <v>8.4352161737586417E-2</v>
      </c>
      <c r="BS342" s="17">
        <f t="shared" ca="1" si="333"/>
        <v>5.2210649378254592E-2</v>
      </c>
      <c r="BX342" t="str">
        <f>IF('Macrobond Imports'!FG341="","",'Macrobond Imports'!FG341)</f>
        <v/>
      </c>
      <c r="BY342" t="str">
        <f>IF('Macrobond Imports'!AI341="","",'Macrobond Imports'!AI341)</f>
        <v/>
      </c>
      <c r="CA342" s="37" t="str">
        <f t="shared" ca="1" si="334"/>
        <v/>
      </c>
      <c r="CB342" s="37" t="str">
        <f t="shared" ca="1" si="335"/>
        <v/>
      </c>
    </row>
    <row r="343" spans="1:80" x14ac:dyDescent="0.25">
      <c r="A343" s="10">
        <f>IF('Macrobond Imports'!A342="","",'Macrobond Imports'!A342)</f>
        <v>27515</v>
      </c>
      <c r="B343" s="9" t="str">
        <f>IF('Macrobond Imports'!B342="","",'Macrobond Imports'!B342)</f>
        <v/>
      </c>
      <c r="C343" s="9" t="str">
        <f>IF('Macrobond Imports'!C342="","",'Macrobond Imports'!C342)</f>
        <v/>
      </c>
      <c r="D343" s="9" t="str">
        <f>IF('Macrobond Imports'!Z342="","",'Macrobond Imports'!Z342)</f>
        <v/>
      </c>
      <c r="E343" s="9" t="str">
        <f>IF('Macrobond Imports'!BH342="","",'Macrobond Imports'!BH342)</f>
        <v/>
      </c>
      <c r="F343" s="9" t="str">
        <f>IF('Macrobond Imports'!BJ342="","",'Macrobond Imports'!BJ342)</f>
        <v/>
      </c>
      <c r="G343" s="9" t="str">
        <f>IF('Macrobond Imports'!BK342="","",'Macrobond Imports'!BK342)</f>
        <v/>
      </c>
      <c r="H343" s="9" t="str">
        <f>IF('Macrobond Imports'!BL342="","",'Macrobond Imports'!BL342)</f>
        <v/>
      </c>
      <c r="I343" s="9" t="str">
        <f>IF('Macrobond Imports'!BS342="","",'Macrobond Imports'!BS342)</f>
        <v/>
      </c>
      <c r="J343" s="9" t="str">
        <f>IF('Macrobond Imports'!AA342="","",'Macrobond Imports'!AA342)</f>
        <v/>
      </c>
      <c r="K343" s="9">
        <f>IF('Macrobond Imports'!DF342="","",'Macrobond Imports'!DF342)</f>
        <v>57.3</v>
      </c>
      <c r="L343" s="9">
        <f>IF('Macrobond Imports'!EA342="","",'Macrobond Imports'!EA342)</f>
        <v>61.2</v>
      </c>
      <c r="M343" s="9">
        <f>IF('Macrobond Imports'!FA342="","",'Macrobond Imports'!FA342)</f>
        <v>37.6</v>
      </c>
      <c r="N343" s="9">
        <f>IF('Macrobond Imports'!FC342="","",'Macrobond Imports'!FC342)</f>
        <v>59.7</v>
      </c>
      <c r="P343" s="16">
        <f t="shared" si="281"/>
        <v>27515</v>
      </c>
      <c r="Q343" s="17" t="str">
        <f t="shared" si="282"/>
        <v/>
      </c>
      <c r="R343" s="17" t="str">
        <f t="shared" si="283"/>
        <v/>
      </c>
      <c r="S343" s="17" t="str">
        <f t="shared" si="284"/>
        <v/>
      </c>
      <c r="T343" s="17" t="str">
        <f t="shared" si="285"/>
        <v/>
      </c>
      <c r="U343" s="17" t="str">
        <f t="shared" si="286"/>
        <v/>
      </c>
      <c r="V343" s="17" t="str">
        <f t="shared" si="287"/>
        <v/>
      </c>
      <c r="W343" s="17" t="str">
        <f t="shared" si="288"/>
        <v/>
      </c>
      <c r="X343" s="17" t="str">
        <f t="shared" si="289"/>
        <v/>
      </c>
      <c r="Y343" s="17" t="str">
        <f t="shared" si="290"/>
        <v/>
      </c>
      <c r="Z343" s="17">
        <f t="shared" si="291"/>
        <v>-3.4782608695652639E-3</v>
      </c>
      <c r="AA343" s="17">
        <f t="shared" si="292"/>
        <v>2.8571428571428692E-2</v>
      </c>
      <c r="AB343" s="17">
        <f t="shared" si="293"/>
        <v>-5.2910052910051242E-3</v>
      </c>
      <c r="AC343" s="17">
        <f t="shared" si="294"/>
        <v>0</v>
      </c>
      <c r="AE343" s="17" t="str">
        <f t="shared" ca="1" si="295"/>
        <v/>
      </c>
      <c r="AF343" s="17" t="str">
        <f t="shared" ca="1" si="296"/>
        <v/>
      </c>
      <c r="AG343" s="17" t="str">
        <f t="shared" ca="1" si="297"/>
        <v/>
      </c>
      <c r="AH343" s="17" t="str">
        <f t="shared" ca="1" si="298"/>
        <v/>
      </c>
      <c r="AI343" s="17" t="str">
        <f t="shared" ca="1" si="299"/>
        <v/>
      </c>
      <c r="AJ343" s="17" t="str">
        <f t="shared" ca="1" si="300"/>
        <v/>
      </c>
      <c r="AK343" s="17" t="str">
        <f t="shared" ca="1" si="301"/>
        <v/>
      </c>
      <c r="AL343" s="17" t="str">
        <f t="shared" ca="1" si="302"/>
        <v/>
      </c>
      <c r="AM343" s="17" t="str">
        <f t="shared" ca="1" si="303"/>
        <v/>
      </c>
      <c r="AN343" s="17">
        <f t="shared" ca="1" si="304"/>
        <v>0.13241106719367579</v>
      </c>
      <c r="AO343" s="17">
        <f t="shared" ca="1" si="305"/>
        <v>4.9742710120068701E-2</v>
      </c>
      <c r="AP343" s="17">
        <f t="shared" ca="1" si="306"/>
        <v>0.15337423312883436</v>
      </c>
      <c r="AQ343" s="17">
        <f t="shared" ca="1" si="307"/>
        <v>0.13714285714285723</v>
      </c>
      <c r="AS343" s="17" t="str">
        <f t="shared" ca="1" si="308"/>
        <v/>
      </c>
      <c r="AT343" s="17" t="str">
        <f t="shared" ca="1" si="309"/>
        <v/>
      </c>
      <c r="AU343" s="17" t="str">
        <f t="shared" ca="1" si="310"/>
        <v/>
      </c>
      <c r="AV343" s="17" t="str">
        <f t="shared" ca="1" si="311"/>
        <v/>
      </c>
      <c r="AW343" s="17" t="str">
        <f t="shared" ca="1" si="312"/>
        <v/>
      </c>
      <c r="AX343" s="17" t="str">
        <f t="shared" ca="1" si="313"/>
        <v/>
      </c>
      <c r="AY343" s="17" t="str">
        <f t="shared" ca="1" si="314"/>
        <v/>
      </c>
      <c r="AZ343" s="17" t="str">
        <f t="shared" ca="1" si="315"/>
        <v/>
      </c>
      <c r="BA343" s="17" t="str">
        <f t="shared" ca="1" si="316"/>
        <v/>
      </c>
      <c r="BB343" s="17">
        <f t="shared" ca="1" si="317"/>
        <v>-3.4155670972318752E-2</v>
      </c>
      <c r="BC343" s="17">
        <f t="shared" ca="1" si="318"/>
        <v>0.24822085290235218</v>
      </c>
      <c r="BD343" s="17">
        <f t="shared" ca="1" si="319"/>
        <v>7.8067403960887072E-2</v>
      </c>
      <c r="BE343" s="17">
        <f t="shared" ca="1" si="320"/>
        <v>-6.672203572014479E-3</v>
      </c>
      <c r="BG343" s="17" t="str">
        <f t="shared" ca="1" si="321"/>
        <v/>
      </c>
      <c r="BH343" s="17" t="str">
        <f t="shared" ca="1" si="322"/>
        <v/>
      </c>
      <c r="BI343" s="17" t="str">
        <f t="shared" ca="1" si="323"/>
        <v/>
      </c>
      <c r="BJ343" s="17" t="str">
        <f t="shared" ca="1" si="324"/>
        <v/>
      </c>
      <c r="BK343" s="17" t="str">
        <f t="shared" ca="1" si="325"/>
        <v/>
      </c>
      <c r="BL343" s="17" t="str">
        <f t="shared" ca="1" si="326"/>
        <v/>
      </c>
      <c r="BM343" s="17" t="str">
        <f t="shared" ca="1" si="327"/>
        <v/>
      </c>
      <c r="BN343" s="17" t="str">
        <f t="shared" ca="1" si="328"/>
        <v/>
      </c>
      <c r="BO343" s="17" t="str">
        <f t="shared" ca="1" si="329"/>
        <v/>
      </c>
      <c r="BP343" s="17">
        <f t="shared" ca="1" si="330"/>
        <v>-1.7226206582775627E-2</v>
      </c>
      <c r="BQ343" s="17">
        <f t="shared" ca="1" si="331"/>
        <v>-9.1274347104550624E-2</v>
      </c>
      <c r="BR343" s="17">
        <f t="shared" ca="1" si="332"/>
        <v>6.7020891196715615E-2</v>
      </c>
      <c r="BS343" s="17">
        <f t="shared" ca="1" si="333"/>
        <v>3.0846522282382383E-2</v>
      </c>
      <c r="BX343" t="str">
        <f>IF('Macrobond Imports'!FG342="","",'Macrobond Imports'!FG342)</f>
        <v/>
      </c>
      <c r="BY343" t="str">
        <f>IF('Macrobond Imports'!AI342="","",'Macrobond Imports'!AI342)</f>
        <v/>
      </c>
      <c r="CA343" s="37" t="str">
        <f t="shared" ca="1" si="334"/>
        <v/>
      </c>
      <c r="CB343" s="37" t="str">
        <f t="shared" ca="1" si="335"/>
        <v/>
      </c>
    </row>
    <row r="344" spans="1:80" x14ac:dyDescent="0.25">
      <c r="A344" s="10">
        <f>IF('Macrobond Imports'!A343="","",'Macrobond Imports'!A343)</f>
        <v>27546</v>
      </c>
      <c r="B344" s="9" t="str">
        <f>IF('Macrobond Imports'!B343="","",'Macrobond Imports'!B343)</f>
        <v/>
      </c>
      <c r="C344" s="9" t="str">
        <f>IF('Macrobond Imports'!C343="","",'Macrobond Imports'!C343)</f>
        <v/>
      </c>
      <c r="D344" s="9" t="str">
        <f>IF('Macrobond Imports'!Z343="","",'Macrobond Imports'!Z343)</f>
        <v/>
      </c>
      <c r="E344" s="9" t="str">
        <f>IF('Macrobond Imports'!BH343="","",'Macrobond Imports'!BH343)</f>
        <v/>
      </c>
      <c r="F344" s="9" t="str">
        <f>IF('Macrobond Imports'!BJ343="","",'Macrobond Imports'!BJ343)</f>
        <v/>
      </c>
      <c r="G344" s="9" t="str">
        <f>IF('Macrobond Imports'!BK343="","",'Macrobond Imports'!BK343)</f>
        <v/>
      </c>
      <c r="H344" s="9" t="str">
        <f>IF('Macrobond Imports'!BL343="","",'Macrobond Imports'!BL343)</f>
        <v/>
      </c>
      <c r="I344" s="9" t="str">
        <f>IF('Macrobond Imports'!BS343="","",'Macrobond Imports'!BS343)</f>
        <v/>
      </c>
      <c r="J344" s="9" t="str">
        <f>IF('Macrobond Imports'!AA343="","",'Macrobond Imports'!AA343)</f>
        <v/>
      </c>
      <c r="K344" s="9">
        <f>IF('Macrobond Imports'!DF343="","",'Macrobond Imports'!DF343)</f>
        <v>57.3</v>
      </c>
      <c r="L344" s="9">
        <f>IF('Macrobond Imports'!EA343="","",'Macrobond Imports'!EA343)</f>
        <v>61.5</v>
      </c>
      <c r="M344" s="9">
        <f>IF('Macrobond Imports'!FA343="","",'Macrobond Imports'!FA343)</f>
        <v>37.9</v>
      </c>
      <c r="N344" s="9">
        <f>IF('Macrobond Imports'!FC343="","",'Macrobond Imports'!FC343)</f>
        <v>59.8</v>
      </c>
      <c r="P344" s="16">
        <f t="shared" si="281"/>
        <v>27546</v>
      </c>
      <c r="Q344" s="17" t="str">
        <f t="shared" si="282"/>
        <v/>
      </c>
      <c r="R344" s="17" t="str">
        <f t="shared" si="283"/>
        <v/>
      </c>
      <c r="S344" s="17" t="str">
        <f t="shared" si="284"/>
        <v/>
      </c>
      <c r="T344" s="17" t="str">
        <f t="shared" si="285"/>
        <v/>
      </c>
      <c r="U344" s="17" t="str">
        <f t="shared" si="286"/>
        <v/>
      </c>
      <c r="V344" s="17" t="str">
        <f t="shared" si="287"/>
        <v/>
      </c>
      <c r="W344" s="17" t="str">
        <f t="shared" si="288"/>
        <v/>
      </c>
      <c r="X344" s="17" t="str">
        <f t="shared" si="289"/>
        <v/>
      </c>
      <c r="Y344" s="17" t="str">
        <f t="shared" si="290"/>
        <v/>
      </c>
      <c r="Z344" s="17">
        <f t="shared" si="291"/>
        <v>0</v>
      </c>
      <c r="AA344" s="17">
        <f t="shared" si="292"/>
        <v>4.9019607843137081E-3</v>
      </c>
      <c r="AB344" s="17">
        <f t="shared" si="293"/>
        <v>7.9787234042552058E-3</v>
      </c>
      <c r="AC344" s="17">
        <f t="shared" si="294"/>
        <v>1.6750418760467234E-3</v>
      </c>
      <c r="AE344" s="17" t="str">
        <f t="shared" ca="1" si="295"/>
        <v/>
      </c>
      <c r="AF344" s="17" t="str">
        <f t="shared" ca="1" si="296"/>
        <v/>
      </c>
      <c r="AG344" s="17" t="str">
        <f t="shared" ca="1" si="297"/>
        <v/>
      </c>
      <c r="AH344" s="17" t="str">
        <f t="shared" ca="1" si="298"/>
        <v/>
      </c>
      <c r="AI344" s="17" t="str">
        <f t="shared" ca="1" si="299"/>
        <v/>
      </c>
      <c r="AJ344" s="17" t="str">
        <f t="shared" ca="1" si="300"/>
        <v/>
      </c>
      <c r="AK344" s="17" t="str">
        <f t="shared" ca="1" si="301"/>
        <v/>
      </c>
      <c r="AL344" s="17" t="str">
        <f t="shared" ca="1" si="302"/>
        <v/>
      </c>
      <c r="AM344" s="17" t="str">
        <f t="shared" ca="1" si="303"/>
        <v/>
      </c>
      <c r="AN344" s="17">
        <f t="shared" ca="1" si="304"/>
        <v>0.11262135922330097</v>
      </c>
      <c r="AO344" s="17">
        <f t="shared" ca="1" si="305"/>
        <v>0.11010830324909748</v>
      </c>
      <c r="AP344" s="17">
        <f t="shared" ca="1" si="306"/>
        <v>0.13473053892215558</v>
      </c>
      <c r="AQ344" s="17">
        <f t="shared" ca="1" si="307"/>
        <v>0.11359404096834247</v>
      </c>
      <c r="AS344" s="17" t="str">
        <f t="shared" ca="1" si="308"/>
        <v/>
      </c>
      <c r="AT344" s="17" t="str">
        <f t="shared" ca="1" si="309"/>
        <v/>
      </c>
      <c r="AU344" s="17" t="str">
        <f t="shared" ca="1" si="310"/>
        <v/>
      </c>
      <c r="AV344" s="17" t="str">
        <f t="shared" ca="1" si="311"/>
        <v/>
      </c>
      <c r="AW344" s="17" t="str">
        <f t="shared" ca="1" si="312"/>
        <v/>
      </c>
      <c r="AX344" s="17" t="str">
        <f t="shared" ca="1" si="313"/>
        <v/>
      </c>
      <c r="AY344" s="17" t="str">
        <f t="shared" ca="1" si="314"/>
        <v/>
      </c>
      <c r="AZ344" s="17" t="str">
        <f t="shared" ca="1" si="315"/>
        <v/>
      </c>
      <c r="BA344" s="17" t="str">
        <f t="shared" ca="1" si="316"/>
        <v/>
      </c>
      <c r="BB344" s="17">
        <f t="shared" ca="1" si="317"/>
        <v>-6.9504515218286045E-3</v>
      </c>
      <c r="BC344" s="17">
        <f t="shared" ca="1" si="318"/>
        <v>0.34572410013731125</v>
      </c>
      <c r="BD344" s="17">
        <f t="shared" ca="1" si="319"/>
        <v>6.59123954673968E-2</v>
      </c>
      <c r="BE344" s="17">
        <f t="shared" ca="1" si="320"/>
        <v>6.7170209028757366E-3</v>
      </c>
      <c r="BG344" s="17" t="str">
        <f t="shared" ca="1" si="321"/>
        <v/>
      </c>
      <c r="BH344" s="17" t="str">
        <f t="shared" ca="1" si="322"/>
        <v/>
      </c>
      <c r="BI344" s="17" t="str">
        <f t="shared" ca="1" si="323"/>
        <v/>
      </c>
      <c r="BJ344" s="17" t="str">
        <f t="shared" ca="1" si="324"/>
        <v/>
      </c>
      <c r="BK344" s="17" t="str">
        <f t="shared" ca="1" si="325"/>
        <v/>
      </c>
      <c r="BL344" s="17" t="str">
        <f t="shared" ca="1" si="326"/>
        <v/>
      </c>
      <c r="BM344" s="17" t="str">
        <f t="shared" ca="1" si="327"/>
        <v/>
      </c>
      <c r="BN344" s="17" t="str">
        <f t="shared" ca="1" si="328"/>
        <v/>
      </c>
      <c r="BO344" s="17" t="str">
        <f t="shared" ca="1" si="329"/>
        <v/>
      </c>
      <c r="BP344" s="17">
        <f t="shared" ca="1" si="330"/>
        <v>-1.7226206582775627E-2</v>
      </c>
      <c r="BQ344" s="17">
        <f t="shared" ca="1" si="331"/>
        <v>0</v>
      </c>
      <c r="BR344" s="17">
        <f t="shared" ca="1" si="332"/>
        <v>7.8183524113342173E-2</v>
      </c>
      <c r="BS344" s="17">
        <f t="shared" ca="1" si="333"/>
        <v>2.3828951474600624E-2</v>
      </c>
      <c r="BX344" t="str">
        <f>IF('Macrobond Imports'!FG343="","",'Macrobond Imports'!FG343)</f>
        <v/>
      </c>
      <c r="BY344" t="str">
        <f>IF('Macrobond Imports'!AI343="","",'Macrobond Imports'!AI343)</f>
        <v/>
      </c>
      <c r="CA344" s="37" t="str">
        <f t="shared" ca="1" si="334"/>
        <v/>
      </c>
      <c r="CB344" s="37" t="str">
        <f t="shared" ca="1" si="335"/>
        <v/>
      </c>
    </row>
    <row r="345" spans="1:80" x14ac:dyDescent="0.25">
      <c r="A345" s="10">
        <f>IF('Macrobond Imports'!A344="","",'Macrobond Imports'!A344)</f>
        <v>27576</v>
      </c>
      <c r="B345" s="9" t="str">
        <f>IF('Macrobond Imports'!B344="","",'Macrobond Imports'!B344)</f>
        <v/>
      </c>
      <c r="C345" s="9" t="str">
        <f>IF('Macrobond Imports'!C344="","",'Macrobond Imports'!C344)</f>
        <v/>
      </c>
      <c r="D345" s="9" t="str">
        <f>IF('Macrobond Imports'!Z344="","",'Macrobond Imports'!Z344)</f>
        <v/>
      </c>
      <c r="E345" s="9" t="str">
        <f>IF('Macrobond Imports'!BH344="","",'Macrobond Imports'!BH344)</f>
        <v/>
      </c>
      <c r="F345" s="9" t="str">
        <f>IF('Macrobond Imports'!BJ344="","",'Macrobond Imports'!BJ344)</f>
        <v/>
      </c>
      <c r="G345" s="9" t="str">
        <f>IF('Macrobond Imports'!BK344="","",'Macrobond Imports'!BK344)</f>
        <v/>
      </c>
      <c r="H345" s="9" t="str">
        <f>IF('Macrobond Imports'!BL344="","",'Macrobond Imports'!BL344)</f>
        <v/>
      </c>
      <c r="I345" s="9" t="str">
        <f>IF('Macrobond Imports'!BS344="","",'Macrobond Imports'!BS344)</f>
        <v/>
      </c>
      <c r="J345" s="9" t="str">
        <f>IF('Macrobond Imports'!AA344="","",'Macrobond Imports'!AA344)</f>
        <v/>
      </c>
      <c r="K345" s="9">
        <f>IF('Macrobond Imports'!DF344="","",'Macrobond Imports'!DF344)</f>
        <v>57.5</v>
      </c>
      <c r="L345" s="9">
        <f>IF('Macrobond Imports'!EA344="","",'Macrobond Imports'!EA344)</f>
        <v>62.4</v>
      </c>
      <c r="M345" s="9">
        <f>IF('Macrobond Imports'!FA344="","",'Macrobond Imports'!FA344)</f>
        <v>38.4</v>
      </c>
      <c r="N345" s="9">
        <f>IF('Macrobond Imports'!FC344="","",'Macrobond Imports'!FC344)</f>
        <v>59.9</v>
      </c>
      <c r="P345" s="16">
        <f t="shared" si="281"/>
        <v>27576</v>
      </c>
      <c r="Q345" s="17" t="str">
        <f t="shared" si="282"/>
        <v/>
      </c>
      <c r="R345" s="17" t="str">
        <f t="shared" si="283"/>
        <v/>
      </c>
      <c r="S345" s="17" t="str">
        <f t="shared" si="284"/>
        <v/>
      </c>
      <c r="T345" s="17" t="str">
        <f t="shared" si="285"/>
        <v/>
      </c>
      <c r="U345" s="17" t="str">
        <f t="shared" si="286"/>
        <v/>
      </c>
      <c r="V345" s="17" t="str">
        <f t="shared" si="287"/>
        <v/>
      </c>
      <c r="W345" s="17" t="str">
        <f t="shared" si="288"/>
        <v/>
      </c>
      <c r="X345" s="17" t="str">
        <f t="shared" si="289"/>
        <v/>
      </c>
      <c r="Y345" s="17" t="str">
        <f t="shared" si="290"/>
        <v/>
      </c>
      <c r="Z345" s="17">
        <f t="shared" si="291"/>
        <v>3.4904013961605251E-3</v>
      </c>
      <c r="AA345" s="17">
        <f t="shared" si="292"/>
        <v>1.4634146341463428E-2</v>
      </c>
      <c r="AB345" s="17">
        <f t="shared" si="293"/>
        <v>1.3192612137203241E-2</v>
      </c>
      <c r="AC345" s="17">
        <f t="shared" si="294"/>
        <v>1.6722408026756952E-3</v>
      </c>
      <c r="AE345" s="17" t="str">
        <f t="shared" ca="1" si="295"/>
        <v/>
      </c>
      <c r="AF345" s="17" t="str">
        <f t="shared" ca="1" si="296"/>
        <v/>
      </c>
      <c r="AG345" s="17" t="str">
        <f t="shared" ca="1" si="297"/>
        <v/>
      </c>
      <c r="AH345" s="17" t="str">
        <f t="shared" ca="1" si="298"/>
        <v/>
      </c>
      <c r="AI345" s="17" t="str">
        <f t="shared" ca="1" si="299"/>
        <v/>
      </c>
      <c r="AJ345" s="17" t="str">
        <f t="shared" ca="1" si="300"/>
        <v/>
      </c>
      <c r="AK345" s="17" t="str">
        <f t="shared" ca="1" si="301"/>
        <v/>
      </c>
      <c r="AL345" s="17" t="str">
        <f t="shared" ca="1" si="302"/>
        <v/>
      </c>
      <c r="AM345" s="17" t="str">
        <f t="shared" ca="1" si="303"/>
        <v/>
      </c>
      <c r="AN345" s="17">
        <f t="shared" ca="1" si="304"/>
        <v>7.6779026217228541E-2</v>
      </c>
      <c r="AO345" s="17">
        <f t="shared" ca="1" si="305"/>
        <v>4.3478260869565188E-2</v>
      </c>
      <c r="AP345" s="17">
        <f t="shared" ca="1" si="306"/>
        <v>9.0909090909090828E-2</v>
      </c>
      <c r="AQ345" s="17">
        <f t="shared" ca="1" si="307"/>
        <v>8.5144927536231707E-2</v>
      </c>
      <c r="AS345" s="17" t="str">
        <f t="shared" ca="1" si="308"/>
        <v/>
      </c>
      <c r="AT345" s="17" t="str">
        <f t="shared" ca="1" si="309"/>
        <v/>
      </c>
      <c r="AU345" s="17" t="str">
        <f t="shared" ca="1" si="310"/>
        <v/>
      </c>
      <c r="AV345" s="17" t="str">
        <f t="shared" ca="1" si="311"/>
        <v/>
      </c>
      <c r="AW345" s="17" t="str">
        <f t="shared" ca="1" si="312"/>
        <v/>
      </c>
      <c r="AX345" s="17" t="str">
        <f t="shared" ca="1" si="313"/>
        <v/>
      </c>
      <c r="AY345" s="17" t="str">
        <f t="shared" ca="1" si="314"/>
        <v/>
      </c>
      <c r="AZ345" s="17" t="str">
        <f t="shared" ca="1" si="315"/>
        <v/>
      </c>
      <c r="BA345" s="17" t="str">
        <f t="shared" ca="1" si="316"/>
        <v/>
      </c>
      <c r="BB345" s="17">
        <f t="shared" ca="1" si="317"/>
        <v>0</v>
      </c>
      <c r="BC345" s="17">
        <f t="shared" ca="1" si="318"/>
        <v>0.20967998726559589</v>
      </c>
      <c r="BD345" s="17">
        <f t="shared" ca="1" si="319"/>
        <v>6.5019839762187948E-2</v>
      </c>
      <c r="BE345" s="17">
        <f t="shared" ca="1" si="320"/>
        <v>1.3467823893987152E-2</v>
      </c>
      <c r="BG345" s="17" t="str">
        <f t="shared" ca="1" si="321"/>
        <v/>
      </c>
      <c r="BH345" s="17" t="str">
        <f t="shared" ca="1" si="322"/>
        <v/>
      </c>
      <c r="BI345" s="17" t="str">
        <f t="shared" ca="1" si="323"/>
        <v/>
      </c>
      <c r="BJ345" s="17" t="str">
        <f t="shared" ca="1" si="324"/>
        <v/>
      </c>
      <c r="BK345" s="17" t="str">
        <f t="shared" ca="1" si="325"/>
        <v/>
      </c>
      <c r="BL345" s="17" t="str">
        <f t="shared" ca="1" si="326"/>
        <v/>
      </c>
      <c r="BM345" s="17" t="str">
        <f t="shared" ca="1" si="327"/>
        <v/>
      </c>
      <c r="BN345" s="17" t="str">
        <f t="shared" ca="1" si="328"/>
        <v/>
      </c>
      <c r="BO345" s="17" t="str">
        <f t="shared" ca="1" si="329"/>
        <v/>
      </c>
      <c r="BP345" s="17">
        <f t="shared" ca="1" si="330"/>
        <v>-1.716706302021398E-2</v>
      </c>
      <c r="BQ345" s="17">
        <f t="shared" ca="1" si="331"/>
        <v>9.6166839331561782E-2</v>
      </c>
      <c r="BR345" s="17">
        <f t="shared" ca="1" si="332"/>
        <v>6.5556711758584685E-2</v>
      </c>
      <c r="BS345" s="17">
        <f t="shared" ca="1" si="333"/>
        <v>1.0092450790504692E-2</v>
      </c>
      <c r="BX345" t="str">
        <f>IF('Macrobond Imports'!FG344="","",'Macrobond Imports'!FG344)</f>
        <v/>
      </c>
      <c r="BY345" t="str">
        <f>IF('Macrobond Imports'!AI344="","",'Macrobond Imports'!AI344)</f>
        <v/>
      </c>
      <c r="CA345" s="37" t="str">
        <f t="shared" ca="1" si="334"/>
        <v/>
      </c>
      <c r="CB345" s="37" t="str">
        <f t="shared" ca="1" si="335"/>
        <v/>
      </c>
    </row>
    <row r="346" spans="1:80" x14ac:dyDescent="0.25">
      <c r="A346" s="10">
        <f>IF('Macrobond Imports'!A345="","",'Macrobond Imports'!A345)</f>
        <v>27607</v>
      </c>
      <c r="B346" s="9" t="str">
        <f>IF('Macrobond Imports'!B345="","",'Macrobond Imports'!B345)</f>
        <v/>
      </c>
      <c r="C346" s="9" t="str">
        <f>IF('Macrobond Imports'!C345="","",'Macrobond Imports'!C345)</f>
        <v/>
      </c>
      <c r="D346" s="9" t="str">
        <f>IF('Macrobond Imports'!Z345="","",'Macrobond Imports'!Z345)</f>
        <v/>
      </c>
      <c r="E346" s="9" t="str">
        <f>IF('Macrobond Imports'!BH345="","",'Macrobond Imports'!BH345)</f>
        <v/>
      </c>
      <c r="F346" s="9" t="str">
        <f>IF('Macrobond Imports'!BJ345="","",'Macrobond Imports'!BJ345)</f>
        <v/>
      </c>
      <c r="G346" s="9" t="str">
        <f>IF('Macrobond Imports'!BK345="","",'Macrobond Imports'!BK345)</f>
        <v/>
      </c>
      <c r="H346" s="9" t="str">
        <f>IF('Macrobond Imports'!BL345="","",'Macrobond Imports'!BL345)</f>
        <v/>
      </c>
      <c r="I346" s="9" t="str">
        <f>IF('Macrobond Imports'!BS345="","",'Macrobond Imports'!BS345)</f>
        <v/>
      </c>
      <c r="J346" s="9" t="str">
        <f>IF('Macrobond Imports'!AA345="","",'Macrobond Imports'!AA345)</f>
        <v/>
      </c>
      <c r="K346" s="9">
        <f>IF('Macrobond Imports'!DF345="","",'Macrobond Imports'!DF345)</f>
        <v>58</v>
      </c>
      <c r="L346" s="9">
        <f>IF('Macrobond Imports'!EA345="","",'Macrobond Imports'!EA345)</f>
        <v>63</v>
      </c>
      <c r="M346" s="9">
        <f>IF('Macrobond Imports'!FA345="","",'Macrobond Imports'!FA345)</f>
        <v>39.200000000000003</v>
      </c>
      <c r="N346" s="9">
        <f>IF('Macrobond Imports'!FC345="","",'Macrobond Imports'!FC345)</f>
        <v>60.1</v>
      </c>
      <c r="P346" s="16">
        <f t="shared" si="281"/>
        <v>27607</v>
      </c>
      <c r="Q346" s="17" t="str">
        <f t="shared" si="282"/>
        <v/>
      </c>
      <c r="R346" s="17" t="str">
        <f t="shared" si="283"/>
        <v/>
      </c>
      <c r="S346" s="17" t="str">
        <f t="shared" si="284"/>
        <v/>
      </c>
      <c r="T346" s="17" t="str">
        <f t="shared" si="285"/>
        <v/>
      </c>
      <c r="U346" s="17" t="str">
        <f t="shared" si="286"/>
        <v/>
      </c>
      <c r="V346" s="17" t="str">
        <f t="shared" si="287"/>
        <v/>
      </c>
      <c r="W346" s="17" t="str">
        <f t="shared" si="288"/>
        <v/>
      </c>
      <c r="X346" s="17" t="str">
        <f t="shared" si="289"/>
        <v/>
      </c>
      <c r="Y346" s="17" t="str">
        <f t="shared" si="290"/>
        <v/>
      </c>
      <c r="Z346" s="17">
        <f t="shared" si="291"/>
        <v>8.6956521739129933E-3</v>
      </c>
      <c r="AA346" s="17">
        <f t="shared" si="292"/>
        <v>9.6153846153845812E-3</v>
      </c>
      <c r="AB346" s="17">
        <f t="shared" si="293"/>
        <v>2.0833333333333481E-2</v>
      </c>
      <c r="AC346" s="17">
        <f t="shared" si="294"/>
        <v>3.3388981636059967E-3</v>
      </c>
      <c r="AE346" s="17" t="str">
        <f t="shared" ca="1" si="295"/>
        <v/>
      </c>
      <c r="AF346" s="17" t="str">
        <f t="shared" ca="1" si="296"/>
        <v/>
      </c>
      <c r="AG346" s="17" t="str">
        <f t="shared" ca="1" si="297"/>
        <v/>
      </c>
      <c r="AH346" s="17" t="str">
        <f t="shared" ca="1" si="298"/>
        <v/>
      </c>
      <c r="AI346" s="17" t="str">
        <f t="shared" ca="1" si="299"/>
        <v/>
      </c>
      <c r="AJ346" s="17" t="str">
        <f t="shared" ca="1" si="300"/>
        <v/>
      </c>
      <c r="AK346" s="17" t="str">
        <f t="shared" ca="1" si="301"/>
        <v/>
      </c>
      <c r="AL346" s="17" t="str">
        <f t="shared" ca="1" si="302"/>
        <v/>
      </c>
      <c r="AM346" s="17" t="str">
        <f t="shared" ca="1" si="303"/>
        <v/>
      </c>
      <c r="AN346" s="17">
        <f t="shared" ca="1" si="304"/>
        <v>3.9426523297491078E-2</v>
      </c>
      <c r="AO346" s="17">
        <f t="shared" ca="1" si="305"/>
        <v>1.5898251192369983E-3</v>
      </c>
      <c r="AP346" s="17">
        <f t="shared" ca="1" si="306"/>
        <v>8.8888888888889017E-2</v>
      </c>
      <c r="AQ346" s="17">
        <f t="shared" ca="1" si="307"/>
        <v>5.4385964912280649E-2</v>
      </c>
      <c r="AS346" s="17" t="str">
        <f t="shared" ca="1" si="308"/>
        <v/>
      </c>
      <c r="AT346" s="17" t="str">
        <f t="shared" ca="1" si="309"/>
        <v/>
      </c>
      <c r="AU346" s="17" t="str">
        <f t="shared" ca="1" si="310"/>
        <v/>
      </c>
      <c r="AV346" s="17" t="str">
        <f t="shared" ca="1" si="311"/>
        <v/>
      </c>
      <c r="AW346" s="17" t="str">
        <f t="shared" ca="1" si="312"/>
        <v/>
      </c>
      <c r="AX346" s="17" t="str">
        <f t="shared" ca="1" si="313"/>
        <v/>
      </c>
      <c r="AY346" s="17" t="str">
        <f t="shared" ca="1" si="314"/>
        <v/>
      </c>
      <c r="AZ346" s="17" t="str">
        <f t="shared" ca="1" si="315"/>
        <v/>
      </c>
      <c r="BA346" s="17" t="str">
        <f t="shared" ca="1" si="316"/>
        <v/>
      </c>
      <c r="BB346" s="17">
        <f t="shared" ca="1" si="317"/>
        <v>4.9768377840960998E-2</v>
      </c>
      <c r="BC346" s="17">
        <f t="shared" ca="1" si="318"/>
        <v>0.12293988936914024</v>
      </c>
      <c r="BD346" s="17">
        <f t="shared" ca="1" si="319"/>
        <v>0.18138890636498606</v>
      </c>
      <c r="BE346" s="17">
        <f t="shared" ca="1" si="320"/>
        <v>2.7071228641802225E-2</v>
      </c>
      <c r="BG346" s="17" t="str">
        <f t="shared" ca="1" si="321"/>
        <v/>
      </c>
      <c r="BH346" s="17" t="str">
        <f t="shared" ca="1" si="322"/>
        <v/>
      </c>
      <c r="BI346" s="17" t="str">
        <f t="shared" ca="1" si="323"/>
        <v/>
      </c>
      <c r="BJ346" s="17" t="str">
        <f t="shared" ca="1" si="324"/>
        <v/>
      </c>
      <c r="BK346" s="17" t="str">
        <f t="shared" ca="1" si="325"/>
        <v/>
      </c>
      <c r="BL346" s="17" t="str">
        <f t="shared" ca="1" si="326"/>
        <v/>
      </c>
      <c r="BM346" s="17" t="str">
        <f t="shared" ca="1" si="327"/>
        <v/>
      </c>
      <c r="BN346" s="17" t="str">
        <f t="shared" ca="1" si="328"/>
        <v/>
      </c>
      <c r="BO346" s="17" t="str">
        <f t="shared" ca="1" si="329"/>
        <v/>
      </c>
      <c r="BP346" s="17">
        <f t="shared" ca="1" si="330"/>
        <v>6.932388261635003E-3</v>
      </c>
      <c r="BQ346" s="17">
        <f t="shared" ca="1" si="331"/>
        <v>0.18392440065505133</v>
      </c>
      <c r="BR346" s="17">
        <f t="shared" ca="1" si="332"/>
        <v>0.12854635321421015</v>
      </c>
      <c r="BS346" s="17">
        <f t="shared" ca="1" si="333"/>
        <v>1.0058612319773008E-2</v>
      </c>
      <c r="BX346" t="str">
        <f>IF('Macrobond Imports'!FG345="","",'Macrobond Imports'!FG345)</f>
        <v/>
      </c>
      <c r="BY346" t="str">
        <f>IF('Macrobond Imports'!AI345="","",'Macrobond Imports'!AI345)</f>
        <v/>
      </c>
      <c r="CA346" s="37" t="str">
        <f t="shared" ca="1" si="334"/>
        <v/>
      </c>
      <c r="CB346" s="37" t="str">
        <f t="shared" ca="1" si="335"/>
        <v/>
      </c>
    </row>
    <row r="347" spans="1:80" x14ac:dyDescent="0.25">
      <c r="A347" s="10">
        <f>IF('Macrobond Imports'!A346="","",'Macrobond Imports'!A346)</f>
        <v>27638</v>
      </c>
      <c r="B347" s="9" t="str">
        <f>IF('Macrobond Imports'!B346="","",'Macrobond Imports'!B346)</f>
        <v/>
      </c>
      <c r="C347" s="9" t="str">
        <f>IF('Macrobond Imports'!C346="","",'Macrobond Imports'!C346)</f>
        <v/>
      </c>
      <c r="D347" s="9" t="str">
        <f>IF('Macrobond Imports'!Z346="","",'Macrobond Imports'!Z346)</f>
        <v/>
      </c>
      <c r="E347" s="9" t="str">
        <f>IF('Macrobond Imports'!BH346="","",'Macrobond Imports'!BH346)</f>
        <v/>
      </c>
      <c r="F347" s="9" t="str">
        <f>IF('Macrobond Imports'!BJ346="","",'Macrobond Imports'!BJ346)</f>
        <v/>
      </c>
      <c r="G347" s="9" t="str">
        <f>IF('Macrobond Imports'!BK346="","",'Macrobond Imports'!BK346)</f>
        <v/>
      </c>
      <c r="H347" s="9" t="str">
        <f>IF('Macrobond Imports'!BL346="","",'Macrobond Imports'!BL346)</f>
        <v/>
      </c>
      <c r="I347" s="9" t="str">
        <f>IF('Macrobond Imports'!BS346="","",'Macrobond Imports'!BS346)</f>
        <v/>
      </c>
      <c r="J347" s="9" t="str">
        <f>IF('Macrobond Imports'!AA346="","",'Macrobond Imports'!AA346)</f>
        <v/>
      </c>
      <c r="K347" s="9">
        <f>IF('Macrobond Imports'!DF346="","",'Macrobond Imports'!DF346)</f>
        <v>58.2</v>
      </c>
      <c r="L347" s="9">
        <f>IF('Macrobond Imports'!EA346="","",'Macrobond Imports'!EA346)</f>
        <v>64.5</v>
      </c>
      <c r="M347" s="9">
        <f>IF('Macrobond Imports'!FA346="","",'Macrobond Imports'!FA346)</f>
        <v>39.700000000000003</v>
      </c>
      <c r="N347" s="9">
        <f>IF('Macrobond Imports'!FC346="","",'Macrobond Imports'!FC346)</f>
        <v>60.3</v>
      </c>
      <c r="P347" s="16">
        <f t="shared" si="281"/>
        <v>27638</v>
      </c>
      <c r="Q347" s="17" t="str">
        <f t="shared" si="282"/>
        <v/>
      </c>
      <c r="R347" s="17" t="str">
        <f t="shared" si="283"/>
        <v/>
      </c>
      <c r="S347" s="17" t="str">
        <f t="shared" si="284"/>
        <v/>
      </c>
      <c r="T347" s="17" t="str">
        <f t="shared" si="285"/>
        <v/>
      </c>
      <c r="U347" s="17" t="str">
        <f t="shared" si="286"/>
        <v/>
      </c>
      <c r="V347" s="17" t="str">
        <f t="shared" si="287"/>
        <v/>
      </c>
      <c r="W347" s="17" t="str">
        <f t="shared" si="288"/>
        <v/>
      </c>
      <c r="X347" s="17" t="str">
        <f t="shared" si="289"/>
        <v/>
      </c>
      <c r="Y347" s="17" t="str">
        <f t="shared" si="290"/>
        <v/>
      </c>
      <c r="Z347" s="17">
        <f t="shared" si="291"/>
        <v>3.4482758620690834E-3</v>
      </c>
      <c r="AA347" s="17">
        <f t="shared" si="292"/>
        <v>2.3809523809523725E-2</v>
      </c>
      <c r="AB347" s="17">
        <f t="shared" si="293"/>
        <v>1.2755102040816313E-2</v>
      </c>
      <c r="AC347" s="17">
        <f t="shared" si="294"/>
        <v>3.3277870216306127E-3</v>
      </c>
      <c r="AE347" s="17" t="str">
        <f t="shared" ca="1" si="295"/>
        <v/>
      </c>
      <c r="AF347" s="17" t="str">
        <f t="shared" ca="1" si="296"/>
        <v/>
      </c>
      <c r="AG347" s="17" t="str">
        <f t="shared" ca="1" si="297"/>
        <v/>
      </c>
      <c r="AH347" s="17" t="str">
        <f t="shared" ca="1" si="298"/>
        <v/>
      </c>
      <c r="AI347" s="17" t="str">
        <f t="shared" ca="1" si="299"/>
        <v/>
      </c>
      <c r="AJ347" s="17" t="str">
        <f t="shared" ca="1" si="300"/>
        <v/>
      </c>
      <c r="AK347" s="17" t="str">
        <f t="shared" ca="1" si="301"/>
        <v/>
      </c>
      <c r="AL347" s="17" t="str">
        <f t="shared" ca="1" si="302"/>
        <v/>
      </c>
      <c r="AM347" s="17" t="str">
        <f t="shared" ca="1" si="303"/>
        <v/>
      </c>
      <c r="AN347" s="17">
        <f t="shared" ca="1" si="304"/>
        <v>4.1144901610018048E-2</v>
      </c>
      <c r="AO347" s="17">
        <f t="shared" ca="1" si="305"/>
        <v>5.9113300492610765E-2</v>
      </c>
      <c r="AP347" s="17">
        <f t="shared" ca="1" si="306"/>
        <v>0.11830985915492964</v>
      </c>
      <c r="AQ347" s="17">
        <f t="shared" ca="1" si="307"/>
        <v>4.6875E-2</v>
      </c>
      <c r="AS347" s="17" t="str">
        <f t="shared" ca="1" si="308"/>
        <v/>
      </c>
      <c r="AT347" s="17" t="str">
        <f t="shared" ca="1" si="309"/>
        <v/>
      </c>
      <c r="AU347" s="17" t="str">
        <f t="shared" ca="1" si="310"/>
        <v/>
      </c>
      <c r="AV347" s="17" t="str">
        <f t="shared" ca="1" si="311"/>
        <v/>
      </c>
      <c r="AW347" s="17" t="str">
        <f t="shared" ca="1" si="312"/>
        <v/>
      </c>
      <c r="AX347" s="17" t="str">
        <f t="shared" ca="1" si="313"/>
        <v/>
      </c>
      <c r="AY347" s="17" t="str">
        <f t="shared" ca="1" si="314"/>
        <v/>
      </c>
      <c r="AZ347" s="17" t="str">
        <f t="shared" ca="1" si="315"/>
        <v/>
      </c>
      <c r="BA347" s="17" t="str">
        <f t="shared" ca="1" si="316"/>
        <v/>
      </c>
      <c r="BB347" s="17">
        <f t="shared" ca="1" si="317"/>
        <v>6.4323008288151629E-2</v>
      </c>
      <c r="BC347" s="17">
        <f t="shared" ca="1" si="318"/>
        <v>0.20986912905939348</v>
      </c>
      <c r="BD347" s="17">
        <f t="shared" ca="1" si="319"/>
        <v>0.20394095190904471</v>
      </c>
      <c r="BE347" s="17">
        <f t="shared" ca="1" si="320"/>
        <v>3.3866617454348491E-2</v>
      </c>
      <c r="BG347" s="17" t="str">
        <f t="shared" ca="1" si="321"/>
        <v/>
      </c>
      <c r="BH347" s="17" t="str">
        <f t="shared" ca="1" si="322"/>
        <v/>
      </c>
      <c r="BI347" s="17" t="str">
        <f t="shared" ca="1" si="323"/>
        <v/>
      </c>
      <c r="BJ347" s="17" t="str">
        <f t="shared" ca="1" si="324"/>
        <v/>
      </c>
      <c r="BK347" s="17" t="str">
        <f t="shared" ca="1" si="325"/>
        <v/>
      </c>
      <c r="BL347" s="17" t="str">
        <f t="shared" ca="1" si="326"/>
        <v/>
      </c>
      <c r="BM347" s="17" t="str">
        <f t="shared" ca="1" si="327"/>
        <v/>
      </c>
      <c r="BN347" s="17" t="str">
        <f t="shared" ca="1" si="328"/>
        <v/>
      </c>
      <c r="BO347" s="17" t="str">
        <f t="shared" ca="1" si="329"/>
        <v/>
      </c>
      <c r="BP347" s="17">
        <f t="shared" ca="1" si="330"/>
        <v>2.8068812295888312E-2</v>
      </c>
      <c r="BQ347" s="17">
        <f t="shared" ca="1" si="331"/>
        <v>0.27598982949997097</v>
      </c>
      <c r="BR347" s="17">
        <f t="shared" ca="1" si="332"/>
        <v>0.13282636977193873</v>
      </c>
      <c r="BS347" s="17">
        <f t="shared" ca="1" si="333"/>
        <v>2.0201510062876737E-2</v>
      </c>
      <c r="BX347" t="str">
        <f>IF('Macrobond Imports'!FG346="","",'Macrobond Imports'!FG346)</f>
        <v/>
      </c>
      <c r="BY347" t="str">
        <f>IF('Macrobond Imports'!AI346="","",'Macrobond Imports'!AI346)</f>
        <v/>
      </c>
      <c r="CA347" s="37" t="str">
        <f t="shared" ca="1" si="334"/>
        <v/>
      </c>
      <c r="CB347" s="37" t="str">
        <f t="shared" ca="1" si="335"/>
        <v/>
      </c>
    </row>
    <row r="348" spans="1:80" x14ac:dyDescent="0.25">
      <c r="A348" s="10">
        <f>IF('Macrobond Imports'!A347="","",'Macrobond Imports'!A347)</f>
        <v>27668</v>
      </c>
      <c r="B348" s="9" t="str">
        <f>IF('Macrobond Imports'!B347="","",'Macrobond Imports'!B347)</f>
        <v/>
      </c>
      <c r="C348" s="9" t="str">
        <f>IF('Macrobond Imports'!C347="","",'Macrobond Imports'!C347)</f>
        <v/>
      </c>
      <c r="D348" s="9" t="str">
        <f>IF('Macrobond Imports'!Z347="","",'Macrobond Imports'!Z347)</f>
        <v/>
      </c>
      <c r="E348" s="9" t="str">
        <f>IF('Macrobond Imports'!BH347="","",'Macrobond Imports'!BH347)</f>
        <v/>
      </c>
      <c r="F348" s="9" t="str">
        <f>IF('Macrobond Imports'!BJ347="","",'Macrobond Imports'!BJ347)</f>
        <v/>
      </c>
      <c r="G348" s="9" t="str">
        <f>IF('Macrobond Imports'!BK347="","",'Macrobond Imports'!BK347)</f>
        <v/>
      </c>
      <c r="H348" s="9" t="str">
        <f>IF('Macrobond Imports'!BL347="","",'Macrobond Imports'!BL347)</f>
        <v/>
      </c>
      <c r="I348" s="9" t="str">
        <f>IF('Macrobond Imports'!BS347="","",'Macrobond Imports'!BS347)</f>
        <v/>
      </c>
      <c r="J348" s="9" t="str">
        <f>IF('Macrobond Imports'!AA347="","",'Macrobond Imports'!AA347)</f>
        <v/>
      </c>
      <c r="K348" s="9">
        <f>IF('Macrobond Imports'!DF347="","",'Macrobond Imports'!DF347)</f>
        <v>58.8</v>
      </c>
      <c r="L348" s="9">
        <f>IF('Macrobond Imports'!EA347="","",'Macrobond Imports'!EA347)</f>
        <v>65.099999999999994</v>
      </c>
      <c r="M348" s="9">
        <f>IF('Macrobond Imports'!FA347="","",'Macrobond Imports'!FA347)</f>
        <v>40.1</v>
      </c>
      <c r="N348" s="9">
        <f>IF('Macrobond Imports'!FC347="","",'Macrobond Imports'!FC347)</f>
        <v>61</v>
      </c>
      <c r="P348" s="16">
        <f t="shared" si="281"/>
        <v>27668</v>
      </c>
      <c r="Q348" s="17" t="str">
        <f t="shared" si="282"/>
        <v/>
      </c>
      <c r="R348" s="17" t="str">
        <f t="shared" si="283"/>
        <v/>
      </c>
      <c r="S348" s="17" t="str">
        <f t="shared" si="284"/>
        <v/>
      </c>
      <c r="T348" s="17" t="str">
        <f t="shared" si="285"/>
        <v/>
      </c>
      <c r="U348" s="17" t="str">
        <f t="shared" si="286"/>
        <v/>
      </c>
      <c r="V348" s="17" t="str">
        <f t="shared" si="287"/>
        <v/>
      </c>
      <c r="W348" s="17" t="str">
        <f t="shared" si="288"/>
        <v/>
      </c>
      <c r="X348" s="17" t="str">
        <f t="shared" si="289"/>
        <v/>
      </c>
      <c r="Y348" s="17" t="str">
        <f t="shared" si="290"/>
        <v/>
      </c>
      <c r="Z348" s="17">
        <f t="shared" si="291"/>
        <v>1.0309278350515427E-2</v>
      </c>
      <c r="AA348" s="17">
        <f t="shared" si="292"/>
        <v>9.302325581395321E-3</v>
      </c>
      <c r="AB348" s="17">
        <f t="shared" si="293"/>
        <v>1.0075566750629594E-2</v>
      </c>
      <c r="AC348" s="17">
        <f t="shared" si="294"/>
        <v>1.1608623548922115E-2</v>
      </c>
      <c r="AE348" s="17" t="str">
        <f t="shared" ca="1" si="295"/>
        <v/>
      </c>
      <c r="AF348" s="17" t="str">
        <f t="shared" ca="1" si="296"/>
        <v/>
      </c>
      <c r="AG348" s="17" t="str">
        <f t="shared" ca="1" si="297"/>
        <v/>
      </c>
      <c r="AH348" s="17" t="str">
        <f t="shared" ca="1" si="298"/>
        <v/>
      </c>
      <c r="AI348" s="17" t="str">
        <f t="shared" ca="1" si="299"/>
        <v/>
      </c>
      <c r="AJ348" s="17" t="str">
        <f t="shared" ca="1" si="300"/>
        <v/>
      </c>
      <c r="AK348" s="17" t="str">
        <f t="shared" ca="1" si="301"/>
        <v/>
      </c>
      <c r="AL348" s="17" t="str">
        <f t="shared" ca="1" si="302"/>
        <v/>
      </c>
      <c r="AM348" s="17" t="str">
        <f t="shared" ca="1" si="303"/>
        <v/>
      </c>
      <c r="AN348" s="17">
        <f t="shared" ca="1" si="304"/>
        <v>2.7972027972027913E-2</v>
      </c>
      <c r="AO348" s="17">
        <f t="shared" ca="1" si="305"/>
        <v>3.0063291139240444E-2</v>
      </c>
      <c r="AP348" s="17">
        <f t="shared" ca="1" si="306"/>
        <v>0.10468319559228667</v>
      </c>
      <c r="AQ348" s="17">
        <f t="shared" ca="1" si="307"/>
        <v>4.8109965635738883E-2</v>
      </c>
      <c r="AS348" s="17" t="str">
        <f t="shared" ca="1" si="308"/>
        <v/>
      </c>
      <c r="AT348" s="17" t="str">
        <f t="shared" ca="1" si="309"/>
        <v/>
      </c>
      <c r="AU348" s="17" t="str">
        <f t="shared" ca="1" si="310"/>
        <v/>
      </c>
      <c r="AV348" s="17" t="str">
        <f t="shared" ca="1" si="311"/>
        <v/>
      </c>
      <c r="AW348" s="17" t="str">
        <f t="shared" ca="1" si="312"/>
        <v/>
      </c>
      <c r="AX348" s="17" t="str">
        <f t="shared" ca="1" si="313"/>
        <v/>
      </c>
      <c r="AY348" s="17" t="str">
        <f t="shared" ca="1" si="314"/>
        <v/>
      </c>
      <c r="AZ348" s="17" t="str">
        <f t="shared" ca="1" si="315"/>
        <v/>
      </c>
      <c r="BA348" s="17" t="str">
        <f t="shared" ca="1" si="316"/>
        <v/>
      </c>
      <c r="BB348" s="17">
        <f t="shared" ca="1" si="317"/>
        <v>9.3548188621967121E-2</v>
      </c>
      <c r="BC348" s="17">
        <f t="shared" ca="1" si="318"/>
        <v>0.18463782546925933</v>
      </c>
      <c r="BD348" s="17">
        <f t="shared" ca="1" si="319"/>
        <v>0.18919368148034099</v>
      </c>
      <c r="BE348" s="17">
        <f t="shared" ca="1" si="320"/>
        <v>7.5504050859000804E-2</v>
      </c>
      <c r="BG348" s="17" t="str">
        <f t="shared" ca="1" si="321"/>
        <v/>
      </c>
      <c r="BH348" s="17" t="str">
        <f t="shared" ca="1" si="322"/>
        <v/>
      </c>
      <c r="BI348" s="17" t="str">
        <f t="shared" ca="1" si="323"/>
        <v/>
      </c>
      <c r="BJ348" s="17" t="str">
        <f t="shared" ca="1" si="324"/>
        <v/>
      </c>
      <c r="BK348" s="17" t="str">
        <f t="shared" ca="1" si="325"/>
        <v/>
      </c>
      <c r="BL348" s="17" t="str">
        <f t="shared" ca="1" si="326"/>
        <v/>
      </c>
      <c r="BM348" s="17" t="str">
        <f t="shared" ca="1" si="327"/>
        <v/>
      </c>
      <c r="BN348" s="17" t="str">
        <f t="shared" ca="1" si="328"/>
        <v/>
      </c>
      <c r="BO348" s="17" t="str">
        <f t="shared" ca="1" si="329"/>
        <v/>
      </c>
      <c r="BP348" s="17">
        <f t="shared" ca="1" si="330"/>
        <v>4.572854442344032E-2</v>
      </c>
      <c r="BQ348" s="17">
        <f t="shared" ca="1" si="331"/>
        <v>0.19709342560553611</v>
      </c>
      <c r="BR348" s="17">
        <f t="shared" ca="1" si="332"/>
        <v>0.12539542565997608</v>
      </c>
      <c r="BS348" s="17">
        <f t="shared" ca="1" si="333"/>
        <v>4.4025263110639479E-2</v>
      </c>
      <c r="BX348" t="str">
        <f>IF('Macrobond Imports'!FG347="","",'Macrobond Imports'!FG347)</f>
        <v/>
      </c>
      <c r="BY348" t="str">
        <f>IF('Macrobond Imports'!AI347="","",'Macrobond Imports'!AI347)</f>
        <v/>
      </c>
      <c r="CA348" s="37" t="str">
        <f t="shared" ca="1" si="334"/>
        <v/>
      </c>
      <c r="CB348" s="37" t="str">
        <f t="shared" ca="1" si="335"/>
        <v/>
      </c>
    </row>
    <row r="349" spans="1:80" x14ac:dyDescent="0.25">
      <c r="A349" s="10">
        <f>IF('Macrobond Imports'!A348="","",'Macrobond Imports'!A348)</f>
        <v>27699</v>
      </c>
      <c r="B349" s="9" t="str">
        <f>IF('Macrobond Imports'!B348="","",'Macrobond Imports'!B348)</f>
        <v/>
      </c>
      <c r="C349" s="9" t="str">
        <f>IF('Macrobond Imports'!C348="","",'Macrobond Imports'!C348)</f>
        <v/>
      </c>
      <c r="D349" s="9" t="str">
        <f>IF('Macrobond Imports'!Z348="","",'Macrobond Imports'!Z348)</f>
        <v/>
      </c>
      <c r="E349" s="9" t="str">
        <f>IF('Macrobond Imports'!BH348="","",'Macrobond Imports'!BH348)</f>
        <v/>
      </c>
      <c r="F349" s="9" t="str">
        <f>IF('Macrobond Imports'!BJ348="","",'Macrobond Imports'!BJ348)</f>
        <v/>
      </c>
      <c r="G349" s="9" t="str">
        <f>IF('Macrobond Imports'!BK348="","",'Macrobond Imports'!BK348)</f>
        <v/>
      </c>
      <c r="H349" s="9" t="str">
        <f>IF('Macrobond Imports'!BL348="","",'Macrobond Imports'!BL348)</f>
        <v/>
      </c>
      <c r="I349" s="9" t="str">
        <f>IF('Macrobond Imports'!BS348="","",'Macrobond Imports'!BS348)</f>
        <v/>
      </c>
      <c r="J349" s="9" t="str">
        <f>IF('Macrobond Imports'!AA348="","",'Macrobond Imports'!AA348)</f>
        <v/>
      </c>
      <c r="K349" s="9">
        <f>IF('Macrobond Imports'!DF348="","",'Macrobond Imports'!DF348)</f>
        <v>59</v>
      </c>
      <c r="L349" s="9">
        <f>IF('Macrobond Imports'!EA348="","",'Macrobond Imports'!EA348)</f>
        <v>64.400000000000006</v>
      </c>
      <c r="M349" s="9">
        <f>IF('Macrobond Imports'!FA348="","",'Macrobond Imports'!FA348)</f>
        <v>40.700000000000003</v>
      </c>
      <c r="N349" s="9">
        <f>IF('Macrobond Imports'!FC348="","",'Macrobond Imports'!FC348)</f>
        <v>61.4</v>
      </c>
      <c r="P349" s="16">
        <f t="shared" si="281"/>
        <v>27699</v>
      </c>
      <c r="Q349" s="17" t="str">
        <f t="shared" si="282"/>
        <v/>
      </c>
      <c r="R349" s="17" t="str">
        <f t="shared" si="283"/>
        <v/>
      </c>
      <c r="S349" s="17" t="str">
        <f t="shared" si="284"/>
        <v/>
      </c>
      <c r="T349" s="17" t="str">
        <f t="shared" si="285"/>
        <v/>
      </c>
      <c r="U349" s="17" t="str">
        <f t="shared" si="286"/>
        <v/>
      </c>
      <c r="V349" s="17" t="str">
        <f t="shared" si="287"/>
        <v/>
      </c>
      <c r="W349" s="17" t="str">
        <f t="shared" si="288"/>
        <v/>
      </c>
      <c r="X349" s="17" t="str">
        <f t="shared" si="289"/>
        <v/>
      </c>
      <c r="Y349" s="17" t="str">
        <f t="shared" si="290"/>
        <v/>
      </c>
      <c r="Z349" s="17">
        <f t="shared" si="291"/>
        <v>3.4013605442178019E-3</v>
      </c>
      <c r="AA349" s="17">
        <f t="shared" si="292"/>
        <v>-1.075268817204289E-2</v>
      </c>
      <c r="AB349" s="17">
        <f t="shared" si="293"/>
        <v>1.4962593516209433E-2</v>
      </c>
      <c r="AC349" s="17">
        <f t="shared" si="294"/>
        <v>6.5573770491802463E-3</v>
      </c>
      <c r="AE349" s="17" t="str">
        <f t="shared" ca="1" si="295"/>
        <v/>
      </c>
      <c r="AF349" s="17" t="str">
        <f t="shared" ca="1" si="296"/>
        <v/>
      </c>
      <c r="AG349" s="17" t="str">
        <f t="shared" ca="1" si="297"/>
        <v/>
      </c>
      <c r="AH349" s="17" t="str">
        <f t="shared" ca="1" si="298"/>
        <v/>
      </c>
      <c r="AI349" s="17" t="str">
        <f t="shared" ca="1" si="299"/>
        <v/>
      </c>
      <c r="AJ349" s="17" t="str">
        <f t="shared" ca="1" si="300"/>
        <v/>
      </c>
      <c r="AK349" s="17" t="str">
        <f t="shared" ca="1" si="301"/>
        <v/>
      </c>
      <c r="AL349" s="17" t="str">
        <f t="shared" ca="1" si="302"/>
        <v/>
      </c>
      <c r="AM349" s="17" t="str">
        <f t="shared" ca="1" si="303"/>
        <v/>
      </c>
      <c r="AN349" s="17">
        <f t="shared" ca="1" si="304"/>
        <v>2.076124567474058E-2</v>
      </c>
      <c r="AO349" s="17">
        <f t="shared" ca="1" si="305"/>
        <v>3.1152647975078995E-3</v>
      </c>
      <c r="AP349" s="17">
        <f t="shared" ca="1" si="306"/>
        <v>0.11813186813186816</v>
      </c>
      <c r="AQ349" s="17">
        <f t="shared" ca="1" si="307"/>
        <v>4.421768707482987E-2</v>
      </c>
      <c r="AS349" s="17" t="str">
        <f t="shared" ca="1" si="308"/>
        <v/>
      </c>
      <c r="AT349" s="17" t="str">
        <f t="shared" ca="1" si="309"/>
        <v/>
      </c>
      <c r="AU349" s="17" t="str">
        <f t="shared" ca="1" si="310"/>
        <v/>
      </c>
      <c r="AV349" s="17" t="str">
        <f t="shared" ca="1" si="311"/>
        <v/>
      </c>
      <c r="AW349" s="17" t="str">
        <f t="shared" ca="1" si="312"/>
        <v/>
      </c>
      <c r="AX349" s="17" t="str">
        <f t="shared" ca="1" si="313"/>
        <v/>
      </c>
      <c r="AY349" s="17" t="str">
        <f t="shared" ca="1" si="314"/>
        <v/>
      </c>
      <c r="AZ349" s="17" t="str">
        <f t="shared" ca="1" si="315"/>
        <v/>
      </c>
      <c r="BA349" s="17" t="str">
        <f t="shared" ca="1" si="316"/>
        <v/>
      </c>
      <c r="BB349" s="17">
        <f t="shared" ca="1" si="317"/>
        <v>7.0769697616646976E-2</v>
      </c>
      <c r="BC349" s="17">
        <f t="shared" ca="1" si="318"/>
        <v>9.1895991464716165E-2</v>
      </c>
      <c r="BD349" s="17">
        <f t="shared" ca="1" si="319"/>
        <v>0.16207288778166662</v>
      </c>
      <c r="BE349" s="17">
        <f t="shared" ca="1" si="320"/>
        <v>8.937046511081137E-2</v>
      </c>
      <c r="BG349" s="17" t="str">
        <f t="shared" ca="1" si="321"/>
        <v/>
      </c>
      <c r="BH349" s="17" t="str">
        <f t="shared" ca="1" si="322"/>
        <v/>
      </c>
      <c r="BI349" s="17" t="str">
        <f t="shared" ca="1" si="323"/>
        <v/>
      </c>
      <c r="BJ349" s="17" t="str">
        <f t="shared" ca="1" si="324"/>
        <v/>
      </c>
      <c r="BK349" s="17" t="str">
        <f t="shared" ca="1" si="325"/>
        <v/>
      </c>
      <c r="BL349" s="17" t="str">
        <f t="shared" ca="1" si="326"/>
        <v/>
      </c>
      <c r="BM349" s="17" t="str">
        <f t="shared" ca="1" si="327"/>
        <v/>
      </c>
      <c r="BN349" s="17" t="str">
        <f t="shared" ca="1" si="328"/>
        <v/>
      </c>
      <c r="BO349" s="17" t="str">
        <f t="shared" ca="1" si="329"/>
        <v/>
      </c>
      <c r="BP349" s="17">
        <f t="shared" ca="1" si="330"/>
        <v>6.0217038397461398E-2</v>
      </c>
      <c r="BQ349" s="17">
        <f t="shared" ca="1" si="331"/>
        <v>0.10730915459865864</v>
      </c>
      <c r="BR349" s="17">
        <f t="shared" ca="1" si="332"/>
        <v>0.17169109325486631</v>
      </c>
      <c r="BS349" s="17">
        <f t="shared" ca="1" si="333"/>
        <v>5.7762289953396051E-2</v>
      </c>
      <c r="BX349" t="str">
        <f>IF('Macrobond Imports'!FG348="","",'Macrobond Imports'!FG348)</f>
        <v/>
      </c>
      <c r="BY349" t="str">
        <f>IF('Macrobond Imports'!AI348="","",'Macrobond Imports'!AI348)</f>
        <v/>
      </c>
      <c r="CA349" s="37" t="str">
        <f t="shared" ca="1" si="334"/>
        <v/>
      </c>
      <c r="CB349" s="37" t="str">
        <f t="shared" ca="1" si="335"/>
        <v/>
      </c>
    </row>
    <row r="350" spans="1:80" x14ac:dyDescent="0.25">
      <c r="A350" s="10">
        <f>IF('Macrobond Imports'!A349="","",'Macrobond Imports'!A349)</f>
        <v>27729</v>
      </c>
      <c r="B350" s="9" t="str">
        <f>IF('Macrobond Imports'!B349="","",'Macrobond Imports'!B349)</f>
        <v/>
      </c>
      <c r="C350" s="9" t="str">
        <f>IF('Macrobond Imports'!C349="","",'Macrobond Imports'!C349)</f>
        <v/>
      </c>
      <c r="D350" s="9" t="str">
        <f>IF('Macrobond Imports'!Z349="","",'Macrobond Imports'!Z349)</f>
        <v/>
      </c>
      <c r="E350" s="9" t="str">
        <f>IF('Macrobond Imports'!BH349="","",'Macrobond Imports'!BH349)</f>
        <v/>
      </c>
      <c r="F350" s="9" t="str">
        <f>IF('Macrobond Imports'!BJ349="","",'Macrobond Imports'!BJ349)</f>
        <v/>
      </c>
      <c r="G350" s="9" t="str">
        <f>IF('Macrobond Imports'!BK349="","",'Macrobond Imports'!BK349)</f>
        <v/>
      </c>
      <c r="H350" s="9" t="str">
        <f>IF('Macrobond Imports'!BL349="","",'Macrobond Imports'!BL349)</f>
        <v/>
      </c>
      <c r="I350" s="9" t="str">
        <f>IF('Macrobond Imports'!BS349="","",'Macrobond Imports'!BS349)</f>
        <v/>
      </c>
      <c r="J350" s="9" t="str">
        <f>IF('Macrobond Imports'!AA349="","",'Macrobond Imports'!AA349)</f>
        <v/>
      </c>
      <c r="K350" s="9">
        <f>IF('Macrobond Imports'!DF349="","",'Macrobond Imports'!DF349)</f>
        <v>59.2</v>
      </c>
      <c r="L350" s="9">
        <f>IF('Macrobond Imports'!EA349="","",'Macrobond Imports'!EA349)</f>
        <v>64</v>
      </c>
      <c r="M350" s="9">
        <f>IF('Macrobond Imports'!FA349="","",'Macrobond Imports'!FA349)</f>
        <v>40.9</v>
      </c>
      <c r="N350" s="9">
        <f>IF('Macrobond Imports'!FC349="","",'Macrobond Imports'!FC349)</f>
        <v>61.8</v>
      </c>
      <c r="P350" s="16">
        <f t="shared" si="281"/>
        <v>27729</v>
      </c>
      <c r="Q350" s="17" t="str">
        <f t="shared" si="282"/>
        <v/>
      </c>
      <c r="R350" s="17" t="str">
        <f t="shared" si="283"/>
        <v/>
      </c>
      <c r="S350" s="17" t="str">
        <f t="shared" si="284"/>
        <v/>
      </c>
      <c r="T350" s="17" t="str">
        <f t="shared" si="285"/>
        <v/>
      </c>
      <c r="U350" s="17" t="str">
        <f t="shared" si="286"/>
        <v/>
      </c>
      <c r="V350" s="17" t="str">
        <f t="shared" si="287"/>
        <v/>
      </c>
      <c r="W350" s="17" t="str">
        <f t="shared" si="288"/>
        <v/>
      </c>
      <c r="X350" s="17" t="str">
        <f t="shared" si="289"/>
        <v/>
      </c>
      <c r="Y350" s="17" t="str">
        <f t="shared" si="290"/>
        <v/>
      </c>
      <c r="Z350" s="17">
        <f t="shared" si="291"/>
        <v>3.3898305084745228E-3</v>
      </c>
      <c r="AA350" s="17">
        <f t="shared" si="292"/>
        <v>-6.2111801242237252E-3</v>
      </c>
      <c r="AB350" s="17">
        <f t="shared" si="293"/>
        <v>4.9140049140048436E-3</v>
      </c>
      <c r="AC350" s="17">
        <f t="shared" si="294"/>
        <v>6.514657980456029E-3</v>
      </c>
      <c r="AE350" s="17" t="str">
        <f t="shared" ca="1" si="295"/>
        <v/>
      </c>
      <c r="AF350" s="17" t="str">
        <f t="shared" ca="1" si="296"/>
        <v/>
      </c>
      <c r="AG350" s="17" t="str">
        <f t="shared" ca="1" si="297"/>
        <v/>
      </c>
      <c r="AH350" s="17" t="str">
        <f t="shared" ca="1" si="298"/>
        <v/>
      </c>
      <c r="AI350" s="17" t="str">
        <f t="shared" ca="1" si="299"/>
        <v/>
      </c>
      <c r="AJ350" s="17" t="str">
        <f t="shared" ca="1" si="300"/>
        <v/>
      </c>
      <c r="AK350" s="17" t="str">
        <f t="shared" ca="1" si="301"/>
        <v/>
      </c>
      <c r="AL350" s="17" t="str">
        <f t="shared" ca="1" si="302"/>
        <v/>
      </c>
      <c r="AM350" s="17" t="str">
        <f t="shared" ca="1" si="303"/>
        <v/>
      </c>
      <c r="AN350" s="17">
        <f t="shared" ca="1" si="304"/>
        <v>2.4221453287197381E-2</v>
      </c>
      <c r="AO350" s="17">
        <f t="shared" ca="1" si="305"/>
        <v>4.0650406504065151E-2</v>
      </c>
      <c r="AP350" s="17">
        <f t="shared" ca="1" si="306"/>
        <v>0.1205479452054794</v>
      </c>
      <c r="AQ350" s="17">
        <f t="shared" ca="1" si="307"/>
        <v>4.5685279187817285E-2</v>
      </c>
      <c r="AS350" s="17" t="str">
        <f t="shared" ca="1" si="308"/>
        <v/>
      </c>
      <c r="AT350" s="17" t="str">
        <f t="shared" ca="1" si="309"/>
        <v/>
      </c>
      <c r="AU350" s="17" t="str">
        <f t="shared" ca="1" si="310"/>
        <v/>
      </c>
      <c r="AV350" s="17" t="str">
        <f t="shared" ca="1" si="311"/>
        <v/>
      </c>
      <c r="AW350" s="17" t="str">
        <f t="shared" ca="1" si="312"/>
        <v/>
      </c>
      <c r="AX350" s="17" t="str">
        <f t="shared" ca="1" si="313"/>
        <v/>
      </c>
      <c r="AY350" s="17" t="str">
        <f t="shared" ca="1" si="314"/>
        <v/>
      </c>
      <c r="AZ350" s="17" t="str">
        <f t="shared" ca="1" si="315"/>
        <v/>
      </c>
      <c r="BA350" s="17" t="str">
        <f t="shared" ca="1" si="316"/>
        <v/>
      </c>
      <c r="BB350" s="17">
        <f t="shared" ca="1" si="317"/>
        <v>7.0520253583432835E-2</v>
      </c>
      <c r="BC350" s="17">
        <f t="shared" ca="1" si="318"/>
        <v>-3.0649056406429676E-2</v>
      </c>
      <c r="BD350" s="17">
        <f t="shared" ca="1" si="319"/>
        <v>0.12650002312961672</v>
      </c>
      <c r="BE350" s="17">
        <f t="shared" ca="1" si="320"/>
        <v>0.10327722165548292</v>
      </c>
      <c r="BG350" s="17" t="str">
        <f t="shared" ca="1" si="321"/>
        <v/>
      </c>
      <c r="BH350" s="17" t="str">
        <f t="shared" ca="1" si="322"/>
        <v/>
      </c>
      <c r="BI350" s="17" t="str">
        <f t="shared" ca="1" si="323"/>
        <v/>
      </c>
      <c r="BJ350" s="17" t="str">
        <f t="shared" ca="1" si="324"/>
        <v/>
      </c>
      <c r="BK350" s="17" t="str">
        <f t="shared" ca="1" si="325"/>
        <v/>
      </c>
      <c r="BL350" s="17" t="str">
        <f t="shared" ca="1" si="326"/>
        <v/>
      </c>
      <c r="BM350" s="17" t="str">
        <f t="shared" ca="1" si="327"/>
        <v/>
      </c>
      <c r="BN350" s="17" t="str">
        <f t="shared" ca="1" si="328"/>
        <v/>
      </c>
      <c r="BO350" s="17" t="str">
        <f t="shared" ca="1" si="329"/>
        <v/>
      </c>
      <c r="BP350" s="17">
        <f t="shared" ca="1" si="330"/>
        <v>6.7417133424096276E-2</v>
      </c>
      <c r="BQ350" s="17">
        <f t="shared" ca="1" si="331"/>
        <v>8.2953268557075965E-2</v>
      </c>
      <c r="BR350" s="17">
        <f t="shared" ca="1" si="332"/>
        <v>0.16457696618653439</v>
      </c>
      <c r="BS350" s="17">
        <f t="shared" ca="1" si="333"/>
        <v>6.8008187827876654E-2</v>
      </c>
      <c r="BX350" t="str">
        <f>IF('Macrobond Imports'!FG349="","",'Macrobond Imports'!FG349)</f>
        <v/>
      </c>
      <c r="BY350" t="str">
        <f>IF('Macrobond Imports'!AI349="","",'Macrobond Imports'!AI349)</f>
        <v/>
      </c>
      <c r="CA350" s="37" t="str">
        <f t="shared" ca="1" si="334"/>
        <v/>
      </c>
      <c r="CB350" s="37" t="str">
        <f t="shared" ca="1" si="335"/>
        <v/>
      </c>
    </row>
    <row r="351" spans="1:80" x14ac:dyDescent="0.25">
      <c r="A351" s="10">
        <f>IF('Macrobond Imports'!A350="","",'Macrobond Imports'!A350)</f>
        <v>27760</v>
      </c>
      <c r="B351" s="9" t="str">
        <f>IF('Macrobond Imports'!B350="","",'Macrobond Imports'!B350)</f>
        <v/>
      </c>
      <c r="C351" s="9" t="str">
        <f>IF('Macrobond Imports'!C350="","",'Macrobond Imports'!C350)</f>
        <v/>
      </c>
      <c r="D351" s="9" t="str">
        <f>IF('Macrobond Imports'!Z350="","",'Macrobond Imports'!Z350)</f>
        <v/>
      </c>
      <c r="E351" s="9" t="str">
        <f>IF('Macrobond Imports'!BH350="","",'Macrobond Imports'!BH350)</f>
        <v/>
      </c>
      <c r="F351" s="9" t="str">
        <f>IF('Macrobond Imports'!BJ350="","",'Macrobond Imports'!BJ350)</f>
        <v/>
      </c>
      <c r="G351" s="9" t="str">
        <f>IF('Macrobond Imports'!BK350="","",'Macrobond Imports'!BK350)</f>
        <v/>
      </c>
      <c r="H351" s="9" t="str">
        <f>IF('Macrobond Imports'!BL350="","",'Macrobond Imports'!BL350)</f>
        <v/>
      </c>
      <c r="I351" s="9" t="str">
        <f>IF('Macrobond Imports'!BS350="","",'Macrobond Imports'!BS350)</f>
        <v/>
      </c>
      <c r="J351" s="9" t="str">
        <f>IF('Macrobond Imports'!AA350="","",'Macrobond Imports'!AA350)</f>
        <v/>
      </c>
      <c r="K351" s="9">
        <f>IF('Macrobond Imports'!DF350="","",'Macrobond Imports'!DF350)</f>
        <v>59.4</v>
      </c>
      <c r="L351" s="9">
        <f>IF('Macrobond Imports'!EA350="","",'Macrobond Imports'!EA350)</f>
        <v>63</v>
      </c>
      <c r="M351" s="9">
        <f>IF('Macrobond Imports'!FA350="","",'Macrobond Imports'!FA350)</f>
        <v>40.799999999999997</v>
      </c>
      <c r="N351" s="9">
        <f>IF('Macrobond Imports'!FC350="","",'Macrobond Imports'!FC350)</f>
        <v>62.1</v>
      </c>
      <c r="P351" s="16">
        <f t="shared" si="281"/>
        <v>27760</v>
      </c>
      <c r="Q351" s="17" t="str">
        <f t="shared" si="282"/>
        <v/>
      </c>
      <c r="R351" s="17" t="str">
        <f t="shared" si="283"/>
        <v/>
      </c>
      <c r="S351" s="17" t="str">
        <f t="shared" si="284"/>
        <v/>
      </c>
      <c r="T351" s="17" t="str">
        <f t="shared" si="285"/>
        <v/>
      </c>
      <c r="U351" s="17" t="str">
        <f t="shared" si="286"/>
        <v/>
      </c>
      <c r="V351" s="17" t="str">
        <f t="shared" si="287"/>
        <v/>
      </c>
      <c r="W351" s="17" t="str">
        <f t="shared" si="288"/>
        <v/>
      </c>
      <c r="X351" s="17" t="str">
        <f t="shared" si="289"/>
        <v/>
      </c>
      <c r="Y351" s="17" t="str">
        <f t="shared" si="290"/>
        <v/>
      </c>
      <c r="Z351" s="17">
        <f t="shared" si="291"/>
        <v>3.3783783783782884E-3</v>
      </c>
      <c r="AA351" s="17">
        <f t="shared" si="292"/>
        <v>-1.5625E-2</v>
      </c>
      <c r="AB351" s="17">
        <f t="shared" si="293"/>
        <v>-2.4449877750611915E-3</v>
      </c>
      <c r="AC351" s="17">
        <f t="shared" si="294"/>
        <v>4.8543689320388328E-3</v>
      </c>
      <c r="AE351" s="17" t="str">
        <f t="shared" ca="1" si="295"/>
        <v/>
      </c>
      <c r="AF351" s="17" t="str">
        <f t="shared" ca="1" si="296"/>
        <v/>
      </c>
      <c r="AG351" s="17" t="str">
        <f t="shared" ca="1" si="297"/>
        <v/>
      </c>
      <c r="AH351" s="17" t="str">
        <f t="shared" ca="1" si="298"/>
        <v/>
      </c>
      <c r="AI351" s="17" t="str">
        <f t="shared" ca="1" si="299"/>
        <v/>
      </c>
      <c r="AJ351" s="17" t="str">
        <f t="shared" ca="1" si="300"/>
        <v/>
      </c>
      <c r="AK351" s="17" t="str">
        <f t="shared" ca="1" si="301"/>
        <v/>
      </c>
      <c r="AL351" s="17" t="str">
        <f t="shared" ca="1" si="302"/>
        <v/>
      </c>
      <c r="AM351" s="17" t="str">
        <f t="shared" ca="1" si="303"/>
        <v/>
      </c>
      <c r="AN351" s="17">
        <f t="shared" ca="1" si="304"/>
        <v>2.4137931034482696E-2</v>
      </c>
      <c r="AO351" s="17">
        <f t="shared" ca="1" si="305"/>
        <v>5.7046979865771785E-2</v>
      </c>
      <c r="AP351" s="17">
        <f t="shared" ca="1" si="306"/>
        <v>9.6774193548387011E-2</v>
      </c>
      <c r="AQ351" s="17">
        <f t="shared" ca="1" si="307"/>
        <v>4.1946308724832182E-2</v>
      </c>
      <c r="AS351" s="17" t="str">
        <f t="shared" ca="1" si="308"/>
        <v/>
      </c>
      <c r="AT351" s="17" t="str">
        <f t="shared" ca="1" si="309"/>
        <v/>
      </c>
      <c r="AU351" s="17" t="str">
        <f t="shared" ca="1" si="310"/>
        <v/>
      </c>
      <c r="AV351" s="17" t="str">
        <f t="shared" ca="1" si="311"/>
        <v/>
      </c>
      <c r="AW351" s="17" t="str">
        <f t="shared" ca="1" si="312"/>
        <v/>
      </c>
      <c r="AX351" s="17" t="str">
        <f t="shared" ca="1" si="313"/>
        <v/>
      </c>
      <c r="AY351" s="17" t="str">
        <f t="shared" ca="1" si="314"/>
        <v/>
      </c>
      <c r="AZ351" s="17" t="str">
        <f t="shared" ca="1" si="315"/>
        <v/>
      </c>
      <c r="BA351" s="17" t="str">
        <f t="shared" ca="1" si="316"/>
        <v/>
      </c>
      <c r="BB351" s="17">
        <f t="shared" ca="1" si="317"/>
        <v>4.1445326993941878E-2</v>
      </c>
      <c r="BC351" s="17">
        <f t="shared" ca="1" si="318"/>
        <v>-0.12292194763302555</v>
      </c>
      <c r="BD351" s="17">
        <f t="shared" ca="1" si="319"/>
        <v>7.1675153623939947E-2</v>
      </c>
      <c r="BE351" s="17">
        <f t="shared" ca="1" si="320"/>
        <v>7.4105797408766882E-2</v>
      </c>
      <c r="BG351" s="17" t="str">
        <f t="shared" ca="1" si="321"/>
        <v/>
      </c>
      <c r="BH351" s="17" t="str">
        <f t="shared" ca="1" si="322"/>
        <v/>
      </c>
      <c r="BI351" s="17" t="str">
        <f t="shared" ca="1" si="323"/>
        <v/>
      </c>
      <c r="BJ351" s="17" t="str">
        <f t="shared" ca="1" si="324"/>
        <v/>
      </c>
      <c r="BK351" s="17" t="str">
        <f t="shared" ca="1" si="325"/>
        <v/>
      </c>
      <c r="BL351" s="17" t="str">
        <f t="shared" ca="1" si="326"/>
        <v/>
      </c>
      <c r="BM351" s="17" t="str">
        <f t="shared" ca="1" si="327"/>
        <v/>
      </c>
      <c r="BN351" s="17" t="str">
        <f t="shared" ca="1" si="328"/>
        <v/>
      </c>
      <c r="BO351" s="17" t="str">
        <f t="shared" ca="1" si="329"/>
        <v/>
      </c>
      <c r="BP351" s="17">
        <f t="shared" ca="1" si="330"/>
        <v>6.7178827977315558E-2</v>
      </c>
      <c r="BQ351" s="17">
        <f t="shared" ca="1" si="331"/>
        <v>1.9323224852070942E-2</v>
      </c>
      <c r="BR351" s="17">
        <f t="shared" ca="1" si="332"/>
        <v>0.12890625</v>
      </c>
      <c r="BS351" s="17">
        <f t="shared" ca="1" si="333"/>
        <v>7.4804696753911104E-2</v>
      </c>
      <c r="BX351" t="str">
        <f>IF('Macrobond Imports'!FG350="","",'Macrobond Imports'!FG350)</f>
        <v/>
      </c>
      <c r="BY351" t="str">
        <f>IF('Macrobond Imports'!AI350="","",'Macrobond Imports'!AI350)</f>
        <v/>
      </c>
      <c r="CA351" s="37" t="str">
        <f t="shared" ca="1" si="334"/>
        <v/>
      </c>
      <c r="CB351" s="37" t="str">
        <f t="shared" ca="1" si="335"/>
        <v/>
      </c>
    </row>
    <row r="352" spans="1:80" x14ac:dyDescent="0.25">
      <c r="A352" s="10">
        <f>IF('Macrobond Imports'!A351="","",'Macrobond Imports'!A351)</f>
        <v>27791</v>
      </c>
      <c r="B352" s="9" t="str">
        <f>IF('Macrobond Imports'!B351="","",'Macrobond Imports'!B351)</f>
        <v/>
      </c>
      <c r="C352" s="9" t="str">
        <f>IF('Macrobond Imports'!C351="","",'Macrobond Imports'!C351)</f>
        <v/>
      </c>
      <c r="D352" s="9" t="str">
        <f>IF('Macrobond Imports'!Z351="","",'Macrobond Imports'!Z351)</f>
        <v/>
      </c>
      <c r="E352" s="9" t="str">
        <f>IF('Macrobond Imports'!BH351="","",'Macrobond Imports'!BH351)</f>
        <v/>
      </c>
      <c r="F352" s="9" t="str">
        <f>IF('Macrobond Imports'!BJ351="","",'Macrobond Imports'!BJ351)</f>
        <v/>
      </c>
      <c r="G352" s="9" t="str">
        <f>IF('Macrobond Imports'!BK351="","",'Macrobond Imports'!BK351)</f>
        <v/>
      </c>
      <c r="H352" s="9" t="str">
        <f>IF('Macrobond Imports'!BL351="","",'Macrobond Imports'!BL351)</f>
        <v/>
      </c>
      <c r="I352" s="9" t="str">
        <f>IF('Macrobond Imports'!BS351="","",'Macrobond Imports'!BS351)</f>
        <v/>
      </c>
      <c r="J352" s="9" t="str">
        <f>IF('Macrobond Imports'!AA351="","",'Macrobond Imports'!AA351)</f>
        <v/>
      </c>
      <c r="K352" s="9">
        <f>IF('Macrobond Imports'!DF351="","",'Macrobond Imports'!DF351)</f>
        <v>59.6</v>
      </c>
      <c r="L352" s="9">
        <f>IF('Macrobond Imports'!EA351="","",'Macrobond Imports'!EA351)</f>
        <v>62.1</v>
      </c>
      <c r="M352" s="9">
        <f>IF('Macrobond Imports'!FA351="","",'Macrobond Imports'!FA351)</f>
        <v>40.700000000000003</v>
      </c>
      <c r="N352" s="9">
        <f>IF('Macrobond Imports'!FC351="","",'Macrobond Imports'!FC351)</f>
        <v>62.3</v>
      </c>
      <c r="P352" s="16">
        <f t="shared" si="281"/>
        <v>27791</v>
      </c>
      <c r="Q352" s="17" t="str">
        <f t="shared" si="282"/>
        <v/>
      </c>
      <c r="R352" s="17" t="str">
        <f t="shared" si="283"/>
        <v/>
      </c>
      <c r="S352" s="17" t="str">
        <f t="shared" si="284"/>
        <v/>
      </c>
      <c r="T352" s="17" t="str">
        <f t="shared" si="285"/>
        <v/>
      </c>
      <c r="U352" s="17" t="str">
        <f t="shared" si="286"/>
        <v/>
      </c>
      <c r="V352" s="17" t="str">
        <f t="shared" si="287"/>
        <v/>
      </c>
      <c r="W352" s="17" t="str">
        <f t="shared" si="288"/>
        <v/>
      </c>
      <c r="X352" s="17" t="str">
        <f t="shared" si="289"/>
        <v/>
      </c>
      <c r="Y352" s="17" t="str">
        <f t="shared" si="290"/>
        <v/>
      </c>
      <c r="Z352" s="17">
        <f t="shared" si="291"/>
        <v>3.3670033670034627E-3</v>
      </c>
      <c r="AA352" s="17">
        <f t="shared" si="292"/>
        <v>-1.4285714285714235E-2</v>
      </c>
      <c r="AB352" s="17">
        <f t="shared" si="293"/>
        <v>-2.450980392156743E-3</v>
      </c>
      <c r="AC352" s="17">
        <f t="shared" si="294"/>
        <v>3.2206119162641045E-3</v>
      </c>
      <c r="AE352" s="17" t="str">
        <f t="shared" ca="1" si="295"/>
        <v/>
      </c>
      <c r="AF352" s="17" t="str">
        <f t="shared" ca="1" si="296"/>
        <v/>
      </c>
      <c r="AG352" s="17" t="str">
        <f t="shared" ca="1" si="297"/>
        <v/>
      </c>
      <c r="AH352" s="17" t="str">
        <f t="shared" ca="1" si="298"/>
        <v/>
      </c>
      <c r="AI352" s="17" t="str">
        <f t="shared" ca="1" si="299"/>
        <v/>
      </c>
      <c r="AJ352" s="17" t="str">
        <f t="shared" ca="1" si="300"/>
        <v/>
      </c>
      <c r="AK352" s="17" t="str">
        <f t="shared" ca="1" si="301"/>
        <v/>
      </c>
      <c r="AL352" s="17" t="str">
        <f t="shared" ca="1" si="302"/>
        <v/>
      </c>
      <c r="AM352" s="17" t="str">
        <f t="shared" ca="1" si="303"/>
        <v/>
      </c>
      <c r="AN352" s="17">
        <f t="shared" ca="1" si="304"/>
        <v>3.114186851211076E-2</v>
      </c>
      <c r="AO352" s="17">
        <f t="shared" ca="1" si="305"/>
        <v>7.2538860103626979E-2</v>
      </c>
      <c r="AP352" s="17">
        <f t="shared" ca="1" si="306"/>
        <v>0.10298102981029822</v>
      </c>
      <c r="AQ352" s="17">
        <f t="shared" ca="1" si="307"/>
        <v>4.1806020066889715E-2</v>
      </c>
      <c r="AS352" s="17" t="str">
        <f t="shared" ca="1" si="308"/>
        <v/>
      </c>
      <c r="AT352" s="17" t="str">
        <f t="shared" ca="1" si="309"/>
        <v/>
      </c>
      <c r="AU352" s="17" t="str">
        <f t="shared" ca="1" si="310"/>
        <v/>
      </c>
      <c r="AV352" s="17" t="str">
        <f t="shared" ca="1" si="311"/>
        <v/>
      </c>
      <c r="AW352" s="17" t="str">
        <f t="shared" ca="1" si="312"/>
        <v/>
      </c>
      <c r="AX352" s="17" t="str">
        <f t="shared" ca="1" si="313"/>
        <v/>
      </c>
      <c r="AY352" s="17" t="str">
        <f t="shared" ca="1" si="314"/>
        <v/>
      </c>
      <c r="AZ352" s="17" t="str">
        <f t="shared" ca="1" si="315"/>
        <v/>
      </c>
      <c r="BA352" s="17" t="str">
        <f t="shared" ca="1" si="316"/>
        <v/>
      </c>
      <c r="BB352" s="17">
        <f t="shared" ca="1" si="317"/>
        <v>4.1302695000999146E-2</v>
      </c>
      <c r="BC352" s="17">
        <f t="shared" ca="1" si="318"/>
        <v>-0.13538467044981284</v>
      </c>
      <c r="BD352" s="17">
        <f t="shared" ca="1" si="319"/>
        <v>0</v>
      </c>
      <c r="BE352" s="17">
        <f t="shared" ca="1" si="320"/>
        <v>5.9933703776792191E-2</v>
      </c>
      <c r="BG352" s="17" t="str">
        <f t="shared" ca="1" si="321"/>
        <v/>
      </c>
      <c r="BH352" s="17" t="str">
        <f t="shared" ca="1" si="322"/>
        <v/>
      </c>
      <c r="BI352" s="17" t="str">
        <f t="shared" ca="1" si="323"/>
        <v/>
      </c>
      <c r="BJ352" s="17" t="str">
        <f t="shared" ca="1" si="324"/>
        <v/>
      </c>
      <c r="BK352" s="17" t="str">
        <f t="shared" ca="1" si="325"/>
        <v/>
      </c>
      <c r="BL352" s="17" t="str">
        <f t="shared" ca="1" si="326"/>
        <v/>
      </c>
      <c r="BM352" s="17" t="str">
        <f t="shared" ca="1" si="327"/>
        <v/>
      </c>
      <c r="BN352" s="17" t="str">
        <f t="shared" ca="1" si="328"/>
        <v/>
      </c>
      <c r="BO352" s="17" t="str">
        <f t="shared" ca="1" si="329"/>
        <v/>
      </c>
      <c r="BP352" s="17">
        <f t="shared" ca="1" si="330"/>
        <v>5.5933412604042942E-2</v>
      </c>
      <c r="BQ352" s="17">
        <f t="shared" ca="1" si="331"/>
        <v>-2.8367346938775406E-2</v>
      </c>
      <c r="BR352" s="17">
        <f t="shared" ca="1" si="332"/>
        <v>7.7994845897542575E-2</v>
      </c>
      <c r="BS352" s="17">
        <f t="shared" ca="1" si="333"/>
        <v>7.4551288617694889E-2</v>
      </c>
      <c r="BX352" t="str">
        <f>IF('Macrobond Imports'!FG351="","",'Macrobond Imports'!FG351)</f>
        <v/>
      </c>
      <c r="BY352" t="str">
        <f>IF('Macrobond Imports'!AI351="","",'Macrobond Imports'!AI351)</f>
        <v/>
      </c>
      <c r="CA352" s="37" t="str">
        <f t="shared" ca="1" si="334"/>
        <v/>
      </c>
      <c r="CB352" s="37" t="str">
        <f t="shared" ca="1" si="335"/>
        <v/>
      </c>
    </row>
    <row r="353" spans="1:80" x14ac:dyDescent="0.25">
      <c r="A353" s="10">
        <f>IF('Macrobond Imports'!A352="","",'Macrobond Imports'!A352)</f>
        <v>27820</v>
      </c>
      <c r="B353" s="9" t="str">
        <f>IF('Macrobond Imports'!B352="","",'Macrobond Imports'!B352)</f>
        <v/>
      </c>
      <c r="C353" s="9" t="str">
        <f>IF('Macrobond Imports'!C352="","",'Macrobond Imports'!C352)</f>
        <v/>
      </c>
      <c r="D353" s="9" t="str">
        <f>IF('Macrobond Imports'!Z352="","",'Macrobond Imports'!Z352)</f>
        <v/>
      </c>
      <c r="E353" s="9" t="str">
        <f>IF('Macrobond Imports'!BH352="","",'Macrobond Imports'!BH352)</f>
        <v/>
      </c>
      <c r="F353" s="9" t="str">
        <f>IF('Macrobond Imports'!BJ352="","",'Macrobond Imports'!BJ352)</f>
        <v/>
      </c>
      <c r="G353" s="9" t="str">
        <f>IF('Macrobond Imports'!BK352="","",'Macrobond Imports'!BK352)</f>
        <v/>
      </c>
      <c r="H353" s="9" t="str">
        <f>IF('Macrobond Imports'!BL352="","",'Macrobond Imports'!BL352)</f>
        <v/>
      </c>
      <c r="I353" s="9" t="str">
        <f>IF('Macrobond Imports'!BS352="","",'Macrobond Imports'!BS352)</f>
        <v/>
      </c>
      <c r="J353" s="9" t="str">
        <f>IF('Macrobond Imports'!AA352="","",'Macrobond Imports'!AA352)</f>
        <v/>
      </c>
      <c r="K353" s="9">
        <f>IF('Macrobond Imports'!DF352="","",'Macrobond Imports'!DF352)</f>
        <v>59.8</v>
      </c>
      <c r="L353" s="9">
        <f>IF('Macrobond Imports'!EA352="","",'Macrobond Imports'!EA352)</f>
        <v>61.5</v>
      </c>
      <c r="M353" s="9">
        <f>IF('Macrobond Imports'!FA352="","",'Macrobond Imports'!FA352)</f>
        <v>40.6</v>
      </c>
      <c r="N353" s="9">
        <f>IF('Macrobond Imports'!FC352="","",'Macrobond Imports'!FC352)</f>
        <v>62.6</v>
      </c>
      <c r="P353" s="16">
        <f t="shared" si="281"/>
        <v>27820</v>
      </c>
      <c r="Q353" s="17" t="str">
        <f t="shared" si="282"/>
        <v/>
      </c>
      <c r="R353" s="17" t="str">
        <f t="shared" si="283"/>
        <v/>
      </c>
      <c r="S353" s="17" t="str">
        <f t="shared" si="284"/>
        <v/>
      </c>
      <c r="T353" s="17" t="str">
        <f t="shared" si="285"/>
        <v/>
      </c>
      <c r="U353" s="17" t="str">
        <f t="shared" si="286"/>
        <v/>
      </c>
      <c r="V353" s="17" t="str">
        <f t="shared" si="287"/>
        <v/>
      </c>
      <c r="W353" s="17" t="str">
        <f t="shared" si="288"/>
        <v/>
      </c>
      <c r="X353" s="17" t="str">
        <f t="shared" si="289"/>
        <v/>
      </c>
      <c r="Y353" s="17" t="str">
        <f t="shared" si="290"/>
        <v/>
      </c>
      <c r="Z353" s="17">
        <f t="shared" si="291"/>
        <v>3.3557046979864058E-3</v>
      </c>
      <c r="AA353" s="17">
        <f t="shared" si="292"/>
        <v>-9.6618357487923134E-3</v>
      </c>
      <c r="AB353" s="17">
        <f t="shared" si="293"/>
        <v>-2.4570024570025328E-3</v>
      </c>
      <c r="AC353" s="17">
        <f t="shared" si="294"/>
        <v>4.8154093097914075E-3</v>
      </c>
      <c r="AE353" s="17" t="str">
        <f t="shared" ca="1" si="295"/>
        <v/>
      </c>
      <c r="AF353" s="17" t="str">
        <f t="shared" ca="1" si="296"/>
        <v/>
      </c>
      <c r="AG353" s="17" t="str">
        <f t="shared" ca="1" si="297"/>
        <v/>
      </c>
      <c r="AH353" s="17" t="str">
        <f t="shared" ca="1" si="298"/>
        <v/>
      </c>
      <c r="AI353" s="17" t="str">
        <f t="shared" ca="1" si="299"/>
        <v/>
      </c>
      <c r="AJ353" s="17" t="str">
        <f t="shared" ca="1" si="300"/>
        <v/>
      </c>
      <c r="AK353" s="17" t="str">
        <f t="shared" ca="1" si="301"/>
        <v/>
      </c>
      <c r="AL353" s="17" t="str">
        <f t="shared" ca="1" si="302"/>
        <v/>
      </c>
      <c r="AM353" s="17" t="str">
        <f t="shared" ca="1" si="303"/>
        <v/>
      </c>
      <c r="AN353" s="17">
        <f t="shared" ca="1" si="304"/>
        <v>4.1811846689895349E-2</v>
      </c>
      <c r="AO353" s="17">
        <f t="shared" ca="1" si="305"/>
        <v>7.7057793345008729E-2</v>
      </c>
      <c r="AP353" s="17">
        <f t="shared" ca="1" si="306"/>
        <v>8.8471849865951802E-2</v>
      </c>
      <c r="AQ353" s="17">
        <f t="shared" ca="1" si="307"/>
        <v>4.8576214405360085E-2</v>
      </c>
      <c r="AS353" s="17" t="str">
        <f t="shared" ca="1" si="308"/>
        <v/>
      </c>
      <c r="AT353" s="17" t="str">
        <f t="shared" ca="1" si="309"/>
        <v/>
      </c>
      <c r="AU353" s="17" t="str">
        <f t="shared" ca="1" si="310"/>
        <v/>
      </c>
      <c r="AV353" s="17" t="str">
        <f t="shared" ca="1" si="311"/>
        <v/>
      </c>
      <c r="AW353" s="17" t="str">
        <f t="shared" ca="1" si="312"/>
        <v/>
      </c>
      <c r="AX353" s="17" t="str">
        <f t="shared" ca="1" si="313"/>
        <v/>
      </c>
      <c r="AY353" s="17" t="str">
        <f t="shared" ca="1" si="314"/>
        <v/>
      </c>
      <c r="AZ353" s="17" t="str">
        <f t="shared" ca="1" si="315"/>
        <v/>
      </c>
      <c r="BA353" s="17" t="str">
        <f t="shared" ca="1" si="316"/>
        <v/>
      </c>
      <c r="BB353" s="17">
        <f t="shared" ca="1" si="317"/>
        <v>4.1161041240795448E-2</v>
      </c>
      <c r="BC353" s="17">
        <f t="shared" ca="1" si="318"/>
        <v>-0.14733081683516502</v>
      </c>
      <c r="BD353" s="17">
        <f t="shared" ca="1" si="319"/>
        <v>-2.9018618817824637E-2</v>
      </c>
      <c r="BE353" s="17">
        <f t="shared" ca="1" si="320"/>
        <v>5.2794075890764791E-2</v>
      </c>
      <c r="BG353" s="17" t="str">
        <f t="shared" ca="1" si="321"/>
        <v/>
      </c>
      <c r="BH353" s="17" t="str">
        <f t="shared" ca="1" si="322"/>
        <v/>
      </c>
      <c r="BI353" s="17" t="str">
        <f t="shared" ca="1" si="323"/>
        <v/>
      </c>
      <c r="BJ353" s="17" t="str">
        <f t="shared" ca="1" si="324"/>
        <v/>
      </c>
      <c r="BK353" s="17" t="str">
        <f t="shared" ca="1" si="325"/>
        <v/>
      </c>
      <c r="BL353" s="17" t="str">
        <f t="shared" ca="1" si="326"/>
        <v/>
      </c>
      <c r="BM353" s="17" t="str">
        <f t="shared" ca="1" si="327"/>
        <v/>
      </c>
      <c r="BN353" s="17" t="str">
        <f t="shared" ca="1" si="328"/>
        <v/>
      </c>
      <c r="BO353" s="17" t="str">
        <f t="shared" ca="1" si="329"/>
        <v/>
      </c>
      <c r="BP353" s="17">
        <f t="shared" ca="1" si="330"/>
        <v>5.5738595434631E-2</v>
      </c>
      <c r="BQ353" s="17">
        <f t="shared" ca="1" si="331"/>
        <v>-9.0859924283396398E-2</v>
      </c>
      <c r="BR353" s="17">
        <f t="shared" ca="1" si="332"/>
        <v>4.5853980419900076E-2</v>
      </c>
      <c r="BS353" s="17">
        <f t="shared" ca="1" si="333"/>
        <v>7.7740099942521068E-2</v>
      </c>
      <c r="BX353" t="str">
        <f>IF('Macrobond Imports'!FG352="","",'Macrobond Imports'!FG352)</f>
        <v/>
      </c>
      <c r="BY353" t="str">
        <f>IF('Macrobond Imports'!AI352="","",'Macrobond Imports'!AI352)</f>
        <v/>
      </c>
      <c r="CA353" s="37" t="str">
        <f t="shared" ca="1" si="334"/>
        <v/>
      </c>
      <c r="CB353" s="37" t="str">
        <f t="shared" ca="1" si="335"/>
        <v/>
      </c>
    </row>
    <row r="354" spans="1:80" x14ac:dyDescent="0.25">
      <c r="A354" s="10">
        <f>IF('Macrobond Imports'!A353="","",'Macrobond Imports'!A353)</f>
        <v>27851</v>
      </c>
      <c r="B354" s="9" t="str">
        <f>IF('Macrobond Imports'!B353="","",'Macrobond Imports'!B353)</f>
        <v/>
      </c>
      <c r="C354" s="9" t="str">
        <f>IF('Macrobond Imports'!C353="","",'Macrobond Imports'!C353)</f>
        <v/>
      </c>
      <c r="D354" s="9" t="str">
        <f>IF('Macrobond Imports'!Z353="","",'Macrobond Imports'!Z353)</f>
        <v/>
      </c>
      <c r="E354" s="9" t="str">
        <f>IF('Macrobond Imports'!BH353="","",'Macrobond Imports'!BH353)</f>
        <v/>
      </c>
      <c r="F354" s="9" t="str">
        <f>IF('Macrobond Imports'!BJ353="","",'Macrobond Imports'!BJ353)</f>
        <v/>
      </c>
      <c r="G354" s="9" t="str">
        <f>IF('Macrobond Imports'!BK353="","",'Macrobond Imports'!BK353)</f>
        <v/>
      </c>
      <c r="H354" s="9" t="str">
        <f>IF('Macrobond Imports'!BL353="","",'Macrobond Imports'!BL353)</f>
        <v/>
      </c>
      <c r="I354" s="9" t="str">
        <f>IF('Macrobond Imports'!BS353="","",'Macrobond Imports'!BS353)</f>
        <v/>
      </c>
      <c r="J354" s="9" t="str">
        <f>IF('Macrobond Imports'!AA353="","",'Macrobond Imports'!AA353)</f>
        <v/>
      </c>
      <c r="K354" s="9">
        <f>IF('Macrobond Imports'!DF353="","",'Macrobond Imports'!DF353)</f>
        <v>60</v>
      </c>
      <c r="L354" s="9">
        <f>IF('Macrobond Imports'!EA353="","",'Macrobond Imports'!EA353)</f>
        <v>63.9</v>
      </c>
      <c r="M354" s="9">
        <f>IF('Macrobond Imports'!FA353="","",'Macrobond Imports'!FA353)</f>
        <v>40.6</v>
      </c>
      <c r="N354" s="9">
        <f>IF('Macrobond Imports'!FC353="","",'Macrobond Imports'!FC353)</f>
        <v>62.8</v>
      </c>
      <c r="P354" s="16">
        <f t="shared" si="281"/>
        <v>27851</v>
      </c>
      <c r="Q354" s="17" t="str">
        <f t="shared" si="282"/>
        <v/>
      </c>
      <c r="R354" s="17" t="str">
        <f t="shared" si="283"/>
        <v/>
      </c>
      <c r="S354" s="17" t="str">
        <f t="shared" si="284"/>
        <v/>
      </c>
      <c r="T354" s="17" t="str">
        <f t="shared" si="285"/>
        <v/>
      </c>
      <c r="U354" s="17" t="str">
        <f t="shared" si="286"/>
        <v/>
      </c>
      <c r="V354" s="17" t="str">
        <f t="shared" si="287"/>
        <v/>
      </c>
      <c r="W354" s="17" t="str">
        <f t="shared" si="288"/>
        <v/>
      </c>
      <c r="X354" s="17" t="str">
        <f t="shared" si="289"/>
        <v/>
      </c>
      <c r="Y354" s="17" t="str">
        <f t="shared" si="290"/>
        <v/>
      </c>
      <c r="Z354" s="17">
        <f t="shared" si="291"/>
        <v>3.3444816053511683E-3</v>
      </c>
      <c r="AA354" s="17">
        <f t="shared" si="292"/>
        <v>3.9024390243902474E-2</v>
      </c>
      <c r="AB354" s="17">
        <f t="shared" si="293"/>
        <v>0</v>
      </c>
      <c r="AC354" s="17">
        <f t="shared" si="294"/>
        <v>3.1948881789136685E-3</v>
      </c>
      <c r="AE354" s="17" t="str">
        <f t="shared" ca="1" si="295"/>
        <v/>
      </c>
      <c r="AF354" s="17" t="str">
        <f t="shared" ca="1" si="296"/>
        <v/>
      </c>
      <c r="AG354" s="17" t="str">
        <f t="shared" ca="1" si="297"/>
        <v/>
      </c>
      <c r="AH354" s="17" t="str">
        <f t="shared" ca="1" si="298"/>
        <v/>
      </c>
      <c r="AI354" s="17" t="str">
        <f t="shared" ca="1" si="299"/>
        <v/>
      </c>
      <c r="AJ354" s="17" t="str">
        <f t="shared" ca="1" si="300"/>
        <v/>
      </c>
      <c r="AK354" s="17" t="str">
        <f t="shared" ca="1" si="301"/>
        <v/>
      </c>
      <c r="AL354" s="17" t="str">
        <f t="shared" ca="1" si="302"/>
        <v/>
      </c>
      <c r="AM354" s="17" t="str">
        <f t="shared" ca="1" si="303"/>
        <v/>
      </c>
      <c r="AN354" s="17">
        <f t="shared" ca="1" si="304"/>
        <v>4.3478260869565188E-2</v>
      </c>
      <c r="AO354" s="17">
        <f t="shared" ca="1" si="305"/>
        <v>7.3949579831932732E-2</v>
      </c>
      <c r="AP354" s="17">
        <f t="shared" ca="1" si="306"/>
        <v>7.4074074074074181E-2</v>
      </c>
      <c r="AQ354" s="17">
        <f t="shared" ca="1" si="307"/>
        <v>5.1926298157453754E-2</v>
      </c>
      <c r="AS354" s="17" t="str">
        <f t="shared" ca="1" si="308"/>
        <v/>
      </c>
      <c r="AT354" s="17" t="str">
        <f t="shared" ca="1" si="309"/>
        <v/>
      </c>
      <c r="AU354" s="17" t="str">
        <f t="shared" ca="1" si="310"/>
        <v/>
      </c>
      <c r="AV354" s="17" t="str">
        <f t="shared" ca="1" si="311"/>
        <v/>
      </c>
      <c r="AW354" s="17" t="str">
        <f t="shared" ca="1" si="312"/>
        <v/>
      </c>
      <c r="AX354" s="17" t="str">
        <f t="shared" ca="1" si="313"/>
        <v/>
      </c>
      <c r="AY354" s="17" t="str">
        <f t="shared" ca="1" si="314"/>
        <v/>
      </c>
      <c r="AZ354" s="17" t="str">
        <f t="shared" ca="1" si="315"/>
        <v/>
      </c>
      <c r="BA354" s="17" t="str">
        <f t="shared" ca="1" si="316"/>
        <v/>
      </c>
      <c r="BB354" s="17">
        <f t="shared" ca="1" si="317"/>
        <v>4.1020355685217114E-2</v>
      </c>
      <c r="BC354" s="17">
        <f t="shared" ca="1" si="318"/>
        <v>5.8379050395668042E-2</v>
      </c>
      <c r="BD354" s="17">
        <f t="shared" ca="1" si="319"/>
        <v>-1.9464138403832654E-2</v>
      </c>
      <c r="BE354" s="17">
        <f t="shared" ca="1" si="320"/>
        <v>4.5856679050650939E-2</v>
      </c>
      <c r="BG354" s="17" t="str">
        <f t="shared" ca="1" si="321"/>
        <v/>
      </c>
      <c r="BH354" s="17" t="str">
        <f t="shared" ca="1" si="322"/>
        <v/>
      </c>
      <c r="BI354" s="17" t="str">
        <f t="shared" ca="1" si="323"/>
        <v/>
      </c>
      <c r="BJ354" s="17" t="str">
        <f t="shared" ca="1" si="324"/>
        <v/>
      </c>
      <c r="BK354" s="17" t="str">
        <f t="shared" ca="1" si="325"/>
        <v/>
      </c>
      <c r="BL354" s="17" t="str">
        <f t="shared" ca="1" si="326"/>
        <v/>
      </c>
      <c r="BM354" s="17" t="str">
        <f t="shared" ca="1" si="327"/>
        <v/>
      </c>
      <c r="BN354" s="17" t="str">
        <f t="shared" ca="1" si="328"/>
        <v/>
      </c>
      <c r="BO354" s="17" t="str">
        <f t="shared" ca="1" si="329"/>
        <v/>
      </c>
      <c r="BP354" s="17">
        <f t="shared" ca="1" si="330"/>
        <v>4.1232819658475695E-2</v>
      </c>
      <c r="BQ354" s="17">
        <f t="shared" ca="1" si="331"/>
        <v>-3.6526577332285481E-2</v>
      </c>
      <c r="BR354" s="17">
        <f t="shared" ca="1" si="332"/>
        <v>2.5093127530301462E-2</v>
      </c>
      <c r="BS354" s="17">
        <f t="shared" ca="1" si="333"/>
        <v>5.9887127116366345E-2</v>
      </c>
      <c r="BX354" t="str">
        <f>IF('Macrobond Imports'!FG353="","",'Macrobond Imports'!FG353)</f>
        <v/>
      </c>
      <c r="BY354" t="str">
        <f>IF('Macrobond Imports'!AI353="","",'Macrobond Imports'!AI353)</f>
        <v/>
      </c>
      <c r="CA354" s="37" t="str">
        <f t="shared" ca="1" si="334"/>
        <v/>
      </c>
      <c r="CB354" s="37" t="str">
        <f t="shared" ca="1" si="335"/>
        <v/>
      </c>
    </row>
    <row r="355" spans="1:80" x14ac:dyDescent="0.25">
      <c r="A355" s="10">
        <f>IF('Macrobond Imports'!A354="","",'Macrobond Imports'!A354)</f>
        <v>27881</v>
      </c>
      <c r="B355" s="9" t="str">
        <f>IF('Macrobond Imports'!B354="","",'Macrobond Imports'!B354)</f>
        <v/>
      </c>
      <c r="C355" s="9" t="str">
        <f>IF('Macrobond Imports'!C354="","",'Macrobond Imports'!C354)</f>
        <v/>
      </c>
      <c r="D355" s="9" t="str">
        <f>IF('Macrobond Imports'!Z354="","",'Macrobond Imports'!Z354)</f>
        <v/>
      </c>
      <c r="E355" s="9" t="str">
        <f>IF('Macrobond Imports'!BH354="","",'Macrobond Imports'!BH354)</f>
        <v/>
      </c>
      <c r="F355" s="9" t="str">
        <f>IF('Macrobond Imports'!BJ354="","",'Macrobond Imports'!BJ354)</f>
        <v/>
      </c>
      <c r="G355" s="9" t="str">
        <f>IF('Macrobond Imports'!BK354="","",'Macrobond Imports'!BK354)</f>
        <v/>
      </c>
      <c r="H355" s="9" t="str">
        <f>IF('Macrobond Imports'!BL354="","",'Macrobond Imports'!BL354)</f>
        <v/>
      </c>
      <c r="I355" s="9" t="str">
        <f>IF('Macrobond Imports'!BS354="","",'Macrobond Imports'!BS354)</f>
        <v/>
      </c>
      <c r="J355" s="9" t="str">
        <f>IF('Macrobond Imports'!AA354="","",'Macrobond Imports'!AA354)</f>
        <v/>
      </c>
      <c r="K355" s="9">
        <f>IF('Macrobond Imports'!DF354="","",'Macrobond Imports'!DF354)</f>
        <v>60.3</v>
      </c>
      <c r="L355" s="9">
        <f>IF('Macrobond Imports'!EA354="","",'Macrobond Imports'!EA354)</f>
        <v>63.6</v>
      </c>
      <c r="M355" s="9">
        <f>IF('Macrobond Imports'!FA354="","",'Macrobond Imports'!FA354)</f>
        <v>40.5</v>
      </c>
      <c r="N355" s="9">
        <f>IF('Macrobond Imports'!FC354="","",'Macrobond Imports'!FC354)</f>
        <v>63.2</v>
      </c>
      <c r="P355" s="16">
        <f t="shared" si="281"/>
        <v>27881</v>
      </c>
      <c r="Q355" s="17" t="str">
        <f t="shared" si="282"/>
        <v/>
      </c>
      <c r="R355" s="17" t="str">
        <f t="shared" si="283"/>
        <v/>
      </c>
      <c r="S355" s="17" t="str">
        <f t="shared" si="284"/>
        <v/>
      </c>
      <c r="T355" s="17" t="str">
        <f t="shared" si="285"/>
        <v/>
      </c>
      <c r="U355" s="17" t="str">
        <f t="shared" si="286"/>
        <v/>
      </c>
      <c r="V355" s="17" t="str">
        <f t="shared" si="287"/>
        <v/>
      </c>
      <c r="W355" s="17" t="str">
        <f t="shared" si="288"/>
        <v/>
      </c>
      <c r="X355" s="17" t="str">
        <f t="shared" si="289"/>
        <v/>
      </c>
      <c r="Y355" s="17" t="str">
        <f t="shared" si="290"/>
        <v/>
      </c>
      <c r="Z355" s="17">
        <f t="shared" si="291"/>
        <v>4.9999999999998934E-3</v>
      </c>
      <c r="AA355" s="17">
        <f t="shared" si="292"/>
        <v>-4.6948356807511304E-3</v>
      </c>
      <c r="AB355" s="17">
        <f t="shared" si="293"/>
        <v>-2.4630541871921707E-3</v>
      </c>
      <c r="AC355" s="17">
        <f t="shared" si="294"/>
        <v>6.3694267515923553E-3</v>
      </c>
      <c r="AE355" s="17" t="str">
        <f t="shared" ca="1" si="295"/>
        <v/>
      </c>
      <c r="AF355" s="17" t="str">
        <f t="shared" ca="1" si="296"/>
        <v/>
      </c>
      <c r="AG355" s="17" t="str">
        <f t="shared" ca="1" si="297"/>
        <v/>
      </c>
      <c r="AH355" s="17" t="str">
        <f t="shared" ca="1" si="298"/>
        <v/>
      </c>
      <c r="AI355" s="17" t="str">
        <f t="shared" ca="1" si="299"/>
        <v/>
      </c>
      <c r="AJ355" s="17" t="str">
        <f t="shared" ca="1" si="300"/>
        <v/>
      </c>
      <c r="AK355" s="17" t="str">
        <f t="shared" ca="1" si="301"/>
        <v/>
      </c>
      <c r="AL355" s="17" t="str">
        <f t="shared" ca="1" si="302"/>
        <v/>
      </c>
      <c r="AM355" s="17" t="str">
        <f t="shared" ca="1" si="303"/>
        <v/>
      </c>
      <c r="AN355" s="17">
        <f t="shared" ca="1" si="304"/>
        <v>5.2356020942408321E-2</v>
      </c>
      <c r="AO355" s="17">
        <f t="shared" ca="1" si="305"/>
        <v>3.9215686274509887E-2</v>
      </c>
      <c r="AP355" s="17">
        <f t="shared" ca="1" si="306"/>
        <v>7.7127659574468099E-2</v>
      </c>
      <c r="AQ355" s="17">
        <f t="shared" ca="1" si="307"/>
        <v>5.8626465661641536E-2</v>
      </c>
      <c r="AS355" s="17" t="str">
        <f t="shared" ca="1" si="308"/>
        <v/>
      </c>
      <c r="AT355" s="17" t="str">
        <f t="shared" ca="1" si="309"/>
        <v/>
      </c>
      <c r="AU355" s="17" t="str">
        <f t="shared" ca="1" si="310"/>
        <v/>
      </c>
      <c r="AV355" s="17" t="str">
        <f t="shared" ca="1" si="311"/>
        <v/>
      </c>
      <c r="AW355" s="17" t="str">
        <f t="shared" ca="1" si="312"/>
        <v/>
      </c>
      <c r="AX355" s="17" t="str">
        <f t="shared" ca="1" si="313"/>
        <v/>
      </c>
      <c r="AY355" s="17" t="str">
        <f t="shared" ca="1" si="314"/>
        <v/>
      </c>
      <c r="AZ355" s="17" t="str">
        <f t="shared" ca="1" si="315"/>
        <v/>
      </c>
      <c r="BA355" s="17" t="str">
        <f t="shared" ca="1" si="316"/>
        <v/>
      </c>
      <c r="BB355" s="17">
        <f t="shared" ca="1" si="317"/>
        <v>4.7814030822627362E-2</v>
      </c>
      <c r="BC355" s="17">
        <f t="shared" ca="1" si="318"/>
        <v>0.10017573444052164</v>
      </c>
      <c r="BD355" s="17">
        <f t="shared" ca="1" si="319"/>
        <v>-1.9511609049791212E-2</v>
      </c>
      <c r="BE355" s="17">
        <f t="shared" ca="1" si="320"/>
        <v>5.9049175614351634E-2</v>
      </c>
      <c r="BG355" s="17" t="str">
        <f t="shared" ca="1" si="321"/>
        <v/>
      </c>
      <c r="BH355" s="17" t="str">
        <f t="shared" ca="1" si="322"/>
        <v/>
      </c>
      <c r="BI355" s="17" t="str">
        <f t="shared" ca="1" si="323"/>
        <v/>
      </c>
      <c r="BJ355" s="17" t="str">
        <f t="shared" ca="1" si="324"/>
        <v/>
      </c>
      <c r="BK355" s="17" t="str">
        <f t="shared" ca="1" si="325"/>
        <v/>
      </c>
      <c r="BL355" s="17" t="str">
        <f t="shared" ca="1" si="326"/>
        <v/>
      </c>
      <c r="BM355" s="17" t="str">
        <f t="shared" ca="1" si="327"/>
        <v/>
      </c>
      <c r="BN355" s="17" t="str">
        <f t="shared" ca="1" si="328"/>
        <v/>
      </c>
      <c r="BO355" s="17" t="str">
        <f t="shared" ca="1" si="329"/>
        <v/>
      </c>
      <c r="BP355" s="17">
        <f t="shared" ca="1" si="330"/>
        <v>4.4553289284688269E-2</v>
      </c>
      <c r="BQ355" s="17">
        <f t="shared" ca="1" si="331"/>
        <v>-2.4690405462752252E-2</v>
      </c>
      <c r="BR355" s="17">
        <f t="shared" ca="1" si="332"/>
        <v>-9.8038623837150007E-3</v>
      </c>
      <c r="BS355" s="17">
        <f t="shared" ca="1" si="333"/>
        <v>5.9491347388301197E-2</v>
      </c>
      <c r="BX355" t="str">
        <f>IF('Macrobond Imports'!FG354="","",'Macrobond Imports'!FG354)</f>
        <v/>
      </c>
      <c r="BY355" t="str">
        <f>IF('Macrobond Imports'!AI354="","",'Macrobond Imports'!AI354)</f>
        <v/>
      </c>
      <c r="CA355" s="37" t="str">
        <f t="shared" ca="1" si="334"/>
        <v/>
      </c>
      <c r="CB355" s="37" t="str">
        <f t="shared" ca="1" si="335"/>
        <v/>
      </c>
    </row>
    <row r="356" spans="1:80" x14ac:dyDescent="0.25">
      <c r="A356" s="10">
        <f>IF('Macrobond Imports'!A355="","",'Macrobond Imports'!A355)</f>
        <v>27912</v>
      </c>
      <c r="B356" s="9" t="str">
        <f>IF('Macrobond Imports'!B355="","",'Macrobond Imports'!B355)</f>
        <v/>
      </c>
      <c r="C356" s="9" t="str">
        <f>IF('Macrobond Imports'!C355="","",'Macrobond Imports'!C355)</f>
        <v/>
      </c>
      <c r="D356" s="9" t="str">
        <f>IF('Macrobond Imports'!Z355="","",'Macrobond Imports'!Z355)</f>
        <v/>
      </c>
      <c r="E356" s="9" t="str">
        <f>IF('Macrobond Imports'!BH355="","",'Macrobond Imports'!BH355)</f>
        <v/>
      </c>
      <c r="F356" s="9" t="str">
        <f>IF('Macrobond Imports'!BJ355="","",'Macrobond Imports'!BJ355)</f>
        <v/>
      </c>
      <c r="G356" s="9" t="str">
        <f>IF('Macrobond Imports'!BK355="","",'Macrobond Imports'!BK355)</f>
        <v/>
      </c>
      <c r="H356" s="9" t="str">
        <f>IF('Macrobond Imports'!BL355="","",'Macrobond Imports'!BL355)</f>
        <v/>
      </c>
      <c r="I356" s="9" t="str">
        <f>IF('Macrobond Imports'!BS355="","",'Macrobond Imports'!BS355)</f>
        <v/>
      </c>
      <c r="J356" s="9" t="str">
        <f>IF('Macrobond Imports'!AA355="","",'Macrobond Imports'!AA355)</f>
        <v/>
      </c>
      <c r="K356" s="9">
        <f>IF('Macrobond Imports'!DF355="","",'Macrobond Imports'!DF355)</f>
        <v>60.8</v>
      </c>
      <c r="L356" s="9">
        <f>IF('Macrobond Imports'!EA355="","",'Macrobond Imports'!EA355)</f>
        <v>65.2</v>
      </c>
      <c r="M356" s="9">
        <f>IF('Macrobond Imports'!FA355="","",'Macrobond Imports'!FA355)</f>
        <v>40.700000000000003</v>
      </c>
      <c r="N356" s="9">
        <f>IF('Macrobond Imports'!FC355="","",'Macrobond Imports'!FC355)</f>
        <v>63.6</v>
      </c>
      <c r="P356" s="16">
        <f t="shared" si="281"/>
        <v>27912</v>
      </c>
      <c r="Q356" s="17" t="str">
        <f t="shared" si="282"/>
        <v/>
      </c>
      <c r="R356" s="17" t="str">
        <f t="shared" si="283"/>
        <v/>
      </c>
      <c r="S356" s="17" t="str">
        <f t="shared" si="284"/>
        <v/>
      </c>
      <c r="T356" s="17" t="str">
        <f t="shared" si="285"/>
        <v/>
      </c>
      <c r="U356" s="17" t="str">
        <f t="shared" si="286"/>
        <v/>
      </c>
      <c r="V356" s="17" t="str">
        <f t="shared" si="287"/>
        <v/>
      </c>
      <c r="W356" s="17" t="str">
        <f t="shared" si="288"/>
        <v/>
      </c>
      <c r="X356" s="17" t="str">
        <f t="shared" si="289"/>
        <v/>
      </c>
      <c r="Y356" s="17" t="str">
        <f t="shared" si="290"/>
        <v/>
      </c>
      <c r="Z356" s="17">
        <f t="shared" si="291"/>
        <v>8.2918739635158278E-3</v>
      </c>
      <c r="AA356" s="17">
        <f t="shared" si="292"/>
        <v>2.515723270440251E-2</v>
      </c>
      <c r="AB356" s="17">
        <f t="shared" si="293"/>
        <v>4.9382716049384268E-3</v>
      </c>
      <c r="AC356" s="17">
        <f t="shared" si="294"/>
        <v>6.3291139240506666E-3</v>
      </c>
      <c r="AE356" s="17" t="str">
        <f t="shared" ca="1" si="295"/>
        <v/>
      </c>
      <c r="AF356" s="17" t="str">
        <f t="shared" ca="1" si="296"/>
        <v/>
      </c>
      <c r="AG356" s="17" t="str">
        <f t="shared" ca="1" si="297"/>
        <v/>
      </c>
      <c r="AH356" s="17" t="str">
        <f t="shared" ca="1" si="298"/>
        <v/>
      </c>
      <c r="AI356" s="17" t="str">
        <f t="shared" ca="1" si="299"/>
        <v/>
      </c>
      <c r="AJ356" s="17" t="str">
        <f t="shared" ca="1" si="300"/>
        <v/>
      </c>
      <c r="AK356" s="17" t="str">
        <f t="shared" ca="1" si="301"/>
        <v/>
      </c>
      <c r="AL356" s="17" t="str">
        <f t="shared" ca="1" si="302"/>
        <v/>
      </c>
      <c r="AM356" s="17" t="str">
        <f t="shared" ca="1" si="303"/>
        <v/>
      </c>
      <c r="AN356" s="17">
        <f t="shared" ca="1" si="304"/>
        <v>6.1082024432809856E-2</v>
      </c>
      <c r="AO356" s="17">
        <f t="shared" ca="1" si="305"/>
        <v>6.0162601626016388E-2</v>
      </c>
      <c r="AP356" s="17">
        <f t="shared" ca="1" si="306"/>
        <v>7.3878627968337884E-2</v>
      </c>
      <c r="AQ356" s="17">
        <f t="shared" ca="1" si="307"/>
        <v>6.3545150501672421E-2</v>
      </c>
      <c r="AS356" s="17" t="str">
        <f t="shared" ca="1" si="308"/>
        <v/>
      </c>
      <c r="AT356" s="17" t="str">
        <f t="shared" ca="1" si="309"/>
        <v/>
      </c>
      <c r="AU356" s="17" t="str">
        <f t="shared" ca="1" si="310"/>
        <v/>
      </c>
      <c r="AV356" s="17" t="str">
        <f t="shared" ca="1" si="311"/>
        <v/>
      </c>
      <c r="AW356" s="17" t="str">
        <f t="shared" ca="1" si="312"/>
        <v/>
      </c>
      <c r="AX356" s="17" t="str">
        <f t="shared" ca="1" si="313"/>
        <v/>
      </c>
      <c r="AY356" s="17" t="str">
        <f t="shared" ca="1" si="314"/>
        <v/>
      </c>
      <c r="AZ356" s="17" t="str">
        <f t="shared" ca="1" si="315"/>
        <v/>
      </c>
      <c r="BA356" s="17" t="str">
        <f t="shared" ca="1" si="316"/>
        <v/>
      </c>
      <c r="BB356" s="17">
        <f t="shared" ca="1" si="317"/>
        <v>6.8586248831399299E-2</v>
      </c>
      <c r="BC356" s="17">
        <f t="shared" ca="1" si="318"/>
        <v>0.26325178281418404</v>
      </c>
      <c r="BD356" s="17">
        <f t="shared" ca="1" si="319"/>
        <v>9.8886763709589154E-3</v>
      </c>
      <c r="BE356" s="17">
        <f t="shared" ca="1" si="320"/>
        <v>6.5445230875670557E-2</v>
      </c>
      <c r="BG356" s="17" t="str">
        <f t="shared" ca="1" si="321"/>
        <v/>
      </c>
      <c r="BH356" s="17" t="str">
        <f t="shared" ca="1" si="322"/>
        <v/>
      </c>
      <c r="BI356" s="17" t="str">
        <f t="shared" ca="1" si="323"/>
        <v/>
      </c>
      <c r="BJ356" s="17" t="str">
        <f t="shared" ca="1" si="324"/>
        <v/>
      </c>
      <c r="BK356" s="17" t="str">
        <f t="shared" ca="1" si="325"/>
        <v/>
      </c>
      <c r="BL356" s="17" t="str">
        <f t="shared" ca="1" si="326"/>
        <v/>
      </c>
      <c r="BM356" s="17" t="str">
        <f t="shared" ca="1" si="327"/>
        <v/>
      </c>
      <c r="BN356" s="17" t="str">
        <f t="shared" ca="1" si="328"/>
        <v/>
      </c>
      <c r="BO356" s="17" t="str">
        <f t="shared" ca="1" si="329"/>
        <v/>
      </c>
      <c r="BP356" s="17">
        <f t="shared" ca="1" si="330"/>
        <v>5.478451424397357E-2</v>
      </c>
      <c r="BQ356" s="17">
        <f t="shared" ca="1" si="331"/>
        <v>3.7851562499999991E-2</v>
      </c>
      <c r="BR356" s="17">
        <f t="shared" ca="1" si="332"/>
        <v>-9.7560392393635231E-3</v>
      </c>
      <c r="BS356" s="17">
        <f t="shared" ca="1" si="333"/>
        <v>5.9100763502686338E-2</v>
      </c>
      <c r="BX356" t="str">
        <f>IF('Macrobond Imports'!FG355="","",'Macrobond Imports'!FG355)</f>
        <v/>
      </c>
      <c r="BY356" t="str">
        <f>IF('Macrobond Imports'!AI355="","",'Macrobond Imports'!AI355)</f>
        <v/>
      </c>
      <c r="CA356" s="37" t="str">
        <f t="shared" ca="1" si="334"/>
        <v/>
      </c>
      <c r="CB356" s="37" t="str">
        <f t="shared" ca="1" si="335"/>
        <v/>
      </c>
    </row>
    <row r="357" spans="1:80" x14ac:dyDescent="0.25">
      <c r="A357" s="10">
        <f>IF('Macrobond Imports'!A356="","",'Macrobond Imports'!A356)</f>
        <v>27942</v>
      </c>
      <c r="B357" s="9" t="str">
        <f>IF('Macrobond Imports'!B356="","",'Macrobond Imports'!B356)</f>
        <v/>
      </c>
      <c r="C357" s="9" t="str">
        <f>IF('Macrobond Imports'!C356="","",'Macrobond Imports'!C356)</f>
        <v/>
      </c>
      <c r="D357" s="9" t="str">
        <f>IF('Macrobond Imports'!Z356="","",'Macrobond Imports'!Z356)</f>
        <v/>
      </c>
      <c r="E357" s="9" t="str">
        <f>IF('Macrobond Imports'!BH356="","",'Macrobond Imports'!BH356)</f>
        <v/>
      </c>
      <c r="F357" s="9" t="str">
        <f>IF('Macrobond Imports'!BJ356="","",'Macrobond Imports'!BJ356)</f>
        <v/>
      </c>
      <c r="G357" s="9" t="str">
        <f>IF('Macrobond Imports'!BK356="","",'Macrobond Imports'!BK356)</f>
        <v/>
      </c>
      <c r="H357" s="9" t="str">
        <f>IF('Macrobond Imports'!BL356="","",'Macrobond Imports'!BL356)</f>
        <v/>
      </c>
      <c r="I357" s="9" t="str">
        <f>IF('Macrobond Imports'!BS356="","",'Macrobond Imports'!BS356)</f>
        <v/>
      </c>
      <c r="J357" s="9" t="str">
        <f>IF('Macrobond Imports'!AA356="","",'Macrobond Imports'!AA356)</f>
        <v/>
      </c>
      <c r="K357" s="9">
        <f>IF('Macrobond Imports'!DF356="","",'Macrobond Imports'!DF356)</f>
        <v>61.1</v>
      </c>
      <c r="L357" s="9">
        <f>IF('Macrobond Imports'!EA356="","",'Macrobond Imports'!EA356)</f>
        <v>64.8</v>
      </c>
      <c r="M357" s="9">
        <f>IF('Macrobond Imports'!FA356="","",'Macrobond Imports'!FA356)</f>
        <v>41.2</v>
      </c>
      <c r="N357" s="9">
        <f>IF('Macrobond Imports'!FC356="","",'Macrobond Imports'!FC356)</f>
        <v>63.9</v>
      </c>
      <c r="P357" s="16">
        <f t="shared" si="281"/>
        <v>27942</v>
      </c>
      <c r="Q357" s="17" t="str">
        <f t="shared" si="282"/>
        <v/>
      </c>
      <c r="R357" s="17" t="str">
        <f t="shared" si="283"/>
        <v/>
      </c>
      <c r="S357" s="17" t="str">
        <f t="shared" si="284"/>
        <v/>
      </c>
      <c r="T357" s="17" t="str">
        <f t="shared" si="285"/>
        <v/>
      </c>
      <c r="U357" s="17" t="str">
        <f t="shared" si="286"/>
        <v/>
      </c>
      <c r="V357" s="17" t="str">
        <f t="shared" si="287"/>
        <v/>
      </c>
      <c r="W357" s="17" t="str">
        <f t="shared" si="288"/>
        <v/>
      </c>
      <c r="X357" s="17" t="str">
        <f t="shared" si="289"/>
        <v/>
      </c>
      <c r="Y357" s="17" t="str">
        <f t="shared" si="290"/>
        <v/>
      </c>
      <c r="Z357" s="17">
        <f t="shared" si="291"/>
        <v>4.9342105263159297E-3</v>
      </c>
      <c r="AA357" s="17">
        <f t="shared" si="292"/>
        <v>-6.1349693251534498E-3</v>
      </c>
      <c r="AB357" s="17">
        <f t="shared" si="293"/>
        <v>1.228501228501222E-2</v>
      </c>
      <c r="AC357" s="17">
        <f t="shared" si="294"/>
        <v>4.7169811320755262E-3</v>
      </c>
      <c r="AE357" s="17" t="str">
        <f t="shared" ca="1" si="295"/>
        <v/>
      </c>
      <c r="AF357" s="17" t="str">
        <f t="shared" ca="1" si="296"/>
        <v/>
      </c>
      <c r="AG357" s="17" t="str">
        <f t="shared" ca="1" si="297"/>
        <v/>
      </c>
      <c r="AH357" s="17" t="str">
        <f t="shared" ca="1" si="298"/>
        <v/>
      </c>
      <c r="AI357" s="17" t="str">
        <f t="shared" ca="1" si="299"/>
        <v/>
      </c>
      <c r="AJ357" s="17" t="str">
        <f t="shared" ca="1" si="300"/>
        <v/>
      </c>
      <c r="AK357" s="17" t="str">
        <f t="shared" ca="1" si="301"/>
        <v/>
      </c>
      <c r="AL357" s="17" t="str">
        <f t="shared" ca="1" si="302"/>
        <v/>
      </c>
      <c r="AM357" s="17" t="str">
        <f t="shared" ca="1" si="303"/>
        <v/>
      </c>
      <c r="AN357" s="17">
        <f t="shared" ca="1" si="304"/>
        <v>6.2608695652173862E-2</v>
      </c>
      <c r="AO357" s="17">
        <f t="shared" ca="1" si="305"/>
        <v>3.8461538461538547E-2</v>
      </c>
      <c r="AP357" s="17">
        <f t="shared" ca="1" si="306"/>
        <v>7.2916666666666741E-2</v>
      </c>
      <c r="AQ357" s="17">
        <f t="shared" ca="1" si="307"/>
        <v>6.6777963272120155E-2</v>
      </c>
      <c r="AS357" s="17" t="str">
        <f t="shared" ca="1" si="308"/>
        <v/>
      </c>
      <c r="AT357" s="17" t="str">
        <f t="shared" ca="1" si="309"/>
        <v/>
      </c>
      <c r="AU357" s="17" t="str">
        <f t="shared" ca="1" si="310"/>
        <v/>
      </c>
      <c r="AV357" s="17" t="str">
        <f t="shared" ca="1" si="311"/>
        <v/>
      </c>
      <c r="AW357" s="17" t="str">
        <f t="shared" ca="1" si="312"/>
        <v/>
      </c>
      <c r="AX357" s="17" t="str">
        <f t="shared" ca="1" si="313"/>
        <v/>
      </c>
      <c r="AY357" s="17" t="str">
        <f t="shared" ca="1" si="314"/>
        <v/>
      </c>
      <c r="AZ357" s="17" t="str">
        <f t="shared" ca="1" si="315"/>
        <v/>
      </c>
      <c r="BA357" s="17" t="str">
        <f t="shared" ca="1" si="316"/>
        <v/>
      </c>
      <c r="BB357" s="17">
        <f t="shared" ca="1" si="317"/>
        <v>7.5374761118827127E-2</v>
      </c>
      <c r="BC357" s="17">
        <f t="shared" ca="1" si="318"/>
        <v>5.7539483515474554E-2</v>
      </c>
      <c r="BD357" s="17">
        <f t="shared" ca="1" si="319"/>
        <v>6.0436651830777066E-2</v>
      </c>
      <c r="BE357" s="17">
        <f t="shared" ca="1" si="320"/>
        <v>7.1926129941182415E-2</v>
      </c>
      <c r="BG357" s="17" t="str">
        <f t="shared" ca="1" si="321"/>
        <v/>
      </c>
      <c r="BH357" s="17" t="str">
        <f t="shared" ca="1" si="322"/>
        <v/>
      </c>
      <c r="BI357" s="17" t="str">
        <f t="shared" ca="1" si="323"/>
        <v/>
      </c>
      <c r="BJ357" s="17" t="str">
        <f t="shared" ca="1" si="324"/>
        <v/>
      </c>
      <c r="BK357" s="17" t="str">
        <f t="shared" ca="1" si="325"/>
        <v/>
      </c>
      <c r="BL357" s="17" t="str">
        <f t="shared" ca="1" si="326"/>
        <v/>
      </c>
      <c r="BM357" s="17" t="str">
        <f t="shared" ca="1" si="327"/>
        <v/>
      </c>
      <c r="BN357" s="17" t="str">
        <f t="shared" ca="1" si="328"/>
        <v/>
      </c>
      <c r="BO357" s="17" t="str">
        <f t="shared" ca="1" si="329"/>
        <v/>
      </c>
      <c r="BP357" s="17">
        <f t="shared" ca="1" si="330"/>
        <v>5.8058134657461569E-2</v>
      </c>
      <c r="BQ357" s="17">
        <f t="shared" ca="1" si="331"/>
        <v>5.7959183673469195E-2</v>
      </c>
      <c r="BR357" s="17">
        <f t="shared" ca="1" si="332"/>
        <v>1.9703960015378996E-2</v>
      </c>
      <c r="BS357" s="17">
        <f t="shared" ca="1" si="333"/>
        <v>5.8811174123083232E-2</v>
      </c>
      <c r="BX357" t="str">
        <f>IF('Macrobond Imports'!FG356="","",'Macrobond Imports'!FG356)</f>
        <v/>
      </c>
      <c r="BY357" t="str">
        <f>IF('Macrobond Imports'!AI356="","",'Macrobond Imports'!AI356)</f>
        <v/>
      </c>
      <c r="CA357" s="37" t="str">
        <f t="shared" ca="1" si="334"/>
        <v/>
      </c>
      <c r="CB357" s="37" t="str">
        <f t="shared" ca="1" si="335"/>
        <v/>
      </c>
    </row>
    <row r="358" spans="1:80" x14ac:dyDescent="0.25">
      <c r="A358" s="10">
        <f>IF('Macrobond Imports'!A357="","",'Macrobond Imports'!A357)</f>
        <v>27973</v>
      </c>
      <c r="B358" s="9" t="str">
        <f>IF('Macrobond Imports'!B357="","",'Macrobond Imports'!B357)</f>
        <v/>
      </c>
      <c r="C358" s="9" t="str">
        <f>IF('Macrobond Imports'!C357="","",'Macrobond Imports'!C357)</f>
        <v/>
      </c>
      <c r="D358" s="9" t="str">
        <f>IF('Macrobond Imports'!Z357="","",'Macrobond Imports'!Z357)</f>
        <v/>
      </c>
      <c r="E358" s="9" t="str">
        <f>IF('Macrobond Imports'!BH357="","",'Macrobond Imports'!BH357)</f>
        <v/>
      </c>
      <c r="F358" s="9" t="str">
        <f>IF('Macrobond Imports'!BJ357="","",'Macrobond Imports'!BJ357)</f>
        <v/>
      </c>
      <c r="G358" s="9" t="str">
        <f>IF('Macrobond Imports'!BK357="","",'Macrobond Imports'!BK357)</f>
        <v/>
      </c>
      <c r="H358" s="9" t="str">
        <f>IF('Macrobond Imports'!BL357="","",'Macrobond Imports'!BL357)</f>
        <v/>
      </c>
      <c r="I358" s="9" t="str">
        <f>IF('Macrobond Imports'!BS357="","",'Macrobond Imports'!BS357)</f>
        <v/>
      </c>
      <c r="J358" s="9" t="str">
        <f>IF('Macrobond Imports'!AA357="","",'Macrobond Imports'!AA357)</f>
        <v/>
      </c>
      <c r="K358" s="9">
        <f>IF('Macrobond Imports'!DF357="","",'Macrobond Imports'!DF357)</f>
        <v>61.3</v>
      </c>
      <c r="L358" s="9">
        <f>IF('Macrobond Imports'!EA357="","",'Macrobond Imports'!EA357)</f>
        <v>63.6</v>
      </c>
      <c r="M358" s="9">
        <f>IF('Macrobond Imports'!FA357="","",'Macrobond Imports'!FA357)</f>
        <v>41.6</v>
      </c>
      <c r="N358" s="9">
        <f>IF('Macrobond Imports'!FC357="","",'Macrobond Imports'!FC357)</f>
        <v>64.3</v>
      </c>
      <c r="P358" s="16">
        <f t="shared" si="281"/>
        <v>27973</v>
      </c>
      <c r="Q358" s="17" t="str">
        <f t="shared" si="282"/>
        <v/>
      </c>
      <c r="R358" s="17" t="str">
        <f t="shared" si="283"/>
        <v/>
      </c>
      <c r="S358" s="17" t="str">
        <f t="shared" si="284"/>
        <v/>
      </c>
      <c r="T358" s="17" t="str">
        <f t="shared" si="285"/>
        <v/>
      </c>
      <c r="U358" s="17" t="str">
        <f t="shared" si="286"/>
        <v/>
      </c>
      <c r="V358" s="17" t="str">
        <f t="shared" si="287"/>
        <v/>
      </c>
      <c r="W358" s="17" t="str">
        <f t="shared" si="288"/>
        <v/>
      </c>
      <c r="X358" s="17" t="str">
        <f t="shared" si="289"/>
        <v/>
      </c>
      <c r="Y358" s="17" t="str">
        <f t="shared" si="290"/>
        <v/>
      </c>
      <c r="Z358" s="17">
        <f t="shared" si="291"/>
        <v>3.2733224222585289E-3</v>
      </c>
      <c r="AA358" s="17">
        <f t="shared" si="292"/>
        <v>-1.851851851851849E-2</v>
      </c>
      <c r="AB358" s="17">
        <f t="shared" si="293"/>
        <v>9.7087378640776656E-3</v>
      </c>
      <c r="AC358" s="17">
        <f t="shared" si="294"/>
        <v>6.2597809076680999E-3</v>
      </c>
      <c r="AE358" s="17" t="str">
        <f t="shared" ca="1" si="295"/>
        <v/>
      </c>
      <c r="AF358" s="17" t="str">
        <f t="shared" ca="1" si="296"/>
        <v/>
      </c>
      <c r="AG358" s="17" t="str">
        <f t="shared" ca="1" si="297"/>
        <v/>
      </c>
      <c r="AH358" s="17" t="str">
        <f t="shared" ca="1" si="298"/>
        <v/>
      </c>
      <c r="AI358" s="17" t="str">
        <f t="shared" ca="1" si="299"/>
        <v/>
      </c>
      <c r="AJ358" s="17" t="str">
        <f t="shared" ca="1" si="300"/>
        <v/>
      </c>
      <c r="AK358" s="17" t="str">
        <f t="shared" ca="1" si="301"/>
        <v/>
      </c>
      <c r="AL358" s="17" t="str">
        <f t="shared" ca="1" si="302"/>
        <v/>
      </c>
      <c r="AM358" s="17" t="str">
        <f t="shared" ca="1" si="303"/>
        <v/>
      </c>
      <c r="AN358" s="17">
        <f t="shared" ca="1" si="304"/>
        <v>5.6896551724137989E-2</v>
      </c>
      <c r="AO358" s="17">
        <f t="shared" ca="1" si="305"/>
        <v>9.52380952380949E-3</v>
      </c>
      <c r="AP358" s="17">
        <f t="shared" ca="1" si="306"/>
        <v>6.1224489795918435E-2</v>
      </c>
      <c r="AQ358" s="17">
        <f t="shared" ca="1" si="307"/>
        <v>6.9883527454242866E-2</v>
      </c>
      <c r="AS358" s="17" t="str">
        <f t="shared" ca="1" si="308"/>
        <v/>
      </c>
      <c r="AT358" s="17" t="str">
        <f t="shared" ca="1" si="309"/>
        <v/>
      </c>
      <c r="AU358" s="17" t="str">
        <f t="shared" ca="1" si="310"/>
        <v/>
      </c>
      <c r="AV358" s="17" t="str">
        <f t="shared" ca="1" si="311"/>
        <v/>
      </c>
      <c r="AW358" s="17" t="str">
        <f t="shared" ca="1" si="312"/>
        <v/>
      </c>
      <c r="AX358" s="17" t="str">
        <f t="shared" ca="1" si="313"/>
        <v/>
      </c>
      <c r="AY358" s="17" t="str">
        <f t="shared" ca="1" si="314"/>
        <v/>
      </c>
      <c r="AZ358" s="17" t="str">
        <f t="shared" ca="1" si="315"/>
        <v/>
      </c>
      <c r="BA358" s="17" t="str">
        <f t="shared" ca="1" si="316"/>
        <v/>
      </c>
      <c r="BB358" s="17">
        <f t="shared" ca="1" si="317"/>
        <v>6.8003435011895208E-2</v>
      </c>
      <c r="BC358" s="17">
        <f t="shared" ca="1" si="318"/>
        <v>0</v>
      </c>
      <c r="BD358" s="17">
        <f t="shared" ca="1" si="319"/>
        <v>0.11314881841058244</v>
      </c>
      <c r="BE358" s="17">
        <f t="shared" ca="1" si="320"/>
        <v>7.1459052800823875E-2</v>
      </c>
      <c r="BG358" s="17" t="str">
        <f t="shared" ca="1" si="321"/>
        <v/>
      </c>
      <c r="BH358" s="17" t="str">
        <f t="shared" ca="1" si="322"/>
        <v/>
      </c>
      <c r="BI358" s="17" t="str">
        <f t="shared" ca="1" si="323"/>
        <v/>
      </c>
      <c r="BJ358" s="17" t="str">
        <f t="shared" ca="1" si="324"/>
        <v/>
      </c>
      <c r="BK358" s="17" t="str">
        <f t="shared" ca="1" si="325"/>
        <v/>
      </c>
      <c r="BL358" s="17" t="str">
        <f t="shared" ca="1" si="326"/>
        <v/>
      </c>
      <c r="BM358" s="17" t="str">
        <f t="shared" ca="1" si="327"/>
        <v/>
      </c>
      <c r="BN358" s="17" t="str">
        <f t="shared" ca="1" si="328"/>
        <v/>
      </c>
      <c r="BO358" s="17" t="str">
        <f t="shared" ca="1" si="329"/>
        <v/>
      </c>
      <c r="BP358" s="17">
        <f t="shared" ca="1" si="330"/>
        <v>5.78605693437233E-2</v>
      </c>
      <c r="BQ358" s="17">
        <f t="shared" ca="1" si="331"/>
        <v>4.889262293169061E-2</v>
      </c>
      <c r="BR358" s="17">
        <f t="shared" ca="1" si="332"/>
        <v>4.4715029973015241E-2</v>
      </c>
      <c r="BS358" s="17">
        <f t="shared" ca="1" si="333"/>
        <v>6.5236042655921089E-2</v>
      </c>
      <c r="BX358" t="str">
        <f>IF('Macrobond Imports'!FG357="","",'Macrobond Imports'!FG357)</f>
        <v/>
      </c>
      <c r="BY358" t="str">
        <f>IF('Macrobond Imports'!AI357="","",'Macrobond Imports'!AI357)</f>
        <v/>
      </c>
      <c r="CA358" s="37" t="str">
        <f t="shared" ca="1" si="334"/>
        <v/>
      </c>
      <c r="CB358" s="37" t="str">
        <f t="shared" ca="1" si="335"/>
        <v/>
      </c>
    </row>
    <row r="359" spans="1:80" x14ac:dyDescent="0.25">
      <c r="A359" s="10">
        <f>IF('Macrobond Imports'!A358="","",'Macrobond Imports'!A358)</f>
        <v>28004</v>
      </c>
      <c r="B359" s="9" t="str">
        <f>IF('Macrobond Imports'!B358="","",'Macrobond Imports'!B358)</f>
        <v/>
      </c>
      <c r="C359" s="9" t="str">
        <f>IF('Macrobond Imports'!C358="","",'Macrobond Imports'!C358)</f>
        <v/>
      </c>
      <c r="D359" s="9" t="str">
        <f>IF('Macrobond Imports'!Z358="","",'Macrobond Imports'!Z358)</f>
        <v/>
      </c>
      <c r="E359" s="9" t="str">
        <f>IF('Macrobond Imports'!BH358="","",'Macrobond Imports'!BH358)</f>
        <v/>
      </c>
      <c r="F359" s="9" t="str">
        <f>IF('Macrobond Imports'!BJ358="","",'Macrobond Imports'!BJ358)</f>
        <v/>
      </c>
      <c r="G359" s="9" t="str">
        <f>IF('Macrobond Imports'!BK358="","",'Macrobond Imports'!BK358)</f>
        <v/>
      </c>
      <c r="H359" s="9" t="str">
        <f>IF('Macrobond Imports'!BL358="","",'Macrobond Imports'!BL358)</f>
        <v/>
      </c>
      <c r="I359" s="9" t="str">
        <f>IF('Macrobond Imports'!BS358="","",'Macrobond Imports'!BS358)</f>
        <v/>
      </c>
      <c r="J359" s="9" t="str">
        <f>IF('Macrobond Imports'!AA358="","",'Macrobond Imports'!AA358)</f>
        <v/>
      </c>
      <c r="K359" s="9">
        <f>IF('Macrobond Imports'!DF358="","",'Macrobond Imports'!DF358)</f>
        <v>61.9</v>
      </c>
      <c r="L359" s="9">
        <f>IF('Macrobond Imports'!EA358="","",'Macrobond Imports'!EA358)</f>
        <v>63.4</v>
      </c>
      <c r="M359" s="9">
        <f>IF('Macrobond Imports'!FA358="","",'Macrobond Imports'!FA358)</f>
        <v>42.2</v>
      </c>
      <c r="N359" s="9">
        <f>IF('Macrobond Imports'!FC358="","",'Macrobond Imports'!FC358)</f>
        <v>64.7</v>
      </c>
      <c r="P359" s="16">
        <f t="shared" si="281"/>
        <v>28004</v>
      </c>
      <c r="Q359" s="17" t="str">
        <f t="shared" si="282"/>
        <v/>
      </c>
      <c r="R359" s="17" t="str">
        <f t="shared" si="283"/>
        <v/>
      </c>
      <c r="S359" s="17" t="str">
        <f t="shared" si="284"/>
        <v/>
      </c>
      <c r="T359" s="17" t="str">
        <f t="shared" si="285"/>
        <v/>
      </c>
      <c r="U359" s="17" t="str">
        <f t="shared" si="286"/>
        <v/>
      </c>
      <c r="V359" s="17" t="str">
        <f t="shared" si="287"/>
        <v/>
      </c>
      <c r="W359" s="17" t="str">
        <f t="shared" si="288"/>
        <v/>
      </c>
      <c r="X359" s="17" t="str">
        <f t="shared" si="289"/>
        <v/>
      </c>
      <c r="Y359" s="17" t="str">
        <f t="shared" si="290"/>
        <v/>
      </c>
      <c r="Z359" s="17">
        <f t="shared" si="291"/>
        <v>9.7879282218598096E-3</v>
      </c>
      <c r="AA359" s="17">
        <f t="shared" si="292"/>
        <v>-3.1446540880503138E-3</v>
      </c>
      <c r="AB359" s="17">
        <f t="shared" si="293"/>
        <v>1.4423076923076872E-2</v>
      </c>
      <c r="AC359" s="17">
        <f t="shared" si="294"/>
        <v>6.2208398133749565E-3</v>
      </c>
      <c r="AE359" s="17" t="str">
        <f t="shared" ca="1" si="295"/>
        <v/>
      </c>
      <c r="AF359" s="17" t="str">
        <f t="shared" ca="1" si="296"/>
        <v/>
      </c>
      <c r="AG359" s="17" t="str">
        <f t="shared" ca="1" si="297"/>
        <v/>
      </c>
      <c r="AH359" s="17" t="str">
        <f t="shared" ca="1" si="298"/>
        <v/>
      </c>
      <c r="AI359" s="17" t="str">
        <f t="shared" ca="1" si="299"/>
        <v/>
      </c>
      <c r="AJ359" s="17" t="str">
        <f t="shared" ca="1" si="300"/>
        <v/>
      </c>
      <c r="AK359" s="17" t="str">
        <f t="shared" ca="1" si="301"/>
        <v/>
      </c>
      <c r="AL359" s="17" t="str">
        <f t="shared" ca="1" si="302"/>
        <v/>
      </c>
      <c r="AM359" s="17" t="str">
        <f t="shared" ca="1" si="303"/>
        <v/>
      </c>
      <c r="AN359" s="17">
        <f t="shared" ca="1" si="304"/>
        <v>6.3573883161512024E-2</v>
      </c>
      <c r="AO359" s="17">
        <f t="shared" ca="1" si="305"/>
        <v>-1.7054263565891459E-2</v>
      </c>
      <c r="AP359" s="17">
        <f t="shared" ca="1" si="306"/>
        <v>6.2972292191435741E-2</v>
      </c>
      <c r="AQ359" s="17">
        <f t="shared" ca="1" si="307"/>
        <v>7.2968490878938752E-2</v>
      </c>
      <c r="AS359" s="17" t="str">
        <f t="shared" ca="1" si="308"/>
        <v/>
      </c>
      <c r="AT359" s="17" t="str">
        <f t="shared" ca="1" si="309"/>
        <v/>
      </c>
      <c r="AU359" s="17" t="str">
        <f t="shared" ca="1" si="310"/>
        <v/>
      </c>
      <c r="AV359" s="17" t="str">
        <f t="shared" ca="1" si="311"/>
        <v/>
      </c>
      <c r="AW359" s="17" t="str">
        <f t="shared" ca="1" si="312"/>
        <v/>
      </c>
      <c r="AX359" s="17" t="str">
        <f t="shared" ca="1" si="313"/>
        <v/>
      </c>
      <c r="AY359" s="17" t="str">
        <f t="shared" ca="1" si="314"/>
        <v/>
      </c>
      <c r="AZ359" s="17" t="str">
        <f t="shared" ca="1" si="315"/>
        <v/>
      </c>
      <c r="BA359" s="17" t="str">
        <f t="shared" ca="1" si="316"/>
        <v/>
      </c>
      <c r="BB359" s="17">
        <f t="shared" ca="1" si="317"/>
        <v>7.4356161771729212E-2</v>
      </c>
      <c r="BC359" s="17">
        <f t="shared" ca="1" si="318"/>
        <v>-0.10594003396622842</v>
      </c>
      <c r="BD359" s="17">
        <f t="shared" ca="1" si="319"/>
        <v>0.15577199469517722</v>
      </c>
      <c r="BE359" s="17">
        <f t="shared" ca="1" si="320"/>
        <v>7.0998000634970859E-2</v>
      </c>
      <c r="BG359" s="17" t="str">
        <f t="shared" ca="1" si="321"/>
        <v/>
      </c>
      <c r="BH359" s="17" t="str">
        <f t="shared" ca="1" si="322"/>
        <v/>
      </c>
      <c r="BI359" s="17" t="str">
        <f t="shared" ca="1" si="323"/>
        <v/>
      </c>
      <c r="BJ359" s="17" t="str">
        <f t="shared" ca="1" si="324"/>
        <v/>
      </c>
      <c r="BK359" s="17" t="str">
        <f t="shared" ca="1" si="325"/>
        <v/>
      </c>
      <c r="BL359" s="17" t="str">
        <f t="shared" ca="1" si="326"/>
        <v/>
      </c>
      <c r="BM359" s="17" t="str">
        <f t="shared" ca="1" si="327"/>
        <v/>
      </c>
      <c r="BN359" s="17" t="str">
        <f t="shared" ca="1" si="328"/>
        <v/>
      </c>
      <c r="BO359" s="17" t="str">
        <f t="shared" ca="1" si="329"/>
        <v/>
      </c>
      <c r="BP359" s="17">
        <f t="shared" ca="1" si="330"/>
        <v>7.1467321394615535E-2</v>
      </c>
      <c r="BQ359" s="17">
        <f t="shared" ca="1" si="331"/>
        <v>6.2743076211249749E-2</v>
      </c>
      <c r="BR359" s="17">
        <f t="shared" ca="1" si="332"/>
        <v>8.0370792787983092E-2</v>
      </c>
      <c r="BS359" s="17">
        <f t="shared" ca="1" si="333"/>
        <v>6.8218007737141262E-2</v>
      </c>
      <c r="BX359" t="str">
        <f>IF('Macrobond Imports'!FG358="","",'Macrobond Imports'!FG358)</f>
        <v/>
      </c>
      <c r="BY359" t="str">
        <f>IF('Macrobond Imports'!AI358="","",'Macrobond Imports'!AI358)</f>
        <v/>
      </c>
      <c r="CA359" s="37" t="str">
        <f t="shared" ca="1" si="334"/>
        <v/>
      </c>
      <c r="CB359" s="37" t="str">
        <f t="shared" ca="1" si="335"/>
        <v/>
      </c>
    </row>
    <row r="360" spans="1:80" x14ac:dyDescent="0.25">
      <c r="A360" s="10">
        <f>IF('Macrobond Imports'!A359="","",'Macrobond Imports'!A359)</f>
        <v>28034</v>
      </c>
      <c r="B360" s="9" t="str">
        <f>IF('Macrobond Imports'!B359="","",'Macrobond Imports'!B359)</f>
        <v/>
      </c>
      <c r="C360" s="9" t="str">
        <f>IF('Macrobond Imports'!C359="","",'Macrobond Imports'!C359)</f>
        <v/>
      </c>
      <c r="D360" s="9" t="str">
        <f>IF('Macrobond Imports'!Z359="","",'Macrobond Imports'!Z359)</f>
        <v/>
      </c>
      <c r="E360" s="9" t="str">
        <f>IF('Macrobond Imports'!BH359="","",'Macrobond Imports'!BH359)</f>
        <v/>
      </c>
      <c r="F360" s="9" t="str">
        <f>IF('Macrobond Imports'!BJ359="","",'Macrobond Imports'!BJ359)</f>
        <v/>
      </c>
      <c r="G360" s="9" t="str">
        <f>IF('Macrobond Imports'!BK359="","",'Macrobond Imports'!BK359)</f>
        <v/>
      </c>
      <c r="H360" s="9" t="str">
        <f>IF('Macrobond Imports'!BL359="","",'Macrobond Imports'!BL359)</f>
        <v/>
      </c>
      <c r="I360" s="9" t="str">
        <f>IF('Macrobond Imports'!BS359="","",'Macrobond Imports'!BS359)</f>
        <v/>
      </c>
      <c r="J360" s="9" t="str">
        <f>IF('Macrobond Imports'!AA359="","",'Macrobond Imports'!AA359)</f>
        <v/>
      </c>
      <c r="K360" s="9">
        <f>IF('Macrobond Imports'!DF359="","",'Macrobond Imports'!DF359)</f>
        <v>62</v>
      </c>
      <c r="L360" s="9">
        <f>IF('Macrobond Imports'!EA359="","",'Macrobond Imports'!EA359)</f>
        <v>63</v>
      </c>
      <c r="M360" s="9">
        <f>IF('Macrobond Imports'!FA359="","",'Macrobond Imports'!FA359)</f>
        <v>42.5</v>
      </c>
      <c r="N360" s="9">
        <f>IF('Macrobond Imports'!FC359="","",'Macrobond Imports'!FC359)</f>
        <v>65</v>
      </c>
      <c r="P360" s="16">
        <f t="shared" si="281"/>
        <v>28034</v>
      </c>
      <c r="Q360" s="17" t="str">
        <f t="shared" si="282"/>
        <v/>
      </c>
      <c r="R360" s="17" t="str">
        <f t="shared" si="283"/>
        <v/>
      </c>
      <c r="S360" s="17" t="str">
        <f t="shared" si="284"/>
        <v/>
      </c>
      <c r="T360" s="17" t="str">
        <f t="shared" si="285"/>
        <v/>
      </c>
      <c r="U360" s="17" t="str">
        <f t="shared" si="286"/>
        <v/>
      </c>
      <c r="V360" s="17" t="str">
        <f t="shared" si="287"/>
        <v/>
      </c>
      <c r="W360" s="17" t="str">
        <f t="shared" si="288"/>
        <v/>
      </c>
      <c r="X360" s="17" t="str">
        <f t="shared" si="289"/>
        <v/>
      </c>
      <c r="Y360" s="17" t="str">
        <f t="shared" si="290"/>
        <v/>
      </c>
      <c r="Z360" s="17">
        <f t="shared" si="291"/>
        <v>1.615508885298933E-3</v>
      </c>
      <c r="AA360" s="17">
        <f t="shared" si="292"/>
        <v>-6.3091482649841879E-3</v>
      </c>
      <c r="AB360" s="17">
        <f t="shared" si="293"/>
        <v>7.1090047393365108E-3</v>
      </c>
      <c r="AC360" s="17">
        <f t="shared" si="294"/>
        <v>4.6367851622874934E-3</v>
      </c>
      <c r="AE360" s="17" t="str">
        <f t="shared" ca="1" si="295"/>
        <v/>
      </c>
      <c r="AF360" s="17" t="str">
        <f t="shared" ca="1" si="296"/>
        <v/>
      </c>
      <c r="AG360" s="17" t="str">
        <f t="shared" ca="1" si="297"/>
        <v/>
      </c>
      <c r="AH360" s="17" t="str">
        <f t="shared" ca="1" si="298"/>
        <v/>
      </c>
      <c r="AI360" s="17" t="str">
        <f t="shared" ca="1" si="299"/>
        <v/>
      </c>
      <c r="AJ360" s="17" t="str">
        <f t="shared" ca="1" si="300"/>
        <v/>
      </c>
      <c r="AK360" s="17" t="str">
        <f t="shared" ca="1" si="301"/>
        <v/>
      </c>
      <c r="AL360" s="17" t="str">
        <f t="shared" ca="1" si="302"/>
        <v/>
      </c>
      <c r="AM360" s="17" t="str">
        <f t="shared" ca="1" si="303"/>
        <v/>
      </c>
      <c r="AN360" s="17">
        <f t="shared" ca="1" si="304"/>
        <v>5.4421768707483054E-2</v>
      </c>
      <c r="AO360" s="17">
        <f t="shared" ca="1" si="305"/>
        <v>-3.2258064516128893E-2</v>
      </c>
      <c r="AP360" s="17">
        <f t="shared" ca="1" si="306"/>
        <v>5.9850374064837952E-2</v>
      </c>
      <c r="AQ360" s="17">
        <f t="shared" ca="1" si="307"/>
        <v>6.5573770491803351E-2</v>
      </c>
      <c r="AS360" s="17" t="str">
        <f t="shared" ca="1" si="308"/>
        <v/>
      </c>
      <c r="AT360" s="17" t="str">
        <f t="shared" ca="1" si="309"/>
        <v/>
      </c>
      <c r="AU360" s="17" t="str">
        <f t="shared" ca="1" si="310"/>
        <v/>
      </c>
      <c r="AV360" s="17" t="str">
        <f t="shared" ca="1" si="311"/>
        <v/>
      </c>
      <c r="AW360" s="17" t="str">
        <f t="shared" ca="1" si="312"/>
        <v/>
      </c>
      <c r="AX360" s="17" t="str">
        <f t="shared" ca="1" si="313"/>
        <v/>
      </c>
      <c r="AY360" s="17" t="str">
        <f t="shared" ca="1" si="314"/>
        <v/>
      </c>
      <c r="AZ360" s="17" t="str">
        <f t="shared" ca="1" si="315"/>
        <v/>
      </c>
      <c r="BA360" s="17" t="str">
        <f t="shared" ca="1" si="316"/>
        <v/>
      </c>
      <c r="BB360" s="17">
        <f t="shared" ca="1" si="317"/>
        <v>6.0234463313822095E-2</v>
      </c>
      <c r="BC360" s="17">
        <f t="shared" ca="1" si="318"/>
        <v>-0.10656661998933104</v>
      </c>
      <c r="BD360" s="17">
        <f t="shared" ca="1" si="319"/>
        <v>0.13231394544931385</v>
      </c>
      <c r="BE360" s="17">
        <f t="shared" ca="1" si="320"/>
        <v>7.0656095633047089E-2</v>
      </c>
      <c r="BG360" s="17" t="str">
        <f t="shared" ca="1" si="321"/>
        <v/>
      </c>
      <c r="BH360" s="17" t="str">
        <f t="shared" ca="1" si="322"/>
        <v/>
      </c>
      <c r="BI360" s="17" t="str">
        <f t="shared" ca="1" si="323"/>
        <v/>
      </c>
      <c r="BJ360" s="17" t="str">
        <f t="shared" ca="1" si="324"/>
        <v/>
      </c>
      <c r="BK360" s="17" t="str">
        <f t="shared" ca="1" si="325"/>
        <v/>
      </c>
      <c r="BL360" s="17" t="str">
        <f t="shared" ca="1" si="326"/>
        <v/>
      </c>
      <c r="BM360" s="17" t="str">
        <f t="shared" ca="1" si="327"/>
        <v/>
      </c>
      <c r="BN360" s="17" t="str">
        <f t="shared" ca="1" si="328"/>
        <v/>
      </c>
      <c r="BO360" s="17" t="str">
        <f t="shared" ca="1" si="329"/>
        <v/>
      </c>
      <c r="BP360" s="17">
        <f t="shared" ca="1" si="330"/>
        <v>6.7777777777777937E-2</v>
      </c>
      <c r="BQ360" s="17">
        <f t="shared" ca="1" si="331"/>
        <v>-2.7970640745883735E-2</v>
      </c>
      <c r="BR360" s="17">
        <f t="shared" ca="1" si="332"/>
        <v>9.5786114683685364E-2</v>
      </c>
      <c r="BS360" s="17">
        <f t="shared" ca="1" si="333"/>
        <v>7.1290924581119075E-2</v>
      </c>
      <c r="BX360" t="str">
        <f>IF('Macrobond Imports'!FG359="","",'Macrobond Imports'!FG359)</f>
        <v/>
      </c>
      <c r="BY360" t="str">
        <f>IF('Macrobond Imports'!AI359="","",'Macrobond Imports'!AI359)</f>
        <v/>
      </c>
      <c r="CA360" s="37" t="str">
        <f t="shared" ca="1" si="334"/>
        <v/>
      </c>
      <c r="CB360" s="37" t="str">
        <f t="shared" ca="1" si="335"/>
        <v/>
      </c>
    </row>
    <row r="361" spans="1:80" x14ac:dyDescent="0.25">
      <c r="A361" s="10">
        <f>IF('Macrobond Imports'!A360="","",'Macrobond Imports'!A360)</f>
        <v>28065</v>
      </c>
      <c r="B361" s="9" t="str">
        <f>IF('Macrobond Imports'!B360="","",'Macrobond Imports'!B360)</f>
        <v/>
      </c>
      <c r="C361" s="9" t="str">
        <f>IF('Macrobond Imports'!C360="","",'Macrobond Imports'!C360)</f>
        <v/>
      </c>
      <c r="D361" s="9" t="str">
        <f>IF('Macrobond Imports'!Z360="","",'Macrobond Imports'!Z360)</f>
        <v/>
      </c>
      <c r="E361" s="9" t="str">
        <f>IF('Macrobond Imports'!BH360="","",'Macrobond Imports'!BH360)</f>
        <v/>
      </c>
      <c r="F361" s="9" t="str">
        <f>IF('Macrobond Imports'!BJ360="","",'Macrobond Imports'!BJ360)</f>
        <v/>
      </c>
      <c r="G361" s="9" t="str">
        <f>IF('Macrobond Imports'!BK360="","",'Macrobond Imports'!BK360)</f>
        <v/>
      </c>
      <c r="H361" s="9" t="str">
        <f>IF('Macrobond Imports'!BL360="","",'Macrobond Imports'!BL360)</f>
        <v/>
      </c>
      <c r="I361" s="9" t="str">
        <f>IF('Macrobond Imports'!BS360="","",'Macrobond Imports'!BS360)</f>
        <v/>
      </c>
      <c r="J361" s="9" t="str">
        <f>IF('Macrobond Imports'!AA360="","",'Macrobond Imports'!AA360)</f>
        <v/>
      </c>
      <c r="K361" s="9">
        <f>IF('Macrobond Imports'!DF360="","",'Macrobond Imports'!DF360)</f>
        <v>62.4</v>
      </c>
      <c r="L361" s="9">
        <f>IF('Macrobond Imports'!EA360="","",'Macrobond Imports'!EA360)</f>
        <v>63.4</v>
      </c>
      <c r="M361" s="9">
        <f>IF('Macrobond Imports'!FA360="","",'Macrobond Imports'!FA360)</f>
        <v>43.1</v>
      </c>
      <c r="N361" s="9">
        <f>IF('Macrobond Imports'!FC360="","",'Macrobond Imports'!FC360)</f>
        <v>65.3</v>
      </c>
      <c r="P361" s="16">
        <f t="shared" si="281"/>
        <v>28065</v>
      </c>
      <c r="Q361" s="17" t="str">
        <f t="shared" si="282"/>
        <v/>
      </c>
      <c r="R361" s="17" t="str">
        <f t="shared" si="283"/>
        <v/>
      </c>
      <c r="S361" s="17" t="str">
        <f t="shared" si="284"/>
        <v/>
      </c>
      <c r="T361" s="17" t="str">
        <f t="shared" si="285"/>
        <v/>
      </c>
      <c r="U361" s="17" t="str">
        <f t="shared" si="286"/>
        <v/>
      </c>
      <c r="V361" s="17" t="str">
        <f t="shared" si="287"/>
        <v/>
      </c>
      <c r="W361" s="17" t="str">
        <f t="shared" si="288"/>
        <v/>
      </c>
      <c r="X361" s="17" t="str">
        <f t="shared" si="289"/>
        <v/>
      </c>
      <c r="Y361" s="17" t="str">
        <f t="shared" si="290"/>
        <v/>
      </c>
      <c r="Z361" s="17">
        <f t="shared" si="291"/>
        <v>6.4516129032257119E-3</v>
      </c>
      <c r="AA361" s="17">
        <f t="shared" si="292"/>
        <v>6.3492063492063266E-3</v>
      </c>
      <c r="AB361" s="17">
        <f t="shared" si="293"/>
        <v>1.4117647058823568E-2</v>
      </c>
      <c r="AC361" s="17">
        <f t="shared" si="294"/>
        <v>4.6153846153844658E-3</v>
      </c>
      <c r="AE361" s="17" t="str">
        <f t="shared" ca="1" si="295"/>
        <v/>
      </c>
      <c r="AF361" s="17" t="str">
        <f t="shared" ca="1" si="296"/>
        <v/>
      </c>
      <c r="AG361" s="17" t="str">
        <f t="shared" ca="1" si="297"/>
        <v/>
      </c>
      <c r="AH361" s="17" t="str">
        <f t="shared" ca="1" si="298"/>
        <v/>
      </c>
      <c r="AI361" s="17" t="str">
        <f t="shared" ca="1" si="299"/>
        <v/>
      </c>
      <c r="AJ361" s="17" t="str">
        <f t="shared" ca="1" si="300"/>
        <v/>
      </c>
      <c r="AK361" s="17" t="str">
        <f t="shared" ca="1" si="301"/>
        <v/>
      </c>
      <c r="AL361" s="17" t="str">
        <f t="shared" ca="1" si="302"/>
        <v/>
      </c>
      <c r="AM361" s="17" t="str">
        <f t="shared" ca="1" si="303"/>
        <v/>
      </c>
      <c r="AN361" s="17">
        <f t="shared" ca="1" si="304"/>
        <v>5.7627118644067776E-2</v>
      </c>
      <c r="AO361" s="17">
        <f t="shared" ca="1" si="305"/>
        <v>-1.5527950310559091E-2</v>
      </c>
      <c r="AP361" s="17">
        <f t="shared" ca="1" si="306"/>
        <v>5.8968058968059012E-2</v>
      </c>
      <c r="AQ361" s="17">
        <f t="shared" ca="1" si="307"/>
        <v>6.3517915309446282E-2</v>
      </c>
      <c r="AS361" s="17" t="str">
        <f t="shared" ca="1" si="308"/>
        <v/>
      </c>
      <c r="AT361" s="17" t="str">
        <f t="shared" ca="1" si="309"/>
        <v/>
      </c>
      <c r="AU361" s="17" t="str">
        <f t="shared" ca="1" si="310"/>
        <v/>
      </c>
      <c r="AV361" s="17" t="str">
        <f t="shared" ca="1" si="311"/>
        <v/>
      </c>
      <c r="AW361" s="17" t="str">
        <f t="shared" ca="1" si="312"/>
        <v/>
      </c>
      <c r="AX361" s="17" t="str">
        <f t="shared" ca="1" si="313"/>
        <v/>
      </c>
      <c r="AY361" s="17" t="str">
        <f t="shared" ca="1" si="314"/>
        <v/>
      </c>
      <c r="AZ361" s="17" t="str">
        <f t="shared" ca="1" si="315"/>
        <v/>
      </c>
      <c r="BA361" s="17" t="str">
        <f t="shared" ca="1" si="316"/>
        <v/>
      </c>
      <c r="BB361" s="17">
        <f t="shared" ca="1" si="317"/>
        <v>7.3733395031901683E-2</v>
      </c>
      <c r="BC361" s="17">
        <f t="shared" ca="1" si="318"/>
        <v>-1.2519407546452865E-2</v>
      </c>
      <c r="BD361" s="17">
        <f t="shared" ca="1" si="319"/>
        <v>0.15222092535619192</v>
      </c>
      <c r="BE361" s="17">
        <f t="shared" ca="1" si="320"/>
        <v>6.367470964156019E-2</v>
      </c>
      <c r="BG361" s="17" t="str">
        <f t="shared" ca="1" si="321"/>
        <v/>
      </c>
      <c r="BH361" s="17" t="str">
        <f t="shared" ca="1" si="322"/>
        <v/>
      </c>
      <c r="BI361" s="17" t="str">
        <f t="shared" ca="1" si="323"/>
        <v/>
      </c>
      <c r="BJ361" s="17" t="str">
        <f t="shared" ca="1" si="324"/>
        <v/>
      </c>
      <c r="BK361" s="17" t="str">
        <f t="shared" ca="1" si="325"/>
        <v/>
      </c>
      <c r="BL361" s="17" t="str">
        <f t="shared" ca="1" si="326"/>
        <v/>
      </c>
      <c r="BM361" s="17" t="str">
        <f t="shared" ca="1" si="327"/>
        <v/>
      </c>
      <c r="BN361" s="17" t="str">
        <f t="shared" ca="1" si="328"/>
        <v/>
      </c>
      <c r="BO361" s="17" t="str">
        <f t="shared" ca="1" si="329"/>
        <v/>
      </c>
      <c r="BP361" s="17">
        <f t="shared" ca="1" si="330"/>
        <v>7.0864582559837519E-2</v>
      </c>
      <c r="BQ361" s="17">
        <f t="shared" ca="1" si="331"/>
        <v>-6.2794193267671217E-3</v>
      </c>
      <c r="BR361" s="17">
        <f t="shared" ca="1" si="332"/>
        <v>0.13251638469745464</v>
      </c>
      <c r="BS361" s="17">
        <f t="shared" ca="1" si="333"/>
        <v>6.7559786091972329E-2</v>
      </c>
      <c r="BX361" t="str">
        <f>IF('Macrobond Imports'!FG360="","",'Macrobond Imports'!FG360)</f>
        <v/>
      </c>
      <c r="BY361" t="str">
        <f>IF('Macrobond Imports'!AI360="","",'Macrobond Imports'!AI360)</f>
        <v/>
      </c>
      <c r="CA361" s="37" t="str">
        <f t="shared" ca="1" si="334"/>
        <v/>
      </c>
      <c r="CB361" s="37" t="str">
        <f t="shared" ca="1" si="335"/>
        <v/>
      </c>
    </row>
    <row r="362" spans="1:80" x14ac:dyDescent="0.25">
      <c r="A362" s="10">
        <f>IF('Macrobond Imports'!A361="","",'Macrobond Imports'!A361)</f>
        <v>28095</v>
      </c>
      <c r="B362" s="9" t="str">
        <f>IF('Macrobond Imports'!B361="","",'Macrobond Imports'!B361)</f>
        <v/>
      </c>
      <c r="C362" s="9" t="str">
        <f>IF('Macrobond Imports'!C361="","",'Macrobond Imports'!C361)</f>
        <v/>
      </c>
      <c r="D362" s="9" t="str">
        <f>IF('Macrobond Imports'!Z361="","",'Macrobond Imports'!Z361)</f>
        <v/>
      </c>
      <c r="E362" s="9" t="str">
        <f>IF('Macrobond Imports'!BH361="","",'Macrobond Imports'!BH361)</f>
        <v/>
      </c>
      <c r="F362" s="9" t="str">
        <f>IF('Macrobond Imports'!BJ361="","",'Macrobond Imports'!BJ361)</f>
        <v/>
      </c>
      <c r="G362" s="9" t="str">
        <f>IF('Macrobond Imports'!BK361="","",'Macrobond Imports'!BK361)</f>
        <v/>
      </c>
      <c r="H362" s="9" t="str">
        <f>IF('Macrobond Imports'!BL361="","",'Macrobond Imports'!BL361)</f>
        <v/>
      </c>
      <c r="I362" s="9" t="str">
        <f>IF('Macrobond Imports'!BS361="","",'Macrobond Imports'!BS361)</f>
        <v/>
      </c>
      <c r="J362" s="9" t="str">
        <f>IF('Macrobond Imports'!AA361="","",'Macrobond Imports'!AA361)</f>
        <v/>
      </c>
      <c r="K362" s="9">
        <f>IF('Macrobond Imports'!DF361="","",'Macrobond Imports'!DF361)</f>
        <v>62.8</v>
      </c>
      <c r="L362" s="9">
        <f>IF('Macrobond Imports'!EA361="","",'Macrobond Imports'!EA361)</f>
        <v>64.5</v>
      </c>
      <c r="M362" s="9">
        <f>IF('Macrobond Imports'!FA361="","",'Macrobond Imports'!FA361)</f>
        <v>43.4</v>
      </c>
      <c r="N362" s="9">
        <f>IF('Macrobond Imports'!FC361="","",'Macrobond Imports'!FC361)</f>
        <v>65.599999999999994</v>
      </c>
      <c r="P362" s="16">
        <f t="shared" si="281"/>
        <v>28095</v>
      </c>
      <c r="Q362" s="17" t="str">
        <f t="shared" si="282"/>
        <v/>
      </c>
      <c r="R362" s="17" t="str">
        <f t="shared" si="283"/>
        <v/>
      </c>
      <c r="S362" s="17" t="str">
        <f t="shared" si="284"/>
        <v/>
      </c>
      <c r="T362" s="17" t="str">
        <f t="shared" si="285"/>
        <v/>
      </c>
      <c r="U362" s="17" t="str">
        <f t="shared" si="286"/>
        <v/>
      </c>
      <c r="V362" s="17" t="str">
        <f t="shared" si="287"/>
        <v/>
      </c>
      <c r="W362" s="17" t="str">
        <f t="shared" si="288"/>
        <v/>
      </c>
      <c r="X362" s="17" t="str">
        <f t="shared" si="289"/>
        <v/>
      </c>
      <c r="Y362" s="17" t="str">
        <f t="shared" si="290"/>
        <v/>
      </c>
      <c r="Z362" s="17">
        <f t="shared" si="291"/>
        <v>6.4102564102563875E-3</v>
      </c>
      <c r="AA362" s="17">
        <f t="shared" si="292"/>
        <v>1.7350157728706739E-2</v>
      </c>
      <c r="AB362" s="17">
        <f t="shared" si="293"/>
        <v>6.9605568445474386E-3</v>
      </c>
      <c r="AC362" s="17">
        <f t="shared" si="294"/>
        <v>4.5941807044409533E-3</v>
      </c>
      <c r="AE362" s="17" t="str">
        <f t="shared" ca="1" si="295"/>
        <v/>
      </c>
      <c r="AF362" s="17" t="str">
        <f t="shared" ca="1" si="296"/>
        <v/>
      </c>
      <c r="AG362" s="17" t="str">
        <f t="shared" ca="1" si="297"/>
        <v/>
      </c>
      <c r="AH362" s="17" t="str">
        <f t="shared" ca="1" si="298"/>
        <v/>
      </c>
      <c r="AI362" s="17" t="str">
        <f t="shared" ca="1" si="299"/>
        <v/>
      </c>
      <c r="AJ362" s="17" t="str">
        <f t="shared" ca="1" si="300"/>
        <v/>
      </c>
      <c r="AK362" s="17" t="str">
        <f t="shared" ca="1" si="301"/>
        <v/>
      </c>
      <c r="AL362" s="17" t="str">
        <f t="shared" ca="1" si="302"/>
        <v/>
      </c>
      <c r="AM362" s="17" t="str">
        <f t="shared" ca="1" si="303"/>
        <v/>
      </c>
      <c r="AN362" s="17">
        <f t="shared" ca="1" si="304"/>
        <v>6.0810810810810745E-2</v>
      </c>
      <c r="AO362" s="17">
        <f t="shared" ca="1" si="305"/>
        <v>7.8125E-3</v>
      </c>
      <c r="AP362" s="17">
        <f t="shared" ca="1" si="306"/>
        <v>6.112469437652801E-2</v>
      </c>
      <c r="AQ362" s="17">
        <f t="shared" ca="1" si="307"/>
        <v>6.1488673139158623E-2</v>
      </c>
      <c r="AS362" s="17" t="str">
        <f t="shared" ca="1" si="308"/>
        <v/>
      </c>
      <c r="AT362" s="17" t="str">
        <f t="shared" ca="1" si="309"/>
        <v/>
      </c>
      <c r="AU362" s="17" t="str">
        <f t="shared" ca="1" si="310"/>
        <v/>
      </c>
      <c r="AV362" s="17" t="str">
        <f t="shared" ca="1" si="311"/>
        <v/>
      </c>
      <c r="AW362" s="17" t="str">
        <f t="shared" ca="1" si="312"/>
        <v/>
      </c>
      <c r="AX362" s="17" t="str">
        <f t="shared" ca="1" si="313"/>
        <v/>
      </c>
      <c r="AY362" s="17" t="str">
        <f t="shared" ca="1" si="314"/>
        <v/>
      </c>
      <c r="AZ362" s="17" t="str">
        <f t="shared" ca="1" si="315"/>
        <v/>
      </c>
      <c r="BA362" s="17" t="str">
        <f t="shared" ca="1" si="316"/>
        <v/>
      </c>
      <c r="BB362" s="17">
        <f t="shared" ca="1" si="317"/>
        <v>5.9439055507370275E-2</v>
      </c>
      <c r="BC362" s="17">
        <f t="shared" ca="1" si="318"/>
        <v>7.1227780903197369E-2</v>
      </c>
      <c r="BD362" s="17">
        <f t="shared" ca="1" si="319"/>
        <v>0.11868834699553221</v>
      </c>
      <c r="BE362" s="17">
        <f t="shared" ca="1" si="320"/>
        <v>5.6813213830841036E-2</v>
      </c>
      <c r="BG362" s="17" t="str">
        <f t="shared" ca="1" si="321"/>
        <v/>
      </c>
      <c r="BH362" s="17" t="str">
        <f t="shared" ca="1" si="322"/>
        <v/>
      </c>
      <c r="BI362" s="17" t="str">
        <f t="shared" ca="1" si="323"/>
        <v/>
      </c>
      <c r="BJ362" s="17" t="str">
        <f t="shared" ca="1" si="324"/>
        <v/>
      </c>
      <c r="BK362" s="17" t="str">
        <f t="shared" ca="1" si="325"/>
        <v/>
      </c>
      <c r="BL362" s="17" t="str">
        <f t="shared" ca="1" si="326"/>
        <v/>
      </c>
      <c r="BM362" s="17" t="str">
        <f t="shared" ca="1" si="327"/>
        <v/>
      </c>
      <c r="BN362" s="17" t="str">
        <f t="shared" ca="1" si="328"/>
        <v/>
      </c>
      <c r="BO362" s="17" t="str">
        <f t="shared" ca="1" si="329"/>
        <v/>
      </c>
      <c r="BP362" s="17">
        <f t="shared" ca="1" si="330"/>
        <v>6.6871537396121949E-2</v>
      </c>
      <c r="BQ362" s="17">
        <f t="shared" ca="1" si="331"/>
        <v>-2.1357126726636366E-2</v>
      </c>
      <c r="BR362" s="17">
        <f t="shared" ca="1" si="332"/>
        <v>0.1370790044008714</v>
      </c>
      <c r="BS362" s="17">
        <f t="shared" ca="1" si="333"/>
        <v>6.388196669435553E-2</v>
      </c>
      <c r="BX362" t="str">
        <f>IF('Macrobond Imports'!FG361="","",'Macrobond Imports'!FG361)</f>
        <v/>
      </c>
      <c r="BY362" t="str">
        <f>IF('Macrobond Imports'!AI361="","",'Macrobond Imports'!AI361)</f>
        <v/>
      </c>
      <c r="CA362" s="37" t="str">
        <f t="shared" ca="1" si="334"/>
        <v/>
      </c>
      <c r="CB362" s="37" t="str">
        <f t="shared" ca="1" si="335"/>
        <v/>
      </c>
    </row>
    <row r="363" spans="1:80" x14ac:dyDescent="0.25">
      <c r="A363" s="10">
        <f>IF('Macrobond Imports'!A362="","",'Macrobond Imports'!A362)</f>
        <v>28126</v>
      </c>
      <c r="B363" s="9" t="str">
        <f>IF('Macrobond Imports'!B362="","",'Macrobond Imports'!B362)</f>
        <v/>
      </c>
      <c r="C363" s="9" t="str">
        <f>IF('Macrobond Imports'!C362="","",'Macrobond Imports'!C362)</f>
        <v/>
      </c>
      <c r="D363" s="9" t="str">
        <f>IF('Macrobond Imports'!Z362="","",'Macrobond Imports'!Z362)</f>
        <v/>
      </c>
      <c r="E363" s="9" t="str">
        <f>IF('Macrobond Imports'!BH362="","",'Macrobond Imports'!BH362)</f>
        <v/>
      </c>
      <c r="F363" s="9" t="str">
        <f>IF('Macrobond Imports'!BJ362="","",'Macrobond Imports'!BJ362)</f>
        <v/>
      </c>
      <c r="G363" s="9" t="str">
        <f>IF('Macrobond Imports'!BK362="","",'Macrobond Imports'!BK362)</f>
        <v/>
      </c>
      <c r="H363" s="9" t="str">
        <f>IF('Macrobond Imports'!BL362="","",'Macrobond Imports'!BL362)</f>
        <v/>
      </c>
      <c r="I363" s="9" t="str">
        <f>IF('Macrobond Imports'!BS362="","",'Macrobond Imports'!BS362)</f>
        <v/>
      </c>
      <c r="J363" s="9" t="str">
        <f>IF('Macrobond Imports'!AA362="","",'Macrobond Imports'!AA362)</f>
        <v/>
      </c>
      <c r="K363" s="9">
        <f>IF('Macrobond Imports'!DF362="","",'Macrobond Imports'!DF362)</f>
        <v>63</v>
      </c>
      <c r="L363" s="9">
        <f>IF('Macrobond Imports'!EA362="","",'Macrobond Imports'!EA362)</f>
        <v>64.3</v>
      </c>
      <c r="M363" s="9">
        <f>IF('Macrobond Imports'!FA362="","",'Macrobond Imports'!FA362)</f>
        <v>43.9</v>
      </c>
      <c r="N363" s="9">
        <f>IF('Macrobond Imports'!FC362="","",'Macrobond Imports'!FC362)</f>
        <v>65.8</v>
      </c>
      <c r="P363" s="16">
        <f t="shared" si="281"/>
        <v>28126</v>
      </c>
      <c r="Q363" s="17" t="str">
        <f t="shared" si="282"/>
        <v/>
      </c>
      <c r="R363" s="17" t="str">
        <f t="shared" si="283"/>
        <v/>
      </c>
      <c r="S363" s="17" t="str">
        <f t="shared" si="284"/>
        <v/>
      </c>
      <c r="T363" s="17" t="str">
        <f t="shared" si="285"/>
        <v/>
      </c>
      <c r="U363" s="17" t="str">
        <f t="shared" si="286"/>
        <v/>
      </c>
      <c r="V363" s="17" t="str">
        <f t="shared" si="287"/>
        <v/>
      </c>
      <c r="W363" s="17" t="str">
        <f t="shared" si="288"/>
        <v/>
      </c>
      <c r="X363" s="17" t="str">
        <f t="shared" si="289"/>
        <v/>
      </c>
      <c r="Y363" s="17" t="str">
        <f t="shared" si="290"/>
        <v/>
      </c>
      <c r="Z363" s="17">
        <f t="shared" si="291"/>
        <v>3.1847133757962887E-3</v>
      </c>
      <c r="AA363" s="17">
        <f t="shared" si="292"/>
        <v>-3.1007751937984773E-3</v>
      </c>
      <c r="AB363" s="17">
        <f t="shared" si="293"/>
        <v>1.1520737327188835E-2</v>
      </c>
      <c r="AC363" s="17">
        <f t="shared" si="294"/>
        <v>3.0487804878049918E-3</v>
      </c>
      <c r="AE363" s="17" t="str">
        <f t="shared" ca="1" si="295"/>
        <v/>
      </c>
      <c r="AF363" s="17" t="str">
        <f t="shared" ca="1" si="296"/>
        <v/>
      </c>
      <c r="AG363" s="17" t="str">
        <f t="shared" ca="1" si="297"/>
        <v/>
      </c>
      <c r="AH363" s="17" t="str">
        <f t="shared" ca="1" si="298"/>
        <v/>
      </c>
      <c r="AI363" s="17" t="str">
        <f t="shared" ca="1" si="299"/>
        <v/>
      </c>
      <c r="AJ363" s="17" t="str">
        <f t="shared" ca="1" si="300"/>
        <v/>
      </c>
      <c r="AK363" s="17" t="str">
        <f t="shared" ca="1" si="301"/>
        <v/>
      </c>
      <c r="AL363" s="17" t="str">
        <f t="shared" ca="1" si="302"/>
        <v/>
      </c>
      <c r="AM363" s="17" t="str">
        <f t="shared" ca="1" si="303"/>
        <v/>
      </c>
      <c r="AN363" s="17">
        <f t="shared" ca="1" si="304"/>
        <v>6.0606060606060552E-2</v>
      </c>
      <c r="AO363" s="17">
        <f t="shared" ca="1" si="305"/>
        <v>2.0634920634920562E-2</v>
      </c>
      <c r="AP363" s="17">
        <f t="shared" ca="1" si="306"/>
        <v>7.5980392156862697E-2</v>
      </c>
      <c r="AQ363" s="17">
        <f t="shared" ca="1" si="307"/>
        <v>5.9581320450885489E-2</v>
      </c>
      <c r="AS363" s="17" t="str">
        <f t="shared" ca="1" si="308"/>
        <v/>
      </c>
      <c r="AT363" s="17" t="str">
        <f t="shared" ca="1" si="309"/>
        <v/>
      </c>
      <c r="AU363" s="17" t="str">
        <f t="shared" ca="1" si="310"/>
        <v/>
      </c>
      <c r="AV363" s="17" t="str">
        <f t="shared" ca="1" si="311"/>
        <v/>
      </c>
      <c r="AW363" s="17" t="str">
        <f t="shared" ca="1" si="312"/>
        <v/>
      </c>
      <c r="AX363" s="17" t="str">
        <f t="shared" ca="1" si="313"/>
        <v/>
      </c>
      <c r="AY363" s="17" t="str">
        <f t="shared" ca="1" si="314"/>
        <v/>
      </c>
      <c r="AZ363" s="17" t="str">
        <f t="shared" ca="1" si="315"/>
        <v/>
      </c>
      <c r="BA363" s="17" t="str">
        <f t="shared" ca="1" si="316"/>
        <v/>
      </c>
      <c r="BB363" s="17">
        <f t="shared" ca="1" si="317"/>
        <v>6.6093854389883688E-2</v>
      </c>
      <c r="BC363" s="17">
        <f t="shared" ca="1" si="318"/>
        <v>8.5129808935602513E-2</v>
      </c>
      <c r="BD363" s="17">
        <f t="shared" ca="1" si="319"/>
        <v>0.13841959067731469</v>
      </c>
      <c r="BE363" s="17">
        <f t="shared" ca="1" si="320"/>
        <v>5.0147125358356082E-2</v>
      </c>
      <c r="BG363" s="17" t="str">
        <f t="shared" ca="1" si="321"/>
        <v/>
      </c>
      <c r="BH363" s="17" t="str">
        <f t="shared" ca="1" si="322"/>
        <v/>
      </c>
      <c r="BI363" s="17" t="str">
        <f t="shared" ca="1" si="323"/>
        <v/>
      </c>
      <c r="BJ363" s="17" t="str">
        <f t="shared" ca="1" si="324"/>
        <v/>
      </c>
      <c r="BK363" s="17" t="str">
        <f t="shared" ca="1" si="325"/>
        <v/>
      </c>
      <c r="BL363" s="17" t="str">
        <f t="shared" ca="1" si="326"/>
        <v/>
      </c>
      <c r="BM363" s="17" t="str">
        <f t="shared" ca="1" si="327"/>
        <v/>
      </c>
      <c r="BN363" s="17" t="str">
        <f t="shared" ca="1" si="328"/>
        <v/>
      </c>
      <c r="BO363" s="17" t="str">
        <f t="shared" ca="1" si="329"/>
        <v/>
      </c>
      <c r="BP363" s="17">
        <f t="shared" ca="1" si="330"/>
        <v>6.3160122254038553E-2</v>
      </c>
      <c r="BQ363" s="17">
        <f t="shared" ca="1" si="331"/>
        <v>-1.5372561347355651E-2</v>
      </c>
      <c r="BR363" s="17">
        <f t="shared" ca="1" si="332"/>
        <v>0.13536266377603901</v>
      </c>
      <c r="BS363" s="17">
        <f t="shared" ca="1" si="333"/>
        <v>6.0352026959181515E-2</v>
      </c>
      <c r="BX363" t="str">
        <f>IF('Macrobond Imports'!FG362="","",'Macrobond Imports'!FG362)</f>
        <v/>
      </c>
      <c r="BY363" t="str">
        <f>IF('Macrobond Imports'!AI362="","",'Macrobond Imports'!AI362)</f>
        <v/>
      </c>
      <c r="CA363" s="37" t="str">
        <f t="shared" ca="1" si="334"/>
        <v/>
      </c>
      <c r="CB363" s="37" t="str">
        <f t="shared" ca="1" si="335"/>
        <v/>
      </c>
    </row>
    <row r="364" spans="1:80" x14ac:dyDescent="0.25">
      <c r="A364" s="10">
        <f>IF('Macrobond Imports'!A363="","",'Macrobond Imports'!A363)</f>
        <v>28157</v>
      </c>
      <c r="B364" s="9" t="str">
        <f>IF('Macrobond Imports'!B363="","",'Macrobond Imports'!B363)</f>
        <v/>
      </c>
      <c r="C364" s="9" t="str">
        <f>IF('Macrobond Imports'!C363="","",'Macrobond Imports'!C363)</f>
        <v/>
      </c>
      <c r="D364" s="9" t="str">
        <f>IF('Macrobond Imports'!Z363="","",'Macrobond Imports'!Z363)</f>
        <v/>
      </c>
      <c r="E364" s="9" t="str">
        <f>IF('Macrobond Imports'!BH363="","",'Macrobond Imports'!BH363)</f>
        <v/>
      </c>
      <c r="F364" s="9" t="str">
        <f>IF('Macrobond Imports'!BJ363="","",'Macrobond Imports'!BJ363)</f>
        <v/>
      </c>
      <c r="G364" s="9" t="str">
        <f>IF('Macrobond Imports'!BK363="","",'Macrobond Imports'!BK363)</f>
        <v/>
      </c>
      <c r="H364" s="9" t="str">
        <f>IF('Macrobond Imports'!BL363="","",'Macrobond Imports'!BL363)</f>
        <v/>
      </c>
      <c r="I364" s="9" t="str">
        <f>IF('Macrobond Imports'!BS363="","",'Macrobond Imports'!BS363)</f>
        <v/>
      </c>
      <c r="J364" s="9" t="str">
        <f>IF('Macrobond Imports'!AA363="","",'Macrobond Imports'!AA363)</f>
        <v/>
      </c>
      <c r="K364" s="9">
        <f>IF('Macrobond Imports'!DF363="","",'Macrobond Imports'!DF363)</f>
        <v>63.3</v>
      </c>
      <c r="L364" s="9">
        <f>IF('Macrobond Imports'!EA363="","",'Macrobond Imports'!EA363)</f>
        <v>65.7</v>
      </c>
      <c r="M364" s="9">
        <f>IF('Macrobond Imports'!FA363="","",'Macrobond Imports'!FA363)</f>
        <v>45.1</v>
      </c>
      <c r="N364" s="9">
        <f>IF('Macrobond Imports'!FC363="","",'Macrobond Imports'!FC363)</f>
        <v>65.900000000000006</v>
      </c>
      <c r="P364" s="16">
        <f t="shared" si="281"/>
        <v>28157</v>
      </c>
      <c r="Q364" s="17" t="str">
        <f t="shared" si="282"/>
        <v/>
      </c>
      <c r="R364" s="17" t="str">
        <f t="shared" si="283"/>
        <v/>
      </c>
      <c r="S364" s="17" t="str">
        <f t="shared" si="284"/>
        <v/>
      </c>
      <c r="T364" s="17" t="str">
        <f t="shared" si="285"/>
        <v/>
      </c>
      <c r="U364" s="17" t="str">
        <f t="shared" si="286"/>
        <v/>
      </c>
      <c r="V364" s="17" t="str">
        <f t="shared" si="287"/>
        <v/>
      </c>
      <c r="W364" s="17" t="str">
        <f t="shared" si="288"/>
        <v/>
      </c>
      <c r="X364" s="17" t="str">
        <f t="shared" si="289"/>
        <v/>
      </c>
      <c r="Y364" s="17" t="str">
        <f t="shared" si="290"/>
        <v/>
      </c>
      <c r="Z364" s="17">
        <f t="shared" si="291"/>
        <v>4.761904761904745E-3</v>
      </c>
      <c r="AA364" s="17">
        <f t="shared" si="292"/>
        <v>2.1772939346812015E-2</v>
      </c>
      <c r="AB364" s="17">
        <f t="shared" si="293"/>
        <v>2.7334851936218652E-2</v>
      </c>
      <c r="AC364" s="17">
        <f t="shared" si="294"/>
        <v>1.5197568389058169E-3</v>
      </c>
      <c r="AE364" s="17" t="str">
        <f t="shared" ca="1" si="295"/>
        <v/>
      </c>
      <c r="AF364" s="17" t="str">
        <f t="shared" ca="1" si="296"/>
        <v/>
      </c>
      <c r="AG364" s="17" t="str">
        <f t="shared" ca="1" si="297"/>
        <v/>
      </c>
      <c r="AH364" s="17" t="str">
        <f t="shared" ca="1" si="298"/>
        <v/>
      </c>
      <c r="AI364" s="17" t="str">
        <f t="shared" ca="1" si="299"/>
        <v/>
      </c>
      <c r="AJ364" s="17" t="str">
        <f t="shared" ca="1" si="300"/>
        <v/>
      </c>
      <c r="AK364" s="17" t="str">
        <f t="shared" ca="1" si="301"/>
        <v/>
      </c>
      <c r="AL364" s="17" t="str">
        <f t="shared" ca="1" si="302"/>
        <v/>
      </c>
      <c r="AM364" s="17" t="str">
        <f t="shared" ca="1" si="303"/>
        <v/>
      </c>
      <c r="AN364" s="17">
        <f t="shared" ca="1" si="304"/>
        <v>6.2080536912751505E-2</v>
      </c>
      <c r="AO364" s="17">
        <f t="shared" ca="1" si="305"/>
        <v>5.7971014492753659E-2</v>
      </c>
      <c r="AP364" s="17">
        <f t="shared" ca="1" si="306"/>
        <v>0.10810810810810811</v>
      </c>
      <c r="AQ364" s="17">
        <f t="shared" ca="1" si="307"/>
        <v>5.7784911717496223E-2</v>
      </c>
      <c r="AS364" s="17" t="str">
        <f t="shared" ca="1" si="308"/>
        <v/>
      </c>
      <c r="AT364" s="17" t="str">
        <f t="shared" ca="1" si="309"/>
        <v/>
      </c>
      <c r="AU364" s="17" t="str">
        <f t="shared" ca="1" si="310"/>
        <v/>
      </c>
      <c r="AV364" s="17" t="str">
        <f t="shared" ca="1" si="311"/>
        <v/>
      </c>
      <c r="AW364" s="17" t="str">
        <f t="shared" ca="1" si="312"/>
        <v/>
      </c>
      <c r="AX364" s="17" t="str">
        <f t="shared" ca="1" si="313"/>
        <v/>
      </c>
      <c r="AY364" s="17" t="str">
        <f t="shared" ca="1" si="314"/>
        <v/>
      </c>
      <c r="AZ364" s="17" t="str">
        <f t="shared" ca="1" si="315"/>
        <v/>
      </c>
      <c r="BA364" s="17" t="str">
        <f t="shared" ca="1" si="316"/>
        <v/>
      </c>
      <c r="BB364" s="17">
        <f t="shared" ca="1" si="317"/>
        <v>5.8952503305185866E-2</v>
      </c>
      <c r="BC364" s="17">
        <f t="shared" ca="1" si="318"/>
        <v>0.15319950344075317</v>
      </c>
      <c r="BD364" s="17">
        <f t="shared" ca="1" si="319"/>
        <v>0.19893899829071349</v>
      </c>
      <c r="BE364" s="17">
        <f t="shared" ca="1" si="320"/>
        <v>3.7263111621420819E-2</v>
      </c>
      <c r="BG364" s="17" t="str">
        <f t="shared" ca="1" si="321"/>
        <v/>
      </c>
      <c r="BH364" s="17" t="str">
        <f t="shared" ca="1" si="322"/>
        <v/>
      </c>
      <c r="BI364" s="17" t="str">
        <f t="shared" ca="1" si="323"/>
        <v/>
      </c>
      <c r="BJ364" s="17" t="str">
        <f t="shared" ca="1" si="324"/>
        <v/>
      </c>
      <c r="BK364" s="17" t="str">
        <f t="shared" ca="1" si="325"/>
        <v/>
      </c>
      <c r="BL364" s="17" t="str">
        <f t="shared" ca="1" si="326"/>
        <v/>
      </c>
      <c r="BM364" s="17" t="str">
        <f t="shared" ca="1" si="327"/>
        <v/>
      </c>
      <c r="BN364" s="17" t="str">
        <f t="shared" ca="1" si="328"/>
        <v/>
      </c>
      <c r="BO364" s="17" t="str">
        <f t="shared" ca="1" si="329"/>
        <v/>
      </c>
      <c r="BP364" s="17">
        <f t="shared" ca="1" si="330"/>
        <v>6.6317338577689844E-2</v>
      </c>
      <c r="BQ364" s="17">
        <f t="shared" ca="1" si="331"/>
        <v>6.7127981488073862E-2</v>
      </c>
      <c r="BR364" s="17">
        <f t="shared" ca="1" si="332"/>
        <v>0.17534786427514804</v>
      </c>
      <c r="BS364" s="17">
        <f t="shared" ca="1" si="333"/>
        <v>5.0385900074737533E-2</v>
      </c>
      <c r="BX364" t="str">
        <f>IF('Macrobond Imports'!FG363="","",'Macrobond Imports'!FG363)</f>
        <v/>
      </c>
      <c r="BY364" t="str">
        <f>IF('Macrobond Imports'!AI363="","",'Macrobond Imports'!AI363)</f>
        <v/>
      </c>
      <c r="CA364" s="37" t="str">
        <f t="shared" ca="1" si="334"/>
        <v/>
      </c>
      <c r="CB364" s="37" t="str">
        <f t="shared" ca="1" si="335"/>
        <v/>
      </c>
    </row>
    <row r="365" spans="1:80" x14ac:dyDescent="0.25">
      <c r="A365" s="10">
        <f>IF('Macrobond Imports'!A364="","",'Macrobond Imports'!A364)</f>
        <v>28185</v>
      </c>
      <c r="B365" s="9" t="str">
        <f>IF('Macrobond Imports'!B364="","",'Macrobond Imports'!B364)</f>
        <v/>
      </c>
      <c r="C365" s="9" t="str">
        <f>IF('Macrobond Imports'!C364="","",'Macrobond Imports'!C364)</f>
        <v/>
      </c>
      <c r="D365" s="9" t="str">
        <f>IF('Macrobond Imports'!Z364="","",'Macrobond Imports'!Z364)</f>
        <v/>
      </c>
      <c r="E365" s="9" t="str">
        <f>IF('Macrobond Imports'!BH364="","",'Macrobond Imports'!BH364)</f>
        <v/>
      </c>
      <c r="F365" s="9" t="str">
        <f>IF('Macrobond Imports'!BJ364="","",'Macrobond Imports'!BJ364)</f>
        <v/>
      </c>
      <c r="G365" s="9" t="str">
        <f>IF('Macrobond Imports'!BK364="","",'Macrobond Imports'!BK364)</f>
        <v/>
      </c>
      <c r="H365" s="9" t="str">
        <f>IF('Macrobond Imports'!BL364="","",'Macrobond Imports'!BL364)</f>
        <v/>
      </c>
      <c r="I365" s="9" t="str">
        <f>IF('Macrobond Imports'!BS364="","",'Macrobond Imports'!BS364)</f>
        <v/>
      </c>
      <c r="J365" s="9" t="str">
        <f>IF('Macrobond Imports'!AA364="","",'Macrobond Imports'!AA364)</f>
        <v/>
      </c>
      <c r="K365" s="9">
        <f>IF('Macrobond Imports'!DF364="","",'Macrobond Imports'!DF364)</f>
        <v>63.9</v>
      </c>
      <c r="L365" s="9">
        <f>IF('Macrobond Imports'!EA364="","",'Macrobond Imports'!EA364)</f>
        <v>66.599999999999994</v>
      </c>
      <c r="M365" s="9">
        <f>IF('Macrobond Imports'!FA364="","",'Macrobond Imports'!FA364)</f>
        <v>45.7</v>
      </c>
      <c r="N365" s="9">
        <f>IF('Macrobond Imports'!FC364="","",'Macrobond Imports'!FC364)</f>
        <v>66.400000000000006</v>
      </c>
      <c r="P365" s="16">
        <f t="shared" si="281"/>
        <v>28185</v>
      </c>
      <c r="Q365" s="17" t="str">
        <f t="shared" si="282"/>
        <v/>
      </c>
      <c r="R365" s="17" t="str">
        <f t="shared" si="283"/>
        <v/>
      </c>
      <c r="S365" s="17" t="str">
        <f t="shared" si="284"/>
        <v/>
      </c>
      <c r="T365" s="17" t="str">
        <f t="shared" si="285"/>
        <v/>
      </c>
      <c r="U365" s="17" t="str">
        <f t="shared" si="286"/>
        <v/>
      </c>
      <c r="V365" s="17" t="str">
        <f t="shared" si="287"/>
        <v/>
      </c>
      <c r="W365" s="17" t="str">
        <f t="shared" si="288"/>
        <v/>
      </c>
      <c r="X365" s="17" t="str">
        <f t="shared" si="289"/>
        <v/>
      </c>
      <c r="Y365" s="17" t="str">
        <f t="shared" si="290"/>
        <v/>
      </c>
      <c r="Z365" s="17">
        <f t="shared" si="291"/>
        <v>9.4786729857820884E-3</v>
      </c>
      <c r="AA365" s="17">
        <f t="shared" si="292"/>
        <v>1.3698630136986134E-2</v>
      </c>
      <c r="AB365" s="17">
        <f t="shared" si="293"/>
        <v>1.330376940133049E-2</v>
      </c>
      <c r="AC365" s="17">
        <f t="shared" si="294"/>
        <v>7.587253414264028E-3</v>
      </c>
      <c r="AE365" s="17" t="str">
        <f t="shared" ca="1" si="295"/>
        <v/>
      </c>
      <c r="AF365" s="17" t="str">
        <f t="shared" ca="1" si="296"/>
        <v/>
      </c>
      <c r="AG365" s="17" t="str">
        <f t="shared" ca="1" si="297"/>
        <v/>
      </c>
      <c r="AH365" s="17" t="str">
        <f t="shared" ca="1" si="298"/>
        <v/>
      </c>
      <c r="AI365" s="17" t="str">
        <f t="shared" ca="1" si="299"/>
        <v/>
      </c>
      <c r="AJ365" s="17" t="str">
        <f t="shared" ca="1" si="300"/>
        <v/>
      </c>
      <c r="AK365" s="17" t="str">
        <f t="shared" ca="1" si="301"/>
        <v/>
      </c>
      <c r="AL365" s="17" t="str">
        <f t="shared" ca="1" si="302"/>
        <v/>
      </c>
      <c r="AM365" s="17" t="str">
        <f t="shared" ca="1" si="303"/>
        <v/>
      </c>
      <c r="AN365" s="17">
        <f t="shared" ca="1" si="304"/>
        <v>6.8561872909699062E-2</v>
      </c>
      <c r="AO365" s="17">
        <f t="shared" ca="1" si="305"/>
        <v>8.2926829268292535E-2</v>
      </c>
      <c r="AP365" s="17">
        <f t="shared" ca="1" si="306"/>
        <v>0.12561576354679804</v>
      </c>
      <c r="AQ365" s="17">
        <f t="shared" ca="1" si="307"/>
        <v>6.0702875399361034E-2</v>
      </c>
      <c r="AS365" s="17" t="str">
        <f t="shared" ca="1" si="308"/>
        <v/>
      </c>
      <c r="AT365" s="17" t="str">
        <f t="shared" ca="1" si="309"/>
        <v/>
      </c>
      <c r="AU365" s="17" t="str">
        <f t="shared" ca="1" si="310"/>
        <v/>
      </c>
      <c r="AV365" s="17" t="str">
        <f t="shared" ca="1" si="311"/>
        <v/>
      </c>
      <c r="AW365" s="17" t="str">
        <f t="shared" ca="1" si="312"/>
        <v/>
      </c>
      <c r="AX365" s="17" t="str">
        <f t="shared" ca="1" si="313"/>
        <v/>
      </c>
      <c r="AY365" s="17" t="str">
        <f t="shared" ca="1" si="314"/>
        <v/>
      </c>
      <c r="AZ365" s="17" t="str">
        <f t="shared" ca="1" si="315"/>
        <v/>
      </c>
      <c r="BA365" s="17" t="str">
        <f t="shared" ca="1" si="316"/>
        <v/>
      </c>
      <c r="BB365" s="17">
        <f t="shared" ca="1" si="317"/>
        <v>7.1926129941182415E-2</v>
      </c>
      <c r="BC365" s="17">
        <f t="shared" ca="1" si="318"/>
        <v>0.13673192724583871</v>
      </c>
      <c r="BD365" s="17">
        <f t="shared" ca="1" si="319"/>
        <v>0.22943587648630093</v>
      </c>
      <c r="BE365" s="17">
        <f t="shared" ca="1" si="320"/>
        <v>4.9680090602143068E-2</v>
      </c>
      <c r="BG365" s="17" t="str">
        <f t="shared" ca="1" si="321"/>
        <v/>
      </c>
      <c r="BH365" s="17" t="str">
        <f t="shared" ca="1" si="322"/>
        <v/>
      </c>
      <c r="BI365" s="17" t="str">
        <f t="shared" ca="1" si="323"/>
        <v/>
      </c>
      <c r="BJ365" s="17" t="str">
        <f t="shared" ca="1" si="324"/>
        <v/>
      </c>
      <c r="BK365" s="17" t="str">
        <f t="shared" ca="1" si="325"/>
        <v/>
      </c>
      <c r="BL365" s="17" t="str">
        <f t="shared" ca="1" si="326"/>
        <v/>
      </c>
      <c r="BM365" s="17" t="str">
        <f t="shared" ca="1" si="327"/>
        <v/>
      </c>
      <c r="BN365" s="17" t="str">
        <f t="shared" ca="1" si="328"/>
        <v/>
      </c>
      <c r="BO365" s="17" t="str">
        <f t="shared" ca="1" si="329"/>
        <v/>
      </c>
      <c r="BP365" s="17">
        <f t="shared" ca="1" si="330"/>
        <v>6.5664302995346535E-2</v>
      </c>
      <c r="BQ365" s="17">
        <f t="shared" ca="1" si="331"/>
        <v>0.10349391475683878</v>
      </c>
      <c r="BR365" s="17">
        <f t="shared" ca="1" si="332"/>
        <v>0.17275555355899441</v>
      </c>
      <c r="BS365" s="17">
        <f t="shared" ca="1" si="333"/>
        <v>5.3240613555848082E-2</v>
      </c>
      <c r="BX365" t="str">
        <f>IF('Macrobond Imports'!FG364="","",'Macrobond Imports'!FG364)</f>
        <v/>
      </c>
      <c r="BY365" t="str">
        <f>IF('Macrobond Imports'!AI364="","",'Macrobond Imports'!AI364)</f>
        <v/>
      </c>
      <c r="CA365" s="37" t="str">
        <f t="shared" ca="1" si="334"/>
        <v/>
      </c>
      <c r="CB365" s="37" t="str">
        <f t="shared" ca="1" si="335"/>
        <v/>
      </c>
    </row>
    <row r="366" spans="1:80" x14ac:dyDescent="0.25">
      <c r="A366" s="10">
        <f>IF('Macrobond Imports'!A365="","",'Macrobond Imports'!A365)</f>
        <v>28216</v>
      </c>
      <c r="B366" s="9" t="str">
        <f>IF('Macrobond Imports'!B365="","",'Macrobond Imports'!B365)</f>
        <v/>
      </c>
      <c r="C366" s="9" t="str">
        <f>IF('Macrobond Imports'!C365="","",'Macrobond Imports'!C365)</f>
        <v/>
      </c>
      <c r="D366" s="9" t="str">
        <f>IF('Macrobond Imports'!Z365="","",'Macrobond Imports'!Z365)</f>
        <v/>
      </c>
      <c r="E366" s="9" t="str">
        <f>IF('Macrobond Imports'!BH365="","",'Macrobond Imports'!BH365)</f>
        <v/>
      </c>
      <c r="F366" s="9" t="str">
        <f>IF('Macrobond Imports'!BJ365="","",'Macrobond Imports'!BJ365)</f>
        <v/>
      </c>
      <c r="G366" s="9" t="str">
        <f>IF('Macrobond Imports'!BK365="","",'Macrobond Imports'!BK365)</f>
        <v/>
      </c>
      <c r="H366" s="9" t="str">
        <f>IF('Macrobond Imports'!BL365="","",'Macrobond Imports'!BL365)</f>
        <v/>
      </c>
      <c r="I366" s="9" t="str">
        <f>IF('Macrobond Imports'!BS365="","",'Macrobond Imports'!BS365)</f>
        <v/>
      </c>
      <c r="J366" s="9" t="str">
        <f>IF('Macrobond Imports'!AA365="","",'Macrobond Imports'!AA365)</f>
        <v/>
      </c>
      <c r="K366" s="9">
        <f>IF('Macrobond Imports'!DF365="","",'Macrobond Imports'!DF365)</f>
        <v>64.400000000000006</v>
      </c>
      <c r="L366" s="9">
        <f>IF('Macrobond Imports'!EA365="","",'Macrobond Imports'!EA365)</f>
        <v>68.3</v>
      </c>
      <c r="M366" s="9">
        <f>IF('Macrobond Imports'!FA365="","",'Macrobond Imports'!FA365)</f>
        <v>46.4</v>
      </c>
      <c r="N366" s="9">
        <f>IF('Macrobond Imports'!FC365="","",'Macrobond Imports'!FC365)</f>
        <v>66.7</v>
      </c>
      <c r="P366" s="16">
        <f t="shared" si="281"/>
        <v>28216</v>
      </c>
      <c r="Q366" s="17" t="str">
        <f t="shared" si="282"/>
        <v/>
      </c>
      <c r="R366" s="17" t="str">
        <f t="shared" si="283"/>
        <v/>
      </c>
      <c r="S366" s="17" t="str">
        <f t="shared" si="284"/>
        <v/>
      </c>
      <c r="T366" s="17" t="str">
        <f t="shared" si="285"/>
        <v/>
      </c>
      <c r="U366" s="17" t="str">
        <f t="shared" si="286"/>
        <v/>
      </c>
      <c r="V366" s="17" t="str">
        <f t="shared" si="287"/>
        <v/>
      </c>
      <c r="W366" s="17" t="str">
        <f t="shared" si="288"/>
        <v/>
      </c>
      <c r="X366" s="17" t="str">
        <f t="shared" si="289"/>
        <v/>
      </c>
      <c r="Y366" s="17" t="str">
        <f t="shared" si="290"/>
        <v/>
      </c>
      <c r="Z366" s="17">
        <f t="shared" si="291"/>
        <v>7.8247261345854024E-3</v>
      </c>
      <c r="AA366" s="17">
        <f t="shared" si="292"/>
        <v>2.5525525525525561E-2</v>
      </c>
      <c r="AB366" s="17">
        <f t="shared" si="293"/>
        <v>1.5317286652078765E-2</v>
      </c>
      <c r="AC366" s="17">
        <f t="shared" si="294"/>
        <v>4.5180722891566827E-3</v>
      </c>
      <c r="AE366" s="17" t="str">
        <f t="shared" ca="1" si="295"/>
        <v/>
      </c>
      <c r="AF366" s="17" t="str">
        <f t="shared" ca="1" si="296"/>
        <v/>
      </c>
      <c r="AG366" s="17" t="str">
        <f t="shared" ca="1" si="297"/>
        <v/>
      </c>
      <c r="AH366" s="17" t="str">
        <f t="shared" ca="1" si="298"/>
        <v/>
      </c>
      <c r="AI366" s="17" t="str">
        <f t="shared" ca="1" si="299"/>
        <v/>
      </c>
      <c r="AJ366" s="17" t="str">
        <f t="shared" ca="1" si="300"/>
        <v/>
      </c>
      <c r="AK366" s="17" t="str">
        <f t="shared" ca="1" si="301"/>
        <v/>
      </c>
      <c r="AL366" s="17" t="str">
        <f t="shared" ca="1" si="302"/>
        <v/>
      </c>
      <c r="AM366" s="17" t="str">
        <f t="shared" ca="1" si="303"/>
        <v/>
      </c>
      <c r="AN366" s="17">
        <f t="shared" ca="1" si="304"/>
        <v>7.3333333333333472E-2</v>
      </c>
      <c r="AO366" s="17">
        <f t="shared" ca="1" si="305"/>
        <v>6.8857589984350431E-2</v>
      </c>
      <c r="AP366" s="17">
        <f t="shared" ca="1" si="306"/>
        <v>0.14285714285714279</v>
      </c>
      <c r="AQ366" s="17">
        <f t="shared" ca="1" si="307"/>
        <v>6.210191082802563E-2</v>
      </c>
      <c r="AS366" s="17" t="str">
        <f t="shared" ca="1" si="308"/>
        <v/>
      </c>
      <c r="AT366" s="17" t="str">
        <f t="shared" ca="1" si="309"/>
        <v/>
      </c>
      <c r="AU366" s="17" t="str">
        <f t="shared" ca="1" si="310"/>
        <v/>
      </c>
      <c r="AV366" s="17" t="str">
        <f t="shared" ca="1" si="311"/>
        <v/>
      </c>
      <c r="AW366" s="17" t="str">
        <f t="shared" ca="1" si="312"/>
        <v/>
      </c>
      <c r="AX366" s="17" t="str">
        <f t="shared" ca="1" si="313"/>
        <v/>
      </c>
      <c r="AY366" s="17" t="str">
        <f t="shared" ca="1" si="314"/>
        <v/>
      </c>
      <c r="AZ366" s="17" t="str">
        <f t="shared" ca="1" si="315"/>
        <v/>
      </c>
      <c r="BA366" s="17" t="str">
        <f t="shared" ca="1" si="316"/>
        <v/>
      </c>
      <c r="BB366" s="17">
        <f t="shared" ca="1" si="317"/>
        <v>9.1895991464716165E-2</v>
      </c>
      <c r="BC366" s="17">
        <f t="shared" ca="1" si="318"/>
        <v>0.27303083467062028</v>
      </c>
      <c r="BD366" s="17">
        <f t="shared" ca="1" si="319"/>
        <v>0.24799786174989236</v>
      </c>
      <c r="BE366" s="17">
        <f t="shared" ca="1" si="320"/>
        <v>5.5844011891583056E-2</v>
      </c>
      <c r="BG366" s="17" t="str">
        <f t="shared" ca="1" si="321"/>
        <v/>
      </c>
      <c r="BH366" s="17" t="str">
        <f t="shared" ca="1" si="322"/>
        <v/>
      </c>
      <c r="BI366" s="17" t="str">
        <f t="shared" ca="1" si="323"/>
        <v/>
      </c>
      <c r="BJ366" s="17" t="str">
        <f t="shared" ca="1" si="324"/>
        <v/>
      </c>
      <c r="BK366" s="17" t="str">
        <f t="shared" ca="1" si="325"/>
        <v/>
      </c>
      <c r="BL366" s="17" t="str">
        <f t="shared" ca="1" si="326"/>
        <v/>
      </c>
      <c r="BM366" s="17" t="str">
        <f t="shared" ca="1" si="327"/>
        <v/>
      </c>
      <c r="BN366" s="17" t="str">
        <f t="shared" ca="1" si="328"/>
        <v/>
      </c>
      <c r="BO366" s="17" t="str">
        <f t="shared" ca="1" si="329"/>
        <v/>
      </c>
      <c r="BP366" s="17">
        <f t="shared" ca="1" si="330"/>
        <v>7.8917793964620397E-2</v>
      </c>
      <c r="BQ366" s="17">
        <f t="shared" ca="1" si="331"/>
        <v>0.17533131771226995</v>
      </c>
      <c r="BR366" s="17">
        <f t="shared" ca="1" si="332"/>
        <v>0.19195017301038075</v>
      </c>
      <c r="BS366" s="17">
        <f t="shared" ca="1" si="333"/>
        <v>5.2991715976331344E-2</v>
      </c>
      <c r="BX366" t="str">
        <f>IF('Macrobond Imports'!FG365="","",'Macrobond Imports'!FG365)</f>
        <v/>
      </c>
      <c r="BY366" t="str">
        <f>IF('Macrobond Imports'!AI365="","",'Macrobond Imports'!AI365)</f>
        <v/>
      </c>
      <c r="CA366" s="37" t="str">
        <f t="shared" ca="1" si="334"/>
        <v/>
      </c>
      <c r="CB366" s="37" t="str">
        <f t="shared" ca="1" si="335"/>
        <v/>
      </c>
    </row>
    <row r="367" spans="1:80" x14ac:dyDescent="0.25">
      <c r="A367" s="10">
        <f>IF('Macrobond Imports'!A366="","",'Macrobond Imports'!A366)</f>
        <v>28246</v>
      </c>
      <c r="B367" s="9" t="str">
        <f>IF('Macrobond Imports'!B366="","",'Macrobond Imports'!B366)</f>
        <v/>
      </c>
      <c r="C367" s="9" t="str">
        <f>IF('Macrobond Imports'!C366="","",'Macrobond Imports'!C366)</f>
        <v/>
      </c>
      <c r="D367" s="9" t="str">
        <f>IF('Macrobond Imports'!Z366="","",'Macrobond Imports'!Z366)</f>
        <v/>
      </c>
      <c r="E367" s="9" t="str">
        <f>IF('Macrobond Imports'!BH366="","",'Macrobond Imports'!BH366)</f>
        <v/>
      </c>
      <c r="F367" s="9" t="str">
        <f>IF('Macrobond Imports'!BJ366="","",'Macrobond Imports'!BJ366)</f>
        <v/>
      </c>
      <c r="G367" s="9" t="str">
        <f>IF('Macrobond Imports'!BK366="","",'Macrobond Imports'!BK366)</f>
        <v/>
      </c>
      <c r="H367" s="9" t="str">
        <f>IF('Macrobond Imports'!BL366="","",'Macrobond Imports'!BL366)</f>
        <v/>
      </c>
      <c r="I367" s="9" t="str">
        <f>IF('Macrobond Imports'!BS366="","",'Macrobond Imports'!BS366)</f>
        <v/>
      </c>
      <c r="J367" s="9" t="str">
        <f>IF('Macrobond Imports'!AA366="","",'Macrobond Imports'!AA366)</f>
        <v/>
      </c>
      <c r="K367" s="9">
        <f>IF('Macrobond Imports'!DF366="","",'Macrobond Imports'!DF366)</f>
        <v>64.900000000000006</v>
      </c>
      <c r="L367" s="9">
        <f>IF('Macrobond Imports'!EA366="","",'Macrobond Imports'!EA366)</f>
        <v>67.599999999999994</v>
      </c>
      <c r="M367" s="9">
        <f>IF('Macrobond Imports'!FA366="","",'Macrobond Imports'!FA366)</f>
        <v>46.6</v>
      </c>
      <c r="N367" s="9">
        <f>IF('Macrobond Imports'!FC366="","",'Macrobond Imports'!FC366)</f>
        <v>67.099999999999994</v>
      </c>
      <c r="P367" s="16">
        <f t="shared" si="281"/>
        <v>28246</v>
      </c>
      <c r="Q367" s="17" t="str">
        <f t="shared" si="282"/>
        <v/>
      </c>
      <c r="R367" s="17" t="str">
        <f t="shared" si="283"/>
        <v/>
      </c>
      <c r="S367" s="17" t="str">
        <f t="shared" si="284"/>
        <v/>
      </c>
      <c r="T367" s="17" t="str">
        <f t="shared" si="285"/>
        <v/>
      </c>
      <c r="U367" s="17" t="str">
        <f t="shared" si="286"/>
        <v/>
      </c>
      <c r="V367" s="17" t="str">
        <f t="shared" si="287"/>
        <v/>
      </c>
      <c r="W367" s="17" t="str">
        <f t="shared" si="288"/>
        <v/>
      </c>
      <c r="X367" s="17" t="str">
        <f t="shared" si="289"/>
        <v/>
      </c>
      <c r="Y367" s="17" t="str">
        <f t="shared" si="290"/>
        <v/>
      </c>
      <c r="Z367" s="17">
        <f t="shared" si="291"/>
        <v>7.763975155279601E-3</v>
      </c>
      <c r="AA367" s="17">
        <f t="shared" si="292"/>
        <v>-1.024890190336758E-2</v>
      </c>
      <c r="AB367" s="17">
        <f t="shared" si="293"/>
        <v>4.3103448275862988E-3</v>
      </c>
      <c r="AC367" s="17">
        <f t="shared" si="294"/>
        <v>5.9970014992503096E-3</v>
      </c>
      <c r="AE367" s="17" t="str">
        <f t="shared" ca="1" si="295"/>
        <v/>
      </c>
      <c r="AF367" s="17" t="str">
        <f t="shared" ca="1" si="296"/>
        <v/>
      </c>
      <c r="AG367" s="17" t="str">
        <f t="shared" ca="1" si="297"/>
        <v/>
      </c>
      <c r="AH367" s="17" t="str">
        <f t="shared" ca="1" si="298"/>
        <v/>
      </c>
      <c r="AI367" s="17" t="str">
        <f t="shared" ca="1" si="299"/>
        <v/>
      </c>
      <c r="AJ367" s="17" t="str">
        <f t="shared" ca="1" si="300"/>
        <v/>
      </c>
      <c r="AK367" s="17" t="str">
        <f t="shared" ca="1" si="301"/>
        <v/>
      </c>
      <c r="AL367" s="17" t="str">
        <f t="shared" ca="1" si="302"/>
        <v/>
      </c>
      <c r="AM367" s="17" t="str">
        <f t="shared" ca="1" si="303"/>
        <v/>
      </c>
      <c r="AN367" s="17">
        <f t="shared" ca="1" si="304"/>
        <v>7.6285240464345039E-2</v>
      </c>
      <c r="AO367" s="17">
        <f t="shared" ca="1" si="305"/>
        <v>6.2893081761006275E-2</v>
      </c>
      <c r="AP367" s="17">
        <f t="shared" ca="1" si="306"/>
        <v>0.15061728395061724</v>
      </c>
      <c r="AQ367" s="17">
        <f t="shared" ca="1" si="307"/>
        <v>6.1708860759493556E-2</v>
      </c>
      <c r="AS367" s="17" t="str">
        <f t="shared" ca="1" si="308"/>
        <v/>
      </c>
      <c r="AT367" s="17" t="str">
        <f t="shared" ca="1" si="309"/>
        <v/>
      </c>
      <c r="AU367" s="17" t="str">
        <f t="shared" ca="1" si="310"/>
        <v/>
      </c>
      <c r="AV367" s="17" t="str">
        <f t="shared" ca="1" si="311"/>
        <v/>
      </c>
      <c r="AW367" s="17" t="str">
        <f t="shared" ca="1" si="312"/>
        <v/>
      </c>
      <c r="AX367" s="17" t="str">
        <f t="shared" ca="1" si="313"/>
        <v/>
      </c>
      <c r="AY367" s="17" t="str">
        <f t="shared" ca="1" si="314"/>
        <v/>
      </c>
      <c r="AZ367" s="17" t="str">
        <f t="shared" ca="1" si="315"/>
        <v/>
      </c>
      <c r="BA367" s="17" t="str">
        <f t="shared" ca="1" si="316"/>
        <v/>
      </c>
      <c r="BB367" s="17">
        <f t="shared" ca="1" si="317"/>
        <v>0.10500424682144427</v>
      </c>
      <c r="BC367" s="17">
        <f t="shared" ca="1" si="318"/>
        <v>0.12079273073081209</v>
      </c>
      <c r="BD367" s="17">
        <f t="shared" ca="1" si="319"/>
        <v>0.13982321804580411</v>
      </c>
      <c r="BE367" s="17">
        <f t="shared" ca="1" si="320"/>
        <v>7.4851389692402348E-2</v>
      </c>
      <c r="BG367" s="17" t="str">
        <f t="shared" ca="1" si="321"/>
        <v/>
      </c>
      <c r="BH367" s="17" t="str">
        <f t="shared" ca="1" si="322"/>
        <v/>
      </c>
      <c r="BI367" s="17" t="str">
        <f t="shared" ca="1" si="323"/>
        <v/>
      </c>
      <c r="BJ367" s="17" t="str">
        <f t="shared" ca="1" si="324"/>
        <v/>
      </c>
      <c r="BK367" s="17" t="str">
        <f t="shared" ca="1" si="325"/>
        <v/>
      </c>
      <c r="BL367" s="17" t="str">
        <f t="shared" ca="1" si="326"/>
        <v/>
      </c>
      <c r="BM367" s="17" t="str">
        <f t="shared" ca="1" si="327"/>
        <v/>
      </c>
      <c r="BN367" s="17" t="str">
        <f t="shared" ca="1" si="328"/>
        <v/>
      </c>
      <c r="BO367" s="17" t="str">
        <f t="shared" ca="1" si="329"/>
        <v/>
      </c>
      <c r="BP367" s="17">
        <f t="shared" ca="1" si="330"/>
        <v>8.1733337442472243E-2</v>
      </c>
      <c r="BQ367" s="17">
        <f t="shared" ca="1" si="331"/>
        <v>0.13688065360387713</v>
      </c>
      <c r="BR367" s="17">
        <f t="shared" ca="1" si="332"/>
        <v>0.16900748811645094</v>
      </c>
      <c r="BS367" s="17">
        <f t="shared" ca="1" si="333"/>
        <v>5.5890002321714372E-2</v>
      </c>
      <c r="BX367" t="str">
        <f>IF('Macrobond Imports'!FG366="","",'Macrobond Imports'!FG366)</f>
        <v/>
      </c>
      <c r="BY367" t="str">
        <f>IF('Macrobond Imports'!AI366="","",'Macrobond Imports'!AI366)</f>
        <v/>
      </c>
      <c r="CA367" s="37" t="str">
        <f t="shared" ca="1" si="334"/>
        <v/>
      </c>
      <c r="CB367" s="37" t="str">
        <f t="shared" ca="1" si="335"/>
        <v/>
      </c>
    </row>
    <row r="368" spans="1:80" x14ac:dyDescent="0.25">
      <c r="A368" s="10">
        <f>IF('Macrobond Imports'!A367="","",'Macrobond Imports'!A367)</f>
        <v>28277</v>
      </c>
      <c r="B368" s="9" t="str">
        <f>IF('Macrobond Imports'!B367="","",'Macrobond Imports'!B367)</f>
        <v/>
      </c>
      <c r="C368" s="9" t="str">
        <f>IF('Macrobond Imports'!C367="","",'Macrobond Imports'!C367)</f>
        <v/>
      </c>
      <c r="D368" s="9" t="str">
        <f>IF('Macrobond Imports'!Z367="","",'Macrobond Imports'!Z367)</f>
        <v/>
      </c>
      <c r="E368" s="9" t="str">
        <f>IF('Macrobond Imports'!BH367="","",'Macrobond Imports'!BH367)</f>
        <v/>
      </c>
      <c r="F368" s="9" t="str">
        <f>IF('Macrobond Imports'!BJ367="","",'Macrobond Imports'!BJ367)</f>
        <v/>
      </c>
      <c r="G368" s="9" t="str">
        <f>IF('Macrobond Imports'!BK367="","",'Macrobond Imports'!BK367)</f>
        <v/>
      </c>
      <c r="H368" s="9" t="str">
        <f>IF('Macrobond Imports'!BL367="","",'Macrobond Imports'!BL367)</f>
        <v/>
      </c>
      <c r="I368" s="9" t="str">
        <f>IF('Macrobond Imports'!BS367="","",'Macrobond Imports'!BS367)</f>
        <v/>
      </c>
      <c r="J368" s="9" t="str">
        <f>IF('Macrobond Imports'!AA367="","",'Macrobond Imports'!AA367)</f>
        <v/>
      </c>
      <c r="K368" s="9">
        <f>IF('Macrobond Imports'!DF367="","",'Macrobond Imports'!DF367)</f>
        <v>64.900000000000006</v>
      </c>
      <c r="L368" s="9">
        <f>IF('Macrobond Imports'!EA367="","",'Macrobond Imports'!EA367)</f>
        <v>65.5</v>
      </c>
      <c r="M368" s="9">
        <f>IF('Macrobond Imports'!FA367="","",'Macrobond Imports'!FA367)</f>
        <v>47</v>
      </c>
      <c r="N368" s="9">
        <f>IF('Macrobond Imports'!FC367="","",'Macrobond Imports'!FC367)</f>
        <v>67.400000000000006</v>
      </c>
      <c r="P368" s="16">
        <f t="shared" si="281"/>
        <v>28277</v>
      </c>
      <c r="Q368" s="17" t="str">
        <f t="shared" si="282"/>
        <v/>
      </c>
      <c r="R368" s="17" t="str">
        <f t="shared" si="283"/>
        <v/>
      </c>
      <c r="S368" s="17" t="str">
        <f t="shared" si="284"/>
        <v/>
      </c>
      <c r="T368" s="17" t="str">
        <f t="shared" si="285"/>
        <v/>
      </c>
      <c r="U368" s="17" t="str">
        <f t="shared" si="286"/>
        <v/>
      </c>
      <c r="V368" s="17" t="str">
        <f t="shared" si="287"/>
        <v/>
      </c>
      <c r="W368" s="17" t="str">
        <f t="shared" si="288"/>
        <v/>
      </c>
      <c r="X368" s="17" t="str">
        <f t="shared" si="289"/>
        <v/>
      </c>
      <c r="Y368" s="17" t="str">
        <f t="shared" si="290"/>
        <v/>
      </c>
      <c r="Z368" s="17">
        <f t="shared" si="291"/>
        <v>0</v>
      </c>
      <c r="AA368" s="17">
        <f t="shared" si="292"/>
        <v>-3.1065088757396331E-2</v>
      </c>
      <c r="AB368" s="17">
        <f t="shared" si="293"/>
        <v>8.5836909871244149E-3</v>
      </c>
      <c r="AC368" s="17">
        <f t="shared" si="294"/>
        <v>4.4709388971686526E-3</v>
      </c>
      <c r="AE368" s="17" t="str">
        <f t="shared" ca="1" si="295"/>
        <v/>
      </c>
      <c r="AF368" s="17" t="str">
        <f t="shared" ca="1" si="296"/>
        <v/>
      </c>
      <c r="AG368" s="17" t="str">
        <f t="shared" ca="1" si="297"/>
        <v/>
      </c>
      <c r="AH368" s="17" t="str">
        <f t="shared" ca="1" si="298"/>
        <v/>
      </c>
      <c r="AI368" s="17" t="str">
        <f t="shared" ca="1" si="299"/>
        <v/>
      </c>
      <c r="AJ368" s="17" t="str">
        <f t="shared" ca="1" si="300"/>
        <v/>
      </c>
      <c r="AK368" s="17" t="str">
        <f t="shared" ca="1" si="301"/>
        <v/>
      </c>
      <c r="AL368" s="17" t="str">
        <f t="shared" ca="1" si="302"/>
        <v/>
      </c>
      <c r="AM368" s="17" t="str">
        <f t="shared" ca="1" si="303"/>
        <v/>
      </c>
      <c r="AN368" s="17">
        <f t="shared" ca="1" si="304"/>
        <v>6.743421052631593E-2</v>
      </c>
      <c r="AO368" s="17">
        <f t="shared" ca="1" si="305"/>
        <v>4.6012269938648931E-3</v>
      </c>
      <c r="AP368" s="17">
        <f t="shared" ca="1" si="306"/>
        <v>0.15479115479115468</v>
      </c>
      <c r="AQ368" s="17">
        <f t="shared" ca="1" si="307"/>
        <v>5.9748427672956073E-2</v>
      </c>
      <c r="AS368" s="17" t="str">
        <f t="shared" ca="1" si="308"/>
        <v/>
      </c>
      <c r="AT368" s="17" t="str">
        <f t="shared" ca="1" si="309"/>
        <v/>
      </c>
      <c r="AU368" s="17" t="str">
        <f t="shared" ca="1" si="310"/>
        <v/>
      </c>
      <c r="AV368" s="17" t="str">
        <f t="shared" ca="1" si="311"/>
        <v/>
      </c>
      <c r="AW368" s="17" t="str">
        <f t="shared" ca="1" si="312"/>
        <v/>
      </c>
      <c r="AX368" s="17" t="str">
        <f t="shared" ca="1" si="313"/>
        <v/>
      </c>
      <c r="AY368" s="17" t="str">
        <f t="shared" ca="1" si="314"/>
        <v/>
      </c>
      <c r="AZ368" s="17" t="str">
        <f t="shared" ca="1" si="315"/>
        <v/>
      </c>
      <c r="BA368" s="17" t="str">
        <f t="shared" ca="1" si="316"/>
        <v/>
      </c>
      <c r="BB368" s="17">
        <f t="shared" ca="1" si="317"/>
        <v>6.408263173200357E-2</v>
      </c>
      <c r="BC368" s="17">
        <f t="shared" ca="1" si="318"/>
        <v>-6.4447242255228909E-2</v>
      </c>
      <c r="BD368" s="17">
        <f t="shared" ca="1" si="319"/>
        <v>0.1187334701799172</v>
      </c>
      <c r="BE368" s="17">
        <f t="shared" ca="1" si="320"/>
        <v>6.1615543750615176E-2</v>
      </c>
      <c r="BG368" s="17" t="str">
        <f t="shared" ca="1" si="321"/>
        <v/>
      </c>
      <c r="BH368" s="17" t="str">
        <f t="shared" ca="1" si="322"/>
        <v/>
      </c>
      <c r="BI368" s="17" t="str">
        <f t="shared" ca="1" si="323"/>
        <v/>
      </c>
      <c r="BJ368" s="17" t="str">
        <f t="shared" ca="1" si="324"/>
        <v/>
      </c>
      <c r="BK368" s="17" t="str">
        <f t="shared" ca="1" si="325"/>
        <v/>
      </c>
      <c r="BL368" s="17" t="str">
        <f t="shared" ca="1" si="326"/>
        <v/>
      </c>
      <c r="BM368" s="17" t="str">
        <f t="shared" ca="1" si="327"/>
        <v/>
      </c>
      <c r="BN368" s="17" t="str">
        <f t="shared" ca="1" si="328"/>
        <v/>
      </c>
      <c r="BO368" s="17" t="str">
        <f t="shared" ca="1" si="329"/>
        <v/>
      </c>
      <c r="BP368" s="17">
        <f t="shared" ca="1" si="330"/>
        <v>6.7997180412998626E-2</v>
      </c>
      <c r="BQ368" s="17">
        <f t="shared" ca="1" si="331"/>
        <v>3.1248122108046505E-2</v>
      </c>
      <c r="BR368" s="17">
        <f t="shared" ca="1" si="332"/>
        <v>0.17277920533457936</v>
      </c>
      <c r="BS368" s="17">
        <f t="shared" ca="1" si="333"/>
        <v>5.5630948839976435E-2</v>
      </c>
      <c r="BX368" t="str">
        <f>IF('Macrobond Imports'!FG367="","",'Macrobond Imports'!FG367)</f>
        <v/>
      </c>
      <c r="BY368" t="str">
        <f>IF('Macrobond Imports'!AI367="","",'Macrobond Imports'!AI367)</f>
        <v/>
      </c>
      <c r="CA368" s="37" t="str">
        <f t="shared" ca="1" si="334"/>
        <v/>
      </c>
      <c r="CB368" s="37" t="str">
        <f t="shared" ca="1" si="335"/>
        <v/>
      </c>
    </row>
    <row r="369" spans="1:80" x14ac:dyDescent="0.25">
      <c r="A369" s="10">
        <f>IF('Macrobond Imports'!A368="","",'Macrobond Imports'!A368)</f>
        <v>28307</v>
      </c>
      <c r="B369" s="9" t="str">
        <f>IF('Macrobond Imports'!B368="","",'Macrobond Imports'!B368)</f>
        <v/>
      </c>
      <c r="C369" s="9" t="str">
        <f>IF('Macrobond Imports'!C368="","",'Macrobond Imports'!C368)</f>
        <v/>
      </c>
      <c r="D369" s="9" t="str">
        <f>IF('Macrobond Imports'!Z368="","",'Macrobond Imports'!Z368)</f>
        <v/>
      </c>
      <c r="E369" s="9" t="str">
        <f>IF('Macrobond Imports'!BH368="","",'Macrobond Imports'!BH368)</f>
        <v/>
      </c>
      <c r="F369" s="9" t="str">
        <f>IF('Macrobond Imports'!BJ368="","",'Macrobond Imports'!BJ368)</f>
        <v/>
      </c>
      <c r="G369" s="9" t="str">
        <f>IF('Macrobond Imports'!BK368="","",'Macrobond Imports'!BK368)</f>
        <v/>
      </c>
      <c r="H369" s="9" t="str">
        <f>IF('Macrobond Imports'!BL368="","",'Macrobond Imports'!BL368)</f>
        <v/>
      </c>
      <c r="I369" s="9" t="str">
        <f>IF('Macrobond Imports'!BS368="","",'Macrobond Imports'!BS368)</f>
        <v/>
      </c>
      <c r="J369" s="9" t="str">
        <f>IF('Macrobond Imports'!AA368="","",'Macrobond Imports'!AA368)</f>
        <v/>
      </c>
      <c r="K369" s="9">
        <f>IF('Macrobond Imports'!DF368="","",'Macrobond Imports'!DF368)</f>
        <v>65.099999999999994</v>
      </c>
      <c r="L369" s="9">
        <f>IF('Macrobond Imports'!EA368="","",'Macrobond Imports'!EA368)</f>
        <v>64.7</v>
      </c>
      <c r="M369" s="9">
        <f>IF('Macrobond Imports'!FA368="","",'Macrobond Imports'!FA368)</f>
        <v>47.4</v>
      </c>
      <c r="N369" s="9">
        <f>IF('Macrobond Imports'!FC368="","",'Macrobond Imports'!FC368)</f>
        <v>67.900000000000006</v>
      </c>
      <c r="P369" s="16">
        <f t="shared" si="281"/>
        <v>28307</v>
      </c>
      <c r="Q369" s="17" t="str">
        <f t="shared" si="282"/>
        <v/>
      </c>
      <c r="R369" s="17" t="str">
        <f t="shared" si="283"/>
        <v/>
      </c>
      <c r="S369" s="17" t="str">
        <f t="shared" si="284"/>
        <v/>
      </c>
      <c r="T369" s="17" t="str">
        <f t="shared" si="285"/>
        <v/>
      </c>
      <c r="U369" s="17" t="str">
        <f t="shared" si="286"/>
        <v/>
      </c>
      <c r="V369" s="17" t="str">
        <f t="shared" si="287"/>
        <v/>
      </c>
      <c r="W369" s="17" t="str">
        <f t="shared" si="288"/>
        <v/>
      </c>
      <c r="X369" s="17" t="str">
        <f t="shared" si="289"/>
        <v/>
      </c>
      <c r="Y369" s="17" t="str">
        <f t="shared" si="290"/>
        <v/>
      </c>
      <c r="Z369" s="17">
        <f t="shared" si="291"/>
        <v>3.0816640986131016E-3</v>
      </c>
      <c r="AA369" s="17">
        <f t="shared" si="292"/>
        <v>-1.2213740458015265E-2</v>
      </c>
      <c r="AB369" s="17">
        <f t="shared" si="293"/>
        <v>8.5106382978723527E-3</v>
      </c>
      <c r="AC369" s="17">
        <f t="shared" si="294"/>
        <v>7.4183976261128493E-3</v>
      </c>
      <c r="AE369" s="17" t="str">
        <f t="shared" ca="1" si="295"/>
        <v/>
      </c>
      <c r="AF369" s="17" t="str">
        <f t="shared" ca="1" si="296"/>
        <v/>
      </c>
      <c r="AG369" s="17" t="str">
        <f t="shared" ca="1" si="297"/>
        <v/>
      </c>
      <c r="AH369" s="17" t="str">
        <f t="shared" ca="1" si="298"/>
        <v/>
      </c>
      <c r="AI369" s="17" t="str">
        <f t="shared" ca="1" si="299"/>
        <v/>
      </c>
      <c r="AJ369" s="17" t="str">
        <f t="shared" ca="1" si="300"/>
        <v/>
      </c>
      <c r="AK369" s="17" t="str">
        <f t="shared" ca="1" si="301"/>
        <v/>
      </c>
      <c r="AL369" s="17" t="str">
        <f t="shared" ca="1" si="302"/>
        <v/>
      </c>
      <c r="AM369" s="17" t="str">
        <f t="shared" ca="1" si="303"/>
        <v/>
      </c>
      <c r="AN369" s="17">
        <f t="shared" ca="1" si="304"/>
        <v>6.5466448445171688E-2</v>
      </c>
      <c r="AO369" s="17">
        <f t="shared" ca="1" si="305"/>
        <v>-1.5432098765431057E-3</v>
      </c>
      <c r="AP369" s="17">
        <f t="shared" ca="1" si="306"/>
        <v>0.15048543689320382</v>
      </c>
      <c r="AQ369" s="17">
        <f t="shared" ca="1" si="307"/>
        <v>6.2597809076682331E-2</v>
      </c>
      <c r="AS369" s="17" t="str">
        <f t="shared" ca="1" si="308"/>
        <v/>
      </c>
      <c r="AT369" s="17" t="str">
        <f t="shared" ca="1" si="309"/>
        <v/>
      </c>
      <c r="AU369" s="17" t="str">
        <f t="shared" ca="1" si="310"/>
        <v/>
      </c>
      <c r="AV369" s="17" t="str">
        <f t="shared" ca="1" si="311"/>
        <v/>
      </c>
      <c r="AW369" s="17" t="str">
        <f t="shared" ca="1" si="312"/>
        <v/>
      </c>
      <c r="AX369" s="17" t="str">
        <f t="shared" ca="1" si="313"/>
        <v/>
      </c>
      <c r="AY369" s="17" t="str">
        <f t="shared" ca="1" si="314"/>
        <v/>
      </c>
      <c r="AZ369" s="17" t="str">
        <f t="shared" ca="1" si="315"/>
        <v/>
      </c>
      <c r="BA369" s="17" t="str">
        <f t="shared" ca="1" si="316"/>
        <v/>
      </c>
      <c r="BB369" s="17">
        <f t="shared" ca="1" si="317"/>
        <v>4.4192296362040695E-2</v>
      </c>
      <c r="BC369" s="17">
        <f t="shared" ca="1" si="318"/>
        <v>-0.19474337236962946</v>
      </c>
      <c r="BD369" s="17">
        <f t="shared" ca="1" si="319"/>
        <v>8.9034014274935513E-2</v>
      </c>
      <c r="BE369" s="17">
        <f t="shared" ca="1" si="320"/>
        <v>7.3929473257306144E-2</v>
      </c>
      <c r="BG369" s="17" t="str">
        <f t="shared" ca="1" si="321"/>
        <v/>
      </c>
      <c r="BH369" s="17" t="str">
        <f t="shared" ca="1" si="322"/>
        <v/>
      </c>
      <c r="BI369" s="17" t="str">
        <f t="shared" ca="1" si="323"/>
        <v/>
      </c>
      <c r="BJ369" s="17" t="str">
        <f t="shared" ca="1" si="324"/>
        <v/>
      </c>
      <c r="BK369" s="17" t="str">
        <f t="shared" ca="1" si="325"/>
        <v/>
      </c>
      <c r="BL369" s="17" t="str">
        <f t="shared" ca="1" si="326"/>
        <v/>
      </c>
      <c r="BM369" s="17" t="str">
        <f t="shared" ca="1" si="327"/>
        <v/>
      </c>
      <c r="BN369" s="17" t="str">
        <f t="shared" ca="1" si="328"/>
        <v/>
      </c>
      <c r="BO369" s="17" t="str">
        <f t="shared" ca="1" si="329"/>
        <v/>
      </c>
      <c r="BP369" s="17">
        <f t="shared" ca="1" si="330"/>
        <v>6.7777777777777493E-2</v>
      </c>
      <c r="BQ369" s="17">
        <f t="shared" ca="1" si="331"/>
        <v>1.24803784747336E-2</v>
      </c>
      <c r="BR369" s="17">
        <f t="shared" ca="1" si="332"/>
        <v>0.16580964191759073</v>
      </c>
      <c r="BS369" s="17">
        <f t="shared" ca="1" si="333"/>
        <v>6.4848347668628792E-2</v>
      </c>
      <c r="BX369" t="str">
        <f>IF('Macrobond Imports'!FG368="","",'Macrobond Imports'!FG368)</f>
        <v/>
      </c>
      <c r="BY369" t="str">
        <f>IF('Macrobond Imports'!AI368="","",'Macrobond Imports'!AI368)</f>
        <v/>
      </c>
      <c r="CA369" s="37" t="str">
        <f t="shared" ca="1" si="334"/>
        <v/>
      </c>
      <c r="CB369" s="37" t="str">
        <f t="shared" ca="1" si="335"/>
        <v/>
      </c>
    </row>
    <row r="370" spans="1:80" x14ac:dyDescent="0.25">
      <c r="A370" s="10">
        <f>IF('Macrobond Imports'!A369="","",'Macrobond Imports'!A369)</f>
        <v>28338</v>
      </c>
      <c r="B370" s="9" t="str">
        <f>IF('Macrobond Imports'!B369="","",'Macrobond Imports'!B369)</f>
        <v/>
      </c>
      <c r="C370" s="9" t="str">
        <f>IF('Macrobond Imports'!C369="","",'Macrobond Imports'!C369)</f>
        <v/>
      </c>
      <c r="D370" s="9" t="str">
        <f>IF('Macrobond Imports'!Z369="","",'Macrobond Imports'!Z369)</f>
        <v/>
      </c>
      <c r="E370" s="9" t="str">
        <f>IF('Macrobond Imports'!BH369="","",'Macrobond Imports'!BH369)</f>
        <v/>
      </c>
      <c r="F370" s="9" t="str">
        <f>IF('Macrobond Imports'!BJ369="","",'Macrobond Imports'!BJ369)</f>
        <v/>
      </c>
      <c r="G370" s="9" t="str">
        <f>IF('Macrobond Imports'!BK369="","",'Macrobond Imports'!BK369)</f>
        <v/>
      </c>
      <c r="H370" s="9" t="str">
        <f>IF('Macrobond Imports'!BL369="","",'Macrobond Imports'!BL369)</f>
        <v/>
      </c>
      <c r="I370" s="9" t="str">
        <f>IF('Macrobond Imports'!BS369="","",'Macrobond Imports'!BS369)</f>
        <v/>
      </c>
      <c r="J370" s="9" t="str">
        <f>IF('Macrobond Imports'!AA369="","",'Macrobond Imports'!AA369)</f>
        <v/>
      </c>
      <c r="K370" s="9">
        <f>IF('Macrobond Imports'!DF369="","",'Macrobond Imports'!DF369)</f>
        <v>65.400000000000006</v>
      </c>
      <c r="L370" s="9">
        <f>IF('Macrobond Imports'!EA369="","",'Macrobond Imports'!EA369)</f>
        <v>63.9</v>
      </c>
      <c r="M370" s="9">
        <f>IF('Macrobond Imports'!FA369="","",'Macrobond Imports'!FA369)</f>
        <v>47.7</v>
      </c>
      <c r="N370" s="9">
        <f>IF('Macrobond Imports'!FC369="","",'Macrobond Imports'!FC369)</f>
        <v>68.2</v>
      </c>
      <c r="P370" s="16">
        <f t="shared" si="281"/>
        <v>28338</v>
      </c>
      <c r="Q370" s="17" t="str">
        <f t="shared" si="282"/>
        <v/>
      </c>
      <c r="R370" s="17" t="str">
        <f t="shared" si="283"/>
        <v/>
      </c>
      <c r="S370" s="17" t="str">
        <f t="shared" si="284"/>
        <v/>
      </c>
      <c r="T370" s="17" t="str">
        <f t="shared" si="285"/>
        <v/>
      </c>
      <c r="U370" s="17" t="str">
        <f t="shared" si="286"/>
        <v/>
      </c>
      <c r="V370" s="17" t="str">
        <f t="shared" si="287"/>
        <v/>
      </c>
      <c r="W370" s="17" t="str">
        <f t="shared" si="288"/>
        <v/>
      </c>
      <c r="X370" s="17" t="str">
        <f t="shared" si="289"/>
        <v/>
      </c>
      <c r="Y370" s="17" t="str">
        <f t="shared" si="290"/>
        <v/>
      </c>
      <c r="Z370" s="17">
        <f t="shared" si="291"/>
        <v>4.6082949308756671E-3</v>
      </c>
      <c r="AA370" s="17">
        <f t="shared" si="292"/>
        <v>-1.2364760432766686E-2</v>
      </c>
      <c r="AB370" s="17">
        <f t="shared" si="293"/>
        <v>6.3291139240506666E-3</v>
      </c>
      <c r="AC370" s="17">
        <f t="shared" si="294"/>
        <v>4.4182621502208974E-3</v>
      </c>
      <c r="AE370" s="17" t="str">
        <f t="shared" ca="1" si="295"/>
        <v/>
      </c>
      <c r="AF370" s="17" t="str">
        <f t="shared" ca="1" si="296"/>
        <v/>
      </c>
      <c r="AG370" s="17" t="str">
        <f t="shared" ca="1" si="297"/>
        <v/>
      </c>
      <c r="AH370" s="17" t="str">
        <f t="shared" ca="1" si="298"/>
        <v/>
      </c>
      <c r="AI370" s="17" t="str">
        <f t="shared" ca="1" si="299"/>
        <v/>
      </c>
      <c r="AJ370" s="17" t="str">
        <f t="shared" ca="1" si="300"/>
        <v/>
      </c>
      <c r="AK370" s="17" t="str">
        <f t="shared" ca="1" si="301"/>
        <v/>
      </c>
      <c r="AL370" s="17" t="str">
        <f t="shared" ca="1" si="302"/>
        <v/>
      </c>
      <c r="AM370" s="17" t="str">
        <f t="shared" ca="1" si="303"/>
        <v/>
      </c>
      <c r="AN370" s="17">
        <f t="shared" ca="1" si="304"/>
        <v>6.6884176182708144E-2</v>
      </c>
      <c r="AO370" s="17">
        <f t="shared" ca="1" si="305"/>
        <v>4.7169811320755262E-3</v>
      </c>
      <c r="AP370" s="17">
        <f t="shared" ca="1" si="306"/>
        <v>0.14663461538461542</v>
      </c>
      <c r="AQ370" s="17">
        <f t="shared" ca="1" si="307"/>
        <v>6.0653188180404438E-2</v>
      </c>
      <c r="AS370" s="17" t="str">
        <f t="shared" ca="1" si="308"/>
        <v/>
      </c>
      <c r="AT370" s="17" t="str">
        <f t="shared" ca="1" si="309"/>
        <v/>
      </c>
      <c r="AU370" s="17" t="str">
        <f t="shared" ca="1" si="310"/>
        <v/>
      </c>
      <c r="AV370" s="17" t="str">
        <f t="shared" ca="1" si="311"/>
        <v/>
      </c>
      <c r="AW370" s="17" t="str">
        <f t="shared" ca="1" si="312"/>
        <v/>
      </c>
      <c r="AX370" s="17" t="str">
        <f t="shared" ca="1" si="313"/>
        <v/>
      </c>
      <c r="AY370" s="17" t="str">
        <f t="shared" ca="1" si="314"/>
        <v/>
      </c>
      <c r="AZ370" s="17" t="str">
        <f t="shared" ca="1" si="315"/>
        <v/>
      </c>
      <c r="BA370" s="17" t="str">
        <f t="shared" ca="1" si="316"/>
        <v/>
      </c>
      <c r="BB370" s="17">
        <f t="shared" ca="1" si="317"/>
        <v>3.1174598113196783E-2</v>
      </c>
      <c r="BC370" s="17">
        <f t="shared" ca="1" si="318"/>
        <v>-0.20160713181733103</v>
      </c>
      <c r="BD370" s="17">
        <f t="shared" ca="1" si="319"/>
        <v>9.7816741486677294E-2</v>
      </c>
      <c r="BE370" s="17">
        <f t="shared" ca="1" si="320"/>
        <v>6.720393510224465E-2</v>
      </c>
      <c r="BG370" s="17" t="str">
        <f t="shared" ca="1" si="321"/>
        <v/>
      </c>
      <c r="BH370" s="17" t="str">
        <f t="shared" ca="1" si="322"/>
        <v/>
      </c>
      <c r="BI370" s="17" t="str">
        <f t="shared" ca="1" si="323"/>
        <v/>
      </c>
      <c r="BJ370" s="17" t="str">
        <f t="shared" ca="1" si="324"/>
        <v/>
      </c>
      <c r="BK370" s="17" t="str">
        <f t="shared" ca="1" si="325"/>
        <v/>
      </c>
      <c r="BL370" s="17" t="str">
        <f t="shared" ca="1" si="326"/>
        <v/>
      </c>
      <c r="BM370" s="17" t="str">
        <f t="shared" ca="1" si="327"/>
        <v/>
      </c>
      <c r="BN370" s="17" t="str">
        <f t="shared" ca="1" si="328"/>
        <v/>
      </c>
      <c r="BO370" s="17" t="str">
        <f t="shared" ca="1" si="329"/>
        <v/>
      </c>
      <c r="BP370" s="17">
        <f t="shared" ca="1" si="330"/>
        <v>6.7451315109724019E-2</v>
      </c>
      <c r="BQ370" s="17">
        <f t="shared" ca="1" si="331"/>
        <v>-5.4043910677425644E-2</v>
      </c>
      <c r="BR370" s="17">
        <f t="shared" ca="1" si="332"/>
        <v>0.11862281896352522</v>
      </c>
      <c r="BS370" s="17">
        <f t="shared" ca="1" si="333"/>
        <v>7.1020836739346116E-2</v>
      </c>
      <c r="BX370" t="str">
        <f>IF('Macrobond Imports'!FG369="","",'Macrobond Imports'!FG369)</f>
        <v/>
      </c>
      <c r="BY370" t="str">
        <f>IF('Macrobond Imports'!AI369="","",'Macrobond Imports'!AI369)</f>
        <v/>
      </c>
      <c r="CA370" s="37" t="str">
        <f t="shared" ca="1" si="334"/>
        <v/>
      </c>
      <c r="CB370" s="37" t="str">
        <f t="shared" ca="1" si="335"/>
        <v/>
      </c>
    </row>
    <row r="371" spans="1:80" x14ac:dyDescent="0.25">
      <c r="A371" s="10">
        <f>IF('Macrobond Imports'!A370="","",'Macrobond Imports'!A370)</f>
        <v>28369</v>
      </c>
      <c r="B371" s="9" t="str">
        <f>IF('Macrobond Imports'!B370="","",'Macrobond Imports'!B370)</f>
        <v/>
      </c>
      <c r="C371" s="9" t="str">
        <f>IF('Macrobond Imports'!C370="","",'Macrobond Imports'!C370)</f>
        <v/>
      </c>
      <c r="D371" s="9" t="str">
        <f>IF('Macrobond Imports'!Z370="","",'Macrobond Imports'!Z370)</f>
        <v/>
      </c>
      <c r="E371" s="9" t="str">
        <f>IF('Macrobond Imports'!BH370="","",'Macrobond Imports'!BH370)</f>
        <v/>
      </c>
      <c r="F371" s="9" t="str">
        <f>IF('Macrobond Imports'!BJ370="","",'Macrobond Imports'!BJ370)</f>
        <v/>
      </c>
      <c r="G371" s="9" t="str">
        <f>IF('Macrobond Imports'!BK370="","",'Macrobond Imports'!BK370)</f>
        <v/>
      </c>
      <c r="H371" s="9" t="str">
        <f>IF('Macrobond Imports'!BL370="","",'Macrobond Imports'!BL370)</f>
        <v/>
      </c>
      <c r="I371" s="9" t="str">
        <f>IF('Macrobond Imports'!BS370="","",'Macrobond Imports'!BS370)</f>
        <v/>
      </c>
      <c r="J371" s="9" t="str">
        <f>IF('Macrobond Imports'!AA370="","",'Macrobond Imports'!AA370)</f>
        <v/>
      </c>
      <c r="K371" s="9">
        <f>IF('Macrobond Imports'!DF370="","",'Macrobond Imports'!DF370)</f>
        <v>65.7</v>
      </c>
      <c r="L371" s="9">
        <f>IF('Macrobond Imports'!EA370="","",'Macrobond Imports'!EA370)</f>
        <v>63.7</v>
      </c>
      <c r="M371" s="9">
        <f>IF('Macrobond Imports'!FA370="","",'Macrobond Imports'!FA370)</f>
        <v>47.7</v>
      </c>
      <c r="N371" s="9">
        <f>IF('Macrobond Imports'!FC370="","",'Macrobond Imports'!FC370)</f>
        <v>68.7</v>
      </c>
      <c r="P371" s="16">
        <f t="shared" si="281"/>
        <v>28369</v>
      </c>
      <c r="Q371" s="17" t="str">
        <f t="shared" si="282"/>
        <v/>
      </c>
      <c r="R371" s="17" t="str">
        <f t="shared" si="283"/>
        <v/>
      </c>
      <c r="S371" s="17" t="str">
        <f t="shared" si="284"/>
        <v/>
      </c>
      <c r="T371" s="17" t="str">
        <f t="shared" si="285"/>
        <v/>
      </c>
      <c r="U371" s="17" t="str">
        <f t="shared" si="286"/>
        <v/>
      </c>
      <c r="V371" s="17" t="str">
        <f t="shared" si="287"/>
        <v/>
      </c>
      <c r="W371" s="17" t="str">
        <f t="shared" si="288"/>
        <v/>
      </c>
      <c r="X371" s="17" t="str">
        <f t="shared" si="289"/>
        <v/>
      </c>
      <c r="Y371" s="17" t="str">
        <f t="shared" si="290"/>
        <v/>
      </c>
      <c r="Z371" s="17">
        <f t="shared" si="291"/>
        <v>4.5871559633026138E-3</v>
      </c>
      <c r="AA371" s="17">
        <f t="shared" si="292"/>
        <v>-3.12989045383405E-3</v>
      </c>
      <c r="AB371" s="17">
        <f t="shared" si="293"/>
        <v>0</v>
      </c>
      <c r="AC371" s="17">
        <f t="shared" si="294"/>
        <v>7.3313782991202281E-3</v>
      </c>
      <c r="AE371" s="17" t="str">
        <f t="shared" ca="1" si="295"/>
        <v/>
      </c>
      <c r="AF371" s="17" t="str">
        <f t="shared" ca="1" si="296"/>
        <v/>
      </c>
      <c r="AG371" s="17" t="str">
        <f t="shared" ca="1" si="297"/>
        <v/>
      </c>
      <c r="AH371" s="17" t="str">
        <f t="shared" ca="1" si="298"/>
        <v/>
      </c>
      <c r="AI371" s="17" t="str">
        <f t="shared" ca="1" si="299"/>
        <v/>
      </c>
      <c r="AJ371" s="17" t="str">
        <f t="shared" ca="1" si="300"/>
        <v/>
      </c>
      <c r="AK371" s="17" t="str">
        <f t="shared" ca="1" si="301"/>
        <v/>
      </c>
      <c r="AL371" s="17" t="str">
        <f t="shared" ca="1" si="302"/>
        <v/>
      </c>
      <c r="AM371" s="17" t="str">
        <f t="shared" ca="1" si="303"/>
        <v/>
      </c>
      <c r="AN371" s="17">
        <f t="shared" ca="1" si="304"/>
        <v>6.1389337641357011E-2</v>
      </c>
      <c r="AO371" s="17">
        <f t="shared" ca="1" si="305"/>
        <v>4.7318611987381409E-3</v>
      </c>
      <c r="AP371" s="17">
        <f t="shared" ca="1" si="306"/>
        <v>0.13033175355450233</v>
      </c>
      <c r="AQ371" s="17">
        <f t="shared" ca="1" si="307"/>
        <v>6.1823802163833097E-2</v>
      </c>
      <c r="AS371" s="17" t="str">
        <f t="shared" ca="1" si="308"/>
        <v/>
      </c>
      <c r="AT371" s="17" t="str">
        <f t="shared" ca="1" si="309"/>
        <v/>
      </c>
      <c r="AU371" s="17" t="str">
        <f t="shared" ca="1" si="310"/>
        <v/>
      </c>
      <c r="AV371" s="17" t="str">
        <f t="shared" ca="1" si="311"/>
        <v/>
      </c>
      <c r="AW371" s="17" t="str">
        <f t="shared" ca="1" si="312"/>
        <v/>
      </c>
      <c r="AX371" s="17" t="str">
        <f t="shared" ca="1" si="313"/>
        <v/>
      </c>
      <c r="AY371" s="17" t="str">
        <f t="shared" ca="1" si="314"/>
        <v/>
      </c>
      <c r="AZ371" s="17" t="str">
        <f t="shared" ca="1" si="315"/>
        <v/>
      </c>
      <c r="BA371" s="17" t="str">
        <f t="shared" ca="1" si="316"/>
        <v/>
      </c>
      <c r="BB371" s="17">
        <f t="shared" ca="1" si="317"/>
        <v>5.0225819379845049E-2</v>
      </c>
      <c r="BC371" s="17">
        <f t="shared" ca="1" si="318"/>
        <v>-0.10547490375184132</v>
      </c>
      <c r="BD371" s="17">
        <f t="shared" ca="1" si="319"/>
        <v>6.0918651055263506E-2</v>
      </c>
      <c r="BE371" s="17">
        <f t="shared" ca="1" si="320"/>
        <v>7.9412298794429015E-2</v>
      </c>
      <c r="BG371" s="17" t="str">
        <f t="shared" ca="1" si="321"/>
        <v/>
      </c>
      <c r="BH371" s="17" t="str">
        <f t="shared" ca="1" si="322"/>
        <v/>
      </c>
      <c r="BI371" s="17" t="str">
        <f t="shared" ca="1" si="323"/>
        <v/>
      </c>
      <c r="BJ371" s="17" t="str">
        <f t="shared" ca="1" si="324"/>
        <v/>
      </c>
      <c r="BK371" s="17" t="str">
        <f t="shared" ca="1" si="325"/>
        <v/>
      </c>
      <c r="BL371" s="17" t="str">
        <f t="shared" ca="1" si="326"/>
        <v/>
      </c>
      <c r="BM371" s="17" t="str">
        <f t="shared" ca="1" si="327"/>
        <v/>
      </c>
      <c r="BN371" s="17" t="str">
        <f t="shared" ca="1" si="328"/>
        <v/>
      </c>
      <c r="BO371" s="17" t="str">
        <f t="shared" ca="1" si="329"/>
        <v/>
      </c>
      <c r="BP371" s="17">
        <f t="shared" ca="1" si="330"/>
        <v>5.7131521523507089E-2</v>
      </c>
      <c r="BQ371" s="17">
        <f t="shared" ca="1" si="331"/>
        <v>-8.5191046902758361E-2</v>
      </c>
      <c r="BR371" s="17">
        <f t="shared" ca="1" si="332"/>
        <v>8.9442611647649661E-2</v>
      </c>
      <c r="BS371" s="17">
        <f t="shared" ca="1" si="333"/>
        <v>7.0476937871969847E-2</v>
      </c>
      <c r="BX371" t="str">
        <f>IF('Macrobond Imports'!FG370="","",'Macrobond Imports'!FG370)</f>
        <v/>
      </c>
      <c r="BY371" t="str">
        <f>IF('Macrobond Imports'!AI370="","",'Macrobond Imports'!AI370)</f>
        <v/>
      </c>
      <c r="CA371" s="37" t="str">
        <f t="shared" ca="1" si="334"/>
        <v/>
      </c>
      <c r="CB371" s="37" t="str">
        <f t="shared" ca="1" si="335"/>
        <v/>
      </c>
    </row>
    <row r="372" spans="1:80" x14ac:dyDescent="0.25">
      <c r="A372" s="10">
        <f>IF('Macrobond Imports'!A371="","",'Macrobond Imports'!A371)</f>
        <v>28399</v>
      </c>
      <c r="B372" s="9" t="str">
        <f>IF('Macrobond Imports'!B371="","",'Macrobond Imports'!B371)</f>
        <v/>
      </c>
      <c r="C372" s="9" t="str">
        <f>IF('Macrobond Imports'!C371="","",'Macrobond Imports'!C371)</f>
        <v/>
      </c>
      <c r="D372" s="9" t="str">
        <f>IF('Macrobond Imports'!Z371="","",'Macrobond Imports'!Z371)</f>
        <v/>
      </c>
      <c r="E372" s="9" t="str">
        <f>IF('Macrobond Imports'!BH371="","",'Macrobond Imports'!BH371)</f>
        <v/>
      </c>
      <c r="F372" s="9" t="str">
        <f>IF('Macrobond Imports'!BJ371="","",'Macrobond Imports'!BJ371)</f>
        <v/>
      </c>
      <c r="G372" s="9" t="str">
        <f>IF('Macrobond Imports'!BK371="","",'Macrobond Imports'!BK371)</f>
        <v/>
      </c>
      <c r="H372" s="9" t="str">
        <f>IF('Macrobond Imports'!BL371="","",'Macrobond Imports'!BL371)</f>
        <v/>
      </c>
      <c r="I372" s="9" t="str">
        <f>IF('Macrobond Imports'!BS371="","",'Macrobond Imports'!BS371)</f>
        <v/>
      </c>
      <c r="J372" s="9" t="str">
        <f>IF('Macrobond Imports'!AA371="","",'Macrobond Imports'!AA371)</f>
        <v/>
      </c>
      <c r="K372" s="9">
        <f>IF('Macrobond Imports'!DF371="","",'Macrobond Imports'!DF371)</f>
        <v>65.8</v>
      </c>
      <c r="L372" s="9">
        <f>IF('Macrobond Imports'!EA371="","",'Macrobond Imports'!EA371)</f>
        <v>64</v>
      </c>
      <c r="M372" s="9">
        <f>IF('Macrobond Imports'!FA371="","",'Macrobond Imports'!FA371)</f>
        <v>48.1</v>
      </c>
      <c r="N372" s="9">
        <f>IF('Macrobond Imports'!FC371="","",'Macrobond Imports'!FC371)</f>
        <v>68.8</v>
      </c>
      <c r="P372" s="16">
        <f t="shared" si="281"/>
        <v>28399</v>
      </c>
      <c r="Q372" s="17" t="str">
        <f t="shared" si="282"/>
        <v/>
      </c>
      <c r="R372" s="17" t="str">
        <f t="shared" si="283"/>
        <v/>
      </c>
      <c r="S372" s="17" t="str">
        <f t="shared" si="284"/>
        <v/>
      </c>
      <c r="T372" s="17" t="str">
        <f t="shared" si="285"/>
        <v/>
      </c>
      <c r="U372" s="17" t="str">
        <f t="shared" si="286"/>
        <v/>
      </c>
      <c r="V372" s="17" t="str">
        <f t="shared" si="287"/>
        <v/>
      </c>
      <c r="W372" s="17" t="str">
        <f t="shared" si="288"/>
        <v/>
      </c>
      <c r="X372" s="17" t="str">
        <f t="shared" si="289"/>
        <v/>
      </c>
      <c r="Y372" s="17" t="str">
        <f t="shared" si="290"/>
        <v/>
      </c>
      <c r="Z372" s="17">
        <f t="shared" si="291"/>
        <v>1.5220700152205335E-3</v>
      </c>
      <c r="AA372" s="17">
        <f t="shared" si="292"/>
        <v>4.7095761381474865E-3</v>
      </c>
      <c r="AB372" s="17">
        <f t="shared" si="293"/>
        <v>8.3857442348007627E-3</v>
      </c>
      <c r="AC372" s="17">
        <f t="shared" si="294"/>
        <v>1.4556040756912303E-3</v>
      </c>
      <c r="AE372" s="17" t="str">
        <f t="shared" ca="1" si="295"/>
        <v/>
      </c>
      <c r="AF372" s="17" t="str">
        <f t="shared" ca="1" si="296"/>
        <v/>
      </c>
      <c r="AG372" s="17" t="str">
        <f t="shared" ca="1" si="297"/>
        <v/>
      </c>
      <c r="AH372" s="17" t="str">
        <f t="shared" ca="1" si="298"/>
        <v/>
      </c>
      <c r="AI372" s="17" t="str">
        <f t="shared" ca="1" si="299"/>
        <v/>
      </c>
      <c r="AJ372" s="17" t="str">
        <f t="shared" ca="1" si="300"/>
        <v/>
      </c>
      <c r="AK372" s="17" t="str">
        <f t="shared" ca="1" si="301"/>
        <v/>
      </c>
      <c r="AL372" s="17" t="str">
        <f t="shared" ca="1" si="302"/>
        <v/>
      </c>
      <c r="AM372" s="17" t="str">
        <f t="shared" ca="1" si="303"/>
        <v/>
      </c>
      <c r="AN372" s="17">
        <f t="shared" ca="1" si="304"/>
        <v>6.1290322580645151E-2</v>
      </c>
      <c r="AO372" s="17">
        <f t="shared" ca="1" si="305"/>
        <v>1.5873015873015817E-2</v>
      </c>
      <c r="AP372" s="17">
        <f t="shared" ca="1" si="306"/>
        <v>0.13176470588235301</v>
      </c>
      <c r="AQ372" s="17">
        <f t="shared" ca="1" si="307"/>
        <v>5.8461538461538343E-2</v>
      </c>
      <c r="AS372" s="17" t="str">
        <f t="shared" ca="1" si="308"/>
        <v/>
      </c>
      <c r="AT372" s="17" t="str">
        <f t="shared" ca="1" si="309"/>
        <v/>
      </c>
      <c r="AU372" s="17" t="str">
        <f t="shared" ca="1" si="310"/>
        <v/>
      </c>
      <c r="AV372" s="17" t="str">
        <f t="shared" ca="1" si="311"/>
        <v/>
      </c>
      <c r="AW372" s="17" t="str">
        <f t="shared" ca="1" si="312"/>
        <v/>
      </c>
      <c r="AX372" s="17" t="str">
        <f t="shared" ca="1" si="313"/>
        <v/>
      </c>
      <c r="AY372" s="17" t="str">
        <f t="shared" ca="1" si="314"/>
        <v/>
      </c>
      <c r="AZ372" s="17" t="str">
        <f t="shared" ca="1" si="315"/>
        <v/>
      </c>
      <c r="BA372" s="17" t="str">
        <f t="shared" ca="1" si="316"/>
        <v/>
      </c>
      <c r="BB372" s="17">
        <f t="shared" ca="1" si="317"/>
        <v>4.3709460790032351E-2</v>
      </c>
      <c r="BC372" s="17">
        <f t="shared" ca="1" si="318"/>
        <v>-4.2579387497047483E-2</v>
      </c>
      <c r="BD372" s="17">
        <f t="shared" ca="1" si="319"/>
        <v>6.0393211563619431E-2</v>
      </c>
      <c r="BE372" s="17">
        <f t="shared" ca="1" si="320"/>
        <v>5.4082627752517487E-2</v>
      </c>
      <c r="BG372" s="17" t="str">
        <f t="shared" ca="1" si="321"/>
        <v/>
      </c>
      <c r="BH372" s="17" t="str">
        <f t="shared" ca="1" si="322"/>
        <v/>
      </c>
      <c r="BI372" s="17" t="str">
        <f t="shared" ca="1" si="323"/>
        <v/>
      </c>
      <c r="BJ372" s="17" t="str">
        <f t="shared" ca="1" si="324"/>
        <v/>
      </c>
      <c r="BK372" s="17" t="str">
        <f t="shared" ca="1" si="325"/>
        <v/>
      </c>
      <c r="BL372" s="17" t="str">
        <f t="shared" ca="1" si="326"/>
        <v/>
      </c>
      <c r="BM372" s="17" t="str">
        <f t="shared" ca="1" si="327"/>
        <v/>
      </c>
      <c r="BN372" s="17" t="str">
        <f t="shared" ca="1" si="328"/>
        <v/>
      </c>
      <c r="BO372" s="17" t="str">
        <f t="shared" ca="1" si="329"/>
        <v/>
      </c>
      <c r="BP372" s="17">
        <f t="shared" ca="1" si="330"/>
        <v>4.3950850661625518E-2</v>
      </c>
      <c r="BQ372" s="17">
        <f t="shared" ca="1" si="331"/>
        <v>-0.12195142865105069</v>
      </c>
      <c r="BR372" s="17">
        <f t="shared" ca="1" si="332"/>
        <v>7.4618200059453299E-2</v>
      </c>
      <c r="BS372" s="17">
        <f t="shared" ca="1" si="333"/>
        <v>6.3959774235820444E-2</v>
      </c>
      <c r="BX372" t="str">
        <f>IF('Macrobond Imports'!FG371="","",'Macrobond Imports'!FG371)</f>
        <v/>
      </c>
      <c r="BY372" t="str">
        <f>IF('Macrobond Imports'!AI371="","",'Macrobond Imports'!AI371)</f>
        <v/>
      </c>
      <c r="CA372" s="37" t="str">
        <f t="shared" ca="1" si="334"/>
        <v/>
      </c>
      <c r="CB372" s="37" t="str">
        <f t="shared" ca="1" si="335"/>
        <v/>
      </c>
    </row>
    <row r="373" spans="1:80" x14ac:dyDescent="0.25">
      <c r="A373" s="10">
        <f>IF('Macrobond Imports'!A372="","",'Macrobond Imports'!A372)</f>
        <v>28430</v>
      </c>
      <c r="B373" s="9" t="str">
        <f>IF('Macrobond Imports'!B372="","",'Macrobond Imports'!B372)</f>
        <v/>
      </c>
      <c r="C373" s="9" t="str">
        <f>IF('Macrobond Imports'!C372="","",'Macrobond Imports'!C372)</f>
        <v/>
      </c>
      <c r="D373" s="9" t="str">
        <f>IF('Macrobond Imports'!Z372="","",'Macrobond Imports'!Z372)</f>
        <v/>
      </c>
      <c r="E373" s="9" t="str">
        <f>IF('Macrobond Imports'!BH372="","",'Macrobond Imports'!BH372)</f>
        <v/>
      </c>
      <c r="F373" s="9" t="str">
        <f>IF('Macrobond Imports'!BJ372="","",'Macrobond Imports'!BJ372)</f>
        <v/>
      </c>
      <c r="G373" s="9" t="str">
        <f>IF('Macrobond Imports'!BK372="","",'Macrobond Imports'!BK372)</f>
        <v/>
      </c>
      <c r="H373" s="9" t="str">
        <f>IF('Macrobond Imports'!BL372="","",'Macrobond Imports'!BL372)</f>
        <v/>
      </c>
      <c r="I373" s="9" t="str">
        <f>IF('Macrobond Imports'!BS372="","",'Macrobond Imports'!BS372)</f>
        <v/>
      </c>
      <c r="J373" s="9" t="str">
        <f>IF('Macrobond Imports'!AA372="","",'Macrobond Imports'!AA372)</f>
        <v/>
      </c>
      <c r="K373" s="9">
        <f>IF('Macrobond Imports'!DF372="","",'Macrobond Imports'!DF372)</f>
        <v>66.3</v>
      </c>
      <c r="L373" s="9">
        <f>IF('Macrobond Imports'!EA372="","",'Macrobond Imports'!EA372)</f>
        <v>65.400000000000006</v>
      </c>
      <c r="M373" s="9">
        <f>IF('Macrobond Imports'!FA372="","",'Macrobond Imports'!FA372)</f>
        <v>48.2</v>
      </c>
      <c r="N373" s="9">
        <f>IF('Macrobond Imports'!FC372="","",'Macrobond Imports'!FC372)</f>
        <v>69.099999999999994</v>
      </c>
      <c r="P373" s="16">
        <f t="shared" si="281"/>
        <v>28430</v>
      </c>
      <c r="Q373" s="17" t="str">
        <f t="shared" si="282"/>
        <v/>
      </c>
      <c r="R373" s="17" t="str">
        <f t="shared" si="283"/>
        <v/>
      </c>
      <c r="S373" s="17" t="str">
        <f t="shared" si="284"/>
        <v/>
      </c>
      <c r="T373" s="17" t="str">
        <f t="shared" si="285"/>
        <v/>
      </c>
      <c r="U373" s="17" t="str">
        <f t="shared" si="286"/>
        <v/>
      </c>
      <c r="V373" s="17" t="str">
        <f t="shared" si="287"/>
        <v/>
      </c>
      <c r="W373" s="17" t="str">
        <f t="shared" si="288"/>
        <v/>
      </c>
      <c r="X373" s="17" t="str">
        <f t="shared" si="289"/>
        <v/>
      </c>
      <c r="Y373" s="17" t="str">
        <f t="shared" si="290"/>
        <v/>
      </c>
      <c r="Z373" s="17">
        <f t="shared" si="291"/>
        <v>7.5987841945288626E-3</v>
      </c>
      <c r="AA373" s="17">
        <f t="shared" si="292"/>
        <v>2.1875000000000089E-2</v>
      </c>
      <c r="AB373" s="17">
        <f t="shared" si="293"/>
        <v>2.0790020790020236E-3</v>
      </c>
      <c r="AC373" s="17">
        <f t="shared" si="294"/>
        <v>4.3604651162789665E-3</v>
      </c>
      <c r="AE373" s="17" t="str">
        <f t="shared" ca="1" si="295"/>
        <v/>
      </c>
      <c r="AF373" s="17" t="str">
        <f t="shared" ca="1" si="296"/>
        <v/>
      </c>
      <c r="AG373" s="17" t="str">
        <f t="shared" ca="1" si="297"/>
        <v/>
      </c>
      <c r="AH373" s="17" t="str">
        <f t="shared" ca="1" si="298"/>
        <v/>
      </c>
      <c r="AI373" s="17" t="str">
        <f t="shared" ca="1" si="299"/>
        <v/>
      </c>
      <c r="AJ373" s="17" t="str">
        <f t="shared" ca="1" si="300"/>
        <v/>
      </c>
      <c r="AK373" s="17" t="str">
        <f t="shared" ca="1" si="301"/>
        <v/>
      </c>
      <c r="AL373" s="17" t="str">
        <f t="shared" ca="1" si="302"/>
        <v/>
      </c>
      <c r="AM373" s="17" t="str">
        <f t="shared" ca="1" si="303"/>
        <v/>
      </c>
      <c r="AN373" s="17">
        <f t="shared" ca="1" si="304"/>
        <v>6.25E-2</v>
      </c>
      <c r="AO373" s="17">
        <f t="shared" ca="1" si="305"/>
        <v>3.1545741324921162E-2</v>
      </c>
      <c r="AP373" s="17">
        <f t="shared" ca="1" si="306"/>
        <v>0.11832946635730868</v>
      </c>
      <c r="AQ373" s="17">
        <f t="shared" ca="1" si="307"/>
        <v>5.8192955589586592E-2</v>
      </c>
      <c r="AS373" s="17" t="str">
        <f t="shared" ca="1" si="308"/>
        <v/>
      </c>
      <c r="AT373" s="17" t="str">
        <f t="shared" ca="1" si="309"/>
        <v/>
      </c>
      <c r="AU373" s="17" t="str">
        <f t="shared" ca="1" si="310"/>
        <v/>
      </c>
      <c r="AV373" s="17" t="str">
        <f t="shared" ca="1" si="311"/>
        <v/>
      </c>
      <c r="AW373" s="17" t="str">
        <f t="shared" ca="1" si="312"/>
        <v/>
      </c>
      <c r="AX373" s="17" t="str">
        <f t="shared" ca="1" si="313"/>
        <v/>
      </c>
      <c r="AY373" s="17" t="str">
        <f t="shared" ca="1" si="314"/>
        <v/>
      </c>
      <c r="AZ373" s="17" t="str">
        <f t="shared" ca="1" si="315"/>
        <v/>
      </c>
      <c r="BA373" s="17" t="str">
        <f t="shared" ca="1" si="316"/>
        <v/>
      </c>
      <c r="BB373" s="17">
        <f t="shared" ca="1" si="317"/>
        <v>5.6192599891549122E-2</v>
      </c>
      <c r="BC373" s="17">
        <f t="shared" ca="1" si="318"/>
        <v>9.7254980135482283E-2</v>
      </c>
      <c r="BD373" s="17">
        <f t="shared" ca="1" si="319"/>
        <v>4.2592596833511465E-2</v>
      </c>
      <c r="BE373" s="17">
        <f t="shared" ca="1" si="320"/>
        <v>5.3840029251854382E-2</v>
      </c>
      <c r="BG373" s="17" t="str">
        <f t="shared" ca="1" si="321"/>
        <v/>
      </c>
      <c r="BH373" s="17" t="str">
        <f t="shared" ca="1" si="322"/>
        <v/>
      </c>
      <c r="BI373" s="17" t="str">
        <f t="shared" ca="1" si="323"/>
        <v/>
      </c>
      <c r="BJ373" s="17" t="str">
        <f t="shared" ca="1" si="324"/>
        <v/>
      </c>
      <c r="BK373" s="17" t="str">
        <f t="shared" ca="1" si="325"/>
        <v/>
      </c>
      <c r="BL373" s="17" t="str">
        <f t="shared" ca="1" si="326"/>
        <v/>
      </c>
      <c r="BM373" s="17" t="str">
        <f t="shared" ca="1" si="327"/>
        <v/>
      </c>
      <c r="BN373" s="17" t="str">
        <f t="shared" ca="1" si="328"/>
        <v/>
      </c>
      <c r="BO373" s="17" t="str">
        <f t="shared" ca="1" si="329"/>
        <v/>
      </c>
      <c r="BP373" s="17">
        <f t="shared" ca="1" si="330"/>
        <v>4.3608633407802522E-2</v>
      </c>
      <c r="BQ373" s="17">
        <f t="shared" ca="1" si="331"/>
        <v>-6.4029620811595911E-2</v>
      </c>
      <c r="BR373" s="17">
        <f t="shared" ca="1" si="332"/>
        <v>6.9848403912394774E-2</v>
      </c>
      <c r="BS373" s="17">
        <f t="shared" ca="1" si="333"/>
        <v>6.0500931723232787E-2</v>
      </c>
      <c r="BX373" t="str">
        <f>IF('Macrobond Imports'!FG372="","",'Macrobond Imports'!FG372)</f>
        <v/>
      </c>
      <c r="BY373" t="str">
        <f>IF('Macrobond Imports'!AI372="","",'Macrobond Imports'!AI372)</f>
        <v/>
      </c>
      <c r="CA373" s="37" t="str">
        <f t="shared" ca="1" si="334"/>
        <v/>
      </c>
      <c r="CB373" s="37" t="str">
        <f t="shared" ca="1" si="335"/>
        <v/>
      </c>
    </row>
    <row r="374" spans="1:80" x14ac:dyDescent="0.25">
      <c r="A374" s="10">
        <f>IF('Macrobond Imports'!A373="","",'Macrobond Imports'!A373)</f>
        <v>28460</v>
      </c>
      <c r="B374" s="9" t="str">
        <f>IF('Macrobond Imports'!B373="","",'Macrobond Imports'!B373)</f>
        <v/>
      </c>
      <c r="C374" s="9" t="str">
        <f>IF('Macrobond Imports'!C373="","",'Macrobond Imports'!C373)</f>
        <v/>
      </c>
      <c r="D374" s="9" t="str">
        <f>IF('Macrobond Imports'!Z373="","",'Macrobond Imports'!Z373)</f>
        <v/>
      </c>
      <c r="E374" s="9" t="str">
        <f>IF('Macrobond Imports'!BH373="","",'Macrobond Imports'!BH373)</f>
        <v/>
      </c>
      <c r="F374" s="9" t="str">
        <f>IF('Macrobond Imports'!BJ373="","",'Macrobond Imports'!BJ373)</f>
        <v/>
      </c>
      <c r="G374" s="9" t="str">
        <f>IF('Macrobond Imports'!BK373="","",'Macrobond Imports'!BK373)</f>
        <v/>
      </c>
      <c r="H374" s="9" t="str">
        <f>IF('Macrobond Imports'!BL373="","",'Macrobond Imports'!BL373)</f>
        <v/>
      </c>
      <c r="I374" s="9" t="str">
        <f>IF('Macrobond Imports'!BS373="","",'Macrobond Imports'!BS373)</f>
        <v/>
      </c>
      <c r="J374" s="9" t="str">
        <f>IF('Macrobond Imports'!AA373="","",'Macrobond Imports'!AA373)</f>
        <v/>
      </c>
      <c r="K374" s="9">
        <f>IF('Macrobond Imports'!DF373="","",'Macrobond Imports'!DF373)</f>
        <v>66.599999999999994</v>
      </c>
      <c r="L374" s="9">
        <f>IF('Macrobond Imports'!EA373="","",'Macrobond Imports'!EA373)</f>
        <v>66.400000000000006</v>
      </c>
      <c r="M374" s="9">
        <f>IF('Macrobond Imports'!FA373="","",'Macrobond Imports'!FA373)</f>
        <v>48.3</v>
      </c>
      <c r="N374" s="9">
        <f>IF('Macrobond Imports'!FC373="","",'Macrobond Imports'!FC373)</f>
        <v>69.400000000000006</v>
      </c>
      <c r="P374" s="16">
        <f t="shared" si="281"/>
        <v>28460</v>
      </c>
      <c r="Q374" s="17" t="str">
        <f t="shared" si="282"/>
        <v/>
      </c>
      <c r="R374" s="17" t="str">
        <f t="shared" si="283"/>
        <v/>
      </c>
      <c r="S374" s="17" t="str">
        <f t="shared" si="284"/>
        <v/>
      </c>
      <c r="T374" s="17" t="str">
        <f t="shared" si="285"/>
        <v/>
      </c>
      <c r="U374" s="17" t="str">
        <f t="shared" si="286"/>
        <v/>
      </c>
      <c r="V374" s="17" t="str">
        <f t="shared" si="287"/>
        <v/>
      </c>
      <c r="W374" s="17" t="str">
        <f t="shared" si="288"/>
        <v/>
      </c>
      <c r="X374" s="17" t="str">
        <f t="shared" si="289"/>
        <v/>
      </c>
      <c r="Y374" s="17" t="str">
        <f t="shared" si="290"/>
        <v/>
      </c>
      <c r="Z374" s="17">
        <f t="shared" si="291"/>
        <v>4.5248868778280382E-3</v>
      </c>
      <c r="AA374" s="17">
        <f t="shared" si="292"/>
        <v>1.5290519877675823E-2</v>
      </c>
      <c r="AB374" s="17">
        <f t="shared" si="293"/>
        <v>2.0746887966804906E-3</v>
      </c>
      <c r="AC374" s="17">
        <f t="shared" si="294"/>
        <v>4.3415340086832011E-3</v>
      </c>
      <c r="AE374" s="17" t="str">
        <f t="shared" ca="1" si="295"/>
        <v/>
      </c>
      <c r="AF374" s="17" t="str">
        <f t="shared" ca="1" si="296"/>
        <v/>
      </c>
      <c r="AG374" s="17" t="str">
        <f t="shared" ca="1" si="297"/>
        <v/>
      </c>
      <c r="AH374" s="17" t="str">
        <f t="shared" ca="1" si="298"/>
        <v/>
      </c>
      <c r="AI374" s="17" t="str">
        <f t="shared" ca="1" si="299"/>
        <v/>
      </c>
      <c r="AJ374" s="17" t="str">
        <f t="shared" ca="1" si="300"/>
        <v/>
      </c>
      <c r="AK374" s="17" t="str">
        <f t="shared" ca="1" si="301"/>
        <v/>
      </c>
      <c r="AL374" s="17" t="str">
        <f t="shared" ca="1" si="302"/>
        <v/>
      </c>
      <c r="AM374" s="17" t="str">
        <f t="shared" ca="1" si="303"/>
        <v/>
      </c>
      <c r="AN374" s="17">
        <f t="shared" ca="1" si="304"/>
        <v>6.0509554140127264E-2</v>
      </c>
      <c r="AO374" s="17">
        <f t="shared" ca="1" si="305"/>
        <v>2.9457364341085368E-2</v>
      </c>
      <c r="AP374" s="17">
        <f t="shared" ca="1" si="306"/>
        <v>0.11290322580645151</v>
      </c>
      <c r="AQ374" s="17">
        <f t="shared" ca="1" si="307"/>
        <v>5.7926829268292845E-2</v>
      </c>
      <c r="AS374" s="17" t="str">
        <f t="shared" ca="1" si="308"/>
        <v/>
      </c>
      <c r="AT374" s="17" t="str">
        <f t="shared" ca="1" si="309"/>
        <v/>
      </c>
      <c r="AU374" s="17" t="str">
        <f t="shared" ca="1" si="310"/>
        <v/>
      </c>
      <c r="AV374" s="17" t="str">
        <f t="shared" ca="1" si="311"/>
        <v/>
      </c>
      <c r="AW374" s="17" t="str">
        <f t="shared" ca="1" si="312"/>
        <v/>
      </c>
      <c r="AX374" s="17" t="str">
        <f t="shared" ca="1" si="313"/>
        <v/>
      </c>
      <c r="AY374" s="17" t="str">
        <f t="shared" ca="1" si="314"/>
        <v/>
      </c>
      <c r="AZ374" s="17" t="str">
        <f t="shared" ca="1" si="315"/>
        <v/>
      </c>
      <c r="BA374" s="17" t="str">
        <f t="shared" ca="1" si="316"/>
        <v/>
      </c>
      <c r="BB374" s="17">
        <f t="shared" ca="1" si="317"/>
        <v>5.5930752894166158E-2</v>
      </c>
      <c r="BC374" s="17">
        <f t="shared" ca="1" si="318"/>
        <v>0.18063210306684696</v>
      </c>
      <c r="BD374" s="17">
        <f t="shared" ca="1" si="319"/>
        <v>5.1271780813574308E-2</v>
      </c>
      <c r="BE374" s="17">
        <f t="shared" ca="1" si="320"/>
        <v>4.138407856446169E-2</v>
      </c>
      <c r="BG374" s="17" t="str">
        <f t="shared" ca="1" si="321"/>
        <v/>
      </c>
      <c r="BH374" s="17" t="str">
        <f t="shared" ca="1" si="322"/>
        <v/>
      </c>
      <c r="BI374" s="17" t="str">
        <f t="shared" ca="1" si="323"/>
        <v/>
      </c>
      <c r="BJ374" s="17" t="str">
        <f t="shared" ca="1" si="324"/>
        <v/>
      </c>
      <c r="BK374" s="17" t="str">
        <f t="shared" ca="1" si="325"/>
        <v/>
      </c>
      <c r="BL374" s="17" t="str">
        <f t="shared" ca="1" si="326"/>
        <v/>
      </c>
      <c r="BM374" s="17" t="str">
        <f t="shared" ca="1" si="327"/>
        <v/>
      </c>
      <c r="BN374" s="17" t="str">
        <f t="shared" ca="1" si="328"/>
        <v/>
      </c>
      <c r="BO374" s="17" t="str">
        <f t="shared" ca="1" si="329"/>
        <v/>
      </c>
      <c r="BP374" s="17">
        <f t="shared" ca="1" si="330"/>
        <v>5.3074422900230012E-2</v>
      </c>
      <c r="BQ374" s="17">
        <f t="shared" ca="1" si="331"/>
        <v>2.7669716217004092E-2</v>
      </c>
      <c r="BR374" s="17">
        <f t="shared" ca="1" si="332"/>
        <v>5.6084200995925482E-2</v>
      </c>
      <c r="BS374" s="17">
        <f t="shared" ca="1" si="333"/>
        <v>6.0227702982327713E-2</v>
      </c>
      <c r="BX374" t="str">
        <f>IF('Macrobond Imports'!FG373="","",'Macrobond Imports'!FG373)</f>
        <v/>
      </c>
      <c r="BY374" t="str">
        <f>IF('Macrobond Imports'!AI373="","",'Macrobond Imports'!AI373)</f>
        <v/>
      </c>
      <c r="CA374" s="37" t="str">
        <f t="shared" ca="1" si="334"/>
        <v/>
      </c>
      <c r="CB374" s="37" t="str">
        <f t="shared" ca="1" si="335"/>
        <v/>
      </c>
    </row>
    <row r="375" spans="1:80" x14ac:dyDescent="0.25">
      <c r="A375" s="10">
        <f>IF('Macrobond Imports'!A374="","",'Macrobond Imports'!A374)</f>
        <v>28491</v>
      </c>
      <c r="B375" s="9" t="str">
        <f>IF('Macrobond Imports'!B374="","",'Macrobond Imports'!B374)</f>
        <v/>
      </c>
      <c r="C375" s="9" t="str">
        <f>IF('Macrobond Imports'!C374="","",'Macrobond Imports'!C374)</f>
        <v/>
      </c>
      <c r="D375" s="9" t="str">
        <f>IF('Macrobond Imports'!Z374="","",'Macrobond Imports'!Z374)</f>
        <v/>
      </c>
      <c r="E375" s="9" t="str">
        <f>IF('Macrobond Imports'!BH374="","",'Macrobond Imports'!BH374)</f>
        <v/>
      </c>
      <c r="F375" s="9" t="str">
        <f>IF('Macrobond Imports'!BJ374="","",'Macrobond Imports'!BJ374)</f>
        <v/>
      </c>
      <c r="G375" s="9" t="str">
        <f>IF('Macrobond Imports'!BK374="","",'Macrobond Imports'!BK374)</f>
        <v/>
      </c>
      <c r="H375" s="9" t="str">
        <f>IF('Macrobond Imports'!BL374="","",'Macrobond Imports'!BL374)</f>
        <v/>
      </c>
      <c r="I375" s="9" t="str">
        <f>IF('Macrobond Imports'!BS374="","",'Macrobond Imports'!BS374)</f>
        <v/>
      </c>
      <c r="J375" s="9" t="str">
        <f>IF('Macrobond Imports'!AA374="","",'Macrobond Imports'!AA374)</f>
        <v/>
      </c>
      <c r="K375" s="9">
        <f>IF('Macrobond Imports'!DF374="","",'Macrobond Imports'!DF374)</f>
        <v>66.900000000000006</v>
      </c>
      <c r="L375" s="9">
        <f>IF('Macrobond Imports'!EA374="","",'Macrobond Imports'!EA374)</f>
        <v>67.3</v>
      </c>
      <c r="M375" s="9">
        <f>IF('Macrobond Imports'!FA374="","",'Macrobond Imports'!FA374)</f>
        <v>48.6</v>
      </c>
      <c r="N375" s="9">
        <f>IF('Macrobond Imports'!FC374="","",'Macrobond Imports'!FC374)</f>
        <v>69.8</v>
      </c>
      <c r="P375" s="16">
        <f t="shared" si="281"/>
        <v>28491</v>
      </c>
      <c r="Q375" s="17" t="str">
        <f t="shared" si="282"/>
        <v/>
      </c>
      <c r="R375" s="17" t="str">
        <f t="shared" si="283"/>
        <v/>
      </c>
      <c r="S375" s="17" t="str">
        <f t="shared" si="284"/>
        <v/>
      </c>
      <c r="T375" s="17" t="str">
        <f t="shared" si="285"/>
        <v/>
      </c>
      <c r="U375" s="17" t="str">
        <f t="shared" si="286"/>
        <v/>
      </c>
      <c r="V375" s="17" t="str">
        <f t="shared" si="287"/>
        <v/>
      </c>
      <c r="W375" s="17" t="str">
        <f t="shared" si="288"/>
        <v/>
      </c>
      <c r="X375" s="17" t="str">
        <f t="shared" si="289"/>
        <v/>
      </c>
      <c r="Y375" s="17" t="str">
        <f t="shared" si="290"/>
        <v/>
      </c>
      <c r="Z375" s="17">
        <f t="shared" si="291"/>
        <v>4.5045045045046805E-3</v>
      </c>
      <c r="AA375" s="17">
        <f t="shared" si="292"/>
        <v>1.3554216867469826E-2</v>
      </c>
      <c r="AB375" s="17">
        <f t="shared" si="293"/>
        <v>6.2111801242237252E-3</v>
      </c>
      <c r="AC375" s="17">
        <f t="shared" si="294"/>
        <v>5.7636887608067955E-3</v>
      </c>
      <c r="AE375" s="17" t="str">
        <f t="shared" ca="1" si="295"/>
        <v/>
      </c>
      <c r="AF375" s="17" t="str">
        <f t="shared" ca="1" si="296"/>
        <v/>
      </c>
      <c r="AG375" s="17" t="str">
        <f t="shared" ca="1" si="297"/>
        <v/>
      </c>
      <c r="AH375" s="17" t="str">
        <f t="shared" ca="1" si="298"/>
        <v/>
      </c>
      <c r="AI375" s="17" t="str">
        <f t="shared" ca="1" si="299"/>
        <v/>
      </c>
      <c r="AJ375" s="17" t="str">
        <f t="shared" ca="1" si="300"/>
        <v/>
      </c>
      <c r="AK375" s="17" t="str">
        <f t="shared" ca="1" si="301"/>
        <v/>
      </c>
      <c r="AL375" s="17" t="str">
        <f t="shared" ca="1" si="302"/>
        <v/>
      </c>
      <c r="AM375" s="17" t="str">
        <f t="shared" ca="1" si="303"/>
        <v/>
      </c>
      <c r="AN375" s="17">
        <f t="shared" ca="1" si="304"/>
        <v>6.1904761904761907E-2</v>
      </c>
      <c r="AO375" s="17">
        <f t="shared" ca="1" si="305"/>
        <v>4.6656298600310953E-2</v>
      </c>
      <c r="AP375" s="17">
        <f t="shared" ca="1" si="306"/>
        <v>0.1070615034168565</v>
      </c>
      <c r="AQ375" s="17">
        <f t="shared" ca="1" si="307"/>
        <v>6.07902735562309E-2</v>
      </c>
      <c r="AS375" s="17" t="str">
        <f t="shared" ca="1" si="308"/>
        <v/>
      </c>
      <c r="AT375" s="17" t="str">
        <f t="shared" ca="1" si="309"/>
        <v/>
      </c>
      <c r="AU375" s="17" t="str">
        <f t="shared" ca="1" si="310"/>
        <v/>
      </c>
      <c r="AV375" s="17" t="str">
        <f t="shared" ca="1" si="311"/>
        <v/>
      </c>
      <c r="AW375" s="17" t="str">
        <f t="shared" ca="1" si="312"/>
        <v/>
      </c>
      <c r="AX375" s="17" t="str">
        <f t="shared" ca="1" si="313"/>
        <v/>
      </c>
      <c r="AY375" s="17" t="str">
        <f t="shared" ca="1" si="314"/>
        <v/>
      </c>
      <c r="AZ375" s="17" t="str">
        <f t="shared" ca="1" si="315"/>
        <v/>
      </c>
      <c r="BA375" s="17" t="str">
        <f t="shared" ca="1" si="316"/>
        <v/>
      </c>
      <c r="BB375" s="17">
        <f t="shared" ca="1" si="317"/>
        <v>6.8564880685588525E-2</v>
      </c>
      <c r="BC375" s="17">
        <f t="shared" ca="1" si="318"/>
        <v>0.22275757218003278</v>
      </c>
      <c r="BD375" s="17">
        <f t="shared" ca="1" si="319"/>
        <v>4.2232883685865419E-2</v>
      </c>
      <c r="BE375" s="17">
        <f t="shared" ca="1" si="320"/>
        <v>5.9419439307930366E-2</v>
      </c>
      <c r="BG375" s="17" t="str">
        <f t="shared" ca="1" si="321"/>
        <v/>
      </c>
      <c r="BH375" s="17" t="str">
        <f t="shared" ca="1" si="322"/>
        <v/>
      </c>
      <c r="BI375" s="17" t="str">
        <f t="shared" ca="1" si="323"/>
        <v/>
      </c>
      <c r="BJ375" s="17" t="str">
        <f t="shared" ca="1" si="324"/>
        <v/>
      </c>
      <c r="BK375" s="17" t="str">
        <f t="shared" ca="1" si="325"/>
        <v/>
      </c>
      <c r="BL375" s="17" t="str">
        <f t="shared" ca="1" si="326"/>
        <v/>
      </c>
      <c r="BM375" s="17" t="str">
        <f t="shared" ca="1" si="327"/>
        <v/>
      </c>
      <c r="BN375" s="17" t="str">
        <f t="shared" ca="1" si="328"/>
        <v/>
      </c>
      <c r="BO375" s="17" t="str">
        <f t="shared" ca="1" si="329"/>
        <v/>
      </c>
      <c r="BP375" s="17">
        <f t="shared" ca="1" si="330"/>
        <v>5.6064048928624821E-2</v>
      </c>
      <c r="BQ375" s="17">
        <f t="shared" ca="1" si="331"/>
        <v>8.1985814925144451E-2</v>
      </c>
      <c r="BR375" s="17">
        <f t="shared" ca="1" si="332"/>
        <v>5.1273834321423184E-2</v>
      </c>
      <c r="BS375" s="17">
        <f t="shared" ca="1" si="333"/>
        <v>5.6747664524412933E-2</v>
      </c>
      <c r="BX375" t="str">
        <f>IF('Macrobond Imports'!FG374="","",'Macrobond Imports'!FG374)</f>
        <v/>
      </c>
      <c r="BY375" t="str">
        <f>IF('Macrobond Imports'!AI374="","",'Macrobond Imports'!AI374)</f>
        <v/>
      </c>
      <c r="CA375" s="37" t="str">
        <f t="shared" ca="1" si="334"/>
        <v/>
      </c>
      <c r="CB375" s="37" t="str">
        <f t="shared" ca="1" si="335"/>
        <v/>
      </c>
    </row>
    <row r="376" spans="1:80" x14ac:dyDescent="0.25">
      <c r="A376" s="10">
        <f>IF('Macrobond Imports'!A375="","",'Macrobond Imports'!A375)</f>
        <v>28522</v>
      </c>
      <c r="B376" s="9" t="str">
        <f>IF('Macrobond Imports'!B375="","",'Macrobond Imports'!B375)</f>
        <v/>
      </c>
      <c r="C376" s="9" t="str">
        <f>IF('Macrobond Imports'!C375="","",'Macrobond Imports'!C375)</f>
        <v/>
      </c>
      <c r="D376" s="9" t="str">
        <f>IF('Macrobond Imports'!Z375="","",'Macrobond Imports'!Z375)</f>
        <v/>
      </c>
      <c r="E376" s="9" t="str">
        <f>IF('Macrobond Imports'!BH375="","",'Macrobond Imports'!BH375)</f>
        <v/>
      </c>
      <c r="F376" s="9" t="str">
        <f>IF('Macrobond Imports'!BJ375="","",'Macrobond Imports'!BJ375)</f>
        <v/>
      </c>
      <c r="G376" s="9" t="str">
        <f>IF('Macrobond Imports'!BK375="","",'Macrobond Imports'!BK375)</f>
        <v/>
      </c>
      <c r="H376" s="9" t="str">
        <f>IF('Macrobond Imports'!BL375="","",'Macrobond Imports'!BL375)</f>
        <v/>
      </c>
      <c r="I376" s="9" t="str">
        <f>IF('Macrobond Imports'!BS375="","",'Macrobond Imports'!BS375)</f>
        <v/>
      </c>
      <c r="J376" s="9" t="str">
        <f>IF('Macrobond Imports'!AA375="","",'Macrobond Imports'!AA375)</f>
        <v/>
      </c>
      <c r="K376" s="9">
        <f>IF('Macrobond Imports'!DF375="","",'Macrobond Imports'!DF375)</f>
        <v>67.400000000000006</v>
      </c>
      <c r="L376" s="9">
        <f>IF('Macrobond Imports'!EA375="","",'Macrobond Imports'!EA375)</f>
        <v>68.400000000000006</v>
      </c>
      <c r="M376" s="9">
        <f>IF('Macrobond Imports'!FA375="","",'Macrobond Imports'!FA375)</f>
        <v>48.5</v>
      </c>
      <c r="N376" s="9">
        <f>IF('Macrobond Imports'!FC375="","",'Macrobond Imports'!FC375)</f>
        <v>70.3</v>
      </c>
      <c r="P376" s="16">
        <f t="shared" si="281"/>
        <v>28522</v>
      </c>
      <c r="Q376" s="17" t="str">
        <f t="shared" si="282"/>
        <v/>
      </c>
      <c r="R376" s="17" t="str">
        <f t="shared" si="283"/>
        <v/>
      </c>
      <c r="S376" s="17" t="str">
        <f t="shared" si="284"/>
        <v/>
      </c>
      <c r="T376" s="17" t="str">
        <f t="shared" si="285"/>
        <v/>
      </c>
      <c r="U376" s="17" t="str">
        <f t="shared" si="286"/>
        <v/>
      </c>
      <c r="V376" s="17" t="str">
        <f t="shared" si="287"/>
        <v/>
      </c>
      <c r="W376" s="17" t="str">
        <f t="shared" si="288"/>
        <v/>
      </c>
      <c r="X376" s="17" t="str">
        <f t="shared" si="289"/>
        <v/>
      </c>
      <c r="Y376" s="17" t="str">
        <f t="shared" si="290"/>
        <v/>
      </c>
      <c r="Z376" s="17">
        <f t="shared" si="291"/>
        <v>7.4738415545589909E-3</v>
      </c>
      <c r="AA376" s="17">
        <f t="shared" si="292"/>
        <v>1.6344725111441472E-2</v>
      </c>
      <c r="AB376" s="17">
        <f t="shared" si="293"/>
        <v>-2.057613168724326E-3</v>
      </c>
      <c r="AC376" s="17">
        <f t="shared" si="294"/>
        <v>7.1633237822350537E-3</v>
      </c>
      <c r="AE376" s="17" t="str">
        <f t="shared" ca="1" si="295"/>
        <v/>
      </c>
      <c r="AF376" s="17" t="str">
        <f t="shared" ca="1" si="296"/>
        <v/>
      </c>
      <c r="AG376" s="17" t="str">
        <f t="shared" ca="1" si="297"/>
        <v/>
      </c>
      <c r="AH376" s="17" t="str">
        <f t="shared" ca="1" si="298"/>
        <v/>
      </c>
      <c r="AI376" s="17" t="str">
        <f t="shared" ca="1" si="299"/>
        <v/>
      </c>
      <c r="AJ376" s="17" t="str">
        <f t="shared" ca="1" si="300"/>
        <v/>
      </c>
      <c r="AK376" s="17" t="str">
        <f t="shared" ca="1" si="301"/>
        <v/>
      </c>
      <c r="AL376" s="17" t="str">
        <f t="shared" ca="1" si="302"/>
        <v/>
      </c>
      <c r="AM376" s="17" t="str">
        <f t="shared" ca="1" si="303"/>
        <v/>
      </c>
      <c r="AN376" s="17">
        <f t="shared" ca="1" si="304"/>
        <v>6.4770932069510456E-2</v>
      </c>
      <c r="AO376" s="17">
        <f t="shared" ca="1" si="305"/>
        <v>4.1095890410958846E-2</v>
      </c>
      <c r="AP376" s="17">
        <f t="shared" ca="1" si="306"/>
        <v>7.5388026607538849E-2</v>
      </c>
      <c r="AQ376" s="17">
        <f t="shared" ca="1" si="307"/>
        <v>6.6767830045523446E-2</v>
      </c>
      <c r="AS376" s="17" t="str">
        <f t="shared" ca="1" si="308"/>
        <v/>
      </c>
      <c r="AT376" s="17" t="str">
        <f t="shared" ca="1" si="309"/>
        <v/>
      </c>
      <c r="AU376" s="17" t="str">
        <f t="shared" ca="1" si="310"/>
        <v/>
      </c>
      <c r="AV376" s="17" t="str">
        <f t="shared" ca="1" si="311"/>
        <v/>
      </c>
      <c r="AW376" s="17" t="str">
        <f t="shared" ca="1" si="312"/>
        <v/>
      </c>
      <c r="AX376" s="17" t="str">
        <f t="shared" ca="1" si="313"/>
        <v/>
      </c>
      <c r="AY376" s="17" t="str">
        <f t="shared" ca="1" si="314"/>
        <v/>
      </c>
      <c r="AZ376" s="17" t="str">
        <f t="shared" ca="1" si="315"/>
        <v/>
      </c>
      <c r="BA376" s="17" t="str">
        <f t="shared" ca="1" si="316"/>
        <v/>
      </c>
      <c r="BB376" s="17">
        <f t="shared" ca="1" si="317"/>
        <v>6.8034969421272073E-2</v>
      </c>
      <c r="BC376" s="17">
        <f t="shared" ca="1" si="318"/>
        <v>0.19650195782870794</v>
      </c>
      <c r="BD376" s="17">
        <f t="shared" ca="1" si="319"/>
        <v>2.5129665531934187E-2</v>
      </c>
      <c r="BE376" s="17">
        <f t="shared" ca="1" si="320"/>
        <v>7.1295080479144124E-2</v>
      </c>
      <c r="BG376" s="17" t="str">
        <f t="shared" ca="1" si="321"/>
        <v/>
      </c>
      <c r="BH376" s="17" t="str">
        <f t="shared" ca="1" si="322"/>
        <v/>
      </c>
      <c r="BI376" s="17" t="str">
        <f t="shared" ca="1" si="323"/>
        <v/>
      </c>
      <c r="BJ376" s="17" t="str">
        <f t="shared" ca="1" si="324"/>
        <v/>
      </c>
      <c r="BK376" s="17" t="str">
        <f t="shared" ca="1" si="325"/>
        <v/>
      </c>
      <c r="BL376" s="17" t="str">
        <f t="shared" ca="1" si="326"/>
        <v/>
      </c>
      <c r="BM376" s="17" t="str">
        <f t="shared" ca="1" si="327"/>
        <v/>
      </c>
      <c r="BN376" s="17" t="str">
        <f t="shared" ca="1" si="328"/>
        <v/>
      </c>
      <c r="BO376" s="17" t="str">
        <f t="shared" ca="1" si="329"/>
        <v/>
      </c>
      <c r="BP376" s="17">
        <f t="shared" ca="1" si="330"/>
        <v>6.2097279503221747E-2</v>
      </c>
      <c r="BQ376" s="17">
        <f t="shared" ca="1" si="331"/>
        <v>0.14580440388811766</v>
      </c>
      <c r="BR376" s="17">
        <f t="shared" ca="1" si="332"/>
        <v>3.3824259764688946E-2</v>
      </c>
      <c r="BS376" s="17">
        <f t="shared" ca="1" si="333"/>
        <v>6.2531711973581094E-2</v>
      </c>
      <c r="BX376" t="str">
        <f>IF('Macrobond Imports'!FG375="","",'Macrobond Imports'!FG375)</f>
        <v/>
      </c>
      <c r="BY376" t="str">
        <f>IF('Macrobond Imports'!AI375="","",'Macrobond Imports'!AI375)</f>
        <v/>
      </c>
      <c r="CA376" s="37" t="str">
        <f t="shared" ca="1" si="334"/>
        <v/>
      </c>
      <c r="CB376" s="37" t="str">
        <f t="shared" ca="1" si="335"/>
        <v/>
      </c>
    </row>
    <row r="377" spans="1:80" x14ac:dyDescent="0.25">
      <c r="A377" s="10">
        <f>IF('Macrobond Imports'!A376="","",'Macrobond Imports'!A376)</f>
        <v>28550</v>
      </c>
      <c r="B377" s="9" t="str">
        <f>IF('Macrobond Imports'!B376="","",'Macrobond Imports'!B376)</f>
        <v/>
      </c>
      <c r="C377" s="9" t="str">
        <f>IF('Macrobond Imports'!C376="","",'Macrobond Imports'!C376)</f>
        <v/>
      </c>
      <c r="D377" s="9" t="str">
        <f>IF('Macrobond Imports'!Z376="","",'Macrobond Imports'!Z376)</f>
        <v/>
      </c>
      <c r="E377" s="9" t="str">
        <f>IF('Macrobond Imports'!BH376="","",'Macrobond Imports'!BH376)</f>
        <v/>
      </c>
      <c r="F377" s="9" t="str">
        <f>IF('Macrobond Imports'!BJ376="","",'Macrobond Imports'!BJ376)</f>
        <v/>
      </c>
      <c r="G377" s="9" t="str">
        <f>IF('Macrobond Imports'!BK376="","",'Macrobond Imports'!BK376)</f>
        <v/>
      </c>
      <c r="H377" s="9" t="str">
        <f>IF('Macrobond Imports'!BL376="","",'Macrobond Imports'!BL376)</f>
        <v/>
      </c>
      <c r="I377" s="9" t="str">
        <f>IF('Macrobond Imports'!BS376="","",'Macrobond Imports'!BS376)</f>
        <v/>
      </c>
      <c r="J377" s="9" t="str">
        <f>IF('Macrobond Imports'!AA376="","",'Macrobond Imports'!AA376)</f>
        <v/>
      </c>
      <c r="K377" s="9">
        <f>IF('Macrobond Imports'!DF376="","",'Macrobond Imports'!DF376)</f>
        <v>67.8</v>
      </c>
      <c r="L377" s="9">
        <f>IF('Macrobond Imports'!EA376="","",'Macrobond Imports'!EA376)</f>
        <v>69.8</v>
      </c>
      <c r="M377" s="9">
        <f>IF('Macrobond Imports'!FA376="","",'Macrobond Imports'!FA376)</f>
        <v>48.6</v>
      </c>
      <c r="N377" s="9">
        <f>IF('Macrobond Imports'!FC376="","",'Macrobond Imports'!FC376)</f>
        <v>70.599999999999994</v>
      </c>
      <c r="P377" s="16">
        <f t="shared" si="281"/>
        <v>28550</v>
      </c>
      <c r="Q377" s="17" t="str">
        <f t="shared" si="282"/>
        <v/>
      </c>
      <c r="R377" s="17" t="str">
        <f t="shared" si="283"/>
        <v/>
      </c>
      <c r="S377" s="17" t="str">
        <f t="shared" si="284"/>
        <v/>
      </c>
      <c r="T377" s="17" t="str">
        <f t="shared" si="285"/>
        <v/>
      </c>
      <c r="U377" s="17" t="str">
        <f t="shared" si="286"/>
        <v/>
      </c>
      <c r="V377" s="17" t="str">
        <f t="shared" si="287"/>
        <v/>
      </c>
      <c r="W377" s="17" t="str">
        <f t="shared" si="288"/>
        <v/>
      </c>
      <c r="X377" s="17" t="str">
        <f t="shared" si="289"/>
        <v/>
      </c>
      <c r="Y377" s="17" t="str">
        <f t="shared" si="290"/>
        <v/>
      </c>
      <c r="Z377" s="17">
        <f t="shared" si="291"/>
        <v>5.9347181008901906E-3</v>
      </c>
      <c r="AA377" s="17">
        <f t="shared" si="292"/>
        <v>2.0467836257309857E-2</v>
      </c>
      <c r="AB377" s="17">
        <f t="shared" si="293"/>
        <v>2.0618556701030855E-3</v>
      </c>
      <c r="AC377" s="17">
        <f t="shared" si="294"/>
        <v>4.2674253200567502E-3</v>
      </c>
      <c r="AE377" s="17" t="str">
        <f t="shared" ca="1" si="295"/>
        <v/>
      </c>
      <c r="AF377" s="17" t="str">
        <f t="shared" ca="1" si="296"/>
        <v/>
      </c>
      <c r="AG377" s="17" t="str">
        <f t="shared" ca="1" si="297"/>
        <v/>
      </c>
      <c r="AH377" s="17" t="str">
        <f t="shared" ca="1" si="298"/>
        <v/>
      </c>
      <c r="AI377" s="17" t="str">
        <f t="shared" ca="1" si="299"/>
        <v/>
      </c>
      <c r="AJ377" s="17" t="str">
        <f t="shared" ca="1" si="300"/>
        <v/>
      </c>
      <c r="AK377" s="17" t="str">
        <f t="shared" ca="1" si="301"/>
        <v/>
      </c>
      <c r="AL377" s="17" t="str">
        <f t="shared" ca="1" si="302"/>
        <v/>
      </c>
      <c r="AM377" s="17" t="str">
        <f t="shared" ca="1" si="303"/>
        <v/>
      </c>
      <c r="AN377" s="17">
        <f t="shared" ca="1" si="304"/>
        <v>6.1032863849765251E-2</v>
      </c>
      <c r="AO377" s="17">
        <f t="shared" ca="1" si="305"/>
        <v>4.8048048048048075E-2</v>
      </c>
      <c r="AP377" s="17">
        <f t="shared" ca="1" si="306"/>
        <v>6.3457330415754853E-2</v>
      </c>
      <c r="AQ377" s="17">
        <f t="shared" ca="1" si="307"/>
        <v>6.3253012048192669E-2</v>
      </c>
      <c r="AS377" s="17" t="str">
        <f t="shared" ca="1" si="308"/>
        <v/>
      </c>
      <c r="AT377" s="17" t="str">
        <f t="shared" ca="1" si="309"/>
        <v/>
      </c>
      <c r="AU377" s="17" t="str">
        <f t="shared" ca="1" si="310"/>
        <v/>
      </c>
      <c r="AV377" s="17" t="str">
        <f t="shared" ca="1" si="311"/>
        <v/>
      </c>
      <c r="AW377" s="17" t="str">
        <f t="shared" ca="1" si="312"/>
        <v/>
      </c>
      <c r="AX377" s="17" t="str">
        <f t="shared" ca="1" si="313"/>
        <v/>
      </c>
      <c r="AY377" s="17" t="str">
        <f t="shared" ca="1" si="314"/>
        <v/>
      </c>
      <c r="AZ377" s="17" t="str">
        <f t="shared" ca="1" si="315"/>
        <v/>
      </c>
      <c r="BA377" s="17" t="str">
        <f t="shared" ca="1" si="316"/>
        <v/>
      </c>
      <c r="BB377" s="17">
        <f t="shared" ca="1" si="317"/>
        <v>7.4043469433015208E-2</v>
      </c>
      <c r="BC377" s="17">
        <f t="shared" ca="1" si="318"/>
        <v>0.22109477527462973</v>
      </c>
      <c r="BD377" s="17">
        <f t="shared" ca="1" si="319"/>
        <v>2.5077153014901654E-2</v>
      </c>
      <c r="BE377" s="17">
        <f t="shared" ca="1" si="320"/>
        <v>7.0978919157701048E-2</v>
      </c>
      <c r="BG377" s="17" t="str">
        <f t="shared" ca="1" si="321"/>
        <v/>
      </c>
      <c r="BH377" s="17" t="str">
        <f t="shared" ca="1" si="322"/>
        <v/>
      </c>
      <c r="BI377" s="17" t="str">
        <f t="shared" ca="1" si="323"/>
        <v/>
      </c>
      <c r="BJ377" s="17" t="str">
        <f t="shared" ca="1" si="324"/>
        <v/>
      </c>
      <c r="BK377" s="17" t="str">
        <f t="shared" ca="1" si="325"/>
        <v/>
      </c>
      <c r="BL377" s="17" t="str">
        <f t="shared" ca="1" si="326"/>
        <v/>
      </c>
      <c r="BM377" s="17" t="str">
        <f t="shared" ca="1" si="327"/>
        <v/>
      </c>
      <c r="BN377" s="17" t="str">
        <f t="shared" ca="1" si="328"/>
        <v/>
      </c>
      <c r="BO377" s="17" t="str">
        <f t="shared" ca="1" si="329"/>
        <v/>
      </c>
      <c r="BP377" s="17">
        <f t="shared" ca="1" si="330"/>
        <v>6.4948604074143157E-2</v>
      </c>
      <c r="BQ377" s="17">
        <f t="shared" ca="1" si="331"/>
        <v>0.20069300513346233</v>
      </c>
      <c r="BR377" s="17">
        <f t="shared" ca="1" si="332"/>
        <v>3.8091847632609532E-2</v>
      </c>
      <c r="BS377" s="17">
        <f t="shared" ca="1" si="333"/>
        <v>5.6077835620559568E-2</v>
      </c>
      <c r="BX377" t="str">
        <f>IF('Macrobond Imports'!FG376="","",'Macrobond Imports'!FG376)</f>
        <v/>
      </c>
      <c r="BY377" t="str">
        <f>IF('Macrobond Imports'!AI376="","",'Macrobond Imports'!AI376)</f>
        <v/>
      </c>
      <c r="CA377" s="37" t="str">
        <f t="shared" ca="1" si="334"/>
        <v/>
      </c>
      <c r="CB377" s="37" t="str">
        <f t="shared" ca="1" si="335"/>
        <v/>
      </c>
    </row>
    <row r="378" spans="1:80" x14ac:dyDescent="0.25">
      <c r="A378" s="10">
        <f>IF('Macrobond Imports'!A377="","",'Macrobond Imports'!A377)</f>
        <v>28581</v>
      </c>
      <c r="B378" s="9" t="str">
        <f>IF('Macrobond Imports'!B377="","",'Macrobond Imports'!B377)</f>
        <v/>
      </c>
      <c r="C378" s="9" t="str">
        <f>IF('Macrobond Imports'!C377="","",'Macrobond Imports'!C377)</f>
        <v/>
      </c>
      <c r="D378" s="9" t="str">
        <f>IF('Macrobond Imports'!Z377="","",'Macrobond Imports'!Z377)</f>
        <v/>
      </c>
      <c r="E378" s="9" t="str">
        <f>IF('Macrobond Imports'!BH377="","",'Macrobond Imports'!BH377)</f>
        <v/>
      </c>
      <c r="F378" s="9" t="str">
        <f>IF('Macrobond Imports'!BJ377="","",'Macrobond Imports'!BJ377)</f>
        <v/>
      </c>
      <c r="G378" s="9" t="str">
        <f>IF('Macrobond Imports'!BK377="","",'Macrobond Imports'!BK377)</f>
        <v/>
      </c>
      <c r="H378" s="9" t="str">
        <f>IF('Macrobond Imports'!BL377="","",'Macrobond Imports'!BL377)</f>
        <v/>
      </c>
      <c r="I378" s="9" t="str">
        <f>IF('Macrobond Imports'!BS377="","",'Macrobond Imports'!BS377)</f>
        <v/>
      </c>
      <c r="J378" s="9" t="str">
        <f>IF('Macrobond Imports'!AA377="","",'Macrobond Imports'!AA377)</f>
        <v/>
      </c>
      <c r="K378" s="9">
        <f>IF('Macrobond Imports'!DF377="","",'Macrobond Imports'!DF377)</f>
        <v>68.099999999999994</v>
      </c>
      <c r="L378" s="9">
        <f>IF('Macrobond Imports'!EA377="","",'Macrobond Imports'!EA377)</f>
        <v>72.099999999999994</v>
      </c>
      <c r="M378" s="9">
        <f>IF('Macrobond Imports'!FA377="","",'Macrobond Imports'!FA377)</f>
        <v>48.5</v>
      </c>
      <c r="N378" s="9">
        <f>IF('Macrobond Imports'!FC377="","",'Macrobond Imports'!FC377)</f>
        <v>71.099999999999994</v>
      </c>
      <c r="P378" s="16">
        <f t="shared" si="281"/>
        <v>28581</v>
      </c>
      <c r="Q378" s="17" t="str">
        <f t="shared" si="282"/>
        <v/>
      </c>
      <c r="R378" s="17" t="str">
        <f t="shared" si="283"/>
        <v/>
      </c>
      <c r="S378" s="17" t="str">
        <f t="shared" si="284"/>
        <v/>
      </c>
      <c r="T378" s="17" t="str">
        <f t="shared" si="285"/>
        <v/>
      </c>
      <c r="U378" s="17" t="str">
        <f t="shared" si="286"/>
        <v/>
      </c>
      <c r="V378" s="17" t="str">
        <f t="shared" si="287"/>
        <v/>
      </c>
      <c r="W378" s="17" t="str">
        <f t="shared" si="288"/>
        <v/>
      </c>
      <c r="X378" s="17" t="str">
        <f t="shared" si="289"/>
        <v/>
      </c>
      <c r="Y378" s="17" t="str">
        <f t="shared" si="290"/>
        <v/>
      </c>
      <c r="Z378" s="17">
        <f t="shared" si="291"/>
        <v>4.4247787610618428E-3</v>
      </c>
      <c r="AA378" s="17">
        <f t="shared" si="292"/>
        <v>3.2951289398280847E-2</v>
      </c>
      <c r="AB378" s="17">
        <f t="shared" si="293"/>
        <v>-2.057613168724326E-3</v>
      </c>
      <c r="AC378" s="17">
        <f t="shared" si="294"/>
        <v>7.0821529745042078E-3</v>
      </c>
      <c r="AE378" s="17" t="str">
        <f t="shared" ca="1" si="295"/>
        <v/>
      </c>
      <c r="AF378" s="17" t="str">
        <f t="shared" ca="1" si="296"/>
        <v/>
      </c>
      <c r="AG378" s="17" t="str">
        <f t="shared" ca="1" si="297"/>
        <v/>
      </c>
      <c r="AH378" s="17" t="str">
        <f t="shared" ca="1" si="298"/>
        <v/>
      </c>
      <c r="AI378" s="17" t="str">
        <f t="shared" ca="1" si="299"/>
        <v/>
      </c>
      <c r="AJ378" s="17" t="str">
        <f t="shared" ca="1" si="300"/>
        <v/>
      </c>
      <c r="AK378" s="17" t="str">
        <f t="shared" ca="1" si="301"/>
        <v/>
      </c>
      <c r="AL378" s="17" t="str">
        <f t="shared" ca="1" si="302"/>
        <v/>
      </c>
      <c r="AM378" s="17" t="str">
        <f t="shared" ca="1" si="303"/>
        <v/>
      </c>
      <c r="AN378" s="17">
        <f t="shared" ca="1" si="304"/>
        <v>5.7453416149068071E-2</v>
      </c>
      <c r="AO378" s="17">
        <f t="shared" ca="1" si="305"/>
        <v>5.5636896046852069E-2</v>
      </c>
      <c r="AP378" s="17">
        <f t="shared" ca="1" si="306"/>
        <v>4.5258620689655249E-2</v>
      </c>
      <c r="AQ378" s="17">
        <f t="shared" ca="1" si="307"/>
        <v>6.5967016491754071E-2</v>
      </c>
      <c r="AS378" s="17" t="str">
        <f t="shared" ca="1" si="308"/>
        <v/>
      </c>
      <c r="AT378" s="17" t="str">
        <f t="shared" ca="1" si="309"/>
        <v/>
      </c>
      <c r="AU378" s="17" t="str">
        <f t="shared" ca="1" si="310"/>
        <v/>
      </c>
      <c r="AV378" s="17" t="str">
        <f t="shared" ca="1" si="311"/>
        <v/>
      </c>
      <c r="AW378" s="17" t="str">
        <f t="shared" ca="1" si="312"/>
        <v/>
      </c>
      <c r="AX378" s="17" t="str">
        <f t="shared" ca="1" si="313"/>
        <v/>
      </c>
      <c r="AY378" s="17" t="str">
        <f t="shared" ca="1" si="314"/>
        <v/>
      </c>
      <c r="AZ378" s="17" t="str">
        <f t="shared" ca="1" si="315"/>
        <v/>
      </c>
      <c r="BA378" s="17" t="str">
        <f t="shared" ca="1" si="316"/>
        <v/>
      </c>
      <c r="BB378" s="17">
        <f t="shared" ca="1" si="317"/>
        <v>7.3702530313586978E-2</v>
      </c>
      <c r="BC378" s="17">
        <f t="shared" ca="1" si="318"/>
        <v>0.31728820140146641</v>
      </c>
      <c r="BD378" s="17">
        <f t="shared" ca="1" si="319"/>
        <v>-8.2050848711194835E-3</v>
      </c>
      <c r="BE378" s="17">
        <f t="shared" ca="1" si="320"/>
        <v>7.6605793220376084E-2</v>
      </c>
      <c r="BG378" s="17" t="str">
        <f t="shared" ca="1" si="321"/>
        <v/>
      </c>
      <c r="BH378" s="17" t="str">
        <f t="shared" ca="1" si="322"/>
        <v/>
      </c>
      <c r="BI378" s="17" t="str">
        <f t="shared" ca="1" si="323"/>
        <v/>
      </c>
      <c r="BJ378" s="17" t="str">
        <f t="shared" ca="1" si="324"/>
        <v/>
      </c>
      <c r="BK378" s="17" t="str">
        <f t="shared" ca="1" si="325"/>
        <v/>
      </c>
      <c r="BL378" s="17" t="str">
        <f t="shared" ca="1" si="326"/>
        <v/>
      </c>
      <c r="BM378" s="17" t="str">
        <f t="shared" ca="1" si="327"/>
        <v/>
      </c>
      <c r="BN378" s="17" t="str">
        <f t="shared" ca="1" si="328"/>
        <v/>
      </c>
      <c r="BO378" s="17" t="str">
        <f t="shared" ca="1" si="329"/>
        <v/>
      </c>
      <c r="BP378" s="17">
        <f t="shared" ca="1" si="330"/>
        <v>7.1130625178998486E-2</v>
      </c>
      <c r="BQ378" s="17">
        <f t="shared" ca="1" si="331"/>
        <v>0.26914306640624974</v>
      </c>
      <c r="BR378" s="17">
        <f t="shared" ca="1" si="332"/>
        <v>1.6701172626328642E-2</v>
      </c>
      <c r="BS378" s="17">
        <f t="shared" ca="1" si="333"/>
        <v>6.7978045565170175E-2</v>
      </c>
      <c r="BX378" t="str">
        <f>IF('Macrobond Imports'!FG377="","",'Macrobond Imports'!FG377)</f>
        <v/>
      </c>
      <c r="BY378" t="str">
        <f>IF('Macrobond Imports'!AI377="","",'Macrobond Imports'!AI377)</f>
        <v/>
      </c>
      <c r="CA378" s="37" t="str">
        <f t="shared" ca="1" si="334"/>
        <v/>
      </c>
      <c r="CB378" s="37" t="str">
        <f t="shared" ca="1" si="335"/>
        <v/>
      </c>
    </row>
    <row r="379" spans="1:80" x14ac:dyDescent="0.25">
      <c r="A379" s="10">
        <f>IF('Macrobond Imports'!A378="","",'Macrobond Imports'!A378)</f>
        <v>28611</v>
      </c>
      <c r="B379" s="9" t="str">
        <f>IF('Macrobond Imports'!B378="","",'Macrobond Imports'!B378)</f>
        <v/>
      </c>
      <c r="C379" s="9" t="str">
        <f>IF('Macrobond Imports'!C378="","",'Macrobond Imports'!C378)</f>
        <v/>
      </c>
      <c r="D379" s="9" t="str">
        <f>IF('Macrobond Imports'!Z378="","",'Macrobond Imports'!Z378)</f>
        <v/>
      </c>
      <c r="E379" s="9" t="str">
        <f>IF('Macrobond Imports'!BH378="","",'Macrobond Imports'!BH378)</f>
        <v/>
      </c>
      <c r="F379" s="9" t="str">
        <f>IF('Macrobond Imports'!BJ378="","",'Macrobond Imports'!BJ378)</f>
        <v/>
      </c>
      <c r="G379" s="9" t="str">
        <f>IF('Macrobond Imports'!BK378="","",'Macrobond Imports'!BK378)</f>
        <v/>
      </c>
      <c r="H379" s="9" t="str">
        <f>IF('Macrobond Imports'!BL378="","",'Macrobond Imports'!BL378)</f>
        <v/>
      </c>
      <c r="I379" s="9" t="str">
        <f>IF('Macrobond Imports'!BS378="","",'Macrobond Imports'!BS378)</f>
        <v/>
      </c>
      <c r="J379" s="9" t="str">
        <f>IF('Macrobond Imports'!AA378="","",'Macrobond Imports'!AA378)</f>
        <v/>
      </c>
      <c r="K379" s="9">
        <f>IF('Macrobond Imports'!DF378="","",'Macrobond Imports'!DF378)</f>
        <v>68.7</v>
      </c>
      <c r="L379" s="9">
        <f>IF('Macrobond Imports'!EA378="","",'Macrobond Imports'!EA378)</f>
        <v>72.8</v>
      </c>
      <c r="M379" s="9">
        <f>IF('Macrobond Imports'!FA378="","",'Macrobond Imports'!FA378)</f>
        <v>48.9</v>
      </c>
      <c r="N379" s="9">
        <f>IF('Macrobond Imports'!FC378="","",'Macrobond Imports'!FC378)</f>
        <v>71.599999999999994</v>
      </c>
      <c r="P379" s="16">
        <f t="shared" si="281"/>
        <v>28611</v>
      </c>
      <c r="Q379" s="17" t="str">
        <f t="shared" si="282"/>
        <v/>
      </c>
      <c r="R379" s="17" t="str">
        <f t="shared" si="283"/>
        <v/>
      </c>
      <c r="S379" s="17" t="str">
        <f t="shared" si="284"/>
        <v/>
      </c>
      <c r="T379" s="17" t="str">
        <f t="shared" si="285"/>
        <v/>
      </c>
      <c r="U379" s="17" t="str">
        <f t="shared" si="286"/>
        <v/>
      </c>
      <c r="V379" s="17" t="str">
        <f t="shared" si="287"/>
        <v/>
      </c>
      <c r="W379" s="17" t="str">
        <f t="shared" si="288"/>
        <v/>
      </c>
      <c r="X379" s="17" t="str">
        <f t="shared" si="289"/>
        <v/>
      </c>
      <c r="Y379" s="17" t="str">
        <f t="shared" si="290"/>
        <v/>
      </c>
      <c r="Z379" s="17">
        <f t="shared" si="291"/>
        <v>8.8105726872247381E-3</v>
      </c>
      <c r="AA379" s="17">
        <f t="shared" si="292"/>
        <v>9.7087378640776656E-3</v>
      </c>
      <c r="AB379" s="17">
        <f t="shared" si="293"/>
        <v>8.2474226804123418E-3</v>
      </c>
      <c r="AC379" s="17">
        <f t="shared" si="294"/>
        <v>7.0323488045007654E-3</v>
      </c>
      <c r="AE379" s="17" t="str">
        <f t="shared" ca="1" si="295"/>
        <v/>
      </c>
      <c r="AF379" s="17" t="str">
        <f t="shared" ca="1" si="296"/>
        <v/>
      </c>
      <c r="AG379" s="17" t="str">
        <f t="shared" ca="1" si="297"/>
        <v/>
      </c>
      <c r="AH379" s="17" t="str">
        <f t="shared" ca="1" si="298"/>
        <v/>
      </c>
      <c r="AI379" s="17" t="str">
        <f t="shared" ca="1" si="299"/>
        <v/>
      </c>
      <c r="AJ379" s="17" t="str">
        <f t="shared" ca="1" si="300"/>
        <v/>
      </c>
      <c r="AK379" s="17" t="str">
        <f t="shared" ca="1" si="301"/>
        <v/>
      </c>
      <c r="AL379" s="17" t="str">
        <f t="shared" ca="1" si="302"/>
        <v/>
      </c>
      <c r="AM379" s="17" t="str">
        <f t="shared" ca="1" si="303"/>
        <v/>
      </c>
      <c r="AN379" s="17">
        <f t="shared" ca="1" si="304"/>
        <v>5.8551617873651818E-2</v>
      </c>
      <c r="AO379" s="17">
        <f t="shared" ca="1" si="305"/>
        <v>7.6923076923076872E-2</v>
      </c>
      <c r="AP379" s="17">
        <f t="shared" ca="1" si="306"/>
        <v>4.9356223175965663E-2</v>
      </c>
      <c r="AQ379" s="17">
        <f t="shared" ca="1" si="307"/>
        <v>6.7064083457526014E-2</v>
      </c>
      <c r="AS379" s="17" t="str">
        <f t="shared" ca="1" si="308"/>
        <v/>
      </c>
      <c r="AT379" s="17" t="str">
        <f t="shared" ca="1" si="309"/>
        <v/>
      </c>
      <c r="AU379" s="17" t="str">
        <f t="shared" ca="1" si="310"/>
        <v/>
      </c>
      <c r="AV379" s="17" t="str">
        <f t="shared" ca="1" si="311"/>
        <v/>
      </c>
      <c r="AW379" s="17" t="str">
        <f t="shared" ca="1" si="312"/>
        <v/>
      </c>
      <c r="AX379" s="17" t="str">
        <f t="shared" ca="1" si="313"/>
        <v/>
      </c>
      <c r="AY379" s="17" t="str">
        <f t="shared" ca="1" si="314"/>
        <v/>
      </c>
      <c r="AZ379" s="17" t="str">
        <f t="shared" ca="1" si="315"/>
        <v/>
      </c>
      <c r="BA379" s="17" t="str">
        <f t="shared" ca="1" si="316"/>
        <v/>
      </c>
      <c r="BB379" s="17">
        <f t="shared" ca="1" si="317"/>
        <v>7.9412298794429015E-2</v>
      </c>
      <c r="BC379" s="17">
        <f t="shared" ca="1" si="318"/>
        <v>0.28321997209378513</v>
      </c>
      <c r="BD379" s="17">
        <f t="shared" ca="1" si="319"/>
        <v>3.3400059191715181E-2</v>
      </c>
      <c r="BE379" s="17">
        <f t="shared" ca="1" si="320"/>
        <v>7.604588039185245E-2</v>
      </c>
      <c r="BG379" s="17" t="str">
        <f t="shared" ca="1" si="321"/>
        <v/>
      </c>
      <c r="BH379" s="17" t="str">
        <f t="shared" ca="1" si="322"/>
        <v/>
      </c>
      <c r="BI379" s="17" t="str">
        <f t="shared" ca="1" si="323"/>
        <v/>
      </c>
      <c r="BJ379" s="17" t="str">
        <f t="shared" ca="1" si="324"/>
        <v/>
      </c>
      <c r="BK379" s="17" t="str">
        <f t="shared" ca="1" si="325"/>
        <v/>
      </c>
      <c r="BL379" s="17" t="str">
        <f t="shared" ca="1" si="326"/>
        <v/>
      </c>
      <c r="BM379" s="17" t="str">
        <f t="shared" ca="1" si="327"/>
        <v/>
      </c>
      <c r="BN379" s="17" t="str">
        <f t="shared" ca="1" si="328"/>
        <v/>
      </c>
      <c r="BO379" s="17" t="str">
        <f t="shared" ca="1" si="329"/>
        <v/>
      </c>
      <c r="BP379" s="17">
        <f t="shared" ca="1" si="330"/>
        <v>7.3708564525706066E-2</v>
      </c>
      <c r="BQ379" s="17">
        <f t="shared" ca="1" si="331"/>
        <v>0.23910258208717905</v>
      </c>
      <c r="BR379" s="17">
        <f t="shared" ca="1" si="332"/>
        <v>2.9256555500077441E-2</v>
      </c>
      <c r="BS379" s="17">
        <f t="shared" ca="1" si="333"/>
        <v>7.3667852752256069E-2</v>
      </c>
      <c r="BX379" t="str">
        <f>IF('Macrobond Imports'!FG378="","",'Macrobond Imports'!FG378)</f>
        <v/>
      </c>
      <c r="BY379" t="str">
        <f>IF('Macrobond Imports'!AI378="","",'Macrobond Imports'!AI378)</f>
        <v/>
      </c>
      <c r="CA379" s="37" t="str">
        <f t="shared" ca="1" si="334"/>
        <v/>
      </c>
      <c r="CB379" s="37" t="str">
        <f t="shared" ca="1" si="335"/>
        <v/>
      </c>
    </row>
    <row r="380" spans="1:80" x14ac:dyDescent="0.25">
      <c r="A380" s="10">
        <f>IF('Macrobond Imports'!A379="","",'Macrobond Imports'!A379)</f>
        <v>28642</v>
      </c>
      <c r="B380" s="9" t="str">
        <f>IF('Macrobond Imports'!B379="","",'Macrobond Imports'!B379)</f>
        <v/>
      </c>
      <c r="C380" s="9" t="str">
        <f>IF('Macrobond Imports'!C379="","",'Macrobond Imports'!C379)</f>
        <v/>
      </c>
      <c r="D380" s="9" t="str">
        <f>IF('Macrobond Imports'!Z379="","",'Macrobond Imports'!Z379)</f>
        <v/>
      </c>
      <c r="E380" s="9" t="str">
        <f>IF('Macrobond Imports'!BH379="","",'Macrobond Imports'!BH379)</f>
        <v/>
      </c>
      <c r="F380" s="9" t="str">
        <f>IF('Macrobond Imports'!BJ379="","",'Macrobond Imports'!BJ379)</f>
        <v/>
      </c>
      <c r="G380" s="9" t="str">
        <f>IF('Macrobond Imports'!BK379="","",'Macrobond Imports'!BK379)</f>
        <v/>
      </c>
      <c r="H380" s="9" t="str">
        <f>IF('Macrobond Imports'!BL379="","",'Macrobond Imports'!BL379)</f>
        <v/>
      </c>
      <c r="I380" s="9" t="str">
        <f>IF('Macrobond Imports'!BS379="","",'Macrobond Imports'!BS379)</f>
        <v/>
      </c>
      <c r="J380" s="9" t="str">
        <f>IF('Macrobond Imports'!AA379="","",'Macrobond Imports'!AA379)</f>
        <v/>
      </c>
      <c r="K380" s="9">
        <f>IF('Macrobond Imports'!DF379="","",'Macrobond Imports'!DF379)</f>
        <v>69.2</v>
      </c>
      <c r="L380" s="9">
        <f>IF('Macrobond Imports'!EA379="","",'Macrobond Imports'!EA379)</f>
        <v>74.599999999999994</v>
      </c>
      <c r="M380" s="9">
        <f>IF('Macrobond Imports'!FA379="","",'Macrobond Imports'!FA379)</f>
        <v>49.4</v>
      </c>
      <c r="N380" s="9">
        <f>IF('Macrobond Imports'!FC379="","",'Macrobond Imports'!FC379)</f>
        <v>72.2</v>
      </c>
      <c r="P380" s="16">
        <f t="shared" si="281"/>
        <v>28642</v>
      </c>
      <c r="Q380" s="17" t="str">
        <f t="shared" si="282"/>
        <v/>
      </c>
      <c r="R380" s="17" t="str">
        <f t="shared" si="283"/>
        <v/>
      </c>
      <c r="S380" s="17" t="str">
        <f t="shared" si="284"/>
        <v/>
      </c>
      <c r="T380" s="17" t="str">
        <f t="shared" si="285"/>
        <v/>
      </c>
      <c r="U380" s="17" t="str">
        <f t="shared" si="286"/>
        <v/>
      </c>
      <c r="V380" s="17" t="str">
        <f t="shared" si="287"/>
        <v/>
      </c>
      <c r="W380" s="17" t="str">
        <f t="shared" si="288"/>
        <v/>
      </c>
      <c r="X380" s="17" t="str">
        <f t="shared" si="289"/>
        <v/>
      </c>
      <c r="Y380" s="17" t="str">
        <f t="shared" si="290"/>
        <v/>
      </c>
      <c r="Z380" s="17">
        <f t="shared" si="291"/>
        <v>7.2780203784570396E-3</v>
      </c>
      <c r="AA380" s="17">
        <f t="shared" si="292"/>
        <v>2.4725274725274637E-2</v>
      </c>
      <c r="AB380" s="17">
        <f t="shared" si="293"/>
        <v>1.0224948875255713E-2</v>
      </c>
      <c r="AC380" s="17">
        <f t="shared" si="294"/>
        <v>8.379888268156499E-3</v>
      </c>
      <c r="AE380" s="17" t="str">
        <f t="shared" ca="1" si="295"/>
        <v/>
      </c>
      <c r="AF380" s="17" t="str">
        <f t="shared" ca="1" si="296"/>
        <v/>
      </c>
      <c r="AG380" s="17" t="str">
        <f t="shared" ca="1" si="297"/>
        <v/>
      </c>
      <c r="AH380" s="17" t="str">
        <f t="shared" ca="1" si="298"/>
        <v/>
      </c>
      <c r="AI380" s="17" t="str">
        <f t="shared" ca="1" si="299"/>
        <v/>
      </c>
      <c r="AJ380" s="17" t="str">
        <f t="shared" ca="1" si="300"/>
        <v/>
      </c>
      <c r="AK380" s="17" t="str">
        <f t="shared" ca="1" si="301"/>
        <v/>
      </c>
      <c r="AL380" s="17" t="str">
        <f t="shared" ca="1" si="302"/>
        <v/>
      </c>
      <c r="AM380" s="17" t="str">
        <f t="shared" ca="1" si="303"/>
        <v/>
      </c>
      <c r="AN380" s="17">
        <f t="shared" ca="1" si="304"/>
        <v>6.6255778120184905E-2</v>
      </c>
      <c r="AO380" s="17">
        <f t="shared" ca="1" si="305"/>
        <v>0.13893129770992352</v>
      </c>
      <c r="AP380" s="17">
        <f t="shared" ca="1" si="306"/>
        <v>5.1063829787234116E-2</v>
      </c>
      <c r="AQ380" s="17">
        <f t="shared" ca="1" si="307"/>
        <v>7.1216617210682509E-2</v>
      </c>
      <c r="AS380" s="17" t="str">
        <f t="shared" ca="1" si="308"/>
        <v/>
      </c>
      <c r="AT380" s="17" t="str">
        <f t="shared" ca="1" si="309"/>
        <v/>
      </c>
      <c r="AU380" s="17" t="str">
        <f t="shared" ca="1" si="310"/>
        <v/>
      </c>
      <c r="AV380" s="17" t="str">
        <f t="shared" ca="1" si="311"/>
        <v/>
      </c>
      <c r="AW380" s="17" t="str">
        <f t="shared" ca="1" si="312"/>
        <v/>
      </c>
      <c r="AX380" s="17" t="str">
        <f t="shared" ca="1" si="313"/>
        <v/>
      </c>
      <c r="AY380" s="17" t="str">
        <f t="shared" ca="1" si="314"/>
        <v/>
      </c>
      <c r="AZ380" s="17" t="str">
        <f t="shared" ca="1" si="315"/>
        <v/>
      </c>
      <c r="BA380" s="17" t="str">
        <f t="shared" ca="1" si="316"/>
        <v/>
      </c>
      <c r="BB380" s="17">
        <f t="shared" ca="1" si="317"/>
        <v>8.518954838761772E-2</v>
      </c>
      <c r="BC380" s="17">
        <f t="shared" ca="1" si="318"/>
        <v>0.30476896888586902</v>
      </c>
      <c r="BD380" s="17">
        <f t="shared" ca="1" si="319"/>
        <v>6.7487304329029385E-2</v>
      </c>
      <c r="BE380" s="17">
        <f t="shared" ca="1" si="320"/>
        <v>9.3780020468318792E-2</v>
      </c>
      <c r="BG380" s="17" t="str">
        <f t="shared" ca="1" si="321"/>
        <v/>
      </c>
      <c r="BH380" s="17" t="str">
        <f t="shared" ca="1" si="322"/>
        <v/>
      </c>
      <c r="BI380" s="17" t="str">
        <f t="shared" ca="1" si="323"/>
        <v/>
      </c>
      <c r="BJ380" s="17" t="str">
        <f t="shared" ca="1" si="324"/>
        <v/>
      </c>
      <c r="BK380" s="17" t="str">
        <f t="shared" ca="1" si="325"/>
        <v/>
      </c>
      <c r="BL380" s="17" t="str">
        <f t="shared" ca="1" si="326"/>
        <v/>
      </c>
      <c r="BM380" s="17" t="str">
        <f t="shared" ca="1" si="327"/>
        <v/>
      </c>
      <c r="BN380" s="17" t="str">
        <f t="shared" ca="1" si="328"/>
        <v/>
      </c>
      <c r="BO380" s="17" t="str">
        <f t="shared" ca="1" si="329"/>
        <v/>
      </c>
      <c r="BP380" s="17">
        <f t="shared" ca="1" si="330"/>
        <v>7.960212464716987E-2</v>
      </c>
      <c r="BQ380" s="17">
        <f t="shared" ca="1" si="331"/>
        <v>0.26223871389171083</v>
      </c>
      <c r="BR380" s="17">
        <f t="shared" ca="1" si="332"/>
        <v>4.6067324220173234E-2</v>
      </c>
      <c r="BS380" s="17">
        <f t="shared" ca="1" si="333"/>
        <v>8.2319427949738122E-2</v>
      </c>
      <c r="BX380" t="str">
        <f>IF('Macrobond Imports'!FG379="","",'Macrobond Imports'!FG379)</f>
        <v/>
      </c>
      <c r="BY380" t="str">
        <f>IF('Macrobond Imports'!AI379="","",'Macrobond Imports'!AI379)</f>
        <v/>
      </c>
      <c r="CA380" s="37" t="str">
        <f t="shared" ca="1" si="334"/>
        <v/>
      </c>
      <c r="CB380" s="37" t="str">
        <f t="shared" ca="1" si="335"/>
        <v/>
      </c>
    </row>
    <row r="381" spans="1:80" x14ac:dyDescent="0.25">
      <c r="A381" s="10">
        <f>IF('Macrobond Imports'!A380="","",'Macrobond Imports'!A380)</f>
        <v>28672</v>
      </c>
      <c r="B381" s="9" t="str">
        <f>IF('Macrobond Imports'!B380="","",'Macrobond Imports'!B380)</f>
        <v/>
      </c>
      <c r="C381" s="9" t="str">
        <f>IF('Macrobond Imports'!C380="","",'Macrobond Imports'!C380)</f>
        <v/>
      </c>
      <c r="D381" s="9" t="str">
        <f>IF('Macrobond Imports'!Z380="","",'Macrobond Imports'!Z380)</f>
        <v/>
      </c>
      <c r="E381" s="9" t="str">
        <f>IF('Macrobond Imports'!BH380="","",'Macrobond Imports'!BH380)</f>
        <v/>
      </c>
      <c r="F381" s="9" t="str">
        <f>IF('Macrobond Imports'!BJ380="","",'Macrobond Imports'!BJ380)</f>
        <v/>
      </c>
      <c r="G381" s="9" t="str">
        <f>IF('Macrobond Imports'!BK380="","",'Macrobond Imports'!BK380)</f>
        <v/>
      </c>
      <c r="H381" s="9" t="str">
        <f>IF('Macrobond Imports'!BL380="","",'Macrobond Imports'!BL380)</f>
        <v/>
      </c>
      <c r="I381" s="9" t="str">
        <f>IF('Macrobond Imports'!BS380="","",'Macrobond Imports'!BS380)</f>
        <v/>
      </c>
      <c r="J381" s="9" t="str">
        <f>IF('Macrobond Imports'!AA380="","",'Macrobond Imports'!AA380)</f>
        <v/>
      </c>
      <c r="K381" s="9">
        <f>IF('Macrobond Imports'!DF380="","",'Macrobond Imports'!DF380)</f>
        <v>69.400000000000006</v>
      </c>
      <c r="L381" s="9">
        <f>IF('Macrobond Imports'!EA380="","",'Macrobond Imports'!EA380)</f>
        <v>74.2</v>
      </c>
      <c r="M381" s="9">
        <f>IF('Macrobond Imports'!FA380="","",'Macrobond Imports'!FA380)</f>
        <v>49.1</v>
      </c>
      <c r="N381" s="9">
        <f>IF('Macrobond Imports'!FC380="","",'Macrobond Imports'!FC380)</f>
        <v>72.5</v>
      </c>
      <c r="P381" s="16">
        <f t="shared" si="281"/>
        <v>28672</v>
      </c>
      <c r="Q381" s="17" t="str">
        <f t="shared" si="282"/>
        <v/>
      </c>
      <c r="R381" s="17" t="str">
        <f t="shared" si="283"/>
        <v/>
      </c>
      <c r="S381" s="17" t="str">
        <f t="shared" si="284"/>
        <v/>
      </c>
      <c r="T381" s="17" t="str">
        <f t="shared" si="285"/>
        <v/>
      </c>
      <c r="U381" s="17" t="str">
        <f t="shared" si="286"/>
        <v/>
      </c>
      <c r="V381" s="17" t="str">
        <f t="shared" si="287"/>
        <v/>
      </c>
      <c r="W381" s="17" t="str">
        <f t="shared" si="288"/>
        <v/>
      </c>
      <c r="X381" s="17" t="str">
        <f t="shared" si="289"/>
        <v/>
      </c>
      <c r="Y381" s="17" t="str">
        <f t="shared" si="290"/>
        <v/>
      </c>
      <c r="Z381" s="17">
        <f t="shared" si="291"/>
        <v>2.8901734104047616E-3</v>
      </c>
      <c r="AA381" s="17">
        <f t="shared" si="292"/>
        <v>-5.3619302949060588E-3</v>
      </c>
      <c r="AB381" s="17">
        <f t="shared" si="293"/>
        <v>-6.0728744939270163E-3</v>
      </c>
      <c r="AC381" s="17">
        <f t="shared" si="294"/>
        <v>4.1551246537396835E-3</v>
      </c>
      <c r="AE381" s="17" t="str">
        <f t="shared" ca="1" si="295"/>
        <v/>
      </c>
      <c r="AF381" s="17" t="str">
        <f t="shared" ca="1" si="296"/>
        <v/>
      </c>
      <c r="AG381" s="17" t="str">
        <f t="shared" ca="1" si="297"/>
        <v/>
      </c>
      <c r="AH381" s="17" t="str">
        <f t="shared" ca="1" si="298"/>
        <v/>
      </c>
      <c r="AI381" s="17" t="str">
        <f t="shared" ca="1" si="299"/>
        <v/>
      </c>
      <c r="AJ381" s="17" t="str">
        <f t="shared" ca="1" si="300"/>
        <v/>
      </c>
      <c r="AK381" s="17" t="str">
        <f t="shared" ca="1" si="301"/>
        <v/>
      </c>
      <c r="AL381" s="17" t="str">
        <f t="shared" ca="1" si="302"/>
        <v/>
      </c>
      <c r="AM381" s="17" t="str">
        <f t="shared" ca="1" si="303"/>
        <v/>
      </c>
      <c r="AN381" s="17">
        <f t="shared" ca="1" si="304"/>
        <v>6.6052227342550118E-2</v>
      </c>
      <c r="AO381" s="17">
        <f t="shared" ca="1" si="305"/>
        <v>0.14683153013910344</v>
      </c>
      <c r="AP381" s="17">
        <f t="shared" ca="1" si="306"/>
        <v>3.5864978902953704E-2</v>
      </c>
      <c r="AQ381" s="17">
        <f t="shared" ca="1" si="307"/>
        <v>6.7746686303387316E-2</v>
      </c>
      <c r="AS381" s="17" t="str">
        <f t="shared" ca="1" si="308"/>
        <v/>
      </c>
      <c r="AT381" s="17" t="str">
        <f t="shared" ca="1" si="309"/>
        <v/>
      </c>
      <c r="AU381" s="17" t="str">
        <f t="shared" ca="1" si="310"/>
        <v/>
      </c>
      <c r="AV381" s="17" t="str">
        <f t="shared" ca="1" si="311"/>
        <v/>
      </c>
      <c r="AW381" s="17" t="str">
        <f t="shared" ca="1" si="312"/>
        <v/>
      </c>
      <c r="AX381" s="17" t="str">
        <f t="shared" ca="1" si="313"/>
        <v/>
      </c>
      <c r="AY381" s="17" t="str">
        <f t="shared" ca="1" si="314"/>
        <v/>
      </c>
      <c r="AZ381" s="17" t="str">
        <f t="shared" ca="1" si="315"/>
        <v/>
      </c>
      <c r="BA381" s="17" t="str">
        <f t="shared" ca="1" si="316"/>
        <v/>
      </c>
      <c r="BB381" s="17">
        <f t="shared" ca="1" si="317"/>
        <v>7.8572726334751319E-2</v>
      </c>
      <c r="BC381" s="17">
        <f t="shared" ca="1" si="318"/>
        <v>0.12169442725197399</v>
      </c>
      <c r="BD381" s="17">
        <f t="shared" ca="1" si="319"/>
        <v>5.0410402605663984E-2</v>
      </c>
      <c r="BE381" s="17">
        <f t="shared" ca="1" si="320"/>
        <v>8.1119307417461428E-2</v>
      </c>
      <c r="BG381" s="17" t="str">
        <f t="shared" ca="1" si="321"/>
        <v/>
      </c>
      <c r="BH381" s="17" t="str">
        <f t="shared" ca="1" si="322"/>
        <v/>
      </c>
      <c r="BI381" s="17" t="str">
        <f t="shared" ca="1" si="323"/>
        <v/>
      </c>
      <c r="BJ381" s="17" t="str">
        <f t="shared" ca="1" si="324"/>
        <v/>
      </c>
      <c r="BK381" s="17" t="str">
        <f t="shared" ca="1" si="325"/>
        <v/>
      </c>
      <c r="BL381" s="17" t="str">
        <f t="shared" ca="1" si="326"/>
        <v/>
      </c>
      <c r="BM381" s="17" t="str">
        <f t="shared" ca="1" si="327"/>
        <v/>
      </c>
      <c r="BN381" s="17" t="str">
        <f t="shared" ca="1" si="328"/>
        <v/>
      </c>
      <c r="BO381" s="17" t="str">
        <f t="shared" ca="1" si="329"/>
        <v/>
      </c>
      <c r="BP381" s="17">
        <f t="shared" ca="1" si="330"/>
        <v>7.6134873235156775E-2</v>
      </c>
      <c r="BQ381" s="17">
        <f t="shared" ca="1" si="331"/>
        <v>0.21556358722890367</v>
      </c>
      <c r="BR381" s="17">
        <f t="shared" ca="1" si="332"/>
        <v>2.0681975986045265E-2</v>
      </c>
      <c r="BS381" s="17">
        <f t="shared" ca="1" si="333"/>
        <v>7.8860189982019824E-2</v>
      </c>
      <c r="BX381" t="str">
        <f>IF('Macrobond Imports'!FG380="","",'Macrobond Imports'!FG380)</f>
        <v/>
      </c>
      <c r="BY381" t="str">
        <f>IF('Macrobond Imports'!AI380="","",'Macrobond Imports'!AI380)</f>
        <v/>
      </c>
      <c r="CA381" s="37" t="str">
        <f t="shared" ca="1" si="334"/>
        <v/>
      </c>
      <c r="CB381" s="37" t="str">
        <f t="shared" ca="1" si="335"/>
        <v/>
      </c>
    </row>
    <row r="382" spans="1:80" x14ac:dyDescent="0.25">
      <c r="A382" s="10">
        <f>IF('Macrobond Imports'!A381="","",'Macrobond Imports'!A381)</f>
        <v>28703</v>
      </c>
      <c r="B382" s="9" t="str">
        <f>IF('Macrobond Imports'!B381="","",'Macrobond Imports'!B381)</f>
        <v/>
      </c>
      <c r="C382" s="9" t="str">
        <f>IF('Macrobond Imports'!C381="","",'Macrobond Imports'!C381)</f>
        <v/>
      </c>
      <c r="D382" s="9" t="str">
        <f>IF('Macrobond Imports'!Z381="","",'Macrobond Imports'!Z381)</f>
        <v/>
      </c>
      <c r="E382" s="9" t="str">
        <f>IF('Macrobond Imports'!BH381="","",'Macrobond Imports'!BH381)</f>
        <v/>
      </c>
      <c r="F382" s="9" t="str">
        <f>IF('Macrobond Imports'!BJ381="","",'Macrobond Imports'!BJ381)</f>
        <v/>
      </c>
      <c r="G382" s="9" t="str">
        <f>IF('Macrobond Imports'!BK381="","",'Macrobond Imports'!BK381)</f>
        <v/>
      </c>
      <c r="H382" s="9" t="str">
        <f>IF('Macrobond Imports'!BL381="","",'Macrobond Imports'!BL381)</f>
        <v/>
      </c>
      <c r="I382" s="9" t="str">
        <f>IF('Macrobond Imports'!BS381="","",'Macrobond Imports'!BS381)</f>
        <v/>
      </c>
      <c r="J382" s="9" t="str">
        <f>IF('Macrobond Imports'!AA381="","",'Macrobond Imports'!AA381)</f>
        <v/>
      </c>
      <c r="K382" s="9">
        <f>IF('Macrobond Imports'!DF381="","",'Macrobond Imports'!DF381)</f>
        <v>69.900000000000006</v>
      </c>
      <c r="L382" s="9">
        <f>IF('Macrobond Imports'!EA381="","",'Macrobond Imports'!EA381)</f>
        <v>73.7</v>
      </c>
      <c r="M382" s="9">
        <f>IF('Macrobond Imports'!FA381="","",'Macrobond Imports'!FA381)</f>
        <v>48.7</v>
      </c>
      <c r="N382" s="9">
        <f>IF('Macrobond Imports'!FC381="","",'Macrobond Imports'!FC381)</f>
        <v>73.2</v>
      </c>
      <c r="P382" s="16">
        <f t="shared" si="281"/>
        <v>28703</v>
      </c>
      <c r="Q382" s="17" t="str">
        <f t="shared" si="282"/>
        <v/>
      </c>
      <c r="R382" s="17" t="str">
        <f t="shared" si="283"/>
        <v/>
      </c>
      <c r="S382" s="17" t="str">
        <f t="shared" si="284"/>
        <v/>
      </c>
      <c r="T382" s="17" t="str">
        <f t="shared" si="285"/>
        <v/>
      </c>
      <c r="U382" s="17" t="str">
        <f t="shared" si="286"/>
        <v/>
      </c>
      <c r="V382" s="17" t="str">
        <f t="shared" si="287"/>
        <v/>
      </c>
      <c r="W382" s="17" t="str">
        <f t="shared" si="288"/>
        <v/>
      </c>
      <c r="X382" s="17" t="str">
        <f t="shared" si="289"/>
        <v/>
      </c>
      <c r="Y382" s="17" t="str">
        <f t="shared" si="290"/>
        <v/>
      </c>
      <c r="Z382" s="17">
        <f t="shared" si="291"/>
        <v>7.2046109510086609E-3</v>
      </c>
      <c r="AA382" s="17">
        <f t="shared" si="292"/>
        <v>-6.7385444743934819E-3</v>
      </c>
      <c r="AB382" s="17">
        <f t="shared" si="293"/>
        <v>-8.1466395112016476E-3</v>
      </c>
      <c r="AC382" s="17">
        <f t="shared" si="294"/>
        <v>9.6551724137932116E-3</v>
      </c>
      <c r="AE382" s="17" t="str">
        <f t="shared" ca="1" si="295"/>
        <v/>
      </c>
      <c r="AF382" s="17" t="str">
        <f t="shared" ca="1" si="296"/>
        <v/>
      </c>
      <c r="AG382" s="17" t="str">
        <f t="shared" ca="1" si="297"/>
        <v/>
      </c>
      <c r="AH382" s="17" t="str">
        <f t="shared" ca="1" si="298"/>
        <v/>
      </c>
      <c r="AI382" s="17" t="str">
        <f t="shared" ca="1" si="299"/>
        <v/>
      </c>
      <c r="AJ382" s="17" t="str">
        <f t="shared" ca="1" si="300"/>
        <v/>
      </c>
      <c r="AK382" s="17" t="str">
        <f t="shared" ca="1" si="301"/>
        <v/>
      </c>
      <c r="AL382" s="17" t="str">
        <f t="shared" ca="1" si="302"/>
        <v/>
      </c>
      <c r="AM382" s="17" t="str">
        <f t="shared" ca="1" si="303"/>
        <v/>
      </c>
      <c r="AN382" s="17">
        <f t="shared" ca="1" si="304"/>
        <v>6.8807339449541205E-2</v>
      </c>
      <c r="AO382" s="17">
        <f t="shared" ca="1" si="305"/>
        <v>0.15336463223787167</v>
      </c>
      <c r="AP382" s="17">
        <f t="shared" ca="1" si="306"/>
        <v>2.0964360587002018E-2</v>
      </c>
      <c r="AQ382" s="17">
        <f t="shared" ca="1" si="307"/>
        <v>7.3313782991202281E-2</v>
      </c>
      <c r="AS382" s="17" t="str">
        <f t="shared" ca="1" si="308"/>
        <v/>
      </c>
      <c r="AT382" s="17" t="str">
        <f t="shared" ca="1" si="309"/>
        <v/>
      </c>
      <c r="AU382" s="17" t="str">
        <f t="shared" ca="1" si="310"/>
        <v/>
      </c>
      <c r="AV382" s="17" t="str">
        <f t="shared" ca="1" si="311"/>
        <v/>
      </c>
      <c r="AW382" s="17" t="str">
        <f t="shared" ca="1" si="312"/>
        <v/>
      </c>
      <c r="AX382" s="17" t="str">
        <f t="shared" ca="1" si="313"/>
        <v/>
      </c>
      <c r="AY382" s="17" t="str">
        <f t="shared" ca="1" si="314"/>
        <v/>
      </c>
      <c r="AZ382" s="17" t="str">
        <f t="shared" ca="1" si="315"/>
        <v/>
      </c>
      <c r="BA382" s="17" t="str">
        <f t="shared" ca="1" si="316"/>
        <v/>
      </c>
      <c r="BB382" s="17">
        <f t="shared" ca="1" si="317"/>
        <v>7.172103479351466E-2</v>
      </c>
      <c r="BC382" s="17">
        <f t="shared" ca="1" si="318"/>
        <v>5.0375139389349455E-2</v>
      </c>
      <c r="BD382" s="17">
        <f t="shared" ca="1" si="319"/>
        <v>-1.6259823991874311E-2</v>
      </c>
      <c r="BE382" s="17">
        <f t="shared" ca="1" si="320"/>
        <v>9.2426520937577195E-2</v>
      </c>
      <c r="BG382" s="17" t="str">
        <f t="shared" ca="1" si="321"/>
        <v/>
      </c>
      <c r="BH382" s="17" t="str">
        <f t="shared" ca="1" si="322"/>
        <v/>
      </c>
      <c r="BI382" s="17" t="str">
        <f t="shared" ca="1" si="323"/>
        <v/>
      </c>
      <c r="BJ382" s="17" t="str">
        <f t="shared" ca="1" si="324"/>
        <v/>
      </c>
      <c r="BK382" s="17" t="str">
        <f t="shared" ca="1" si="325"/>
        <v/>
      </c>
      <c r="BL382" s="17" t="str">
        <f t="shared" ca="1" si="326"/>
        <v/>
      </c>
      <c r="BM382" s="17" t="str">
        <f t="shared" ca="1" si="327"/>
        <v/>
      </c>
      <c r="BN382" s="17" t="str">
        <f t="shared" ca="1" si="328"/>
        <v/>
      </c>
      <c r="BO382" s="17" t="str">
        <f t="shared" ca="1" si="329"/>
        <v/>
      </c>
      <c r="BP382" s="17">
        <f t="shared" ca="1" si="330"/>
        <v>7.5559791844605595E-2</v>
      </c>
      <c r="BQ382" s="17">
        <f t="shared" ca="1" si="331"/>
        <v>0.16097474436578763</v>
      </c>
      <c r="BR382" s="17">
        <f t="shared" ca="1" si="332"/>
        <v>8.2644276756296264E-3</v>
      </c>
      <c r="BS382" s="17">
        <f t="shared" ca="1" si="333"/>
        <v>8.4205265383674011E-2</v>
      </c>
      <c r="BX382" t="str">
        <f>IF('Macrobond Imports'!FG381="","",'Macrobond Imports'!FG381)</f>
        <v/>
      </c>
      <c r="BY382" t="str">
        <f>IF('Macrobond Imports'!AI381="","",'Macrobond Imports'!AI381)</f>
        <v/>
      </c>
      <c r="CA382" s="37" t="str">
        <f t="shared" ca="1" si="334"/>
        <v/>
      </c>
      <c r="CB382" s="37" t="str">
        <f t="shared" ca="1" si="335"/>
        <v/>
      </c>
    </row>
    <row r="383" spans="1:80" x14ac:dyDescent="0.25">
      <c r="A383" s="10">
        <f>IF('Macrobond Imports'!A382="","",'Macrobond Imports'!A382)</f>
        <v>28734</v>
      </c>
      <c r="B383" s="9" t="str">
        <f>IF('Macrobond Imports'!B382="","",'Macrobond Imports'!B382)</f>
        <v/>
      </c>
      <c r="C383" s="9" t="str">
        <f>IF('Macrobond Imports'!C382="","",'Macrobond Imports'!C382)</f>
        <v/>
      </c>
      <c r="D383" s="9" t="str">
        <f>IF('Macrobond Imports'!Z382="","",'Macrobond Imports'!Z382)</f>
        <v/>
      </c>
      <c r="E383" s="9" t="str">
        <f>IF('Macrobond Imports'!BH382="","",'Macrobond Imports'!BH382)</f>
        <v/>
      </c>
      <c r="F383" s="9" t="str">
        <f>IF('Macrobond Imports'!BJ382="","",'Macrobond Imports'!BJ382)</f>
        <v/>
      </c>
      <c r="G383" s="9" t="str">
        <f>IF('Macrobond Imports'!BK382="","",'Macrobond Imports'!BK382)</f>
        <v/>
      </c>
      <c r="H383" s="9" t="str">
        <f>IF('Macrobond Imports'!BL382="","",'Macrobond Imports'!BL382)</f>
        <v/>
      </c>
      <c r="I383" s="9" t="str">
        <f>IF('Macrobond Imports'!BS382="","",'Macrobond Imports'!BS382)</f>
        <v/>
      </c>
      <c r="J383" s="9" t="str">
        <f>IF('Macrobond Imports'!AA382="","",'Macrobond Imports'!AA382)</f>
        <v/>
      </c>
      <c r="K383" s="9">
        <f>IF('Macrobond Imports'!DF382="","",'Macrobond Imports'!DF382)</f>
        <v>70.5</v>
      </c>
      <c r="L383" s="9">
        <f>IF('Macrobond Imports'!EA382="","",'Macrobond Imports'!EA382)</f>
        <v>75.099999999999994</v>
      </c>
      <c r="M383" s="9">
        <f>IF('Macrobond Imports'!FA382="","",'Macrobond Imports'!FA382)</f>
        <v>49</v>
      </c>
      <c r="N383" s="9">
        <f>IF('Macrobond Imports'!FC382="","",'Macrobond Imports'!FC382)</f>
        <v>73.7</v>
      </c>
      <c r="P383" s="16">
        <f t="shared" si="281"/>
        <v>28734</v>
      </c>
      <c r="Q383" s="17" t="str">
        <f t="shared" si="282"/>
        <v/>
      </c>
      <c r="R383" s="17" t="str">
        <f t="shared" si="283"/>
        <v/>
      </c>
      <c r="S383" s="17" t="str">
        <f t="shared" si="284"/>
        <v/>
      </c>
      <c r="T383" s="17" t="str">
        <f t="shared" si="285"/>
        <v/>
      </c>
      <c r="U383" s="17" t="str">
        <f t="shared" si="286"/>
        <v/>
      </c>
      <c r="V383" s="17" t="str">
        <f t="shared" si="287"/>
        <v/>
      </c>
      <c r="W383" s="17" t="str">
        <f t="shared" si="288"/>
        <v/>
      </c>
      <c r="X383" s="17" t="str">
        <f t="shared" si="289"/>
        <v/>
      </c>
      <c r="Y383" s="17" t="str">
        <f t="shared" si="290"/>
        <v/>
      </c>
      <c r="Z383" s="17">
        <f t="shared" si="291"/>
        <v>8.5836909871244149E-3</v>
      </c>
      <c r="AA383" s="17">
        <f t="shared" si="292"/>
        <v>1.8995929443690551E-2</v>
      </c>
      <c r="AB383" s="17">
        <f t="shared" si="293"/>
        <v>6.1601642710471527E-3</v>
      </c>
      <c r="AC383" s="17">
        <f t="shared" si="294"/>
        <v>6.830601092896238E-3</v>
      </c>
      <c r="AE383" s="17" t="str">
        <f t="shared" ca="1" si="295"/>
        <v/>
      </c>
      <c r="AF383" s="17" t="str">
        <f t="shared" ca="1" si="296"/>
        <v/>
      </c>
      <c r="AG383" s="17" t="str">
        <f t="shared" ca="1" si="297"/>
        <v/>
      </c>
      <c r="AH383" s="17" t="str">
        <f t="shared" ca="1" si="298"/>
        <v/>
      </c>
      <c r="AI383" s="17" t="str">
        <f t="shared" ca="1" si="299"/>
        <v/>
      </c>
      <c r="AJ383" s="17" t="str">
        <f t="shared" ca="1" si="300"/>
        <v/>
      </c>
      <c r="AK383" s="17" t="str">
        <f t="shared" ca="1" si="301"/>
        <v/>
      </c>
      <c r="AL383" s="17" t="str">
        <f t="shared" ca="1" si="302"/>
        <v/>
      </c>
      <c r="AM383" s="17" t="str">
        <f t="shared" ca="1" si="303"/>
        <v/>
      </c>
      <c r="AN383" s="17">
        <f t="shared" ca="1" si="304"/>
        <v>7.3059360730593603E-2</v>
      </c>
      <c r="AO383" s="17">
        <f t="shared" ca="1" si="305"/>
        <v>0.17896389324960738</v>
      </c>
      <c r="AP383" s="17">
        <f t="shared" ca="1" si="306"/>
        <v>2.7253668763102645E-2</v>
      </c>
      <c r="AQ383" s="17">
        <f t="shared" ca="1" si="307"/>
        <v>7.2780203784570618E-2</v>
      </c>
      <c r="AS383" s="17" t="str">
        <f t="shared" ca="1" si="308"/>
        <v/>
      </c>
      <c r="AT383" s="17" t="str">
        <f t="shared" ca="1" si="309"/>
        <v/>
      </c>
      <c r="AU383" s="17" t="str">
        <f t="shared" ca="1" si="310"/>
        <v/>
      </c>
      <c r="AV383" s="17" t="str">
        <f t="shared" ca="1" si="311"/>
        <v/>
      </c>
      <c r="AW383" s="17" t="str">
        <f t="shared" ca="1" si="312"/>
        <v/>
      </c>
      <c r="AX383" s="17" t="str">
        <f t="shared" ca="1" si="313"/>
        <v/>
      </c>
      <c r="AY383" s="17" t="str">
        <f t="shared" ca="1" si="314"/>
        <v/>
      </c>
      <c r="AZ383" s="17" t="str">
        <f t="shared" ca="1" si="315"/>
        <v/>
      </c>
      <c r="BA383" s="17" t="str">
        <f t="shared" ca="1" si="316"/>
        <v/>
      </c>
      <c r="BB383" s="17">
        <f t="shared" ca="1" si="317"/>
        <v>7.7288664558630593E-2</v>
      </c>
      <c r="BC383" s="17">
        <f t="shared" ca="1" si="318"/>
        <v>2.7080391874348964E-2</v>
      </c>
      <c r="BD383" s="17">
        <f t="shared" ca="1" si="319"/>
        <v>-3.1997398619867057E-2</v>
      </c>
      <c r="BE383" s="17">
        <f t="shared" ca="1" si="320"/>
        <v>8.5728307749535881E-2</v>
      </c>
      <c r="BG383" s="17" t="str">
        <f t="shared" ca="1" si="321"/>
        <v/>
      </c>
      <c r="BH383" s="17" t="str">
        <f t="shared" ca="1" si="322"/>
        <v/>
      </c>
      <c r="BI383" s="17" t="str">
        <f t="shared" ca="1" si="323"/>
        <v/>
      </c>
      <c r="BJ383" s="17" t="str">
        <f t="shared" ca="1" si="324"/>
        <v/>
      </c>
      <c r="BK383" s="17" t="str">
        <f t="shared" ca="1" si="325"/>
        <v/>
      </c>
      <c r="BL383" s="17" t="str">
        <f t="shared" ca="1" si="326"/>
        <v/>
      </c>
      <c r="BM383" s="17" t="str">
        <f t="shared" ca="1" si="327"/>
        <v/>
      </c>
      <c r="BN383" s="17" t="str">
        <f t="shared" ca="1" si="328"/>
        <v/>
      </c>
      <c r="BO383" s="17" t="str">
        <f t="shared" ca="1" si="329"/>
        <v/>
      </c>
      <c r="BP383" s="17">
        <f t="shared" ca="1" si="330"/>
        <v>8.1231889732946927E-2</v>
      </c>
      <c r="BQ383" s="17">
        <f t="shared" ca="1" si="331"/>
        <v>0.15762801619034317</v>
      </c>
      <c r="BR383" s="17">
        <f t="shared" ca="1" si="332"/>
        <v>1.6528645701027855E-2</v>
      </c>
      <c r="BS383" s="17">
        <f t="shared" ca="1" si="333"/>
        <v>8.9746727764447254E-2</v>
      </c>
      <c r="BX383" t="str">
        <f>IF('Macrobond Imports'!FG382="","",'Macrobond Imports'!FG382)</f>
        <v/>
      </c>
      <c r="BY383" t="str">
        <f>IF('Macrobond Imports'!AI382="","",'Macrobond Imports'!AI382)</f>
        <v/>
      </c>
      <c r="CA383" s="37" t="str">
        <f t="shared" ca="1" si="334"/>
        <v/>
      </c>
      <c r="CB383" s="37" t="str">
        <f t="shared" ca="1" si="335"/>
        <v/>
      </c>
    </row>
    <row r="384" spans="1:80" x14ac:dyDescent="0.25">
      <c r="A384" s="10">
        <f>IF('Macrobond Imports'!A383="","",'Macrobond Imports'!A383)</f>
        <v>28764</v>
      </c>
      <c r="B384" s="9" t="str">
        <f>IF('Macrobond Imports'!B383="","",'Macrobond Imports'!B383)</f>
        <v/>
      </c>
      <c r="C384" s="9" t="str">
        <f>IF('Macrobond Imports'!C383="","",'Macrobond Imports'!C383)</f>
        <v/>
      </c>
      <c r="D384" s="9" t="str">
        <f>IF('Macrobond Imports'!Z383="","",'Macrobond Imports'!Z383)</f>
        <v/>
      </c>
      <c r="E384" s="9" t="str">
        <f>IF('Macrobond Imports'!BH383="","",'Macrobond Imports'!BH383)</f>
        <v/>
      </c>
      <c r="F384" s="9" t="str">
        <f>IF('Macrobond Imports'!BJ383="","",'Macrobond Imports'!BJ383)</f>
        <v/>
      </c>
      <c r="G384" s="9" t="str">
        <f>IF('Macrobond Imports'!BK383="","",'Macrobond Imports'!BK383)</f>
        <v/>
      </c>
      <c r="H384" s="9" t="str">
        <f>IF('Macrobond Imports'!BL383="","",'Macrobond Imports'!BL383)</f>
        <v/>
      </c>
      <c r="I384" s="9" t="str">
        <f>IF('Macrobond Imports'!BS383="","",'Macrobond Imports'!BS383)</f>
        <v/>
      </c>
      <c r="J384" s="9" t="str">
        <f>IF('Macrobond Imports'!AA383="","",'Macrobond Imports'!AA383)</f>
        <v/>
      </c>
      <c r="K384" s="9">
        <f>IF('Macrobond Imports'!DF383="","",'Macrobond Imports'!DF383)</f>
        <v>71.3</v>
      </c>
      <c r="L384" s="9">
        <f>IF('Macrobond Imports'!EA383="","",'Macrobond Imports'!EA383)</f>
        <v>77</v>
      </c>
      <c r="M384" s="9">
        <f>IF('Macrobond Imports'!FA383="","",'Macrobond Imports'!FA383)</f>
        <v>49.5</v>
      </c>
      <c r="N384" s="9">
        <f>IF('Macrobond Imports'!FC383="","",'Macrobond Imports'!FC383)</f>
        <v>74.5</v>
      </c>
      <c r="P384" s="16">
        <f t="shared" si="281"/>
        <v>28764</v>
      </c>
      <c r="Q384" s="17" t="str">
        <f t="shared" si="282"/>
        <v/>
      </c>
      <c r="R384" s="17" t="str">
        <f t="shared" si="283"/>
        <v/>
      </c>
      <c r="S384" s="17" t="str">
        <f t="shared" si="284"/>
        <v/>
      </c>
      <c r="T384" s="17" t="str">
        <f t="shared" si="285"/>
        <v/>
      </c>
      <c r="U384" s="17" t="str">
        <f t="shared" si="286"/>
        <v/>
      </c>
      <c r="V384" s="17" t="str">
        <f t="shared" si="287"/>
        <v/>
      </c>
      <c r="W384" s="17" t="str">
        <f t="shared" si="288"/>
        <v/>
      </c>
      <c r="X384" s="17" t="str">
        <f t="shared" si="289"/>
        <v/>
      </c>
      <c r="Y384" s="17" t="str">
        <f t="shared" si="290"/>
        <v/>
      </c>
      <c r="Z384" s="17">
        <f t="shared" si="291"/>
        <v>1.134751773049647E-2</v>
      </c>
      <c r="AA384" s="17">
        <f t="shared" si="292"/>
        <v>2.5299600532623145E-2</v>
      </c>
      <c r="AB384" s="17">
        <f t="shared" si="293"/>
        <v>1.0204081632652962E-2</v>
      </c>
      <c r="AC384" s="17">
        <f t="shared" si="294"/>
        <v>1.0854816824966029E-2</v>
      </c>
      <c r="AE384" s="17" t="str">
        <f t="shared" ca="1" si="295"/>
        <v/>
      </c>
      <c r="AF384" s="17" t="str">
        <f t="shared" ca="1" si="296"/>
        <v/>
      </c>
      <c r="AG384" s="17" t="str">
        <f t="shared" ca="1" si="297"/>
        <v/>
      </c>
      <c r="AH384" s="17" t="str">
        <f t="shared" ca="1" si="298"/>
        <v/>
      </c>
      <c r="AI384" s="17" t="str">
        <f t="shared" ca="1" si="299"/>
        <v/>
      </c>
      <c r="AJ384" s="17" t="str">
        <f t="shared" ca="1" si="300"/>
        <v/>
      </c>
      <c r="AK384" s="17" t="str">
        <f t="shared" ca="1" si="301"/>
        <v/>
      </c>
      <c r="AL384" s="17" t="str">
        <f t="shared" ca="1" si="302"/>
        <v/>
      </c>
      <c r="AM384" s="17" t="str">
        <f t="shared" ca="1" si="303"/>
        <v/>
      </c>
      <c r="AN384" s="17">
        <f t="shared" ca="1" si="304"/>
        <v>8.358662613981771E-2</v>
      </c>
      <c r="AO384" s="17">
        <f t="shared" ca="1" si="305"/>
        <v>0.203125</v>
      </c>
      <c r="AP384" s="17">
        <f t="shared" ca="1" si="306"/>
        <v>2.9106029106028997E-2</v>
      </c>
      <c r="AQ384" s="17">
        <f t="shared" ca="1" si="307"/>
        <v>8.2848837209302362E-2</v>
      </c>
      <c r="AS384" s="17" t="str">
        <f t="shared" ca="1" si="308"/>
        <v/>
      </c>
      <c r="AT384" s="17" t="str">
        <f t="shared" ca="1" si="309"/>
        <v/>
      </c>
      <c r="AU384" s="17" t="str">
        <f t="shared" ca="1" si="310"/>
        <v/>
      </c>
      <c r="AV384" s="17" t="str">
        <f t="shared" ca="1" si="311"/>
        <v/>
      </c>
      <c r="AW384" s="17" t="str">
        <f t="shared" ca="1" si="312"/>
        <v/>
      </c>
      <c r="AX384" s="17" t="str">
        <f t="shared" ca="1" si="313"/>
        <v/>
      </c>
      <c r="AY384" s="17" t="str">
        <f t="shared" ca="1" si="314"/>
        <v/>
      </c>
      <c r="AZ384" s="17" t="str">
        <f t="shared" ca="1" si="315"/>
        <v/>
      </c>
      <c r="BA384" s="17" t="str">
        <f t="shared" ca="1" si="316"/>
        <v/>
      </c>
      <c r="BB384" s="17">
        <f t="shared" ca="1" si="317"/>
        <v>0.11408990133849461</v>
      </c>
      <c r="BC384" s="17">
        <f t="shared" ca="1" si="318"/>
        <v>0.15970433234678616</v>
      </c>
      <c r="BD384" s="17">
        <f t="shared" ca="1" si="319"/>
        <v>3.2986931557494659E-2</v>
      </c>
      <c r="BE384" s="17">
        <f t="shared" ca="1" si="320"/>
        <v>0.11499537185362008</v>
      </c>
      <c r="BG384" s="17" t="str">
        <f t="shared" ca="1" si="321"/>
        <v/>
      </c>
      <c r="BH384" s="17" t="str">
        <f t="shared" ca="1" si="322"/>
        <v/>
      </c>
      <c r="BI384" s="17" t="str">
        <f t="shared" ca="1" si="323"/>
        <v/>
      </c>
      <c r="BJ384" s="17" t="str">
        <f t="shared" ca="1" si="324"/>
        <v/>
      </c>
      <c r="BK384" s="17" t="str">
        <f t="shared" ca="1" si="325"/>
        <v/>
      </c>
      <c r="BL384" s="17" t="str">
        <f t="shared" ca="1" si="326"/>
        <v/>
      </c>
      <c r="BM384" s="17" t="str">
        <f t="shared" ca="1" si="327"/>
        <v/>
      </c>
      <c r="BN384" s="17" t="str">
        <f t="shared" ca="1" si="328"/>
        <v/>
      </c>
      <c r="BO384" s="17" t="str">
        <f t="shared" ca="1" si="329"/>
        <v/>
      </c>
      <c r="BP384" s="17">
        <f t="shared" ca="1" si="330"/>
        <v>9.6187475876583273E-2</v>
      </c>
      <c r="BQ384" s="17">
        <f t="shared" ca="1" si="331"/>
        <v>0.14054105005184314</v>
      </c>
      <c r="BR384" s="17">
        <f t="shared" ca="1" si="332"/>
        <v>4.1662238282495379E-2</v>
      </c>
      <c r="BS384" s="17">
        <f t="shared" ca="1" si="333"/>
        <v>9.7926693450915314E-2</v>
      </c>
      <c r="BX384" t="str">
        <f>IF('Macrobond Imports'!FG383="","",'Macrobond Imports'!FG383)</f>
        <v/>
      </c>
      <c r="BY384" t="str">
        <f>IF('Macrobond Imports'!AI383="","",'Macrobond Imports'!AI383)</f>
        <v/>
      </c>
      <c r="CA384" s="37" t="str">
        <f t="shared" ca="1" si="334"/>
        <v/>
      </c>
      <c r="CB384" s="37" t="str">
        <f t="shared" ca="1" si="335"/>
        <v/>
      </c>
    </row>
    <row r="385" spans="1:80" x14ac:dyDescent="0.25">
      <c r="A385" s="10">
        <f>IF('Macrobond Imports'!A384="","",'Macrobond Imports'!A384)</f>
        <v>28795</v>
      </c>
      <c r="B385" s="9" t="str">
        <f>IF('Macrobond Imports'!B384="","",'Macrobond Imports'!B384)</f>
        <v/>
      </c>
      <c r="C385" s="9" t="str">
        <f>IF('Macrobond Imports'!C384="","",'Macrobond Imports'!C384)</f>
        <v/>
      </c>
      <c r="D385" s="9" t="str">
        <f>IF('Macrobond Imports'!Z384="","",'Macrobond Imports'!Z384)</f>
        <v/>
      </c>
      <c r="E385" s="9" t="str">
        <f>IF('Macrobond Imports'!BH384="","",'Macrobond Imports'!BH384)</f>
        <v/>
      </c>
      <c r="F385" s="9" t="str">
        <f>IF('Macrobond Imports'!BJ384="","",'Macrobond Imports'!BJ384)</f>
        <v/>
      </c>
      <c r="G385" s="9" t="str">
        <f>IF('Macrobond Imports'!BK384="","",'Macrobond Imports'!BK384)</f>
        <v/>
      </c>
      <c r="H385" s="9" t="str">
        <f>IF('Macrobond Imports'!BL384="","",'Macrobond Imports'!BL384)</f>
        <v/>
      </c>
      <c r="I385" s="9" t="str">
        <f>IF('Macrobond Imports'!BS384="","",'Macrobond Imports'!BS384)</f>
        <v/>
      </c>
      <c r="J385" s="9" t="str">
        <f>IF('Macrobond Imports'!AA384="","",'Macrobond Imports'!AA384)</f>
        <v/>
      </c>
      <c r="K385" s="9">
        <f>IF('Macrobond Imports'!DF384="","",'Macrobond Imports'!DF384)</f>
        <v>71.900000000000006</v>
      </c>
      <c r="L385" s="9">
        <f>IF('Macrobond Imports'!EA384="","",'Macrobond Imports'!EA384)</f>
        <v>77.400000000000006</v>
      </c>
      <c r="M385" s="9">
        <f>IF('Macrobond Imports'!FA384="","",'Macrobond Imports'!FA384)</f>
        <v>50.1</v>
      </c>
      <c r="N385" s="9">
        <f>IF('Macrobond Imports'!FC384="","",'Macrobond Imports'!FC384)</f>
        <v>75.2</v>
      </c>
      <c r="P385" s="16">
        <f t="shared" si="281"/>
        <v>28795</v>
      </c>
      <c r="Q385" s="17" t="str">
        <f t="shared" si="282"/>
        <v/>
      </c>
      <c r="R385" s="17" t="str">
        <f t="shared" si="283"/>
        <v/>
      </c>
      <c r="S385" s="17" t="str">
        <f t="shared" si="284"/>
        <v/>
      </c>
      <c r="T385" s="17" t="str">
        <f t="shared" si="285"/>
        <v/>
      </c>
      <c r="U385" s="17" t="str">
        <f t="shared" si="286"/>
        <v/>
      </c>
      <c r="V385" s="17" t="str">
        <f t="shared" si="287"/>
        <v/>
      </c>
      <c r="W385" s="17" t="str">
        <f t="shared" si="288"/>
        <v/>
      </c>
      <c r="X385" s="17" t="str">
        <f t="shared" si="289"/>
        <v/>
      </c>
      <c r="Y385" s="17" t="str">
        <f t="shared" si="290"/>
        <v/>
      </c>
      <c r="Z385" s="17">
        <f t="shared" si="291"/>
        <v>8.4151472650773051E-3</v>
      </c>
      <c r="AA385" s="17">
        <f t="shared" si="292"/>
        <v>5.1948051948051965E-3</v>
      </c>
      <c r="AB385" s="17">
        <f t="shared" si="293"/>
        <v>1.2121212121212199E-2</v>
      </c>
      <c r="AC385" s="17">
        <f t="shared" si="294"/>
        <v>9.3959731543624692E-3</v>
      </c>
      <c r="AE385" s="17" t="str">
        <f t="shared" ca="1" si="295"/>
        <v/>
      </c>
      <c r="AF385" s="17" t="str">
        <f t="shared" ca="1" si="296"/>
        <v/>
      </c>
      <c r="AG385" s="17" t="str">
        <f t="shared" ca="1" si="297"/>
        <v/>
      </c>
      <c r="AH385" s="17" t="str">
        <f t="shared" ca="1" si="298"/>
        <v/>
      </c>
      <c r="AI385" s="17" t="str">
        <f t="shared" ca="1" si="299"/>
        <v/>
      </c>
      <c r="AJ385" s="17" t="str">
        <f t="shared" ca="1" si="300"/>
        <v/>
      </c>
      <c r="AK385" s="17" t="str">
        <f t="shared" ca="1" si="301"/>
        <v/>
      </c>
      <c r="AL385" s="17" t="str">
        <f t="shared" ca="1" si="302"/>
        <v/>
      </c>
      <c r="AM385" s="17" t="str">
        <f t="shared" ca="1" si="303"/>
        <v/>
      </c>
      <c r="AN385" s="17">
        <f t="shared" ca="1" si="304"/>
        <v>8.4464555052790491E-2</v>
      </c>
      <c r="AO385" s="17">
        <f t="shared" ca="1" si="305"/>
        <v>0.1834862385321101</v>
      </c>
      <c r="AP385" s="17">
        <f t="shared" ca="1" si="306"/>
        <v>3.9419087136929321E-2</v>
      </c>
      <c r="AQ385" s="17">
        <f t="shared" ca="1" si="307"/>
        <v>8.8277858176555757E-2</v>
      </c>
      <c r="AS385" s="17" t="str">
        <f t="shared" ca="1" si="308"/>
        <v/>
      </c>
      <c r="AT385" s="17" t="str">
        <f t="shared" ca="1" si="309"/>
        <v/>
      </c>
      <c r="AU385" s="17" t="str">
        <f t="shared" ca="1" si="310"/>
        <v/>
      </c>
      <c r="AV385" s="17" t="str">
        <f t="shared" ca="1" si="311"/>
        <v/>
      </c>
      <c r="AW385" s="17" t="str">
        <f t="shared" ca="1" si="312"/>
        <v/>
      </c>
      <c r="AX385" s="17" t="str">
        <f t="shared" ca="1" si="313"/>
        <v/>
      </c>
      <c r="AY385" s="17" t="str">
        <f t="shared" ca="1" si="314"/>
        <v/>
      </c>
      <c r="AZ385" s="17" t="str">
        <f t="shared" ca="1" si="315"/>
        <v/>
      </c>
      <c r="BA385" s="17" t="str">
        <f t="shared" ca="1" si="316"/>
        <v/>
      </c>
      <c r="BB385" s="17">
        <f t="shared" ca="1" si="317"/>
        <v>0.11945556220888709</v>
      </c>
      <c r="BC385" s="17">
        <f t="shared" ca="1" si="318"/>
        <v>0.21644895960186328</v>
      </c>
      <c r="BD385" s="17">
        <f t="shared" ca="1" si="319"/>
        <v>0.1200439347680502</v>
      </c>
      <c r="BE385" s="17">
        <f t="shared" ca="1" si="320"/>
        <v>0.11385084365856479</v>
      </c>
      <c r="BG385" s="17" t="str">
        <f t="shared" ca="1" si="321"/>
        <v/>
      </c>
      <c r="BH385" s="17" t="str">
        <f t="shared" ca="1" si="322"/>
        <v/>
      </c>
      <c r="BI385" s="17" t="str">
        <f t="shared" ca="1" si="323"/>
        <v/>
      </c>
      <c r="BJ385" s="17" t="str">
        <f t="shared" ca="1" si="324"/>
        <v/>
      </c>
      <c r="BK385" s="17" t="str">
        <f t="shared" ca="1" si="325"/>
        <v/>
      </c>
      <c r="BL385" s="17" t="str">
        <f t="shared" ca="1" si="326"/>
        <v/>
      </c>
      <c r="BM385" s="17" t="str">
        <f t="shared" ca="1" si="327"/>
        <v/>
      </c>
      <c r="BN385" s="17" t="str">
        <f t="shared" ca="1" si="328"/>
        <v/>
      </c>
      <c r="BO385" s="17" t="str">
        <f t="shared" ca="1" si="329"/>
        <v/>
      </c>
      <c r="BP385" s="17">
        <f t="shared" ca="1" si="330"/>
        <v>9.5328294866823704E-2</v>
      </c>
      <c r="BQ385" s="17">
        <f t="shared" ca="1" si="331"/>
        <v>0.13036619973433217</v>
      </c>
      <c r="BR385" s="17">
        <f t="shared" ca="1" si="332"/>
        <v>4.968196017915627E-2</v>
      </c>
      <c r="BS385" s="17">
        <f t="shared" ca="1" si="333"/>
        <v>0.1030866702038018</v>
      </c>
      <c r="BX385" t="str">
        <f>IF('Macrobond Imports'!FG384="","",'Macrobond Imports'!FG384)</f>
        <v/>
      </c>
      <c r="BY385" t="str">
        <f>IF('Macrobond Imports'!AI384="","",'Macrobond Imports'!AI384)</f>
        <v/>
      </c>
      <c r="CA385" s="37" t="str">
        <f t="shared" ca="1" si="334"/>
        <v/>
      </c>
      <c r="CB385" s="37" t="str">
        <f t="shared" ca="1" si="335"/>
        <v/>
      </c>
    </row>
    <row r="386" spans="1:80" x14ac:dyDescent="0.25">
      <c r="A386" s="10">
        <f>IF('Macrobond Imports'!A385="","",'Macrobond Imports'!A385)</f>
        <v>28825</v>
      </c>
      <c r="B386" s="9" t="str">
        <f>IF('Macrobond Imports'!B385="","",'Macrobond Imports'!B385)</f>
        <v/>
      </c>
      <c r="C386" s="9" t="str">
        <f>IF('Macrobond Imports'!C385="","",'Macrobond Imports'!C385)</f>
        <v/>
      </c>
      <c r="D386" s="9" t="str">
        <f>IF('Macrobond Imports'!Z385="","",'Macrobond Imports'!Z385)</f>
        <v/>
      </c>
      <c r="E386" s="9" t="str">
        <f>IF('Macrobond Imports'!BH385="","",'Macrobond Imports'!BH385)</f>
        <v/>
      </c>
      <c r="F386" s="9" t="str">
        <f>IF('Macrobond Imports'!BJ385="","",'Macrobond Imports'!BJ385)</f>
        <v/>
      </c>
      <c r="G386" s="9" t="str">
        <f>IF('Macrobond Imports'!BK385="","",'Macrobond Imports'!BK385)</f>
        <v/>
      </c>
      <c r="H386" s="9" t="str">
        <f>IF('Macrobond Imports'!BL385="","",'Macrobond Imports'!BL385)</f>
        <v/>
      </c>
      <c r="I386" s="9" t="str">
        <f>IF('Macrobond Imports'!BS385="","",'Macrobond Imports'!BS385)</f>
        <v/>
      </c>
      <c r="J386" s="9" t="str">
        <f>IF('Macrobond Imports'!AA385="","",'Macrobond Imports'!AA385)</f>
        <v/>
      </c>
      <c r="K386" s="9">
        <f>IF('Macrobond Imports'!DF385="","",'Macrobond Imports'!DF385)</f>
        <v>72.400000000000006</v>
      </c>
      <c r="L386" s="9">
        <f>IF('Macrobond Imports'!EA385="","",'Macrobond Imports'!EA385)</f>
        <v>78</v>
      </c>
      <c r="M386" s="9">
        <f>IF('Macrobond Imports'!FA385="","",'Macrobond Imports'!FA385)</f>
        <v>50.6</v>
      </c>
      <c r="N386" s="9">
        <f>IF('Macrobond Imports'!FC385="","",'Macrobond Imports'!FC385)</f>
        <v>75.599999999999994</v>
      </c>
      <c r="P386" s="16">
        <f t="shared" si="281"/>
        <v>28825</v>
      </c>
      <c r="Q386" s="17" t="str">
        <f t="shared" si="282"/>
        <v/>
      </c>
      <c r="R386" s="17" t="str">
        <f t="shared" si="283"/>
        <v/>
      </c>
      <c r="S386" s="17" t="str">
        <f t="shared" si="284"/>
        <v/>
      </c>
      <c r="T386" s="17" t="str">
        <f t="shared" si="285"/>
        <v/>
      </c>
      <c r="U386" s="17" t="str">
        <f t="shared" si="286"/>
        <v/>
      </c>
      <c r="V386" s="17" t="str">
        <f t="shared" si="287"/>
        <v/>
      </c>
      <c r="W386" s="17" t="str">
        <f t="shared" si="288"/>
        <v/>
      </c>
      <c r="X386" s="17" t="str">
        <f t="shared" si="289"/>
        <v/>
      </c>
      <c r="Y386" s="17" t="str">
        <f t="shared" si="290"/>
        <v/>
      </c>
      <c r="Z386" s="17">
        <f t="shared" si="291"/>
        <v>6.9541029207231819E-3</v>
      </c>
      <c r="AA386" s="17">
        <f t="shared" si="292"/>
        <v>7.7519379844961378E-3</v>
      </c>
      <c r="AB386" s="17">
        <f t="shared" si="293"/>
        <v>9.9800399201597223E-3</v>
      </c>
      <c r="AC386" s="17">
        <f t="shared" si="294"/>
        <v>5.3191489361701372E-3</v>
      </c>
      <c r="AE386" s="17" t="str">
        <f t="shared" ca="1" si="295"/>
        <v/>
      </c>
      <c r="AF386" s="17" t="str">
        <f t="shared" ca="1" si="296"/>
        <v/>
      </c>
      <c r="AG386" s="17" t="str">
        <f t="shared" ca="1" si="297"/>
        <v/>
      </c>
      <c r="AH386" s="17" t="str">
        <f t="shared" ca="1" si="298"/>
        <v/>
      </c>
      <c r="AI386" s="17" t="str">
        <f t="shared" ca="1" si="299"/>
        <v/>
      </c>
      <c r="AJ386" s="17" t="str">
        <f t="shared" ca="1" si="300"/>
        <v/>
      </c>
      <c r="AK386" s="17" t="str">
        <f t="shared" ca="1" si="301"/>
        <v/>
      </c>
      <c r="AL386" s="17" t="str">
        <f t="shared" ca="1" si="302"/>
        <v/>
      </c>
      <c r="AM386" s="17" t="str">
        <f t="shared" ca="1" si="303"/>
        <v/>
      </c>
      <c r="AN386" s="17">
        <f t="shared" ca="1" si="304"/>
        <v>8.7087087087087234E-2</v>
      </c>
      <c r="AO386" s="17">
        <f t="shared" ca="1" si="305"/>
        <v>0.17469879518072284</v>
      </c>
      <c r="AP386" s="17">
        <f t="shared" ca="1" si="306"/>
        <v>4.7619047619047672E-2</v>
      </c>
      <c r="AQ386" s="17">
        <f t="shared" ca="1" si="307"/>
        <v>8.9337175792506995E-2</v>
      </c>
      <c r="AS386" s="17" t="str">
        <f t="shared" ca="1" si="308"/>
        <v/>
      </c>
      <c r="AT386" s="17" t="str">
        <f t="shared" ca="1" si="309"/>
        <v/>
      </c>
      <c r="AU386" s="17" t="str">
        <f t="shared" ca="1" si="310"/>
        <v/>
      </c>
      <c r="AV386" s="17" t="str">
        <f t="shared" ca="1" si="311"/>
        <v/>
      </c>
      <c r="AW386" s="17" t="str">
        <f t="shared" ca="1" si="312"/>
        <v/>
      </c>
      <c r="AX386" s="17" t="str">
        <f t="shared" ca="1" si="313"/>
        <v/>
      </c>
      <c r="AY386" s="17" t="str">
        <f t="shared" ca="1" si="314"/>
        <v/>
      </c>
      <c r="AZ386" s="17" t="str">
        <f t="shared" ca="1" si="315"/>
        <v/>
      </c>
      <c r="BA386" s="17" t="str">
        <f t="shared" ca="1" si="316"/>
        <v/>
      </c>
      <c r="BB386" s="17">
        <f t="shared" ca="1" si="317"/>
        <v>0.11223817416459836</v>
      </c>
      <c r="BC386" s="17">
        <f t="shared" ca="1" si="318"/>
        <v>0.16364005650134761</v>
      </c>
      <c r="BD386" s="17">
        <f t="shared" ca="1" si="319"/>
        <v>0.13714997787434458</v>
      </c>
      <c r="BE386" s="17">
        <f t="shared" ca="1" si="320"/>
        <v>0.1071774466537474</v>
      </c>
      <c r="BG386" s="17" t="str">
        <f t="shared" ca="1" si="321"/>
        <v/>
      </c>
      <c r="BH386" s="17" t="str">
        <f t="shared" ca="1" si="322"/>
        <v/>
      </c>
      <c r="BI386" s="17" t="str">
        <f t="shared" ca="1" si="323"/>
        <v/>
      </c>
      <c r="BJ386" s="17" t="str">
        <f t="shared" ca="1" si="324"/>
        <v/>
      </c>
      <c r="BK386" s="17" t="str">
        <f t="shared" ca="1" si="325"/>
        <v/>
      </c>
      <c r="BL386" s="17" t="str">
        <f t="shared" ca="1" si="326"/>
        <v/>
      </c>
      <c r="BM386" s="17" t="str">
        <f t="shared" ca="1" si="327"/>
        <v/>
      </c>
      <c r="BN386" s="17" t="str">
        <f t="shared" ca="1" si="328"/>
        <v/>
      </c>
      <c r="BO386" s="17" t="str">
        <f t="shared" ca="1" si="329"/>
        <v/>
      </c>
      <c r="BP386" s="17">
        <f t="shared" ca="1" si="330"/>
        <v>9.462394333255375E-2</v>
      </c>
      <c r="BQ386" s="17">
        <f t="shared" ca="1" si="331"/>
        <v>9.3230023934621986E-2</v>
      </c>
      <c r="BR386" s="17">
        <f t="shared" ca="1" si="332"/>
        <v>4.9173072825320796E-2</v>
      </c>
      <c r="BS386" s="17">
        <f t="shared" ca="1" si="333"/>
        <v>9.6400426638837411E-2</v>
      </c>
      <c r="BX386" t="str">
        <f>IF('Macrobond Imports'!FG385="","",'Macrobond Imports'!FG385)</f>
        <v/>
      </c>
      <c r="BY386" t="str">
        <f>IF('Macrobond Imports'!AI385="","",'Macrobond Imports'!AI385)</f>
        <v/>
      </c>
      <c r="CA386" s="37" t="str">
        <f t="shared" ca="1" si="334"/>
        <v/>
      </c>
      <c r="CB386" s="37" t="str">
        <f t="shared" ca="1" si="335"/>
        <v/>
      </c>
    </row>
    <row r="387" spans="1:80" x14ac:dyDescent="0.25">
      <c r="A387" s="10">
        <f>IF('Macrobond Imports'!A386="","",'Macrobond Imports'!A386)</f>
        <v>28856</v>
      </c>
      <c r="B387" s="9" t="str">
        <f>IF('Macrobond Imports'!B386="","",'Macrobond Imports'!B386)</f>
        <v/>
      </c>
      <c r="C387" s="9" t="str">
        <f>IF('Macrobond Imports'!C386="","",'Macrobond Imports'!C386)</f>
        <v/>
      </c>
      <c r="D387" s="9" t="str">
        <f>IF('Macrobond Imports'!Z386="","",'Macrobond Imports'!Z386)</f>
        <v/>
      </c>
      <c r="E387" s="9" t="str">
        <f>IF('Macrobond Imports'!BH386="","",'Macrobond Imports'!BH386)</f>
        <v/>
      </c>
      <c r="F387" s="9" t="str">
        <f>IF('Macrobond Imports'!BJ386="","",'Macrobond Imports'!BJ386)</f>
        <v/>
      </c>
      <c r="G387" s="9" t="str">
        <f>IF('Macrobond Imports'!BK386="","",'Macrobond Imports'!BK386)</f>
        <v/>
      </c>
      <c r="H387" s="9" t="str">
        <f>IF('Macrobond Imports'!BL386="","",'Macrobond Imports'!BL386)</f>
        <v/>
      </c>
      <c r="I387" s="9" t="str">
        <f>IF('Macrobond Imports'!BS386="","",'Macrobond Imports'!BS386)</f>
        <v/>
      </c>
      <c r="J387" s="9" t="str">
        <f>IF('Macrobond Imports'!AA386="","",'Macrobond Imports'!AA386)</f>
        <v/>
      </c>
      <c r="K387" s="9">
        <f>IF('Macrobond Imports'!DF386="","",'Macrobond Imports'!DF386)</f>
        <v>73.099999999999994</v>
      </c>
      <c r="L387" s="9">
        <f>IF('Macrobond Imports'!EA386="","",'Macrobond Imports'!EA386)</f>
        <v>80.099999999999994</v>
      </c>
      <c r="M387" s="9">
        <f>IF('Macrobond Imports'!FA386="","",'Macrobond Imports'!FA386)</f>
        <v>51.2</v>
      </c>
      <c r="N387" s="9">
        <f>IF('Macrobond Imports'!FC386="","",'Macrobond Imports'!FC386)</f>
        <v>76.3</v>
      </c>
      <c r="P387" s="16">
        <f t="shared" si="281"/>
        <v>28856</v>
      </c>
      <c r="Q387" s="17" t="str">
        <f t="shared" si="282"/>
        <v/>
      </c>
      <c r="R387" s="17" t="str">
        <f t="shared" si="283"/>
        <v/>
      </c>
      <c r="S387" s="17" t="str">
        <f t="shared" si="284"/>
        <v/>
      </c>
      <c r="T387" s="17" t="str">
        <f t="shared" si="285"/>
        <v/>
      </c>
      <c r="U387" s="17" t="str">
        <f t="shared" si="286"/>
        <v/>
      </c>
      <c r="V387" s="17" t="str">
        <f t="shared" si="287"/>
        <v/>
      </c>
      <c r="W387" s="17" t="str">
        <f t="shared" si="288"/>
        <v/>
      </c>
      <c r="X387" s="17" t="str">
        <f t="shared" si="289"/>
        <v/>
      </c>
      <c r="Y387" s="17" t="str">
        <f t="shared" si="290"/>
        <v/>
      </c>
      <c r="Z387" s="17">
        <f t="shared" si="291"/>
        <v>9.6685082872927097E-3</v>
      </c>
      <c r="AA387" s="17">
        <f t="shared" si="292"/>
        <v>2.6923076923076827E-2</v>
      </c>
      <c r="AB387" s="17">
        <f t="shared" si="293"/>
        <v>1.1857707509881354E-2</v>
      </c>
      <c r="AC387" s="17">
        <f t="shared" si="294"/>
        <v>9.2592592592593004E-3</v>
      </c>
      <c r="AE387" s="17" t="str">
        <f t="shared" ca="1" si="295"/>
        <v/>
      </c>
      <c r="AF387" s="17" t="str">
        <f t="shared" ca="1" si="296"/>
        <v/>
      </c>
      <c r="AG387" s="17" t="str">
        <f t="shared" ca="1" si="297"/>
        <v/>
      </c>
      <c r="AH387" s="17" t="str">
        <f t="shared" ca="1" si="298"/>
        <v/>
      </c>
      <c r="AI387" s="17" t="str">
        <f t="shared" ca="1" si="299"/>
        <v/>
      </c>
      <c r="AJ387" s="17" t="str">
        <f t="shared" ca="1" si="300"/>
        <v/>
      </c>
      <c r="AK387" s="17" t="str">
        <f t="shared" ca="1" si="301"/>
        <v/>
      </c>
      <c r="AL387" s="17" t="str">
        <f t="shared" ca="1" si="302"/>
        <v/>
      </c>
      <c r="AM387" s="17" t="str">
        <f t="shared" ca="1" si="303"/>
        <v/>
      </c>
      <c r="AN387" s="17">
        <f t="shared" ca="1" si="304"/>
        <v>9.2675635276531887E-2</v>
      </c>
      <c r="AO387" s="17">
        <f t="shared" ca="1" si="305"/>
        <v>0.19019316493313521</v>
      </c>
      <c r="AP387" s="17">
        <f t="shared" ca="1" si="306"/>
        <v>5.3497942386831365E-2</v>
      </c>
      <c r="AQ387" s="17">
        <f t="shared" ca="1" si="307"/>
        <v>9.3123209169054366E-2</v>
      </c>
      <c r="AS387" s="17" t="str">
        <f t="shared" ca="1" si="308"/>
        <v/>
      </c>
      <c r="AT387" s="17" t="str">
        <f t="shared" ca="1" si="309"/>
        <v/>
      </c>
      <c r="AU387" s="17" t="str">
        <f t="shared" ca="1" si="310"/>
        <v/>
      </c>
      <c r="AV387" s="17" t="str">
        <f t="shared" ca="1" si="311"/>
        <v/>
      </c>
      <c r="AW387" s="17" t="str">
        <f t="shared" ca="1" si="312"/>
        <v/>
      </c>
      <c r="AX387" s="17" t="str">
        <f t="shared" ca="1" si="313"/>
        <v/>
      </c>
      <c r="AY387" s="17" t="str">
        <f t="shared" ca="1" si="314"/>
        <v/>
      </c>
      <c r="AZ387" s="17" t="str">
        <f t="shared" ca="1" si="315"/>
        <v/>
      </c>
      <c r="BA387" s="17" t="str">
        <f t="shared" ca="1" si="316"/>
        <v/>
      </c>
      <c r="BB387" s="17">
        <f t="shared" ca="1" si="317"/>
        <v>0.10487052630715499</v>
      </c>
      <c r="BC387" s="17">
        <f t="shared" ca="1" si="318"/>
        <v>0.17102768776391164</v>
      </c>
      <c r="BD387" s="17">
        <f t="shared" ca="1" si="319"/>
        <v>0.14461398582740315</v>
      </c>
      <c r="BE387" s="17">
        <f t="shared" ca="1" si="320"/>
        <v>0.10020359783632093</v>
      </c>
      <c r="BG387" s="17" t="str">
        <f t="shared" ca="1" si="321"/>
        <v/>
      </c>
      <c r="BH387" s="17" t="str">
        <f t="shared" ca="1" si="322"/>
        <v/>
      </c>
      <c r="BI387" s="17" t="str">
        <f t="shared" ca="1" si="323"/>
        <v/>
      </c>
      <c r="BJ387" s="17" t="str">
        <f t="shared" ca="1" si="324"/>
        <v/>
      </c>
      <c r="BK387" s="17" t="str">
        <f t="shared" ca="1" si="325"/>
        <v/>
      </c>
      <c r="BL387" s="17" t="str">
        <f t="shared" ca="1" si="326"/>
        <v/>
      </c>
      <c r="BM387" s="17" t="str">
        <f t="shared" ca="1" si="327"/>
        <v/>
      </c>
      <c r="BN387" s="17" t="str">
        <f t="shared" ca="1" si="328"/>
        <v/>
      </c>
      <c r="BO387" s="17" t="str">
        <f t="shared" ca="1" si="329"/>
        <v/>
      </c>
      <c r="BP387" s="17">
        <f t="shared" ca="1" si="330"/>
        <v>0.10947063757692521</v>
      </c>
      <c r="BQ387" s="17">
        <f t="shared" ca="1" si="331"/>
        <v>0.16535225695831857</v>
      </c>
      <c r="BR387" s="17">
        <f t="shared" ca="1" si="332"/>
        <v>8.7368975572525764E-2</v>
      </c>
      <c r="BS387" s="17">
        <f t="shared" ca="1" si="333"/>
        <v>0.10757479191438768</v>
      </c>
      <c r="BX387" t="str">
        <f>IF('Macrobond Imports'!FG386="","",'Macrobond Imports'!FG386)</f>
        <v/>
      </c>
      <c r="BY387" t="str">
        <f>IF('Macrobond Imports'!AI386="","",'Macrobond Imports'!AI386)</f>
        <v/>
      </c>
      <c r="CA387" s="37" t="str">
        <f t="shared" ca="1" si="334"/>
        <v/>
      </c>
      <c r="CB387" s="37" t="str">
        <f t="shared" ca="1" si="335"/>
        <v/>
      </c>
    </row>
    <row r="388" spans="1:80" x14ac:dyDescent="0.25">
      <c r="A388" s="10">
        <f>IF('Macrobond Imports'!A387="","",'Macrobond Imports'!A387)</f>
        <v>28887</v>
      </c>
      <c r="B388" s="9" t="str">
        <f>IF('Macrobond Imports'!B387="","",'Macrobond Imports'!B387)</f>
        <v/>
      </c>
      <c r="C388" s="9" t="str">
        <f>IF('Macrobond Imports'!C387="","",'Macrobond Imports'!C387)</f>
        <v/>
      </c>
      <c r="D388" s="9" t="str">
        <f>IF('Macrobond Imports'!Z387="","",'Macrobond Imports'!Z387)</f>
        <v/>
      </c>
      <c r="E388" s="9" t="str">
        <f>IF('Macrobond Imports'!BH387="","",'Macrobond Imports'!BH387)</f>
        <v/>
      </c>
      <c r="F388" s="9" t="str">
        <f>IF('Macrobond Imports'!BJ387="","",'Macrobond Imports'!BJ387)</f>
        <v/>
      </c>
      <c r="G388" s="9" t="str">
        <f>IF('Macrobond Imports'!BK387="","",'Macrobond Imports'!BK387)</f>
        <v/>
      </c>
      <c r="H388" s="9" t="str">
        <f>IF('Macrobond Imports'!BL387="","",'Macrobond Imports'!BL387)</f>
        <v/>
      </c>
      <c r="I388" s="9" t="str">
        <f>IF('Macrobond Imports'!BS387="","",'Macrobond Imports'!BS387)</f>
        <v/>
      </c>
      <c r="J388" s="9" t="str">
        <f>IF('Macrobond Imports'!AA387="","",'Macrobond Imports'!AA387)</f>
        <v/>
      </c>
      <c r="K388" s="9">
        <f>IF('Macrobond Imports'!DF387="","",'Macrobond Imports'!DF387)</f>
        <v>73.7</v>
      </c>
      <c r="L388" s="9">
        <f>IF('Macrobond Imports'!EA387="","",'Macrobond Imports'!EA387)</f>
        <v>82.1</v>
      </c>
      <c r="M388" s="9">
        <f>IF('Macrobond Imports'!FA387="","",'Macrobond Imports'!FA387)</f>
        <v>51.4</v>
      </c>
      <c r="N388" s="9">
        <f>IF('Macrobond Imports'!FC387="","",'Macrobond Imports'!FC387)</f>
        <v>77</v>
      </c>
      <c r="P388" s="16">
        <f t="shared" si="281"/>
        <v>28887</v>
      </c>
      <c r="Q388" s="17" t="str">
        <f t="shared" si="282"/>
        <v/>
      </c>
      <c r="R388" s="17" t="str">
        <f t="shared" si="283"/>
        <v/>
      </c>
      <c r="S388" s="17" t="str">
        <f t="shared" si="284"/>
        <v/>
      </c>
      <c r="T388" s="17" t="str">
        <f t="shared" si="285"/>
        <v/>
      </c>
      <c r="U388" s="17" t="str">
        <f t="shared" si="286"/>
        <v/>
      </c>
      <c r="V388" s="17" t="str">
        <f t="shared" si="287"/>
        <v/>
      </c>
      <c r="W388" s="17" t="str">
        <f t="shared" si="288"/>
        <v/>
      </c>
      <c r="X388" s="17" t="str">
        <f t="shared" si="289"/>
        <v/>
      </c>
      <c r="Y388" s="17" t="str">
        <f t="shared" si="290"/>
        <v/>
      </c>
      <c r="Z388" s="17">
        <f t="shared" si="291"/>
        <v>8.2079343365253354E-3</v>
      </c>
      <c r="AA388" s="17">
        <f t="shared" si="292"/>
        <v>2.4968789013732895E-2</v>
      </c>
      <c r="AB388" s="17">
        <f t="shared" si="293"/>
        <v>3.90625E-3</v>
      </c>
      <c r="AC388" s="17">
        <f t="shared" si="294"/>
        <v>9.1743119266054496E-3</v>
      </c>
      <c r="AE388" s="17" t="str">
        <f t="shared" ca="1" si="295"/>
        <v/>
      </c>
      <c r="AF388" s="17" t="str">
        <f t="shared" ca="1" si="296"/>
        <v/>
      </c>
      <c r="AG388" s="17" t="str">
        <f t="shared" ca="1" si="297"/>
        <v/>
      </c>
      <c r="AH388" s="17" t="str">
        <f t="shared" ca="1" si="298"/>
        <v/>
      </c>
      <c r="AI388" s="17" t="str">
        <f t="shared" ca="1" si="299"/>
        <v/>
      </c>
      <c r="AJ388" s="17" t="str">
        <f t="shared" ca="1" si="300"/>
        <v/>
      </c>
      <c r="AK388" s="17" t="str">
        <f t="shared" ca="1" si="301"/>
        <v/>
      </c>
      <c r="AL388" s="17" t="str">
        <f t="shared" ca="1" si="302"/>
        <v/>
      </c>
      <c r="AM388" s="17" t="str">
        <f t="shared" ca="1" si="303"/>
        <v/>
      </c>
      <c r="AN388" s="17">
        <f t="shared" ca="1" si="304"/>
        <v>9.3471810089020613E-2</v>
      </c>
      <c r="AO388" s="17">
        <f t="shared" ca="1" si="305"/>
        <v>0.20029239766081863</v>
      </c>
      <c r="AP388" s="17">
        <f t="shared" ca="1" si="306"/>
        <v>5.97938144329897E-2</v>
      </c>
      <c r="AQ388" s="17">
        <f t="shared" ca="1" si="307"/>
        <v>9.5305832147937419E-2</v>
      </c>
      <c r="AS388" s="17" t="str">
        <f t="shared" ca="1" si="308"/>
        <v/>
      </c>
      <c r="AT388" s="17" t="str">
        <f t="shared" ca="1" si="309"/>
        <v/>
      </c>
      <c r="AU388" s="17" t="str">
        <f t="shared" ca="1" si="310"/>
        <v/>
      </c>
      <c r="AV388" s="17" t="str">
        <f t="shared" ca="1" si="311"/>
        <v/>
      </c>
      <c r="AW388" s="17" t="str">
        <f t="shared" ca="1" si="312"/>
        <v/>
      </c>
      <c r="AX388" s="17" t="str">
        <f t="shared" ca="1" si="313"/>
        <v/>
      </c>
      <c r="AY388" s="17" t="str">
        <f t="shared" ca="1" si="314"/>
        <v/>
      </c>
      <c r="AZ388" s="17" t="str">
        <f t="shared" ca="1" si="315"/>
        <v/>
      </c>
      <c r="BA388" s="17" t="str">
        <f t="shared" ca="1" si="316"/>
        <v/>
      </c>
      <c r="BB388" s="17">
        <f t="shared" ca="1" si="317"/>
        <v>0.10396267441114726</v>
      </c>
      <c r="BC388" s="17">
        <f t="shared" ca="1" si="318"/>
        <v>0.26592735866079464</v>
      </c>
      <c r="BD388" s="17">
        <f t="shared" ca="1" si="319"/>
        <v>0.10790257690827909</v>
      </c>
      <c r="BE388" s="17">
        <f t="shared" ca="1" si="320"/>
        <v>9.9237506559166189E-2</v>
      </c>
      <c r="BG388" s="17" t="str">
        <f t="shared" ca="1" si="321"/>
        <v/>
      </c>
      <c r="BH388" s="17" t="str">
        <f t="shared" ca="1" si="322"/>
        <v/>
      </c>
      <c r="BI388" s="17" t="str">
        <f t="shared" ca="1" si="323"/>
        <v/>
      </c>
      <c r="BJ388" s="17" t="str">
        <f t="shared" ca="1" si="324"/>
        <v/>
      </c>
      <c r="BK388" s="17" t="str">
        <f t="shared" ca="1" si="325"/>
        <v/>
      </c>
      <c r="BL388" s="17" t="str">
        <f t="shared" ca="1" si="326"/>
        <v/>
      </c>
      <c r="BM388" s="17" t="str">
        <f t="shared" ca="1" si="327"/>
        <v/>
      </c>
      <c r="BN388" s="17" t="str">
        <f t="shared" ca="1" si="328"/>
        <v/>
      </c>
      <c r="BO388" s="17" t="str">
        <f t="shared" ca="1" si="329"/>
        <v/>
      </c>
      <c r="BP388" s="17">
        <f t="shared" ca="1" si="330"/>
        <v>0.11168212918107012</v>
      </c>
      <c r="BQ388" s="17">
        <f t="shared" ca="1" si="331"/>
        <v>0.24094158539975563</v>
      </c>
      <c r="BR388" s="17">
        <f t="shared" ca="1" si="332"/>
        <v>0.11395671441039923</v>
      </c>
      <c r="BS388" s="17">
        <f t="shared" ca="1" si="333"/>
        <v>0.10652005136014808</v>
      </c>
      <c r="BX388" t="str">
        <f>IF('Macrobond Imports'!FG387="","",'Macrobond Imports'!FG387)</f>
        <v/>
      </c>
      <c r="BY388" t="str">
        <f>IF('Macrobond Imports'!AI387="","",'Macrobond Imports'!AI387)</f>
        <v/>
      </c>
      <c r="CA388" s="37" t="str">
        <f t="shared" ca="1" si="334"/>
        <v/>
      </c>
      <c r="CB388" s="37" t="str">
        <f t="shared" ca="1" si="335"/>
        <v/>
      </c>
    </row>
    <row r="389" spans="1:80" x14ac:dyDescent="0.25">
      <c r="A389" s="10">
        <f>IF('Macrobond Imports'!A388="","",'Macrobond Imports'!A388)</f>
        <v>28915</v>
      </c>
      <c r="B389" s="9" t="str">
        <f>IF('Macrobond Imports'!B388="","",'Macrobond Imports'!B388)</f>
        <v/>
      </c>
      <c r="C389" s="9" t="str">
        <f>IF('Macrobond Imports'!C388="","",'Macrobond Imports'!C388)</f>
        <v/>
      </c>
      <c r="D389" s="9" t="str">
        <f>IF('Macrobond Imports'!Z388="","",'Macrobond Imports'!Z388)</f>
        <v/>
      </c>
      <c r="E389" s="9" t="str">
        <f>IF('Macrobond Imports'!BH388="","",'Macrobond Imports'!BH388)</f>
        <v/>
      </c>
      <c r="F389" s="9" t="str">
        <f>IF('Macrobond Imports'!BJ388="","",'Macrobond Imports'!BJ388)</f>
        <v/>
      </c>
      <c r="G389" s="9" t="str">
        <f>IF('Macrobond Imports'!BK388="","",'Macrobond Imports'!BK388)</f>
        <v/>
      </c>
      <c r="H389" s="9" t="str">
        <f>IF('Macrobond Imports'!BL388="","",'Macrobond Imports'!BL388)</f>
        <v/>
      </c>
      <c r="I389" s="9" t="str">
        <f>IF('Macrobond Imports'!BS388="","",'Macrobond Imports'!BS388)</f>
        <v/>
      </c>
      <c r="J389" s="9" t="str">
        <f>IF('Macrobond Imports'!AA388="","",'Macrobond Imports'!AA388)</f>
        <v/>
      </c>
      <c r="K389" s="9">
        <f>IF('Macrobond Imports'!DF388="","",'Macrobond Imports'!DF388)</f>
        <v>74.599999999999994</v>
      </c>
      <c r="L389" s="9">
        <f>IF('Macrobond Imports'!EA388="","",'Macrobond Imports'!EA388)</f>
        <v>83.8</v>
      </c>
      <c r="M389" s="9">
        <f>IF('Macrobond Imports'!FA388="","",'Macrobond Imports'!FA388)</f>
        <v>52.4</v>
      </c>
      <c r="N389" s="9">
        <f>IF('Macrobond Imports'!FC388="","",'Macrobond Imports'!FC388)</f>
        <v>77.8</v>
      </c>
      <c r="P389" s="16">
        <f t="shared" si="281"/>
        <v>28915</v>
      </c>
      <c r="Q389" s="17" t="str">
        <f t="shared" si="282"/>
        <v/>
      </c>
      <c r="R389" s="17" t="str">
        <f t="shared" si="283"/>
        <v/>
      </c>
      <c r="S389" s="17" t="str">
        <f t="shared" si="284"/>
        <v/>
      </c>
      <c r="T389" s="17" t="str">
        <f t="shared" si="285"/>
        <v/>
      </c>
      <c r="U389" s="17" t="str">
        <f t="shared" si="286"/>
        <v/>
      </c>
      <c r="V389" s="17" t="str">
        <f t="shared" si="287"/>
        <v/>
      </c>
      <c r="W389" s="17" t="str">
        <f t="shared" si="288"/>
        <v/>
      </c>
      <c r="X389" s="17" t="str">
        <f t="shared" si="289"/>
        <v/>
      </c>
      <c r="Y389" s="17" t="str">
        <f t="shared" si="290"/>
        <v/>
      </c>
      <c r="Z389" s="17">
        <f t="shared" si="291"/>
        <v>1.2211668928086672E-2</v>
      </c>
      <c r="AA389" s="17">
        <f t="shared" si="292"/>
        <v>2.0706455542021995E-2</v>
      </c>
      <c r="AB389" s="17">
        <f t="shared" si="293"/>
        <v>1.9455252918287869E-2</v>
      </c>
      <c r="AC389" s="17">
        <f t="shared" si="294"/>
        <v>1.0389610389610393E-2</v>
      </c>
      <c r="AE389" s="17" t="str">
        <f t="shared" ca="1" si="295"/>
        <v/>
      </c>
      <c r="AF389" s="17" t="str">
        <f t="shared" ca="1" si="296"/>
        <v/>
      </c>
      <c r="AG389" s="17" t="str">
        <f t="shared" ca="1" si="297"/>
        <v/>
      </c>
      <c r="AH389" s="17" t="str">
        <f t="shared" ca="1" si="298"/>
        <v/>
      </c>
      <c r="AI389" s="17" t="str">
        <f t="shared" ca="1" si="299"/>
        <v/>
      </c>
      <c r="AJ389" s="17" t="str">
        <f t="shared" ca="1" si="300"/>
        <v/>
      </c>
      <c r="AK389" s="17" t="str">
        <f t="shared" ca="1" si="301"/>
        <v/>
      </c>
      <c r="AL389" s="17" t="str">
        <f t="shared" ca="1" si="302"/>
        <v/>
      </c>
      <c r="AM389" s="17" t="str">
        <f t="shared" ca="1" si="303"/>
        <v/>
      </c>
      <c r="AN389" s="17">
        <f t="shared" ca="1" si="304"/>
        <v>0.10029498525073732</v>
      </c>
      <c r="AO389" s="17">
        <f t="shared" ca="1" si="305"/>
        <v>0.20057306590257884</v>
      </c>
      <c r="AP389" s="17">
        <f t="shared" ca="1" si="306"/>
        <v>7.8189300411522611E-2</v>
      </c>
      <c r="AQ389" s="17">
        <f t="shared" ca="1" si="307"/>
        <v>0.10198300283286121</v>
      </c>
      <c r="AS389" s="17" t="str">
        <f t="shared" ca="1" si="308"/>
        <v/>
      </c>
      <c r="AT389" s="17" t="str">
        <f t="shared" ca="1" si="309"/>
        <v/>
      </c>
      <c r="AU389" s="17" t="str">
        <f t="shared" ca="1" si="310"/>
        <v/>
      </c>
      <c r="AV389" s="17" t="str">
        <f t="shared" ca="1" si="311"/>
        <v/>
      </c>
      <c r="AW389" s="17" t="str">
        <f t="shared" ca="1" si="312"/>
        <v/>
      </c>
      <c r="AX389" s="17" t="str">
        <f t="shared" ca="1" si="313"/>
        <v/>
      </c>
      <c r="AY389" s="17" t="str">
        <f t="shared" ca="1" si="314"/>
        <v/>
      </c>
      <c r="AZ389" s="17" t="str">
        <f t="shared" ca="1" si="315"/>
        <v/>
      </c>
      <c r="BA389" s="17" t="str">
        <f t="shared" ca="1" si="316"/>
        <v/>
      </c>
      <c r="BB389" s="17">
        <f t="shared" ca="1" si="317"/>
        <v>0.12720016870786011</v>
      </c>
      <c r="BC389" s="17">
        <f t="shared" ca="1" si="318"/>
        <v>0.33228661206402044</v>
      </c>
      <c r="BD389" s="17">
        <f t="shared" ca="1" si="319"/>
        <v>0.15006683736521986</v>
      </c>
      <c r="BE389" s="17">
        <f t="shared" ca="1" si="320"/>
        <v>0.12158245236570031</v>
      </c>
      <c r="BG389" s="17" t="str">
        <f t="shared" ca="1" si="321"/>
        <v/>
      </c>
      <c r="BH389" s="17" t="str">
        <f t="shared" ca="1" si="322"/>
        <v/>
      </c>
      <c r="BI389" s="17" t="str">
        <f t="shared" ca="1" si="323"/>
        <v/>
      </c>
      <c r="BJ389" s="17" t="str">
        <f t="shared" ca="1" si="324"/>
        <v/>
      </c>
      <c r="BK389" s="17" t="str">
        <f t="shared" ca="1" si="325"/>
        <v/>
      </c>
      <c r="BL389" s="17" t="str">
        <f t="shared" ca="1" si="326"/>
        <v/>
      </c>
      <c r="BM389" s="17" t="str">
        <f t="shared" ca="1" si="327"/>
        <v/>
      </c>
      <c r="BN389" s="17" t="str">
        <f t="shared" ca="1" si="328"/>
        <v/>
      </c>
      <c r="BO389" s="17" t="str">
        <f t="shared" ca="1" si="329"/>
        <v/>
      </c>
      <c r="BP389" s="17">
        <f t="shared" ca="1" si="330"/>
        <v>0.11969418037322055</v>
      </c>
      <c r="BQ389" s="17">
        <f t="shared" ca="1" si="331"/>
        <v>0.24511126753321366</v>
      </c>
      <c r="BR389" s="17">
        <f t="shared" ca="1" si="332"/>
        <v>0.14359017076218228</v>
      </c>
      <c r="BS389" s="17">
        <f t="shared" ca="1" si="333"/>
        <v>0.11435667352150047</v>
      </c>
      <c r="BX389" t="str">
        <f>IF('Macrobond Imports'!FG388="","",'Macrobond Imports'!FG388)</f>
        <v/>
      </c>
      <c r="BY389" t="str">
        <f>IF('Macrobond Imports'!AI388="","",'Macrobond Imports'!AI388)</f>
        <v/>
      </c>
      <c r="CA389" s="37" t="str">
        <f t="shared" ca="1" si="334"/>
        <v/>
      </c>
      <c r="CB389" s="37" t="str">
        <f t="shared" ca="1" si="335"/>
        <v/>
      </c>
    </row>
    <row r="390" spans="1:80" x14ac:dyDescent="0.25">
      <c r="A390" s="10">
        <f>IF('Macrobond Imports'!A389="","",'Macrobond Imports'!A389)</f>
        <v>28946</v>
      </c>
      <c r="B390" s="9" t="str">
        <f>IF('Macrobond Imports'!B389="","",'Macrobond Imports'!B389)</f>
        <v/>
      </c>
      <c r="C390" s="9" t="str">
        <f>IF('Macrobond Imports'!C389="","",'Macrobond Imports'!C389)</f>
        <v/>
      </c>
      <c r="D390" s="9" t="str">
        <f>IF('Macrobond Imports'!Z389="","",'Macrobond Imports'!Z389)</f>
        <v/>
      </c>
      <c r="E390" s="9" t="str">
        <f>IF('Macrobond Imports'!BH389="","",'Macrobond Imports'!BH389)</f>
        <v/>
      </c>
      <c r="F390" s="9" t="str">
        <f>IF('Macrobond Imports'!BJ389="","",'Macrobond Imports'!BJ389)</f>
        <v/>
      </c>
      <c r="G390" s="9" t="str">
        <f>IF('Macrobond Imports'!BK389="","",'Macrobond Imports'!BK389)</f>
        <v/>
      </c>
      <c r="H390" s="9" t="str">
        <f>IF('Macrobond Imports'!BL389="","",'Macrobond Imports'!BL389)</f>
        <v/>
      </c>
      <c r="I390" s="9" t="str">
        <f>IF('Macrobond Imports'!BS389="","",'Macrobond Imports'!BS389)</f>
        <v/>
      </c>
      <c r="J390" s="9" t="str">
        <f>IF('Macrobond Imports'!AA389="","",'Macrobond Imports'!AA389)</f>
        <v/>
      </c>
      <c r="K390" s="9">
        <f>IF('Macrobond Imports'!DF389="","",'Macrobond Imports'!DF389)</f>
        <v>75.7</v>
      </c>
      <c r="L390" s="9">
        <f>IF('Macrobond Imports'!EA389="","",'Macrobond Imports'!EA389)</f>
        <v>84.4</v>
      </c>
      <c r="M390" s="9">
        <f>IF('Macrobond Imports'!FA389="","",'Macrobond Imports'!FA389)</f>
        <v>54.3</v>
      </c>
      <c r="N390" s="9">
        <f>IF('Macrobond Imports'!FC389="","",'Macrobond Imports'!FC389)</f>
        <v>78.900000000000006</v>
      </c>
      <c r="P390" s="16">
        <f t="shared" si="281"/>
        <v>28946</v>
      </c>
      <c r="Q390" s="17" t="str">
        <f t="shared" si="282"/>
        <v/>
      </c>
      <c r="R390" s="17" t="str">
        <f t="shared" si="283"/>
        <v/>
      </c>
      <c r="S390" s="17" t="str">
        <f t="shared" si="284"/>
        <v/>
      </c>
      <c r="T390" s="17" t="str">
        <f t="shared" si="285"/>
        <v/>
      </c>
      <c r="U390" s="17" t="str">
        <f t="shared" si="286"/>
        <v/>
      </c>
      <c r="V390" s="17" t="str">
        <f t="shared" si="287"/>
        <v/>
      </c>
      <c r="W390" s="17" t="str">
        <f t="shared" si="288"/>
        <v/>
      </c>
      <c r="X390" s="17" t="str">
        <f t="shared" si="289"/>
        <v/>
      </c>
      <c r="Y390" s="17" t="str">
        <f t="shared" si="290"/>
        <v/>
      </c>
      <c r="Z390" s="17">
        <f t="shared" si="291"/>
        <v>1.4745308310992078E-2</v>
      </c>
      <c r="AA390" s="17">
        <f t="shared" si="292"/>
        <v>7.1599045346062429E-3</v>
      </c>
      <c r="AB390" s="17">
        <f t="shared" si="293"/>
        <v>3.6259541984732691E-2</v>
      </c>
      <c r="AC390" s="17">
        <f t="shared" si="294"/>
        <v>1.413881748071999E-2</v>
      </c>
      <c r="AE390" s="17" t="str">
        <f t="shared" ca="1" si="295"/>
        <v/>
      </c>
      <c r="AF390" s="17" t="str">
        <f t="shared" ca="1" si="296"/>
        <v/>
      </c>
      <c r="AG390" s="17" t="str">
        <f t="shared" ca="1" si="297"/>
        <v/>
      </c>
      <c r="AH390" s="17" t="str">
        <f t="shared" ca="1" si="298"/>
        <v/>
      </c>
      <c r="AI390" s="17" t="str">
        <f t="shared" ca="1" si="299"/>
        <v/>
      </c>
      <c r="AJ390" s="17" t="str">
        <f t="shared" ca="1" si="300"/>
        <v/>
      </c>
      <c r="AK390" s="17" t="str">
        <f t="shared" ca="1" si="301"/>
        <v/>
      </c>
      <c r="AL390" s="17" t="str">
        <f t="shared" ca="1" si="302"/>
        <v/>
      </c>
      <c r="AM390" s="17" t="str">
        <f t="shared" ca="1" si="303"/>
        <v/>
      </c>
      <c r="AN390" s="17">
        <f t="shared" ca="1" si="304"/>
        <v>0.11160058737151268</v>
      </c>
      <c r="AO390" s="17">
        <f t="shared" ca="1" si="305"/>
        <v>0.17059639389736492</v>
      </c>
      <c r="AP390" s="17">
        <f t="shared" ca="1" si="306"/>
        <v>0.1195876288659794</v>
      </c>
      <c r="AQ390" s="17">
        <f t="shared" ca="1" si="307"/>
        <v>0.10970464135021119</v>
      </c>
      <c r="AS390" s="17" t="str">
        <f t="shared" ca="1" si="308"/>
        <v/>
      </c>
      <c r="AT390" s="17" t="str">
        <f t="shared" ca="1" si="309"/>
        <v/>
      </c>
      <c r="AU390" s="17" t="str">
        <f t="shared" ca="1" si="310"/>
        <v/>
      </c>
      <c r="AV390" s="17" t="str">
        <f t="shared" ca="1" si="311"/>
        <v/>
      </c>
      <c r="AW390" s="17" t="str">
        <f t="shared" ca="1" si="312"/>
        <v/>
      </c>
      <c r="AX390" s="17" t="str">
        <f t="shared" ca="1" si="313"/>
        <v/>
      </c>
      <c r="AY390" s="17" t="str">
        <f t="shared" ca="1" si="314"/>
        <v/>
      </c>
      <c r="AZ390" s="17" t="str">
        <f t="shared" ca="1" si="315"/>
        <v/>
      </c>
      <c r="BA390" s="17" t="str">
        <f t="shared" ca="1" si="316"/>
        <v/>
      </c>
      <c r="BB390" s="17">
        <f t="shared" ca="1" si="317"/>
        <v>0.15004281802895503</v>
      </c>
      <c r="BC390" s="17">
        <f t="shared" ca="1" si="318"/>
        <v>0.2326498357210991</v>
      </c>
      <c r="BD390" s="17">
        <f t="shared" ca="1" si="319"/>
        <v>0.26508432441914831</v>
      </c>
      <c r="BE390" s="17">
        <f t="shared" ca="1" si="320"/>
        <v>0.14343073317322719</v>
      </c>
      <c r="BG390" s="17" t="str">
        <f t="shared" ca="1" si="321"/>
        <v/>
      </c>
      <c r="BH390" s="17" t="str">
        <f t="shared" ca="1" si="322"/>
        <v/>
      </c>
      <c r="BI390" s="17" t="str">
        <f t="shared" ca="1" si="323"/>
        <v/>
      </c>
      <c r="BJ390" s="17" t="str">
        <f t="shared" ca="1" si="324"/>
        <v/>
      </c>
      <c r="BK390" s="17" t="str">
        <f t="shared" ca="1" si="325"/>
        <v/>
      </c>
      <c r="BL390" s="17" t="str">
        <f t="shared" ca="1" si="326"/>
        <v/>
      </c>
      <c r="BM390" s="17" t="str">
        <f t="shared" ca="1" si="327"/>
        <v/>
      </c>
      <c r="BN390" s="17" t="str">
        <f t="shared" ca="1" si="328"/>
        <v/>
      </c>
      <c r="BO390" s="17" t="str">
        <f t="shared" ca="1" si="329"/>
        <v/>
      </c>
      <c r="BP390" s="17">
        <f t="shared" ca="1" si="330"/>
        <v>0.12723041727564066</v>
      </c>
      <c r="BQ390" s="17">
        <f t="shared" ca="1" si="331"/>
        <v>0.20144375105414092</v>
      </c>
      <c r="BR390" s="17">
        <f t="shared" ca="1" si="332"/>
        <v>0.20334251606978881</v>
      </c>
      <c r="BS390" s="17">
        <f t="shared" ca="1" si="333"/>
        <v>0.12160893653439042</v>
      </c>
      <c r="BX390" t="str">
        <f>IF('Macrobond Imports'!FG389="","",'Macrobond Imports'!FG389)</f>
        <v/>
      </c>
      <c r="BY390" t="str">
        <f>IF('Macrobond Imports'!AI389="","",'Macrobond Imports'!AI389)</f>
        <v/>
      </c>
      <c r="CA390" s="37" t="str">
        <f t="shared" ca="1" si="334"/>
        <v/>
      </c>
      <c r="CB390" s="37" t="str">
        <f t="shared" ca="1" si="335"/>
        <v/>
      </c>
    </row>
    <row r="391" spans="1:80" x14ac:dyDescent="0.25">
      <c r="A391" s="10">
        <f>IF('Macrobond Imports'!A390="","",'Macrobond Imports'!A390)</f>
        <v>28976</v>
      </c>
      <c r="B391" s="9" t="str">
        <f>IF('Macrobond Imports'!B390="","",'Macrobond Imports'!B390)</f>
        <v/>
      </c>
      <c r="C391" s="9" t="str">
        <f>IF('Macrobond Imports'!C390="","",'Macrobond Imports'!C390)</f>
        <v/>
      </c>
      <c r="D391" s="9" t="str">
        <f>IF('Macrobond Imports'!Z390="","",'Macrobond Imports'!Z390)</f>
        <v/>
      </c>
      <c r="E391" s="9" t="str">
        <f>IF('Macrobond Imports'!BH390="","",'Macrobond Imports'!BH390)</f>
        <v/>
      </c>
      <c r="F391" s="9" t="str">
        <f>IF('Macrobond Imports'!BJ390="","",'Macrobond Imports'!BJ390)</f>
        <v/>
      </c>
      <c r="G391" s="9" t="str">
        <f>IF('Macrobond Imports'!BK390="","",'Macrobond Imports'!BK390)</f>
        <v/>
      </c>
      <c r="H391" s="9" t="str">
        <f>IF('Macrobond Imports'!BL390="","",'Macrobond Imports'!BL390)</f>
        <v/>
      </c>
      <c r="I391" s="9" t="str">
        <f>IF('Macrobond Imports'!BS390="","",'Macrobond Imports'!BS390)</f>
        <v/>
      </c>
      <c r="J391" s="9" t="str">
        <f>IF('Macrobond Imports'!AA390="","",'Macrobond Imports'!AA390)</f>
        <v/>
      </c>
      <c r="K391" s="9">
        <f>IF('Macrobond Imports'!DF390="","",'Macrobond Imports'!DF390)</f>
        <v>76.599999999999994</v>
      </c>
      <c r="L391" s="9">
        <f>IF('Macrobond Imports'!EA390="","",'Macrobond Imports'!EA390)</f>
        <v>84.7</v>
      </c>
      <c r="M391" s="9">
        <f>IF('Macrobond Imports'!FA390="","",'Macrobond Imports'!FA390)</f>
        <v>56.4</v>
      </c>
      <c r="N391" s="9">
        <f>IF('Macrobond Imports'!FC390="","",'Macrobond Imports'!FC390)</f>
        <v>79.599999999999994</v>
      </c>
      <c r="P391" s="16">
        <f t="shared" ref="P391:P454" si="336">A391</f>
        <v>28976</v>
      </c>
      <c r="Q391" s="17" t="str">
        <f t="shared" ref="Q391:Q454" si="337">IF(OR(B391="",N(B390)=0),"",B391/B390-1)</f>
        <v/>
      </c>
      <c r="R391" s="17" t="str">
        <f t="shared" ref="R391:R454" si="338">IF(OR(C391="",N(C390)=0),"",C391/C390-1)</f>
        <v/>
      </c>
      <c r="S391" s="17" t="str">
        <f t="shared" ref="S391:S454" si="339">IF(OR(D391="",N(D390)=0),"",D391/D390-1)</f>
        <v/>
      </c>
      <c r="T391" s="17" t="str">
        <f t="shared" ref="T391:T454" si="340">IF(OR(E391="",N(E390)=0),"",E391/E390-1)</f>
        <v/>
      </c>
      <c r="U391" s="17" t="str">
        <f t="shared" ref="U391:U454" si="341">IF(OR(F391="",N(F390)=0),"",F391/F390-1)</f>
        <v/>
      </c>
      <c r="V391" s="17" t="str">
        <f t="shared" ref="V391:V454" si="342">IF(OR(G391="",N(G390)=0),"",G391/G390-1)</f>
        <v/>
      </c>
      <c r="W391" s="17" t="str">
        <f t="shared" ref="W391:W454" si="343">IF(OR(H391="",N(H390)=0),"",H391/H390-1)</f>
        <v/>
      </c>
      <c r="X391" s="17" t="str">
        <f t="shared" ref="X391:X454" si="344">IF(OR(I391="",N(I390)=0),"",I391/I390-1)</f>
        <v/>
      </c>
      <c r="Y391" s="17" t="str">
        <f t="shared" ref="Y391:Y454" si="345">IF(OR(J391="",N(J390)=0),"",J391/J390-1)</f>
        <v/>
      </c>
      <c r="Z391" s="17">
        <f t="shared" ref="Z391:Z454" si="346">IF(OR(K391="",N(K390)=0),"",K391/K390-1)</f>
        <v>1.1889035667106862E-2</v>
      </c>
      <c r="AA391" s="17">
        <f t="shared" ref="AA391:AA454" si="347">IF(OR(L391="",N(L390)=0),"",L391/L390-1)</f>
        <v>3.5545023696681444E-3</v>
      </c>
      <c r="AB391" s="17">
        <f t="shared" ref="AB391:AB454" si="348">IF(OR(M391="",N(M390)=0),"",M391/M390-1)</f>
        <v>3.8674033149171283E-2</v>
      </c>
      <c r="AC391" s="17">
        <f t="shared" ref="AC391:AC454" si="349">IF(OR(N391="",N(N390)=0),"",N391/N390-1)</f>
        <v>8.8719898605829073E-3</v>
      </c>
      <c r="AE391" s="17" t="str">
        <f t="shared" ref="AE391:AE454" ca="1" si="350">IFERROR(IF(OR(B391="",OFFSET(B391,-12,0)=""),"",B391/OFFSET(B391,-12,0)-1),"")</f>
        <v/>
      </c>
      <c r="AF391" s="17" t="str">
        <f t="shared" ref="AF391:AF454" ca="1" si="351">IFERROR(IF(OR(C391="",OFFSET(C391,-12,0)=""),"",C391/OFFSET(C391,-12,0)-1),"")</f>
        <v/>
      </c>
      <c r="AG391" s="17" t="str">
        <f t="shared" ref="AG391:AG454" ca="1" si="352">IFERROR(IF(OR(D391="",OFFSET(D391,-12,0)=""),"",D391/OFFSET(D391,-12,0)-1),"")</f>
        <v/>
      </c>
      <c r="AH391" s="17" t="str">
        <f t="shared" ref="AH391:AH454" ca="1" si="353">IFERROR(IF(OR(E391="",OFFSET(E391,-12,0)=""),"",E391/OFFSET(E391,-12,0)-1),"")</f>
        <v/>
      </c>
      <c r="AI391" s="17" t="str">
        <f t="shared" ref="AI391:AI454" ca="1" si="354">IFERROR(IF(OR(F391="",OFFSET(F391,-12,0)=""),"",F391/OFFSET(F391,-12,0)-1),"")</f>
        <v/>
      </c>
      <c r="AJ391" s="17" t="str">
        <f t="shared" ref="AJ391:AJ454" ca="1" si="355">IFERROR(IF(OR(G391="",OFFSET(G391,-12,0)=""),"",G391/OFFSET(G391,-12,0)-1),"")</f>
        <v/>
      </c>
      <c r="AK391" s="17" t="str">
        <f t="shared" ref="AK391:AK454" ca="1" si="356">IFERROR(IF(OR(H391="",OFFSET(H391,-12,0)=""),"",H391/OFFSET(H391,-12,0)-1),"")</f>
        <v/>
      </c>
      <c r="AL391" s="17" t="str">
        <f t="shared" ref="AL391:AL454" ca="1" si="357">IFERROR(IF(OR(I391="",OFFSET(I391,-12,0)=""),"",I391/OFFSET(I391,-12,0)-1),"")</f>
        <v/>
      </c>
      <c r="AM391" s="17" t="str">
        <f t="shared" ref="AM391:AM454" ca="1" si="358">IFERROR(IF(OR(J391="",OFFSET(J391,-12,0)=""),"",J391/OFFSET(J391,-12,0)-1),"")</f>
        <v/>
      </c>
      <c r="AN391" s="17">
        <f t="shared" ref="AN391:AN454" ca="1" si="359">IFERROR(IF(OR(K391="",OFFSET(K391,-12,0)=""),"",K391/OFFSET(K391,-12,0)-1),"")</f>
        <v>0.1149927219796214</v>
      </c>
      <c r="AO391" s="17">
        <f t="shared" ref="AO391:AO454" ca="1" si="360">IFERROR(IF(OR(L391="",OFFSET(L391,-12,0)=""),"",L391/OFFSET(L391,-12,0)-1),"")</f>
        <v>0.16346153846153855</v>
      </c>
      <c r="AP391" s="17">
        <f t="shared" ref="AP391:AP454" ca="1" si="361">IFERROR(IF(OR(M391="",OFFSET(M391,-12,0)=""),"",M391/OFFSET(M391,-12,0)-1),"")</f>
        <v>0.15337423312883436</v>
      </c>
      <c r="AQ391" s="17">
        <f t="shared" ref="AQ391:AQ454" ca="1" si="362">IFERROR(IF(OR(N391="",OFFSET(N391,-12,0)=""),"",N391/OFFSET(N391,-12,0)-1),"")</f>
        <v>0.1117318435754191</v>
      </c>
      <c r="AS391" s="17" t="str">
        <f t="shared" ref="AS391:AS454" ca="1" si="363">IFERROR(IF(OR(B391="",OFFSET(B391,-3,0)=""),"",(B391/OFFSET(B391,-3,0))^4-1),"")</f>
        <v/>
      </c>
      <c r="AT391" s="17" t="str">
        <f t="shared" ref="AT391:AT454" ca="1" si="364">IFERROR(IF(OR(C391="",OFFSET(C391,-3,0)=""),"",(C391/OFFSET(C391,-3,0))^4-1),"")</f>
        <v/>
      </c>
      <c r="AU391" s="17" t="str">
        <f t="shared" ref="AU391:AU454" ca="1" si="365">IFERROR(IF(OR(D391="",OFFSET(D391,-3,0)=""),"",(D391/OFFSET(D391,-3,0))^4-1),"")</f>
        <v/>
      </c>
      <c r="AV391" s="17" t="str">
        <f t="shared" ref="AV391:AV454" ca="1" si="366">IFERROR(IF(OR(E391="",OFFSET(E391,-3,0)=""),"",(E391/OFFSET(E391,-3,0))^4-1),"")</f>
        <v/>
      </c>
      <c r="AW391" s="17" t="str">
        <f t="shared" ref="AW391:AW454" ca="1" si="367">IFERROR(IF(OR(F391="",OFFSET(F391,-3,0)=""),"",(F391/OFFSET(F391,-3,0))^4-1),"")</f>
        <v/>
      </c>
      <c r="AX391" s="17" t="str">
        <f t="shared" ref="AX391:AX454" ca="1" si="368">IFERROR(IF(OR(G391="",OFFSET(G391,-3,0)=""),"",(G391/OFFSET(G391,-3,0))^4-1),"")</f>
        <v/>
      </c>
      <c r="AY391" s="17" t="str">
        <f t="shared" ref="AY391:AY454" ca="1" si="369">IFERROR(IF(OR(H391="",OFFSET(H391,-3,0)=""),"",(H391/OFFSET(H391,-3,0))^4-1),"")</f>
        <v/>
      </c>
      <c r="AZ391" s="17" t="str">
        <f t="shared" ref="AZ391:AZ454" ca="1" si="370">IFERROR(IF(OR(I391="",OFFSET(I391,-3,0)=""),"",(I391/OFFSET(I391,-3,0))^4-1),"")</f>
        <v/>
      </c>
      <c r="BA391" s="17" t="str">
        <f t="shared" ref="BA391:BA454" ca="1" si="371">IFERROR(IF(OR(J391="",OFFSET(J391,-3,0)=""),"",(J391/OFFSET(J391,-3,0))^4-1),"")</f>
        <v/>
      </c>
      <c r="BB391" s="17">
        <f t="shared" ref="BB391:BB454" ca="1" si="372">IFERROR(IF(OR(K391="",OFFSET(K391,-3,0)=""),"",(K391/OFFSET(K391,-3,0))^4-1),"")</f>
        <v>0.16693086535089541</v>
      </c>
      <c r="BC391" s="17">
        <f t="shared" ref="BC391:BC454" ca="1" si="373">IFERROR(IF(OR(L391="",OFFSET(L391,-3,0)=""),"",(L391/OFFSET(L391,-3,0))^4-1),"")</f>
        <v>0.13282027372311389</v>
      </c>
      <c r="BD391" s="17">
        <f t="shared" ref="BD391:BD454" ca="1" si="374">IFERROR(IF(OR(M391="",OFFSET(M391,-3,0)=""),"",(M391/OFFSET(M391,-3,0))^4-1),"")</f>
        <v>0.44965260384353556</v>
      </c>
      <c r="BE391" s="17">
        <f t="shared" ref="BE391:BE454" ca="1" si="375">IFERROR(IF(OR(N391="",OFFSET(N391,-3,0)=""),"",(N391/OFFSET(N391,-3,0))^4-1),"")</f>
        <v>0.14206118172251392</v>
      </c>
      <c r="BG391" s="17" t="str">
        <f t="shared" ref="BG391:BG454" ca="1" si="376">IFERROR(IF(OR(B391="",OFFSET(B391,-6,0)=""),"",(B391/OFFSET(B391,-6,0))^2-1),"")</f>
        <v/>
      </c>
      <c r="BH391" s="17" t="str">
        <f t="shared" ref="BH391:BH454" ca="1" si="377">IFERROR(IF(OR(C391="",OFFSET(C391,-6,0)=""),"",(C391/OFFSET(C391,-6,0))^2-1),"")</f>
        <v/>
      </c>
      <c r="BI391" s="17" t="str">
        <f t="shared" ref="BI391:BI454" ca="1" si="378">IFERROR(IF(OR(D391="",OFFSET(D391,-6,0)=""),"",(D391/OFFSET(D391,-6,0))^2-1),"")</f>
        <v/>
      </c>
      <c r="BJ391" s="17" t="str">
        <f t="shared" ref="BJ391:BJ454" ca="1" si="379">IFERROR(IF(OR(E391="",OFFSET(E391,-6,0)=""),"",(E391/OFFSET(E391,-6,0))^2-1),"")</f>
        <v/>
      </c>
      <c r="BK391" s="17" t="str">
        <f t="shared" ref="BK391:BK454" ca="1" si="380">IFERROR(IF(OR(F391="",OFFSET(F391,-6,0)=""),"",(F391/OFFSET(F391,-6,0))^2-1),"")</f>
        <v/>
      </c>
      <c r="BL391" s="17" t="str">
        <f t="shared" ref="BL391:BL454" ca="1" si="381">IFERROR(IF(OR(G391="",OFFSET(G391,-6,0)=""),"",(G391/OFFSET(G391,-6,0))^2-1),"")</f>
        <v/>
      </c>
      <c r="BM391" s="17" t="str">
        <f t="shared" ref="BM391:BM454" ca="1" si="382">IFERROR(IF(OR(H391="",OFFSET(H391,-6,0)=""),"",(H391/OFFSET(H391,-6,0))^2-1),"")</f>
        <v/>
      </c>
      <c r="BN391" s="17" t="str">
        <f t="shared" ref="BN391:BN454" ca="1" si="383">IFERROR(IF(OR(I391="",OFFSET(I391,-6,0)=""),"",(I391/OFFSET(I391,-6,0))^2-1),"")</f>
        <v/>
      </c>
      <c r="BO391" s="17" t="str">
        <f t="shared" ref="BO391:BO454" ca="1" si="384">IFERROR(IF(OR(J391="",OFFSET(J391,-6,0)=""),"",(J391/OFFSET(J391,-6,0))^2-1),"")</f>
        <v/>
      </c>
      <c r="BP391" s="17">
        <f t="shared" ref="BP391:BP454" ca="1" si="385">IFERROR(IF(OR(K391="",OFFSET(K391,-6,0)=""),"",(K391/OFFSET(K391,-6,0))^2-1),"")</f>
        <v>0.1350101845206888</v>
      </c>
      <c r="BQ391" s="17">
        <f t="shared" ref="BQ391:BQ454" ca="1" si="386">IFERROR(IF(OR(L391="",OFFSET(L391,-6,0)=""),"",(L391/OFFSET(L391,-6,0))^2-1),"")</f>
        <v>0.19752585648565435</v>
      </c>
      <c r="BR391" s="17">
        <f t="shared" ref="BR391:BR454" ca="1" si="387">IFERROR(IF(OR(M391="",OFFSET(M391,-6,0)=""),"",(M391/OFFSET(M391,-6,0))^2-1),"")</f>
        <v>0.26730969199325894</v>
      </c>
      <c r="BS391" s="17">
        <f t="shared" ref="BS391:BS454" ca="1" si="388">IFERROR(IF(OR(N391="",OFFSET(N391,-6,0)=""),"",(N391/OFFSET(N391,-6,0))^2-1),"")</f>
        <v>0.12044477138976872</v>
      </c>
      <c r="BX391" t="str">
        <f>IF('Macrobond Imports'!FG390="","",'Macrobond Imports'!FG390)</f>
        <v/>
      </c>
      <c r="BY391" t="str">
        <f>IF('Macrobond Imports'!AI390="","",'Macrobond Imports'!AI390)</f>
        <v/>
      </c>
      <c r="CA391" s="37" t="str">
        <f t="shared" ref="CA391:CA454" ca="1" si="389">IFERROR(IF(OR(BX391="",OFFSET(BX391,-12,0)=""),"",BX391/OFFSET(BX391,-12,0)-1),"")</f>
        <v/>
      </c>
      <c r="CB391" s="37" t="str">
        <f t="shared" ref="CB391:CB454" ca="1" si="390">IFERROR(IF(OR(BY391="",OFFSET(BY391,-12,0)=""),"",BY391/OFFSET(BY391,-12,0)-1),"")</f>
        <v/>
      </c>
    </row>
    <row r="392" spans="1:80" x14ac:dyDescent="0.25">
      <c r="A392" s="10">
        <f>IF('Macrobond Imports'!A391="","",'Macrobond Imports'!A391)</f>
        <v>29007</v>
      </c>
      <c r="B392" s="9" t="str">
        <f>IF('Macrobond Imports'!B391="","",'Macrobond Imports'!B391)</f>
        <v/>
      </c>
      <c r="C392" s="9" t="str">
        <f>IF('Macrobond Imports'!C391="","",'Macrobond Imports'!C391)</f>
        <v/>
      </c>
      <c r="D392" s="9" t="str">
        <f>IF('Macrobond Imports'!Z391="","",'Macrobond Imports'!Z391)</f>
        <v/>
      </c>
      <c r="E392" s="9" t="str">
        <f>IF('Macrobond Imports'!BH391="","",'Macrobond Imports'!BH391)</f>
        <v/>
      </c>
      <c r="F392" s="9" t="str">
        <f>IF('Macrobond Imports'!BJ391="","",'Macrobond Imports'!BJ391)</f>
        <v/>
      </c>
      <c r="G392" s="9" t="str">
        <f>IF('Macrobond Imports'!BK391="","",'Macrobond Imports'!BK391)</f>
        <v/>
      </c>
      <c r="H392" s="9" t="str">
        <f>IF('Macrobond Imports'!BL391="","",'Macrobond Imports'!BL391)</f>
        <v/>
      </c>
      <c r="I392" s="9" t="str">
        <f>IF('Macrobond Imports'!BS391="","",'Macrobond Imports'!BS391)</f>
        <v/>
      </c>
      <c r="J392" s="9" t="str">
        <f>IF('Macrobond Imports'!AA391="","",'Macrobond Imports'!AA391)</f>
        <v/>
      </c>
      <c r="K392" s="9">
        <f>IF('Macrobond Imports'!DF391="","",'Macrobond Imports'!DF391)</f>
        <v>77.5</v>
      </c>
      <c r="L392" s="9">
        <f>IF('Macrobond Imports'!EA391="","",'Macrobond Imports'!EA391)</f>
        <v>85.6</v>
      </c>
      <c r="M392" s="9">
        <f>IF('Macrobond Imports'!FA391="","",'Macrobond Imports'!FA391)</f>
        <v>58.8</v>
      </c>
      <c r="N392" s="9">
        <f>IF('Macrobond Imports'!FC391="","",'Macrobond Imports'!FC391)</f>
        <v>80.099999999999994</v>
      </c>
      <c r="P392" s="16">
        <f t="shared" si="336"/>
        <v>29007</v>
      </c>
      <c r="Q392" s="17" t="str">
        <f t="shared" si="337"/>
        <v/>
      </c>
      <c r="R392" s="17" t="str">
        <f t="shared" si="338"/>
        <v/>
      </c>
      <c r="S392" s="17" t="str">
        <f t="shared" si="339"/>
        <v/>
      </c>
      <c r="T392" s="17" t="str">
        <f t="shared" si="340"/>
        <v/>
      </c>
      <c r="U392" s="17" t="str">
        <f t="shared" si="341"/>
        <v/>
      </c>
      <c r="V392" s="17" t="str">
        <f t="shared" si="342"/>
        <v/>
      </c>
      <c r="W392" s="17" t="str">
        <f t="shared" si="343"/>
        <v/>
      </c>
      <c r="X392" s="17" t="str">
        <f t="shared" si="344"/>
        <v/>
      </c>
      <c r="Y392" s="17" t="str">
        <f t="shared" si="345"/>
        <v/>
      </c>
      <c r="Z392" s="17">
        <f t="shared" si="346"/>
        <v>1.1749347258485754E-2</v>
      </c>
      <c r="AA392" s="17">
        <f t="shared" si="347"/>
        <v>1.0625737898465104E-2</v>
      </c>
      <c r="AB392" s="17">
        <f t="shared" si="348"/>
        <v>4.2553191489361764E-2</v>
      </c>
      <c r="AC392" s="17">
        <f t="shared" si="349"/>
        <v>6.2814070351759899E-3</v>
      </c>
      <c r="AE392" s="17" t="str">
        <f t="shared" ca="1" si="350"/>
        <v/>
      </c>
      <c r="AF392" s="17" t="str">
        <f t="shared" ca="1" si="351"/>
        <v/>
      </c>
      <c r="AG392" s="17" t="str">
        <f t="shared" ca="1" si="352"/>
        <v/>
      </c>
      <c r="AH392" s="17" t="str">
        <f t="shared" ca="1" si="353"/>
        <v/>
      </c>
      <c r="AI392" s="17" t="str">
        <f t="shared" ca="1" si="354"/>
        <v/>
      </c>
      <c r="AJ392" s="17" t="str">
        <f t="shared" ca="1" si="355"/>
        <v/>
      </c>
      <c r="AK392" s="17" t="str">
        <f t="shared" ca="1" si="356"/>
        <v/>
      </c>
      <c r="AL392" s="17" t="str">
        <f t="shared" ca="1" si="357"/>
        <v/>
      </c>
      <c r="AM392" s="17" t="str">
        <f t="shared" ca="1" si="358"/>
        <v/>
      </c>
      <c r="AN392" s="17">
        <f t="shared" ca="1" si="359"/>
        <v>0.11994219653179194</v>
      </c>
      <c r="AO392" s="17">
        <f t="shared" ca="1" si="360"/>
        <v>0.14745308310991967</v>
      </c>
      <c r="AP392" s="17">
        <f t="shared" ca="1" si="361"/>
        <v>0.19028340080971651</v>
      </c>
      <c r="AQ392" s="17">
        <f t="shared" ca="1" si="362"/>
        <v>0.10941828254847641</v>
      </c>
      <c r="AS392" s="17" t="str">
        <f t="shared" ca="1" si="363"/>
        <v/>
      </c>
      <c r="AT392" s="17" t="str">
        <f t="shared" ca="1" si="364"/>
        <v/>
      </c>
      <c r="AU392" s="17" t="str">
        <f t="shared" ca="1" si="365"/>
        <v/>
      </c>
      <c r="AV392" s="17" t="str">
        <f t="shared" ca="1" si="366"/>
        <v/>
      </c>
      <c r="AW392" s="17" t="str">
        <f t="shared" ca="1" si="367"/>
        <v/>
      </c>
      <c r="AX392" s="17" t="str">
        <f t="shared" ca="1" si="368"/>
        <v/>
      </c>
      <c r="AY392" s="17" t="str">
        <f t="shared" ca="1" si="369"/>
        <v/>
      </c>
      <c r="AZ392" s="17" t="str">
        <f t="shared" ca="1" si="370"/>
        <v/>
      </c>
      <c r="BA392" s="17" t="str">
        <f t="shared" ca="1" si="371"/>
        <v/>
      </c>
      <c r="BB392" s="17">
        <f t="shared" ca="1" si="372"/>
        <v>0.16480037056727204</v>
      </c>
      <c r="BC392" s="17">
        <f t="shared" ca="1" si="373"/>
        <v>8.8726976941538194E-2</v>
      </c>
      <c r="BD392" s="17">
        <f t="shared" ca="1" si="374"/>
        <v>0.58556538628069754</v>
      </c>
      <c r="BE392" s="17">
        <f t="shared" ca="1" si="375"/>
        <v>0.12359985990048061</v>
      </c>
      <c r="BG392" s="17" t="str">
        <f t="shared" ca="1" si="376"/>
        <v/>
      </c>
      <c r="BH392" s="17" t="str">
        <f t="shared" ca="1" si="377"/>
        <v/>
      </c>
      <c r="BI392" s="17" t="str">
        <f t="shared" ca="1" si="378"/>
        <v/>
      </c>
      <c r="BJ392" s="17" t="str">
        <f t="shared" ca="1" si="379"/>
        <v/>
      </c>
      <c r="BK392" s="17" t="str">
        <f t="shared" ca="1" si="380"/>
        <v/>
      </c>
      <c r="BL392" s="17" t="str">
        <f t="shared" ca="1" si="381"/>
        <v/>
      </c>
      <c r="BM392" s="17" t="str">
        <f t="shared" ca="1" si="382"/>
        <v/>
      </c>
      <c r="BN392" s="17" t="str">
        <f t="shared" ca="1" si="383"/>
        <v/>
      </c>
      <c r="BO392" s="17" t="str">
        <f t="shared" ca="1" si="384"/>
        <v/>
      </c>
      <c r="BP392" s="17">
        <f t="shared" ca="1" si="385"/>
        <v>0.14584605170782305</v>
      </c>
      <c r="BQ392" s="17">
        <f t="shared" ca="1" si="386"/>
        <v>0.20436554898093329</v>
      </c>
      <c r="BR392" s="17">
        <f t="shared" ca="1" si="387"/>
        <v>0.35037260385258318</v>
      </c>
      <c r="BS392" s="17">
        <f t="shared" ca="1" si="388"/>
        <v>0.12259070294784591</v>
      </c>
      <c r="BX392" t="str">
        <f>IF('Macrobond Imports'!FG391="","",'Macrobond Imports'!FG391)</f>
        <v/>
      </c>
      <c r="BY392" t="str">
        <f>IF('Macrobond Imports'!AI391="","",'Macrobond Imports'!AI391)</f>
        <v/>
      </c>
      <c r="CA392" s="37" t="str">
        <f t="shared" ca="1" si="389"/>
        <v/>
      </c>
      <c r="CB392" s="37" t="str">
        <f t="shared" ca="1" si="390"/>
        <v/>
      </c>
    </row>
    <row r="393" spans="1:80" x14ac:dyDescent="0.25">
      <c r="A393" s="10">
        <f>IF('Macrobond Imports'!A392="","",'Macrobond Imports'!A392)</f>
        <v>29037</v>
      </c>
      <c r="B393" s="9" t="str">
        <f>IF('Macrobond Imports'!B392="","",'Macrobond Imports'!B392)</f>
        <v/>
      </c>
      <c r="C393" s="9" t="str">
        <f>IF('Macrobond Imports'!C392="","",'Macrobond Imports'!C392)</f>
        <v/>
      </c>
      <c r="D393" s="9" t="str">
        <f>IF('Macrobond Imports'!Z392="","",'Macrobond Imports'!Z392)</f>
        <v/>
      </c>
      <c r="E393" s="9" t="str">
        <f>IF('Macrobond Imports'!BH392="","",'Macrobond Imports'!BH392)</f>
        <v/>
      </c>
      <c r="F393" s="9" t="str">
        <f>IF('Macrobond Imports'!BJ392="","",'Macrobond Imports'!BJ392)</f>
        <v/>
      </c>
      <c r="G393" s="9" t="str">
        <f>IF('Macrobond Imports'!BK392="","",'Macrobond Imports'!BK392)</f>
        <v/>
      </c>
      <c r="H393" s="9" t="str">
        <f>IF('Macrobond Imports'!BL392="","",'Macrobond Imports'!BL392)</f>
        <v/>
      </c>
      <c r="I393" s="9" t="str">
        <f>IF('Macrobond Imports'!BS392="","",'Macrobond Imports'!BS392)</f>
        <v/>
      </c>
      <c r="J393" s="9" t="str">
        <f>IF('Macrobond Imports'!AA392="","",'Macrobond Imports'!AA392)</f>
        <v/>
      </c>
      <c r="K393" s="9">
        <f>IF('Macrobond Imports'!DF392="","",'Macrobond Imports'!DF392)</f>
        <v>78.7</v>
      </c>
      <c r="L393" s="9">
        <f>IF('Macrobond Imports'!EA392="","",'Macrobond Imports'!EA392)</f>
        <v>86.5</v>
      </c>
      <c r="M393" s="9">
        <f>IF('Macrobond Imports'!FA392="","",'Macrobond Imports'!FA392)</f>
        <v>61.3</v>
      </c>
      <c r="N393" s="9">
        <f>IF('Macrobond Imports'!FC392="","",'Macrobond Imports'!FC392)</f>
        <v>81.099999999999994</v>
      </c>
      <c r="P393" s="16">
        <f t="shared" si="336"/>
        <v>29037</v>
      </c>
      <c r="Q393" s="17" t="str">
        <f t="shared" si="337"/>
        <v/>
      </c>
      <c r="R393" s="17" t="str">
        <f t="shared" si="338"/>
        <v/>
      </c>
      <c r="S393" s="17" t="str">
        <f t="shared" si="339"/>
        <v/>
      </c>
      <c r="T393" s="17" t="str">
        <f t="shared" si="340"/>
        <v/>
      </c>
      <c r="U393" s="17" t="str">
        <f t="shared" si="341"/>
        <v/>
      </c>
      <c r="V393" s="17" t="str">
        <f t="shared" si="342"/>
        <v/>
      </c>
      <c r="W393" s="17" t="str">
        <f t="shared" si="343"/>
        <v/>
      </c>
      <c r="X393" s="17" t="str">
        <f t="shared" si="344"/>
        <v/>
      </c>
      <c r="Y393" s="17" t="str">
        <f t="shared" si="345"/>
        <v/>
      </c>
      <c r="Z393" s="17">
        <f t="shared" si="346"/>
        <v>1.5483870967742064E-2</v>
      </c>
      <c r="AA393" s="17">
        <f t="shared" si="347"/>
        <v>1.0514018691588856E-2</v>
      </c>
      <c r="AB393" s="17">
        <f t="shared" si="348"/>
        <v>4.2517006802721191E-2</v>
      </c>
      <c r="AC393" s="17">
        <f t="shared" si="349"/>
        <v>1.2484394506866447E-2</v>
      </c>
      <c r="AE393" s="17" t="str">
        <f t="shared" ca="1" si="350"/>
        <v/>
      </c>
      <c r="AF393" s="17" t="str">
        <f t="shared" ca="1" si="351"/>
        <v/>
      </c>
      <c r="AG393" s="17" t="str">
        <f t="shared" ca="1" si="352"/>
        <v/>
      </c>
      <c r="AH393" s="17" t="str">
        <f t="shared" ca="1" si="353"/>
        <v/>
      </c>
      <c r="AI393" s="17" t="str">
        <f t="shared" ca="1" si="354"/>
        <v/>
      </c>
      <c r="AJ393" s="17" t="str">
        <f t="shared" ca="1" si="355"/>
        <v/>
      </c>
      <c r="AK393" s="17" t="str">
        <f t="shared" ca="1" si="356"/>
        <v/>
      </c>
      <c r="AL393" s="17" t="str">
        <f t="shared" ca="1" si="357"/>
        <v/>
      </c>
      <c r="AM393" s="17" t="str">
        <f t="shared" ca="1" si="358"/>
        <v/>
      </c>
      <c r="AN393" s="17">
        <f t="shared" ca="1" si="359"/>
        <v>0.13400576368876083</v>
      </c>
      <c r="AO393" s="17">
        <f t="shared" ca="1" si="360"/>
        <v>0.16576819407008081</v>
      </c>
      <c r="AP393" s="17">
        <f t="shared" ca="1" si="361"/>
        <v>0.24847250509164964</v>
      </c>
      <c r="AQ393" s="17">
        <f t="shared" ca="1" si="362"/>
        <v>0.11862068965517225</v>
      </c>
      <c r="AS393" s="17" t="str">
        <f t="shared" ca="1" si="363"/>
        <v/>
      </c>
      <c r="AT393" s="17" t="str">
        <f t="shared" ca="1" si="364"/>
        <v/>
      </c>
      <c r="AU393" s="17" t="str">
        <f t="shared" ca="1" si="365"/>
        <v/>
      </c>
      <c r="AV393" s="17" t="str">
        <f t="shared" ca="1" si="366"/>
        <v/>
      </c>
      <c r="AW393" s="17" t="str">
        <f t="shared" ca="1" si="367"/>
        <v/>
      </c>
      <c r="AX393" s="17" t="str">
        <f t="shared" ca="1" si="368"/>
        <v/>
      </c>
      <c r="AY393" s="17" t="str">
        <f t="shared" ca="1" si="369"/>
        <v/>
      </c>
      <c r="AZ393" s="17" t="str">
        <f t="shared" ca="1" si="370"/>
        <v/>
      </c>
      <c r="BA393" s="17" t="str">
        <f t="shared" ca="1" si="371"/>
        <v/>
      </c>
      <c r="BB393" s="17">
        <f t="shared" ca="1" si="372"/>
        <v>0.16819518386681831</v>
      </c>
      <c r="BC393" s="17">
        <f t="shared" ca="1" si="373"/>
        <v>0.10330260440844263</v>
      </c>
      <c r="BD393" s="17">
        <f t="shared" ca="1" si="374"/>
        <v>0.62421149473622317</v>
      </c>
      <c r="BE393" s="17">
        <f t="shared" ca="1" si="375"/>
        <v>0.11628580972880442</v>
      </c>
      <c r="BG393" s="17" t="str">
        <f t="shared" ca="1" si="376"/>
        <v/>
      </c>
      <c r="BH393" s="17" t="str">
        <f t="shared" ca="1" si="377"/>
        <v/>
      </c>
      <c r="BI393" s="17" t="str">
        <f t="shared" ca="1" si="378"/>
        <v/>
      </c>
      <c r="BJ393" s="17" t="str">
        <f t="shared" ca="1" si="379"/>
        <v/>
      </c>
      <c r="BK393" s="17" t="str">
        <f t="shared" ca="1" si="380"/>
        <v/>
      </c>
      <c r="BL393" s="17" t="str">
        <f t="shared" ca="1" si="381"/>
        <v/>
      </c>
      <c r="BM393" s="17" t="str">
        <f t="shared" ca="1" si="382"/>
        <v/>
      </c>
      <c r="BN393" s="17" t="str">
        <f t="shared" ca="1" si="383"/>
        <v/>
      </c>
      <c r="BO393" s="17" t="str">
        <f t="shared" ca="1" si="384"/>
        <v/>
      </c>
      <c r="BP393" s="17">
        <f t="shared" ca="1" si="385"/>
        <v>0.15908346604636225</v>
      </c>
      <c r="BQ393" s="17">
        <f t="shared" ca="1" si="386"/>
        <v>0.166184279637968</v>
      </c>
      <c r="BR393" s="17">
        <f t="shared" ca="1" si="387"/>
        <v>0.43344497680664018</v>
      </c>
      <c r="BS393" s="17">
        <f t="shared" ca="1" si="388"/>
        <v>0.1297767486760717</v>
      </c>
      <c r="BX393" t="str">
        <f>IF('Macrobond Imports'!FG392="","",'Macrobond Imports'!FG392)</f>
        <v/>
      </c>
      <c r="BY393" t="str">
        <f>IF('Macrobond Imports'!AI392="","",'Macrobond Imports'!AI392)</f>
        <v/>
      </c>
      <c r="CA393" s="37" t="str">
        <f t="shared" ca="1" si="389"/>
        <v/>
      </c>
      <c r="CB393" s="37" t="str">
        <f t="shared" ca="1" si="390"/>
        <v/>
      </c>
    </row>
    <row r="394" spans="1:80" x14ac:dyDescent="0.25">
      <c r="A394" s="10">
        <f>IF('Macrobond Imports'!A393="","",'Macrobond Imports'!A393)</f>
        <v>29068</v>
      </c>
      <c r="B394" s="9" t="str">
        <f>IF('Macrobond Imports'!B393="","",'Macrobond Imports'!B393)</f>
        <v/>
      </c>
      <c r="C394" s="9" t="str">
        <f>IF('Macrobond Imports'!C393="","",'Macrobond Imports'!C393)</f>
        <v/>
      </c>
      <c r="D394" s="9" t="str">
        <f>IF('Macrobond Imports'!Z393="","",'Macrobond Imports'!Z393)</f>
        <v/>
      </c>
      <c r="E394" s="9" t="str">
        <f>IF('Macrobond Imports'!BH393="","",'Macrobond Imports'!BH393)</f>
        <v/>
      </c>
      <c r="F394" s="9" t="str">
        <f>IF('Macrobond Imports'!BJ393="","",'Macrobond Imports'!BJ393)</f>
        <v/>
      </c>
      <c r="G394" s="9" t="str">
        <f>IF('Macrobond Imports'!BK393="","",'Macrobond Imports'!BK393)</f>
        <v/>
      </c>
      <c r="H394" s="9" t="str">
        <f>IF('Macrobond Imports'!BL393="","",'Macrobond Imports'!BL393)</f>
        <v/>
      </c>
      <c r="I394" s="9" t="str">
        <f>IF('Macrobond Imports'!BS393="","",'Macrobond Imports'!BS393)</f>
        <v/>
      </c>
      <c r="J394" s="9" t="str">
        <f>IF('Macrobond Imports'!AA393="","",'Macrobond Imports'!AA393)</f>
        <v/>
      </c>
      <c r="K394" s="9">
        <f>IF('Macrobond Imports'!DF393="","",'Macrobond Imports'!DF393)</f>
        <v>79.8</v>
      </c>
      <c r="L394" s="9">
        <f>IF('Macrobond Imports'!EA393="","",'Macrobond Imports'!EA393)</f>
        <v>85.5</v>
      </c>
      <c r="M394" s="9">
        <f>IF('Macrobond Imports'!FA393="","",'Macrobond Imports'!FA393)</f>
        <v>64.5</v>
      </c>
      <c r="N394" s="9">
        <f>IF('Macrobond Imports'!FC393="","",'Macrobond Imports'!FC393)</f>
        <v>81.8</v>
      </c>
      <c r="P394" s="16">
        <f t="shared" si="336"/>
        <v>29068</v>
      </c>
      <c r="Q394" s="17" t="str">
        <f t="shared" si="337"/>
        <v/>
      </c>
      <c r="R394" s="17" t="str">
        <f t="shared" si="338"/>
        <v/>
      </c>
      <c r="S394" s="17" t="str">
        <f t="shared" si="339"/>
        <v/>
      </c>
      <c r="T394" s="17" t="str">
        <f t="shared" si="340"/>
        <v/>
      </c>
      <c r="U394" s="17" t="str">
        <f t="shared" si="341"/>
        <v/>
      </c>
      <c r="V394" s="17" t="str">
        <f t="shared" si="342"/>
        <v/>
      </c>
      <c r="W394" s="17" t="str">
        <f t="shared" si="343"/>
        <v/>
      </c>
      <c r="X394" s="17" t="str">
        <f t="shared" si="344"/>
        <v/>
      </c>
      <c r="Y394" s="17" t="str">
        <f t="shared" si="345"/>
        <v/>
      </c>
      <c r="Z394" s="17">
        <f t="shared" si="346"/>
        <v>1.3977128335451061E-2</v>
      </c>
      <c r="AA394" s="17">
        <f t="shared" si="347"/>
        <v>-1.1560693641618491E-2</v>
      </c>
      <c r="AB394" s="17">
        <f t="shared" si="348"/>
        <v>5.220228384991854E-2</v>
      </c>
      <c r="AC394" s="17">
        <f t="shared" si="349"/>
        <v>8.6313193588163362E-3</v>
      </c>
      <c r="AE394" s="17" t="str">
        <f t="shared" ca="1" si="350"/>
        <v/>
      </c>
      <c r="AF394" s="17" t="str">
        <f t="shared" ca="1" si="351"/>
        <v/>
      </c>
      <c r="AG394" s="17" t="str">
        <f t="shared" ca="1" si="352"/>
        <v/>
      </c>
      <c r="AH394" s="17" t="str">
        <f t="shared" ca="1" si="353"/>
        <v/>
      </c>
      <c r="AI394" s="17" t="str">
        <f t="shared" ca="1" si="354"/>
        <v/>
      </c>
      <c r="AJ394" s="17" t="str">
        <f t="shared" ca="1" si="355"/>
        <v/>
      </c>
      <c r="AK394" s="17" t="str">
        <f t="shared" ca="1" si="356"/>
        <v/>
      </c>
      <c r="AL394" s="17" t="str">
        <f t="shared" ca="1" si="357"/>
        <v/>
      </c>
      <c r="AM394" s="17" t="str">
        <f t="shared" ca="1" si="358"/>
        <v/>
      </c>
      <c r="AN394" s="17">
        <f t="shared" ca="1" si="359"/>
        <v>0.14163090128755362</v>
      </c>
      <c r="AO394" s="17">
        <f t="shared" ca="1" si="360"/>
        <v>0.1601085481682496</v>
      </c>
      <c r="AP394" s="17">
        <f t="shared" ca="1" si="361"/>
        <v>0.32443531827515382</v>
      </c>
      <c r="AQ394" s="17">
        <f t="shared" ca="1" si="362"/>
        <v>0.11748633879781423</v>
      </c>
      <c r="AS394" s="17" t="str">
        <f t="shared" ca="1" si="363"/>
        <v/>
      </c>
      <c r="AT394" s="17" t="str">
        <f t="shared" ca="1" si="364"/>
        <v/>
      </c>
      <c r="AU394" s="17" t="str">
        <f t="shared" ca="1" si="365"/>
        <v/>
      </c>
      <c r="AV394" s="17" t="str">
        <f t="shared" ca="1" si="366"/>
        <v/>
      </c>
      <c r="AW394" s="17" t="str">
        <f t="shared" ca="1" si="367"/>
        <v/>
      </c>
      <c r="AX394" s="17" t="str">
        <f t="shared" ca="1" si="368"/>
        <v/>
      </c>
      <c r="AY394" s="17" t="str">
        <f t="shared" ca="1" si="369"/>
        <v/>
      </c>
      <c r="AZ394" s="17" t="str">
        <f t="shared" ca="1" si="370"/>
        <v/>
      </c>
      <c r="BA394" s="17" t="str">
        <f t="shared" ca="1" si="371"/>
        <v/>
      </c>
      <c r="BB394" s="17">
        <f t="shared" ca="1" si="372"/>
        <v>0.17786763040322118</v>
      </c>
      <c r="BC394" s="17">
        <f t="shared" ca="1" si="373"/>
        <v>3.8319039285994227E-2</v>
      </c>
      <c r="BD394" s="17">
        <f t="shared" ca="1" si="374"/>
        <v>0.71049749541132878</v>
      </c>
      <c r="BE394" s="17">
        <f t="shared" ca="1" si="375"/>
        <v>0.11522101280676966</v>
      </c>
      <c r="BG394" s="17" t="str">
        <f t="shared" ca="1" si="376"/>
        <v/>
      </c>
      <c r="BH394" s="17" t="str">
        <f t="shared" ca="1" si="377"/>
        <v/>
      </c>
      <c r="BI394" s="17" t="str">
        <f t="shared" ca="1" si="378"/>
        <v/>
      </c>
      <c r="BJ394" s="17" t="str">
        <f t="shared" ca="1" si="379"/>
        <v/>
      </c>
      <c r="BK394" s="17" t="str">
        <f t="shared" ca="1" si="380"/>
        <v/>
      </c>
      <c r="BL394" s="17" t="str">
        <f t="shared" ca="1" si="381"/>
        <v/>
      </c>
      <c r="BM394" s="17" t="str">
        <f t="shared" ca="1" si="382"/>
        <v/>
      </c>
      <c r="BN394" s="17" t="str">
        <f t="shared" ca="1" si="383"/>
        <v/>
      </c>
      <c r="BO394" s="17" t="str">
        <f t="shared" ca="1" si="384"/>
        <v/>
      </c>
      <c r="BP394" s="17">
        <f t="shared" ca="1" si="385"/>
        <v>0.17238649481100721</v>
      </c>
      <c r="BQ394" s="17">
        <f t="shared" ca="1" si="386"/>
        <v>8.4540851372542969E-2</v>
      </c>
      <c r="BR394" s="17">
        <f t="shared" ca="1" si="387"/>
        <v>0.57468318975306198</v>
      </c>
      <c r="BS394" s="17">
        <f t="shared" ca="1" si="388"/>
        <v>0.1285613088210491</v>
      </c>
      <c r="BX394" t="str">
        <f>IF('Macrobond Imports'!FG393="","",'Macrobond Imports'!FG393)</f>
        <v/>
      </c>
      <c r="BY394" t="str">
        <f>IF('Macrobond Imports'!AI393="","",'Macrobond Imports'!AI393)</f>
        <v/>
      </c>
      <c r="CA394" s="37" t="str">
        <f t="shared" ca="1" si="389"/>
        <v/>
      </c>
      <c r="CB394" s="37" t="str">
        <f t="shared" ca="1" si="390"/>
        <v/>
      </c>
    </row>
    <row r="395" spans="1:80" x14ac:dyDescent="0.25">
      <c r="A395" s="10">
        <f>IF('Macrobond Imports'!A394="","",'Macrobond Imports'!A394)</f>
        <v>29099</v>
      </c>
      <c r="B395" s="9" t="str">
        <f>IF('Macrobond Imports'!B394="","",'Macrobond Imports'!B394)</f>
        <v/>
      </c>
      <c r="C395" s="9" t="str">
        <f>IF('Macrobond Imports'!C394="","",'Macrobond Imports'!C394)</f>
        <v/>
      </c>
      <c r="D395" s="9" t="str">
        <f>IF('Macrobond Imports'!Z394="","",'Macrobond Imports'!Z394)</f>
        <v/>
      </c>
      <c r="E395" s="9" t="str">
        <f>IF('Macrobond Imports'!BH394="","",'Macrobond Imports'!BH394)</f>
        <v/>
      </c>
      <c r="F395" s="9" t="str">
        <f>IF('Macrobond Imports'!BJ394="","",'Macrobond Imports'!BJ394)</f>
        <v/>
      </c>
      <c r="G395" s="9" t="str">
        <f>IF('Macrobond Imports'!BK394="","",'Macrobond Imports'!BK394)</f>
        <v/>
      </c>
      <c r="H395" s="9" t="str">
        <f>IF('Macrobond Imports'!BL394="","",'Macrobond Imports'!BL394)</f>
        <v/>
      </c>
      <c r="I395" s="9" t="str">
        <f>IF('Macrobond Imports'!BS394="","",'Macrobond Imports'!BS394)</f>
        <v/>
      </c>
      <c r="J395" s="9" t="str">
        <f>IF('Macrobond Imports'!AA394="","",'Macrobond Imports'!AA394)</f>
        <v/>
      </c>
      <c r="K395" s="9">
        <f>IF('Macrobond Imports'!DF394="","",'Macrobond Imports'!DF394)</f>
        <v>81.099999999999994</v>
      </c>
      <c r="L395" s="9">
        <f>IF('Macrobond Imports'!EA394="","",'Macrobond Imports'!EA394)</f>
        <v>87.9</v>
      </c>
      <c r="M395" s="9">
        <f>IF('Macrobond Imports'!FA394="","",'Macrobond Imports'!FA394)</f>
        <v>67.7</v>
      </c>
      <c r="N395" s="9">
        <f>IF('Macrobond Imports'!FC394="","",'Macrobond Imports'!FC394)</f>
        <v>82.7</v>
      </c>
      <c r="P395" s="16">
        <f t="shared" si="336"/>
        <v>29099</v>
      </c>
      <c r="Q395" s="17" t="str">
        <f t="shared" si="337"/>
        <v/>
      </c>
      <c r="R395" s="17" t="str">
        <f t="shared" si="338"/>
        <v/>
      </c>
      <c r="S395" s="17" t="str">
        <f t="shared" si="339"/>
        <v/>
      </c>
      <c r="T395" s="17" t="str">
        <f t="shared" si="340"/>
        <v/>
      </c>
      <c r="U395" s="17" t="str">
        <f t="shared" si="341"/>
        <v/>
      </c>
      <c r="V395" s="17" t="str">
        <f t="shared" si="342"/>
        <v/>
      </c>
      <c r="W395" s="17" t="str">
        <f t="shared" si="343"/>
        <v/>
      </c>
      <c r="X395" s="17" t="str">
        <f t="shared" si="344"/>
        <v/>
      </c>
      <c r="Y395" s="17" t="str">
        <f t="shared" si="345"/>
        <v/>
      </c>
      <c r="Z395" s="17">
        <f t="shared" si="346"/>
        <v>1.6290726817042467E-2</v>
      </c>
      <c r="AA395" s="17">
        <f t="shared" si="347"/>
        <v>2.8070175438596578E-2</v>
      </c>
      <c r="AB395" s="17">
        <f t="shared" si="348"/>
        <v>4.9612403100775193E-2</v>
      </c>
      <c r="AC395" s="17">
        <f t="shared" si="349"/>
        <v>1.1002444987775029E-2</v>
      </c>
      <c r="AE395" s="17" t="str">
        <f t="shared" ca="1" si="350"/>
        <v/>
      </c>
      <c r="AF395" s="17" t="str">
        <f t="shared" ca="1" si="351"/>
        <v/>
      </c>
      <c r="AG395" s="17" t="str">
        <f t="shared" ca="1" si="352"/>
        <v/>
      </c>
      <c r="AH395" s="17" t="str">
        <f t="shared" ca="1" si="353"/>
        <v/>
      </c>
      <c r="AI395" s="17" t="str">
        <f t="shared" ca="1" si="354"/>
        <v/>
      </c>
      <c r="AJ395" s="17" t="str">
        <f t="shared" ca="1" si="355"/>
        <v/>
      </c>
      <c r="AK395" s="17" t="str">
        <f t="shared" ca="1" si="356"/>
        <v/>
      </c>
      <c r="AL395" s="17" t="str">
        <f t="shared" ca="1" si="357"/>
        <v/>
      </c>
      <c r="AM395" s="17" t="str">
        <f t="shared" ca="1" si="358"/>
        <v/>
      </c>
      <c r="AN395" s="17">
        <f t="shared" ca="1" si="359"/>
        <v>0.15035460992907801</v>
      </c>
      <c r="AO395" s="17">
        <f t="shared" ca="1" si="360"/>
        <v>0.17043941411451424</v>
      </c>
      <c r="AP395" s="17">
        <f t="shared" ca="1" si="361"/>
        <v>0.38163265306122462</v>
      </c>
      <c r="AQ395" s="17">
        <f t="shared" ca="1" si="362"/>
        <v>0.12211668928086827</v>
      </c>
      <c r="AS395" s="17" t="str">
        <f t="shared" ca="1" si="363"/>
        <v/>
      </c>
      <c r="AT395" s="17" t="str">
        <f t="shared" ca="1" si="364"/>
        <v/>
      </c>
      <c r="AU395" s="17" t="str">
        <f t="shared" ca="1" si="365"/>
        <v/>
      </c>
      <c r="AV395" s="17" t="str">
        <f t="shared" ca="1" si="366"/>
        <v/>
      </c>
      <c r="AW395" s="17" t="str">
        <f t="shared" ca="1" si="367"/>
        <v/>
      </c>
      <c r="AX395" s="17" t="str">
        <f t="shared" ca="1" si="368"/>
        <v/>
      </c>
      <c r="AY395" s="17" t="str">
        <f t="shared" ca="1" si="369"/>
        <v/>
      </c>
      <c r="AZ395" s="17" t="str">
        <f t="shared" ca="1" si="370"/>
        <v/>
      </c>
      <c r="BA395" s="17" t="str">
        <f t="shared" ca="1" si="371"/>
        <v/>
      </c>
      <c r="BB395" s="17">
        <f t="shared" ca="1" si="372"/>
        <v>0.19915854586193493</v>
      </c>
      <c r="BC395" s="17">
        <f t="shared" ca="1" si="373"/>
        <v>0.11188645986089973</v>
      </c>
      <c r="BD395" s="17">
        <f t="shared" ca="1" si="374"/>
        <v>0.75729782066102946</v>
      </c>
      <c r="BE395" s="17">
        <f t="shared" ca="1" si="375"/>
        <v>0.13629729774489152</v>
      </c>
      <c r="BG395" s="17" t="str">
        <f t="shared" ca="1" si="376"/>
        <v/>
      </c>
      <c r="BH395" s="17" t="str">
        <f t="shared" ca="1" si="377"/>
        <v/>
      </c>
      <c r="BI395" s="17" t="str">
        <f t="shared" ca="1" si="378"/>
        <v/>
      </c>
      <c r="BJ395" s="17" t="str">
        <f t="shared" ca="1" si="379"/>
        <v/>
      </c>
      <c r="BK395" s="17" t="str">
        <f t="shared" ca="1" si="380"/>
        <v/>
      </c>
      <c r="BL395" s="17" t="str">
        <f t="shared" ca="1" si="381"/>
        <v/>
      </c>
      <c r="BM395" s="17" t="str">
        <f t="shared" ca="1" si="382"/>
        <v/>
      </c>
      <c r="BN395" s="17" t="str">
        <f t="shared" ca="1" si="383"/>
        <v/>
      </c>
      <c r="BO395" s="17" t="str">
        <f t="shared" ca="1" si="384"/>
        <v/>
      </c>
      <c r="BP395" s="17">
        <f t="shared" ca="1" si="385"/>
        <v>0.18185460975066303</v>
      </c>
      <c r="BQ395" s="17">
        <f t="shared" ca="1" si="386"/>
        <v>0.10024578351684044</v>
      </c>
      <c r="BR395" s="17">
        <f t="shared" ca="1" si="387"/>
        <v>0.66922454985140756</v>
      </c>
      <c r="BS395" s="17">
        <f t="shared" ca="1" si="388"/>
        <v>0.12993074325440657</v>
      </c>
      <c r="BX395" t="str">
        <f>IF('Macrobond Imports'!FG394="","",'Macrobond Imports'!FG394)</f>
        <v/>
      </c>
      <c r="BY395" t="str">
        <f>IF('Macrobond Imports'!AI394="","",'Macrobond Imports'!AI394)</f>
        <v/>
      </c>
      <c r="CA395" s="37" t="str">
        <f t="shared" ca="1" si="389"/>
        <v/>
      </c>
      <c r="CB395" s="37" t="str">
        <f t="shared" ca="1" si="390"/>
        <v/>
      </c>
    </row>
    <row r="396" spans="1:80" x14ac:dyDescent="0.25">
      <c r="A396" s="10">
        <f>IF('Macrobond Imports'!A395="","",'Macrobond Imports'!A395)</f>
        <v>29129</v>
      </c>
      <c r="B396" s="9" t="str">
        <f>IF('Macrobond Imports'!B395="","",'Macrobond Imports'!B395)</f>
        <v/>
      </c>
      <c r="C396" s="9" t="str">
        <f>IF('Macrobond Imports'!C395="","",'Macrobond Imports'!C395)</f>
        <v/>
      </c>
      <c r="D396" s="9" t="str">
        <f>IF('Macrobond Imports'!Z395="","",'Macrobond Imports'!Z395)</f>
        <v/>
      </c>
      <c r="E396" s="9" t="str">
        <f>IF('Macrobond Imports'!BH395="","",'Macrobond Imports'!BH395)</f>
        <v/>
      </c>
      <c r="F396" s="9" t="str">
        <f>IF('Macrobond Imports'!BJ395="","",'Macrobond Imports'!BJ395)</f>
        <v/>
      </c>
      <c r="G396" s="9" t="str">
        <f>IF('Macrobond Imports'!BK395="","",'Macrobond Imports'!BK395)</f>
        <v/>
      </c>
      <c r="H396" s="9" t="str">
        <f>IF('Macrobond Imports'!BL395="","",'Macrobond Imports'!BL395)</f>
        <v/>
      </c>
      <c r="I396" s="9" t="str">
        <f>IF('Macrobond Imports'!BS395="","",'Macrobond Imports'!BS395)</f>
        <v/>
      </c>
      <c r="J396" s="9" t="str">
        <f>IF('Macrobond Imports'!AA395="","",'Macrobond Imports'!AA395)</f>
        <v/>
      </c>
      <c r="K396" s="9">
        <f>IF('Macrobond Imports'!DF395="","",'Macrobond Imports'!DF395)</f>
        <v>82.4</v>
      </c>
      <c r="L396" s="9">
        <f>IF('Macrobond Imports'!EA395="","",'Macrobond Imports'!EA395)</f>
        <v>88.8</v>
      </c>
      <c r="M396" s="9">
        <f>IF('Macrobond Imports'!FA395="","",'Macrobond Imports'!FA395)</f>
        <v>70.099999999999994</v>
      </c>
      <c r="N396" s="9">
        <f>IF('Macrobond Imports'!FC395="","",'Macrobond Imports'!FC395)</f>
        <v>83.9</v>
      </c>
      <c r="P396" s="16">
        <f t="shared" si="336"/>
        <v>29129</v>
      </c>
      <c r="Q396" s="17" t="str">
        <f t="shared" si="337"/>
        <v/>
      </c>
      <c r="R396" s="17" t="str">
        <f t="shared" si="338"/>
        <v/>
      </c>
      <c r="S396" s="17" t="str">
        <f t="shared" si="339"/>
        <v/>
      </c>
      <c r="T396" s="17" t="str">
        <f t="shared" si="340"/>
        <v/>
      </c>
      <c r="U396" s="17" t="str">
        <f t="shared" si="341"/>
        <v/>
      </c>
      <c r="V396" s="17" t="str">
        <f t="shared" si="342"/>
        <v/>
      </c>
      <c r="W396" s="17" t="str">
        <f t="shared" si="343"/>
        <v/>
      </c>
      <c r="X396" s="17" t="str">
        <f t="shared" si="344"/>
        <v/>
      </c>
      <c r="Y396" s="17" t="str">
        <f t="shared" si="345"/>
        <v/>
      </c>
      <c r="Z396" s="17">
        <f t="shared" si="346"/>
        <v>1.6029593094944561E-2</v>
      </c>
      <c r="AA396" s="17">
        <f t="shared" si="347"/>
        <v>1.0238907849829282E-2</v>
      </c>
      <c r="AB396" s="17">
        <f t="shared" si="348"/>
        <v>3.5450516986705871E-2</v>
      </c>
      <c r="AC396" s="17">
        <f t="shared" si="349"/>
        <v>1.4510278113663899E-2</v>
      </c>
      <c r="AE396" s="17" t="str">
        <f t="shared" ca="1" si="350"/>
        <v/>
      </c>
      <c r="AF396" s="17" t="str">
        <f t="shared" ca="1" si="351"/>
        <v/>
      </c>
      <c r="AG396" s="17" t="str">
        <f t="shared" ca="1" si="352"/>
        <v/>
      </c>
      <c r="AH396" s="17" t="str">
        <f t="shared" ca="1" si="353"/>
        <v/>
      </c>
      <c r="AI396" s="17" t="str">
        <f t="shared" ca="1" si="354"/>
        <v/>
      </c>
      <c r="AJ396" s="17" t="str">
        <f t="shared" ca="1" si="355"/>
        <v/>
      </c>
      <c r="AK396" s="17" t="str">
        <f t="shared" ca="1" si="356"/>
        <v/>
      </c>
      <c r="AL396" s="17" t="str">
        <f t="shared" ca="1" si="357"/>
        <v/>
      </c>
      <c r="AM396" s="17" t="str">
        <f t="shared" ca="1" si="358"/>
        <v/>
      </c>
      <c r="AN396" s="17">
        <f t="shared" ca="1" si="359"/>
        <v>0.15568022440392726</v>
      </c>
      <c r="AO396" s="17">
        <f t="shared" ca="1" si="360"/>
        <v>0.15324675324675319</v>
      </c>
      <c r="AP396" s="17">
        <f t="shared" ca="1" si="361"/>
        <v>0.41616161616161595</v>
      </c>
      <c r="AQ396" s="17">
        <f t="shared" ca="1" si="362"/>
        <v>0.12617449664429548</v>
      </c>
      <c r="AS396" s="17" t="str">
        <f t="shared" ca="1" si="363"/>
        <v/>
      </c>
      <c r="AT396" s="17" t="str">
        <f t="shared" ca="1" si="364"/>
        <v/>
      </c>
      <c r="AU396" s="17" t="str">
        <f t="shared" ca="1" si="365"/>
        <v/>
      </c>
      <c r="AV396" s="17" t="str">
        <f t="shared" ca="1" si="366"/>
        <v/>
      </c>
      <c r="AW396" s="17" t="str">
        <f t="shared" ca="1" si="367"/>
        <v/>
      </c>
      <c r="AX396" s="17" t="str">
        <f t="shared" ca="1" si="368"/>
        <v/>
      </c>
      <c r="AY396" s="17" t="str">
        <f t="shared" ca="1" si="369"/>
        <v/>
      </c>
      <c r="AZ396" s="17" t="str">
        <f t="shared" ca="1" si="370"/>
        <v/>
      </c>
      <c r="BA396" s="17" t="str">
        <f t="shared" ca="1" si="371"/>
        <v/>
      </c>
      <c r="BB396" s="17">
        <f t="shared" ca="1" si="372"/>
        <v>0.20173834088997555</v>
      </c>
      <c r="BC396" s="17">
        <f t="shared" ca="1" si="373"/>
        <v>0.1106761169304642</v>
      </c>
      <c r="BD396" s="17">
        <f t="shared" ca="1" si="374"/>
        <v>0.71013412719298752</v>
      </c>
      <c r="BE396" s="17">
        <f t="shared" ca="1" si="375"/>
        <v>0.14541911508671124</v>
      </c>
      <c r="BG396" s="17" t="str">
        <f t="shared" ca="1" si="376"/>
        <v/>
      </c>
      <c r="BH396" s="17" t="str">
        <f t="shared" ca="1" si="377"/>
        <v/>
      </c>
      <c r="BI396" s="17" t="str">
        <f t="shared" ca="1" si="378"/>
        <v/>
      </c>
      <c r="BJ396" s="17" t="str">
        <f t="shared" ca="1" si="379"/>
        <v/>
      </c>
      <c r="BK396" s="17" t="str">
        <f t="shared" ca="1" si="380"/>
        <v/>
      </c>
      <c r="BL396" s="17" t="str">
        <f t="shared" ca="1" si="381"/>
        <v/>
      </c>
      <c r="BM396" s="17" t="str">
        <f t="shared" ca="1" si="382"/>
        <v/>
      </c>
      <c r="BN396" s="17" t="str">
        <f t="shared" ca="1" si="383"/>
        <v/>
      </c>
      <c r="BO396" s="17" t="str">
        <f t="shared" ca="1" si="384"/>
        <v/>
      </c>
      <c r="BP396" s="17">
        <f t="shared" ca="1" si="385"/>
        <v>0.18484806709373913</v>
      </c>
      <c r="BQ396" s="17">
        <f t="shared" ca="1" si="386"/>
        <v>0.10698322140113659</v>
      </c>
      <c r="BR396" s="17">
        <f t="shared" ca="1" si="387"/>
        <v>0.66661918473523718</v>
      </c>
      <c r="BS396" s="17">
        <f t="shared" ca="1" si="388"/>
        <v>0.13075864107395563</v>
      </c>
      <c r="BX396" t="str">
        <f>IF('Macrobond Imports'!FG395="","",'Macrobond Imports'!FG395)</f>
        <v/>
      </c>
      <c r="BY396" t="str">
        <f>IF('Macrobond Imports'!AI395="","",'Macrobond Imports'!AI395)</f>
        <v/>
      </c>
      <c r="CA396" s="37" t="str">
        <f t="shared" ca="1" si="389"/>
        <v/>
      </c>
      <c r="CB396" s="37" t="str">
        <f t="shared" ca="1" si="390"/>
        <v/>
      </c>
    </row>
    <row r="397" spans="1:80" x14ac:dyDescent="0.25">
      <c r="A397" s="10">
        <f>IF('Macrobond Imports'!A396="","",'Macrobond Imports'!A396)</f>
        <v>29160</v>
      </c>
      <c r="B397" s="9" t="str">
        <f>IF('Macrobond Imports'!B396="","",'Macrobond Imports'!B396)</f>
        <v/>
      </c>
      <c r="C397" s="9" t="str">
        <f>IF('Macrobond Imports'!C396="","",'Macrobond Imports'!C396)</f>
        <v/>
      </c>
      <c r="D397" s="9" t="str">
        <f>IF('Macrobond Imports'!Z396="","",'Macrobond Imports'!Z396)</f>
        <v/>
      </c>
      <c r="E397" s="9" t="str">
        <f>IF('Macrobond Imports'!BH396="","",'Macrobond Imports'!BH396)</f>
        <v/>
      </c>
      <c r="F397" s="9" t="str">
        <f>IF('Macrobond Imports'!BJ396="","",'Macrobond Imports'!BJ396)</f>
        <v/>
      </c>
      <c r="G397" s="9" t="str">
        <f>IF('Macrobond Imports'!BK396="","",'Macrobond Imports'!BK396)</f>
        <v/>
      </c>
      <c r="H397" s="9" t="str">
        <f>IF('Macrobond Imports'!BL396="","",'Macrobond Imports'!BL396)</f>
        <v/>
      </c>
      <c r="I397" s="9" t="str">
        <f>IF('Macrobond Imports'!BS396="","",'Macrobond Imports'!BS396)</f>
        <v/>
      </c>
      <c r="J397" s="9" t="str">
        <f>IF('Macrobond Imports'!AA396="","",'Macrobond Imports'!AA396)</f>
        <v/>
      </c>
      <c r="K397" s="9">
        <f>IF('Macrobond Imports'!DF396="","",'Macrobond Imports'!DF396)</f>
        <v>83.2</v>
      </c>
      <c r="L397" s="9">
        <f>IF('Macrobond Imports'!EA396="","",'Macrobond Imports'!EA396)</f>
        <v>90</v>
      </c>
      <c r="M397" s="9">
        <f>IF('Macrobond Imports'!FA396="","",'Macrobond Imports'!FA396)</f>
        <v>71.900000000000006</v>
      </c>
      <c r="N397" s="9">
        <f>IF('Macrobond Imports'!FC396="","",'Macrobond Imports'!FC396)</f>
        <v>84.5</v>
      </c>
      <c r="P397" s="16">
        <f t="shared" si="336"/>
        <v>29160</v>
      </c>
      <c r="Q397" s="17" t="str">
        <f t="shared" si="337"/>
        <v/>
      </c>
      <c r="R397" s="17" t="str">
        <f t="shared" si="338"/>
        <v/>
      </c>
      <c r="S397" s="17" t="str">
        <f t="shared" si="339"/>
        <v/>
      </c>
      <c r="T397" s="17" t="str">
        <f t="shared" si="340"/>
        <v/>
      </c>
      <c r="U397" s="17" t="str">
        <f t="shared" si="341"/>
        <v/>
      </c>
      <c r="V397" s="17" t="str">
        <f t="shared" si="342"/>
        <v/>
      </c>
      <c r="W397" s="17" t="str">
        <f t="shared" si="343"/>
        <v/>
      </c>
      <c r="X397" s="17" t="str">
        <f t="shared" si="344"/>
        <v/>
      </c>
      <c r="Y397" s="17" t="str">
        <f t="shared" si="345"/>
        <v/>
      </c>
      <c r="Z397" s="17">
        <f t="shared" si="346"/>
        <v>9.7087378640776656E-3</v>
      </c>
      <c r="AA397" s="17">
        <f t="shared" si="347"/>
        <v>1.3513513513513598E-2</v>
      </c>
      <c r="AB397" s="17">
        <f t="shared" si="348"/>
        <v>2.5677603423680528E-2</v>
      </c>
      <c r="AC397" s="17">
        <f t="shared" si="349"/>
        <v>7.151370679380209E-3</v>
      </c>
      <c r="AE397" s="17" t="str">
        <f t="shared" ca="1" si="350"/>
        <v/>
      </c>
      <c r="AF397" s="17" t="str">
        <f t="shared" ca="1" si="351"/>
        <v/>
      </c>
      <c r="AG397" s="17" t="str">
        <f t="shared" ca="1" si="352"/>
        <v/>
      </c>
      <c r="AH397" s="17" t="str">
        <f t="shared" ca="1" si="353"/>
        <v/>
      </c>
      <c r="AI397" s="17" t="str">
        <f t="shared" ca="1" si="354"/>
        <v/>
      </c>
      <c r="AJ397" s="17" t="str">
        <f t="shared" ca="1" si="355"/>
        <v/>
      </c>
      <c r="AK397" s="17" t="str">
        <f t="shared" ca="1" si="356"/>
        <v/>
      </c>
      <c r="AL397" s="17" t="str">
        <f t="shared" ca="1" si="357"/>
        <v/>
      </c>
      <c r="AM397" s="17" t="str">
        <f t="shared" ca="1" si="358"/>
        <v/>
      </c>
      <c r="AN397" s="17">
        <f t="shared" ca="1" si="359"/>
        <v>0.1571627260083448</v>
      </c>
      <c r="AO397" s="17">
        <f t="shared" ca="1" si="360"/>
        <v>0.16279069767441845</v>
      </c>
      <c r="AP397" s="17">
        <f t="shared" ca="1" si="361"/>
        <v>0.43512974051896225</v>
      </c>
      <c r="AQ397" s="17">
        <f t="shared" ca="1" si="362"/>
        <v>0.12367021276595747</v>
      </c>
      <c r="AS397" s="17" t="str">
        <f t="shared" ca="1" si="363"/>
        <v/>
      </c>
      <c r="AT397" s="17" t="str">
        <f t="shared" ca="1" si="364"/>
        <v/>
      </c>
      <c r="AU397" s="17" t="str">
        <f t="shared" ca="1" si="365"/>
        <v/>
      </c>
      <c r="AV397" s="17" t="str">
        <f t="shared" ca="1" si="366"/>
        <v/>
      </c>
      <c r="AW397" s="17" t="str">
        <f t="shared" ca="1" si="367"/>
        <v/>
      </c>
      <c r="AX397" s="17" t="str">
        <f t="shared" ca="1" si="368"/>
        <v/>
      </c>
      <c r="AY397" s="17" t="str">
        <f t="shared" ca="1" si="369"/>
        <v/>
      </c>
      <c r="AZ397" s="17" t="str">
        <f t="shared" ca="1" si="370"/>
        <v/>
      </c>
      <c r="BA397" s="17" t="str">
        <f t="shared" ca="1" si="371"/>
        <v/>
      </c>
      <c r="BB397" s="17">
        <f t="shared" ca="1" si="372"/>
        <v>0.18163062894663828</v>
      </c>
      <c r="BC397" s="17">
        <f t="shared" ca="1" si="373"/>
        <v>0.22773766315482513</v>
      </c>
      <c r="BD397" s="17">
        <f t="shared" ca="1" si="374"/>
        <v>0.54410455101974775</v>
      </c>
      <c r="BE397" s="17">
        <f t="shared" ca="1" si="375"/>
        <v>0.13871127567193375</v>
      </c>
      <c r="BG397" s="17" t="str">
        <f t="shared" ca="1" si="376"/>
        <v/>
      </c>
      <c r="BH397" s="17" t="str">
        <f t="shared" ca="1" si="377"/>
        <v/>
      </c>
      <c r="BI397" s="17" t="str">
        <f t="shared" ca="1" si="378"/>
        <v/>
      </c>
      <c r="BJ397" s="17" t="str">
        <f t="shared" ca="1" si="379"/>
        <v/>
      </c>
      <c r="BK397" s="17" t="str">
        <f t="shared" ca="1" si="380"/>
        <v/>
      </c>
      <c r="BL397" s="17" t="str">
        <f t="shared" ca="1" si="381"/>
        <v/>
      </c>
      <c r="BM397" s="17" t="str">
        <f t="shared" ca="1" si="382"/>
        <v/>
      </c>
      <c r="BN397" s="17" t="str">
        <f t="shared" ca="1" si="383"/>
        <v/>
      </c>
      <c r="BO397" s="17" t="str">
        <f t="shared" ca="1" si="384"/>
        <v/>
      </c>
      <c r="BP397" s="17">
        <f t="shared" ca="1" si="385"/>
        <v>0.17974762933826005</v>
      </c>
      <c r="BQ397" s="17">
        <f t="shared" ca="1" si="386"/>
        <v>0.12906305886879021</v>
      </c>
      <c r="BR397" s="17">
        <f t="shared" ca="1" si="387"/>
        <v>0.62517290377747625</v>
      </c>
      <c r="BS397" s="17">
        <f t="shared" ca="1" si="388"/>
        <v>0.12690493926921032</v>
      </c>
      <c r="BX397" t="str">
        <f>IF('Macrobond Imports'!FG396="","",'Macrobond Imports'!FG396)</f>
        <v/>
      </c>
      <c r="BY397" t="str">
        <f>IF('Macrobond Imports'!AI396="","",'Macrobond Imports'!AI396)</f>
        <v/>
      </c>
      <c r="CA397" s="37" t="str">
        <f t="shared" ca="1" si="389"/>
        <v/>
      </c>
      <c r="CB397" s="37" t="str">
        <f t="shared" ca="1" si="390"/>
        <v/>
      </c>
    </row>
    <row r="398" spans="1:80" x14ac:dyDescent="0.25">
      <c r="A398" s="10">
        <f>IF('Macrobond Imports'!A397="","",'Macrobond Imports'!A397)</f>
        <v>29190</v>
      </c>
      <c r="B398" s="9" t="str">
        <f>IF('Macrobond Imports'!B397="","",'Macrobond Imports'!B397)</f>
        <v/>
      </c>
      <c r="C398" s="9" t="str">
        <f>IF('Macrobond Imports'!C397="","",'Macrobond Imports'!C397)</f>
        <v/>
      </c>
      <c r="D398" s="9" t="str">
        <f>IF('Macrobond Imports'!Z397="","",'Macrobond Imports'!Z397)</f>
        <v/>
      </c>
      <c r="E398" s="9" t="str">
        <f>IF('Macrobond Imports'!BH397="","",'Macrobond Imports'!BH397)</f>
        <v/>
      </c>
      <c r="F398" s="9" t="str">
        <f>IF('Macrobond Imports'!BJ397="","",'Macrobond Imports'!BJ397)</f>
        <v/>
      </c>
      <c r="G398" s="9" t="str">
        <f>IF('Macrobond Imports'!BK397="","",'Macrobond Imports'!BK397)</f>
        <v/>
      </c>
      <c r="H398" s="9" t="str">
        <f>IF('Macrobond Imports'!BL397="","",'Macrobond Imports'!BL397)</f>
        <v/>
      </c>
      <c r="I398" s="9" t="str">
        <f>IF('Macrobond Imports'!BS397="","",'Macrobond Imports'!BS397)</f>
        <v/>
      </c>
      <c r="J398" s="9" t="str">
        <f>IF('Macrobond Imports'!AA397="","",'Macrobond Imports'!AA397)</f>
        <v/>
      </c>
      <c r="K398" s="9">
        <f>IF('Macrobond Imports'!DF397="","",'Macrobond Imports'!DF397)</f>
        <v>84</v>
      </c>
      <c r="L398" s="9">
        <f>IF('Macrobond Imports'!EA397="","",'Macrobond Imports'!EA397)</f>
        <v>91.2</v>
      </c>
      <c r="M398" s="9">
        <f>IF('Macrobond Imports'!FA397="","",'Macrobond Imports'!FA397)</f>
        <v>73.099999999999994</v>
      </c>
      <c r="N398" s="9">
        <f>IF('Macrobond Imports'!FC397="","",'Macrobond Imports'!FC397)</f>
        <v>85.2</v>
      </c>
      <c r="P398" s="16">
        <f t="shared" si="336"/>
        <v>29190</v>
      </c>
      <c r="Q398" s="17" t="str">
        <f t="shared" si="337"/>
        <v/>
      </c>
      <c r="R398" s="17" t="str">
        <f t="shared" si="338"/>
        <v/>
      </c>
      <c r="S398" s="17" t="str">
        <f t="shared" si="339"/>
        <v/>
      </c>
      <c r="T398" s="17" t="str">
        <f t="shared" si="340"/>
        <v/>
      </c>
      <c r="U398" s="17" t="str">
        <f t="shared" si="341"/>
        <v/>
      </c>
      <c r="V398" s="17" t="str">
        <f t="shared" si="342"/>
        <v/>
      </c>
      <c r="W398" s="17" t="str">
        <f t="shared" si="343"/>
        <v/>
      </c>
      <c r="X398" s="17" t="str">
        <f t="shared" si="344"/>
        <v/>
      </c>
      <c r="Y398" s="17" t="str">
        <f t="shared" si="345"/>
        <v/>
      </c>
      <c r="Z398" s="17">
        <f t="shared" si="346"/>
        <v>9.6153846153845812E-3</v>
      </c>
      <c r="AA398" s="17">
        <f t="shared" si="347"/>
        <v>1.3333333333333419E-2</v>
      </c>
      <c r="AB398" s="17">
        <f t="shared" si="348"/>
        <v>1.6689847009735637E-2</v>
      </c>
      <c r="AC398" s="17">
        <f t="shared" si="349"/>
        <v>8.2840236686390067E-3</v>
      </c>
      <c r="AE398" s="17" t="str">
        <f t="shared" ca="1" si="350"/>
        <v/>
      </c>
      <c r="AF398" s="17" t="str">
        <f t="shared" ca="1" si="351"/>
        <v/>
      </c>
      <c r="AG398" s="17" t="str">
        <f t="shared" ca="1" si="352"/>
        <v/>
      </c>
      <c r="AH398" s="17" t="str">
        <f t="shared" ca="1" si="353"/>
        <v/>
      </c>
      <c r="AI398" s="17" t="str">
        <f t="shared" ca="1" si="354"/>
        <v/>
      </c>
      <c r="AJ398" s="17" t="str">
        <f t="shared" ca="1" si="355"/>
        <v/>
      </c>
      <c r="AK398" s="17" t="str">
        <f t="shared" ca="1" si="356"/>
        <v/>
      </c>
      <c r="AL398" s="17" t="str">
        <f t="shared" ca="1" si="357"/>
        <v/>
      </c>
      <c r="AM398" s="17" t="str">
        <f t="shared" ca="1" si="358"/>
        <v/>
      </c>
      <c r="AN398" s="17">
        <f t="shared" ca="1" si="359"/>
        <v>0.16022099447513805</v>
      </c>
      <c r="AO398" s="17">
        <f t="shared" ca="1" si="360"/>
        <v>0.1692307692307693</v>
      </c>
      <c r="AP398" s="17">
        <f t="shared" ca="1" si="361"/>
        <v>0.44466403162055324</v>
      </c>
      <c r="AQ398" s="17">
        <f t="shared" ca="1" si="362"/>
        <v>0.1269841269841272</v>
      </c>
      <c r="AS398" s="17" t="str">
        <f t="shared" ca="1" si="363"/>
        <v/>
      </c>
      <c r="AT398" s="17" t="str">
        <f t="shared" ca="1" si="364"/>
        <v/>
      </c>
      <c r="AU398" s="17" t="str">
        <f t="shared" ca="1" si="365"/>
        <v/>
      </c>
      <c r="AV398" s="17" t="str">
        <f t="shared" ca="1" si="366"/>
        <v/>
      </c>
      <c r="AW398" s="17" t="str">
        <f t="shared" ca="1" si="367"/>
        <v/>
      </c>
      <c r="AX398" s="17" t="str">
        <f t="shared" ca="1" si="368"/>
        <v/>
      </c>
      <c r="AY398" s="17" t="str">
        <f t="shared" ca="1" si="369"/>
        <v/>
      </c>
      <c r="AZ398" s="17" t="str">
        <f t="shared" ca="1" si="370"/>
        <v/>
      </c>
      <c r="BA398" s="17" t="str">
        <f t="shared" ca="1" si="371"/>
        <v/>
      </c>
      <c r="BB398" s="17">
        <f t="shared" ca="1" si="372"/>
        <v>0.15088976382062591</v>
      </c>
      <c r="BC398" s="17">
        <f t="shared" ca="1" si="373"/>
        <v>0.15884100213273378</v>
      </c>
      <c r="BD398" s="17">
        <f t="shared" ca="1" si="374"/>
        <v>0.35929848572833945</v>
      </c>
      <c r="BE398" s="17">
        <f t="shared" ca="1" si="375"/>
        <v>0.12651334497242051</v>
      </c>
      <c r="BG398" s="17" t="str">
        <f t="shared" ca="1" si="376"/>
        <v/>
      </c>
      <c r="BH398" s="17" t="str">
        <f t="shared" ca="1" si="377"/>
        <v/>
      </c>
      <c r="BI398" s="17" t="str">
        <f t="shared" ca="1" si="378"/>
        <v/>
      </c>
      <c r="BJ398" s="17" t="str">
        <f t="shared" ca="1" si="379"/>
        <v/>
      </c>
      <c r="BK398" s="17" t="str">
        <f t="shared" ca="1" si="380"/>
        <v/>
      </c>
      <c r="BL398" s="17" t="str">
        <f t="shared" ca="1" si="381"/>
        <v/>
      </c>
      <c r="BM398" s="17" t="str">
        <f t="shared" ca="1" si="382"/>
        <v/>
      </c>
      <c r="BN398" s="17" t="str">
        <f t="shared" ca="1" si="383"/>
        <v/>
      </c>
      <c r="BO398" s="17" t="str">
        <f t="shared" ca="1" si="384"/>
        <v/>
      </c>
      <c r="BP398" s="17">
        <f t="shared" ca="1" si="385"/>
        <v>0.17477627471383994</v>
      </c>
      <c r="BQ398" s="17">
        <f t="shared" ca="1" si="386"/>
        <v>0.13512097126386613</v>
      </c>
      <c r="BR398" s="17">
        <f t="shared" ca="1" si="387"/>
        <v>0.54553947429311855</v>
      </c>
      <c r="BS398" s="17">
        <f t="shared" ca="1" si="388"/>
        <v>0.13139474533237983</v>
      </c>
      <c r="BX398" t="str">
        <f>IF('Macrobond Imports'!FG397="","",'Macrobond Imports'!FG397)</f>
        <v/>
      </c>
      <c r="BY398" t="str">
        <f>IF('Macrobond Imports'!AI397="","",'Macrobond Imports'!AI397)</f>
        <v/>
      </c>
      <c r="CA398" s="37" t="str">
        <f t="shared" ca="1" si="389"/>
        <v/>
      </c>
      <c r="CB398" s="37" t="str">
        <f t="shared" ca="1" si="390"/>
        <v/>
      </c>
    </row>
    <row r="399" spans="1:80" x14ac:dyDescent="0.25">
      <c r="A399" s="10">
        <f>IF('Macrobond Imports'!A398="","",'Macrobond Imports'!A398)</f>
        <v>29221</v>
      </c>
      <c r="B399" s="9" t="str">
        <f>IF('Macrobond Imports'!B398="","",'Macrobond Imports'!B398)</f>
        <v/>
      </c>
      <c r="C399" s="9" t="str">
        <f>IF('Macrobond Imports'!C398="","",'Macrobond Imports'!C398)</f>
        <v/>
      </c>
      <c r="D399" s="9" t="str">
        <f>IF('Macrobond Imports'!Z398="","",'Macrobond Imports'!Z398)</f>
        <v/>
      </c>
      <c r="E399" s="9" t="str">
        <f>IF('Macrobond Imports'!BH398="","",'Macrobond Imports'!BH398)</f>
        <v/>
      </c>
      <c r="F399" s="9" t="str">
        <f>IF('Macrobond Imports'!BJ398="","",'Macrobond Imports'!BJ398)</f>
        <v/>
      </c>
      <c r="G399" s="9" t="str">
        <f>IF('Macrobond Imports'!BK398="","",'Macrobond Imports'!BK398)</f>
        <v/>
      </c>
      <c r="H399" s="9" t="str">
        <f>IF('Macrobond Imports'!BL398="","",'Macrobond Imports'!BL398)</f>
        <v/>
      </c>
      <c r="I399" s="9" t="str">
        <f>IF('Macrobond Imports'!BS398="","",'Macrobond Imports'!BS398)</f>
        <v/>
      </c>
      <c r="J399" s="9" t="str">
        <f>IF('Macrobond Imports'!AA398="","",'Macrobond Imports'!AA398)</f>
        <v/>
      </c>
      <c r="K399" s="9">
        <f>IF('Macrobond Imports'!DF398="","",'Macrobond Imports'!DF398)</f>
        <v>86</v>
      </c>
      <c r="L399" s="9">
        <f>IF('Macrobond Imports'!EA398="","",'Macrobond Imports'!EA398)</f>
        <v>90.9</v>
      </c>
      <c r="M399" s="9">
        <f>IF('Macrobond Imports'!FA398="","",'Macrobond Imports'!FA398)</f>
        <v>76.3</v>
      </c>
      <c r="N399" s="9">
        <f>IF('Macrobond Imports'!FC398="","",'Macrobond Imports'!FC398)</f>
        <v>87.2</v>
      </c>
      <c r="P399" s="16">
        <f t="shared" si="336"/>
        <v>29221</v>
      </c>
      <c r="Q399" s="17" t="str">
        <f t="shared" si="337"/>
        <v/>
      </c>
      <c r="R399" s="17" t="str">
        <f t="shared" si="338"/>
        <v/>
      </c>
      <c r="S399" s="17" t="str">
        <f t="shared" si="339"/>
        <v/>
      </c>
      <c r="T399" s="17" t="str">
        <f t="shared" si="340"/>
        <v/>
      </c>
      <c r="U399" s="17" t="str">
        <f t="shared" si="341"/>
        <v/>
      </c>
      <c r="V399" s="17" t="str">
        <f t="shared" si="342"/>
        <v/>
      </c>
      <c r="W399" s="17" t="str">
        <f t="shared" si="343"/>
        <v/>
      </c>
      <c r="X399" s="17" t="str">
        <f t="shared" si="344"/>
        <v/>
      </c>
      <c r="Y399" s="17" t="str">
        <f t="shared" si="345"/>
        <v/>
      </c>
      <c r="Z399" s="17">
        <f t="shared" si="346"/>
        <v>2.3809523809523725E-2</v>
      </c>
      <c r="AA399" s="17">
        <f t="shared" si="347"/>
        <v>-3.2894736842105088E-3</v>
      </c>
      <c r="AB399" s="17">
        <f t="shared" si="348"/>
        <v>4.3775649794801641E-2</v>
      </c>
      <c r="AC399" s="17">
        <f t="shared" si="349"/>
        <v>2.3474178403755763E-2</v>
      </c>
      <c r="AE399" s="17" t="str">
        <f t="shared" ca="1" si="350"/>
        <v/>
      </c>
      <c r="AF399" s="17" t="str">
        <f t="shared" ca="1" si="351"/>
        <v/>
      </c>
      <c r="AG399" s="17" t="str">
        <f t="shared" ca="1" si="352"/>
        <v/>
      </c>
      <c r="AH399" s="17" t="str">
        <f t="shared" ca="1" si="353"/>
        <v/>
      </c>
      <c r="AI399" s="17" t="str">
        <f t="shared" ca="1" si="354"/>
        <v/>
      </c>
      <c r="AJ399" s="17" t="str">
        <f t="shared" ca="1" si="355"/>
        <v/>
      </c>
      <c r="AK399" s="17" t="str">
        <f t="shared" ca="1" si="356"/>
        <v/>
      </c>
      <c r="AL399" s="17" t="str">
        <f t="shared" ca="1" si="357"/>
        <v/>
      </c>
      <c r="AM399" s="17" t="str">
        <f t="shared" ca="1" si="358"/>
        <v/>
      </c>
      <c r="AN399" s="17">
        <f t="shared" ca="1" si="359"/>
        <v>0.17647058823529416</v>
      </c>
      <c r="AO399" s="17">
        <f t="shared" ca="1" si="360"/>
        <v>0.13483146067415741</v>
      </c>
      <c r="AP399" s="17">
        <f t="shared" ca="1" si="361"/>
        <v>0.49023437499999978</v>
      </c>
      <c r="AQ399" s="17">
        <f t="shared" ca="1" si="362"/>
        <v>0.14285714285714302</v>
      </c>
      <c r="AS399" s="17" t="str">
        <f t="shared" ca="1" si="363"/>
        <v/>
      </c>
      <c r="AT399" s="17" t="str">
        <f t="shared" ca="1" si="364"/>
        <v/>
      </c>
      <c r="AU399" s="17" t="str">
        <f t="shared" ca="1" si="365"/>
        <v/>
      </c>
      <c r="AV399" s="17" t="str">
        <f t="shared" ca="1" si="366"/>
        <v/>
      </c>
      <c r="AW399" s="17" t="str">
        <f t="shared" ca="1" si="367"/>
        <v/>
      </c>
      <c r="AX399" s="17" t="str">
        <f t="shared" ca="1" si="368"/>
        <v/>
      </c>
      <c r="AY399" s="17" t="str">
        <f t="shared" ca="1" si="369"/>
        <v/>
      </c>
      <c r="AZ399" s="17" t="str">
        <f t="shared" ca="1" si="370"/>
        <v/>
      </c>
      <c r="BA399" s="17" t="str">
        <f t="shared" ca="1" si="371"/>
        <v/>
      </c>
      <c r="BB399" s="17">
        <f t="shared" ca="1" si="372"/>
        <v>0.18654703433640818</v>
      </c>
      <c r="BC399" s="17">
        <f t="shared" ca="1" si="373"/>
        <v>9.8003361701124447E-2</v>
      </c>
      <c r="BD399" s="17">
        <f t="shared" ca="1" si="374"/>
        <v>0.40354415505672292</v>
      </c>
      <c r="BE399" s="17">
        <f t="shared" ca="1" si="375"/>
        <v>0.16685823732303096</v>
      </c>
      <c r="BG399" s="17" t="str">
        <f t="shared" ca="1" si="376"/>
        <v/>
      </c>
      <c r="BH399" s="17" t="str">
        <f t="shared" ca="1" si="377"/>
        <v/>
      </c>
      <c r="BI399" s="17" t="str">
        <f t="shared" ca="1" si="378"/>
        <v/>
      </c>
      <c r="BJ399" s="17" t="str">
        <f t="shared" ca="1" si="379"/>
        <v/>
      </c>
      <c r="BK399" s="17" t="str">
        <f t="shared" ca="1" si="380"/>
        <v/>
      </c>
      <c r="BL399" s="17" t="str">
        <f t="shared" ca="1" si="381"/>
        <v/>
      </c>
      <c r="BM399" s="17" t="str">
        <f t="shared" ca="1" si="382"/>
        <v/>
      </c>
      <c r="BN399" s="17" t="str">
        <f t="shared" ca="1" si="383"/>
        <v/>
      </c>
      <c r="BO399" s="17" t="str">
        <f t="shared" ca="1" si="384"/>
        <v/>
      </c>
      <c r="BP399" s="17">
        <f t="shared" ca="1" si="385"/>
        <v>0.19411853031068693</v>
      </c>
      <c r="BQ399" s="17">
        <f t="shared" ca="1" si="386"/>
        <v>0.10432156102776569</v>
      </c>
      <c r="BR399" s="17">
        <f t="shared" ca="1" si="387"/>
        <v>0.54927362289065873</v>
      </c>
      <c r="BS399" s="17">
        <f t="shared" ca="1" si="388"/>
        <v>0.15608897997783289</v>
      </c>
      <c r="BX399" t="str">
        <f>IF('Macrobond Imports'!FG398="","",'Macrobond Imports'!FG398)</f>
        <v/>
      </c>
      <c r="BY399" t="str">
        <f>IF('Macrobond Imports'!AI398="","",'Macrobond Imports'!AI398)</f>
        <v/>
      </c>
      <c r="CA399" s="37" t="str">
        <f t="shared" ca="1" si="389"/>
        <v/>
      </c>
      <c r="CB399" s="37" t="str">
        <f t="shared" ca="1" si="390"/>
        <v/>
      </c>
    </row>
    <row r="400" spans="1:80" x14ac:dyDescent="0.25">
      <c r="A400" s="10">
        <f>IF('Macrobond Imports'!A399="","",'Macrobond Imports'!A399)</f>
        <v>29252</v>
      </c>
      <c r="B400" s="9" t="str">
        <f>IF('Macrobond Imports'!B399="","",'Macrobond Imports'!B399)</f>
        <v/>
      </c>
      <c r="C400" s="9" t="str">
        <f>IF('Macrobond Imports'!C399="","",'Macrobond Imports'!C399)</f>
        <v/>
      </c>
      <c r="D400" s="9" t="str">
        <f>IF('Macrobond Imports'!Z399="","",'Macrobond Imports'!Z399)</f>
        <v/>
      </c>
      <c r="E400" s="9" t="str">
        <f>IF('Macrobond Imports'!BH399="","",'Macrobond Imports'!BH399)</f>
        <v/>
      </c>
      <c r="F400" s="9" t="str">
        <f>IF('Macrobond Imports'!BJ399="","",'Macrobond Imports'!BJ399)</f>
        <v/>
      </c>
      <c r="G400" s="9" t="str">
        <f>IF('Macrobond Imports'!BK399="","",'Macrobond Imports'!BK399)</f>
        <v/>
      </c>
      <c r="H400" s="9" t="str">
        <f>IF('Macrobond Imports'!BL399="","",'Macrobond Imports'!BL399)</f>
        <v/>
      </c>
      <c r="I400" s="9" t="str">
        <f>IF('Macrobond Imports'!BS399="","",'Macrobond Imports'!BS399)</f>
        <v/>
      </c>
      <c r="J400" s="9" t="str">
        <f>IF('Macrobond Imports'!AA399="","",'Macrobond Imports'!AA399)</f>
        <v/>
      </c>
      <c r="K400" s="9">
        <f>IF('Macrobond Imports'!DF399="","",'Macrobond Imports'!DF399)</f>
        <v>87.6</v>
      </c>
      <c r="L400" s="9">
        <f>IF('Macrobond Imports'!EA399="","",'Macrobond Imports'!EA399)</f>
        <v>92.6</v>
      </c>
      <c r="M400" s="9">
        <f>IF('Macrobond Imports'!FA399="","",'Macrobond Imports'!FA399)</f>
        <v>79.8</v>
      </c>
      <c r="N400" s="9">
        <f>IF('Macrobond Imports'!FC399="","",'Macrobond Imports'!FC399)</f>
        <v>88.2</v>
      </c>
      <c r="P400" s="16">
        <f t="shared" si="336"/>
        <v>29252</v>
      </c>
      <c r="Q400" s="17" t="str">
        <f t="shared" si="337"/>
        <v/>
      </c>
      <c r="R400" s="17" t="str">
        <f t="shared" si="338"/>
        <v/>
      </c>
      <c r="S400" s="17" t="str">
        <f t="shared" si="339"/>
        <v/>
      </c>
      <c r="T400" s="17" t="str">
        <f t="shared" si="340"/>
        <v/>
      </c>
      <c r="U400" s="17" t="str">
        <f t="shared" si="341"/>
        <v/>
      </c>
      <c r="V400" s="17" t="str">
        <f t="shared" si="342"/>
        <v/>
      </c>
      <c r="W400" s="17" t="str">
        <f t="shared" si="343"/>
        <v/>
      </c>
      <c r="X400" s="17" t="str">
        <f t="shared" si="344"/>
        <v/>
      </c>
      <c r="Y400" s="17" t="str">
        <f t="shared" si="345"/>
        <v/>
      </c>
      <c r="Z400" s="17">
        <f t="shared" si="346"/>
        <v>1.8604651162790642E-2</v>
      </c>
      <c r="AA400" s="17">
        <f t="shared" si="347"/>
        <v>1.8701870187018521E-2</v>
      </c>
      <c r="AB400" s="17">
        <f t="shared" si="348"/>
        <v>4.587155963302747E-2</v>
      </c>
      <c r="AC400" s="17">
        <f t="shared" si="349"/>
        <v>1.1467889908256979E-2</v>
      </c>
      <c r="AE400" s="17" t="str">
        <f t="shared" ca="1" si="350"/>
        <v/>
      </c>
      <c r="AF400" s="17" t="str">
        <f t="shared" ca="1" si="351"/>
        <v/>
      </c>
      <c r="AG400" s="17" t="str">
        <f t="shared" ca="1" si="352"/>
        <v/>
      </c>
      <c r="AH400" s="17" t="str">
        <f t="shared" ca="1" si="353"/>
        <v/>
      </c>
      <c r="AI400" s="17" t="str">
        <f t="shared" ca="1" si="354"/>
        <v/>
      </c>
      <c r="AJ400" s="17" t="str">
        <f t="shared" ca="1" si="355"/>
        <v/>
      </c>
      <c r="AK400" s="17" t="str">
        <f t="shared" ca="1" si="356"/>
        <v/>
      </c>
      <c r="AL400" s="17" t="str">
        <f t="shared" ca="1" si="357"/>
        <v/>
      </c>
      <c r="AM400" s="17" t="str">
        <f t="shared" ca="1" si="358"/>
        <v/>
      </c>
      <c r="AN400" s="17">
        <f t="shared" ca="1" si="359"/>
        <v>0.18860244233378554</v>
      </c>
      <c r="AO400" s="17">
        <f t="shared" ca="1" si="360"/>
        <v>0.12789281364190019</v>
      </c>
      <c r="AP400" s="17">
        <f t="shared" ca="1" si="361"/>
        <v>0.55252918287937747</v>
      </c>
      <c r="AQ400" s="17">
        <f t="shared" ca="1" si="362"/>
        <v>0.1454545454545455</v>
      </c>
      <c r="AS400" s="17" t="str">
        <f t="shared" ca="1" si="363"/>
        <v/>
      </c>
      <c r="AT400" s="17" t="str">
        <f t="shared" ca="1" si="364"/>
        <v/>
      </c>
      <c r="AU400" s="17" t="str">
        <f t="shared" ca="1" si="365"/>
        <v/>
      </c>
      <c r="AV400" s="17" t="str">
        <f t="shared" ca="1" si="366"/>
        <v/>
      </c>
      <c r="AW400" s="17" t="str">
        <f t="shared" ca="1" si="367"/>
        <v/>
      </c>
      <c r="AX400" s="17" t="str">
        <f t="shared" ca="1" si="368"/>
        <v/>
      </c>
      <c r="AY400" s="17" t="str">
        <f t="shared" ca="1" si="369"/>
        <v/>
      </c>
      <c r="AZ400" s="17" t="str">
        <f t="shared" ca="1" si="370"/>
        <v/>
      </c>
      <c r="BA400" s="17" t="str">
        <f t="shared" ca="1" si="371"/>
        <v/>
      </c>
      <c r="BB400" s="17">
        <f t="shared" ca="1" si="372"/>
        <v>0.2289186058740289</v>
      </c>
      <c r="BC400" s="17">
        <f t="shared" ca="1" si="373"/>
        <v>0.12066009842402003</v>
      </c>
      <c r="BD400" s="17">
        <f t="shared" ca="1" si="374"/>
        <v>0.51738575925752284</v>
      </c>
      <c r="BE400" s="17">
        <f t="shared" ca="1" si="375"/>
        <v>0.18699121501101423</v>
      </c>
      <c r="BG400" s="17" t="str">
        <f t="shared" ca="1" si="376"/>
        <v/>
      </c>
      <c r="BH400" s="17" t="str">
        <f t="shared" ca="1" si="377"/>
        <v/>
      </c>
      <c r="BI400" s="17" t="str">
        <f t="shared" ca="1" si="378"/>
        <v/>
      </c>
      <c r="BJ400" s="17" t="str">
        <f t="shared" ca="1" si="379"/>
        <v/>
      </c>
      <c r="BK400" s="17" t="str">
        <f t="shared" ca="1" si="380"/>
        <v/>
      </c>
      <c r="BL400" s="17" t="str">
        <f t="shared" ca="1" si="381"/>
        <v/>
      </c>
      <c r="BM400" s="17" t="str">
        <f t="shared" ca="1" si="382"/>
        <v/>
      </c>
      <c r="BN400" s="17" t="str">
        <f t="shared" ca="1" si="383"/>
        <v/>
      </c>
      <c r="BO400" s="17" t="str">
        <f t="shared" ca="1" si="384"/>
        <v/>
      </c>
      <c r="BP400" s="17">
        <f t="shared" ca="1" si="385"/>
        <v>0.20504268189270181</v>
      </c>
      <c r="BQ400" s="17">
        <f t="shared" ca="1" si="386"/>
        <v>0.17297766834239581</v>
      </c>
      <c r="BR400" s="17">
        <f t="shared" ca="1" si="387"/>
        <v>0.53068685776095204</v>
      </c>
      <c r="BS400" s="17">
        <f t="shared" ca="1" si="388"/>
        <v>0.16260065398939538</v>
      </c>
      <c r="BX400" t="str">
        <f>IF('Macrobond Imports'!FG399="","",'Macrobond Imports'!FG399)</f>
        <v/>
      </c>
      <c r="BY400" t="str">
        <f>IF('Macrobond Imports'!AI399="","",'Macrobond Imports'!AI399)</f>
        <v/>
      </c>
      <c r="CA400" s="37" t="str">
        <f t="shared" ca="1" si="389"/>
        <v/>
      </c>
      <c r="CB400" s="37" t="str">
        <f t="shared" ca="1" si="390"/>
        <v/>
      </c>
    </row>
    <row r="401" spans="1:80" x14ac:dyDescent="0.25">
      <c r="A401" s="10">
        <f>IF('Macrobond Imports'!A400="","",'Macrobond Imports'!A400)</f>
        <v>29281</v>
      </c>
      <c r="B401" s="9" t="str">
        <f>IF('Macrobond Imports'!B400="","",'Macrobond Imports'!B400)</f>
        <v/>
      </c>
      <c r="C401" s="9" t="str">
        <f>IF('Macrobond Imports'!C400="","",'Macrobond Imports'!C400)</f>
        <v/>
      </c>
      <c r="D401" s="9" t="str">
        <f>IF('Macrobond Imports'!Z400="","",'Macrobond Imports'!Z400)</f>
        <v/>
      </c>
      <c r="E401" s="9" t="str">
        <f>IF('Macrobond Imports'!BH400="","",'Macrobond Imports'!BH400)</f>
        <v/>
      </c>
      <c r="F401" s="9" t="str">
        <f>IF('Macrobond Imports'!BJ400="","",'Macrobond Imports'!BJ400)</f>
        <v/>
      </c>
      <c r="G401" s="9" t="str">
        <f>IF('Macrobond Imports'!BK400="","",'Macrobond Imports'!BK400)</f>
        <v/>
      </c>
      <c r="H401" s="9" t="str">
        <f>IF('Macrobond Imports'!BL400="","",'Macrobond Imports'!BL400)</f>
        <v/>
      </c>
      <c r="I401" s="9" t="str">
        <f>IF('Macrobond Imports'!BS400="","",'Macrobond Imports'!BS400)</f>
        <v/>
      </c>
      <c r="J401" s="9" t="str">
        <f>IF('Macrobond Imports'!AA400="","",'Macrobond Imports'!AA400)</f>
        <v/>
      </c>
      <c r="K401" s="9">
        <f>IF('Macrobond Imports'!DF400="","",'Macrobond Imports'!DF400)</f>
        <v>88.2</v>
      </c>
      <c r="L401" s="9">
        <f>IF('Macrobond Imports'!EA400="","",'Macrobond Imports'!EA400)</f>
        <v>90.8</v>
      </c>
      <c r="M401" s="9">
        <f>IF('Macrobond Imports'!FA400="","",'Macrobond Imports'!FA400)</f>
        <v>82.5</v>
      </c>
      <c r="N401" s="9">
        <f>IF('Macrobond Imports'!FC400="","",'Macrobond Imports'!FC400)</f>
        <v>88.6</v>
      </c>
      <c r="P401" s="16">
        <f t="shared" si="336"/>
        <v>29281</v>
      </c>
      <c r="Q401" s="17" t="str">
        <f t="shared" si="337"/>
        <v/>
      </c>
      <c r="R401" s="17" t="str">
        <f t="shared" si="338"/>
        <v/>
      </c>
      <c r="S401" s="17" t="str">
        <f t="shared" si="339"/>
        <v/>
      </c>
      <c r="T401" s="17" t="str">
        <f t="shared" si="340"/>
        <v/>
      </c>
      <c r="U401" s="17" t="str">
        <f t="shared" si="341"/>
        <v/>
      </c>
      <c r="V401" s="17" t="str">
        <f t="shared" si="342"/>
        <v/>
      </c>
      <c r="W401" s="17" t="str">
        <f t="shared" si="343"/>
        <v/>
      </c>
      <c r="X401" s="17" t="str">
        <f t="shared" si="344"/>
        <v/>
      </c>
      <c r="Y401" s="17" t="str">
        <f t="shared" si="345"/>
        <v/>
      </c>
      <c r="Z401" s="17">
        <f t="shared" si="346"/>
        <v>6.8493150684931781E-3</v>
      </c>
      <c r="AA401" s="17">
        <f t="shared" si="347"/>
        <v>-1.9438444924406051E-2</v>
      </c>
      <c r="AB401" s="17">
        <f t="shared" si="348"/>
        <v>3.383458646616555E-2</v>
      </c>
      <c r="AC401" s="17">
        <f t="shared" si="349"/>
        <v>4.5351473922901064E-3</v>
      </c>
      <c r="AE401" s="17" t="str">
        <f t="shared" ca="1" si="350"/>
        <v/>
      </c>
      <c r="AF401" s="17" t="str">
        <f t="shared" ca="1" si="351"/>
        <v/>
      </c>
      <c r="AG401" s="17" t="str">
        <f t="shared" ca="1" si="352"/>
        <v/>
      </c>
      <c r="AH401" s="17" t="str">
        <f t="shared" ca="1" si="353"/>
        <v/>
      </c>
      <c r="AI401" s="17" t="str">
        <f t="shared" ca="1" si="354"/>
        <v/>
      </c>
      <c r="AJ401" s="17" t="str">
        <f t="shared" ca="1" si="355"/>
        <v/>
      </c>
      <c r="AK401" s="17" t="str">
        <f t="shared" ca="1" si="356"/>
        <v/>
      </c>
      <c r="AL401" s="17" t="str">
        <f t="shared" ca="1" si="357"/>
        <v/>
      </c>
      <c r="AM401" s="17" t="str">
        <f t="shared" ca="1" si="358"/>
        <v/>
      </c>
      <c r="AN401" s="17">
        <f t="shared" ca="1" si="359"/>
        <v>0.18230563002680977</v>
      </c>
      <c r="AO401" s="17">
        <f t="shared" ca="1" si="360"/>
        <v>8.3532219570405797E-2</v>
      </c>
      <c r="AP401" s="17">
        <f t="shared" ca="1" si="361"/>
        <v>0.57442748091603058</v>
      </c>
      <c r="AQ401" s="17">
        <f t="shared" ca="1" si="362"/>
        <v>0.13881748071979438</v>
      </c>
      <c r="AS401" s="17" t="str">
        <f t="shared" ca="1" si="363"/>
        <v/>
      </c>
      <c r="AT401" s="17" t="str">
        <f t="shared" ca="1" si="364"/>
        <v/>
      </c>
      <c r="AU401" s="17" t="str">
        <f t="shared" ca="1" si="365"/>
        <v/>
      </c>
      <c r="AV401" s="17" t="str">
        <f t="shared" ca="1" si="366"/>
        <v/>
      </c>
      <c r="AW401" s="17" t="str">
        <f t="shared" ca="1" si="367"/>
        <v/>
      </c>
      <c r="AX401" s="17" t="str">
        <f t="shared" ca="1" si="368"/>
        <v/>
      </c>
      <c r="AY401" s="17" t="str">
        <f t="shared" ca="1" si="369"/>
        <v/>
      </c>
      <c r="AZ401" s="17" t="str">
        <f t="shared" ca="1" si="370"/>
        <v/>
      </c>
      <c r="BA401" s="17" t="str">
        <f t="shared" ca="1" si="371"/>
        <v/>
      </c>
      <c r="BB401" s="17">
        <f t="shared" ca="1" si="372"/>
        <v>0.21550625000000001</v>
      </c>
      <c r="BC401" s="17">
        <f t="shared" ca="1" si="373"/>
        <v>-1.7428776635560195E-2</v>
      </c>
      <c r="BD401" s="17">
        <f t="shared" ca="1" si="374"/>
        <v>0.62235647471478339</v>
      </c>
      <c r="BE401" s="17">
        <f t="shared" ca="1" si="375"/>
        <v>0.1694361330812606</v>
      </c>
      <c r="BG401" s="17" t="str">
        <f t="shared" ca="1" si="376"/>
        <v/>
      </c>
      <c r="BH401" s="17" t="str">
        <f t="shared" ca="1" si="377"/>
        <v/>
      </c>
      <c r="BI401" s="17" t="str">
        <f t="shared" ca="1" si="378"/>
        <v/>
      </c>
      <c r="BJ401" s="17" t="str">
        <f t="shared" ca="1" si="379"/>
        <v/>
      </c>
      <c r="BK401" s="17" t="str">
        <f t="shared" ca="1" si="380"/>
        <v/>
      </c>
      <c r="BL401" s="17" t="str">
        <f t="shared" ca="1" si="381"/>
        <v/>
      </c>
      <c r="BM401" s="17" t="str">
        <f t="shared" ca="1" si="382"/>
        <v/>
      </c>
      <c r="BN401" s="17" t="str">
        <f t="shared" ca="1" si="383"/>
        <v/>
      </c>
      <c r="BO401" s="17" t="str">
        <f t="shared" ca="1" si="384"/>
        <v/>
      </c>
      <c r="BP401" s="17">
        <f t="shared" ca="1" si="385"/>
        <v>0.18275682242166513</v>
      </c>
      <c r="BQ401" s="17">
        <f t="shared" ca="1" si="386"/>
        <v>6.707254727616041E-2</v>
      </c>
      <c r="BR401" s="17">
        <f t="shared" ca="1" si="387"/>
        <v>0.48501404013274296</v>
      </c>
      <c r="BS401" s="17">
        <f t="shared" ca="1" si="388"/>
        <v>0.14777411105538696</v>
      </c>
      <c r="BX401" t="str">
        <f>IF('Macrobond Imports'!FG400="","",'Macrobond Imports'!FG400)</f>
        <v/>
      </c>
      <c r="BY401" t="str">
        <f>IF('Macrobond Imports'!AI400="","",'Macrobond Imports'!AI400)</f>
        <v/>
      </c>
      <c r="CA401" s="37" t="str">
        <f t="shared" ca="1" si="389"/>
        <v/>
      </c>
      <c r="CB401" s="37" t="str">
        <f t="shared" ca="1" si="390"/>
        <v/>
      </c>
    </row>
    <row r="402" spans="1:80" x14ac:dyDescent="0.25">
      <c r="A402" s="10">
        <f>IF('Macrobond Imports'!A401="","",'Macrobond Imports'!A401)</f>
        <v>29312</v>
      </c>
      <c r="B402" s="9" t="str">
        <f>IF('Macrobond Imports'!B401="","",'Macrobond Imports'!B401)</f>
        <v/>
      </c>
      <c r="C402" s="9" t="str">
        <f>IF('Macrobond Imports'!C401="","",'Macrobond Imports'!C401)</f>
        <v/>
      </c>
      <c r="D402" s="9" t="str">
        <f>IF('Macrobond Imports'!Z401="","",'Macrobond Imports'!Z401)</f>
        <v/>
      </c>
      <c r="E402" s="9" t="str">
        <f>IF('Macrobond Imports'!BH401="","",'Macrobond Imports'!BH401)</f>
        <v/>
      </c>
      <c r="F402" s="9" t="str">
        <f>IF('Macrobond Imports'!BJ401="","",'Macrobond Imports'!BJ401)</f>
        <v/>
      </c>
      <c r="G402" s="9" t="str">
        <f>IF('Macrobond Imports'!BK401="","",'Macrobond Imports'!BK401)</f>
        <v/>
      </c>
      <c r="H402" s="9" t="str">
        <f>IF('Macrobond Imports'!BL401="","",'Macrobond Imports'!BL401)</f>
        <v/>
      </c>
      <c r="I402" s="9" t="str">
        <f>IF('Macrobond Imports'!BS401="","",'Macrobond Imports'!BS401)</f>
        <v/>
      </c>
      <c r="J402" s="9" t="str">
        <f>IF('Macrobond Imports'!AA401="","",'Macrobond Imports'!AA401)</f>
        <v/>
      </c>
      <c r="K402" s="9">
        <f>IF('Macrobond Imports'!DF401="","",'Macrobond Imports'!DF401)</f>
        <v>88.5</v>
      </c>
      <c r="L402" s="9">
        <f>IF('Macrobond Imports'!EA401="","",'Macrobond Imports'!EA401)</f>
        <v>88.3</v>
      </c>
      <c r="M402" s="9">
        <f>IF('Macrobond Imports'!FA401="","",'Macrobond Imports'!FA401)</f>
        <v>84.1</v>
      </c>
      <c r="N402" s="9">
        <f>IF('Macrobond Imports'!FC401="","",'Macrobond Imports'!FC401)</f>
        <v>88.8</v>
      </c>
      <c r="P402" s="16">
        <f t="shared" si="336"/>
        <v>29312</v>
      </c>
      <c r="Q402" s="17" t="str">
        <f t="shared" si="337"/>
        <v/>
      </c>
      <c r="R402" s="17" t="str">
        <f t="shared" si="338"/>
        <v/>
      </c>
      <c r="S402" s="17" t="str">
        <f t="shared" si="339"/>
        <v/>
      </c>
      <c r="T402" s="17" t="str">
        <f t="shared" si="340"/>
        <v/>
      </c>
      <c r="U402" s="17" t="str">
        <f t="shared" si="341"/>
        <v/>
      </c>
      <c r="V402" s="17" t="str">
        <f t="shared" si="342"/>
        <v/>
      </c>
      <c r="W402" s="17" t="str">
        <f t="shared" si="343"/>
        <v/>
      </c>
      <c r="X402" s="17" t="str">
        <f t="shared" si="344"/>
        <v/>
      </c>
      <c r="Y402" s="17" t="str">
        <f t="shared" si="345"/>
        <v/>
      </c>
      <c r="Z402" s="17">
        <f t="shared" si="346"/>
        <v>3.4013605442175798E-3</v>
      </c>
      <c r="AA402" s="17">
        <f t="shared" si="347"/>
        <v>-2.753303964757714E-2</v>
      </c>
      <c r="AB402" s="17">
        <f t="shared" si="348"/>
        <v>1.9393939393939297E-2</v>
      </c>
      <c r="AC402" s="17">
        <f t="shared" si="349"/>
        <v>2.2573363431150906E-3</v>
      </c>
      <c r="AE402" s="17" t="str">
        <f t="shared" ca="1" si="350"/>
        <v/>
      </c>
      <c r="AF402" s="17" t="str">
        <f t="shared" ca="1" si="351"/>
        <v/>
      </c>
      <c r="AG402" s="17" t="str">
        <f t="shared" ca="1" si="352"/>
        <v/>
      </c>
      <c r="AH402" s="17" t="str">
        <f t="shared" ca="1" si="353"/>
        <v/>
      </c>
      <c r="AI402" s="17" t="str">
        <f t="shared" ca="1" si="354"/>
        <v/>
      </c>
      <c r="AJ402" s="17" t="str">
        <f t="shared" ca="1" si="355"/>
        <v/>
      </c>
      <c r="AK402" s="17" t="str">
        <f t="shared" ca="1" si="356"/>
        <v/>
      </c>
      <c r="AL402" s="17" t="str">
        <f t="shared" ca="1" si="357"/>
        <v/>
      </c>
      <c r="AM402" s="17" t="str">
        <f t="shared" ca="1" si="358"/>
        <v/>
      </c>
      <c r="AN402" s="17">
        <f t="shared" ca="1" si="359"/>
        <v>0.16908850726552171</v>
      </c>
      <c r="AO402" s="17">
        <f t="shared" ca="1" si="360"/>
        <v>4.6208530805687209E-2</v>
      </c>
      <c r="AP402" s="17">
        <f t="shared" ca="1" si="361"/>
        <v>0.54880294659300177</v>
      </c>
      <c r="AQ402" s="17">
        <f t="shared" ca="1" si="362"/>
        <v>0.12547528517110251</v>
      </c>
      <c r="AS402" s="17" t="str">
        <f t="shared" ca="1" si="363"/>
        <v/>
      </c>
      <c r="AT402" s="17" t="str">
        <f t="shared" ca="1" si="364"/>
        <v/>
      </c>
      <c r="AU402" s="17" t="str">
        <f t="shared" ca="1" si="365"/>
        <v/>
      </c>
      <c r="AV402" s="17" t="str">
        <f t="shared" ca="1" si="366"/>
        <v/>
      </c>
      <c r="AW402" s="17" t="str">
        <f t="shared" ca="1" si="367"/>
        <v/>
      </c>
      <c r="AX402" s="17" t="str">
        <f t="shared" ca="1" si="368"/>
        <v/>
      </c>
      <c r="AY402" s="17" t="str">
        <f t="shared" ca="1" si="369"/>
        <v/>
      </c>
      <c r="AZ402" s="17" t="str">
        <f t="shared" ca="1" si="370"/>
        <v/>
      </c>
      <c r="BA402" s="17" t="str">
        <f t="shared" ca="1" si="371"/>
        <v/>
      </c>
      <c r="BB402" s="17">
        <f t="shared" ca="1" si="372"/>
        <v>0.12144835394228881</v>
      </c>
      <c r="BC402" s="17">
        <f t="shared" ca="1" si="373"/>
        <v>-0.1095956328206128</v>
      </c>
      <c r="BD402" s="17">
        <f t="shared" ca="1" si="374"/>
        <v>0.47599821193879088</v>
      </c>
      <c r="BE402" s="17">
        <f t="shared" ca="1" si="375"/>
        <v>7.5439350616078871E-2</v>
      </c>
      <c r="BG402" s="17" t="str">
        <f t="shared" ca="1" si="376"/>
        <v/>
      </c>
      <c r="BH402" s="17" t="str">
        <f t="shared" ca="1" si="377"/>
        <v/>
      </c>
      <c r="BI402" s="17" t="str">
        <f t="shared" ca="1" si="378"/>
        <v/>
      </c>
      <c r="BJ402" s="17" t="str">
        <f t="shared" ca="1" si="379"/>
        <v/>
      </c>
      <c r="BK402" s="17" t="str">
        <f t="shared" ca="1" si="380"/>
        <v/>
      </c>
      <c r="BL402" s="17" t="str">
        <f t="shared" ca="1" si="381"/>
        <v/>
      </c>
      <c r="BM402" s="17" t="str">
        <f t="shared" ca="1" si="382"/>
        <v/>
      </c>
      <c r="BN402" s="17" t="str">
        <f t="shared" ca="1" si="383"/>
        <v/>
      </c>
      <c r="BO402" s="17" t="str">
        <f t="shared" ca="1" si="384"/>
        <v/>
      </c>
      <c r="BP402" s="17">
        <f t="shared" ca="1" si="385"/>
        <v>0.15353856395513232</v>
      </c>
      <c r="BQ402" s="17">
        <f t="shared" ca="1" si="386"/>
        <v>-1.1229557259962664E-2</v>
      </c>
      <c r="BR402" s="17">
        <f t="shared" ca="1" si="387"/>
        <v>0.4393153453086176</v>
      </c>
      <c r="BS402" s="17">
        <f t="shared" ca="1" si="388"/>
        <v>0.12021661521676408</v>
      </c>
      <c r="BX402" t="str">
        <f>IF('Macrobond Imports'!FG401="","",'Macrobond Imports'!FG401)</f>
        <v/>
      </c>
      <c r="BY402" t="str">
        <f>IF('Macrobond Imports'!AI401="","",'Macrobond Imports'!AI401)</f>
        <v/>
      </c>
      <c r="CA402" s="37" t="str">
        <f t="shared" ca="1" si="389"/>
        <v/>
      </c>
      <c r="CB402" s="37" t="str">
        <f t="shared" ca="1" si="390"/>
        <v/>
      </c>
    </row>
    <row r="403" spans="1:80" x14ac:dyDescent="0.25">
      <c r="A403" s="10">
        <f>IF('Macrobond Imports'!A402="","",'Macrobond Imports'!A402)</f>
        <v>29342</v>
      </c>
      <c r="B403" s="9" t="str">
        <f>IF('Macrobond Imports'!B402="","",'Macrobond Imports'!B402)</f>
        <v/>
      </c>
      <c r="C403" s="9" t="str">
        <f>IF('Macrobond Imports'!C402="","",'Macrobond Imports'!C402)</f>
        <v/>
      </c>
      <c r="D403" s="9" t="str">
        <f>IF('Macrobond Imports'!Z402="","",'Macrobond Imports'!Z402)</f>
        <v/>
      </c>
      <c r="E403" s="9" t="str">
        <f>IF('Macrobond Imports'!BH402="","",'Macrobond Imports'!BH402)</f>
        <v/>
      </c>
      <c r="F403" s="9" t="str">
        <f>IF('Macrobond Imports'!BJ402="","",'Macrobond Imports'!BJ402)</f>
        <v/>
      </c>
      <c r="G403" s="9" t="str">
        <f>IF('Macrobond Imports'!BK402="","",'Macrobond Imports'!BK402)</f>
        <v/>
      </c>
      <c r="H403" s="9" t="str">
        <f>IF('Macrobond Imports'!BL402="","",'Macrobond Imports'!BL402)</f>
        <v/>
      </c>
      <c r="I403" s="9" t="str">
        <f>IF('Macrobond Imports'!BS402="","",'Macrobond Imports'!BS402)</f>
        <v/>
      </c>
      <c r="J403" s="9" t="str">
        <f>IF('Macrobond Imports'!AA402="","",'Macrobond Imports'!AA402)</f>
        <v/>
      </c>
      <c r="K403" s="9">
        <f>IF('Macrobond Imports'!DF402="","",'Macrobond Imports'!DF402)</f>
        <v>89</v>
      </c>
      <c r="L403" s="9">
        <f>IF('Macrobond Imports'!EA402="","",'Macrobond Imports'!EA402)</f>
        <v>89.5</v>
      </c>
      <c r="M403" s="9">
        <f>IF('Macrobond Imports'!FA402="","",'Macrobond Imports'!FA402)</f>
        <v>84</v>
      </c>
      <c r="N403" s="9">
        <f>IF('Macrobond Imports'!FC402="","",'Macrobond Imports'!FC402)</f>
        <v>89.1</v>
      </c>
      <c r="P403" s="16">
        <f t="shared" si="336"/>
        <v>29342</v>
      </c>
      <c r="Q403" s="17" t="str">
        <f t="shared" si="337"/>
        <v/>
      </c>
      <c r="R403" s="17" t="str">
        <f t="shared" si="338"/>
        <v/>
      </c>
      <c r="S403" s="17" t="str">
        <f t="shared" si="339"/>
        <v/>
      </c>
      <c r="T403" s="17" t="str">
        <f t="shared" si="340"/>
        <v/>
      </c>
      <c r="U403" s="17" t="str">
        <f t="shared" si="341"/>
        <v/>
      </c>
      <c r="V403" s="17" t="str">
        <f t="shared" si="342"/>
        <v/>
      </c>
      <c r="W403" s="17" t="str">
        <f t="shared" si="343"/>
        <v/>
      </c>
      <c r="X403" s="17" t="str">
        <f t="shared" si="344"/>
        <v/>
      </c>
      <c r="Y403" s="17" t="str">
        <f t="shared" si="345"/>
        <v/>
      </c>
      <c r="Z403" s="17">
        <f t="shared" si="346"/>
        <v>5.6497175141243527E-3</v>
      </c>
      <c r="AA403" s="17">
        <f t="shared" si="347"/>
        <v>1.3590033975084959E-2</v>
      </c>
      <c r="AB403" s="17">
        <f t="shared" si="348"/>
        <v>-1.1890606420926764E-3</v>
      </c>
      <c r="AC403" s="17">
        <f t="shared" si="349"/>
        <v>3.3783783783782884E-3</v>
      </c>
      <c r="AE403" s="17" t="str">
        <f t="shared" ca="1" si="350"/>
        <v/>
      </c>
      <c r="AF403" s="17" t="str">
        <f t="shared" ca="1" si="351"/>
        <v/>
      </c>
      <c r="AG403" s="17" t="str">
        <f t="shared" ca="1" si="352"/>
        <v/>
      </c>
      <c r="AH403" s="17" t="str">
        <f t="shared" ca="1" si="353"/>
        <v/>
      </c>
      <c r="AI403" s="17" t="str">
        <f t="shared" ca="1" si="354"/>
        <v/>
      </c>
      <c r="AJ403" s="17" t="str">
        <f t="shared" ca="1" si="355"/>
        <v/>
      </c>
      <c r="AK403" s="17" t="str">
        <f t="shared" ca="1" si="356"/>
        <v/>
      </c>
      <c r="AL403" s="17" t="str">
        <f t="shared" ca="1" si="357"/>
        <v/>
      </c>
      <c r="AM403" s="17" t="str">
        <f t="shared" ca="1" si="358"/>
        <v/>
      </c>
      <c r="AN403" s="17">
        <f t="shared" ca="1" si="359"/>
        <v>0.16187989556135784</v>
      </c>
      <c r="AO403" s="17">
        <f t="shared" ca="1" si="360"/>
        <v>5.6670602125147518E-2</v>
      </c>
      <c r="AP403" s="17">
        <f t="shared" ca="1" si="361"/>
        <v>0.4893617021276595</v>
      </c>
      <c r="AQ403" s="17">
        <f t="shared" ca="1" si="362"/>
        <v>0.11934673366834181</v>
      </c>
      <c r="AS403" s="17" t="str">
        <f t="shared" ca="1" si="363"/>
        <v/>
      </c>
      <c r="AT403" s="17" t="str">
        <f t="shared" ca="1" si="364"/>
        <v/>
      </c>
      <c r="AU403" s="17" t="str">
        <f t="shared" ca="1" si="365"/>
        <v/>
      </c>
      <c r="AV403" s="17" t="str">
        <f t="shared" ca="1" si="366"/>
        <v/>
      </c>
      <c r="AW403" s="17" t="str">
        <f t="shared" ca="1" si="367"/>
        <v/>
      </c>
      <c r="AX403" s="17" t="str">
        <f t="shared" ca="1" si="368"/>
        <v/>
      </c>
      <c r="AY403" s="17" t="str">
        <f t="shared" ca="1" si="369"/>
        <v/>
      </c>
      <c r="AZ403" s="17" t="str">
        <f t="shared" ca="1" si="370"/>
        <v/>
      </c>
      <c r="BA403" s="17" t="str">
        <f t="shared" ca="1" si="371"/>
        <v/>
      </c>
      <c r="BB403" s="17">
        <f t="shared" ca="1" si="372"/>
        <v>6.5475828983280637E-2</v>
      </c>
      <c r="BC403" s="17">
        <f t="shared" ca="1" si="373"/>
        <v>-0.12733372106331819</v>
      </c>
      <c r="BD403" s="17">
        <f t="shared" ca="1" si="374"/>
        <v>0.22773766315482513</v>
      </c>
      <c r="BE403" s="17">
        <f t="shared" ca="1" si="375"/>
        <v>4.144532699394099E-2</v>
      </c>
      <c r="BG403" s="17" t="str">
        <f t="shared" ca="1" si="376"/>
        <v/>
      </c>
      <c r="BH403" s="17" t="str">
        <f t="shared" ca="1" si="377"/>
        <v/>
      </c>
      <c r="BI403" s="17" t="str">
        <f t="shared" ca="1" si="378"/>
        <v/>
      </c>
      <c r="BJ403" s="17" t="str">
        <f t="shared" ca="1" si="379"/>
        <v/>
      </c>
      <c r="BK403" s="17" t="str">
        <f t="shared" ca="1" si="380"/>
        <v/>
      </c>
      <c r="BL403" s="17" t="str">
        <f t="shared" ca="1" si="381"/>
        <v/>
      </c>
      <c r="BM403" s="17" t="str">
        <f t="shared" ca="1" si="382"/>
        <v/>
      </c>
      <c r="BN403" s="17" t="str">
        <f t="shared" ca="1" si="383"/>
        <v/>
      </c>
      <c r="BO403" s="17" t="str">
        <f t="shared" ca="1" si="384"/>
        <v/>
      </c>
      <c r="BP403" s="17">
        <f t="shared" ca="1" si="385"/>
        <v>0.14428277551775115</v>
      </c>
      <c r="BQ403" s="17">
        <f t="shared" ca="1" si="386"/>
        <v>-1.1080246913580227E-2</v>
      </c>
      <c r="BR403" s="17">
        <f t="shared" ca="1" si="387"/>
        <v>0.36489986672108676</v>
      </c>
      <c r="BS403" s="17">
        <f t="shared" ca="1" si="388"/>
        <v>0.11183922131578039</v>
      </c>
      <c r="BX403" t="str">
        <f>IF('Macrobond Imports'!FG402="","",'Macrobond Imports'!FG402)</f>
        <v/>
      </c>
      <c r="BY403" t="str">
        <f>IF('Macrobond Imports'!AI402="","",'Macrobond Imports'!AI402)</f>
        <v/>
      </c>
      <c r="CA403" s="37" t="str">
        <f t="shared" ca="1" si="389"/>
        <v/>
      </c>
      <c r="CB403" s="37" t="str">
        <f t="shared" ca="1" si="390"/>
        <v/>
      </c>
    </row>
    <row r="404" spans="1:80" x14ac:dyDescent="0.25">
      <c r="A404" s="10">
        <f>IF('Macrobond Imports'!A403="","",'Macrobond Imports'!A403)</f>
        <v>29373</v>
      </c>
      <c r="B404" s="9" t="str">
        <f>IF('Macrobond Imports'!B403="","",'Macrobond Imports'!B403)</f>
        <v/>
      </c>
      <c r="C404" s="9" t="str">
        <f>IF('Macrobond Imports'!C403="","",'Macrobond Imports'!C403)</f>
        <v/>
      </c>
      <c r="D404" s="9" t="str">
        <f>IF('Macrobond Imports'!Z403="","",'Macrobond Imports'!Z403)</f>
        <v/>
      </c>
      <c r="E404" s="9" t="str">
        <f>IF('Macrobond Imports'!BH403="","",'Macrobond Imports'!BH403)</f>
        <v/>
      </c>
      <c r="F404" s="9" t="str">
        <f>IF('Macrobond Imports'!BJ403="","",'Macrobond Imports'!BJ403)</f>
        <v/>
      </c>
      <c r="G404" s="9" t="str">
        <f>IF('Macrobond Imports'!BK403="","",'Macrobond Imports'!BK403)</f>
        <v/>
      </c>
      <c r="H404" s="9" t="str">
        <f>IF('Macrobond Imports'!BL403="","",'Macrobond Imports'!BL403)</f>
        <v/>
      </c>
      <c r="I404" s="9" t="str">
        <f>IF('Macrobond Imports'!BS403="","",'Macrobond Imports'!BS403)</f>
        <v/>
      </c>
      <c r="J404" s="9" t="str">
        <f>IF('Macrobond Imports'!AA403="","",'Macrobond Imports'!AA403)</f>
        <v/>
      </c>
      <c r="K404" s="9">
        <f>IF('Macrobond Imports'!DF403="","",'Macrobond Imports'!DF403)</f>
        <v>89.8</v>
      </c>
      <c r="L404" s="9">
        <f>IF('Macrobond Imports'!EA403="","",'Macrobond Imports'!EA403)</f>
        <v>90.1</v>
      </c>
      <c r="M404" s="9">
        <f>IF('Macrobond Imports'!FA403="","",'Macrobond Imports'!FA403)</f>
        <v>84.8</v>
      </c>
      <c r="N404" s="9">
        <f>IF('Macrobond Imports'!FC403="","",'Macrobond Imports'!FC403)</f>
        <v>89.8</v>
      </c>
      <c r="P404" s="16">
        <f t="shared" si="336"/>
        <v>29373</v>
      </c>
      <c r="Q404" s="17" t="str">
        <f t="shared" si="337"/>
        <v/>
      </c>
      <c r="R404" s="17" t="str">
        <f t="shared" si="338"/>
        <v/>
      </c>
      <c r="S404" s="17" t="str">
        <f t="shared" si="339"/>
        <v/>
      </c>
      <c r="T404" s="17" t="str">
        <f t="shared" si="340"/>
        <v/>
      </c>
      <c r="U404" s="17" t="str">
        <f t="shared" si="341"/>
        <v/>
      </c>
      <c r="V404" s="17" t="str">
        <f t="shared" si="342"/>
        <v/>
      </c>
      <c r="W404" s="17" t="str">
        <f t="shared" si="343"/>
        <v/>
      </c>
      <c r="X404" s="17" t="str">
        <f t="shared" si="344"/>
        <v/>
      </c>
      <c r="Y404" s="17" t="str">
        <f t="shared" si="345"/>
        <v/>
      </c>
      <c r="Z404" s="17">
        <f t="shared" si="346"/>
        <v>8.9887640449437534E-3</v>
      </c>
      <c r="AA404" s="17">
        <f t="shared" si="347"/>
        <v>6.7039106145250216E-3</v>
      </c>
      <c r="AB404" s="17">
        <f t="shared" si="348"/>
        <v>9.52380952380949E-3</v>
      </c>
      <c r="AC404" s="17">
        <f t="shared" si="349"/>
        <v>7.8563411896745983E-3</v>
      </c>
      <c r="AE404" s="17" t="str">
        <f t="shared" ca="1" si="350"/>
        <v/>
      </c>
      <c r="AF404" s="17" t="str">
        <f t="shared" ca="1" si="351"/>
        <v/>
      </c>
      <c r="AG404" s="17" t="str">
        <f t="shared" ca="1" si="352"/>
        <v/>
      </c>
      <c r="AH404" s="17" t="str">
        <f t="shared" ca="1" si="353"/>
        <v/>
      </c>
      <c r="AI404" s="17" t="str">
        <f t="shared" ca="1" si="354"/>
        <v/>
      </c>
      <c r="AJ404" s="17" t="str">
        <f t="shared" ca="1" si="355"/>
        <v/>
      </c>
      <c r="AK404" s="17" t="str">
        <f t="shared" ca="1" si="356"/>
        <v/>
      </c>
      <c r="AL404" s="17" t="str">
        <f t="shared" ca="1" si="357"/>
        <v/>
      </c>
      <c r="AM404" s="17" t="str">
        <f t="shared" ca="1" si="358"/>
        <v/>
      </c>
      <c r="AN404" s="17">
        <f t="shared" ca="1" si="359"/>
        <v>0.15870967741935482</v>
      </c>
      <c r="AO404" s="17">
        <f t="shared" ca="1" si="360"/>
        <v>5.2570093457943834E-2</v>
      </c>
      <c r="AP404" s="17">
        <f t="shared" ca="1" si="361"/>
        <v>0.44217687074829937</v>
      </c>
      <c r="AQ404" s="17">
        <f t="shared" ca="1" si="362"/>
        <v>0.12109862671660432</v>
      </c>
      <c r="AS404" s="17" t="str">
        <f t="shared" ca="1" si="363"/>
        <v/>
      </c>
      <c r="AT404" s="17" t="str">
        <f t="shared" ca="1" si="364"/>
        <v/>
      </c>
      <c r="AU404" s="17" t="str">
        <f t="shared" ca="1" si="365"/>
        <v/>
      </c>
      <c r="AV404" s="17" t="str">
        <f t="shared" ca="1" si="366"/>
        <v/>
      </c>
      <c r="AW404" s="17" t="str">
        <f t="shared" ca="1" si="367"/>
        <v/>
      </c>
      <c r="AX404" s="17" t="str">
        <f t="shared" ca="1" si="368"/>
        <v/>
      </c>
      <c r="AY404" s="17" t="str">
        <f t="shared" ca="1" si="369"/>
        <v/>
      </c>
      <c r="AZ404" s="17" t="str">
        <f t="shared" ca="1" si="370"/>
        <v/>
      </c>
      <c r="BA404" s="17" t="str">
        <f t="shared" ca="1" si="371"/>
        <v/>
      </c>
      <c r="BB404" s="17">
        <f t="shared" ca="1" si="372"/>
        <v>7.4560831403134298E-2</v>
      </c>
      <c r="BC404" s="17">
        <f t="shared" ca="1" si="373"/>
        <v>-3.0482238279683216E-2</v>
      </c>
      <c r="BD404" s="17">
        <f t="shared" ca="1" si="374"/>
        <v>0.11626578904409279</v>
      </c>
      <c r="BE404" s="17">
        <f t="shared" ca="1" si="375"/>
        <v>5.5286686517922456E-2</v>
      </c>
      <c r="BG404" s="17" t="str">
        <f t="shared" ca="1" si="376"/>
        <v/>
      </c>
      <c r="BH404" s="17" t="str">
        <f t="shared" ca="1" si="377"/>
        <v/>
      </c>
      <c r="BI404" s="17" t="str">
        <f t="shared" ca="1" si="378"/>
        <v/>
      </c>
      <c r="BJ404" s="17" t="str">
        <f t="shared" ca="1" si="379"/>
        <v/>
      </c>
      <c r="BK404" s="17" t="str">
        <f t="shared" ca="1" si="380"/>
        <v/>
      </c>
      <c r="BL404" s="17" t="str">
        <f t="shared" ca="1" si="381"/>
        <v/>
      </c>
      <c r="BM404" s="17" t="str">
        <f t="shared" ca="1" si="382"/>
        <v/>
      </c>
      <c r="BN404" s="17" t="str">
        <f t="shared" ca="1" si="383"/>
        <v/>
      </c>
      <c r="BO404" s="17" t="str">
        <f t="shared" ca="1" si="384"/>
        <v/>
      </c>
      <c r="BP404" s="17">
        <f t="shared" ca="1" si="385"/>
        <v>0.14286281179138327</v>
      </c>
      <c r="BQ404" s="17">
        <f t="shared" ca="1" si="386"/>
        <v>-2.3977329562942629E-2</v>
      </c>
      <c r="BR404" s="17">
        <f t="shared" ca="1" si="387"/>
        <v>0.34572695237863549</v>
      </c>
      <c r="BS404" s="17">
        <f t="shared" ca="1" si="388"/>
        <v>0.1108962066609358</v>
      </c>
      <c r="BX404" t="str">
        <f>IF('Macrobond Imports'!FG403="","",'Macrobond Imports'!FG403)</f>
        <v/>
      </c>
      <c r="BY404" t="str">
        <f>IF('Macrobond Imports'!AI403="","",'Macrobond Imports'!AI403)</f>
        <v/>
      </c>
      <c r="CA404" s="37" t="str">
        <f t="shared" ca="1" si="389"/>
        <v/>
      </c>
      <c r="CB404" s="37" t="str">
        <f t="shared" ca="1" si="390"/>
        <v/>
      </c>
    </row>
    <row r="405" spans="1:80" x14ac:dyDescent="0.25">
      <c r="A405" s="10">
        <f>IF('Macrobond Imports'!A404="","",'Macrobond Imports'!A404)</f>
        <v>29403</v>
      </c>
      <c r="B405" s="9" t="str">
        <f>IF('Macrobond Imports'!B404="","",'Macrobond Imports'!B404)</f>
        <v/>
      </c>
      <c r="C405" s="9" t="str">
        <f>IF('Macrobond Imports'!C404="","",'Macrobond Imports'!C404)</f>
        <v/>
      </c>
      <c r="D405" s="9" t="str">
        <f>IF('Macrobond Imports'!Z404="","",'Macrobond Imports'!Z404)</f>
        <v/>
      </c>
      <c r="E405" s="9" t="str">
        <f>IF('Macrobond Imports'!BH404="","",'Macrobond Imports'!BH404)</f>
        <v/>
      </c>
      <c r="F405" s="9" t="str">
        <f>IF('Macrobond Imports'!BJ404="","",'Macrobond Imports'!BJ404)</f>
        <v/>
      </c>
      <c r="G405" s="9" t="str">
        <f>IF('Macrobond Imports'!BK404="","",'Macrobond Imports'!BK404)</f>
        <v/>
      </c>
      <c r="H405" s="9" t="str">
        <f>IF('Macrobond Imports'!BL404="","",'Macrobond Imports'!BL404)</f>
        <v/>
      </c>
      <c r="I405" s="9" t="str">
        <f>IF('Macrobond Imports'!BS404="","",'Macrobond Imports'!BS404)</f>
        <v/>
      </c>
      <c r="J405" s="9" t="str">
        <f>IF('Macrobond Imports'!AA404="","",'Macrobond Imports'!AA404)</f>
        <v/>
      </c>
      <c r="K405" s="9">
        <f>IF('Macrobond Imports'!DF404="","",'Macrobond Imports'!DF404)</f>
        <v>90.5</v>
      </c>
      <c r="L405" s="9">
        <f>IF('Macrobond Imports'!EA404="","",'Macrobond Imports'!EA404)</f>
        <v>94.6</v>
      </c>
      <c r="M405" s="9">
        <f>IF('Macrobond Imports'!FA404="","",'Macrobond Imports'!FA404)</f>
        <v>86.5</v>
      </c>
      <c r="N405" s="9">
        <f>IF('Macrobond Imports'!FC404="","",'Macrobond Imports'!FC404)</f>
        <v>90.3</v>
      </c>
      <c r="P405" s="16">
        <f t="shared" si="336"/>
        <v>29403</v>
      </c>
      <c r="Q405" s="17" t="str">
        <f t="shared" si="337"/>
        <v/>
      </c>
      <c r="R405" s="17" t="str">
        <f t="shared" si="338"/>
        <v/>
      </c>
      <c r="S405" s="17" t="str">
        <f t="shared" si="339"/>
        <v/>
      </c>
      <c r="T405" s="17" t="str">
        <f t="shared" si="340"/>
        <v/>
      </c>
      <c r="U405" s="17" t="str">
        <f t="shared" si="341"/>
        <v/>
      </c>
      <c r="V405" s="17" t="str">
        <f t="shared" si="342"/>
        <v/>
      </c>
      <c r="W405" s="17" t="str">
        <f t="shared" si="343"/>
        <v/>
      </c>
      <c r="X405" s="17" t="str">
        <f t="shared" si="344"/>
        <v/>
      </c>
      <c r="Y405" s="17" t="str">
        <f t="shared" si="345"/>
        <v/>
      </c>
      <c r="Z405" s="17">
        <f t="shared" si="346"/>
        <v>7.7951002227172328E-3</v>
      </c>
      <c r="AA405" s="17">
        <f t="shared" si="347"/>
        <v>4.9944506104328434E-2</v>
      </c>
      <c r="AB405" s="17">
        <f t="shared" si="348"/>
        <v>2.0047169811320709E-2</v>
      </c>
      <c r="AC405" s="17">
        <f t="shared" si="349"/>
        <v>5.5679287305121505E-3</v>
      </c>
      <c r="AE405" s="17" t="str">
        <f t="shared" ca="1" si="350"/>
        <v/>
      </c>
      <c r="AF405" s="17" t="str">
        <f t="shared" ca="1" si="351"/>
        <v/>
      </c>
      <c r="AG405" s="17" t="str">
        <f t="shared" ca="1" si="352"/>
        <v/>
      </c>
      <c r="AH405" s="17" t="str">
        <f t="shared" ca="1" si="353"/>
        <v/>
      </c>
      <c r="AI405" s="17" t="str">
        <f t="shared" ca="1" si="354"/>
        <v/>
      </c>
      <c r="AJ405" s="17" t="str">
        <f t="shared" ca="1" si="355"/>
        <v/>
      </c>
      <c r="AK405" s="17" t="str">
        <f t="shared" ca="1" si="356"/>
        <v/>
      </c>
      <c r="AL405" s="17" t="str">
        <f t="shared" ca="1" si="357"/>
        <v/>
      </c>
      <c r="AM405" s="17" t="str">
        <f t="shared" ca="1" si="358"/>
        <v/>
      </c>
      <c r="AN405" s="17">
        <f t="shared" ca="1" si="359"/>
        <v>0.14993646759847512</v>
      </c>
      <c r="AO405" s="17">
        <f t="shared" ca="1" si="360"/>
        <v>9.3641618497109835E-2</v>
      </c>
      <c r="AP405" s="17">
        <f t="shared" ca="1" si="361"/>
        <v>0.41109298531810778</v>
      </c>
      <c r="AQ405" s="17">
        <f t="shared" ca="1" si="362"/>
        <v>0.11344019728729959</v>
      </c>
      <c r="AS405" s="17" t="str">
        <f t="shared" ca="1" si="363"/>
        <v/>
      </c>
      <c r="AT405" s="17" t="str">
        <f t="shared" ca="1" si="364"/>
        <v/>
      </c>
      <c r="AU405" s="17" t="str">
        <f t="shared" ca="1" si="365"/>
        <v/>
      </c>
      <c r="AV405" s="17" t="str">
        <f t="shared" ca="1" si="366"/>
        <v/>
      </c>
      <c r="AW405" s="17" t="str">
        <f t="shared" ca="1" si="367"/>
        <v/>
      </c>
      <c r="AX405" s="17" t="str">
        <f t="shared" ca="1" si="368"/>
        <v/>
      </c>
      <c r="AY405" s="17" t="str">
        <f t="shared" ca="1" si="369"/>
        <v/>
      </c>
      <c r="AZ405" s="17" t="str">
        <f t="shared" ca="1" si="370"/>
        <v/>
      </c>
      <c r="BA405" s="17" t="str">
        <f t="shared" ca="1" si="371"/>
        <v/>
      </c>
      <c r="BB405" s="17">
        <f t="shared" ca="1" si="372"/>
        <v>9.3506160395367299E-2</v>
      </c>
      <c r="BC405" s="17">
        <f t="shared" ca="1" si="373"/>
        <v>0.31741235274756563</v>
      </c>
      <c r="BD405" s="17">
        <f t="shared" ca="1" si="374"/>
        <v>0.11912976509168138</v>
      </c>
      <c r="BE405" s="17">
        <f t="shared" ca="1" si="375"/>
        <v>6.9298944514580629E-2</v>
      </c>
      <c r="BG405" s="17" t="str">
        <f t="shared" ca="1" si="376"/>
        <v/>
      </c>
      <c r="BH405" s="17" t="str">
        <f t="shared" ca="1" si="377"/>
        <v/>
      </c>
      <c r="BI405" s="17" t="str">
        <f t="shared" ca="1" si="378"/>
        <v/>
      </c>
      <c r="BJ405" s="17" t="str">
        <f t="shared" ca="1" si="379"/>
        <v/>
      </c>
      <c r="BK405" s="17" t="str">
        <f t="shared" ca="1" si="380"/>
        <v/>
      </c>
      <c r="BL405" s="17" t="str">
        <f t="shared" ca="1" si="381"/>
        <v/>
      </c>
      <c r="BM405" s="17" t="str">
        <f t="shared" ca="1" si="382"/>
        <v/>
      </c>
      <c r="BN405" s="17" t="str">
        <f t="shared" ca="1" si="383"/>
        <v/>
      </c>
      <c r="BO405" s="17" t="str">
        <f t="shared" ca="1" si="384"/>
        <v/>
      </c>
      <c r="BP405" s="17">
        <f t="shared" ca="1" si="385"/>
        <v>0.10738912925905919</v>
      </c>
      <c r="BQ405" s="17">
        <f t="shared" ca="1" si="386"/>
        <v>8.3064962161782274E-2</v>
      </c>
      <c r="BR405" s="17">
        <f t="shared" ca="1" si="387"/>
        <v>0.28523676114667729</v>
      </c>
      <c r="BS405" s="17">
        <f t="shared" ca="1" si="388"/>
        <v>7.236475254608199E-2</v>
      </c>
      <c r="BX405" t="str">
        <f>IF('Macrobond Imports'!FG404="","",'Macrobond Imports'!FG404)</f>
        <v/>
      </c>
      <c r="BY405" t="str">
        <f>IF('Macrobond Imports'!AI404="","",'Macrobond Imports'!AI404)</f>
        <v/>
      </c>
      <c r="CA405" s="37" t="str">
        <f t="shared" ca="1" si="389"/>
        <v/>
      </c>
      <c r="CB405" s="37" t="str">
        <f t="shared" ca="1" si="390"/>
        <v/>
      </c>
    </row>
    <row r="406" spans="1:80" x14ac:dyDescent="0.25">
      <c r="A406" s="10">
        <f>IF('Macrobond Imports'!A405="","",'Macrobond Imports'!A405)</f>
        <v>29434</v>
      </c>
      <c r="B406" s="9" t="str">
        <f>IF('Macrobond Imports'!B405="","",'Macrobond Imports'!B405)</f>
        <v/>
      </c>
      <c r="C406" s="9" t="str">
        <f>IF('Macrobond Imports'!C405="","",'Macrobond Imports'!C405)</f>
        <v/>
      </c>
      <c r="D406" s="9" t="str">
        <f>IF('Macrobond Imports'!Z405="","",'Macrobond Imports'!Z405)</f>
        <v/>
      </c>
      <c r="E406" s="9" t="str">
        <f>IF('Macrobond Imports'!BH405="","",'Macrobond Imports'!BH405)</f>
        <v/>
      </c>
      <c r="F406" s="9" t="str">
        <f>IF('Macrobond Imports'!BJ405="","",'Macrobond Imports'!BJ405)</f>
        <v/>
      </c>
      <c r="G406" s="9" t="str">
        <f>IF('Macrobond Imports'!BK405="","",'Macrobond Imports'!BK405)</f>
        <v/>
      </c>
      <c r="H406" s="9" t="str">
        <f>IF('Macrobond Imports'!BL405="","",'Macrobond Imports'!BL405)</f>
        <v/>
      </c>
      <c r="I406" s="9" t="str">
        <f>IF('Macrobond Imports'!BS405="","",'Macrobond Imports'!BS405)</f>
        <v/>
      </c>
      <c r="J406" s="9" t="str">
        <f>IF('Macrobond Imports'!AA405="","",'Macrobond Imports'!AA405)</f>
        <v/>
      </c>
      <c r="K406" s="9">
        <f>IF('Macrobond Imports'!DF405="","",'Macrobond Imports'!DF405)</f>
        <v>91.5</v>
      </c>
      <c r="L406" s="9">
        <f>IF('Macrobond Imports'!EA405="","",'Macrobond Imports'!EA405)</f>
        <v>99</v>
      </c>
      <c r="M406" s="9">
        <f>IF('Macrobond Imports'!FA405="","",'Macrobond Imports'!FA405)</f>
        <v>86.6</v>
      </c>
      <c r="N406" s="9">
        <f>IF('Macrobond Imports'!FC405="","",'Macrobond Imports'!FC405)</f>
        <v>91.1</v>
      </c>
      <c r="P406" s="16">
        <f t="shared" si="336"/>
        <v>29434</v>
      </c>
      <c r="Q406" s="17" t="str">
        <f t="shared" si="337"/>
        <v/>
      </c>
      <c r="R406" s="17" t="str">
        <f t="shared" si="338"/>
        <v/>
      </c>
      <c r="S406" s="17" t="str">
        <f t="shared" si="339"/>
        <v/>
      </c>
      <c r="T406" s="17" t="str">
        <f t="shared" si="340"/>
        <v/>
      </c>
      <c r="U406" s="17" t="str">
        <f t="shared" si="341"/>
        <v/>
      </c>
      <c r="V406" s="17" t="str">
        <f t="shared" si="342"/>
        <v/>
      </c>
      <c r="W406" s="17" t="str">
        <f t="shared" si="343"/>
        <v/>
      </c>
      <c r="X406" s="17" t="str">
        <f t="shared" si="344"/>
        <v/>
      </c>
      <c r="Y406" s="17" t="str">
        <f t="shared" si="345"/>
        <v/>
      </c>
      <c r="Z406" s="17">
        <f t="shared" si="346"/>
        <v>1.1049723756906049E-2</v>
      </c>
      <c r="AA406" s="17">
        <f t="shared" si="347"/>
        <v>4.6511627906976827E-2</v>
      </c>
      <c r="AB406" s="17">
        <f t="shared" si="348"/>
        <v>1.1560693641616826E-3</v>
      </c>
      <c r="AC406" s="17">
        <f t="shared" si="349"/>
        <v>8.8593576965669829E-3</v>
      </c>
      <c r="AE406" s="17" t="str">
        <f t="shared" ca="1" si="350"/>
        <v/>
      </c>
      <c r="AF406" s="17" t="str">
        <f t="shared" ca="1" si="351"/>
        <v/>
      </c>
      <c r="AG406" s="17" t="str">
        <f t="shared" ca="1" si="352"/>
        <v/>
      </c>
      <c r="AH406" s="17" t="str">
        <f t="shared" ca="1" si="353"/>
        <v/>
      </c>
      <c r="AI406" s="17" t="str">
        <f t="shared" ca="1" si="354"/>
        <v/>
      </c>
      <c r="AJ406" s="17" t="str">
        <f t="shared" ca="1" si="355"/>
        <v/>
      </c>
      <c r="AK406" s="17" t="str">
        <f t="shared" ca="1" si="356"/>
        <v/>
      </c>
      <c r="AL406" s="17" t="str">
        <f t="shared" ca="1" si="357"/>
        <v/>
      </c>
      <c r="AM406" s="17" t="str">
        <f t="shared" ca="1" si="358"/>
        <v/>
      </c>
      <c r="AN406" s="17">
        <f t="shared" ca="1" si="359"/>
        <v>0.14661654135338353</v>
      </c>
      <c r="AO406" s="17">
        <f t="shared" ca="1" si="360"/>
        <v>0.15789473684210531</v>
      </c>
      <c r="AP406" s="17">
        <f t="shared" ca="1" si="361"/>
        <v>0.34263565891472858</v>
      </c>
      <c r="AQ406" s="17">
        <f t="shared" ca="1" si="362"/>
        <v>0.11369193154034218</v>
      </c>
      <c r="AS406" s="17" t="str">
        <f t="shared" ca="1" si="363"/>
        <v/>
      </c>
      <c r="AT406" s="17" t="str">
        <f t="shared" ca="1" si="364"/>
        <v/>
      </c>
      <c r="AU406" s="17" t="str">
        <f t="shared" ca="1" si="365"/>
        <v/>
      </c>
      <c r="AV406" s="17" t="str">
        <f t="shared" ca="1" si="366"/>
        <v/>
      </c>
      <c r="AW406" s="17" t="str">
        <f t="shared" ca="1" si="367"/>
        <v/>
      </c>
      <c r="AX406" s="17" t="str">
        <f t="shared" ca="1" si="368"/>
        <v/>
      </c>
      <c r="AY406" s="17" t="str">
        <f t="shared" ca="1" si="369"/>
        <v/>
      </c>
      <c r="AZ406" s="17" t="str">
        <f t="shared" ca="1" si="370"/>
        <v/>
      </c>
      <c r="BA406" s="17" t="str">
        <f t="shared" ca="1" si="371"/>
        <v/>
      </c>
      <c r="BB406" s="17">
        <f t="shared" ca="1" si="372"/>
        <v>0.11718308025529378</v>
      </c>
      <c r="BC406" s="17">
        <f t="shared" ca="1" si="373"/>
        <v>0.49709250844271446</v>
      </c>
      <c r="BD406" s="17">
        <f t="shared" ca="1" si="374"/>
        <v>0.12967735668908476</v>
      </c>
      <c r="BE406" s="17">
        <f t="shared" ca="1" si="375"/>
        <v>9.2855372838148043E-2</v>
      </c>
      <c r="BG406" s="17" t="str">
        <f t="shared" ca="1" si="376"/>
        <v/>
      </c>
      <c r="BH406" s="17" t="str">
        <f t="shared" ca="1" si="377"/>
        <v/>
      </c>
      <c r="BI406" s="17" t="str">
        <f t="shared" ca="1" si="378"/>
        <v/>
      </c>
      <c r="BJ406" s="17" t="str">
        <f t="shared" ca="1" si="379"/>
        <v/>
      </c>
      <c r="BK406" s="17" t="str">
        <f t="shared" ca="1" si="380"/>
        <v/>
      </c>
      <c r="BL406" s="17" t="str">
        <f t="shared" ca="1" si="381"/>
        <v/>
      </c>
      <c r="BM406" s="17" t="str">
        <f t="shared" ca="1" si="382"/>
        <v/>
      </c>
      <c r="BN406" s="17" t="str">
        <f t="shared" ca="1" si="383"/>
        <v/>
      </c>
      <c r="BO406" s="17" t="str">
        <f t="shared" ca="1" si="384"/>
        <v/>
      </c>
      <c r="BP406" s="17">
        <f t="shared" ca="1" si="385"/>
        <v>9.1023175079752328E-2</v>
      </c>
      <c r="BQ406" s="17">
        <f t="shared" ca="1" si="386"/>
        <v>0.14300575176448072</v>
      </c>
      <c r="BR406" s="17">
        <f t="shared" ca="1" si="387"/>
        <v>0.177687326084635</v>
      </c>
      <c r="BS406" s="17">
        <f t="shared" ca="1" si="388"/>
        <v>6.6840719658989523E-2</v>
      </c>
      <c r="BX406" t="str">
        <f>IF('Macrobond Imports'!FG405="","",'Macrobond Imports'!FG405)</f>
        <v/>
      </c>
      <c r="BY406" t="str">
        <f>IF('Macrobond Imports'!AI405="","",'Macrobond Imports'!AI405)</f>
        <v/>
      </c>
      <c r="CA406" s="37" t="str">
        <f t="shared" ca="1" si="389"/>
        <v/>
      </c>
      <c r="CB406" s="37" t="str">
        <f t="shared" ca="1" si="390"/>
        <v/>
      </c>
    </row>
    <row r="407" spans="1:80" x14ac:dyDescent="0.25">
      <c r="A407" s="10">
        <f>IF('Macrobond Imports'!A406="","",'Macrobond Imports'!A406)</f>
        <v>29465</v>
      </c>
      <c r="B407" s="9" t="str">
        <f>IF('Macrobond Imports'!B406="","",'Macrobond Imports'!B406)</f>
        <v/>
      </c>
      <c r="C407" s="9" t="str">
        <f>IF('Macrobond Imports'!C406="","",'Macrobond Imports'!C406)</f>
        <v/>
      </c>
      <c r="D407" s="9" t="str">
        <f>IF('Macrobond Imports'!Z406="","",'Macrobond Imports'!Z406)</f>
        <v/>
      </c>
      <c r="E407" s="9" t="str">
        <f>IF('Macrobond Imports'!BH406="","",'Macrobond Imports'!BH406)</f>
        <v/>
      </c>
      <c r="F407" s="9" t="str">
        <f>IF('Macrobond Imports'!BJ406="","",'Macrobond Imports'!BJ406)</f>
        <v/>
      </c>
      <c r="G407" s="9" t="str">
        <f>IF('Macrobond Imports'!BK406="","",'Macrobond Imports'!BK406)</f>
        <v/>
      </c>
      <c r="H407" s="9" t="str">
        <f>IF('Macrobond Imports'!BL406="","",'Macrobond Imports'!BL406)</f>
        <v/>
      </c>
      <c r="I407" s="9" t="str">
        <f>IF('Macrobond Imports'!BS406="","",'Macrobond Imports'!BS406)</f>
        <v/>
      </c>
      <c r="J407" s="9" t="str">
        <f>IF('Macrobond Imports'!AA406="","",'Macrobond Imports'!AA406)</f>
        <v/>
      </c>
      <c r="K407" s="9">
        <f>IF('Macrobond Imports'!DF406="","",'Macrobond Imports'!DF406)</f>
        <v>91.9</v>
      </c>
      <c r="L407" s="9">
        <f>IF('Macrobond Imports'!EA406="","",'Macrobond Imports'!EA406)</f>
        <v>100.4</v>
      </c>
      <c r="M407" s="9">
        <f>IF('Macrobond Imports'!FA406="","",'Macrobond Imports'!FA406)</f>
        <v>87.3</v>
      </c>
      <c r="N407" s="9">
        <f>IF('Macrobond Imports'!FC406="","",'Macrobond Imports'!FC406)</f>
        <v>91.4</v>
      </c>
      <c r="P407" s="16">
        <f t="shared" si="336"/>
        <v>29465</v>
      </c>
      <c r="Q407" s="17" t="str">
        <f t="shared" si="337"/>
        <v/>
      </c>
      <c r="R407" s="17" t="str">
        <f t="shared" si="338"/>
        <v/>
      </c>
      <c r="S407" s="17" t="str">
        <f t="shared" si="339"/>
        <v/>
      </c>
      <c r="T407" s="17" t="str">
        <f t="shared" si="340"/>
        <v/>
      </c>
      <c r="U407" s="17" t="str">
        <f t="shared" si="341"/>
        <v/>
      </c>
      <c r="V407" s="17" t="str">
        <f t="shared" si="342"/>
        <v/>
      </c>
      <c r="W407" s="17" t="str">
        <f t="shared" si="343"/>
        <v/>
      </c>
      <c r="X407" s="17" t="str">
        <f t="shared" si="344"/>
        <v/>
      </c>
      <c r="Y407" s="17" t="str">
        <f t="shared" si="345"/>
        <v/>
      </c>
      <c r="Z407" s="17">
        <f t="shared" si="346"/>
        <v>4.3715846994536456E-3</v>
      </c>
      <c r="AA407" s="17">
        <f t="shared" si="347"/>
        <v>1.4141414141414232E-2</v>
      </c>
      <c r="AB407" s="17">
        <f t="shared" si="348"/>
        <v>8.083140877598094E-3</v>
      </c>
      <c r="AC407" s="17">
        <f t="shared" si="349"/>
        <v>3.293084522502765E-3</v>
      </c>
      <c r="AE407" s="17" t="str">
        <f t="shared" ca="1" si="350"/>
        <v/>
      </c>
      <c r="AF407" s="17" t="str">
        <f t="shared" ca="1" si="351"/>
        <v/>
      </c>
      <c r="AG407" s="17" t="str">
        <f t="shared" ca="1" si="352"/>
        <v/>
      </c>
      <c r="AH407" s="17" t="str">
        <f t="shared" ca="1" si="353"/>
        <v/>
      </c>
      <c r="AI407" s="17" t="str">
        <f t="shared" ca="1" si="354"/>
        <v/>
      </c>
      <c r="AJ407" s="17" t="str">
        <f t="shared" ca="1" si="355"/>
        <v/>
      </c>
      <c r="AK407" s="17" t="str">
        <f t="shared" ca="1" si="356"/>
        <v/>
      </c>
      <c r="AL407" s="17" t="str">
        <f t="shared" ca="1" si="357"/>
        <v/>
      </c>
      <c r="AM407" s="17" t="str">
        <f t="shared" ca="1" si="358"/>
        <v/>
      </c>
      <c r="AN407" s="17">
        <f t="shared" ca="1" si="359"/>
        <v>0.13316892725030849</v>
      </c>
      <c r="AO407" s="17">
        <f t="shared" ca="1" si="360"/>
        <v>0.14220705346985207</v>
      </c>
      <c r="AP407" s="17">
        <f t="shared" ca="1" si="361"/>
        <v>0.28951255539143261</v>
      </c>
      <c r="AQ407" s="17">
        <f t="shared" ca="1" si="362"/>
        <v>0.10519951632406288</v>
      </c>
      <c r="AS407" s="17" t="str">
        <f t="shared" ca="1" si="363"/>
        <v/>
      </c>
      <c r="AT407" s="17" t="str">
        <f t="shared" ca="1" si="364"/>
        <v/>
      </c>
      <c r="AU407" s="17" t="str">
        <f t="shared" ca="1" si="365"/>
        <v/>
      </c>
      <c r="AV407" s="17" t="str">
        <f t="shared" ca="1" si="366"/>
        <v/>
      </c>
      <c r="AW407" s="17" t="str">
        <f t="shared" ca="1" si="367"/>
        <v/>
      </c>
      <c r="AX407" s="17" t="str">
        <f t="shared" ca="1" si="368"/>
        <v/>
      </c>
      <c r="AY407" s="17" t="str">
        <f t="shared" ca="1" si="369"/>
        <v/>
      </c>
      <c r="AZ407" s="17" t="str">
        <f t="shared" ca="1" si="370"/>
        <v/>
      </c>
      <c r="BA407" s="17" t="str">
        <f t="shared" ca="1" si="371"/>
        <v/>
      </c>
      <c r="BB407" s="17">
        <f t="shared" ca="1" si="372"/>
        <v>9.6873890557409803E-2</v>
      </c>
      <c r="BC407" s="17">
        <f t="shared" ca="1" si="373"/>
        <v>0.54182714444559665</v>
      </c>
      <c r="BD407" s="17">
        <f t="shared" ca="1" si="374"/>
        <v>0.12324259918023928</v>
      </c>
      <c r="BE407" s="17">
        <f t="shared" ca="1" si="375"/>
        <v>7.3196966109174255E-2</v>
      </c>
      <c r="BG407" s="17" t="str">
        <f t="shared" ca="1" si="376"/>
        <v/>
      </c>
      <c r="BH407" s="17" t="str">
        <f t="shared" ca="1" si="377"/>
        <v/>
      </c>
      <c r="BI407" s="17" t="str">
        <f t="shared" ca="1" si="378"/>
        <v/>
      </c>
      <c r="BJ407" s="17" t="str">
        <f t="shared" ca="1" si="379"/>
        <v/>
      </c>
      <c r="BK407" s="17" t="str">
        <f t="shared" ca="1" si="380"/>
        <v/>
      </c>
      <c r="BL407" s="17" t="str">
        <f t="shared" ca="1" si="381"/>
        <v/>
      </c>
      <c r="BM407" s="17" t="str">
        <f t="shared" ca="1" si="382"/>
        <v/>
      </c>
      <c r="BN407" s="17" t="str">
        <f t="shared" ca="1" si="383"/>
        <v/>
      </c>
      <c r="BO407" s="17" t="str">
        <f t="shared" ca="1" si="384"/>
        <v/>
      </c>
      <c r="BP407" s="17">
        <f t="shared" ca="1" si="385"/>
        <v>8.5660038769854063E-2</v>
      </c>
      <c r="BQ407" s="17">
        <f t="shared" ca="1" si="386"/>
        <v>0.22263191600846155</v>
      </c>
      <c r="BR407" s="17">
        <f t="shared" ca="1" si="387"/>
        <v>0.11974876033057846</v>
      </c>
      <c r="BS407" s="17">
        <f t="shared" ca="1" si="388"/>
        <v>6.4204148810949713E-2</v>
      </c>
      <c r="BX407" t="str">
        <f>IF('Macrobond Imports'!FG406="","",'Macrobond Imports'!FG406)</f>
        <v/>
      </c>
      <c r="BY407" t="str">
        <f>IF('Macrobond Imports'!AI406="","",'Macrobond Imports'!AI406)</f>
        <v/>
      </c>
      <c r="CA407" s="37" t="str">
        <f t="shared" ca="1" si="389"/>
        <v/>
      </c>
      <c r="CB407" s="37" t="str">
        <f t="shared" ca="1" si="390"/>
        <v/>
      </c>
    </row>
    <row r="408" spans="1:80" x14ac:dyDescent="0.25">
      <c r="A408" s="10">
        <f>IF('Macrobond Imports'!A407="","",'Macrobond Imports'!A407)</f>
        <v>29495</v>
      </c>
      <c r="B408" s="9" t="str">
        <f>IF('Macrobond Imports'!B407="","",'Macrobond Imports'!B407)</f>
        <v/>
      </c>
      <c r="C408" s="9" t="str">
        <f>IF('Macrobond Imports'!C407="","",'Macrobond Imports'!C407)</f>
        <v/>
      </c>
      <c r="D408" s="9" t="str">
        <f>IF('Macrobond Imports'!Z407="","",'Macrobond Imports'!Z407)</f>
        <v/>
      </c>
      <c r="E408" s="9" t="str">
        <f>IF('Macrobond Imports'!BH407="","",'Macrobond Imports'!BH407)</f>
        <v/>
      </c>
      <c r="F408" s="9" t="str">
        <f>IF('Macrobond Imports'!BJ407="","",'Macrobond Imports'!BJ407)</f>
        <v/>
      </c>
      <c r="G408" s="9" t="str">
        <f>IF('Macrobond Imports'!BK407="","",'Macrobond Imports'!BK407)</f>
        <v/>
      </c>
      <c r="H408" s="9" t="str">
        <f>IF('Macrobond Imports'!BL407="","",'Macrobond Imports'!BL407)</f>
        <v/>
      </c>
      <c r="I408" s="9" t="str">
        <f>IF('Macrobond Imports'!BS407="","",'Macrobond Imports'!BS407)</f>
        <v/>
      </c>
      <c r="J408" s="9" t="str">
        <f>IF('Macrobond Imports'!AA407="","",'Macrobond Imports'!AA407)</f>
        <v/>
      </c>
      <c r="K408" s="9">
        <f>IF('Macrobond Imports'!DF407="","",'Macrobond Imports'!DF407)</f>
        <v>92.8</v>
      </c>
      <c r="L408" s="9">
        <f>IF('Macrobond Imports'!EA407="","",'Macrobond Imports'!EA407)</f>
        <v>102.2</v>
      </c>
      <c r="M408" s="9">
        <f>IF('Macrobond Imports'!FA407="","",'Macrobond Imports'!FA407)</f>
        <v>87.3</v>
      </c>
      <c r="N408" s="9">
        <f>IF('Macrobond Imports'!FC407="","",'Macrobond Imports'!FC407)</f>
        <v>92.1</v>
      </c>
      <c r="P408" s="16">
        <f t="shared" si="336"/>
        <v>29495</v>
      </c>
      <c r="Q408" s="17" t="str">
        <f t="shared" si="337"/>
        <v/>
      </c>
      <c r="R408" s="17" t="str">
        <f t="shared" si="338"/>
        <v/>
      </c>
      <c r="S408" s="17" t="str">
        <f t="shared" si="339"/>
        <v/>
      </c>
      <c r="T408" s="17" t="str">
        <f t="shared" si="340"/>
        <v/>
      </c>
      <c r="U408" s="17" t="str">
        <f t="shared" si="341"/>
        <v/>
      </c>
      <c r="V408" s="17" t="str">
        <f t="shared" si="342"/>
        <v/>
      </c>
      <c r="W408" s="17" t="str">
        <f t="shared" si="343"/>
        <v/>
      </c>
      <c r="X408" s="17" t="str">
        <f t="shared" si="344"/>
        <v/>
      </c>
      <c r="Y408" s="17" t="str">
        <f t="shared" si="345"/>
        <v/>
      </c>
      <c r="Z408" s="17">
        <f t="shared" si="346"/>
        <v>9.7932535364526618E-3</v>
      </c>
      <c r="AA408" s="17">
        <f t="shared" si="347"/>
        <v>1.7928286852589626E-2</v>
      </c>
      <c r="AB408" s="17">
        <f t="shared" si="348"/>
        <v>0</v>
      </c>
      <c r="AC408" s="17">
        <f t="shared" si="349"/>
        <v>7.6586433260392717E-3</v>
      </c>
      <c r="AE408" s="17" t="str">
        <f t="shared" ca="1" si="350"/>
        <v/>
      </c>
      <c r="AF408" s="17" t="str">
        <f t="shared" ca="1" si="351"/>
        <v/>
      </c>
      <c r="AG408" s="17" t="str">
        <f t="shared" ca="1" si="352"/>
        <v/>
      </c>
      <c r="AH408" s="17" t="str">
        <f t="shared" ca="1" si="353"/>
        <v/>
      </c>
      <c r="AI408" s="17" t="str">
        <f t="shared" ca="1" si="354"/>
        <v/>
      </c>
      <c r="AJ408" s="17" t="str">
        <f t="shared" ca="1" si="355"/>
        <v/>
      </c>
      <c r="AK408" s="17" t="str">
        <f t="shared" ca="1" si="356"/>
        <v/>
      </c>
      <c r="AL408" s="17" t="str">
        <f t="shared" ca="1" si="357"/>
        <v/>
      </c>
      <c r="AM408" s="17" t="str">
        <f t="shared" ca="1" si="358"/>
        <v/>
      </c>
      <c r="AN408" s="17">
        <f t="shared" ca="1" si="359"/>
        <v>0.12621359223300965</v>
      </c>
      <c r="AO408" s="17">
        <f t="shared" ca="1" si="360"/>
        <v>0.15090090090090102</v>
      </c>
      <c r="AP408" s="17">
        <f t="shared" ca="1" si="361"/>
        <v>0.24536376604850219</v>
      </c>
      <c r="AQ408" s="17">
        <f t="shared" ca="1" si="362"/>
        <v>9.7735399284862856E-2</v>
      </c>
      <c r="AS408" s="17" t="str">
        <f t="shared" ca="1" si="363"/>
        <v/>
      </c>
      <c r="AT408" s="17" t="str">
        <f t="shared" ca="1" si="364"/>
        <v/>
      </c>
      <c r="AU408" s="17" t="str">
        <f t="shared" ca="1" si="365"/>
        <v/>
      </c>
      <c r="AV408" s="17" t="str">
        <f t="shared" ca="1" si="366"/>
        <v/>
      </c>
      <c r="AW408" s="17" t="str">
        <f t="shared" ca="1" si="367"/>
        <v/>
      </c>
      <c r="AX408" s="17" t="str">
        <f t="shared" ca="1" si="368"/>
        <v/>
      </c>
      <c r="AY408" s="17" t="str">
        <f t="shared" ca="1" si="369"/>
        <v/>
      </c>
      <c r="AZ408" s="17" t="str">
        <f t="shared" ca="1" si="370"/>
        <v/>
      </c>
      <c r="BA408" s="17" t="str">
        <f t="shared" ca="1" si="371"/>
        <v/>
      </c>
      <c r="BB408" s="17">
        <f t="shared" ca="1" si="372"/>
        <v>0.10559887484674246</v>
      </c>
      <c r="BC408" s="17">
        <f t="shared" ca="1" si="373"/>
        <v>0.36219423384957894</v>
      </c>
      <c r="BD408" s="17">
        <f t="shared" ca="1" si="374"/>
        <v>3.7510605906441397E-2</v>
      </c>
      <c r="BE408" s="17">
        <f t="shared" ca="1" si="375"/>
        <v>8.2150138920889404E-2</v>
      </c>
      <c r="BG408" s="17" t="str">
        <f t="shared" ca="1" si="376"/>
        <v/>
      </c>
      <c r="BH408" s="17" t="str">
        <f t="shared" ca="1" si="377"/>
        <v/>
      </c>
      <c r="BI408" s="17" t="str">
        <f t="shared" ca="1" si="378"/>
        <v/>
      </c>
      <c r="BJ408" s="17" t="str">
        <f t="shared" ca="1" si="379"/>
        <v/>
      </c>
      <c r="BK408" s="17" t="str">
        <f t="shared" ca="1" si="380"/>
        <v/>
      </c>
      <c r="BL408" s="17" t="str">
        <f t="shared" ca="1" si="381"/>
        <v/>
      </c>
      <c r="BM408" s="17" t="str">
        <f t="shared" ca="1" si="382"/>
        <v/>
      </c>
      <c r="BN408" s="17" t="str">
        <f t="shared" ca="1" si="383"/>
        <v/>
      </c>
      <c r="BO408" s="17" t="str">
        <f t="shared" ca="1" si="384"/>
        <v/>
      </c>
      <c r="BP408" s="17">
        <f t="shared" ca="1" si="385"/>
        <v>9.9535893261833985E-2</v>
      </c>
      <c r="BQ408" s="17">
        <f t="shared" ca="1" si="386"/>
        <v>0.33961618029752905</v>
      </c>
      <c r="BR408" s="17">
        <f t="shared" ca="1" si="387"/>
        <v>7.7547679069563502E-2</v>
      </c>
      <c r="BS408" s="17">
        <f t="shared" ca="1" si="388"/>
        <v>7.5705350620890899E-2</v>
      </c>
      <c r="BX408" t="str">
        <f>IF('Macrobond Imports'!FG407="","",'Macrobond Imports'!FG407)</f>
        <v/>
      </c>
      <c r="BY408" t="str">
        <f>IF('Macrobond Imports'!AI407="","",'Macrobond Imports'!AI407)</f>
        <v/>
      </c>
      <c r="CA408" s="37" t="str">
        <f t="shared" ca="1" si="389"/>
        <v/>
      </c>
      <c r="CB408" s="37" t="str">
        <f t="shared" ca="1" si="390"/>
        <v/>
      </c>
    </row>
    <row r="409" spans="1:80" x14ac:dyDescent="0.25">
      <c r="A409" s="10">
        <f>IF('Macrobond Imports'!A408="","",'Macrobond Imports'!A408)</f>
        <v>29526</v>
      </c>
      <c r="B409" s="9" t="str">
        <f>IF('Macrobond Imports'!B408="","",'Macrobond Imports'!B408)</f>
        <v/>
      </c>
      <c r="C409" s="9" t="str">
        <f>IF('Macrobond Imports'!C408="","",'Macrobond Imports'!C408)</f>
        <v/>
      </c>
      <c r="D409" s="9" t="str">
        <f>IF('Macrobond Imports'!Z408="","",'Macrobond Imports'!Z408)</f>
        <v/>
      </c>
      <c r="E409" s="9" t="str">
        <f>IF('Macrobond Imports'!BH408="","",'Macrobond Imports'!BH408)</f>
        <v/>
      </c>
      <c r="F409" s="9" t="str">
        <f>IF('Macrobond Imports'!BJ408="","",'Macrobond Imports'!BJ408)</f>
        <v/>
      </c>
      <c r="G409" s="9" t="str">
        <f>IF('Macrobond Imports'!BK408="","",'Macrobond Imports'!BK408)</f>
        <v/>
      </c>
      <c r="H409" s="9" t="str">
        <f>IF('Macrobond Imports'!BL408="","",'Macrobond Imports'!BL408)</f>
        <v/>
      </c>
      <c r="I409" s="9" t="str">
        <f>IF('Macrobond Imports'!BS408="","",'Macrobond Imports'!BS408)</f>
        <v/>
      </c>
      <c r="J409" s="9" t="str">
        <f>IF('Macrobond Imports'!AA408="","",'Macrobond Imports'!AA408)</f>
        <v/>
      </c>
      <c r="K409" s="9">
        <f>IF('Macrobond Imports'!DF408="","",'Macrobond Imports'!DF408)</f>
        <v>93.5</v>
      </c>
      <c r="L409" s="9">
        <f>IF('Macrobond Imports'!EA408="","",'Macrobond Imports'!EA408)</f>
        <v>103.5</v>
      </c>
      <c r="M409" s="9">
        <f>IF('Macrobond Imports'!FA408="","",'Macrobond Imports'!FA408)</f>
        <v>88.8</v>
      </c>
      <c r="N409" s="9">
        <f>IF('Macrobond Imports'!FC408="","",'Macrobond Imports'!FC408)</f>
        <v>92.6</v>
      </c>
      <c r="P409" s="16">
        <f t="shared" si="336"/>
        <v>29526</v>
      </c>
      <c r="Q409" s="17" t="str">
        <f t="shared" si="337"/>
        <v/>
      </c>
      <c r="R409" s="17" t="str">
        <f t="shared" si="338"/>
        <v/>
      </c>
      <c r="S409" s="17" t="str">
        <f t="shared" si="339"/>
        <v/>
      </c>
      <c r="T409" s="17" t="str">
        <f t="shared" si="340"/>
        <v/>
      </c>
      <c r="U409" s="17" t="str">
        <f t="shared" si="341"/>
        <v/>
      </c>
      <c r="V409" s="17" t="str">
        <f t="shared" si="342"/>
        <v/>
      </c>
      <c r="W409" s="17" t="str">
        <f t="shared" si="343"/>
        <v/>
      </c>
      <c r="X409" s="17" t="str">
        <f t="shared" si="344"/>
        <v/>
      </c>
      <c r="Y409" s="17" t="str">
        <f t="shared" si="345"/>
        <v/>
      </c>
      <c r="Z409" s="17">
        <f t="shared" si="346"/>
        <v>7.5431034482758008E-3</v>
      </c>
      <c r="AA409" s="17">
        <f t="shared" si="347"/>
        <v>1.2720156555773077E-2</v>
      </c>
      <c r="AB409" s="17">
        <f t="shared" si="348"/>
        <v>1.7182130584192379E-2</v>
      </c>
      <c r="AC409" s="17">
        <f t="shared" si="349"/>
        <v>5.4288816503800241E-3</v>
      </c>
      <c r="AE409" s="17" t="str">
        <f t="shared" ca="1" si="350"/>
        <v/>
      </c>
      <c r="AF409" s="17" t="str">
        <f t="shared" ca="1" si="351"/>
        <v/>
      </c>
      <c r="AG409" s="17" t="str">
        <f t="shared" ca="1" si="352"/>
        <v/>
      </c>
      <c r="AH409" s="17" t="str">
        <f t="shared" ca="1" si="353"/>
        <v/>
      </c>
      <c r="AI409" s="17" t="str">
        <f t="shared" ca="1" si="354"/>
        <v/>
      </c>
      <c r="AJ409" s="17" t="str">
        <f t="shared" ca="1" si="355"/>
        <v/>
      </c>
      <c r="AK409" s="17" t="str">
        <f t="shared" ca="1" si="356"/>
        <v/>
      </c>
      <c r="AL409" s="17" t="str">
        <f t="shared" ca="1" si="357"/>
        <v/>
      </c>
      <c r="AM409" s="17" t="str">
        <f t="shared" ca="1" si="358"/>
        <v/>
      </c>
      <c r="AN409" s="17">
        <f t="shared" ca="1" si="359"/>
        <v>0.12379807692307687</v>
      </c>
      <c r="AO409" s="17">
        <f t="shared" ca="1" si="360"/>
        <v>0.14999999999999991</v>
      </c>
      <c r="AP409" s="17">
        <f t="shared" ca="1" si="361"/>
        <v>0.23504867872044488</v>
      </c>
      <c r="AQ409" s="17">
        <f t="shared" ca="1" si="362"/>
        <v>9.5857988165680474E-2</v>
      </c>
      <c r="AS409" s="17" t="str">
        <f t="shared" ca="1" si="363"/>
        <v/>
      </c>
      <c r="AT409" s="17" t="str">
        <f t="shared" ca="1" si="364"/>
        <v/>
      </c>
      <c r="AU409" s="17" t="str">
        <f t="shared" ca="1" si="365"/>
        <v/>
      </c>
      <c r="AV409" s="17" t="str">
        <f t="shared" ca="1" si="366"/>
        <v/>
      </c>
      <c r="AW409" s="17" t="str">
        <f t="shared" ca="1" si="367"/>
        <v/>
      </c>
      <c r="AX409" s="17" t="str">
        <f t="shared" ca="1" si="368"/>
        <v/>
      </c>
      <c r="AY409" s="17" t="str">
        <f t="shared" ca="1" si="369"/>
        <v/>
      </c>
      <c r="AZ409" s="17" t="str">
        <f t="shared" ca="1" si="370"/>
        <v/>
      </c>
      <c r="BA409" s="17" t="str">
        <f t="shared" ca="1" si="371"/>
        <v/>
      </c>
      <c r="BB409" s="17">
        <f t="shared" ca="1" si="372"/>
        <v>9.0340307307024581E-2</v>
      </c>
      <c r="BC409" s="17">
        <f t="shared" ca="1" si="373"/>
        <v>0.19459480226760428</v>
      </c>
      <c r="BD409" s="17">
        <f t="shared" ca="1" si="374"/>
        <v>0.10555485229492856</v>
      </c>
      <c r="BE409" s="17">
        <f t="shared" ca="1" si="375"/>
        <v>6.7506280573853994E-2</v>
      </c>
      <c r="BG409" s="17" t="str">
        <f t="shared" ca="1" si="376"/>
        <v/>
      </c>
      <c r="BH409" s="17" t="str">
        <f t="shared" ca="1" si="377"/>
        <v/>
      </c>
      <c r="BI409" s="17" t="str">
        <f t="shared" ca="1" si="378"/>
        <v/>
      </c>
      <c r="BJ409" s="17" t="str">
        <f t="shared" ca="1" si="379"/>
        <v/>
      </c>
      <c r="BK409" s="17" t="str">
        <f t="shared" ca="1" si="380"/>
        <v/>
      </c>
      <c r="BL409" s="17" t="str">
        <f t="shared" ca="1" si="381"/>
        <v/>
      </c>
      <c r="BM409" s="17" t="str">
        <f t="shared" ca="1" si="382"/>
        <v/>
      </c>
      <c r="BN409" s="17" t="str">
        <f t="shared" ca="1" si="383"/>
        <v/>
      </c>
      <c r="BO409" s="17" t="str">
        <f t="shared" ca="1" si="384"/>
        <v/>
      </c>
      <c r="BP409" s="17">
        <f t="shared" ca="1" si="385"/>
        <v>0.10368009089761387</v>
      </c>
      <c r="BQ409" s="17">
        <f t="shared" ca="1" si="386"/>
        <v>0.33731781155394658</v>
      </c>
      <c r="BR409" s="17">
        <f t="shared" ca="1" si="387"/>
        <v>0.11755102040816334</v>
      </c>
      <c r="BS409" s="17">
        <f t="shared" ca="1" si="388"/>
        <v>8.0106464318959514E-2</v>
      </c>
      <c r="BX409" t="str">
        <f>IF('Macrobond Imports'!FG408="","",'Macrobond Imports'!FG408)</f>
        <v/>
      </c>
      <c r="BY409" t="str">
        <f>IF('Macrobond Imports'!AI408="","",'Macrobond Imports'!AI408)</f>
        <v/>
      </c>
      <c r="CA409" s="37" t="str">
        <f t="shared" ca="1" si="389"/>
        <v/>
      </c>
      <c r="CB409" s="37" t="str">
        <f t="shared" ca="1" si="390"/>
        <v/>
      </c>
    </row>
    <row r="410" spans="1:80" x14ac:dyDescent="0.25">
      <c r="A410" s="10">
        <f>IF('Macrobond Imports'!A409="","",'Macrobond Imports'!A409)</f>
        <v>29556</v>
      </c>
      <c r="B410" s="9" t="str">
        <f>IF('Macrobond Imports'!B409="","",'Macrobond Imports'!B409)</f>
        <v/>
      </c>
      <c r="C410" s="9" t="str">
        <f>IF('Macrobond Imports'!C409="","",'Macrobond Imports'!C409)</f>
        <v/>
      </c>
      <c r="D410" s="9" t="str">
        <f>IF('Macrobond Imports'!Z409="","",'Macrobond Imports'!Z409)</f>
        <v/>
      </c>
      <c r="E410" s="9" t="str">
        <f>IF('Macrobond Imports'!BH409="","",'Macrobond Imports'!BH409)</f>
        <v/>
      </c>
      <c r="F410" s="9" t="str">
        <f>IF('Macrobond Imports'!BJ409="","",'Macrobond Imports'!BJ409)</f>
        <v/>
      </c>
      <c r="G410" s="9" t="str">
        <f>IF('Macrobond Imports'!BK409="","",'Macrobond Imports'!BK409)</f>
        <v/>
      </c>
      <c r="H410" s="9" t="str">
        <f>IF('Macrobond Imports'!BL409="","",'Macrobond Imports'!BL409)</f>
        <v/>
      </c>
      <c r="I410" s="9" t="str">
        <f>IF('Macrobond Imports'!BS409="","",'Macrobond Imports'!BS409)</f>
        <v/>
      </c>
      <c r="J410" s="9" t="str">
        <f>IF('Macrobond Imports'!AA409="","",'Macrobond Imports'!AA409)</f>
        <v/>
      </c>
      <c r="K410" s="9">
        <f>IF('Macrobond Imports'!DF409="","",'Macrobond Imports'!DF409)</f>
        <v>94.4</v>
      </c>
      <c r="L410" s="9">
        <f>IF('Macrobond Imports'!EA409="","",'Macrobond Imports'!EA409)</f>
        <v>102.7</v>
      </c>
      <c r="M410" s="9">
        <f>IF('Macrobond Imports'!FA409="","",'Macrobond Imports'!FA409)</f>
        <v>91.5</v>
      </c>
      <c r="N410" s="9">
        <f>IF('Macrobond Imports'!FC409="","",'Macrobond Imports'!FC409)</f>
        <v>93.7</v>
      </c>
      <c r="P410" s="16">
        <f t="shared" si="336"/>
        <v>29556</v>
      </c>
      <c r="Q410" s="17" t="str">
        <f t="shared" si="337"/>
        <v/>
      </c>
      <c r="R410" s="17" t="str">
        <f t="shared" si="338"/>
        <v/>
      </c>
      <c r="S410" s="17" t="str">
        <f t="shared" si="339"/>
        <v/>
      </c>
      <c r="T410" s="17" t="str">
        <f t="shared" si="340"/>
        <v/>
      </c>
      <c r="U410" s="17" t="str">
        <f t="shared" si="341"/>
        <v/>
      </c>
      <c r="V410" s="17" t="str">
        <f t="shared" si="342"/>
        <v/>
      </c>
      <c r="W410" s="17" t="str">
        <f t="shared" si="343"/>
        <v/>
      </c>
      <c r="X410" s="17" t="str">
        <f t="shared" si="344"/>
        <v/>
      </c>
      <c r="Y410" s="17" t="str">
        <f t="shared" si="345"/>
        <v/>
      </c>
      <c r="Z410" s="17">
        <f t="shared" si="346"/>
        <v>9.6256684491979883E-3</v>
      </c>
      <c r="AA410" s="17">
        <f t="shared" si="347"/>
        <v>-7.7294685990337841E-3</v>
      </c>
      <c r="AB410" s="17">
        <f t="shared" si="348"/>
        <v>3.0405405405405483E-2</v>
      </c>
      <c r="AC410" s="17">
        <f t="shared" si="349"/>
        <v>1.1879049676025932E-2</v>
      </c>
      <c r="AE410" s="17" t="str">
        <f t="shared" ca="1" si="350"/>
        <v/>
      </c>
      <c r="AF410" s="17" t="str">
        <f t="shared" ca="1" si="351"/>
        <v/>
      </c>
      <c r="AG410" s="17" t="str">
        <f t="shared" ca="1" si="352"/>
        <v/>
      </c>
      <c r="AH410" s="17" t="str">
        <f t="shared" ca="1" si="353"/>
        <v/>
      </c>
      <c r="AI410" s="17" t="str">
        <f t="shared" ca="1" si="354"/>
        <v/>
      </c>
      <c r="AJ410" s="17" t="str">
        <f t="shared" ca="1" si="355"/>
        <v/>
      </c>
      <c r="AK410" s="17" t="str">
        <f t="shared" ca="1" si="356"/>
        <v/>
      </c>
      <c r="AL410" s="17" t="str">
        <f t="shared" ca="1" si="357"/>
        <v/>
      </c>
      <c r="AM410" s="17" t="str">
        <f t="shared" ca="1" si="358"/>
        <v/>
      </c>
      <c r="AN410" s="17">
        <f t="shared" ca="1" si="359"/>
        <v>0.12380952380952381</v>
      </c>
      <c r="AO410" s="17">
        <f t="shared" ca="1" si="360"/>
        <v>0.12609649122807021</v>
      </c>
      <c r="AP410" s="17">
        <f t="shared" ca="1" si="361"/>
        <v>0.25170998632010955</v>
      </c>
      <c r="AQ410" s="17">
        <f t="shared" ca="1" si="362"/>
        <v>9.9765258215962493E-2</v>
      </c>
      <c r="AS410" s="17" t="str">
        <f t="shared" ca="1" si="363"/>
        <v/>
      </c>
      <c r="AT410" s="17" t="str">
        <f t="shared" ca="1" si="364"/>
        <v/>
      </c>
      <c r="AU410" s="17" t="str">
        <f t="shared" ca="1" si="365"/>
        <v/>
      </c>
      <c r="AV410" s="17" t="str">
        <f t="shared" ca="1" si="366"/>
        <v/>
      </c>
      <c r="AW410" s="17" t="str">
        <f t="shared" ca="1" si="367"/>
        <v/>
      </c>
      <c r="AX410" s="17" t="str">
        <f t="shared" ca="1" si="368"/>
        <v/>
      </c>
      <c r="AY410" s="17" t="str">
        <f t="shared" ca="1" si="369"/>
        <v/>
      </c>
      <c r="AZ410" s="17" t="str">
        <f t="shared" ca="1" si="370"/>
        <v/>
      </c>
      <c r="BA410" s="17" t="str">
        <f t="shared" ca="1" si="371"/>
        <v/>
      </c>
      <c r="BB410" s="17">
        <f t="shared" ca="1" si="372"/>
        <v>0.11333517794867554</v>
      </c>
      <c r="BC410" s="17">
        <f t="shared" ca="1" si="373"/>
        <v>9.4830589712086466E-2</v>
      </c>
      <c r="BD410" s="17">
        <f t="shared" ca="1" si="374"/>
        <v>0.20677804783294929</v>
      </c>
      <c r="BE410" s="17">
        <f t="shared" ca="1" si="375"/>
        <v>0.10451999081253449</v>
      </c>
      <c r="BG410" s="17" t="str">
        <f t="shared" ca="1" si="376"/>
        <v/>
      </c>
      <c r="BH410" s="17" t="str">
        <f t="shared" ca="1" si="377"/>
        <v/>
      </c>
      <c r="BI410" s="17" t="str">
        <f t="shared" ca="1" si="378"/>
        <v/>
      </c>
      <c r="BJ410" s="17" t="str">
        <f t="shared" ca="1" si="379"/>
        <v/>
      </c>
      <c r="BK410" s="17" t="str">
        <f t="shared" ca="1" si="380"/>
        <v/>
      </c>
      <c r="BL410" s="17" t="str">
        <f t="shared" ca="1" si="381"/>
        <v/>
      </c>
      <c r="BM410" s="17" t="str">
        <f t="shared" ca="1" si="382"/>
        <v/>
      </c>
      <c r="BN410" s="17" t="str">
        <f t="shared" ca="1" si="383"/>
        <v/>
      </c>
      <c r="BO410" s="17" t="str">
        <f t="shared" ca="1" si="384"/>
        <v/>
      </c>
      <c r="BP410" s="17">
        <f t="shared" ca="1" si="385"/>
        <v>0.10507388356208591</v>
      </c>
      <c r="BQ410" s="17">
        <f t="shared" ca="1" si="386"/>
        <v>0.29924575111388152</v>
      </c>
      <c r="BR410" s="17">
        <f t="shared" ca="1" si="387"/>
        <v>0.16426135857956581</v>
      </c>
      <c r="BS410" s="17">
        <f t="shared" ca="1" si="388"/>
        <v>8.8745839554367434E-2</v>
      </c>
      <c r="BX410" t="str">
        <f>IF('Macrobond Imports'!FG409="","",'Macrobond Imports'!FG409)</f>
        <v/>
      </c>
      <c r="BY410" t="str">
        <f>IF('Macrobond Imports'!AI409="","",'Macrobond Imports'!AI409)</f>
        <v/>
      </c>
      <c r="CA410" s="37" t="str">
        <f t="shared" ca="1" si="389"/>
        <v/>
      </c>
      <c r="CB410" s="37" t="str">
        <f t="shared" ca="1" si="390"/>
        <v/>
      </c>
    </row>
    <row r="411" spans="1:80" x14ac:dyDescent="0.25">
      <c r="A411" s="10">
        <f>IF('Macrobond Imports'!A410="","",'Macrobond Imports'!A410)</f>
        <v>29587</v>
      </c>
      <c r="B411" s="9" t="str">
        <f>IF('Macrobond Imports'!B410="","",'Macrobond Imports'!B410)</f>
        <v/>
      </c>
      <c r="C411" s="9" t="str">
        <f>IF('Macrobond Imports'!C410="","",'Macrobond Imports'!C410)</f>
        <v/>
      </c>
      <c r="D411" s="9" t="str">
        <f>IF('Macrobond Imports'!Z410="","",'Macrobond Imports'!Z410)</f>
        <v/>
      </c>
      <c r="E411" s="9" t="str">
        <f>IF('Macrobond Imports'!BH410="","",'Macrobond Imports'!BH410)</f>
        <v/>
      </c>
      <c r="F411" s="9" t="str">
        <f>IF('Macrobond Imports'!BJ410="","",'Macrobond Imports'!BJ410)</f>
        <v/>
      </c>
      <c r="G411" s="9" t="str">
        <f>IF('Macrobond Imports'!BK410="","",'Macrobond Imports'!BK410)</f>
        <v/>
      </c>
      <c r="H411" s="9" t="str">
        <f>IF('Macrobond Imports'!BL410="","",'Macrobond Imports'!BL410)</f>
        <v/>
      </c>
      <c r="I411" s="9" t="str">
        <f>IF('Macrobond Imports'!BS410="","",'Macrobond Imports'!BS410)</f>
        <v/>
      </c>
      <c r="J411" s="9" t="str">
        <f>IF('Macrobond Imports'!AA410="","",'Macrobond Imports'!AA410)</f>
        <v/>
      </c>
      <c r="K411" s="9">
        <f>IF('Macrobond Imports'!DF410="","",'Macrobond Imports'!DF410)</f>
        <v>95.6</v>
      </c>
      <c r="L411" s="9">
        <f>IF('Macrobond Imports'!EA410="","",'Macrobond Imports'!EA410)</f>
        <v>103.4</v>
      </c>
      <c r="M411" s="9">
        <f>IF('Macrobond Imports'!FA410="","",'Macrobond Imports'!FA410)</f>
        <v>94</v>
      </c>
      <c r="N411" s="9">
        <f>IF('Macrobond Imports'!FC410="","",'Macrobond Imports'!FC410)</f>
        <v>94.7</v>
      </c>
      <c r="P411" s="16">
        <f t="shared" si="336"/>
        <v>29587</v>
      </c>
      <c r="Q411" s="17" t="str">
        <f t="shared" si="337"/>
        <v/>
      </c>
      <c r="R411" s="17" t="str">
        <f t="shared" si="338"/>
        <v/>
      </c>
      <c r="S411" s="17" t="str">
        <f t="shared" si="339"/>
        <v/>
      </c>
      <c r="T411" s="17" t="str">
        <f t="shared" si="340"/>
        <v/>
      </c>
      <c r="U411" s="17" t="str">
        <f t="shared" si="341"/>
        <v/>
      </c>
      <c r="V411" s="17" t="str">
        <f t="shared" si="342"/>
        <v/>
      </c>
      <c r="W411" s="17" t="str">
        <f t="shared" si="343"/>
        <v/>
      </c>
      <c r="X411" s="17" t="str">
        <f t="shared" si="344"/>
        <v/>
      </c>
      <c r="Y411" s="17" t="str">
        <f t="shared" si="345"/>
        <v/>
      </c>
      <c r="Z411" s="17">
        <f t="shared" si="346"/>
        <v>1.2711864406779627E-2</v>
      </c>
      <c r="AA411" s="17">
        <f t="shared" si="347"/>
        <v>6.8159688412852137E-3</v>
      </c>
      <c r="AB411" s="17">
        <f t="shared" si="348"/>
        <v>2.732240437158473E-2</v>
      </c>
      <c r="AC411" s="17">
        <f t="shared" si="349"/>
        <v>1.067235859124871E-2</v>
      </c>
      <c r="AE411" s="17" t="str">
        <f t="shared" ca="1" si="350"/>
        <v/>
      </c>
      <c r="AF411" s="17" t="str">
        <f t="shared" ca="1" si="351"/>
        <v/>
      </c>
      <c r="AG411" s="17" t="str">
        <f t="shared" ca="1" si="352"/>
        <v/>
      </c>
      <c r="AH411" s="17" t="str">
        <f t="shared" ca="1" si="353"/>
        <v/>
      </c>
      <c r="AI411" s="17" t="str">
        <f t="shared" ca="1" si="354"/>
        <v/>
      </c>
      <c r="AJ411" s="17" t="str">
        <f t="shared" ca="1" si="355"/>
        <v/>
      </c>
      <c r="AK411" s="17" t="str">
        <f t="shared" ca="1" si="356"/>
        <v/>
      </c>
      <c r="AL411" s="17" t="str">
        <f t="shared" ca="1" si="357"/>
        <v/>
      </c>
      <c r="AM411" s="17" t="str">
        <f t="shared" ca="1" si="358"/>
        <v/>
      </c>
      <c r="AN411" s="17">
        <f t="shared" ca="1" si="359"/>
        <v>0.11162790697674407</v>
      </c>
      <c r="AO411" s="17">
        <f t="shared" ca="1" si="360"/>
        <v>0.13751375137513744</v>
      </c>
      <c r="AP411" s="17">
        <f t="shared" ca="1" si="361"/>
        <v>0.23197903014416776</v>
      </c>
      <c r="AQ411" s="17">
        <f t="shared" ca="1" si="362"/>
        <v>8.6009174311926673E-2</v>
      </c>
      <c r="AS411" s="17" t="str">
        <f t="shared" ca="1" si="363"/>
        <v/>
      </c>
      <c r="AT411" s="17" t="str">
        <f t="shared" ca="1" si="364"/>
        <v/>
      </c>
      <c r="AU411" s="17" t="str">
        <f t="shared" ca="1" si="365"/>
        <v/>
      </c>
      <c r="AV411" s="17" t="str">
        <f t="shared" ca="1" si="366"/>
        <v/>
      </c>
      <c r="AW411" s="17" t="str">
        <f t="shared" ca="1" si="367"/>
        <v/>
      </c>
      <c r="AX411" s="17" t="str">
        <f t="shared" ca="1" si="368"/>
        <v/>
      </c>
      <c r="AY411" s="17" t="str">
        <f t="shared" ca="1" si="369"/>
        <v/>
      </c>
      <c r="AZ411" s="17" t="str">
        <f t="shared" ca="1" si="370"/>
        <v/>
      </c>
      <c r="BA411" s="17" t="str">
        <f t="shared" ca="1" si="371"/>
        <v/>
      </c>
      <c r="BB411" s="17">
        <f t="shared" ca="1" si="372"/>
        <v>0.12626260406986867</v>
      </c>
      <c r="BC411" s="17">
        <f t="shared" ca="1" si="373"/>
        <v>4.7800428788051352E-2</v>
      </c>
      <c r="BD411" s="17">
        <f t="shared" ca="1" si="374"/>
        <v>0.34417074668736558</v>
      </c>
      <c r="BE411" s="17">
        <f t="shared" ca="1" si="375"/>
        <v>0.11779302480402998</v>
      </c>
      <c r="BG411" s="17" t="str">
        <f t="shared" ca="1" si="376"/>
        <v/>
      </c>
      <c r="BH411" s="17" t="str">
        <f t="shared" ca="1" si="377"/>
        <v/>
      </c>
      <c r="BI411" s="17" t="str">
        <f t="shared" ca="1" si="378"/>
        <v/>
      </c>
      <c r="BJ411" s="17" t="str">
        <f t="shared" ca="1" si="379"/>
        <v/>
      </c>
      <c r="BK411" s="17" t="str">
        <f t="shared" ca="1" si="380"/>
        <v/>
      </c>
      <c r="BL411" s="17" t="str">
        <f t="shared" ca="1" si="381"/>
        <v/>
      </c>
      <c r="BM411" s="17" t="str">
        <f t="shared" ca="1" si="382"/>
        <v/>
      </c>
      <c r="BN411" s="17" t="str">
        <f t="shared" ca="1" si="383"/>
        <v/>
      </c>
      <c r="BO411" s="17" t="str">
        <f t="shared" ca="1" si="384"/>
        <v/>
      </c>
      <c r="BP411" s="17">
        <f t="shared" ca="1" si="385"/>
        <v>0.11588290955709502</v>
      </c>
      <c r="BQ411" s="17">
        <f t="shared" ca="1" si="386"/>
        <v>0.19469983775013566</v>
      </c>
      <c r="BR411" s="17">
        <f t="shared" ca="1" si="387"/>
        <v>0.18092819673226623</v>
      </c>
      <c r="BS411" s="17">
        <f t="shared" ca="1" si="388"/>
        <v>9.982720328080763E-2</v>
      </c>
      <c r="BX411" t="str">
        <f>IF('Macrobond Imports'!FG410="","",'Macrobond Imports'!FG410)</f>
        <v/>
      </c>
      <c r="BY411" t="str">
        <f>IF('Macrobond Imports'!AI410="","",'Macrobond Imports'!AI410)</f>
        <v/>
      </c>
      <c r="CA411" s="37" t="str">
        <f t="shared" ca="1" si="389"/>
        <v/>
      </c>
      <c r="CB411" s="37" t="str">
        <f t="shared" ca="1" si="390"/>
        <v/>
      </c>
    </row>
    <row r="412" spans="1:80" x14ac:dyDescent="0.25">
      <c r="A412" s="10">
        <f>IF('Macrobond Imports'!A411="","",'Macrobond Imports'!A411)</f>
        <v>29618</v>
      </c>
      <c r="B412" s="9" t="str">
        <f>IF('Macrobond Imports'!B411="","",'Macrobond Imports'!B411)</f>
        <v/>
      </c>
      <c r="C412" s="9" t="str">
        <f>IF('Macrobond Imports'!C411="","",'Macrobond Imports'!C411)</f>
        <v/>
      </c>
      <c r="D412" s="9" t="str">
        <f>IF('Macrobond Imports'!Z411="","",'Macrobond Imports'!Z411)</f>
        <v/>
      </c>
      <c r="E412" s="9" t="str">
        <f>IF('Macrobond Imports'!BH411="","",'Macrobond Imports'!BH411)</f>
        <v/>
      </c>
      <c r="F412" s="9" t="str">
        <f>IF('Macrobond Imports'!BJ411="","",'Macrobond Imports'!BJ411)</f>
        <v/>
      </c>
      <c r="G412" s="9" t="str">
        <f>IF('Macrobond Imports'!BK411="","",'Macrobond Imports'!BK411)</f>
        <v/>
      </c>
      <c r="H412" s="9" t="str">
        <f>IF('Macrobond Imports'!BL411="","",'Macrobond Imports'!BL411)</f>
        <v/>
      </c>
      <c r="I412" s="9" t="str">
        <f>IF('Macrobond Imports'!BS411="","",'Macrobond Imports'!BS411)</f>
        <v/>
      </c>
      <c r="J412" s="9" t="str">
        <f>IF('Macrobond Imports'!AA411="","",'Macrobond Imports'!AA411)</f>
        <v/>
      </c>
      <c r="K412" s="9">
        <f>IF('Macrobond Imports'!DF411="","",'Macrobond Imports'!DF411)</f>
        <v>96.1</v>
      </c>
      <c r="L412" s="9">
        <f>IF('Macrobond Imports'!EA411="","",'Macrobond Imports'!EA411)</f>
        <v>104.2</v>
      </c>
      <c r="M412" s="9">
        <f>IF('Macrobond Imports'!FA411="","",'Macrobond Imports'!FA411)</f>
        <v>96.7</v>
      </c>
      <c r="N412" s="9">
        <f>IF('Macrobond Imports'!FC411="","",'Macrobond Imports'!FC411)</f>
        <v>94.9</v>
      </c>
      <c r="P412" s="16">
        <f t="shared" si="336"/>
        <v>29618</v>
      </c>
      <c r="Q412" s="17" t="str">
        <f t="shared" si="337"/>
        <v/>
      </c>
      <c r="R412" s="17" t="str">
        <f t="shared" si="338"/>
        <v/>
      </c>
      <c r="S412" s="17" t="str">
        <f t="shared" si="339"/>
        <v/>
      </c>
      <c r="T412" s="17" t="str">
        <f t="shared" si="340"/>
        <v/>
      </c>
      <c r="U412" s="17" t="str">
        <f t="shared" si="341"/>
        <v/>
      </c>
      <c r="V412" s="17" t="str">
        <f t="shared" si="342"/>
        <v/>
      </c>
      <c r="W412" s="17" t="str">
        <f t="shared" si="343"/>
        <v/>
      </c>
      <c r="X412" s="17" t="str">
        <f t="shared" si="344"/>
        <v/>
      </c>
      <c r="Y412" s="17" t="str">
        <f t="shared" si="345"/>
        <v/>
      </c>
      <c r="Z412" s="17">
        <f t="shared" si="346"/>
        <v>5.2301255230124966E-3</v>
      </c>
      <c r="AA412" s="17">
        <f t="shared" si="347"/>
        <v>7.7369439071566237E-3</v>
      </c>
      <c r="AB412" s="17">
        <f t="shared" si="348"/>
        <v>2.8723404255319274E-2</v>
      </c>
      <c r="AC412" s="17">
        <f t="shared" si="349"/>
        <v>2.1119324181626542E-3</v>
      </c>
      <c r="AE412" s="17" t="str">
        <f t="shared" ca="1" si="350"/>
        <v/>
      </c>
      <c r="AF412" s="17" t="str">
        <f t="shared" ca="1" si="351"/>
        <v/>
      </c>
      <c r="AG412" s="17" t="str">
        <f t="shared" ca="1" si="352"/>
        <v/>
      </c>
      <c r="AH412" s="17" t="str">
        <f t="shared" ca="1" si="353"/>
        <v/>
      </c>
      <c r="AI412" s="17" t="str">
        <f t="shared" ca="1" si="354"/>
        <v/>
      </c>
      <c r="AJ412" s="17" t="str">
        <f t="shared" ca="1" si="355"/>
        <v/>
      </c>
      <c r="AK412" s="17" t="str">
        <f t="shared" ca="1" si="356"/>
        <v/>
      </c>
      <c r="AL412" s="17" t="str">
        <f t="shared" ca="1" si="357"/>
        <v/>
      </c>
      <c r="AM412" s="17" t="str">
        <f t="shared" ca="1" si="358"/>
        <v/>
      </c>
      <c r="AN412" s="17">
        <f t="shared" ca="1" si="359"/>
        <v>9.7031963470319615E-2</v>
      </c>
      <c r="AO412" s="17">
        <f t="shared" ca="1" si="360"/>
        <v>0.12526997840172793</v>
      </c>
      <c r="AP412" s="17">
        <f t="shared" ca="1" si="361"/>
        <v>0.21177944862155407</v>
      </c>
      <c r="AQ412" s="17">
        <f t="shared" ca="1" si="362"/>
        <v>7.5963718820861725E-2</v>
      </c>
      <c r="AS412" s="17" t="str">
        <f t="shared" ca="1" si="363"/>
        <v/>
      </c>
      <c r="AT412" s="17" t="str">
        <f t="shared" ca="1" si="364"/>
        <v/>
      </c>
      <c r="AU412" s="17" t="str">
        <f t="shared" ca="1" si="365"/>
        <v/>
      </c>
      <c r="AV412" s="17" t="str">
        <f t="shared" ca="1" si="366"/>
        <v/>
      </c>
      <c r="AW412" s="17" t="str">
        <f t="shared" ca="1" si="367"/>
        <v/>
      </c>
      <c r="AX412" s="17" t="str">
        <f t="shared" ca="1" si="368"/>
        <v/>
      </c>
      <c r="AY412" s="17" t="str">
        <f t="shared" ca="1" si="369"/>
        <v/>
      </c>
      <c r="AZ412" s="17" t="str">
        <f t="shared" ca="1" si="370"/>
        <v/>
      </c>
      <c r="BA412" s="17" t="str">
        <f t="shared" ca="1" si="371"/>
        <v/>
      </c>
      <c r="BB412" s="17">
        <f t="shared" ca="1" si="372"/>
        <v>0.11595609158410891</v>
      </c>
      <c r="BC412" s="17">
        <f t="shared" ca="1" si="373"/>
        <v>2.7328831800251141E-2</v>
      </c>
      <c r="BD412" s="17">
        <f t="shared" ca="1" si="374"/>
        <v>0.40622246993590849</v>
      </c>
      <c r="BE412" s="17">
        <f t="shared" ca="1" si="375"/>
        <v>0.10311528671326675</v>
      </c>
      <c r="BG412" s="17" t="str">
        <f t="shared" ca="1" si="376"/>
        <v/>
      </c>
      <c r="BH412" s="17" t="str">
        <f t="shared" ca="1" si="377"/>
        <v/>
      </c>
      <c r="BI412" s="17" t="str">
        <f t="shared" ca="1" si="378"/>
        <v/>
      </c>
      <c r="BJ412" s="17" t="str">
        <f t="shared" ca="1" si="379"/>
        <v/>
      </c>
      <c r="BK412" s="17" t="str">
        <f t="shared" ca="1" si="380"/>
        <v/>
      </c>
      <c r="BL412" s="17" t="str">
        <f t="shared" ca="1" si="381"/>
        <v/>
      </c>
      <c r="BM412" s="17" t="str">
        <f t="shared" ca="1" si="382"/>
        <v/>
      </c>
      <c r="BN412" s="17" t="str">
        <f t="shared" ca="1" si="383"/>
        <v/>
      </c>
      <c r="BO412" s="17" t="str">
        <f t="shared" ca="1" si="384"/>
        <v/>
      </c>
      <c r="BP412" s="17">
        <f t="shared" ca="1" si="385"/>
        <v>0.10307384514318119</v>
      </c>
      <c r="BQ412" s="17">
        <f t="shared" ca="1" si="386"/>
        <v>0.10780940720334686</v>
      </c>
      <c r="BR412" s="17">
        <f t="shared" ca="1" si="387"/>
        <v>0.24685848236429897</v>
      </c>
      <c r="BS412" s="17">
        <f t="shared" ca="1" si="388"/>
        <v>8.5164732546833211E-2</v>
      </c>
      <c r="BX412" t="str">
        <f>IF('Macrobond Imports'!FG411="","",'Macrobond Imports'!FG411)</f>
        <v/>
      </c>
      <c r="BY412" t="str">
        <f>IF('Macrobond Imports'!AI411="","",'Macrobond Imports'!AI411)</f>
        <v/>
      </c>
      <c r="CA412" s="37" t="str">
        <f t="shared" ca="1" si="389"/>
        <v/>
      </c>
      <c r="CB412" s="37" t="str">
        <f t="shared" ca="1" si="390"/>
        <v/>
      </c>
    </row>
    <row r="413" spans="1:80" x14ac:dyDescent="0.25">
      <c r="A413" s="10">
        <f>IF('Macrobond Imports'!A412="","",'Macrobond Imports'!A412)</f>
        <v>29646</v>
      </c>
      <c r="B413" s="9" t="str">
        <f>IF('Macrobond Imports'!B412="","",'Macrobond Imports'!B412)</f>
        <v/>
      </c>
      <c r="C413" s="9" t="str">
        <f>IF('Macrobond Imports'!C412="","",'Macrobond Imports'!C412)</f>
        <v/>
      </c>
      <c r="D413" s="9" t="str">
        <f>IF('Macrobond Imports'!Z412="","",'Macrobond Imports'!Z412)</f>
        <v/>
      </c>
      <c r="E413" s="9" t="str">
        <f>IF('Macrobond Imports'!BH412="","",'Macrobond Imports'!BH412)</f>
        <v/>
      </c>
      <c r="F413" s="9" t="str">
        <f>IF('Macrobond Imports'!BJ412="","",'Macrobond Imports'!BJ412)</f>
        <v/>
      </c>
      <c r="G413" s="9" t="str">
        <f>IF('Macrobond Imports'!BK412="","",'Macrobond Imports'!BK412)</f>
        <v/>
      </c>
      <c r="H413" s="9" t="str">
        <f>IF('Macrobond Imports'!BL412="","",'Macrobond Imports'!BL412)</f>
        <v/>
      </c>
      <c r="I413" s="9" t="str">
        <f>IF('Macrobond Imports'!BS412="","",'Macrobond Imports'!BS412)</f>
        <v/>
      </c>
      <c r="J413" s="9" t="str">
        <f>IF('Macrobond Imports'!AA412="","",'Macrobond Imports'!AA412)</f>
        <v/>
      </c>
      <c r="K413" s="9">
        <f>IF('Macrobond Imports'!DF412="","",'Macrobond Imports'!DF412)</f>
        <v>97.1</v>
      </c>
      <c r="L413" s="9">
        <f>IF('Macrobond Imports'!EA412="","",'Macrobond Imports'!EA412)</f>
        <v>103.8</v>
      </c>
      <c r="M413" s="9">
        <f>IF('Macrobond Imports'!FA412="","",'Macrobond Imports'!FA412)</f>
        <v>100.8</v>
      </c>
      <c r="N413" s="9">
        <f>IF('Macrobond Imports'!FC412="","",'Macrobond Imports'!FC412)</f>
        <v>95.6</v>
      </c>
      <c r="P413" s="16">
        <f t="shared" si="336"/>
        <v>29646</v>
      </c>
      <c r="Q413" s="17" t="str">
        <f t="shared" si="337"/>
        <v/>
      </c>
      <c r="R413" s="17" t="str">
        <f t="shared" si="338"/>
        <v/>
      </c>
      <c r="S413" s="17" t="str">
        <f t="shared" si="339"/>
        <v/>
      </c>
      <c r="T413" s="17" t="str">
        <f t="shared" si="340"/>
        <v/>
      </c>
      <c r="U413" s="17" t="str">
        <f t="shared" si="341"/>
        <v/>
      </c>
      <c r="V413" s="17" t="str">
        <f t="shared" si="342"/>
        <v/>
      </c>
      <c r="W413" s="17" t="str">
        <f t="shared" si="343"/>
        <v/>
      </c>
      <c r="X413" s="17" t="str">
        <f t="shared" si="344"/>
        <v/>
      </c>
      <c r="Y413" s="17" t="str">
        <f t="shared" si="345"/>
        <v/>
      </c>
      <c r="Z413" s="17">
        <f t="shared" si="346"/>
        <v>1.0405827263267442E-2</v>
      </c>
      <c r="AA413" s="17">
        <f t="shared" si="347"/>
        <v>-3.8387715930903177E-3</v>
      </c>
      <c r="AB413" s="17">
        <f t="shared" si="348"/>
        <v>4.2399172699069121E-2</v>
      </c>
      <c r="AC413" s="17">
        <f t="shared" si="349"/>
        <v>7.3761854583771491E-3</v>
      </c>
      <c r="AE413" s="17" t="str">
        <f t="shared" ca="1" si="350"/>
        <v/>
      </c>
      <c r="AF413" s="17" t="str">
        <f t="shared" ca="1" si="351"/>
        <v/>
      </c>
      <c r="AG413" s="17" t="str">
        <f t="shared" ca="1" si="352"/>
        <v/>
      </c>
      <c r="AH413" s="17" t="str">
        <f t="shared" ca="1" si="353"/>
        <v/>
      </c>
      <c r="AI413" s="17" t="str">
        <f t="shared" ca="1" si="354"/>
        <v/>
      </c>
      <c r="AJ413" s="17" t="str">
        <f t="shared" ca="1" si="355"/>
        <v/>
      </c>
      <c r="AK413" s="17" t="str">
        <f t="shared" ca="1" si="356"/>
        <v/>
      </c>
      <c r="AL413" s="17" t="str">
        <f t="shared" ca="1" si="357"/>
        <v/>
      </c>
      <c r="AM413" s="17" t="str">
        <f t="shared" ca="1" si="358"/>
        <v/>
      </c>
      <c r="AN413" s="17">
        <f t="shared" ca="1" si="359"/>
        <v>0.10090702947845798</v>
      </c>
      <c r="AO413" s="17">
        <f t="shared" ca="1" si="360"/>
        <v>0.14317180616740099</v>
      </c>
      <c r="AP413" s="17">
        <f t="shared" ca="1" si="361"/>
        <v>0.22181818181818169</v>
      </c>
      <c r="AQ413" s="17">
        <f t="shared" ca="1" si="362"/>
        <v>7.900677200902928E-2</v>
      </c>
      <c r="AS413" s="17" t="str">
        <f t="shared" ca="1" si="363"/>
        <v/>
      </c>
      <c r="AT413" s="17" t="str">
        <f t="shared" ca="1" si="364"/>
        <v/>
      </c>
      <c r="AU413" s="17" t="str">
        <f t="shared" ca="1" si="365"/>
        <v/>
      </c>
      <c r="AV413" s="17" t="str">
        <f t="shared" ca="1" si="366"/>
        <v/>
      </c>
      <c r="AW413" s="17" t="str">
        <f t="shared" ca="1" si="367"/>
        <v/>
      </c>
      <c r="AX413" s="17" t="str">
        <f t="shared" ca="1" si="368"/>
        <v/>
      </c>
      <c r="AY413" s="17" t="str">
        <f t="shared" ca="1" si="369"/>
        <v/>
      </c>
      <c r="AZ413" s="17" t="str">
        <f t="shared" ca="1" si="370"/>
        <v/>
      </c>
      <c r="BA413" s="17" t="str">
        <f t="shared" ca="1" si="371"/>
        <v/>
      </c>
      <c r="BB413" s="17">
        <f t="shared" ca="1" si="372"/>
        <v>0.11940938185180539</v>
      </c>
      <c r="BC413" s="17">
        <f t="shared" ca="1" si="373"/>
        <v>4.3536489384902843E-2</v>
      </c>
      <c r="BD413" s="17">
        <f t="shared" ca="1" si="374"/>
        <v>0.47284739912873497</v>
      </c>
      <c r="BE413" s="17">
        <f t="shared" ca="1" si="375"/>
        <v>8.3610502327139624E-2</v>
      </c>
      <c r="BG413" s="17" t="str">
        <f t="shared" ca="1" si="376"/>
        <v/>
      </c>
      <c r="BH413" s="17" t="str">
        <f t="shared" ca="1" si="377"/>
        <v/>
      </c>
      <c r="BI413" s="17" t="str">
        <f t="shared" ca="1" si="378"/>
        <v/>
      </c>
      <c r="BJ413" s="17" t="str">
        <f t="shared" ca="1" si="379"/>
        <v/>
      </c>
      <c r="BK413" s="17" t="str">
        <f t="shared" ca="1" si="380"/>
        <v/>
      </c>
      <c r="BL413" s="17" t="str">
        <f t="shared" ca="1" si="381"/>
        <v/>
      </c>
      <c r="BM413" s="17" t="str">
        <f t="shared" ca="1" si="382"/>
        <v/>
      </c>
      <c r="BN413" s="17" t="str">
        <f t="shared" ca="1" si="383"/>
        <v/>
      </c>
      <c r="BO413" s="17" t="str">
        <f t="shared" ca="1" si="384"/>
        <v/>
      </c>
      <c r="BP413" s="17">
        <f t="shared" ca="1" si="385"/>
        <v>0.11636814865948075</v>
      </c>
      <c r="BQ413" s="17">
        <f t="shared" ca="1" si="386"/>
        <v>6.8875890858875133E-2</v>
      </c>
      <c r="BR413" s="17">
        <f t="shared" ca="1" si="387"/>
        <v>0.33319162503985522</v>
      </c>
      <c r="BS413" s="17">
        <f t="shared" ca="1" si="388"/>
        <v>9.4015293345910189E-2</v>
      </c>
      <c r="BX413" t="str">
        <f>IF('Macrobond Imports'!FG412="","",'Macrobond Imports'!FG412)</f>
        <v/>
      </c>
      <c r="BY413" t="str">
        <f>IF('Macrobond Imports'!AI412="","",'Macrobond Imports'!AI412)</f>
        <v/>
      </c>
      <c r="CA413" s="37" t="str">
        <f t="shared" ca="1" si="389"/>
        <v/>
      </c>
      <c r="CB413" s="37" t="str">
        <f t="shared" ca="1" si="390"/>
        <v/>
      </c>
    </row>
    <row r="414" spans="1:80" x14ac:dyDescent="0.25">
      <c r="A414" s="10">
        <f>IF('Macrobond Imports'!A413="","",'Macrobond Imports'!A413)</f>
        <v>29677</v>
      </c>
      <c r="B414" s="9" t="str">
        <f>IF('Macrobond Imports'!B413="","",'Macrobond Imports'!B413)</f>
        <v/>
      </c>
      <c r="C414" s="9" t="str">
        <f>IF('Macrobond Imports'!C413="","",'Macrobond Imports'!C413)</f>
        <v/>
      </c>
      <c r="D414" s="9" t="str">
        <f>IF('Macrobond Imports'!Z413="","",'Macrobond Imports'!Z413)</f>
        <v/>
      </c>
      <c r="E414" s="9" t="str">
        <f>IF('Macrobond Imports'!BH413="","",'Macrobond Imports'!BH413)</f>
        <v/>
      </c>
      <c r="F414" s="9" t="str">
        <f>IF('Macrobond Imports'!BJ413="","",'Macrobond Imports'!BJ413)</f>
        <v/>
      </c>
      <c r="G414" s="9" t="str">
        <f>IF('Macrobond Imports'!BK413="","",'Macrobond Imports'!BK413)</f>
        <v/>
      </c>
      <c r="H414" s="9" t="str">
        <f>IF('Macrobond Imports'!BL413="","",'Macrobond Imports'!BL413)</f>
        <v/>
      </c>
      <c r="I414" s="9" t="str">
        <f>IF('Macrobond Imports'!BS413="","",'Macrobond Imports'!BS413)</f>
        <v/>
      </c>
      <c r="J414" s="9" t="str">
        <f>IF('Macrobond Imports'!AA413="","",'Macrobond Imports'!AA413)</f>
        <v/>
      </c>
      <c r="K414" s="9">
        <f>IF('Macrobond Imports'!DF413="","",'Macrobond Imports'!DF413)</f>
        <v>98.3</v>
      </c>
      <c r="L414" s="9">
        <f>IF('Macrobond Imports'!EA413="","",'Macrobond Imports'!EA413)</f>
        <v>104.2</v>
      </c>
      <c r="M414" s="9">
        <f>IF('Macrobond Imports'!FA413="","",'Macrobond Imports'!FA413)</f>
        <v>103.3</v>
      </c>
      <c r="N414" s="9">
        <f>IF('Macrobond Imports'!FC413="","",'Macrobond Imports'!FC413)</f>
        <v>96.6</v>
      </c>
      <c r="P414" s="16">
        <f t="shared" si="336"/>
        <v>29677</v>
      </c>
      <c r="Q414" s="17" t="str">
        <f t="shared" si="337"/>
        <v/>
      </c>
      <c r="R414" s="17" t="str">
        <f t="shared" si="338"/>
        <v/>
      </c>
      <c r="S414" s="17" t="str">
        <f t="shared" si="339"/>
        <v/>
      </c>
      <c r="T414" s="17" t="str">
        <f t="shared" si="340"/>
        <v/>
      </c>
      <c r="U414" s="17" t="str">
        <f t="shared" si="341"/>
        <v/>
      </c>
      <c r="V414" s="17" t="str">
        <f t="shared" si="342"/>
        <v/>
      </c>
      <c r="W414" s="17" t="str">
        <f t="shared" si="343"/>
        <v/>
      </c>
      <c r="X414" s="17" t="str">
        <f t="shared" si="344"/>
        <v/>
      </c>
      <c r="Y414" s="17" t="str">
        <f t="shared" si="345"/>
        <v/>
      </c>
      <c r="Z414" s="17">
        <f t="shared" si="346"/>
        <v>1.2358393408856916E-2</v>
      </c>
      <c r="AA414" s="17">
        <f t="shared" si="347"/>
        <v>3.8535645472062008E-3</v>
      </c>
      <c r="AB414" s="17">
        <f t="shared" si="348"/>
        <v>2.4801587301587213E-2</v>
      </c>
      <c r="AC414" s="17">
        <f t="shared" si="349"/>
        <v>1.0460251046025215E-2</v>
      </c>
      <c r="AE414" s="17" t="str">
        <f t="shared" ca="1" si="350"/>
        <v/>
      </c>
      <c r="AF414" s="17" t="str">
        <f t="shared" ca="1" si="351"/>
        <v/>
      </c>
      <c r="AG414" s="17" t="str">
        <f t="shared" ca="1" si="352"/>
        <v/>
      </c>
      <c r="AH414" s="17" t="str">
        <f t="shared" ca="1" si="353"/>
        <v/>
      </c>
      <c r="AI414" s="17" t="str">
        <f t="shared" ca="1" si="354"/>
        <v/>
      </c>
      <c r="AJ414" s="17" t="str">
        <f t="shared" ca="1" si="355"/>
        <v/>
      </c>
      <c r="AK414" s="17" t="str">
        <f t="shared" ca="1" si="356"/>
        <v/>
      </c>
      <c r="AL414" s="17" t="str">
        <f t="shared" ca="1" si="357"/>
        <v/>
      </c>
      <c r="AM414" s="17" t="str">
        <f t="shared" ca="1" si="358"/>
        <v/>
      </c>
      <c r="AN414" s="17">
        <f t="shared" ca="1" si="359"/>
        <v>0.11073446327683611</v>
      </c>
      <c r="AO414" s="17">
        <f t="shared" ca="1" si="360"/>
        <v>0.18006795016987542</v>
      </c>
      <c r="AP414" s="17">
        <f t="shared" ca="1" si="361"/>
        <v>0.22829964328180741</v>
      </c>
      <c r="AQ414" s="17">
        <f t="shared" ca="1" si="362"/>
        <v>8.7837837837837718E-2</v>
      </c>
      <c r="AS414" s="17" t="str">
        <f t="shared" ca="1" si="363"/>
        <v/>
      </c>
      <c r="AT414" s="17" t="str">
        <f t="shared" ca="1" si="364"/>
        <v/>
      </c>
      <c r="AU414" s="17" t="str">
        <f t="shared" ca="1" si="365"/>
        <v/>
      </c>
      <c r="AV414" s="17" t="str">
        <f t="shared" ca="1" si="366"/>
        <v/>
      </c>
      <c r="AW414" s="17" t="str">
        <f t="shared" ca="1" si="367"/>
        <v/>
      </c>
      <c r="AX414" s="17" t="str">
        <f t="shared" ca="1" si="368"/>
        <v/>
      </c>
      <c r="AY414" s="17" t="str">
        <f t="shared" ca="1" si="369"/>
        <v/>
      </c>
      <c r="AZ414" s="17" t="str">
        <f t="shared" ca="1" si="370"/>
        <v/>
      </c>
      <c r="BA414" s="17" t="str">
        <f t="shared" ca="1" si="371"/>
        <v/>
      </c>
      <c r="BB414" s="17">
        <f t="shared" ca="1" si="372"/>
        <v>0.11784735160289928</v>
      </c>
      <c r="BC414" s="17">
        <f t="shared" ca="1" si="373"/>
        <v>3.1308793561181991E-2</v>
      </c>
      <c r="BD414" s="17">
        <f t="shared" ca="1" si="374"/>
        <v>0.45844438130407505</v>
      </c>
      <c r="BE414" s="17">
        <f t="shared" ca="1" si="375"/>
        <v>8.2701129008797558E-2</v>
      </c>
      <c r="BG414" s="17" t="str">
        <f t="shared" ca="1" si="376"/>
        <v/>
      </c>
      <c r="BH414" s="17" t="str">
        <f t="shared" ca="1" si="377"/>
        <v/>
      </c>
      <c r="BI414" s="17" t="str">
        <f t="shared" ca="1" si="378"/>
        <v/>
      </c>
      <c r="BJ414" s="17" t="str">
        <f t="shared" ca="1" si="379"/>
        <v/>
      </c>
      <c r="BK414" s="17" t="str">
        <f t="shared" ca="1" si="380"/>
        <v/>
      </c>
      <c r="BL414" s="17" t="str">
        <f t="shared" ca="1" si="381"/>
        <v/>
      </c>
      <c r="BM414" s="17" t="str">
        <f t="shared" ca="1" si="382"/>
        <v/>
      </c>
      <c r="BN414" s="17" t="str">
        <f t="shared" ca="1" si="383"/>
        <v/>
      </c>
      <c r="BO414" s="17" t="str">
        <f t="shared" ca="1" si="384"/>
        <v/>
      </c>
      <c r="BP414" s="17">
        <f t="shared" ca="1" si="385"/>
        <v>0.12204708865933389</v>
      </c>
      <c r="BQ414" s="17">
        <f t="shared" ca="1" si="386"/>
        <v>3.9521907468185402E-2</v>
      </c>
      <c r="BR414" s="17">
        <f t="shared" ca="1" si="387"/>
        <v>0.40014223313900921</v>
      </c>
      <c r="BS414" s="17">
        <f t="shared" ca="1" si="388"/>
        <v>0.10010716294072086</v>
      </c>
      <c r="BX414" t="str">
        <f>IF('Macrobond Imports'!FG413="","",'Macrobond Imports'!FG413)</f>
        <v/>
      </c>
      <c r="BY414" t="str">
        <f>IF('Macrobond Imports'!AI413="","",'Macrobond Imports'!AI413)</f>
        <v/>
      </c>
      <c r="CA414" s="37" t="str">
        <f t="shared" ca="1" si="389"/>
        <v/>
      </c>
      <c r="CB414" s="37" t="str">
        <f t="shared" ca="1" si="390"/>
        <v/>
      </c>
    </row>
    <row r="415" spans="1:80" x14ac:dyDescent="0.25">
      <c r="A415" s="10">
        <f>IF('Macrobond Imports'!A414="","",'Macrobond Imports'!A414)</f>
        <v>29707</v>
      </c>
      <c r="B415" s="9" t="str">
        <f>IF('Macrobond Imports'!B414="","",'Macrobond Imports'!B414)</f>
        <v/>
      </c>
      <c r="C415" s="9" t="str">
        <f>IF('Macrobond Imports'!C414="","",'Macrobond Imports'!C414)</f>
        <v/>
      </c>
      <c r="D415" s="9" t="str">
        <f>IF('Macrobond Imports'!Z414="","",'Macrobond Imports'!Z414)</f>
        <v/>
      </c>
      <c r="E415" s="9" t="str">
        <f>IF('Macrobond Imports'!BH414="","",'Macrobond Imports'!BH414)</f>
        <v/>
      </c>
      <c r="F415" s="9" t="str">
        <f>IF('Macrobond Imports'!BJ414="","",'Macrobond Imports'!BJ414)</f>
        <v/>
      </c>
      <c r="G415" s="9" t="str">
        <f>IF('Macrobond Imports'!BK414="","",'Macrobond Imports'!BK414)</f>
        <v/>
      </c>
      <c r="H415" s="9" t="str">
        <f>IF('Macrobond Imports'!BL414="","",'Macrobond Imports'!BL414)</f>
        <v/>
      </c>
      <c r="I415" s="9" t="str">
        <f>IF('Macrobond Imports'!BS414="","",'Macrobond Imports'!BS414)</f>
        <v/>
      </c>
      <c r="J415" s="9" t="str">
        <f>IF('Macrobond Imports'!AA414="","",'Macrobond Imports'!AA414)</f>
        <v/>
      </c>
      <c r="K415" s="9">
        <f>IF('Macrobond Imports'!DF414="","",'Macrobond Imports'!DF414)</f>
        <v>98.7</v>
      </c>
      <c r="L415" s="9">
        <f>IF('Macrobond Imports'!EA414="","",'Macrobond Imports'!EA414)</f>
        <v>103.8</v>
      </c>
      <c r="M415" s="9">
        <f>IF('Macrobond Imports'!FA414="","",'Macrobond Imports'!FA414)</f>
        <v>102.8</v>
      </c>
      <c r="N415" s="9">
        <f>IF('Macrobond Imports'!FC414="","",'Macrobond Imports'!FC414)</f>
        <v>97.1</v>
      </c>
      <c r="P415" s="16">
        <f t="shared" si="336"/>
        <v>29707</v>
      </c>
      <c r="Q415" s="17" t="str">
        <f t="shared" si="337"/>
        <v/>
      </c>
      <c r="R415" s="17" t="str">
        <f t="shared" si="338"/>
        <v/>
      </c>
      <c r="S415" s="17" t="str">
        <f t="shared" si="339"/>
        <v/>
      </c>
      <c r="T415" s="17" t="str">
        <f t="shared" si="340"/>
        <v/>
      </c>
      <c r="U415" s="17" t="str">
        <f t="shared" si="341"/>
        <v/>
      </c>
      <c r="V415" s="17" t="str">
        <f t="shared" si="342"/>
        <v/>
      </c>
      <c r="W415" s="17" t="str">
        <f t="shared" si="343"/>
        <v/>
      </c>
      <c r="X415" s="17" t="str">
        <f t="shared" si="344"/>
        <v/>
      </c>
      <c r="Y415" s="17" t="str">
        <f t="shared" si="345"/>
        <v/>
      </c>
      <c r="Z415" s="17">
        <f t="shared" si="346"/>
        <v>4.0691759918616288E-3</v>
      </c>
      <c r="AA415" s="17">
        <f t="shared" si="347"/>
        <v>-3.8387715930903177E-3</v>
      </c>
      <c r="AB415" s="17">
        <f t="shared" si="348"/>
        <v>-4.8402710551790351E-3</v>
      </c>
      <c r="AC415" s="17">
        <f t="shared" si="349"/>
        <v>5.1759834368529933E-3</v>
      </c>
      <c r="AE415" s="17" t="str">
        <f t="shared" ca="1" si="350"/>
        <v/>
      </c>
      <c r="AF415" s="17" t="str">
        <f t="shared" ca="1" si="351"/>
        <v/>
      </c>
      <c r="AG415" s="17" t="str">
        <f t="shared" ca="1" si="352"/>
        <v/>
      </c>
      <c r="AH415" s="17" t="str">
        <f t="shared" ca="1" si="353"/>
        <v/>
      </c>
      <c r="AI415" s="17" t="str">
        <f t="shared" ca="1" si="354"/>
        <v/>
      </c>
      <c r="AJ415" s="17" t="str">
        <f t="shared" ca="1" si="355"/>
        <v/>
      </c>
      <c r="AK415" s="17" t="str">
        <f t="shared" ca="1" si="356"/>
        <v/>
      </c>
      <c r="AL415" s="17" t="str">
        <f t="shared" ca="1" si="357"/>
        <v/>
      </c>
      <c r="AM415" s="17" t="str">
        <f t="shared" ca="1" si="358"/>
        <v/>
      </c>
      <c r="AN415" s="17">
        <f t="shared" ca="1" si="359"/>
        <v>0.10898876404494384</v>
      </c>
      <c r="AO415" s="17">
        <f t="shared" ca="1" si="360"/>
        <v>0.15977653631284916</v>
      </c>
      <c r="AP415" s="17">
        <f t="shared" ca="1" si="361"/>
        <v>0.22380952380952368</v>
      </c>
      <c r="AQ415" s="17">
        <f t="shared" ca="1" si="362"/>
        <v>8.9786756453423155E-2</v>
      </c>
      <c r="AS415" s="17" t="str">
        <f t="shared" ca="1" si="363"/>
        <v/>
      </c>
      <c r="AT415" s="17" t="str">
        <f t="shared" ca="1" si="364"/>
        <v/>
      </c>
      <c r="AU415" s="17" t="str">
        <f t="shared" ca="1" si="365"/>
        <v/>
      </c>
      <c r="AV415" s="17" t="str">
        <f t="shared" ca="1" si="366"/>
        <v/>
      </c>
      <c r="AW415" s="17" t="str">
        <f t="shared" ca="1" si="367"/>
        <v/>
      </c>
      <c r="AX415" s="17" t="str">
        <f t="shared" ca="1" si="368"/>
        <v/>
      </c>
      <c r="AY415" s="17" t="str">
        <f t="shared" ca="1" si="369"/>
        <v/>
      </c>
      <c r="AZ415" s="17" t="str">
        <f t="shared" ca="1" si="370"/>
        <v/>
      </c>
      <c r="BA415" s="17" t="str">
        <f t="shared" ca="1" si="371"/>
        <v/>
      </c>
      <c r="BB415" s="17">
        <f t="shared" ca="1" si="372"/>
        <v>0.11269224191683369</v>
      </c>
      <c r="BC415" s="17">
        <f t="shared" ca="1" si="373"/>
        <v>-1.526689542626547E-2</v>
      </c>
      <c r="BD415" s="17">
        <f t="shared" ca="1" si="374"/>
        <v>0.2772225049588144</v>
      </c>
      <c r="BE415" s="17">
        <f t="shared" ca="1" si="375"/>
        <v>9.6003825265616793E-2</v>
      </c>
      <c r="BG415" s="17" t="str">
        <f t="shared" ca="1" si="376"/>
        <v/>
      </c>
      <c r="BH415" s="17" t="str">
        <f t="shared" ca="1" si="377"/>
        <v/>
      </c>
      <c r="BI415" s="17" t="str">
        <f t="shared" ca="1" si="378"/>
        <v/>
      </c>
      <c r="BJ415" s="17" t="str">
        <f t="shared" ca="1" si="379"/>
        <v/>
      </c>
      <c r="BK415" s="17" t="str">
        <f t="shared" ca="1" si="380"/>
        <v/>
      </c>
      <c r="BL415" s="17" t="str">
        <f t="shared" ca="1" si="381"/>
        <v/>
      </c>
      <c r="BM415" s="17" t="str">
        <f t="shared" ca="1" si="382"/>
        <v/>
      </c>
      <c r="BN415" s="17" t="str">
        <f t="shared" ca="1" si="383"/>
        <v/>
      </c>
      <c r="BO415" s="17" t="str">
        <f t="shared" ca="1" si="384"/>
        <v/>
      </c>
      <c r="BP415" s="17">
        <f t="shared" ca="1" si="385"/>
        <v>0.11432297177500073</v>
      </c>
      <c r="BQ415" s="17">
        <f t="shared" ca="1" si="386"/>
        <v>5.8055030455788081E-3</v>
      </c>
      <c r="BR415" s="17">
        <f t="shared" ca="1" si="387"/>
        <v>0.34017125233341439</v>
      </c>
      <c r="BS415" s="17">
        <f t="shared" ca="1" si="388"/>
        <v>9.9553806753774898E-2</v>
      </c>
      <c r="BX415" t="str">
        <f>IF('Macrobond Imports'!FG414="","",'Macrobond Imports'!FG414)</f>
        <v/>
      </c>
      <c r="BY415" t="str">
        <f>IF('Macrobond Imports'!AI414="","",'Macrobond Imports'!AI414)</f>
        <v/>
      </c>
      <c r="CA415" s="37" t="str">
        <f t="shared" ca="1" si="389"/>
        <v/>
      </c>
      <c r="CB415" s="37" t="str">
        <f t="shared" ca="1" si="390"/>
        <v/>
      </c>
    </row>
    <row r="416" spans="1:80" x14ac:dyDescent="0.25">
      <c r="A416" s="10">
        <f>IF('Macrobond Imports'!A415="","",'Macrobond Imports'!A415)</f>
        <v>29738</v>
      </c>
      <c r="B416" s="9" t="str">
        <f>IF('Macrobond Imports'!B415="","",'Macrobond Imports'!B415)</f>
        <v/>
      </c>
      <c r="C416" s="9" t="str">
        <f>IF('Macrobond Imports'!C415="","",'Macrobond Imports'!C415)</f>
        <v/>
      </c>
      <c r="D416" s="9" t="str">
        <f>IF('Macrobond Imports'!Z415="","",'Macrobond Imports'!Z415)</f>
        <v/>
      </c>
      <c r="E416" s="9" t="str">
        <f>IF('Macrobond Imports'!BH415="","",'Macrobond Imports'!BH415)</f>
        <v/>
      </c>
      <c r="F416" s="9" t="str">
        <f>IF('Macrobond Imports'!BJ415="","",'Macrobond Imports'!BJ415)</f>
        <v/>
      </c>
      <c r="G416" s="9" t="str">
        <f>IF('Macrobond Imports'!BK415="","",'Macrobond Imports'!BK415)</f>
        <v/>
      </c>
      <c r="H416" s="9" t="str">
        <f>IF('Macrobond Imports'!BL415="","",'Macrobond Imports'!BL415)</f>
        <v/>
      </c>
      <c r="I416" s="9" t="str">
        <f>IF('Macrobond Imports'!BS415="","",'Macrobond Imports'!BS415)</f>
        <v/>
      </c>
      <c r="J416" s="9" t="str">
        <f>IF('Macrobond Imports'!AA415="","",'Macrobond Imports'!AA415)</f>
        <v/>
      </c>
      <c r="K416" s="9">
        <f>IF('Macrobond Imports'!DF415="","",'Macrobond Imports'!DF415)</f>
        <v>99</v>
      </c>
      <c r="L416" s="9">
        <f>IF('Macrobond Imports'!EA415="","",'Macrobond Imports'!EA415)</f>
        <v>104.9</v>
      </c>
      <c r="M416" s="9">
        <f>IF('Macrobond Imports'!FA415="","",'Macrobond Imports'!FA415)</f>
        <v>101.9</v>
      </c>
      <c r="N416" s="9">
        <f>IF('Macrobond Imports'!FC415="","",'Macrobond Imports'!FC415)</f>
        <v>97.7</v>
      </c>
      <c r="P416" s="16">
        <f t="shared" si="336"/>
        <v>29738</v>
      </c>
      <c r="Q416" s="17" t="str">
        <f t="shared" si="337"/>
        <v/>
      </c>
      <c r="R416" s="17" t="str">
        <f t="shared" si="338"/>
        <v/>
      </c>
      <c r="S416" s="17" t="str">
        <f t="shared" si="339"/>
        <v/>
      </c>
      <c r="T416" s="17" t="str">
        <f t="shared" si="340"/>
        <v/>
      </c>
      <c r="U416" s="17" t="str">
        <f t="shared" si="341"/>
        <v/>
      </c>
      <c r="V416" s="17" t="str">
        <f t="shared" si="342"/>
        <v/>
      </c>
      <c r="W416" s="17" t="str">
        <f t="shared" si="343"/>
        <v/>
      </c>
      <c r="X416" s="17" t="str">
        <f t="shared" si="344"/>
        <v/>
      </c>
      <c r="Y416" s="17" t="str">
        <f t="shared" si="345"/>
        <v/>
      </c>
      <c r="Z416" s="17">
        <f t="shared" si="346"/>
        <v>3.0395136778114118E-3</v>
      </c>
      <c r="AA416" s="17">
        <f t="shared" si="347"/>
        <v>1.0597302504816941E-2</v>
      </c>
      <c r="AB416" s="17">
        <f t="shared" si="348"/>
        <v>-8.7548638132295409E-3</v>
      </c>
      <c r="AC416" s="17">
        <f t="shared" si="349"/>
        <v>6.1791967044284579E-3</v>
      </c>
      <c r="AE416" s="17" t="str">
        <f t="shared" ca="1" si="350"/>
        <v/>
      </c>
      <c r="AF416" s="17" t="str">
        <f t="shared" ca="1" si="351"/>
        <v/>
      </c>
      <c r="AG416" s="17" t="str">
        <f t="shared" ca="1" si="352"/>
        <v/>
      </c>
      <c r="AH416" s="17" t="str">
        <f t="shared" ca="1" si="353"/>
        <v/>
      </c>
      <c r="AI416" s="17" t="str">
        <f t="shared" ca="1" si="354"/>
        <v/>
      </c>
      <c r="AJ416" s="17" t="str">
        <f t="shared" ca="1" si="355"/>
        <v/>
      </c>
      <c r="AK416" s="17" t="str">
        <f t="shared" ca="1" si="356"/>
        <v/>
      </c>
      <c r="AL416" s="17" t="str">
        <f t="shared" ca="1" si="357"/>
        <v/>
      </c>
      <c r="AM416" s="17" t="str">
        <f t="shared" ca="1" si="358"/>
        <v/>
      </c>
      <c r="AN416" s="17">
        <f t="shared" ca="1" si="359"/>
        <v>0.10244988864142535</v>
      </c>
      <c r="AO416" s="17">
        <f t="shared" ca="1" si="360"/>
        <v>0.16426193118756949</v>
      </c>
      <c r="AP416" s="17">
        <f t="shared" ca="1" si="361"/>
        <v>0.20165094339622658</v>
      </c>
      <c r="AQ416" s="17">
        <f t="shared" ca="1" si="362"/>
        <v>8.7973273942093533E-2</v>
      </c>
      <c r="AS416" s="17" t="str">
        <f t="shared" ca="1" si="363"/>
        <v/>
      </c>
      <c r="AT416" s="17" t="str">
        <f t="shared" ca="1" si="364"/>
        <v/>
      </c>
      <c r="AU416" s="17" t="str">
        <f t="shared" ca="1" si="365"/>
        <v/>
      </c>
      <c r="AV416" s="17" t="str">
        <f t="shared" ca="1" si="366"/>
        <v/>
      </c>
      <c r="AW416" s="17" t="str">
        <f t="shared" ca="1" si="367"/>
        <v/>
      </c>
      <c r="AX416" s="17" t="str">
        <f t="shared" ca="1" si="368"/>
        <v/>
      </c>
      <c r="AY416" s="17" t="str">
        <f t="shared" ca="1" si="369"/>
        <v/>
      </c>
      <c r="AZ416" s="17" t="str">
        <f t="shared" ca="1" si="370"/>
        <v/>
      </c>
      <c r="BA416" s="17" t="str">
        <f t="shared" ca="1" si="371"/>
        <v/>
      </c>
      <c r="BB416" s="17">
        <f t="shared" ca="1" si="372"/>
        <v>8.0597251952774895E-2</v>
      </c>
      <c r="BC416" s="17">
        <f t="shared" ca="1" si="373"/>
        <v>4.3067799981301835E-2</v>
      </c>
      <c r="BD416" s="17">
        <f t="shared" ca="1" si="374"/>
        <v>4.4370527993864428E-2</v>
      </c>
      <c r="BE416" s="17">
        <f t="shared" ca="1" si="375"/>
        <v>9.0803909408276651E-2</v>
      </c>
      <c r="BG416" s="17" t="str">
        <f t="shared" ca="1" si="376"/>
        <v/>
      </c>
      <c r="BH416" s="17" t="str">
        <f t="shared" ca="1" si="377"/>
        <v/>
      </c>
      <c r="BI416" s="17" t="str">
        <f t="shared" ca="1" si="378"/>
        <v/>
      </c>
      <c r="BJ416" s="17" t="str">
        <f t="shared" ca="1" si="379"/>
        <v/>
      </c>
      <c r="BK416" s="17" t="str">
        <f t="shared" ca="1" si="380"/>
        <v/>
      </c>
      <c r="BL416" s="17" t="str">
        <f t="shared" ca="1" si="381"/>
        <v/>
      </c>
      <c r="BM416" s="17" t="str">
        <f t="shared" ca="1" si="382"/>
        <v/>
      </c>
      <c r="BN416" s="17" t="str">
        <f t="shared" ca="1" si="383"/>
        <v/>
      </c>
      <c r="BO416" s="17" t="str">
        <f t="shared" ca="1" si="384"/>
        <v/>
      </c>
      <c r="BP416" s="17">
        <f t="shared" ca="1" si="385"/>
        <v>9.9832124389543253E-2</v>
      </c>
      <c r="BQ416" s="17">
        <f t="shared" ca="1" si="386"/>
        <v>4.3302118364053621E-2</v>
      </c>
      <c r="BR416" s="17">
        <f t="shared" ca="1" si="387"/>
        <v>0.24024127325390432</v>
      </c>
      <c r="BS416" s="17">
        <f t="shared" ca="1" si="388"/>
        <v>8.7201256536392435E-2</v>
      </c>
      <c r="BX416" t="str">
        <f>IF('Macrobond Imports'!FG415="","",'Macrobond Imports'!FG415)</f>
        <v/>
      </c>
      <c r="BY416" t="str">
        <f>IF('Macrobond Imports'!AI415="","",'Macrobond Imports'!AI415)</f>
        <v/>
      </c>
      <c r="CA416" s="37" t="str">
        <f t="shared" ca="1" si="389"/>
        <v/>
      </c>
      <c r="CB416" s="37" t="str">
        <f t="shared" ca="1" si="390"/>
        <v/>
      </c>
    </row>
    <row r="417" spans="1:80" x14ac:dyDescent="0.25">
      <c r="A417" s="10">
        <f>IF('Macrobond Imports'!A416="","",'Macrobond Imports'!A416)</f>
        <v>29768</v>
      </c>
      <c r="B417" s="9" t="str">
        <f>IF('Macrobond Imports'!B416="","",'Macrobond Imports'!B416)</f>
        <v/>
      </c>
      <c r="C417" s="9" t="str">
        <f>IF('Macrobond Imports'!C416="","",'Macrobond Imports'!C416)</f>
        <v/>
      </c>
      <c r="D417" s="9" t="str">
        <f>IF('Macrobond Imports'!Z416="","",'Macrobond Imports'!Z416)</f>
        <v/>
      </c>
      <c r="E417" s="9" t="str">
        <f>IF('Macrobond Imports'!BH416="","",'Macrobond Imports'!BH416)</f>
        <v/>
      </c>
      <c r="F417" s="9" t="str">
        <f>IF('Macrobond Imports'!BJ416="","",'Macrobond Imports'!BJ416)</f>
        <v/>
      </c>
      <c r="G417" s="9" t="str">
        <f>IF('Macrobond Imports'!BK416="","",'Macrobond Imports'!BK416)</f>
        <v/>
      </c>
      <c r="H417" s="9" t="str">
        <f>IF('Macrobond Imports'!BL416="","",'Macrobond Imports'!BL416)</f>
        <v/>
      </c>
      <c r="I417" s="9" t="str">
        <f>IF('Macrobond Imports'!BS416="","",'Macrobond Imports'!BS416)</f>
        <v/>
      </c>
      <c r="J417" s="9" t="str">
        <f>IF('Macrobond Imports'!AA416="","",'Macrobond Imports'!AA416)</f>
        <v/>
      </c>
      <c r="K417" s="9">
        <f>IF('Macrobond Imports'!DF416="","",'Macrobond Imports'!DF416)</f>
        <v>99.2</v>
      </c>
      <c r="L417" s="9">
        <f>IF('Macrobond Imports'!EA416="","",'Macrobond Imports'!EA416)</f>
        <v>105</v>
      </c>
      <c r="M417" s="9">
        <f>IF('Macrobond Imports'!FA416="","",'Macrobond Imports'!FA416)</f>
        <v>100.8</v>
      </c>
      <c r="N417" s="9">
        <f>IF('Macrobond Imports'!FC416="","",'Macrobond Imports'!FC416)</f>
        <v>98.4</v>
      </c>
      <c r="P417" s="16">
        <f t="shared" si="336"/>
        <v>29768</v>
      </c>
      <c r="Q417" s="17" t="str">
        <f t="shared" si="337"/>
        <v/>
      </c>
      <c r="R417" s="17" t="str">
        <f t="shared" si="338"/>
        <v/>
      </c>
      <c r="S417" s="17" t="str">
        <f t="shared" si="339"/>
        <v/>
      </c>
      <c r="T417" s="17" t="str">
        <f t="shared" si="340"/>
        <v/>
      </c>
      <c r="U417" s="17" t="str">
        <f t="shared" si="341"/>
        <v/>
      </c>
      <c r="V417" s="17" t="str">
        <f t="shared" si="342"/>
        <v/>
      </c>
      <c r="W417" s="17" t="str">
        <f t="shared" si="343"/>
        <v/>
      </c>
      <c r="X417" s="17" t="str">
        <f t="shared" si="344"/>
        <v/>
      </c>
      <c r="Y417" s="17" t="str">
        <f t="shared" si="345"/>
        <v/>
      </c>
      <c r="Z417" s="17">
        <f t="shared" si="346"/>
        <v>2.0202020202020332E-3</v>
      </c>
      <c r="AA417" s="17">
        <f t="shared" si="347"/>
        <v>9.5328884652046142E-4</v>
      </c>
      <c r="AB417" s="17">
        <f t="shared" si="348"/>
        <v>-1.0794896957801892E-2</v>
      </c>
      <c r="AC417" s="17">
        <f t="shared" si="349"/>
        <v>7.164790174002178E-3</v>
      </c>
      <c r="AE417" s="17" t="str">
        <f t="shared" ca="1" si="350"/>
        <v/>
      </c>
      <c r="AF417" s="17" t="str">
        <f t="shared" ca="1" si="351"/>
        <v/>
      </c>
      <c r="AG417" s="17" t="str">
        <f t="shared" ca="1" si="352"/>
        <v/>
      </c>
      <c r="AH417" s="17" t="str">
        <f t="shared" ca="1" si="353"/>
        <v/>
      </c>
      <c r="AI417" s="17" t="str">
        <f t="shared" ca="1" si="354"/>
        <v/>
      </c>
      <c r="AJ417" s="17" t="str">
        <f t="shared" ca="1" si="355"/>
        <v/>
      </c>
      <c r="AK417" s="17" t="str">
        <f t="shared" ca="1" si="356"/>
        <v/>
      </c>
      <c r="AL417" s="17" t="str">
        <f t="shared" ca="1" si="357"/>
        <v/>
      </c>
      <c r="AM417" s="17" t="str">
        <f t="shared" ca="1" si="358"/>
        <v/>
      </c>
      <c r="AN417" s="17">
        <f t="shared" ca="1" si="359"/>
        <v>9.6132596685083005E-2</v>
      </c>
      <c r="AO417" s="17">
        <f t="shared" ca="1" si="360"/>
        <v>0.10993657505285426</v>
      </c>
      <c r="AP417" s="17">
        <f t="shared" ca="1" si="361"/>
        <v>0.16531791907514437</v>
      </c>
      <c r="AQ417" s="17">
        <f t="shared" ca="1" si="362"/>
        <v>8.9700996677740896E-2</v>
      </c>
      <c r="AS417" s="17" t="str">
        <f t="shared" ca="1" si="363"/>
        <v/>
      </c>
      <c r="AT417" s="17" t="str">
        <f t="shared" ca="1" si="364"/>
        <v/>
      </c>
      <c r="AU417" s="17" t="str">
        <f t="shared" ca="1" si="365"/>
        <v/>
      </c>
      <c r="AV417" s="17" t="str">
        <f t="shared" ca="1" si="366"/>
        <v/>
      </c>
      <c r="AW417" s="17" t="str">
        <f t="shared" ca="1" si="367"/>
        <v/>
      </c>
      <c r="AX417" s="17" t="str">
        <f t="shared" ca="1" si="368"/>
        <v/>
      </c>
      <c r="AY417" s="17" t="str">
        <f t="shared" ca="1" si="369"/>
        <v/>
      </c>
      <c r="AZ417" s="17" t="str">
        <f t="shared" ca="1" si="370"/>
        <v/>
      </c>
      <c r="BA417" s="17" t="str">
        <f t="shared" ca="1" si="371"/>
        <v/>
      </c>
      <c r="BB417" s="17">
        <f t="shared" ca="1" si="372"/>
        <v>3.7128615992930269E-2</v>
      </c>
      <c r="BC417" s="17">
        <f t="shared" ca="1" si="373"/>
        <v>3.1065654436428725E-2</v>
      </c>
      <c r="BD417" s="17">
        <f t="shared" ca="1" si="374"/>
        <v>-9.3347543946373124E-2</v>
      </c>
      <c r="BE417" s="17">
        <f t="shared" ca="1" si="375"/>
        <v>7.6643413924342152E-2</v>
      </c>
      <c r="BG417" s="17" t="str">
        <f t="shared" ca="1" si="376"/>
        <v/>
      </c>
      <c r="BH417" s="17" t="str">
        <f t="shared" ca="1" si="377"/>
        <v/>
      </c>
      <c r="BI417" s="17" t="str">
        <f t="shared" ca="1" si="378"/>
        <v/>
      </c>
      <c r="BJ417" s="17" t="str">
        <f t="shared" ca="1" si="379"/>
        <v/>
      </c>
      <c r="BK417" s="17" t="str">
        <f t="shared" ca="1" si="380"/>
        <v/>
      </c>
      <c r="BL417" s="17" t="str">
        <f t="shared" ca="1" si="381"/>
        <v/>
      </c>
      <c r="BM417" s="17" t="str">
        <f t="shared" ca="1" si="382"/>
        <v/>
      </c>
      <c r="BN417" s="17" t="str">
        <f t="shared" ca="1" si="383"/>
        <v/>
      </c>
      <c r="BO417" s="17" t="str">
        <f t="shared" ca="1" si="384"/>
        <v/>
      </c>
      <c r="BP417" s="17">
        <f t="shared" ca="1" si="385"/>
        <v>7.6731849932599294E-2</v>
      </c>
      <c r="BQ417" s="17">
        <f t="shared" ca="1" si="386"/>
        <v>3.1187216832716524E-2</v>
      </c>
      <c r="BR417" s="17">
        <f t="shared" ca="1" si="387"/>
        <v>0.14991398822996826</v>
      </c>
      <c r="BS417" s="17">
        <f t="shared" ca="1" si="388"/>
        <v>7.9668022956950857E-2</v>
      </c>
      <c r="BX417" t="str">
        <f>IF('Macrobond Imports'!FG416="","",'Macrobond Imports'!FG416)</f>
        <v/>
      </c>
      <c r="BY417" t="str">
        <f>IF('Macrobond Imports'!AI416="","",'Macrobond Imports'!AI416)</f>
        <v/>
      </c>
      <c r="CA417" s="37" t="str">
        <f t="shared" ca="1" si="389"/>
        <v/>
      </c>
      <c r="CB417" s="37" t="str">
        <f t="shared" ca="1" si="390"/>
        <v/>
      </c>
    </row>
    <row r="418" spans="1:80" x14ac:dyDescent="0.25">
      <c r="A418" s="10">
        <f>IF('Macrobond Imports'!A417="","",'Macrobond Imports'!A417)</f>
        <v>29799</v>
      </c>
      <c r="B418" s="9" t="str">
        <f>IF('Macrobond Imports'!B417="","",'Macrobond Imports'!B417)</f>
        <v/>
      </c>
      <c r="C418" s="9" t="str">
        <f>IF('Macrobond Imports'!C417="","",'Macrobond Imports'!C417)</f>
        <v/>
      </c>
      <c r="D418" s="9" t="str">
        <f>IF('Macrobond Imports'!Z417="","",'Macrobond Imports'!Z417)</f>
        <v/>
      </c>
      <c r="E418" s="9" t="str">
        <f>IF('Macrobond Imports'!BH417="","",'Macrobond Imports'!BH417)</f>
        <v/>
      </c>
      <c r="F418" s="9" t="str">
        <f>IF('Macrobond Imports'!BJ417="","",'Macrobond Imports'!BJ417)</f>
        <v/>
      </c>
      <c r="G418" s="9" t="str">
        <f>IF('Macrobond Imports'!BK417="","",'Macrobond Imports'!BK417)</f>
        <v/>
      </c>
      <c r="H418" s="9" t="str">
        <f>IF('Macrobond Imports'!BL417="","",'Macrobond Imports'!BL417)</f>
        <v/>
      </c>
      <c r="I418" s="9" t="str">
        <f>IF('Macrobond Imports'!BS417="","",'Macrobond Imports'!BS417)</f>
        <v/>
      </c>
      <c r="J418" s="9" t="str">
        <f>IF('Macrobond Imports'!AA417="","",'Macrobond Imports'!AA417)</f>
        <v/>
      </c>
      <c r="K418" s="9">
        <f>IF('Macrobond Imports'!DF417="","",'Macrobond Imports'!DF417)</f>
        <v>99.7</v>
      </c>
      <c r="L418" s="9">
        <f>IF('Macrobond Imports'!EA417="","",'Macrobond Imports'!EA417)</f>
        <v>104</v>
      </c>
      <c r="M418" s="9">
        <f>IF('Macrobond Imports'!FA417="","",'Macrobond Imports'!FA417)</f>
        <v>101.6</v>
      </c>
      <c r="N418" s="9">
        <f>IF('Macrobond Imports'!FC417="","",'Macrobond Imports'!FC417)</f>
        <v>98.9</v>
      </c>
      <c r="P418" s="16">
        <f t="shared" si="336"/>
        <v>29799</v>
      </c>
      <c r="Q418" s="17" t="str">
        <f t="shared" si="337"/>
        <v/>
      </c>
      <c r="R418" s="17" t="str">
        <f t="shared" si="338"/>
        <v/>
      </c>
      <c r="S418" s="17" t="str">
        <f t="shared" si="339"/>
        <v/>
      </c>
      <c r="T418" s="17" t="str">
        <f t="shared" si="340"/>
        <v/>
      </c>
      <c r="U418" s="17" t="str">
        <f t="shared" si="341"/>
        <v/>
      </c>
      <c r="V418" s="17" t="str">
        <f t="shared" si="342"/>
        <v/>
      </c>
      <c r="W418" s="17" t="str">
        <f t="shared" si="343"/>
        <v/>
      </c>
      <c r="X418" s="17" t="str">
        <f t="shared" si="344"/>
        <v/>
      </c>
      <c r="Y418" s="17" t="str">
        <f t="shared" si="345"/>
        <v/>
      </c>
      <c r="Z418" s="17">
        <f t="shared" si="346"/>
        <v>5.0403225806452401E-3</v>
      </c>
      <c r="AA418" s="17">
        <f t="shared" si="347"/>
        <v>-9.52380952380949E-3</v>
      </c>
      <c r="AB418" s="17">
        <f t="shared" si="348"/>
        <v>7.9365079365079083E-3</v>
      </c>
      <c r="AC418" s="17">
        <f t="shared" si="349"/>
        <v>5.0813008130081716E-3</v>
      </c>
      <c r="AE418" s="17" t="str">
        <f t="shared" ca="1" si="350"/>
        <v/>
      </c>
      <c r="AF418" s="17" t="str">
        <f t="shared" ca="1" si="351"/>
        <v/>
      </c>
      <c r="AG418" s="17" t="str">
        <f t="shared" ca="1" si="352"/>
        <v/>
      </c>
      <c r="AH418" s="17" t="str">
        <f t="shared" ca="1" si="353"/>
        <v/>
      </c>
      <c r="AI418" s="17" t="str">
        <f t="shared" ca="1" si="354"/>
        <v/>
      </c>
      <c r="AJ418" s="17" t="str">
        <f t="shared" ca="1" si="355"/>
        <v/>
      </c>
      <c r="AK418" s="17" t="str">
        <f t="shared" ca="1" si="356"/>
        <v/>
      </c>
      <c r="AL418" s="17" t="str">
        <f t="shared" ca="1" si="357"/>
        <v/>
      </c>
      <c r="AM418" s="17" t="str">
        <f t="shared" ca="1" si="358"/>
        <v/>
      </c>
      <c r="AN418" s="17">
        <f t="shared" ca="1" si="359"/>
        <v>8.9617486338797736E-2</v>
      </c>
      <c r="AO418" s="17">
        <f t="shared" ca="1" si="360"/>
        <v>5.0505050505050608E-2</v>
      </c>
      <c r="AP418" s="17">
        <f t="shared" ca="1" si="361"/>
        <v>0.17321016166281766</v>
      </c>
      <c r="AQ418" s="17">
        <f t="shared" ca="1" si="362"/>
        <v>8.5620197585071445E-2</v>
      </c>
      <c r="AS418" s="17" t="str">
        <f t="shared" ca="1" si="363"/>
        <v/>
      </c>
      <c r="AT418" s="17" t="str">
        <f t="shared" ca="1" si="364"/>
        <v/>
      </c>
      <c r="AU418" s="17" t="str">
        <f t="shared" ca="1" si="365"/>
        <v/>
      </c>
      <c r="AV418" s="17" t="str">
        <f t="shared" ca="1" si="366"/>
        <v/>
      </c>
      <c r="AW418" s="17" t="str">
        <f t="shared" ca="1" si="367"/>
        <v/>
      </c>
      <c r="AX418" s="17" t="str">
        <f t="shared" ca="1" si="368"/>
        <v/>
      </c>
      <c r="AY418" s="17" t="str">
        <f t="shared" ca="1" si="369"/>
        <v/>
      </c>
      <c r="AZ418" s="17" t="str">
        <f t="shared" ca="1" si="370"/>
        <v/>
      </c>
      <c r="BA418" s="17" t="str">
        <f t="shared" ca="1" si="371"/>
        <v/>
      </c>
      <c r="BB418" s="17">
        <f t="shared" ca="1" si="372"/>
        <v>4.1146929280302391E-2</v>
      </c>
      <c r="BC418" s="17">
        <f t="shared" ca="1" si="373"/>
        <v>7.7294326604133712E-3</v>
      </c>
      <c r="BD418" s="17">
        <f t="shared" ca="1" si="374"/>
        <v>-4.5881376055667888E-2</v>
      </c>
      <c r="BE418" s="17">
        <f t="shared" ca="1" si="375"/>
        <v>7.6237813222881812E-2</v>
      </c>
      <c r="BG418" s="17" t="str">
        <f t="shared" ca="1" si="376"/>
        <v/>
      </c>
      <c r="BH418" s="17" t="str">
        <f t="shared" ca="1" si="377"/>
        <v/>
      </c>
      <c r="BI418" s="17" t="str">
        <f t="shared" ca="1" si="378"/>
        <v/>
      </c>
      <c r="BJ418" s="17" t="str">
        <f t="shared" ca="1" si="379"/>
        <v/>
      </c>
      <c r="BK418" s="17" t="str">
        <f t="shared" ca="1" si="380"/>
        <v/>
      </c>
      <c r="BL418" s="17" t="str">
        <f t="shared" ca="1" si="381"/>
        <v/>
      </c>
      <c r="BM418" s="17" t="str">
        <f t="shared" ca="1" si="382"/>
        <v/>
      </c>
      <c r="BN418" s="17" t="str">
        <f t="shared" ca="1" si="383"/>
        <v/>
      </c>
      <c r="BO418" s="17" t="str">
        <f t="shared" ca="1" si="384"/>
        <v/>
      </c>
      <c r="BP418" s="17">
        <f t="shared" ca="1" si="385"/>
        <v>7.632528117931292E-2</v>
      </c>
      <c r="BQ418" s="17">
        <f t="shared" ca="1" si="386"/>
        <v>-3.8350875512543903E-3</v>
      </c>
      <c r="BR418" s="17">
        <f t="shared" ca="1" si="387"/>
        <v>0.10391203404167904</v>
      </c>
      <c r="BS418" s="17">
        <f t="shared" ca="1" si="388"/>
        <v>8.6075853790968271E-2</v>
      </c>
      <c r="BX418" t="str">
        <f>IF('Macrobond Imports'!FG417="","",'Macrobond Imports'!FG417)</f>
        <v/>
      </c>
      <c r="BY418" t="str">
        <f>IF('Macrobond Imports'!AI417="","",'Macrobond Imports'!AI417)</f>
        <v/>
      </c>
      <c r="CA418" s="37" t="str">
        <f t="shared" ca="1" si="389"/>
        <v/>
      </c>
      <c r="CB418" s="37" t="str">
        <f t="shared" ca="1" si="390"/>
        <v/>
      </c>
    </row>
    <row r="419" spans="1:80" x14ac:dyDescent="0.25">
      <c r="A419" s="10">
        <f>IF('Macrobond Imports'!A418="","",'Macrobond Imports'!A418)</f>
        <v>29830</v>
      </c>
      <c r="B419" s="9" t="str">
        <f>IF('Macrobond Imports'!B418="","",'Macrobond Imports'!B418)</f>
        <v/>
      </c>
      <c r="C419" s="9" t="str">
        <f>IF('Macrobond Imports'!C418="","",'Macrobond Imports'!C418)</f>
        <v/>
      </c>
      <c r="D419" s="9" t="str">
        <f>IF('Macrobond Imports'!Z418="","",'Macrobond Imports'!Z418)</f>
        <v/>
      </c>
      <c r="E419" s="9" t="str">
        <f>IF('Macrobond Imports'!BH418="","",'Macrobond Imports'!BH418)</f>
        <v/>
      </c>
      <c r="F419" s="9" t="str">
        <f>IF('Macrobond Imports'!BJ418="","",'Macrobond Imports'!BJ418)</f>
        <v/>
      </c>
      <c r="G419" s="9" t="str">
        <f>IF('Macrobond Imports'!BK418="","",'Macrobond Imports'!BK418)</f>
        <v/>
      </c>
      <c r="H419" s="9" t="str">
        <f>IF('Macrobond Imports'!BL418="","",'Macrobond Imports'!BL418)</f>
        <v/>
      </c>
      <c r="I419" s="9" t="str">
        <f>IF('Macrobond Imports'!BS418="","",'Macrobond Imports'!BS418)</f>
        <v/>
      </c>
      <c r="J419" s="9" t="str">
        <f>IF('Macrobond Imports'!AA418="","",'Macrobond Imports'!AA418)</f>
        <v/>
      </c>
      <c r="K419" s="9">
        <f>IF('Macrobond Imports'!DF418="","",'Macrobond Imports'!DF418)</f>
        <v>99.7</v>
      </c>
      <c r="L419" s="9">
        <f>IF('Macrobond Imports'!EA418="","",'Macrobond Imports'!EA418)</f>
        <v>102.7</v>
      </c>
      <c r="M419" s="9">
        <f>IF('Macrobond Imports'!FA418="","",'Macrobond Imports'!FA418)</f>
        <v>100.8</v>
      </c>
      <c r="N419" s="9">
        <f>IF('Macrobond Imports'!FC418="","",'Macrobond Imports'!FC418)</f>
        <v>99.3</v>
      </c>
      <c r="P419" s="16">
        <f t="shared" si="336"/>
        <v>29830</v>
      </c>
      <c r="Q419" s="17" t="str">
        <f t="shared" si="337"/>
        <v/>
      </c>
      <c r="R419" s="17" t="str">
        <f t="shared" si="338"/>
        <v/>
      </c>
      <c r="S419" s="17" t="str">
        <f t="shared" si="339"/>
        <v/>
      </c>
      <c r="T419" s="17" t="str">
        <f t="shared" si="340"/>
        <v/>
      </c>
      <c r="U419" s="17" t="str">
        <f t="shared" si="341"/>
        <v/>
      </c>
      <c r="V419" s="17" t="str">
        <f t="shared" si="342"/>
        <v/>
      </c>
      <c r="W419" s="17" t="str">
        <f t="shared" si="343"/>
        <v/>
      </c>
      <c r="X419" s="17" t="str">
        <f t="shared" si="344"/>
        <v/>
      </c>
      <c r="Y419" s="17" t="str">
        <f t="shared" si="345"/>
        <v/>
      </c>
      <c r="Z419" s="17">
        <f t="shared" si="346"/>
        <v>0</v>
      </c>
      <c r="AA419" s="17">
        <f t="shared" si="347"/>
        <v>-1.2499999999999956E-2</v>
      </c>
      <c r="AB419" s="17">
        <f t="shared" si="348"/>
        <v>-7.8740157480314821E-3</v>
      </c>
      <c r="AC419" s="17">
        <f t="shared" si="349"/>
        <v>4.0444893832152218E-3</v>
      </c>
      <c r="AE419" s="17" t="str">
        <f t="shared" ca="1" si="350"/>
        <v/>
      </c>
      <c r="AF419" s="17" t="str">
        <f t="shared" ca="1" si="351"/>
        <v/>
      </c>
      <c r="AG419" s="17" t="str">
        <f t="shared" ca="1" si="352"/>
        <v/>
      </c>
      <c r="AH419" s="17" t="str">
        <f t="shared" ca="1" si="353"/>
        <v/>
      </c>
      <c r="AI419" s="17" t="str">
        <f t="shared" ca="1" si="354"/>
        <v/>
      </c>
      <c r="AJ419" s="17" t="str">
        <f t="shared" ca="1" si="355"/>
        <v/>
      </c>
      <c r="AK419" s="17" t="str">
        <f t="shared" ca="1" si="356"/>
        <v/>
      </c>
      <c r="AL419" s="17" t="str">
        <f t="shared" ca="1" si="357"/>
        <v/>
      </c>
      <c r="AM419" s="17" t="str">
        <f t="shared" ca="1" si="358"/>
        <v/>
      </c>
      <c r="AN419" s="17">
        <f t="shared" ca="1" si="359"/>
        <v>8.487486398258981E-2</v>
      </c>
      <c r="AO419" s="17">
        <f t="shared" ca="1" si="360"/>
        <v>2.2908366533864521E-2</v>
      </c>
      <c r="AP419" s="17">
        <f t="shared" ca="1" si="361"/>
        <v>0.15463917525773185</v>
      </c>
      <c r="AQ419" s="17">
        <f t="shared" ca="1" si="362"/>
        <v>8.6433260393872891E-2</v>
      </c>
      <c r="AS419" s="17" t="str">
        <f t="shared" ca="1" si="363"/>
        <v/>
      </c>
      <c r="AT419" s="17" t="str">
        <f t="shared" ca="1" si="364"/>
        <v/>
      </c>
      <c r="AU419" s="17" t="str">
        <f t="shared" ca="1" si="365"/>
        <v/>
      </c>
      <c r="AV419" s="17" t="str">
        <f t="shared" ca="1" si="366"/>
        <v/>
      </c>
      <c r="AW419" s="17" t="str">
        <f t="shared" ca="1" si="367"/>
        <v/>
      </c>
      <c r="AX419" s="17" t="str">
        <f t="shared" ca="1" si="368"/>
        <v/>
      </c>
      <c r="AY419" s="17" t="str">
        <f t="shared" ca="1" si="369"/>
        <v/>
      </c>
      <c r="AZ419" s="17" t="str">
        <f t="shared" ca="1" si="370"/>
        <v/>
      </c>
      <c r="BA419" s="17" t="str">
        <f t="shared" ca="1" si="371"/>
        <v/>
      </c>
      <c r="BB419" s="17">
        <f t="shared" ca="1" si="372"/>
        <v>2.8584214170325195E-2</v>
      </c>
      <c r="BC419" s="17">
        <f t="shared" ca="1" si="373"/>
        <v>-8.1287084977346047E-2</v>
      </c>
      <c r="BD419" s="17">
        <f t="shared" ca="1" si="374"/>
        <v>-4.2485427158784006E-2</v>
      </c>
      <c r="BE419" s="17">
        <f t="shared" ca="1" si="375"/>
        <v>6.7133464107552943E-2</v>
      </c>
      <c r="BG419" s="17" t="str">
        <f t="shared" ca="1" si="376"/>
        <v/>
      </c>
      <c r="BH419" s="17" t="str">
        <f t="shared" ca="1" si="377"/>
        <v/>
      </c>
      <c r="BI419" s="17" t="str">
        <f t="shared" ca="1" si="378"/>
        <v/>
      </c>
      <c r="BJ419" s="17" t="str">
        <f t="shared" ca="1" si="379"/>
        <v/>
      </c>
      <c r="BK419" s="17" t="str">
        <f t="shared" ca="1" si="380"/>
        <v/>
      </c>
      <c r="BL419" s="17" t="str">
        <f t="shared" ca="1" si="381"/>
        <v/>
      </c>
      <c r="BM419" s="17" t="str">
        <f t="shared" ca="1" si="382"/>
        <v/>
      </c>
      <c r="BN419" s="17" t="str">
        <f t="shared" ca="1" si="383"/>
        <v/>
      </c>
      <c r="BO419" s="17" t="str">
        <f t="shared" ca="1" si="384"/>
        <v/>
      </c>
      <c r="BP419" s="17">
        <f t="shared" ca="1" si="385"/>
        <v>5.4270020077616721E-2</v>
      </c>
      <c r="BQ419" s="17">
        <f t="shared" ca="1" si="386"/>
        <v>-2.1082302189255331E-2</v>
      </c>
      <c r="BR419" s="17">
        <f t="shared" ca="1" si="387"/>
        <v>0</v>
      </c>
      <c r="BS419" s="17">
        <f t="shared" ca="1" si="388"/>
        <v>7.8903774443724872E-2</v>
      </c>
      <c r="BX419" t="str">
        <f>IF('Macrobond Imports'!FG418="","",'Macrobond Imports'!FG418)</f>
        <v/>
      </c>
      <c r="BY419" t="str">
        <f>IF('Macrobond Imports'!AI418="","",'Macrobond Imports'!AI418)</f>
        <v/>
      </c>
      <c r="CA419" s="37" t="str">
        <f t="shared" ca="1" si="389"/>
        <v/>
      </c>
      <c r="CB419" s="37" t="str">
        <f t="shared" ca="1" si="390"/>
        <v/>
      </c>
    </row>
    <row r="420" spans="1:80" x14ac:dyDescent="0.25">
      <c r="A420" s="10">
        <f>IF('Macrobond Imports'!A419="","",'Macrobond Imports'!A419)</f>
        <v>29860</v>
      </c>
      <c r="B420" s="9" t="str">
        <f>IF('Macrobond Imports'!B419="","",'Macrobond Imports'!B419)</f>
        <v/>
      </c>
      <c r="C420" s="9" t="str">
        <f>IF('Macrobond Imports'!C419="","",'Macrobond Imports'!C419)</f>
        <v/>
      </c>
      <c r="D420" s="9" t="str">
        <f>IF('Macrobond Imports'!Z419="","",'Macrobond Imports'!Z419)</f>
        <v/>
      </c>
      <c r="E420" s="9" t="str">
        <f>IF('Macrobond Imports'!BH419="","",'Macrobond Imports'!BH419)</f>
        <v/>
      </c>
      <c r="F420" s="9" t="str">
        <f>IF('Macrobond Imports'!BJ419="","",'Macrobond Imports'!BJ419)</f>
        <v/>
      </c>
      <c r="G420" s="9" t="str">
        <f>IF('Macrobond Imports'!BK419="","",'Macrobond Imports'!BK419)</f>
        <v/>
      </c>
      <c r="H420" s="9" t="str">
        <f>IF('Macrobond Imports'!BL419="","",'Macrobond Imports'!BL419)</f>
        <v/>
      </c>
      <c r="I420" s="9" t="str">
        <f>IF('Macrobond Imports'!BS419="","",'Macrobond Imports'!BS419)</f>
        <v/>
      </c>
      <c r="J420" s="9" t="str">
        <f>IF('Macrobond Imports'!AA419="","",'Macrobond Imports'!AA419)</f>
        <v/>
      </c>
      <c r="K420" s="9">
        <f>IF('Macrobond Imports'!DF419="","",'Macrobond Imports'!DF419)</f>
        <v>99.8</v>
      </c>
      <c r="L420" s="9">
        <f>IF('Macrobond Imports'!EA419="","",'Macrobond Imports'!EA419)</f>
        <v>101.2</v>
      </c>
      <c r="M420" s="9">
        <f>IF('Macrobond Imports'!FA419="","",'Macrobond Imports'!FA419)</f>
        <v>100.6</v>
      </c>
      <c r="N420" s="9">
        <f>IF('Macrobond Imports'!FC419="","",'Macrobond Imports'!FC419)</f>
        <v>99.5</v>
      </c>
      <c r="P420" s="16">
        <f t="shared" si="336"/>
        <v>29860</v>
      </c>
      <c r="Q420" s="17" t="str">
        <f t="shared" si="337"/>
        <v/>
      </c>
      <c r="R420" s="17" t="str">
        <f t="shared" si="338"/>
        <v/>
      </c>
      <c r="S420" s="17" t="str">
        <f t="shared" si="339"/>
        <v/>
      </c>
      <c r="T420" s="17" t="str">
        <f t="shared" si="340"/>
        <v/>
      </c>
      <c r="U420" s="17" t="str">
        <f t="shared" si="341"/>
        <v/>
      </c>
      <c r="V420" s="17" t="str">
        <f t="shared" si="342"/>
        <v/>
      </c>
      <c r="W420" s="17" t="str">
        <f t="shared" si="343"/>
        <v/>
      </c>
      <c r="X420" s="17" t="str">
        <f t="shared" si="344"/>
        <v/>
      </c>
      <c r="Y420" s="17" t="str">
        <f t="shared" si="345"/>
        <v/>
      </c>
      <c r="Z420" s="17">
        <f t="shared" si="346"/>
        <v>1.0030090270811698E-3</v>
      </c>
      <c r="AA420" s="17">
        <f t="shared" si="347"/>
        <v>-1.4605647517039966E-2</v>
      </c>
      <c r="AB420" s="17">
        <f t="shared" si="348"/>
        <v>-1.9841269841269771E-3</v>
      </c>
      <c r="AC420" s="17">
        <f t="shared" si="349"/>
        <v>2.0140986908359082E-3</v>
      </c>
      <c r="AE420" s="17" t="str">
        <f t="shared" ca="1" si="350"/>
        <v/>
      </c>
      <c r="AF420" s="17" t="str">
        <f t="shared" ca="1" si="351"/>
        <v/>
      </c>
      <c r="AG420" s="17" t="str">
        <f t="shared" ca="1" si="352"/>
        <v/>
      </c>
      <c r="AH420" s="17" t="str">
        <f t="shared" ca="1" si="353"/>
        <v/>
      </c>
      <c r="AI420" s="17" t="str">
        <f t="shared" ca="1" si="354"/>
        <v/>
      </c>
      <c r="AJ420" s="17" t="str">
        <f t="shared" ca="1" si="355"/>
        <v/>
      </c>
      <c r="AK420" s="17" t="str">
        <f t="shared" ca="1" si="356"/>
        <v/>
      </c>
      <c r="AL420" s="17" t="str">
        <f t="shared" ca="1" si="357"/>
        <v/>
      </c>
      <c r="AM420" s="17" t="str">
        <f t="shared" ca="1" si="358"/>
        <v/>
      </c>
      <c r="AN420" s="17">
        <f t="shared" ca="1" si="359"/>
        <v>7.5431034482758674E-2</v>
      </c>
      <c r="AO420" s="17">
        <f t="shared" ca="1" si="360"/>
        <v>-9.7847358121331274E-3</v>
      </c>
      <c r="AP420" s="17">
        <f t="shared" ca="1" si="361"/>
        <v>0.15234822451317287</v>
      </c>
      <c r="AQ420" s="17">
        <f t="shared" ca="1" si="362"/>
        <v>8.0347448425624357E-2</v>
      </c>
      <c r="AS420" s="17" t="str">
        <f t="shared" ca="1" si="363"/>
        <v/>
      </c>
      <c r="AT420" s="17" t="str">
        <f t="shared" ca="1" si="364"/>
        <v/>
      </c>
      <c r="AU420" s="17" t="str">
        <f t="shared" ca="1" si="365"/>
        <v/>
      </c>
      <c r="AV420" s="17" t="str">
        <f t="shared" ca="1" si="366"/>
        <v/>
      </c>
      <c r="AW420" s="17" t="str">
        <f t="shared" ca="1" si="367"/>
        <v/>
      </c>
      <c r="AX420" s="17" t="str">
        <f t="shared" ca="1" si="368"/>
        <v/>
      </c>
      <c r="AY420" s="17" t="str">
        <f t="shared" ca="1" si="369"/>
        <v/>
      </c>
      <c r="AZ420" s="17" t="str">
        <f t="shared" ca="1" si="370"/>
        <v/>
      </c>
      <c r="BA420" s="17" t="str">
        <f t="shared" ca="1" si="371"/>
        <v/>
      </c>
      <c r="BB420" s="17">
        <f t="shared" ca="1" si="372"/>
        <v>2.4413932716499609E-2</v>
      </c>
      <c r="BC420" s="17">
        <f t="shared" ca="1" si="373"/>
        <v>-0.13709128790082337</v>
      </c>
      <c r="BD420" s="17">
        <f t="shared" ca="1" si="374"/>
        <v>-7.9129186058010115E-3</v>
      </c>
      <c r="BE420" s="17">
        <f t="shared" ca="1" si="375"/>
        <v>4.5470852429633002E-2</v>
      </c>
      <c r="BG420" s="17" t="str">
        <f t="shared" ca="1" si="376"/>
        <v/>
      </c>
      <c r="BH420" s="17" t="str">
        <f t="shared" ca="1" si="377"/>
        <v/>
      </c>
      <c r="BI420" s="17" t="str">
        <f t="shared" ca="1" si="378"/>
        <v/>
      </c>
      <c r="BJ420" s="17" t="str">
        <f t="shared" ca="1" si="379"/>
        <v/>
      </c>
      <c r="BK420" s="17" t="str">
        <f t="shared" ca="1" si="380"/>
        <v/>
      </c>
      <c r="BL420" s="17" t="str">
        <f t="shared" ca="1" si="381"/>
        <v/>
      </c>
      <c r="BM420" s="17" t="str">
        <f t="shared" ca="1" si="382"/>
        <v/>
      </c>
      <c r="BN420" s="17" t="str">
        <f t="shared" ca="1" si="383"/>
        <v/>
      </c>
      <c r="BO420" s="17" t="str">
        <f t="shared" ca="1" si="384"/>
        <v/>
      </c>
      <c r="BP420" s="17">
        <f t="shared" ca="1" si="385"/>
        <v>3.075166953157904E-2</v>
      </c>
      <c r="BQ420" s="17">
        <f t="shared" ca="1" si="386"/>
        <v>-5.6752664483257886E-2</v>
      </c>
      <c r="BR420" s="17">
        <f t="shared" ca="1" si="387"/>
        <v>-5.1591760387371677E-2</v>
      </c>
      <c r="BS420" s="17">
        <f t="shared" ca="1" si="388"/>
        <v>6.0942650532172626E-2</v>
      </c>
      <c r="BX420" t="str">
        <f>IF('Macrobond Imports'!FG419="","",'Macrobond Imports'!FG419)</f>
        <v/>
      </c>
      <c r="BY420" t="str">
        <f>IF('Macrobond Imports'!AI419="","",'Macrobond Imports'!AI419)</f>
        <v/>
      </c>
      <c r="CA420" s="37" t="str">
        <f t="shared" ca="1" si="389"/>
        <v/>
      </c>
      <c r="CB420" s="37" t="str">
        <f t="shared" ca="1" si="390"/>
        <v/>
      </c>
    </row>
    <row r="421" spans="1:80" x14ac:dyDescent="0.25">
      <c r="A421" s="10">
        <f>IF('Macrobond Imports'!A420="","",'Macrobond Imports'!A420)</f>
        <v>29891</v>
      </c>
      <c r="B421" s="9" t="str">
        <f>IF('Macrobond Imports'!B420="","",'Macrobond Imports'!B420)</f>
        <v/>
      </c>
      <c r="C421" s="9" t="str">
        <f>IF('Macrobond Imports'!C420="","",'Macrobond Imports'!C420)</f>
        <v/>
      </c>
      <c r="D421" s="9" t="str">
        <f>IF('Macrobond Imports'!Z420="","",'Macrobond Imports'!Z420)</f>
        <v/>
      </c>
      <c r="E421" s="9" t="str">
        <f>IF('Macrobond Imports'!BH420="","",'Macrobond Imports'!BH420)</f>
        <v/>
      </c>
      <c r="F421" s="9" t="str">
        <f>IF('Macrobond Imports'!BJ420="","",'Macrobond Imports'!BJ420)</f>
        <v/>
      </c>
      <c r="G421" s="9" t="str">
        <f>IF('Macrobond Imports'!BK420="","",'Macrobond Imports'!BK420)</f>
        <v/>
      </c>
      <c r="H421" s="9" t="str">
        <f>IF('Macrobond Imports'!BL420="","",'Macrobond Imports'!BL420)</f>
        <v/>
      </c>
      <c r="I421" s="9" t="str">
        <f>IF('Macrobond Imports'!BS420="","",'Macrobond Imports'!BS420)</f>
        <v/>
      </c>
      <c r="J421" s="9" t="str">
        <f>IF('Macrobond Imports'!AA420="","",'Macrobond Imports'!AA420)</f>
        <v/>
      </c>
      <c r="K421" s="9">
        <f>IF('Macrobond Imports'!DF420="","",'Macrobond Imports'!DF420)</f>
        <v>99.9</v>
      </c>
      <c r="L421" s="9">
        <f>IF('Macrobond Imports'!EA420="","",'Macrobond Imports'!EA420)</f>
        <v>99.7</v>
      </c>
      <c r="M421" s="9">
        <f>IF('Macrobond Imports'!FA420="","",'Macrobond Imports'!FA420)</f>
        <v>100.9</v>
      </c>
      <c r="N421" s="9">
        <f>IF('Macrobond Imports'!FC420="","",'Macrobond Imports'!FC420)</f>
        <v>99.7</v>
      </c>
      <c r="P421" s="16">
        <f t="shared" si="336"/>
        <v>29891</v>
      </c>
      <c r="Q421" s="17" t="str">
        <f t="shared" si="337"/>
        <v/>
      </c>
      <c r="R421" s="17" t="str">
        <f t="shared" si="338"/>
        <v/>
      </c>
      <c r="S421" s="17" t="str">
        <f t="shared" si="339"/>
        <v/>
      </c>
      <c r="T421" s="17" t="str">
        <f t="shared" si="340"/>
        <v/>
      </c>
      <c r="U421" s="17" t="str">
        <f t="shared" si="341"/>
        <v/>
      </c>
      <c r="V421" s="17" t="str">
        <f t="shared" si="342"/>
        <v/>
      </c>
      <c r="W421" s="17" t="str">
        <f t="shared" si="343"/>
        <v/>
      </c>
      <c r="X421" s="17" t="str">
        <f t="shared" si="344"/>
        <v/>
      </c>
      <c r="Y421" s="17" t="str">
        <f t="shared" si="345"/>
        <v/>
      </c>
      <c r="Z421" s="17">
        <f t="shared" si="346"/>
        <v>1.0020040080160886E-3</v>
      </c>
      <c r="AA421" s="17">
        <f t="shared" si="347"/>
        <v>-1.4822134387351804E-2</v>
      </c>
      <c r="AB421" s="17">
        <f t="shared" si="348"/>
        <v>2.9821073558649047E-3</v>
      </c>
      <c r="AC421" s="17">
        <f t="shared" si="349"/>
        <v>2.0100502512563345E-3</v>
      </c>
      <c r="AE421" s="17" t="str">
        <f t="shared" ca="1" si="350"/>
        <v/>
      </c>
      <c r="AF421" s="17" t="str">
        <f t="shared" ca="1" si="351"/>
        <v/>
      </c>
      <c r="AG421" s="17" t="str">
        <f t="shared" ca="1" si="352"/>
        <v/>
      </c>
      <c r="AH421" s="17" t="str">
        <f t="shared" ca="1" si="353"/>
        <v/>
      </c>
      <c r="AI421" s="17" t="str">
        <f t="shared" ca="1" si="354"/>
        <v/>
      </c>
      <c r="AJ421" s="17" t="str">
        <f t="shared" ca="1" si="355"/>
        <v/>
      </c>
      <c r="AK421" s="17" t="str">
        <f t="shared" ca="1" si="356"/>
        <v/>
      </c>
      <c r="AL421" s="17" t="str">
        <f t="shared" ca="1" si="357"/>
        <v/>
      </c>
      <c r="AM421" s="17" t="str">
        <f t="shared" ca="1" si="358"/>
        <v/>
      </c>
      <c r="AN421" s="17">
        <f t="shared" ca="1" si="359"/>
        <v>6.8449197860962707E-2</v>
      </c>
      <c r="AO421" s="17">
        <f t="shared" ca="1" si="360"/>
        <v>-3.6714975845410613E-2</v>
      </c>
      <c r="AP421" s="17">
        <f t="shared" ca="1" si="361"/>
        <v>0.13626126126126126</v>
      </c>
      <c r="AQ421" s="17">
        <f t="shared" ca="1" si="362"/>
        <v>7.6673866090712917E-2</v>
      </c>
      <c r="AS421" s="17" t="str">
        <f t="shared" ca="1" si="363"/>
        <v/>
      </c>
      <c r="AT421" s="17" t="str">
        <f t="shared" ca="1" si="364"/>
        <v/>
      </c>
      <c r="AU421" s="17" t="str">
        <f t="shared" ca="1" si="365"/>
        <v/>
      </c>
      <c r="AV421" s="17" t="str">
        <f t="shared" ca="1" si="366"/>
        <v/>
      </c>
      <c r="AW421" s="17" t="str">
        <f t="shared" ca="1" si="367"/>
        <v/>
      </c>
      <c r="AX421" s="17" t="str">
        <f t="shared" ca="1" si="368"/>
        <v/>
      </c>
      <c r="AY421" s="17" t="str">
        <f t="shared" ca="1" si="369"/>
        <v/>
      </c>
      <c r="AZ421" s="17" t="str">
        <f t="shared" ca="1" si="370"/>
        <v/>
      </c>
      <c r="BA421" s="17" t="str">
        <f t="shared" ca="1" si="371"/>
        <v/>
      </c>
      <c r="BB421" s="17">
        <f t="shared" ca="1" si="372"/>
        <v>8.0482491731821426E-3</v>
      </c>
      <c r="BC421" s="17">
        <f t="shared" ca="1" si="373"/>
        <v>-0.15540739208592869</v>
      </c>
      <c r="BD421" s="17">
        <f t="shared" ca="1" si="374"/>
        <v>-2.7275547991706395E-2</v>
      </c>
      <c r="BE421" s="17">
        <f t="shared" ca="1" si="375"/>
        <v>3.2750625910480169E-2</v>
      </c>
      <c r="BG421" s="17" t="str">
        <f t="shared" ca="1" si="376"/>
        <v/>
      </c>
      <c r="BH421" s="17" t="str">
        <f t="shared" ca="1" si="377"/>
        <v/>
      </c>
      <c r="BI421" s="17" t="str">
        <f t="shared" ca="1" si="378"/>
        <v/>
      </c>
      <c r="BJ421" s="17" t="str">
        <f t="shared" ca="1" si="379"/>
        <v/>
      </c>
      <c r="BK421" s="17" t="str">
        <f t="shared" ca="1" si="380"/>
        <v/>
      </c>
      <c r="BL421" s="17" t="str">
        <f t="shared" ca="1" si="381"/>
        <v/>
      </c>
      <c r="BM421" s="17" t="str">
        <f t="shared" ca="1" si="382"/>
        <v/>
      </c>
      <c r="BN421" s="17" t="str">
        <f t="shared" ca="1" si="383"/>
        <v/>
      </c>
      <c r="BO421" s="17" t="str">
        <f t="shared" ca="1" si="384"/>
        <v/>
      </c>
      <c r="BP421" s="17">
        <f t="shared" ca="1" si="385"/>
        <v>2.446392771685435E-2</v>
      </c>
      <c r="BQ421" s="17">
        <f t="shared" ca="1" si="386"/>
        <v>-7.7437899324697912E-2</v>
      </c>
      <c r="BR421" s="17">
        <f t="shared" ca="1" si="387"/>
        <v>-3.6623378098078585E-2</v>
      </c>
      <c r="BS421" s="17">
        <f t="shared" ca="1" si="388"/>
        <v>5.4270020077616721E-2</v>
      </c>
      <c r="BX421" t="str">
        <f>IF('Macrobond Imports'!FG420="","",'Macrobond Imports'!FG420)</f>
        <v/>
      </c>
      <c r="BY421" t="str">
        <f>IF('Macrobond Imports'!AI420="","",'Macrobond Imports'!AI420)</f>
        <v/>
      </c>
      <c r="CA421" s="37" t="str">
        <f t="shared" ca="1" si="389"/>
        <v/>
      </c>
      <c r="CB421" s="37" t="str">
        <f t="shared" ca="1" si="390"/>
        <v/>
      </c>
    </row>
    <row r="422" spans="1:80" x14ac:dyDescent="0.25">
      <c r="A422" s="10">
        <f>IF('Macrobond Imports'!A421="","",'Macrobond Imports'!A421)</f>
        <v>29921</v>
      </c>
      <c r="B422" s="9" t="str">
        <f>IF('Macrobond Imports'!B421="","",'Macrobond Imports'!B421)</f>
        <v/>
      </c>
      <c r="C422" s="9" t="str">
        <f>IF('Macrobond Imports'!C421="","",'Macrobond Imports'!C421)</f>
        <v/>
      </c>
      <c r="D422" s="9" t="str">
        <f>IF('Macrobond Imports'!Z421="","",'Macrobond Imports'!Z421)</f>
        <v/>
      </c>
      <c r="E422" s="9" t="str">
        <f>IF('Macrobond Imports'!BH421="","",'Macrobond Imports'!BH421)</f>
        <v/>
      </c>
      <c r="F422" s="9" t="str">
        <f>IF('Macrobond Imports'!BJ421="","",'Macrobond Imports'!BJ421)</f>
        <v/>
      </c>
      <c r="G422" s="9" t="str">
        <f>IF('Macrobond Imports'!BK421="","",'Macrobond Imports'!BK421)</f>
        <v/>
      </c>
      <c r="H422" s="9" t="str">
        <f>IF('Macrobond Imports'!BL421="","",'Macrobond Imports'!BL421)</f>
        <v/>
      </c>
      <c r="I422" s="9" t="str">
        <f>IF('Macrobond Imports'!BS421="","",'Macrobond Imports'!BS421)</f>
        <v/>
      </c>
      <c r="J422" s="9" t="str">
        <f>IF('Macrobond Imports'!AA421="","",'Macrobond Imports'!AA421)</f>
        <v/>
      </c>
      <c r="K422" s="9">
        <f>IF('Macrobond Imports'!DF421="","",'Macrobond Imports'!DF421)</f>
        <v>100</v>
      </c>
      <c r="L422" s="9">
        <f>IF('Macrobond Imports'!EA421="","",'Macrobond Imports'!EA421)</f>
        <v>98.8</v>
      </c>
      <c r="M422" s="9">
        <f>IF('Macrobond Imports'!FA421="","",'Macrobond Imports'!FA421)</f>
        <v>101.6</v>
      </c>
      <c r="N422" s="9">
        <f>IF('Macrobond Imports'!FC421="","",'Macrobond Imports'!FC421)</f>
        <v>99.8</v>
      </c>
      <c r="P422" s="16">
        <f t="shared" si="336"/>
        <v>29921</v>
      </c>
      <c r="Q422" s="17" t="str">
        <f t="shared" si="337"/>
        <v/>
      </c>
      <c r="R422" s="17" t="str">
        <f t="shared" si="338"/>
        <v/>
      </c>
      <c r="S422" s="17" t="str">
        <f t="shared" si="339"/>
        <v/>
      </c>
      <c r="T422" s="17" t="str">
        <f t="shared" si="340"/>
        <v/>
      </c>
      <c r="U422" s="17" t="str">
        <f t="shared" si="341"/>
        <v/>
      </c>
      <c r="V422" s="17" t="str">
        <f t="shared" si="342"/>
        <v/>
      </c>
      <c r="W422" s="17" t="str">
        <f t="shared" si="343"/>
        <v/>
      </c>
      <c r="X422" s="17" t="str">
        <f t="shared" si="344"/>
        <v/>
      </c>
      <c r="Y422" s="17" t="str">
        <f t="shared" si="345"/>
        <v/>
      </c>
      <c r="Z422" s="17">
        <f t="shared" si="346"/>
        <v>1.0010010010008674E-3</v>
      </c>
      <c r="AA422" s="17">
        <f t="shared" si="347"/>
        <v>-9.0270812437313053E-3</v>
      </c>
      <c r="AB422" s="17">
        <f t="shared" si="348"/>
        <v>6.9375619425171564E-3</v>
      </c>
      <c r="AC422" s="17">
        <f t="shared" si="349"/>
        <v>1.0030090270811698E-3</v>
      </c>
      <c r="AE422" s="17" t="str">
        <f t="shared" ca="1" si="350"/>
        <v/>
      </c>
      <c r="AF422" s="17" t="str">
        <f t="shared" ca="1" si="351"/>
        <v/>
      </c>
      <c r="AG422" s="17" t="str">
        <f t="shared" ca="1" si="352"/>
        <v/>
      </c>
      <c r="AH422" s="17" t="str">
        <f t="shared" ca="1" si="353"/>
        <v/>
      </c>
      <c r="AI422" s="17" t="str">
        <f t="shared" ca="1" si="354"/>
        <v/>
      </c>
      <c r="AJ422" s="17" t="str">
        <f t="shared" ca="1" si="355"/>
        <v/>
      </c>
      <c r="AK422" s="17" t="str">
        <f t="shared" ca="1" si="356"/>
        <v/>
      </c>
      <c r="AL422" s="17" t="str">
        <f t="shared" ca="1" si="357"/>
        <v/>
      </c>
      <c r="AM422" s="17" t="str">
        <f t="shared" ca="1" si="358"/>
        <v/>
      </c>
      <c r="AN422" s="17">
        <f t="shared" ca="1" si="359"/>
        <v>5.9322033898304927E-2</v>
      </c>
      <c r="AO422" s="17">
        <f t="shared" ca="1" si="360"/>
        <v>-3.7974683544303889E-2</v>
      </c>
      <c r="AP422" s="17">
        <f t="shared" ca="1" si="361"/>
        <v>0.11038251366120222</v>
      </c>
      <c r="AQ422" s="17">
        <f t="shared" ca="1" si="362"/>
        <v>6.5101387406616862E-2</v>
      </c>
      <c r="AS422" s="17" t="str">
        <f t="shared" ca="1" si="363"/>
        <v/>
      </c>
      <c r="AT422" s="17" t="str">
        <f t="shared" ca="1" si="364"/>
        <v/>
      </c>
      <c r="AU422" s="17" t="str">
        <f t="shared" ca="1" si="365"/>
        <v/>
      </c>
      <c r="AV422" s="17" t="str">
        <f t="shared" ca="1" si="366"/>
        <v/>
      </c>
      <c r="AW422" s="17" t="str">
        <f t="shared" ca="1" si="367"/>
        <v/>
      </c>
      <c r="AX422" s="17" t="str">
        <f t="shared" ca="1" si="368"/>
        <v/>
      </c>
      <c r="AY422" s="17" t="str">
        <f t="shared" ca="1" si="369"/>
        <v/>
      </c>
      <c r="AZ422" s="17" t="str">
        <f t="shared" ca="1" si="370"/>
        <v/>
      </c>
      <c r="BA422" s="17" t="str">
        <f t="shared" ca="1" si="371"/>
        <v/>
      </c>
      <c r="BB422" s="17">
        <f t="shared" ca="1" si="372"/>
        <v>1.2090542848669505E-2</v>
      </c>
      <c r="BC422" s="17">
        <f t="shared" ca="1" si="373"/>
        <v>-0.14346324465923477</v>
      </c>
      <c r="BD422" s="17">
        <f t="shared" ca="1" si="374"/>
        <v>3.2125964286968234E-2</v>
      </c>
      <c r="BE422" s="17">
        <f t="shared" ca="1" si="375"/>
        <v>2.0293620457517925E-2</v>
      </c>
      <c r="BG422" s="17" t="str">
        <f t="shared" ca="1" si="376"/>
        <v/>
      </c>
      <c r="BH422" s="17" t="str">
        <f t="shared" ca="1" si="377"/>
        <v/>
      </c>
      <c r="BI422" s="17" t="str">
        <f t="shared" ca="1" si="378"/>
        <v/>
      </c>
      <c r="BJ422" s="17" t="str">
        <f t="shared" ca="1" si="379"/>
        <v/>
      </c>
      <c r="BK422" s="17" t="str">
        <f t="shared" ca="1" si="380"/>
        <v/>
      </c>
      <c r="BL422" s="17" t="str">
        <f t="shared" ca="1" si="381"/>
        <v/>
      </c>
      <c r="BM422" s="17" t="str">
        <f t="shared" ca="1" si="382"/>
        <v/>
      </c>
      <c r="BN422" s="17" t="str">
        <f t="shared" ca="1" si="383"/>
        <v/>
      </c>
      <c r="BO422" s="17" t="str">
        <f t="shared" ca="1" si="384"/>
        <v/>
      </c>
      <c r="BP422" s="17">
        <f t="shared" ca="1" si="385"/>
        <v>2.030405060708107E-2</v>
      </c>
      <c r="BQ422" s="17">
        <f t="shared" ca="1" si="386"/>
        <v>-0.11291974471124644</v>
      </c>
      <c r="BR422" s="17">
        <f t="shared" ca="1" si="387"/>
        <v>-5.8794581075370944E-3</v>
      </c>
      <c r="BS422" s="17">
        <f t="shared" ca="1" si="388"/>
        <v>4.3450749008149492E-2</v>
      </c>
      <c r="BX422" t="str">
        <f>IF('Macrobond Imports'!FG421="","",'Macrobond Imports'!FG421)</f>
        <v/>
      </c>
      <c r="BY422" t="str">
        <f>IF('Macrobond Imports'!AI421="","",'Macrobond Imports'!AI421)</f>
        <v/>
      </c>
      <c r="CA422" s="37" t="str">
        <f t="shared" ca="1" si="389"/>
        <v/>
      </c>
      <c r="CB422" s="37" t="str">
        <f t="shared" ca="1" si="390"/>
        <v/>
      </c>
    </row>
    <row r="423" spans="1:80" x14ac:dyDescent="0.25">
      <c r="A423" s="10">
        <f>IF('Macrobond Imports'!A422="","",'Macrobond Imports'!A422)</f>
        <v>29952</v>
      </c>
      <c r="B423" s="9" t="str">
        <f>IF('Macrobond Imports'!B422="","",'Macrobond Imports'!B422)</f>
        <v/>
      </c>
      <c r="C423" s="9" t="str">
        <f>IF('Macrobond Imports'!C422="","",'Macrobond Imports'!C422)</f>
        <v/>
      </c>
      <c r="D423" s="9" t="str">
        <f>IF('Macrobond Imports'!Z422="","",'Macrobond Imports'!Z422)</f>
        <v/>
      </c>
      <c r="E423" s="9" t="str">
        <f>IF('Macrobond Imports'!BH422="","",'Macrobond Imports'!BH422)</f>
        <v/>
      </c>
      <c r="F423" s="9" t="str">
        <f>IF('Macrobond Imports'!BJ422="","",'Macrobond Imports'!BJ422)</f>
        <v/>
      </c>
      <c r="G423" s="9" t="str">
        <f>IF('Macrobond Imports'!BK422="","",'Macrobond Imports'!BK422)</f>
        <v/>
      </c>
      <c r="H423" s="9" t="str">
        <f>IF('Macrobond Imports'!BL422="","",'Macrobond Imports'!BL422)</f>
        <v/>
      </c>
      <c r="I423" s="9" t="str">
        <f>IF('Macrobond Imports'!BS422="","",'Macrobond Imports'!BS422)</f>
        <v/>
      </c>
      <c r="J423" s="9" t="str">
        <f>IF('Macrobond Imports'!AA422="","",'Macrobond Imports'!AA422)</f>
        <v/>
      </c>
      <c r="K423" s="9">
        <f>IF('Macrobond Imports'!DF422="","",'Macrobond Imports'!DF422)</f>
        <v>100.4</v>
      </c>
      <c r="L423" s="9">
        <f>IF('Macrobond Imports'!EA422="","",'Macrobond Imports'!EA422)</f>
        <v>99.7</v>
      </c>
      <c r="M423" s="9">
        <f>IF('Macrobond Imports'!FA422="","",'Macrobond Imports'!FA422)</f>
        <v>102.7</v>
      </c>
      <c r="N423" s="9">
        <f>IF('Macrobond Imports'!FC422="","",'Macrobond Imports'!FC422)</f>
        <v>99.9</v>
      </c>
      <c r="P423" s="16">
        <f t="shared" si="336"/>
        <v>29952</v>
      </c>
      <c r="Q423" s="17" t="str">
        <f t="shared" si="337"/>
        <v/>
      </c>
      <c r="R423" s="17" t="str">
        <f t="shared" si="338"/>
        <v/>
      </c>
      <c r="S423" s="17" t="str">
        <f t="shared" si="339"/>
        <v/>
      </c>
      <c r="T423" s="17" t="str">
        <f t="shared" si="340"/>
        <v/>
      </c>
      <c r="U423" s="17" t="str">
        <f t="shared" si="341"/>
        <v/>
      </c>
      <c r="V423" s="17" t="str">
        <f t="shared" si="342"/>
        <v/>
      </c>
      <c r="W423" s="17" t="str">
        <f t="shared" si="343"/>
        <v/>
      </c>
      <c r="X423" s="17" t="str">
        <f t="shared" si="344"/>
        <v/>
      </c>
      <c r="Y423" s="17" t="str">
        <f t="shared" si="345"/>
        <v/>
      </c>
      <c r="Z423" s="17">
        <f t="shared" si="346"/>
        <v>4.0000000000000036E-3</v>
      </c>
      <c r="AA423" s="17">
        <f t="shared" si="347"/>
        <v>9.109311740890691E-3</v>
      </c>
      <c r="AB423" s="17">
        <f t="shared" si="348"/>
        <v>1.0826771653543288E-2</v>
      </c>
      <c r="AC423" s="17">
        <f t="shared" si="349"/>
        <v>1.0020040080160886E-3</v>
      </c>
      <c r="AE423" s="17" t="str">
        <f t="shared" ca="1" si="350"/>
        <v/>
      </c>
      <c r="AF423" s="17" t="str">
        <f t="shared" ca="1" si="351"/>
        <v/>
      </c>
      <c r="AG423" s="17" t="str">
        <f t="shared" ca="1" si="352"/>
        <v/>
      </c>
      <c r="AH423" s="17" t="str">
        <f t="shared" ca="1" si="353"/>
        <v/>
      </c>
      <c r="AI423" s="17" t="str">
        <f t="shared" ca="1" si="354"/>
        <v/>
      </c>
      <c r="AJ423" s="17" t="str">
        <f t="shared" ca="1" si="355"/>
        <v/>
      </c>
      <c r="AK423" s="17" t="str">
        <f t="shared" ca="1" si="356"/>
        <v/>
      </c>
      <c r="AL423" s="17" t="str">
        <f t="shared" ca="1" si="357"/>
        <v/>
      </c>
      <c r="AM423" s="17" t="str">
        <f t="shared" ca="1" si="358"/>
        <v/>
      </c>
      <c r="AN423" s="17">
        <f t="shared" ca="1" si="359"/>
        <v>5.0209205020920633E-2</v>
      </c>
      <c r="AO423" s="17">
        <f t="shared" ca="1" si="360"/>
        <v>-3.578336557059969E-2</v>
      </c>
      <c r="AP423" s="17">
        <f t="shared" ca="1" si="361"/>
        <v>9.2553191489361808E-2</v>
      </c>
      <c r="AQ423" s="17">
        <f t="shared" ca="1" si="362"/>
        <v>5.4910242872228121E-2</v>
      </c>
      <c r="AS423" s="17" t="str">
        <f t="shared" ca="1" si="363"/>
        <v/>
      </c>
      <c r="AT423" s="17" t="str">
        <f t="shared" ca="1" si="364"/>
        <v/>
      </c>
      <c r="AU423" s="17" t="str">
        <f t="shared" ca="1" si="365"/>
        <v/>
      </c>
      <c r="AV423" s="17" t="str">
        <f t="shared" ca="1" si="366"/>
        <v/>
      </c>
      <c r="AW423" s="17" t="str">
        <f t="shared" ca="1" si="367"/>
        <v/>
      </c>
      <c r="AX423" s="17" t="str">
        <f t="shared" ca="1" si="368"/>
        <v/>
      </c>
      <c r="AY423" s="17" t="str">
        <f t="shared" ca="1" si="369"/>
        <v/>
      </c>
      <c r="AZ423" s="17" t="str">
        <f t="shared" ca="1" si="370"/>
        <v/>
      </c>
      <c r="BA423" s="17" t="str">
        <f t="shared" ca="1" si="371"/>
        <v/>
      </c>
      <c r="BB423" s="17">
        <f t="shared" ca="1" si="372"/>
        <v>2.4265833302540063E-2</v>
      </c>
      <c r="BC423" s="17">
        <f t="shared" ca="1" si="373"/>
        <v>-5.7983340711290188E-2</v>
      </c>
      <c r="BD423" s="17">
        <f t="shared" ca="1" si="374"/>
        <v>8.6150112475935181E-2</v>
      </c>
      <c r="BE423" s="17">
        <f t="shared" ca="1" si="375"/>
        <v>1.6177629398259397E-2</v>
      </c>
      <c r="BG423" s="17" t="str">
        <f t="shared" ca="1" si="376"/>
        <v/>
      </c>
      <c r="BH423" s="17" t="str">
        <f t="shared" ca="1" si="377"/>
        <v/>
      </c>
      <c r="BI423" s="17" t="str">
        <f t="shared" ca="1" si="378"/>
        <v/>
      </c>
      <c r="BJ423" s="17" t="str">
        <f t="shared" ca="1" si="379"/>
        <v/>
      </c>
      <c r="BK423" s="17" t="str">
        <f t="shared" ca="1" si="380"/>
        <v/>
      </c>
      <c r="BL423" s="17" t="str">
        <f t="shared" ca="1" si="381"/>
        <v/>
      </c>
      <c r="BM423" s="17" t="str">
        <f t="shared" ca="1" si="382"/>
        <v/>
      </c>
      <c r="BN423" s="17" t="str">
        <f t="shared" ca="1" si="383"/>
        <v/>
      </c>
      <c r="BO423" s="17" t="str">
        <f t="shared" ca="1" si="384"/>
        <v/>
      </c>
      <c r="BP423" s="17">
        <f t="shared" ca="1" si="385"/>
        <v>2.4339880332986619E-2</v>
      </c>
      <c r="BQ423" s="17">
        <f t="shared" ca="1" si="386"/>
        <v>-9.8404535147392225E-2</v>
      </c>
      <c r="BR423" s="17">
        <f t="shared" ca="1" si="387"/>
        <v>3.8053705278408012E-2</v>
      </c>
      <c r="BS423" s="17">
        <f t="shared" ca="1" si="388"/>
        <v>3.0720181439618965E-2</v>
      </c>
      <c r="BX423" t="str">
        <f>IF('Macrobond Imports'!FG422="","",'Macrobond Imports'!FG422)</f>
        <v/>
      </c>
      <c r="BY423" t="str">
        <f>IF('Macrobond Imports'!AI422="","",'Macrobond Imports'!AI422)</f>
        <v/>
      </c>
      <c r="CA423" s="37" t="str">
        <f t="shared" ca="1" si="389"/>
        <v/>
      </c>
      <c r="CB423" s="37" t="str">
        <f t="shared" ca="1" si="390"/>
        <v/>
      </c>
    </row>
    <row r="424" spans="1:80" x14ac:dyDescent="0.25">
      <c r="A424" s="10">
        <f>IF('Macrobond Imports'!A423="","",'Macrobond Imports'!A423)</f>
        <v>29983</v>
      </c>
      <c r="B424" s="9" t="str">
        <f>IF('Macrobond Imports'!B423="","",'Macrobond Imports'!B423)</f>
        <v/>
      </c>
      <c r="C424" s="9" t="str">
        <f>IF('Macrobond Imports'!C423="","",'Macrobond Imports'!C423)</f>
        <v/>
      </c>
      <c r="D424" s="9" t="str">
        <f>IF('Macrobond Imports'!Z423="","",'Macrobond Imports'!Z423)</f>
        <v/>
      </c>
      <c r="E424" s="9" t="str">
        <f>IF('Macrobond Imports'!BH423="","",'Macrobond Imports'!BH423)</f>
        <v/>
      </c>
      <c r="F424" s="9" t="str">
        <f>IF('Macrobond Imports'!BJ423="","",'Macrobond Imports'!BJ423)</f>
        <v/>
      </c>
      <c r="G424" s="9" t="str">
        <f>IF('Macrobond Imports'!BK423="","",'Macrobond Imports'!BK423)</f>
        <v/>
      </c>
      <c r="H424" s="9" t="str">
        <f>IF('Macrobond Imports'!BL423="","",'Macrobond Imports'!BL423)</f>
        <v/>
      </c>
      <c r="I424" s="9" t="str">
        <f>IF('Macrobond Imports'!BS423="","",'Macrobond Imports'!BS423)</f>
        <v/>
      </c>
      <c r="J424" s="9" t="str">
        <f>IF('Macrobond Imports'!AA423="","",'Macrobond Imports'!AA423)</f>
        <v/>
      </c>
      <c r="K424" s="9">
        <f>IF('Macrobond Imports'!DF423="","",'Macrobond Imports'!DF423)</f>
        <v>100.3</v>
      </c>
      <c r="L424" s="9">
        <f>IF('Macrobond Imports'!EA423="","",'Macrobond Imports'!EA423)</f>
        <v>100</v>
      </c>
      <c r="M424" s="9">
        <f>IF('Macrobond Imports'!FA423="","",'Macrobond Imports'!FA423)</f>
        <v>101.4</v>
      </c>
      <c r="N424" s="9">
        <f>IF('Macrobond Imports'!FC423="","",'Macrobond Imports'!FC423)</f>
        <v>100</v>
      </c>
      <c r="P424" s="16">
        <f t="shared" si="336"/>
        <v>29983</v>
      </c>
      <c r="Q424" s="17" t="str">
        <f t="shared" si="337"/>
        <v/>
      </c>
      <c r="R424" s="17" t="str">
        <f t="shared" si="338"/>
        <v/>
      </c>
      <c r="S424" s="17" t="str">
        <f t="shared" si="339"/>
        <v/>
      </c>
      <c r="T424" s="17" t="str">
        <f t="shared" si="340"/>
        <v/>
      </c>
      <c r="U424" s="17" t="str">
        <f t="shared" si="341"/>
        <v/>
      </c>
      <c r="V424" s="17" t="str">
        <f t="shared" si="342"/>
        <v/>
      </c>
      <c r="W424" s="17" t="str">
        <f t="shared" si="343"/>
        <v/>
      </c>
      <c r="X424" s="17" t="str">
        <f t="shared" si="344"/>
        <v/>
      </c>
      <c r="Y424" s="17" t="str">
        <f t="shared" si="345"/>
        <v/>
      </c>
      <c r="Z424" s="17">
        <f t="shared" si="346"/>
        <v>-9.9601593625509022E-4</v>
      </c>
      <c r="AA424" s="17">
        <f t="shared" si="347"/>
        <v>3.0090270812437314E-3</v>
      </c>
      <c r="AB424" s="17">
        <f t="shared" si="348"/>
        <v>-1.2658227848101222E-2</v>
      </c>
      <c r="AC424" s="17">
        <f t="shared" si="349"/>
        <v>1.0010010010008674E-3</v>
      </c>
      <c r="AE424" s="17" t="str">
        <f t="shared" ca="1" si="350"/>
        <v/>
      </c>
      <c r="AF424" s="17" t="str">
        <f t="shared" ca="1" si="351"/>
        <v/>
      </c>
      <c r="AG424" s="17" t="str">
        <f t="shared" ca="1" si="352"/>
        <v/>
      </c>
      <c r="AH424" s="17" t="str">
        <f t="shared" ca="1" si="353"/>
        <v/>
      </c>
      <c r="AI424" s="17" t="str">
        <f t="shared" ca="1" si="354"/>
        <v/>
      </c>
      <c r="AJ424" s="17" t="str">
        <f t="shared" ca="1" si="355"/>
        <v/>
      </c>
      <c r="AK424" s="17" t="str">
        <f t="shared" ca="1" si="356"/>
        <v/>
      </c>
      <c r="AL424" s="17" t="str">
        <f t="shared" ca="1" si="357"/>
        <v/>
      </c>
      <c r="AM424" s="17" t="str">
        <f t="shared" ca="1" si="358"/>
        <v/>
      </c>
      <c r="AN424" s="17">
        <f t="shared" ca="1" si="359"/>
        <v>4.3704474505723345E-2</v>
      </c>
      <c r="AO424" s="17">
        <f t="shared" ca="1" si="360"/>
        <v>-4.0307101727447225E-2</v>
      </c>
      <c r="AP424" s="17">
        <f t="shared" ca="1" si="361"/>
        <v>4.8603929679420954E-2</v>
      </c>
      <c r="AQ424" s="17">
        <f t="shared" ca="1" si="362"/>
        <v>5.3740779768177038E-2</v>
      </c>
      <c r="AS424" s="17" t="str">
        <f t="shared" ca="1" si="363"/>
        <v/>
      </c>
      <c r="AT424" s="17" t="str">
        <f t="shared" ca="1" si="364"/>
        <v/>
      </c>
      <c r="AU424" s="17" t="str">
        <f t="shared" ca="1" si="365"/>
        <v/>
      </c>
      <c r="AV424" s="17" t="str">
        <f t="shared" ca="1" si="366"/>
        <v/>
      </c>
      <c r="AW424" s="17" t="str">
        <f t="shared" ca="1" si="367"/>
        <v/>
      </c>
      <c r="AX424" s="17" t="str">
        <f t="shared" ca="1" si="368"/>
        <v/>
      </c>
      <c r="AY424" s="17" t="str">
        <f t="shared" ca="1" si="369"/>
        <v/>
      </c>
      <c r="AZ424" s="17" t="str">
        <f t="shared" ca="1" si="370"/>
        <v/>
      </c>
      <c r="BA424" s="17" t="str">
        <f t="shared" ca="1" si="371"/>
        <v/>
      </c>
      <c r="BB424" s="17">
        <f t="shared" ca="1" si="372"/>
        <v>1.6112465330964998E-2</v>
      </c>
      <c r="BC424" s="17">
        <f t="shared" ca="1" si="373"/>
        <v>1.2090542848669505E-2</v>
      </c>
      <c r="BD424" s="17">
        <f t="shared" ca="1" si="374"/>
        <v>1.9969428909918374E-2</v>
      </c>
      <c r="BE424" s="17">
        <f t="shared" ca="1" si="375"/>
        <v>1.2090542848669505E-2</v>
      </c>
      <c r="BG424" s="17" t="str">
        <f t="shared" ca="1" si="376"/>
        <v/>
      </c>
      <c r="BH424" s="17" t="str">
        <f t="shared" ca="1" si="377"/>
        <v/>
      </c>
      <c r="BI424" s="17" t="str">
        <f t="shared" ca="1" si="378"/>
        <v/>
      </c>
      <c r="BJ424" s="17" t="str">
        <f t="shared" ca="1" si="379"/>
        <v/>
      </c>
      <c r="BK424" s="17" t="str">
        <f t="shared" ca="1" si="380"/>
        <v/>
      </c>
      <c r="BL424" s="17" t="str">
        <f t="shared" ca="1" si="381"/>
        <v/>
      </c>
      <c r="BM424" s="17" t="str">
        <f t="shared" ca="1" si="382"/>
        <v/>
      </c>
      <c r="BN424" s="17" t="str">
        <f t="shared" ca="1" si="383"/>
        <v/>
      </c>
      <c r="BO424" s="17" t="str">
        <f t="shared" ca="1" si="384"/>
        <v/>
      </c>
      <c r="BP424" s="17">
        <f t="shared" ca="1" si="385"/>
        <v>1.2072325300877651E-2</v>
      </c>
      <c r="BQ424" s="17">
        <f t="shared" ca="1" si="386"/>
        <v>-7.5443786982248517E-2</v>
      </c>
      <c r="BR424" s="17">
        <f t="shared" ca="1" si="387"/>
        <v>-3.9331328662655096E-3</v>
      </c>
      <c r="BS424" s="17">
        <f t="shared" ca="1" si="388"/>
        <v>2.2368398183864935E-2</v>
      </c>
      <c r="BX424" t="str">
        <f>IF('Macrobond Imports'!FG423="","",'Macrobond Imports'!FG423)</f>
        <v/>
      </c>
      <c r="BY424" t="str">
        <f>IF('Macrobond Imports'!AI423="","",'Macrobond Imports'!AI423)</f>
        <v/>
      </c>
      <c r="CA424" s="37" t="str">
        <f t="shared" ca="1" si="389"/>
        <v/>
      </c>
      <c r="CB424" s="37" t="str">
        <f t="shared" ca="1" si="390"/>
        <v/>
      </c>
    </row>
    <row r="425" spans="1:80" x14ac:dyDescent="0.25">
      <c r="A425" s="10">
        <f>IF('Macrobond Imports'!A424="","",'Macrobond Imports'!A424)</f>
        <v>30011</v>
      </c>
      <c r="B425" s="9" t="str">
        <f>IF('Macrobond Imports'!B424="","",'Macrobond Imports'!B424)</f>
        <v/>
      </c>
      <c r="C425" s="9" t="str">
        <f>IF('Macrobond Imports'!C424="","",'Macrobond Imports'!C424)</f>
        <v/>
      </c>
      <c r="D425" s="9" t="str">
        <f>IF('Macrobond Imports'!Z424="","",'Macrobond Imports'!Z424)</f>
        <v/>
      </c>
      <c r="E425" s="9" t="str">
        <f>IF('Macrobond Imports'!BH424="","",'Macrobond Imports'!BH424)</f>
        <v/>
      </c>
      <c r="F425" s="9" t="str">
        <f>IF('Macrobond Imports'!BJ424="","",'Macrobond Imports'!BJ424)</f>
        <v/>
      </c>
      <c r="G425" s="9" t="str">
        <f>IF('Macrobond Imports'!BK424="","",'Macrobond Imports'!BK424)</f>
        <v/>
      </c>
      <c r="H425" s="9" t="str">
        <f>IF('Macrobond Imports'!BL424="","",'Macrobond Imports'!BL424)</f>
        <v/>
      </c>
      <c r="I425" s="9" t="str">
        <f>IF('Macrobond Imports'!BS424="","",'Macrobond Imports'!BS424)</f>
        <v/>
      </c>
      <c r="J425" s="9" t="str">
        <f>IF('Macrobond Imports'!AA424="","",'Macrobond Imports'!AA424)</f>
        <v/>
      </c>
      <c r="K425" s="9">
        <f>IF('Macrobond Imports'!DF424="","",'Macrobond Imports'!DF424)</f>
        <v>99.9</v>
      </c>
      <c r="L425" s="9">
        <f>IF('Macrobond Imports'!EA424="","",'Macrobond Imports'!EA424)</f>
        <v>99.7</v>
      </c>
      <c r="M425" s="9">
        <f>IF('Macrobond Imports'!FA424="","",'Macrobond Imports'!FA424)</f>
        <v>100.2</v>
      </c>
      <c r="N425" s="9">
        <f>IF('Macrobond Imports'!FC424="","",'Macrobond Imports'!FC424)</f>
        <v>99.9</v>
      </c>
      <c r="P425" s="16">
        <f t="shared" si="336"/>
        <v>30011</v>
      </c>
      <c r="Q425" s="17" t="str">
        <f t="shared" si="337"/>
        <v/>
      </c>
      <c r="R425" s="17" t="str">
        <f t="shared" si="338"/>
        <v/>
      </c>
      <c r="S425" s="17" t="str">
        <f t="shared" si="339"/>
        <v/>
      </c>
      <c r="T425" s="17" t="str">
        <f t="shared" si="340"/>
        <v/>
      </c>
      <c r="U425" s="17" t="str">
        <f t="shared" si="341"/>
        <v/>
      </c>
      <c r="V425" s="17" t="str">
        <f t="shared" si="342"/>
        <v/>
      </c>
      <c r="W425" s="17" t="str">
        <f t="shared" si="343"/>
        <v/>
      </c>
      <c r="X425" s="17" t="str">
        <f t="shared" si="344"/>
        <v/>
      </c>
      <c r="Y425" s="17" t="str">
        <f t="shared" si="345"/>
        <v/>
      </c>
      <c r="Z425" s="17">
        <f t="shared" si="346"/>
        <v>-3.9880358923229942E-3</v>
      </c>
      <c r="AA425" s="17">
        <f t="shared" si="347"/>
        <v>-3.0000000000000027E-3</v>
      </c>
      <c r="AB425" s="17">
        <f t="shared" si="348"/>
        <v>-1.1834319526627279E-2</v>
      </c>
      <c r="AC425" s="17">
        <f t="shared" si="349"/>
        <v>-9.9999999999988987E-4</v>
      </c>
      <c r="AE425" s="17" t="str">
        <f t="shared" ca="1" si="350"/>
        <v/>
      </c>
      <c r="AF425" s="17" t="str">
        <f t="shared" ca="1" si="351"/>
        <v/>
      </c>
      <c r="AG425" s="17" t="str">
        <f t="shared" ca="1" si="352"/>
        <v/>
      </c>
      <c r="AH425" s="17" t="str">
        <f t="shared" ca="1" si="353"/>
        <v/>
      </c>
      <c r="AI425" s="17" t="str">
        <f t="shared" ca="1" si="354"/>
        <v/>
      </c>
      <c r="AJ425" s="17" t="str">
        <f t="shared" ca="1" si="355"/>
        <v/>
      </c>
      <c r="AK425" s="17" t="str">
        <f t="shared" ca="1" si="356"/>
        <v/>
      </c>
      <c r="AL425" s="17" t="str">
        <f t="shared" ca="1" si="357"/>
        <v/>
      </c>
      <c r="AM425" s="17" t="str">
        <f t="shared" ca="1" si="358"/>
        <v/>
      </c>
      <c r="AN425" s="17">
        <f t="shared" ca="1" si="359"/>
        <v>2.8836251287332804E-2</v>
      </c>
      <c r="AO425" s="17">
        <f t="shared" ca="1" si="360"/>
        <v>-3.9499036608863114E-2</v>
      </c>
      <c r="AP425" s="17">
        <f t="shared" ca="1" si="361"/>
        <v>-5.9523809523809312E-3</v>
      </c>
      <c r="AQ425" s="17">
        <f t="shared" ca="1" si="362"/>
        <v>4.4979079497908137E-2</v>
      </c>
      <c r="AS425" s="17" t="str">
        <f t="shared" ca="1" si="363"/>
        <v/>
      </c>
      <c r="AT425" s="17" t="str">
        <f t="shared" ca="1" si="364"/>
        <v/>
      </c>
      <c r="AU425" s="17" t="str">
        <f t="shared" ca="1" si="365"/>
        <v/>
      </c>
      <c r="AV425" s="17" t="str">
        <f t="shared" ca="1" si="366"/>
        <v/>
      </c>
      <c r="AW425" s="17" t="str">
        <f t="shared" ca="1" si="367"/>
        <v/>
      </c>
      <c r="AX425" s="17" t="str">
        <f t="shared" ca="1" si="368"/>
        <v/>
      </c>
      <c r="AY425" s="17" t="str">
        <f t="shared" ca="1" si="369"/>
        <v/>
      </c>
      <c r="AZ425" s="17" t="str">
        <f t="shared" ca="1" si="370"/>
        <v/>
      </c>
      <c r="BA425" s="17" t="str">
        <f t="shared" ca="1" si="371"/>
        <v/>
      </c>
      <c r="BB425" s="17">
        <f t="shared" ca="1" si="372"/>
        <v>-3.994003998999518E-3</v>
      </c>
      <c r="BC425" s="17">
        <f t="shared" ca="1" si="373"/>
        <v>3.6938154758261454E-2</v>
      </c>
      <c r="BD425" s="17">
        <f t="shared" ca="1" si="374"/>
        <v>-5.3989287477167691E-2</v>
      </c>
      <c r="BE425" s="17">
        <f t="shared" ca="1" si="375"/>
        <v>4.0140441293614604E-3</v>
      </c>
      <c r="BG425" s="17" t="str">
        <f t="shared" ca="1" si="376"/>
        <v/>
      </c>
      <c r="BH425" s="17" t="str">
        <f t="shared" ca="1" si="377"/>
        <v/>
      </c>
      <c r="BI425" s="17" t="str">
        <f t="shared" ca="1" si="378"/>
        <v/>
      </c>
      <c r="BJ425" s="17" t="str">
        <f t="shared" ca="1" si="379"/>
        <v/>
      </c>
      <c r="BK425" s="17" t="str">
        <f t="shared" ca="1" si="380"/>
        <v/>
      </c>
      <c r="BL425" s="17" t="str">
        <f t="shared" ca="1" si="381"/>
        <v/>
      </c>
      <c r="BM425" s="17" t="str">
        <f t="shared" ca="1" si="382"/>
        <v/>
      </c>
      <c r="BN425" s="17" t="str">
        <f t="shared" ca="1" si="383"/>
        <v/>
      </c>
      <c r="BO425" s="17" t="str">
        <f t="shared" ca="1" si="384"/>
        <v/>
      </c>
      <c r="BP425" s="17">
        <f t="shared" ca="1" si="385"/>
        <v>4.0160602167587101E-3</v>
      </c>
      <c r="BQ425" s="17">
        <f t="shared" ca="1" si="386"/>
        <v>-5.7569290310591548E-2</v>
      </c>
      <c r="BR425" s="17">
        <f t="shared" ca="1" si="387"/>
        <v>-1.1869331065759603E-2</v>
      </c>
      <c r="BS425" s="17">
        <f t="shared" ca="1" si="388"/>
        <v>1.21211014868432E-2</v>
      </c>
      <c r="BX425" t="str">
        <f>IF('Macrobond Imports'!FG424="","",'Macrobond Imports'!FG424)</f>
        <v/>
      </c>
      <c r="BY425" t="str">
        <f>IF('Macrobond Imports'!AI424="","",'Macrobond Imports'!AI424)</f>
        <v/>
      </c>
      <c r="CA425" s="37" t="str">
        <f t="shared" ca="1" si="389"/>
        <v/>
      </c>
      <c r="CB425" s="37" t="str">
        <f t="shared" ca="1" si="390"/>
        <v/>
      </c>
    </row>
    <row r="426" spans="1:80" x14ac:dyDescent="0.25">
      <c r="A426" s="10">
        <f>IF('Macrobond Imports'!A425="","",'Macrobond Imports'!A425)</f>
        <v>30042</v>
      </c>
      <c r="B426" s="9" t="str">
        <f>IF('Macrobond Imports'!B425="","",'Macrobond Imports'!B425)</f>
        <v/>
      </c>
      <c r="C426" s="9" t="str">
        <f>IF('Macrobond Imports'!C425="","",'Macrobond Imports'!C425)</f>
        <v/>
      </c>
      <c r="D426" s="9" t="str">
        <f>IF('Macrobond Imports'!Z425="","",'Macrobond Imports'!Z425)</f>
        <v/>
      </c>
      <c r="E426" s="9" t="str">
        <f>IF('Macrobond Imports'!BH425="","",'Macrobond Imports'!BH425)</f>
        <v/>
      </c>
      <c r="F426" s="9" t="str">
        <f>IF('Macrobond Imports'!BJ425="","",'Macrobond Imports'!BJ425)</f>
        <v/>
      </c>
      <c r="G426" s="9" t="str">
        <f>IF('Macrobond Imports'!BK425="","",'Macrobond Imports'!BK425)</f>
        <v/>
      </c>
      <c r="H426" s="9" t="str">
        <f>IF('Macrobond Imports'!BL425="","",'Macrobond Imports'!BL425)</f>
        <v/>
      </c>
      <c r="I426" s="9" t="str">
        <f>IF('Macrobond Imports'!BS425="","",'Macrobond Imports'!BS425)</f>
        <v/>
      </c>
      <c r="J426" s="9" t="str">
        <f>IF('Macrobond Imports'!AA425="","",'Macrobond Imports'!AA425)</f>
        <v/>
      </c>
      <c r="K426" s="9">
        <f>IF('Macrobond Imports'!DF425="","",'Macrobond Imports'!DF425)</f>
        <v>99.7</v>
      </c>
      <c r="L426" s="9">
        <f>IF('Macrobond Imports'!EA425="","",'Macrobond Imports'!EA425)</f>
        <v>100.2</v>
      </c>
      <c r="M426" s="9">
        <f>IF('Macrobond Imports'!FA425="","",'Macrobond Imports'!FA425)</f>
        <v>99.1</v>
      </c>
      <c r="N426" s="9">
        <f>IF('Macrobond Imports'!FC425="","",'Macrobond Imports'!FC425)</f>
        <v>99.8</v>
      </c>
      <c r="P426" s="16">
        <f t="shared" si="336"/>
        <v>30042</v>
      </c>
      <c r="Q426" s="17" t="str">
        <f t="shared" si="337"/>
        <v/>
      </c>
      <c r="R426" s="17" t="str">
        <f t="shared" si="338"/>
        <v/>
      </c>
      <c r="S426" s="17" t="str">
        <f t="shared" si="339"/>
        <v/>
      </c>
      <c r="T426" s="17" t="str">
        <f t="shared" si="340"/>
        <v/>
      </c>
      <c r="U426" s="17" t="str">
        <f t="shared" si="341"/>
        <v/>
      </c>
      <c r="V426" s="17" t="str">
        <f t="shared" si="342"/>
        <v/>
      </c>
      <c r="W426" s="17" t="str">
        <f t="shared" si="343"/>
        <v/>
      </c>
      <c r="X426" s="17" t="str">
        <f t="shared" si="344"/>
        <v/>
      </c>
      <c r="Y426" s="17" t="str">
        <f t="shared" si="345"/>
        <v/>
      </c>
      <c r="Z426" s="17">
        <f t="shared" si="346"/>
        <v>-2.0020020020020679E-3</v>
      </c>
      <c r="AA426" s="17">
        <f t="shared" si="347"/>
        <v>5.015045135406293E-3</v>
      </c>
      <c r="AB426" s="17">
        <f t="shared" si="348"/>
        <v>-1.0978043912175717E-2</v>
      </c>
      <c r="AC426" s="17">
        <f t="shared" si="349"/>
        <v>-1.0010010010010895E-3</v>
      </c>
      <c r="AE426" s="17" t="str">
        <f t="shared" ca="1" si="350"/>
        <v/>
      </c>
      <c r="AF426" s="17" t="str">
        <f t="shared" ca="1" si="351"/>
        <v/>
      </c>
      <c r="AG426" s="17" t="str">
        <f t="shared" ca="1" si="352"/>
        <v/>
      </c>
      <c r="AH426" s="17" t="str">
        <f t="shared" ca="1" si="353"/>
        <v/>
      </c>
      <c r="AI426" s="17" t="str">
        <f t="shared" ca="1" si="354"/>
        <v/>
      </c>
      <c r="AJ426" s="17" t="str">
        <f t="shared" ca="1" si="355"/>
        <v/>
      </c>
      <c r="AK426" s="17" t="str">
        <f t="shared" ca="1" si="356"/>
        <v/>
      </c>
      <c r="AL426" s="17" t="str">
        <f t="shared" ca="1" si="357"/>
        <v/>
      </c>
      <c r="AM426" s="17" t="str">
        <f t="shared" ca="1" si="358"/>
        <v/>
      </c>
      <c r="AN426" s="17">
        <f t="shared" ca="1" si="359"/>
        <v>1.4242115971515812E-2</v>
      </c>
      <c r="AO426" s="17">
        <f t="shared" ca="1" si="360"/>
        <v>-3.8387715930902067E-2</v>
      </c>
      <c r="AP426" s="17">
        <f t="shared" ca="1" si="361"/>
        <v>-4.0658276863504428E-2</v>
      </c>
      <c r="AQ426" s="17">
        <f t="shared" ca="1" si="362"/>
        <v>3.3126293995859202E-2</v>
      </c>
      <c r="AS426" s="17" t="str">
        <f t="shared" ca="1" si="363"/>
        <v/>
      </c>
      <c r="AT426" s="17" t="str">
        <f t="shared" ca="1" si="364"/>
        <v/>
      </c>
      <c r="AU426" s="17" t="str">
        <f t="shared" ca="1" si="365"/>
        <v/>
      </c>
      <c r="AV426" s="17" t="str">
        <f t="shared" ca="1" si="366"/>
        <v/>
      </c>
      <c r="AW426" s="17" t="str">
        <f t="shared" ca="1" si="367"/>
        <v/>
      </c>
      <c r="AX426" s="17" t="str">
        <f t="shared" ca="1" si="368"/>
        <v/>
      </c>
      <c r="AY426" s="17" t="str">
        <f t="shared" ca="1" si="369"/>
        <v/>
      </c>
      <c r="AZ426" s="17" t="str">
        <f t="shared" ca="1" si="370"/>
        <v/>
      </c>
      <c r="BA426" s="17" t="str">
        <f t="shared" ca="1" si="371"/>
        <v/>
      </c>
      <c r="BB426" s="17">
        <f t="shared" ca="1" si="372"/>
        <v>-2.7598137481902985E-2</v>
      </c>
      <c r="BC426" s="17">
        <f t="shared" ca="1" si="373"/>
        <v>2.0211589767578531E-2</v>
      </c>
      <c r="BD426" s="17">
        <f t="shared" ca="1" si="374"/>
        <v>-0.13301248487716655</v>
      </c>
      <c r="BE426" s="17">
        <f t="shared" ca="1" si="375"/>
        <v>-3.9979959970003476E-3</v>
      </c>
      <c r="BG426" s="17" t="str">
        <f t="shared" ca="1" si="376"/>
        <v/>
      </c>
      <c r="BH426" s="17" t="str">
        <f t="shared" ca="1" si="377"/>
        <v/>
      </c>
      <c r="BI426" s="17" t="str">
        <f t="shared" ca="1" si="378"/>
        <v/>
      </c>
      <c r="BJ426" s="17" t="str">
        <f t="shared" ca="1" si="379"/>
        <v/>
      </c>
      <c r="BK426" s="17" t="str">
        <f t="shared" ca="1" si="380"/>
        <v/>
      </c>
      <c r="BL426" s="17" t="str">
        <f t="shared" ca="1" si="381"/>
        <v/>
      </c>
      <c r="BM426" s="17" t="str">
        <f t="shared" ca="1" si="382"/>
        <v/>
      </c>
      <c r="BN426" s="17" t="str">
        <f t="shared" ca="1" si="383"/>
        <v/>
      </c>
      <c r="BO426" s="17" t="str">
        <f t="shared" ca="1" si="384"/>
        <v/>
      </c>
      <c r="BP426" s="17">
        <f t="shared" ca="1" si="385"/>
        <v>-2.0030040039998864E-3</v>
      </c>
      <c r="BQ426" s="17">
        <f t="shared" ca="1" si="386"/>
        <v>-1.96652033307817E-2</v>
      </c>
      <c r="BR426" s="17">
        <f t="shared" ca="1" si="387"/>
        <v>-2.959874945160057E-2</v>
      </c>
      <c r="BS426" s="17">
        <f t="shared" ca="1" si="388"/>
        <v>6.0392414332972599E-3</v>
      </c>
      <c r="BX426" t="str">
        <f>IF('Macrobond Imports'!FG425="","",'Macrobond Imports'!FG425)</f>
        <v/>
      </c>
      <c r="BY426" t="str">
        <f>IF('Macrobond Imports'!AI425="","",'Macrobond Imports'!AI425)</f>
        <v/>
      </c>
      <c r="CA426" s="37" t="str">
        <f t="shared" ca="1" si="389"/>
        <v/>
      </c>
      <c r="CB426" s="37" t="str">
        <f t="shared" ca="1" si="390"/>
        <v/>
      </c>
    </row>
    <row r="427" spans="1:80" x14ac:dyDescent="0.25">
      <c r="A427" s="10">
        <f>IF('Macrobond Imports'!A426="","",'Macrobond Imports'!A426)</f>
        <v>30072</v>
      </c>
      <c r="B427" s="9" t="str">
        <f>IF('Macrobond Imports'!B426="","",'Macrobond Imports'!B426)</f>
        <v/>
      </c>
      <c r="C427" s="9" t="str">
        <f>IF('Macrobond Imports'!C426="","",'Macrobond Imports'!C426)</f>
        <v/>
      </c>
      <c r="D427" s="9" t="str">
        <f>IF('Macrobond Imports'!Z426="","",'Macrobond Imports'!Z426)</f>
        <v/>
      </c>
      <c r="E427" s="9" t="str">
        <f>IF('Macrobond Imports'!BH426="","",'Macrobond Imports'!BH426)</f>
        <v/>
      </c>
      <c r="F427" s="9" t="str">
        <f>IF('Macrobond Imports'!BJ426="","",'Macrobond Imports'!BJ426)</f>
        <v/>
      </c>
      <c r="G427" s="9" t="str">
        <f>IF('Macrobond Imports'!BK426="","",'Macrobond Imports'!BK426)</f>
        <v/>
      </c>
      <c r="H427" s="9" t="str">
        <f>IF('Macrobond Imports'!BL426="","",'Macrobond Imports'!BL426)</f>
        <v/>
      </c>
      <c r="I427" s="9" t="str">
        <f>IF('Macrobond Imports'!BS426="","",'Macrobond Imports'!BS426)</f>
        <v/>
      </c>
      <c r="J427" s="9" t="str">
        <f>IF('Macrobond Imports'!AA426="","",'Macrobond Imports'!AA426)</f>
        <v/>
      </c>
      <c r="K427" s="9">
        <f>IF('Macrobond Imports'!DF426="","",'Macrobond Imports'!DF426)</f>
        <v>99.7</v>
      </c>
      <c r="L427" s="9">
        <f>IF('Macrobond Imports'!EA426="","",'Macrobond Imports'!EA426)</f>
        <v>101.9</v>
      </c>
      <c r="M427" s="9">
        <f>IF('Macrobond Imports'!FA426="","",'Macrobond Imports'!FA426)</f>
        <v>97.1</v>
      </c>
      <c r="N427" s="9">
        <f>IF('Macrobond Imports'!FC426="","",'Macrobond Imports'!FC426)</f>
        <v>100.1</v>
      </c>
      <c r="P427" s="16">
        <f t="shared" si="336"/>
        <v>30072</v>
      </c>
      <c r="Q427" s="17" t="str">
        <f t="shared" si="337"/>
        <v/>
      </c>
      <c r="R427" s="17" t="str">
        <f t="shared" si="338"/>
        <v/>
      </c>
      <c r="S427" s="17" t="str">
        <f t="shared" si="339"/>
        <v/>
      </c>
      <c r="T427" s="17" t="str">
        <f t="shared" si="340"/>
        <v/>
      </c>
      <c r="U427" s="17" t="str">
        <f t="shared" si="341"/>
        <v/>
      </c>
      <c r="V427" s="17" t="str">
        <f t="shared" si="342"/>
        <v/>
      </c>
      <c r="W427" s="17" t="str">
        <f t="shared" si="343"/>
        <v/>
      </c>
      <c r="X427" s="17" t="str">
        <f t="shared" si="344"/>
        <v/>
      </c>
      <c r="Y427" s="17" t="str">
        <f t="shared" si="345"/>
        <v/>
      </c>
      <c r="Z427" s="17">
        <f t="shared" si="346"/>
        <v>0</v>
      </c>
      <c r="AA427" s="17">
        <f t="shared" si="347"/>
        <v>1.6966067864271572E-2</v>
      </c>
      <c r="AB427" s="17">
        <f t="shared" si="348"/>
        <v>-2.0181634712411745E-2</v>
      </c>
      <c r="AC427" s="17">
        <f t="shared" si="349"/>
        <v>3.0060120240480437E-3</v>
      </c>
      <c r="AE427" s="17" t="str">
        <f t="shared" ca="1" si="350"/>
        <v/>
      </c>
      <c r="AF427" s="17" t="str">
        <f t="shared" ca="1" si="351"/>
        <v/>
      </c>
      <c r="AG427" s="17" t="str">
        <f t="shared" ca="1" si="352"/>
        <v/>
      </c>
      <c r="AH427" s="17" t="str">
        <f t="shared" ca="1" si="353"/>
        <v/>
      </c>
      <c r="AI427" s="17" t="str">
        <f t="shared" ca="1" si="354"/>
        <v/>
      </c>
      <c r="AJ427" s="17" t="str">
        <f t="shared" ca="1" si="355"/>
        <v/>
      </c>
      <c r="AK427" s="17" t="str">
        <f t="shared" ca="1" si="356"/>
        <v/>
      </c>
      <c r="AL427" s="17" t="str">
        <f t="shared" ca="1" si="357"/>
        <v/>
      </c>
      <c r="AM427" s="17" t="str">
        <f t="shared" ca="1" si="358"/>
        <v/>
      </c>
      <c r="AN427" s="17">
        <f t="shared" ca="1" si="359"/>
        <v>1.0131712259371817E-2</v>
      </c>
      <c r="AO427" s="17">
        <f t="shared" ca="1" si="360"/>
        <v>-1.8304431599229232E-2</v>
      </c>
      <c r="AP427" s="17">
        <f t="shared" ca="1" si="361"/>
        <v>-5.5447470817120648E-2</v>
      </c>
      <c r="AQ427" s="17">
        <f t="shared" ca="1" si="362"/>
        <v>3.0895983522142068E-2</v>
      </c>
      <c r="AS427" s="17" t="str">
        <f t="shared" ca="1" si="363"/>
        <v/>
      </c>
      <c r="AT427" s="17" t="str">
        <f t="shared" ca="1" si="364"/>
        <v/>
      </c>
      <c r="AU427" s="17" t="str">
        <f t="shared" ca="1" si="365"/>
        <v/>
      </c>
      <c r="AV427" s="17" t="str">
        <f t="shared" ca="1" si="366"/>
        <v/>
      </c>
      <c r="AW427" s="17" t="str">
        <f t="shared" ca="1" si="367"/>
        <v/>
      </c>
      <c r="AX427" s="17" t="str">
        <f t="shared" ca="1" si="368"/>
        <v/>
      </c>
      <c r="AY427" s="17" t="str">
        <f t="shared" ca="1" si="369"/>
        <v/>
      </c>
      <c r="AZ427" s="17" t="str">
        <f t="shared" ca="1" si="370"/>
        <v/>
      </c>
      <c r="BA427" s="17" t="str">
        <f t="shared" ca="1" si="371"/>
        <v/>
      </c>
      <c r="BB427" s="17">
        <f t="shared" ca="1" si="372"/>
        <v>-2.3714360535038614E-2</v>
      </c>
      <c r="BC427" s="17">
        <f t="shared" ca="1" si="373"/>
        <v>7.8193566321000718E-2</v>
      </c>
      <c r="BD427" s="17">
        <f t="shared" ca="1" si="374"/>
        <v>-0.15913727736046457</v>
      </c>
      <c r="BE427" s="17">
        <f t="shared" ca="1" si="375"/>
        <v>4.0060040009994857E-3</v>
      </c>
      <c r="BG427" s="17" t="str">
        <f t="shared" ca="1" si="376"/>
        <v/>
      </c>
      <c r="BH427" s="17" t="str">
        <f t="shared" ca="1" si="377"/>
        <v/>
      </c>
      <c r="BI427" s="17" t="str">
        <f t="shared" ca="1" si="378"/>
        <v/>
      </c>
      <c r="BJ427" s="17" t="str">
        <f t="shared" ca="1" si="379"/>
        <v/>
      </c>
      <c r="BK427" s="17" t="str">
        <f t="shared" ca="1" si="380"/>
        <v/>
      </c>
      <c r="BL427" s="17" t="str">
        <f t="shared" ca="1" si="381"/>
        <v/>
      </c>
      <c r="BM427" s="17" t="str">
        <f t="shared" ca="1" si="382"/>
        <v/>
      </c>
      <c r="BN427" s="17" t="str">
        <f t="shared" ca="1" si="383"/>
        <v/>
      </c>
      <c r="BO427" s="17" t="str">
        <f t="shared" ca="1" si="384"/>
        <v/>
      </c>
      <c r="BP427" s="17">
        <f t="shared" ca="1" si="385"/>
        <v>-3.9999959919880812E-3</v>
      </c>
      <c r="BQ427" s="17">
        <f t="shared" ca="1" si="386"/>
        <v>4.4619314312043246E-2</v>
      </c>
      <c r="BR427" s="17">
        <f t="shared" ca="1" si="387"/>
        <v>-7.3903746362028455E-2</v>
      </c>
      <c r="BS427" s="17">
        <f t="shared" ca="1" si="388"/>
        <v>8.0401686503843717E-3</v>
      </c>
      <c r="BX427" t="str">
        <f>IF('Macrobond Imports'!FG426="","",'Macrobond Imports'!FG426)</f>
        <v/>
      </c>
      <c r="BY427" t="str">
        <f>IF('Macrobond Imports'!AI426="","",'Macrobond Imports'!AI426)</f>
        <v/>
      </c>
      <c r="CA427" s="37" t="str">
        <f t="shared" ca="1" si="389"/>
        <v/>
      </c>
      <c r="CB427" s="37" t="str">
        <f t="shared" ca="1" si="390"/>
        <v/>
      </c>
    </row>
    <row r="428" spans="1:80" x14ac:dyDescent="0.25">
      <c r="A428" s="10">
        <f>IF('Macrobond Imports'!A427="","",'Macrobond Imports'!A427)</f>
        <v>30103</v>
      </c>
      <c r="B428" s="9" t="str">
        <f>IF('Macrobond Imports'!B427="","",'Macrobond Imports'!B427)</f>
        <v/>
      </c>
      <c r="C428" s="9" t="str">
        <f>IF('Macrobond Imports'!C427="","",'Macrobond Imports'!C427)</f>
        <v/>
      </c>
      <c r="D428" s="9" t="str">
        <f>IF('Macrobond Imports'!Z427="","",'Macrobond Imports'!Z427)</f>
        <v/>
      </c>
      <c r="E428" s="9" t="str">
        <f>IF('Macrobond Imports'!BH427="","",'Macrobond Imports'!BH427)</f>
        <v/>
      </c>
      <c r="F428" s="9" t="str">
        <f>IF('Macrobond Imports'!BJ427="","",'Macrobond Imports'!BJ427)</f>
        <v/>
      </c>
      <c r="G428" s="9" t="str">
        <f>IF('Macrobond Imports'!BK427="","",'Macrobond Imports'!BK427)</f>
        <v/>
      </c>
      <c r="H428" s="9" t="str">
        <f>IF('Macrobond Imports'!BL427="","",'Macrobond Imports'!BL427)</f>
        <v/>
      </c>
      <c r="I428" s="9" t="str">
        <f>IF('Macrobond Imports'!BS427="","",'Macrobond Imports'!BS427)</f>
        <v/>
      </c>
      <c r="J428" s="9" t="str">
        <f>IF('Macrobond Imports'!AA427="","",'Macrobond Imports'!AA427)</f>
        <v/>
      </c>
      <c r="K428" s="9">
        <f>IF('Macrobond Imports'!DF427="","",'Macrobond Imports'!DF427)</f>
        <v>99.8</v>
      </c>
      <c r="L428" s="9">
        <f>IF('Macrobond Imports'!EA427="","",'Macrobond Imports'!EA427)</f>
        <v>101.8</v>
      </c>
      <c r="M428" s="9">
        <f>IF('Macrobond Imports'!FA427="","",'Macrobond Imports'!FA427)</f>
        <v>98</v>
      </c>
      <c r="N428" s="9">
        <f>IF('Macrobond Imports'!FC427="","",'Macrobond Imports'!FC427)</f>
        <v>100</v>
      </c>
      <c r="P428" s="16">
        <f t="shared" si="336"/>
        <v>30103</v>
      </c>
      <c r="Q428" s="17" t="str">
        <f t="shared" si="337"/>
        <v/>
      </c>
      <c r="R428" s="17" t="str">
        <f t="shared" si="338"/>
        <v/>
      </c>
      <c r="S428" s="17" t="str">
        <f t="shared" si="339"/>
        <v/>
      </c>
      <c r="T428" s="17" t="str">
        <f t="shared" si="340"/>
        <v/>
      </c>
      <c r="U428" s="17" t="str">
        <f t="shared" si="341"/>
        <v/>
      </c>
      <c r="V428" s="17" t="str">
        <f t="shared" si="342"/>
        <v/>
      </c>
      <c r="W428" s="17" t="str">
        <f t="shared" si="343"/>
        <v/>
      </c>
      <c r="X428" s="17" t="str">
        <f t="shared" si="344"/>
        <v/>
      </c>
      <c r="Y428" s="17" t="str">
        <f t="shared" si="345"/>
        <v/>
      </c>
      <c r="Z428" s="17">
        <f t="shared" si="346"/>
        <v>1.0030090270811698E-3</v>
      </c>
      <c r="AA428" s="17">
        <f t="shared" si="347"/>
        <v>-9.8135426889112143E-4</v>
      </c>
      <c r="AB428" s="17">
        <f t="shared" si="348"/>
        <v>9.2687950566427979E-3</v>
      </c>
      <c r="AC428" s="17">
        <f t="shared" si="349"/>
        <v>-9.9900099900096517E-4</v>
      </c>
      <c r="AE428" s="17" t="str">
        <f t="shared" ca="1" si="350"/>
        <v/>
      </c>
      <c r="AF428" s="17" t="str">
        <f t="shared" ca="1" si="351"/>
        <v/>
      </c>
      <c r="AG428" s="17" t="str">
        <f t="shared" ca="1" si="352"/>
        <v/>
      </c>
      <c r="AH428" s="17" t="str">
        <f t="shared" ca="1" si="353"/>
        <v/>
      </c>
      <c r="AI428" s="17" t="str">
        <f t="shared" ca="1" si="354"/>
        <v/>
      </c>
      <c r="AJ428" s="17" t="str">
        <f t="shared" ca="1" si="355"/>
        <v/>
      </c>
      <c r="AK428" s="17" t="str">
        <f t="shared" ca="1" si="356"/>
        <v/>
      </c>
      <c r="AL428" s="17" t="str">
        <f t="shared" ca="1" si="357"/>
        <v/>
      </c>
      <c r="AM428" s="17" t="str">
        <f t="shared" ca="1" si="358"/>
        <v/>
      </c>
      <c r="AN428" s="17">
        <f t="shared" ca="1" si="359"/>
        <v>8.0808080808081328E-3</v>
      </c>
      <c r="AO428" s="17">
        <f t="shared" ca="1" si="360"/>
        <v>-2.9551954242135414E-2</v>
      </c>
      <c r="AP428" s="17">
        <f t="shared" ca="1" si="361"/>
        <v>-3.8272816486751737E-2</v>
      </c>
      <c r="AQ428" s="17">
        <f t="shared" ca="1" si="362"/>
        <v>2.3541453428863823E-2</v>
      </c>
      <c r="AS428" s="17" t="str">
        <f t="shared" ca="1" si="363"/>
        <v/>
      </c>
      <c r="AT428" s="17" t="str">
        <f t="shared" ca="1" si="364"/>
        <v/>
      </c>
      <c r="AU428" s="17" t="str">
        <f t="shared" ca="1" si="365"/>
        <v/>
      </c>
      <c r="AV428" s="17" t="str">
        <f t="shared" ca="1" si="366"/>
        <v/>
      </c>
      <c r="AW428" s="17" t="str">
        <f t="shared" ca="1" si="367"/>
        <v/>
      </c>
      <c r="AX428" s="17" t="str">
        <f t="shared" ca="1" si="368"/>
        <v/>
      </c>
      <c r="AY428" s="17" t="str">
        <f t="shared" ca="1" si="369"/>
        <v/>
      </c>
      <c r="AZ428" s="17" t="str">
        <f t="shared" ca="1" si="370"/>
        <v/>
      </c>
      <c r="BA428" s="17" t="str">
        <f t="shared" ca="1" si="371"/>
        <v/>
      </c>
      <c r="BB428" s="17">
        <f t="shared" ca="1" si="372"/>
        <v>-3.9979959970003476E-3</v>
      </c>
      <c r="BC428" s="17">
        <f t="shared" ca="1" si="373"/>
        <v>8.6952282242471979E-2</v>
      </c>
      <c r="BD428" s="17">
        <f t="shared" ca="1" si="374"/>
        <v>-8.4974037617627451E-2</v>
      </c>
      <c r="BE428" s="17">
        <f t="shared" ca="1" si="375"/>
        <v>4.0100200350552395E-3</v>
      </c>
      <c r="BG428" s="17" t="str">
        <f t="shared" ca="1" si="376"/>
        <v/>
      </c>
      <c r="BH428" s="17" t="str">
        <f t="shared" ca="1" si="377"/>
        <v/>
      </c>
      <c r="BI428" s="17" t="str">
        <f t="shared" ca="1" si="378"/>
        <v/>
      </c>
      <c r="BJ428" s="17" t="str">
        <f t="shared" ca="1" si="379"/>
        <v/>
      </c>
      <c r="BK428" s="17" t="str">
        <f t="shared" ca="1" si="380"/>
        <v/>
      </c>
      <c r="BL428" s="17" t="str">
        <f t="shared" ca="1" si="381"/>
        <v/>
      </c>
      <c r="BM428" s="17" t="str">
        <f t="shared" ca="1" si="382"/>
        <v/>
      </c>
      <c r="BN428" s="17" t="str">
        <f t="shared" ca="1" si="383"/>
        <v/>
      </c>
      <c r="BO428" s="17" t="str">
        <f t="shared" ca="1" si="384"/>
        <v/>
      </c>
      <c r="BP428" s="17">
        <f t="shared" ca="1" si="385"/>
        <v>-3.9959999999999996E-3</v>
      </c>
      <c r="BQ428" s="17">
        <f t="shared" ca="1" si="386"/>
        <v>6.1650740054746134E-2</v>
      </c>
      <c r="BR428" s="17">
        <f t="shared" ca="1" si="387"/>
        <v>-6.9610639221278303E-2</v>
      </c>
      <c r="BS428" s="17">
        <f t="shared" ca="1" si="388"/>
        <v>4.012032080192629E-3</v>
      </c>
      <c r="BX428" t="str">
        <f>IF('Macrobond Imports'!FG427="","",'Macrobond Imports'!FG427)</f>
        <v/>
      </c>
      <c r="BY428" t="str">
        <f>IF('Macrobond Imports'!AI427="","",'Macrobond Imports'!AI427)</f>
        <v/>
      </c>
      <c r="CA428" s="37" t="str">
        <f t="shared" ca="1" si="389"/>
        <v/>
      </c>
      <c r="CB428" s="37" t="str">
        <f t="shared" ca="1" si="390"/>
        <v/>
      </c>
    </row>
    <row r="429" spans="1:80" x14ac:dyDescent="0.25">
      <c r="A429" s="10">
        <f>IF('Macrobond Imports'!A428="","",'Macrobond Imports'!A428)</f>
        <v>30133</v>
      </c>
      <c r="B429" s="9" t="str">
        <f>IF('Macrobond Imports'!B428="","",'Macrobond Imports'!B428)</f>
        <v/>
      </c>
      <c r="C429" s="9" t="str">
        <f>IF('Macrobond Imports'!C428="","",'Macrobond Imports'!C428)</f>
        <v/>
      </c>
      <c r="D429" s="9" t="str">
        <f>IF('Macrobond Imports'!Z428="","",'Macrobond Imports'!Z428)</f>
        <v/>
      </c>
      <c r="E429" s="9" t="str">
        <f>IF('Macrobond Imports'!BH428="","",'Macrobond Imports'!BH428)</f>
        <v/>
      </c>
      <c r="F429" s="9" t="str">
        <f>IF('Macrobond Imports'!BJ428="","",'Macrobond Imports'!BJ428)</f>
        <v/>
      </c>
      <c r="G429" s="9" t="str">
        <f>IF('Macrobond Imports'!BK428="","",'Macrobond Imports'!BK428)</f>
        <v/>
      </c>
      <c r="H429" s="9" t="str">
        <f>IF('Macrobond Imports'!BL428="","",'Macrobond Imports'!BL428)</f>
        <v/>
      </c>
      <c r="I429" s="9" t="str">
        <f>IF('Macrobond Imports'!BS428="","",'Macrobond Imports'!BS428)</f>
        <v/>
      </c>
      <c r="J429" s="9" t="str">
        <f>IF('Macrobond Imports'!AA428="","",'Macrobond Imports'!AA428)</f>
        <v/>
      </c>
      <c r="K429" s="9">
        <f>IF('Macrobond Imports'!DF428="","",'Macrobond Imports'!DF428)</f>
        <v>100</v>
      </c>
      <c r="L429" s="9">
        <f>IF('Macrobond Imports'!EA428="","",'Macrobond Imports'!EA428)</f>
        <v>100.7</v>
      </c>
      <c r="M429" s="9">
        <f>IF('Macrobond Imports'!FA428="","",'Macrobond Imports'!FA428)</f>
        <v>100.6</v>
      </c>
      <c r="N429" s="9">
        <f>IF('Macrobond Imports'!FC428="","",'Macrobond Imports'!FC428)</f>
        <v>99.8</v>
      </c>
      <c r="P429" s="16">
        <f t="shared" si="336"/>
        <v>30133</v>
      </c>
      <c r="Q429" s="17" t="str">
        <f t="shared" si="337"/>
        <v/>
      </c>
      <c r="R429" s="17" t="str">
        <f t="shared" si="338"/>
        <v/>
      </c>
      <c r="S429" s="17" t="str">
        <f t="shared" si="339"/>
        <v/>
      </c>
      <c r="T429" s="17" t="str">
        <f t="shared" si="340"/>
        <v/>
      </c>
      <c r="U429" s="17" t="str">
        <f t="shared" si="341"/>
        <v/>
      </c>
      <c r="V429" s="17" t="str">
        <f t="shared" si="342"/>
        <v/>
      </c>
      <c r="W429" s="17" t="str">
        <f t="shared" si="343"/>
        <v/>
      </c>
      <c r="X429" s="17" t="str">
        <f t="shared" si="344"/>
        <v/>
      </c>
      <c r="Y429" s="17" t="str">
        <f t="shared" si="345"/>
        <v/>
      </c>
      <c r="Z429" s="17">
        <f t="shared" si="346"/>
        <v>2.0040080160321772E-3</v>
      </c>
      <c r="AA429" s="17">
        <f t="shared" si="347"/>
        <v>-1.080550098231825E-2</v>
      </c>
      <c r="AB429" s="17">
        <f t="shared" si="348"/>
        <v>2.6530612244897833E-2</v>
      </c>
      <c r="AC429" s="17">
        <f t="shared" si="349"/>
        <v>-2.0000000000000018E-3</v>
      </c>
      <c r="AE429" s="17" t="str">
        <f t="shared" ca="1" si="350"/>
        <v/>
      </c>
      <c r="AF429" s="17" t="str">
        <f t="shared" ca="1" si="351"/>
        <v/>
      </c>
      <c r="AG429" s="17" t="str">
        <f t="shared" ca="1" si="352"/>
        <v/>
      </c>
      <c r="AH429" s="17" t="str">
        <f t="shared" ca="1" si="353"/>
        <v/>
      </c>
      <c r="AI429" s="17" t="str">
        <f t="shared" ca="1" si="354"/>
        <v/>
      </c>
      <c r="AJ429" s="17" t="str">
        <f t="shared" ca="1" si="355"/>
        <v/>
      </c>
      <c r="AK429" s="17" t="str">
        <f t="shared" ca="1" si="356"/>
        <v/>
      </c>
      <c r="AL429" s="17" t="str">
        <f t="shared" ca="1" si="357"/>
        <v/>
      </c>
      <c r="AM429" s="17" t="str">
        <f t="shared" ca="1" si="358"/>
        <v/>
      </c>
      <c r="AN429" s="17">
        <f t="shared" ca="1" si="359"/>
        <v>8.0645161290322509E-3</v>
      </c>
      <c r="AO429" s="17">
        <f t="shared" ca="1" si="360"/>
        <v>-4.0952380952380962E-2</v>
      </c>
      <c r="AP429" s="17">
        <f t="shared" ca="1" si="361"/>
        <v>-1.9841269841269771E-3</v>
      </c>
      <c r="AQ429" s="17">
        <f t="shared" ca="1" si="362"/>
        <v>1.4227642276422703E-2</v>
      </c>
      <c r="AS429" s="17" t="str">
        <f t="shared" ca="1" si="363"/>
        <v/>
      </c>
      <c r="AT429" s="17" t="str">
        <f t="shared" ca="1" si="364"/>
        <v/>
      </c>
      <c r="AU429" s="17" t="str">
        <f t="shared" ca="1" si="365"/>
        <v/>
      </c>
      <c r="AV429" s="17" t="str">
        <f t="shared" ca="1" si="366"/>
        <v/>
      </c>
      <c r="AW429" s="17" t="str">
        <f t="shared" ca="1" si="367"/>
        <v/>
      </c>
      <c r="AX429" s="17" t="str">
        <f t="shared" ca="1" si="368"/>
        <v/>
      </c>
      <c r="AY429" s="17" t="str">
        <f t="shared" ca="1" si="369"/>
        <v/>
      </c>
      <c r="AZ429" s="17" t="str">
        <f t="shared" ca="1" si="370"/>
        <v/>
      </c>
      <c r="BA429" s="17" t="str">
        <f t="shared" ca="1" si="371"/>
        <v/>
      </c>
      <c r="BB429" s="17">
        <f t="shared" ca="1" si="372"/>
        <v>1.2090542848669505E-2</v>
      </c>
      <c r="BC429" s="17">
        <f t="shared" ca="1" si="373"/>
        <v>2.0109979267516565E-2</v>
      </c>
      <c r="BD429" s="17">
        <f t="shared" ca="1" si="374"/>
        <v>6.1933459818622305E-2</v>
      </c>
      <c r="BE429" s="17">
        <f t="shared" ca="1" si="375"/>
        <v>0</v>
      </c>
      <c r="BG429" s="17" t="str">
        <f t="shared" ca="1" si="376"/>
        <v/>
      </c>
      <c r="BH429" s="17" t="str">
        <f t="shared" ca="1" si="377"/>
        <v/>
      </c>
      <c r="BI429" s="17" t="str">
        <f t="shared" ca="1" si="378"/>
        <v/>
      </c>
      <c r="BJ429" s="17" t="str">
        <f t="shared" ca="1" si="379"/>
        <v/>
      </c>
      <c r="BK429" s="17" t="str">
        <f t="shared" ca="1" si="380"/>
        <v/>
      </c>
      <c r="BL429" s="17" t="str">
        <f t="shared" ca="1" si="381"/>
        <v/>
      </c>
      <c r="BM429" s="17" t="str">
        <f t="shared" ca="1" si="382"/>
        <v/>
      </c>
      <c r="BN429" s="17" t="str">
        <f t="shared" ca="1" si="383"/>
        <v/>
      </c>
      <c r="BO429" s="17" t="str">
        <f t="shared" ca="1" si="384"/>
        <v/>
      </c>
      <c r="BP429" s="17">
        <f t="shared" ca="1" si="385"/>
        <v>-7.952254726115715E-3</v>
      </c>
      <c r="BQ429" s="17">
        <f t="shared" ca="1" si="386"/>
        <v>2.0160783252465286E-2</v>
      </c>
      <c r="BR429" s="17">
        <f t="shared" ca="1" si="387"/>
        <v>-4.0477696166503652E-2</v>
      </c>
      <c r="BS429" s="17">
        <f t="shared" ca="1" si="388"/>
        <v>-2.0009999989981653E-3</v>
      </c>
      <c r="BX429" t="str">
        <f>IF('Macrobond Imports'!FG428="","",'Macrobond Imports'!FG428)</f>
        <v/>
      </c>
      <c r="BY429" t="str">
        <f>IF('Macrobond Imports'!AI428="","",'Macrobond Imports'!AI428)</f>
        <v/>
      </c>
      <c r="CA429" s="37" t="str">
        <f t="shared" ca="1" si="389"/>
        <v/>
      </c>
      <c r="CB429" s="37" t="str">
        <f t="shared" ca="1" si="390"/>
        <v/>
      </c>
    </row>
    <row r="430" spans="1:80" x14ac:dyDescent="0.25">
      <c r="A430" s="10">
        <f>IF('Macrobond Imports'!A429="","",'Macrobond Imports'!A429)</f>
        <v>30164</v>
      </c>
      <c r="B430" s="9" t="str">
        <f>IF('Macrobond Imports'!B429="","",'Macrobond Imports'!B429)</f>
        <v/>
      </c>
      <c r="C430" s="9" t="str">
        <f>IF('Macrobond Imports'!C429="","",'Macrobond Imports'!C429)</f>
        <v/>
      </c>
      <c r="D430" s="9" t="str">
        <f>IF('Macrobond Imports'!Z429="","",'Macrobond Imports'!Z429)</f>
        <v/>
      </c>
      <c r="E430" s="9" t="str">
        <f>IF('Macrobond Imports'!BH429="","",'Macrobond Imports'!BH429)</f>
        <v/>
      </c>
      <c r="F430" s="9" t="str">
        <f>IF('Macrobond Imports'!BJ429="","",'Macrobond Imports'!BJ429)</f>
        <v/>
      </c>
      <c r="G430" s="9" t="str">
        <f>IF('Macrobond Imports'!BK429="","",'Macrobond Imports'!BK429)</f>
        <v/>
      </c>
      <c r="H430" s="9" t="str">
        <f>IF('Macrobond Imports'!BL429="","",'Macrobond Imports'!BL429)</f>
        <v/>
      </c>
      <c r="I430" s="9" t="str">
        <f>IF('Macrobond Imports'!BS429="","",'Macrobond Imports'!BS429)</f>
        <v/>
      </c>
      <c r="J430" s="9" t="str">
        <f>IF('Macrobond Imports'!AA429="","",'Macrobond Imports'!AA429)</f>
        <v/>
      </c>
      <c r="K430" s="9">
        <f>IF('Macrobond Imports'!DF429="","",'Macrobond Imports'!DF429)</f>
        <v>99.9</v>
      </c>
      <c r="L430" s="9">
        <f>IF('Macrobond Imports'!EA429="","",'Macrobond Imports'!EA429)</f>
        <v>99.8</v>
      </c>
      <c r="M430" s="9">
        <f>IF('Macrobond Imports'!FA429="","",'Macrobond Imports'!FA429)</f>
        <v>100.9</v>
      </c>
      <c r="N430" s="9">
        <f>IF('Macrobond Imports'!FC429="","",'Macrobond Imports'!FC429)</f>
        <v>99.7</v>
      </c>
      <c r="P430" s="16">
        <f t="shared" si="336"/>
        <v>30164</v>
      </c>
      <c r="Q430" s="17" t="str">
        <f t="shared" si="337"/>
        <v/>
      </c>
      <c r="R430" s="17" t="str">
        <f t="shared" si="338"/>
        <v/>
      </c>
      <c r="S430" s="17" t="str">
        <f t="shared" si="339"/>
        <v/>
      </c>
      <c r="T430" s="17" t="str">
        <f t="shared" si="340"/>
        <v/>
      </c>
      <c r="U430" s="17" t="str">
        <f t="shared" si="341"/>
        <v/>
      </c>
      <c r="V430" s="17" t="str">
        <f t="shared" si="342"/>
        <v/>
      </c>
      <c r="W430" s="17" t="str">
        <f t="shared" si="343"/>
        <v/>
      </c>
      <c r="X430" s="17" t="str">
        <f t="shared" si="344"/>
        <v/>
      </c>
      <c r="Y430" s="17" t="str">
        <f t="shared" si="345"/>
        <v/>
      </c>
      <c r="Z430" s="17">
        <f t="shared" si="346"/>
        <v>-9.9999999999988987E-4</v>
      </c>
      <c r="AA430" s="17">
        <f t="shared" si="347"/>
        <v>-8.9374379344588917E-3</v>
      </c>
      <c r="AB430" s="17">
        <f t="shared" si="348"/>
        <v>2.9821073558649047E-3</v>
      </c>
      <c r="AC430" s="17">
        <f t="shared" si="349"/>
        <v>-1.0020040080159776E-3</v>
      </c>
      <c r="AE430" s="17" t="str">
        <f t="shared" ca="1" si="350"/>
        <v/>
      </c>
      <c r="AF430" s="17" t="str">
        <f t="shared" ca="1" si="351"/>
        <v/>
      </c>
      <c r="AG430" s="17" t="str">
        <f t="shared" ca="1" si="352"/>
        <v/>
      </c>
      <c r="AH430" s="17" t="str">
        <f t="shared" ca="1" si="353"/>
        <v/>
      </c>
      <c r="AI430" s="17" t="str">
        <f t="shared" ca="1" si="354"/>
        <v/>
      </c>
      <c r="AJ430" s="17" t="str">
        <f t="shared" ca="1" si="355"/>
        <v/>
      </c>
      <c r="AK430" s="17" t="str">
        <f t="shared" ca="1" si="356"/>
        <v/>
      </c>
      <c r="AL430" s="17" t="str">
        <f t="shared" ca="1" si="357"/>
        <v/>
      </c>
      <c r="AM430" s="17" t="str">
        <f t="shared" ca="1" si="358"/>
        <v/>
      </c>
      <c r="AN430" s="17">
        <f t="shared" ca="1" si="359"/>
        <v>2.0060180541625616E-3</v>
      </c>
      <c r="AO430" s="17">
        <f t="shared" ca="1" si="360"/>
        <v>-4.0384615384615463E-2</v>
      </c>
      <c r="AP430" s="17">
        <f t="shared" ca="1" si="361"/>
        <v>-6.8897637795274358E-3</v>
      </c>
      <c r="AQ430" s="17">
        <f t="shared" ca="1" si="362"/>
        <v>8.0889787664306656E-3</v>
      </c>
      <c r="AS430" s="17" t="str">
        <f t="shared" ca="1" si="363"/>
        <v/>
      </c>
      <c r="AT430" s="17" t="str">
        <f t="shared" ca="1" si="364"/>
        <v/>
      </c>
      <c r="AU430" s="17" t="str">
        <f t="shared" ca="1" si="365"/>
        <v/>
      </c>
      <c r="AV430" s="17" t="str">
        <f t="shared" ca="1" si="366"/>
        <v/>
      </c>
      <c r="AW430" s="17" t="str">
        <f t="shared" ca="1" si="367"/>
        <v/>
      </c>
      <c r="AX430" s="17" t="str">
        <f t="shared" ca="1" si="368"/>
        <v/>
      </c>
      <c r="AY430" s="17" t="str">
        <f t="shared" ca="1" si="369"/>
        <v/>
      </c>
      <c r="AZ430" s="17" t="str">
        <f t="shared" ca="1" si="370"/>
        <v/>
      </c>
      <c r="BA430" s="17" t="str">
        <f t="shared" ca="1" si="371"/>
        <v/>
      </c>
      <c r="BB430" s="17">
        <f t="shared" ca="1" si="372"/>
        <v>8.0482491731821426E-3</v>
      </c>
      <c r="BC430" s="17">
        <f t="shared" ca="1" si="373"/>
        <v>-7.9920341761106295E-2</v>
      </c>
      <c r="BD430" s="17">
        <f t="shared" ca="1" si="374"/>
        <v>0.16597099065496823</v>
      </c>
      <c r="BE430" s="17">
        <f t="shared" ca="1" si="375"/>
        <v>-1.5888462674953807E-2</v>
      </c>
      <c r="BG430" s="17" t="str">
        <f t="shared" ca="1" si="376"/>
        <v/>
      </c>
      <c r="BH430" s="17" t="str">
        <f t="shared" ca="1" si="377"/>
        <v/>
      </c>
      <c r="BI430" s="17" t="str">
        <f t="shared" ca="1" si="378"/>
        <v/>
      </c>
      <c r="BJ430" s="17" t="str">
        <f t="shared" ca="1" si="379"/>
        <v/>
      </c>
      <c r="BK430" s="17" t="str">
        <f t="shared" ca="1" si="380"/>
        <v/>
      </c>
      <c r="BL430" s="17" t="str">
        <f t="shared" ca="1" si="381"/>
        <v/>
      </c>
      <c r="BM430" s="17" t="str">
        <f t="shared" ca="1" si="382"/>
        <v/>
      </c>
      <c r="BN430" s="17" t="str">
        <f t="shared" ca="1" si="383"/>
        <v/>
      </c>
      <c r="BO430" s="17" t="str">
        <f t="shared" ca="1" si="384"/>
        <v/>
      </c>
      <c r="BP430" s="17">
        <f t="shared" ca="1" si="385"/>
        <v>-7.9601673543675533E-3</v>
      </c>
      <c r="BQ430" s="17">
        <f t="shared" ca="1" si="386"/>
        <v>-3.9959999999999996E-3</v>
      </c>
      <c r="BR430" s="17">
        <f t="shared" ca="1" si="387"/>
        <v>-9.8376185085334855E-3</v>
      </c>
      <c r="BS430" s="17">
        <f t="shared" ca="1" si="388"/>
        <v>-5.9909999999999686E-3</v>
      </c>
      <c r="BX430" t="str">
        <f>IF('Macrobond Imports'!FG429="","",'Macrobond Imports'!FG429)</f>
        <v/>
      </c>
      <c r="BY430" t="str">
        <f>IF('Macrobond Imports'!AI429="","",'Macrobond Imports'!AI429)</f>
        <v/>
      </c>
      <c r="CA430" s="37" t="str">
        <f t="shared" ca="1" si="389"/>
        <v/>
      </c>
      <c r="CB430" s="37" t="str">
        <f t="shared" ca="1" si="390"/>
        <v/>
      </c>
    </row>
    <row r="431" spans="1:80" x14ac:dyDescent="0.25">
      <c r="A431" s="10">
        <f>IF('Macrobond Imports'!A430="","",'Macrobond Imports'!A430)</f>
        <v>30195</v>
      </c>
      <c r="B431" s="9" t="str">
        <f>IF('Macrobond Imports'!B430="","",'Macrobond Imports'!B430)</f>
        <v/>
      </c>
      <c r="C431" s="9" t="str">
        <f>IF('Macrobond Imports'!C430="","",'Macrobond Imports'!C430)</f>
        <v/>
      </c>
      <c r="D431" s="9" t="str">
        <f>IF('Macrobond Imports'!Z430="","",'Macrobond Imports'!Z430)</f>
        <v/>
      </c>
      <c r="E431" s="9" t="str">
        <f>IF('Macrobond Imports'!BH430="","",'Macrobond Imports'!BH430)</f>
        <v/>
      </c>
      <c r="F431" s="9" t="str">
        <f>IF('Macrobond Imports'!BJ430="","",'Macrobond Imports'!BJ430)</f>
        <v/>
      </c>
      <c r="G431" s="9" t="str">
        <f>IF('Macrobond Imports'!BK430="","",'Macrobond Imports'!BK430)</f>
        <v/>
      </c>
      <c r="H431" s="9" t="str">
        <f>IF('Macrobond Imports'!BL430="","",'Macrobond Imports'!BL430)</f>
        <v/>
      </c>
      <c r="I431" s="9" t="str">
        <f>IF('Macrobond Imports'!BS430="","",'Macrobond Imports'!BS430)</f>
        <v/>
      </c>
      <c r="J431" s="9" t="str">
        <f>IF('Macrobond Imports'!AA430="","",'Macrobond Imports'!AA430)</f>
        <v/>
      </c>
      <c r="K431" s="9">
        <f>IF('Macrobond Imports'!DF430="","",'Macrobond Imports'!DF430)</f>
        <v>100</v>
      </c>
      <c r="L431" s="9">
        <f>IF('Macrobond Imports'!EA430="","",'Macrobond Imports'!EA430)</f>
        <v>99.2</v>
      </c>
      <c r="M431" s="9">
        <f>IF('Macrobond Imports'!FA430="","",'Macrobond Imports'!FA430)</f>
        <v>99.3</v>
      </c>
      <c r="N431" s="9">
        <f>IF('Macrobond Imports'!FC430="","",'Macrobond Imports'!FC430)</f>
        <v>100.2</v>
      </c>
      <c r="P431" s="16">
        <f t="shared" si="336"/>
        <v>30195</v>
      </c>
      <c r="Q431" s="17" t="str">
        <f t="shared" si="337"/>
        <v/>
      </c>
      <c r="R431" s="17" t="str">
        <f t="shared" si="338"/>
        <v/>
      </c>
      <c r="S431" s="17" t="str">
        <f t="shared" si="339"/>
        <v/>
      </c>
      <c r="T431" s="17" t="str">
        <f t="shared" si="340"/>
        <v/>
      </c>
      <c r="U431" s="17" t="str">
        <f t="shared" si="341"/>
        <v/>
      </c>
      <c r="V431" s="17" t="str">
        <f t="shared" si="342"/>
        <v/>
      </c>
      <c r="W431" s="17" t="str">
        <f t="shared" si="343"/>
        <v/>
      </c>
      <c r="X431" s="17" t="str">
        <f t="shared" si="344"/>
        <v/>
      </c>
      <c r="Y431" s="17" t="str">
        <f t="shared" si="345"/>
        <v/>
      </c>
      <c r="Z431" s="17">
        <f t="shared" si="346"/>
        <v>1.0010010010008674E-3</v>
      </c>
      <c r="AA431" s="17">
        <f t="shared" si="347"/>
        <v>-6.0120240480960874E-3</v>
      </c>
      <c r="AB431" s="17">
        <f t="shared" si="348"/>
        <v>-1.5857284440039754E-2</v>
      </c>
      <c r="AC431" s="17">
        <f t="shared" si="349"/>
        <v>5.015045135406293E-3</v>
      </c>
      <c r="AE431" s="17" t="str">
        <f t="shared" ca="1" si="350"/>
        <v/>
      </c>
      <c r="AF431" s="17" t="str">
        <f t="shared" ca="1" si="351"/>
        <v/>
      </c>
      <c r="AG431" s="17" t="str">
        <f t="shared" ca="1" si="352"/>
        <v/>
      </c>
      <c r="AH431" s="17" t="str">
        <f t="shared" ca="1" si="353"/>
        <v/>
      </c>
      <c r="AI431" s="17" t="str">
        <f t="shared" ca="1" si="354"/>
        <v/>
      </c>
      <c r="AJ431" s="17" t="str">
        <f t="shared" ca="1" si="355"/>
        <v/>
      </c>
      <c r="AK431" s="17" t="str">
        <f t="shared" ca="1" si="356"/>
        <v/>
      </c>
      <c r="AL431" s="17" t="str">
        <f t="shared" ca="1" si="357"/>
        <v/>
      </c>
      <c r="AM431" s="17" t="str">
        <f t="shared" ca="1" si="358"/>
        <v/>
      </c>
      <c r="AN431" s="17">
        <f t="shared" ca="1" si="359"/>
        <v>3.0090270812437314E-3</v>
      </c>
      <c r="AO431" s="17">
        <f t="shared" ca="1" si="360"/>
        <v>-3.4079844206426513E-2</v>
      </c>
      <c r="AP431" s="17">
        <f t="shared" ca="1" si="361"/>
        <v>-1.4880952380952328E-2</v>
      </c>
      <c r="AQ431" s="17">
        <f t="shared" ca="1" si="362"/>
        <v>9.0634441087613649E-3</v>
      </c>
      <c r="AS431" s="17" t="str">
        <f t="shared" ca="1" si="363"/>
        <v/>
      </c>
      <c r="AT431" s="17" t="str">
        <f t="shared" ca="1" si="364"/>
        <v/>
      </c>
      <c r="AU431" s="17" t="str">
        <f t="shared" ca="1" si="365"/>
        <v/>
      </c>
      <c r="AV431" s="17" t="str">
        <f t="shared" ca="1" si="366"/>
        <v/>
      </c>
      <c r="AW431" s="17" t="str">
        <f t="shared" ca="1" si="367"/>
        <v/>
      </c>
      <c r="AX431" s="17" t="str">
        <f t="shared" ca="1" si="368"/>
        <v/>
      </c>
      <c r="AY431" s="17" t="str">
        <f t="shared" ca="1" si="369"/>
        <v/>
      </c>
      <c r="AZ431" s="17" t="str">
        <f t="shared" ca="1" si="370"/>
        <v/>
      </c>
      <c r="BA431" s="17" t="str">
        <f t="shared" ca="1" si="371"/>
        <v/>
      </c>
      <c r="BB431" s="17">
        <f t="shared" ca="1" si="372"/>
        <v>8.0401605617976823E-3</v>
      </c>
      <c r="BC431" s="17">
        <f t="shared" ca="1" si="373"/>
        <v>-9.8313481059121743E-2</v>
      </c>
      <c r="BD431" s="17">
        <f t="shared" ca="1" si="374"/>
        <v>5.4126402629726789E-2</v>
      </c>
      <c r="BE431" s="17">
        <f t="shared" ca="1" si="375"/>
        <v>8.0240320159998824E-3</v>
      </c>
      <c r="BG431" s="17" t="str">
        <f t="shared" ca="1" si="376"/>
        <v/>
      </c>
      <c r="BH431" s="17" t="str">
        <f t="shared" ca="1" si="377"/>
        <v/>
      </c>
      <c r="BI431" s="17" t="str">
        <f t="shared" ca="1" si="378"/>
        <v/>
      </c>
      <c r="BJ431" s="17" t="str">
        <f t="shared" ca="1" si="379"/>
        <v/>
      </c>
      <c r="BK431" s="17" t="str">
        <f t="shared" ca="1" si="380"/>
        <v/>
      </c>
      <c r="BL431" s="17" t="str">
        <f t="shared" ca="1" si="381"/>
        <v/>
      </c>
      <c r="BM431" s="17" t="str">
        <f t="shared" ca="1" si="382"/>
        <v/>
      </c>
      <c r="BN431" s="17" t="str">
        <f t="shared" ca="1" si="383"/>
        <v/>
      </c>
      <c r="BO431" s="17" t="str">
        <f t="shared" ca="1" si="384"/>
        <v/>
      </c>
      <c r="BP431" s="17">
        <f t="shared" ca="1" si="385"/>
        <v>2.0030040050056375E-3</v>
      </c>
      <c r="BQ431" s="17">
        <f t="shared" ca="1" si="386"/>
        <v>-1.0004939593102224E-2</v>
      </c>
      <c r="BR431" s="17">
        <f t="shared" ca="1" si="387"/>
        <v>-1.7883394886872961E-2</v>
      </c>
      <c r="BS431" s="17">
        <f t="shared" ca="1" si="388"/>
        <v>6.0150240330421045E-3</v>
      </c>
      <c r="BX431" t="str">
        <f>IF('Macrobond Imports'!FG430="","",'Macrobond Imports'!FG430)</f>
        <v/>
      </c>
      <c r="BY431" t="str">
        <f>IF('Macrobond Imports'!AI430="","",'Macrobond Imports'!AI430)</f>
        <v/>
      </c>
      <c r="CA431" s="37" t="str">
        <f t="shared" ca="1" si="389"/>
        <v/>
      </c>
      <c r="CB431" s="37" t="str">
        <f t="shared" ca="1" si="390"/>
        <v/>
      </c>
    </row>
    <row r="432" spans="1:80" x14ac:dyDescent="0.25">
      <c r="A432" s="10">
        <f>IF('Macrobond Imports'!A431="","",'Macrobond Imports'!A431)</f>
        <v>30225</v>
      </c>
      <c r="B432" s="9" t="str">
        <f>IF('Macrobond Imports'!B431="","",'Macrobond Imports'!B431)</f>
        <v/>
      </c>
      <c r="C432" s="9" t="str">
        <f>IF('Macrobond Imports'!C431="","",'Macrobond Imports'!C431)</f>
        <v/>
      </c>
      <c r="D432" s="9" t="str">
        <f>IF('Macrobond Imports'!Z431="","",'Macrobond Imports'!Z431)</f>
        <v/>
      </c>
      <c r="E432" s="9" t="str">
        <f>IF('Macrobond Imports'!BH431="","",'Macrobond Imports'!BH431)</f>
        <v/>
      </c>
      <c r="F432" s="9" t="str">
        <f>IF('Macrobond Imports'!BJ431="","",'Macrobond Imports'!BJ431)</f>
        <v/>
      </c>
      <c r="G432" s="9" t="str">
        <f>IF('Macrobond Imports'!BK431="","",'Macrobond Imports'!BK431)</f>
        <v/>
      </c>
      <c r="H432" s="9" t="str">
        <f>IF('Macrobond Imports'!BL431="","",'Macrobond Imports'!BL431)</f>
        <v/>
      </c>
      <c r="I432" s="9" t="str">
        <f>IF('Macrobond Imports'!BS431="","",'Macrobond Imports'!BS431)</f>
        <v/>
      </c>
      <c r="J432" s="9" t="str">
        <f>IF('Macrobond Imports'!AA431="","",'Macrobond Imports'!AA431)</f>
        <v/>
      </c>
      <c r="K432" s="9">
        <f>IF('Macrobond Imports'!DF431="","",'Macrobond Imports'!DF431)</f>
        <v>99.9</v>
      </c>
      <c r="L432" s="9">
        <f>IF('Macrobond Imports'!EA431="","",'Macrobond Imports'!EA431)</f>
        <v>98.7</v>
      </c>
      <c r="M432" s="9">
        <f>IF('Macrobond Imports'!FA431="","",'Macrobond Imports'!FA431)</f>
        <v>99.4</v>
      </c>
      <c r="N432" s="9">
        <f>IF('Macrobond Imports'!FC431="","",'Macrobond Imports'!FC431)</f>
        <v>100.2</v>
      </c>
      <c r="P432" s="16">
        <f t="shared" si="336"/>
        <v>30225</v>
      </c>
      <c r="Q432" s="17" t="str">
        <f t="shared" si="337"/>
        <v/>
      </c>
      <c r="R432" s="17" t="str">
        <f t="shared" si="338"/>
        <v/>
      </c>
      <c r="S432" s="17" t="str">
        <f t="shared" si="339"/>
        <v/>
      </c>
      <c r="T432" s="17" t="str">
        <f t="shared" si="340"/>
        <v/>
      </c>
      <c r="U432" s="17" t="str">
        <f t="shared" si="341"/>
        <v/>
      </c>
      <c r="V432" s="17" t="str">
        <f t="shared" si="342"/>
        <v/>
      </c>
      <c r="W432" s="17" t="str">
        <f t="shared" si="343"/>
        <v/>
      </c>
      <c r="X432" s="17" t="str">
        <f t="shared" si="344"/>
        <v/>
      </c>
      <c r="Y432" s="17" t="str">
        <f t="shared" si="345"/>
        <v/>
      </c>
      <c r="Z432" s="17">
        <f t="shared" si="346"/>
        <v>-9.9999999999988987E-4</v>
      </c>
      <c r="AA432" s="17">
        <f t="shared" si="347"/>
        <v>-5.0403225806451291E-3</v>
      </c>
      <c r="AB432" s="17">
        <f t="shared" si="348"/>
        <v>1.0070493454179541E-3</v>
      </c>
      <c r="AC432" s="17">
        <f t="shared" si="349"/>
        <v>0</v>
      </c>
      <c r="AE432" s="17" t="str">
        <f t="shared" ca="1" si="350"/>
        <v/>
      </c>
      <c r="AF432" s="17" t="str">
        <f t="shared" ca="1" si="351"/>
        <v/>
      </c>
      <c r="AG432" s="17" t="str">
        <f t="shared" ca="1" si="352"/>
        <v/>
      </c>
      <c r="AH432" s="17" t="str">
        <f t="shared" ca="1" si="353"/>
        <v/>
      </c>
      <c r="AI432" s="17" t="str">
        <f t="shared" ca="1" si="354"/>
        <v/>
      </c>
      <c r="AJ432" s="17" t="str">
        <f t="shared" ca="1" si="355"/>
        <v/>
      </c>
      <c r="AK432" s="17" t="str">
        <f t="shared" ca="1" si="356"/>
        <v/>
      </c>
      <c r="AL432" s="17" t="str">
        <f t="shared" ca="1" si="357"/>
        <v/>
      </c>
      <c r="AM432" s="17" t="str">
        <f t="shared" ca="1" si="358"/>
        <v/>
      </c>
      <c r="AN432" s="17">
        <f t="shared" ca="1" si="359"/>
        <v>1.0020040080160886E-3</v>
      </c>
      <c r="AO432" s="17">
        <f t="shared" ca="1" si="360"/>
        <v>-2.4703557312252933E-2</v>
      </c>
      <c r="AP432" s="17">
        <f t="shared" ca="1" si="361"/>
        <v>-1.1928429423459175E-2</v>
      </c>
      <c r="AQ432" s="17">
        <f t="shared" ca="1" si="362"/>
        <v>7.0351758793969488E-3</v>
      </c>
      <c r="AS432" s="17" t="str">
        <f t="shared" ca="1" si="363"/>
        <v/>
      </c>
      <c r="AT432" s="17" t="str">
        <f t="shared" ca="1" si="364"/>
        <v/>
      </c>
      <c r="AU432" s="17" t="str">
        <f t="shared" ca="1" si="365"/>
        <v/>
      </c>
      <c r="AV432" s="17" t="str">
        <f t="shared" ca="1" si="366"/>
        <v/>
      </c>
      <c r="AW432" s="17" t="str">
        <f t="shared" ca="1" si="367"/>
        <v/>
      </c>
      <c r="AX432" s="17" t="str">
        <f t="shared" ca="1" si="368"/>
        <v/>
      </c>
      <c r="AY432" s="17" t="str">
        <f t="shared" ca="1" si="369"/>
        <v/>
      </c>
      <c r="AZ432" s="17" t="str">
        <f t="shared" ca="1" si="370"/>
        <v/>
      </c>
      <c r="BA432" s="17" t="str">
        <f t="shared" ca="1" si="371"/>
        <v/>
      </c>
      <c r="BB432" s="17">
        <f t="shared" ca="1" si="372"/>
        <v>-3.994003998999518E-3</v>
      </c>
      <c r="BC432" s="17">
        <f t="shared" ca="1" si="373"/>
        <v>-7.7108324917038562E-2</v>
      </c>
      <c r="BD432" s="17">
        <f t="shared" ca="1" si="374"/>
        <v>-4.6866761939257096E-2</v>
      </c>
      <c r="BE432" s="17">
        <f t="shared" ca="1" si="375"/>
        <v>1.6128707083559179E-2</v>
      </c>
      <c r="BG432" s="17" t="str">
        <f t="shared" ca="1" si="376"/>
        <v/>
      </c>
      <c r="BH432" s="17" t="str">
        <f t="shared" ca="1" si="377"/>
        <v/>
      </c>
      <c r="BI432" s="17" t="str">
        <f t="shared" ca="1" si="378"/>
        <v/>
      </c>
      <c r="BJ432" s="17" t="str">
        <f t="shared" ca="1" si="379"/>
        <v/>
      </c>
      <c r="BK432" s="17" t="str">
        <f t="shared" ca="1" si="380"/>
        <v/>
      </c>
      <c r="BL432" s="17" t="str">
        <f t="shared" ca="1" si="381"/>
        <v/>
      </c>
      <c r="BM432" s="17" t="str">
        <f t="shared" ca="1" si="382"/>
        <v/>
      </c>
      <c r="BN432" s="17" t="str">
        <f t="shared" ca="1" si="383"/>
        <v/>
      </c>
      <c r="BO432" s="17" t="str">
        <f t="shared" ca="1" si="384"/>
        <v/>
      </c>
      <c r="BP432" s="17">
        <f t="shared" ca="1" si="385"/>
        <v>4.0160602167587101E-3</v>
      </c>
      <c r="BQ432" s="17">
        <f t="shared" ca="1" si="386"/>
        <v>-2.9716017067661027E-2</v>
      </c>
      <c r="BR432" s="17">
        <f t="shared" ca="1" si="387"/>
        <v>6.0636546272661018E-3</v>
      </c>
      <c r="BS432" s="17">
        <f t="shared" ca="1" si="388"/>
        <v>8.0320962566415854E-3</v>
      </c>
      <c r="BX432" t="str">
        <f>IF('Macrobond Imports'!FG431="","",'Macrobond Imports'!FG431)</f>
        <v/>
      </c>
      <c r="BY432" t="str">
        <f>IF('Macrobond Imports'!AI431="","",'Macrobond Imports'!AI431)</f>
        <v/>
      </c>
      <c r="CA432" s="37" t="str">
        <f t="shared" ca="1" si="389"/>
        <v/>
      </c>
      <c r="CB432" s="37" t="str">
        <f t="shared" ca="1" si="390"/>
        <v/>
      </c>
    </row>
    <row r="433" spans="1:80" x14ac:dyDescent="0.25">
      <c r="A433" s="10">
        <f>IF('Macrobond Imports'!A432="","",'Macrobond Imports'!A432)</f>
        <v>30256</v>
      </c>
      <c r="B433" s="9" t="str">
        <f>IF('Macrobond Imports'!B432="","",'Macrobond Imports'!B432)</f>
        <v/>
      </c>
      <c r="C433" s="9" t="str">
        <f>IF('Macrobond Imports'!C432="","",'Macrobond Imports'!C432)</f>
        <v/>
      </c>
      <c r="D433" s="9" t="str">
        <f>IF('Macrobond Imports'!Z432="","",'Macrobond Imports'!Z432)</f>
        <v/>
      </c>
      <c r="E433" s="9" t="str">
        <f>IF('Macrobond Imports'!BH432="","",'Macrobond Imports'!BH432)</f>
        <v/>
      </c>
      <c r="F433" s="9" t="str">
        <f>IF('Macrobond Imports'!BJ432="","",'Macrobond Imports'!BJ432)</f>
        <v/>
      </c>
      <c r="G433" s="9" t="str">
        <f>IF('Macrobond Imports'!BK432="","",'Macrobond Imports'!BK432)</f>
        <v/>
      </c>
      <c r="H433" s="9" t="str">
        <f>IF('Macrobond Imports'!BL432="","",'Macrobond Imports'!BL432)</f>
        <v/>
      </c>
      <c r="I433" s="9" t="str">
        <f>IF('Macrobond Imports'!BS432="","",'Macrobond Imports'!BS432)</f>
        <v/>
      </c>
      <c r="J433" s="9" t="str">
        <f>IF('Macrobond Imports'!AA432="","",'Macrobond Imports'!AA432)</f>
        <v/>
      </c>
      <c r="K433" s="9">
        <f>IF('Macrobond Imports'!DF432="","",'Macrobond Imports'!DF432)</f>
        <v>100.1</v>
      </c>
      <c r="L433" s="9">
        <f>IF('Macrobond Imports'!EA432="","",'Macrobond Imports'!EA432)</f>
        <v>99.2</v>
      </c>
      <c r="M433" s="9">
        <f>IF('Macrobond Imports'!FA432="","",'Macrobond Imports'!FA432)</f>
        <v>100.3</v>
      </c>
      <c r="N433" s="9">
        <f>IF('Macrobond Imports'!FC432="","",'Macrobond Imports'!FC432)</f>
        <v>100.2</v>
      </c>
      <c r="P433" s="16">
        <f t="shared" si="336"/>
        <v>30256</v>
      </c>
      <c r="Q433" s="17" t="str">
        <f t="shared" si="337"/>
        <v/>
      </c>
      <c r="R433" s="17" t="str">
        <f t="shared" si="338"/>
        <v/>
      </c>
      <c r="S433" s="17" t="str">
        <f t="shared" si="339"/>
        <v/>
      </c>
      <c r="T433" s="17" t="str">
        <f t="shared" si="340"/>
        <v/>
      </c>
      <c r="U433" s="17" t="str">
        <f t="shared" si="341"/>
        <v/>
      </c>
      <c r="V433" s="17" t="str">
        <f t="shared" si="342"/>
        <v/>
      </c>
      <c r="W433" s="17" t="str">
        <f t="shared" si="343"/>
        <v/>
      </c>
      <c r="X433" s="17" t="str">
        <f t="shared" si="344"/>
        <v/>
      </c>
      <c r="Y433" s="17" t="str">
        <f t="shared" si="345"/>
        <v/>
      </c>
      <c r="Z433" s="17">
        <f t="shared" si="346"/>
        <v>2.0020020020019569E-3</v>
      </c>
      <c r="AA433" s="17">
        <f t="shared" si="347"/>
        <v>5.0658561296859084E-3</v>
      </c>
      <c r="AB433" s="17">
        <f t="shared" si="348"/>
        <v>9.0543259557342992E-3</v>
      </c>
      <c r="AC433" s="17">
        <f t="shared" si="349"/>
        <v>0</v>
      </c>
      <c r="AE433" s="17" t="str">
        <f t="shared" ca="1" si="350"/>
        <v/>
      </c>
      <c r="AF433" s="17" t="str">
        <f t="shared" ca="1" si="351"/>
        <v/>
      </c>
      <c r="AG433" s="17" t="str">
        <f t="shared" ca="1" si="352"/>
        <v/>
      </c>
      <c r="AH433" s="17" t="str">
        <f t="shared" ca="1" si="353"/>
        <v/>
      </c>
      <c r="AI433" s="17" t="str">
        <f t="shared" ca="1" si="354"/>
        <v/>
      </c>
      <c r="AJ433" s="17" t="str">
        <f t="shared" ca="1" si="355"/>
        <v/>
      </c>
      <c r="AK433" s="17" t="str">
        <f t="shared" ca="1" si="356"/>
        <v/>
      </c>
      <c r="AL433" s="17" t="str">
        <f t="shared" ca="1" si="357"/>
        <v/>
      </c>
      <c r="AM433" s="17" t="str">
        <f t="shared" ca="1" si="358"/>
        <v/>
      </c>
      <c r="AN433" s="17">
        <f t="shared" ca="1" si="359"/>
        <v>2.0020020020019569E-3</v>
      </c>
      <c r="AO433" s="17">
        <f t="shared" ca="1" si="360"/>
        <v>-5.015045135406182E-3</v>
      </c>
      <c r="AP433" s="17">
        <f t="shared" ca="1" si="361"/>
        <v>-5.946481665014991E-3</v>
      </c>
      <c r="AQ433" s="17">
        <f t="shared" ca="1" si="362"/>
        <v>5.015045135406293E-3</v>
      </c>
      <c r="AS433" s="17" t="str">
        <f t="shared" ca="1" si="363"/>
        <v/>
      </c>
      <c r="AT433" s="17" t="str">
        <f t="shared" ca="1" si="364"/>
        <v/>
      </c>
      <c r="AU433" s="17" t="str">
        <f t="shared" ca="1" si="365"/>
        <v/>
      </c>
      <c r="AV433" s="17" t="str">
        <f t="shared" ca="1" si="366"/>
        <v/>
      </c>
      <c r="AW433" s="17" t="str">
        <f t="shared" ca="1" si="367"/>
        <v/>
      </c>
      <c r="AX433" s="17" t="str">
        <f t="shared" ca="1" si="368"/>
        <v/>
      </c>
      <c r="AY433" s="17" t="str">
        <f t="shared" ca="1" si="369"/>
        <v/>
      </c>
      <c r="AZ433" s="17" t="str">
        <f t="shared" ca="1" si="370"/>
        <v/>
      </c>
      <c r="BA433" s="17" t="str">
        <f t="shared" ca="1" si="371"/>
        <v/>
      </c>
      <c r="BB433" s="17">
        <f t="shared" ca="1" si="372"/>
        <v>8.0320881923605647E-3</v>
      </c>
      <c r="BC433" s="17">
        <f t="shared" ca="1" si="373"/>
        <v>-2.3832097491840232E-2</v>
      </c>
      <c r="BD433" s="17">
        <f t="shared" ca="1" si="374"/>
        <v>-2.3574602630219932E-2</v>
      </c>
      <c r="BE433" s="17">
        <f t="shared" ca="1" si="375"/>
        <v>2.0211589767578531E-2</v>
      </c>
      <c r="BG433" s="17" t="str">
        <f t="shared" ca="1" si="376"/>
        <v/>
      </c>
      <c r="BH433" s="17" t="str">
        <f t="shared" ca="1" si="377"/>
        <v/>
      </c>
      <c r="BI433" s="17" t="str">
        <f t="shared" ca="1" si="378"/>
        <v/>
      </c>
      <c r="BJ433" s="17" t="str">
        <f t="shared" ca="1" si="379"/>
        <v/>
      </c>
      <c r="BK433" s="17" t="str">
        <f t="shared" ca="1" si="380"/>
        <v/>
      </c>
      <c r="BL433" s="17" t="str">
        <f t="shared" ca="1" si="381"/>
        <v/>
      </c>
      <c r="BM433" s="17" t="str">
        <f t="shared" ca="1" si="382"/>
        <v/>
      </c>
      <c r="BN433" s="17" t="str">
        <f t="shared" ca="1" si="383"/>
        <v/>
      </c>
      <c r="BO433" s="17" t="str">
        <f t="shared" ca="1" si="384"/>
        <v/>
      </c>
      <c r="BP433" s="17">
        <f t="shared" ca="1" si="385"/>
        <v>8.0401686503843717E-3</v>
      </c>
      <c r="BQ433" s="17">
        <f t="shared" ca="1" si="386"/>
        <v>-5.2291062549537304E-2</v>
      </c>
      <c r="BR433" s="17">
        <f t="shared" ca="1" si="387"/>
        <v>6.6997510714956077E-2</v>
      </c>
      <c r="BS433" s="17">
        <f t="shared" ca="1" si="388"/>
        <v>1.9990000009981745E-3</v>
      </c>
      <c r="BX433" t="str">
        <f>IF('Macrobond Imports'!FG432="","",'Macrobond Imports'!FG432)</f>
        <v/>
      </c>
      <c r="BY433" t="str">
        <f>IF('Macrobond Imports'!AI432="","",'Macrobond Imports'!AI432)</f>
        <v/>
      </c>
      <c r="CA433" s="37" t="str">
        <f t="shared" ca="1" si="389"/>
        <v/>
      </c>
      <c r="CB433" s="37" t="str">
        <f t="shared" ca="1" si="390"/>
        <v/>
      </c>
    </row>
    <row r="434" spans="1:80" x14ac:dyDescent="0.25">
      <c r="A434" s="10">
        <f>IF('Macrobond Imports'!A433="","",'Macrobond Imports'!A433)</f>
        <v>30286</v>
      </c>
      <c r="B434" s="9" t="str">
        <f>IF('Macrobond Imports'!B433="","",'Macrobond Imports'!B433)</f>
        <v/>
      </c>
      <c r="C434" s="9" t="str">
        <f>IF('Macrobond Imports'!C433="","",'Macrobond Imports'!C433)</f>
        <v/>
      </c>
      <c r="D434" s="9" t="str">
        <f>IF('Macrobond Imports'!Z433="","",'Macrobond Imports'!Z433)</f>
        <v/>
      </c>
      <c r="E434" s="9" t="str">
        <f>IF('Macrobond Imports'!BH433="","",'Macrobond Imports'!BH433)</f>
        <v/>
      </c>
      <c r="F434" s="9" t="str">
        <f>IF('Macrobond Imports'!BJ433="","",'Macrobond Imports'!BJ433)</f>
        <v/>
      </c>
      <c r="G434" s="9" t="str">
        <f>IF('Macrobond Imports'!BK433="","",'Macrobond Imports'!BK433)</f>
        <v/>
      </c>
      <c r="H434" s="9" t="str">
        <f>IF('Macrobond Imports'!BL433="","",'Macrobond Imports'!BL433)</f>
        <v/>
      </c>
      <c r="I434" s="9" t="str">
        <f>IF('Macrobond Imports'!BS433="","",'Macrobond Imports'!BS433)</f>
        <v/>
      </c>
      <c r="J434" s="9" t="str">
        <f>IF('Macrobond Imports'!AA433="","",'Macrobond Imports'!AA433)</f>
        <v/>
      </c>
      <c r="K434" s="9">
        <f>IF('Macrobond Imports'!DF433="","",'Macrobond Imports'!DF433)</f>
        <v>100.1</v>
      </c>
      <c r="L434" s="9">
        <f>IF('Macrobond Imports'!EA433="","",'Macrobond Imports'!EA433)</f>
        <v>98.8</v>
      </c>
      <c r="M434" s="9">
        <f>IF('Macrobond Imports'!FA433="","",'Macrobond Imports'!FA433)</f>
        <v>100.8</v>
      </c>
      <c r="N434" s="9">
        <f>IF('Macrobond Imports'!FC433="","",'Macrobond Imports'!FC433)</f>
        <v>100.3</v>
      </c>
      <c r="P434" s="16">
        <f t="shared" si="336"/>
        <v>30286</v>
      </c>
      <c r="Q434" s="17" t="str">
        <f t="shared" si="337"/>
        <v/>
      </c>
      <c r="R434" s="17" t="str">
        <f t="shared" si="338"/>
        <v/>
      </c>
      <c r="S434" s="17" t="str">
        <f t="shared" si="339"/>
        <v/>
      </c>
      <c r="T434" s="17" t="str">
        <f t="shared" si="340"/>
        <v/>
      </c>
      <c r="U434" s="17" t="str">
        <f t="shared" si="341"/>
        <v/>
      </c>
      <c r="V434" s="17" t="str">
        <f t="shared" si="342"/>
        <v/>
      </c>
      <c r="W434" s="17" t="str">
        <f t="shared" si="343"/>
        <v/>
      </c>
      <c r="X434" s="17" t="str">
        <f t="shared" si="344"/>
        <v/>
      </c>
      <c r="Y434" s="17" t="str">
        <f t="shared" si="345"/>
        <v/>
      </c>
      <c r="Z434" s="17">
        <f t="shared" si="346"/>
        <v>0</v>
      </c>
      <c r="AA434" s="17">
        <f t="shared" si="347"/>
        <v>-4.0322580645162365E-3</v>
      </c>
      <c r="AB434" s="17">
        <f t="shared" si="348"/>
        <v>4.9850448654038537E-3</v>
      </c>
      <c r="AC434" s="17">
        <f t="shared" si="349"/>
        <v>9.9800399201588341E-4</v>
      </c>
      <c r="AE434" s="17" t="str">
        <f t="shared" ca="1" si="350"/>
        <v/>
      </c>
      <c r="AF434" s="17" t="str">
        <f t="shared" ca="1" si="351"/>
        <v/>
      </c>
      <c r="AG434" s="17" t="str">
        <f t="shared" ca="1" si="352"/>
        <v/>
      </c>
      <c r="AH434" s="17" t="str">
        <f t="shared" ca="1" si="353"/>
        <v/>
      </c>
      <c r="AI434" s="17" t="str">
        <f t="shared" ca="1" si="354"/>
        <v/>
      </c>
      <c r="AJ434" s="17" t="str">
        <f t="shared" ca="1" si="355"/>
        <v/>
      </c>
      <c r="AK434" s="17" t="str">
        <f t="shared" ca="1" si="356"/>
        <v/>
      </c>
      <c r="AL434" s="17" t="str">
        <f t="shared" ca="1" si="357"/>
        <v/>
      </c>
      <c r="AM434" s="17" t="str">
        <f t="shared" ca="1" si="358"/>
        <v/>
      </c>
      <c r="AN434" s="17">
        <f t="shared" ca="1" si="359"/>
        <v>9.9999999999988987E-4</v>
      </c>
      <c r="AO434" s="17">
        <f t="shared" ca="1" si="360"/>
        <v>0</v>
      </c>
      <c r="AP434" s="17">
        <f t="shared" ca="1" si="361"/>
        <v>-7.8740157480314821E-3</v>
      </c>
      <c r="AQ434" s="17">
        <f t="shared" ca="1" si="362"/>
        <v>5.0100200400802208E-3</v>
      </c>
      <c r="AS434" s="17" t="str">
        <f t="shared" ca="1" si="363"/>
        <v/>
      </c>
      <c r="AT434" s="17" t="str">
        <f t="shared" ca="1" si="364"/>
        <v/>
      </c>
      <c r="AU434" s="17" t="str">
        <f t="shared" ca="1" si="365"/>
        <v/>
      </c>
      <c r="AV434" s="17" t="str">
        <f t="shared" ca="1" si="366"/>
        <v/>
      </c>
      <c r="AW434" s="17" t="str">
        <f t="shared" ca="1" si="367"/>
        <v/>
      </c>
      <c r="AX434" s="17" t="str">
        <f t="shared" ca="1" si="368"/>
        <v/>
      </c>
      <c r="AY434" s="17" t="str">
        <f t="shared" ca="1" si="369"/>
        <v/>
      </c>
      <c r="AZ434" s="17" t="str">
        <f t="shared" ca="1" si="370"/>
        <v/>
      </c>
      <c r="BA434" s="17" t="str">
        <f t="shared" ca="1" si="371"/>
        <v/>
      </c>
      <c r="BB434" s="17">
        <f t="shared" ca="1" si="372"/>
        <v>4.0060040009994857E-3</v>
      </c>
      <c r="BC434" s="17">
        <f t="shared" ca="1" si="373"/>
        <v>-1.6031739606743978E-2</v>
      </c>
      <c r="BD434" s="17">
        <f t="shared" ca="1" si="374"/>
        <v>6.1805900627073251E-2</v>
      </c>
      <c r="BE434" s="17">
        <f t="shared" ca="1" si="375"/>
        <v>3.997996016959604E-3</v>
      </c>
      <c r="BG434" s="17" t="str">
        <f t="shared" ca="1" si="376"/>
        <v/>
      </c>
      <c r="BH434" s="17" t="str">
        <f t="shared" ca="1" si="377"/>
        <v/>
      </c>
      <c r="BI434" s="17" t="str">
        <f t="shared" ca="1" si="378"/>
        <v/>
      </c>
      <c r="BJ434" s="17" t="str">
        <f t="shared" ca="1" si="379"/>
        <v/>
      </c>
      <c r="BK434" s="17" t="str">
        <f t="shared" ca="1" si="380"/>
        <v/>
      </c>
      <c r="BL434" s="17" t="str">
        <f t="shared" ca="1" si="381"/>
        <v/>
      </c>
      <c r="BM434" s="17" t="str">
        <f t="shared" ca="1" si="382"/>
        <v/>
      </c>
      <c r="BN434" s="17" t="str">
        <f t="shared" ca="1" si="383"/>
        <v/>
      </c>
      <c r="BO434" s="17" t="str">
        <f t="shared" ca="1" si="384"/>
        <v/>
      </c>
      <c r="BP434" s="17">
        <f t="shared" ca="1" si="385"/>
        <v>6.0210601563848165E-3</v>
      </c>
      <c r="BQ434" s="17">
        <f t="shared" ca="1" si="386"/>
        <v>-5.8070641999992234E-2</v>
      </c>
      <c r="BR434" s="17">
        <f t="shared" ca="1" si="387"/>
        <v>5.7959183673469195E-2</v>
      </c>
      <c r="BS434" s="17">
        <f t="shared" ca="1" si="388"/>
        <v>6.008999999999709E-3</v>
      </c>
      <c r="BX434" t="str">
        <f>IF('Macrobond Imports'!FG433="","",'Macrobond Imports'!FG433)</f>
        <v/>
      </c>
      <c r="BY434" t="str">
        <f>IF('Macrobond Imports'!AI433="","",'Macrobond Imports'!AI433)</f>
        <v/>
      </c>
      <c r="CA434" s="37" t="str">
        <f t="shared" ca="1" si="389"/>
        <v/>
      </c>
      <c r="CB434" s="37" t="str">
        <f t="shared" ca="1" si="390"/>
        <v/>
      </c>
    </row>
    <row r="435" spans="1:80" x14ac:dyDescent="0.25">
      <c r="A435" s="10">
        <f>IF('Macrobond Imports'!A434="","",'Macrobond Imports'!A434)</f>
        <v>30317</v>
      </c>
      <c r="B435" s="9" t="str">
        <f>IF('Macrobond Imports'!B434="","",'Macrobond Imports'!B434)</f>
        <v/>
      </c>
      <c r="C435" s="9" t="str">
        <f>IF('Macrobond Imports'!C434="","",'Macrobond Imports'!C434)</f>
        <v/>
      </c>
      <c r="D435" s="9" t="str">
        <f>IF('Macrobond Imports'!Z434="","",'Macrobond Imports'!Z434)</f>
        <v/>
      </c>
      <c r="E435" s="9" t="str">
        <f>IF('Macrobond Imports'!BH434="","",'Macrobond Imports'!BH434)</f>
        <v/>
      </c>
      <c r="F435" s="9" t="str">
        <f>IF('Macrobond Imports'!BJ434="","",'Macrobond Imports'!BJ434)</f>
        <v/>
      </c>
      <c r="G435" s="9" t="str">
        <f>IF('Macrobond Imports'!BK434="","",'Macrobond Imports'!BK434)</f>
        <v/>
      </c>
      <c r="H435" s="9" t="str">
        <f>IF('Macrobond Imports'!BL434="","",'Macrobond Imports'!BL434)</f>
        <v/>
      </c>
      <c r="I435" s="9" t="str">
        <f>IF('Macrobond Imports'!BS434="","",'Macrobond Imports'!BS434)</f>
        <v/>
      </c>
      <c r="J435" s="9" t="str">
        <f>IF('Macrobond Imports'!AA434="","",'Macrobond Imports'!AA434)</f>
        <v/>
      </c>
      <c r="K435" s="9">
        <f>IF('Macrobond Imports'!DF434="","",'Macrobond Imports'!DF434)</f>
        <v>99.8</v>
      </c>
      <c r="L435" s="9">
        <f>IF('Macrobond Imports'!EA434="","",'Macrobond Imports'!EA434)</f>
        <v>98.8</v>
      </c>
      <c r="M435" s="9">
        <f>IF('Macrobond Imports'!FA434="","",'Macrobond Imports'!FA434)</f>
        <v>98</v>
      </c>
      <c r="N435" s="9">
        <f>IF('Macrobond Imports'!FC434="","",'Macrobond Imports'!FC434)</f>
        <v>100.3</v>
      </c>
      <c r="P435" s="16">
        <f t="shared" si="336"/>
        <v>30317</v>
      </c>
      <c r="Q435" s="17" t="str">
        <f t="shared" si="337"/>
        <v/>
      </c>
      <c r="R435" s="17" t="str">
        <f t="shared" si="338"/>
        <v/>
      </c>
      <c r="S435" s="17" t="str">
        <f t="shared" si="339"/>
        <v/>
      </c>
      <c r="T435" s="17" t="str">
        <f t="shared" si="340"/>
        <v/>
      </c>
      <c r="U435" s="17" t="str">
        <f t="shared" si="341"/>
        <v/>
      </c>
      <c r="V435" s="17" t="str">
        <f t="shared" si="342"/>
        <v/>
      </c>
      <c r="W435" s="17" t="str">
        <f t="shared" si="343"/>
        <v/>
      </c>
      <c r="X435" s="17" t="str">
        <f t="shared" si="344"/>
        <v/>
      </c>
      <c r="Y435" s="17" t="str">
        <f t="shared" si="345"/>
        <v/>
      </c>
      <c r="Z435" s="17">
        <f t="shared" si="346"/>
        <v>-2.9970029970030065E-3</v>
      </c>
      <c r="AA435" s="17">
        <f t="shared" si="347"/>
        <v>0</v>
      </c>
      <c r="AB435" s="17">
        <f t="shared" si="348"/>
        <v>-2.777777777777779E-2</v>
      </c>
      <c r="AC435" s="17">
        <f t="shared" si="349"/>
        <v>0</v>
      </c>
      <c r="AE435" s="17" t="str">
        <f t="shared" ca="1" si="350"/>
        <v/>
      </c>
      <c r="AF435" s="17" t="str">
        <f t="shared" ca="1" si="351"/>
        <v/>
      </c>
      <c r="AG435" s="17" t="str">
        <f t="shared" ca="1" si="352"/>
        <v/>
      </c>
      <c r="AH435" s="17" t="str">
        <f t="shared" ca="1" si="353"/>
        <v/>
      </c>
      <c r="AI435" s="17" t="str">
        <f t="shared" ca="1" si="354"/>
        <v/>
      </c>
      <c r="AJ435" s="17" t="str">
        <f t="shared" ca="1" si="355"/>
        <v/>
      </c>
      <c r="AK435" s="17" t="str">
        <f t="shared" ca="1" si="356"/>
        <v/>
      </c>
      <c r="AL435" s="17" t="str">
        <f t="shared" ca="1" si="357"/>
        <v/>
      </c>
      <c r="AM435" s="17" t="str">
        <f t="shared" ca="1" si="358"/>
        <v/>
      </c>
      <c r="AN435" s="17">
        <f t="shared" ca="1" si="359"/>
        <v>-5.9760956175299862E-3</v>
      </c>
      <c r="AO435" s="17">
        <f t="shared" ca="1" si="360"/>
        <v>-9.0270812437313053E-3</v>
      </c>
      <c r="AP435" s="17">
        <f t="shared" ca="1" si="361"/>
        <v>-4.5764362220058419E-2</v>
      </c>
      <c r="AQ435" s="17">
        <f t="shared" ca="1" si="362"/>
        <v>4.0040040040039138E-3</v>
      </c>
      <c r="AS435" s="17" t="str">
        <f t="shared" ca="1" si="363"/>
        <v/>
      </c>
      <c r="AT435" s="17" t="str">
        <f t="shared" ca="1" si="364"/>
        <v/>
      </c>
      <c r="AU435" s="17" t="str">
        <f t="shared" ca="1" si="365"/>
        <v/>
      </c>
      <c r="AV435" s="17" t="str">
        <f t="shared" ca="1" si="366"/>
        <v/>
      </c>
      <c r="AW435" s="17" t="str">
        <f t="shared" ca="1" si="367"/>
        <v/>
      </c>
      <c r="AX435" s="17" t="str">
        <f t="shared" ca="1" si="368"/>
        <v/>
      </c>
      <c r="AY435" s="17" t="str">
        <f t="shared" ca="1" si="369"/>
        <v/>
      </c>
      <c r="AZ435" s="17" t="str">
        <f t="shared" ca="1" si="370"/>
        <v/>
      </c>
      <c r="BA435" s="17" t="str">
        <f t="shared" ca="1" si="371"/>
        <v/>
      </c>
      <c r="BB435" s="17">
        <f t="shared" ca="1" si="372"/>
        <v>-3.9979959970003476E-3</v>
      </c>
      <c r="BC435" s="17">
        <f t="shared" ca="1" si="373"/>
        <v>4.0588481605463578E-3</v>
      </c>
      <c r="BD435" s="17">
        <f t="shared" ca="1" si="374"/>
        <v>-5.5158924748032634E-2</v>
      </c>
      <c r="BE435" s="17">
        <f t="shared" ca="1" si="375"/>
        <v>3.997996016959604E-3</v>
      </c>
      <c r="BG435" s="17" t="str">
        <f t="shared" ca="1" si="376"/>
        <v/>
      </c>
      <c r="BH435" s="17" t="str">
        <f t="shared" ca="1" si="377"/>
        <v/>
      </c>
      <c r="BI435" s="17" t="str">
        <f t="shared" ca="1" si="378"/>
        <v/>
      </c>
      <c r="BJ435" s="17" t="str">
        <f t="shared" ca="1" si="379"/>
        <v/>
      </c>
      <c r="BK435" s="17" t="str">
        <f t="shared" ca="1" si="380"/>
        <v/>
      </c>
      <c r="BL435" s="17" t="str">
        <f t="shared" ca="1" si="381"/>
        <v/>
      </c>
      <c r="BM435" s="17" t="str">
        <f t="shared" ca="1" si="382"/>
        <v/>
      </c>
      <c r="BN435" s="17" t="str">
        <f t="shared" ca="1" si="383"/>
        <v/>
      </c>
      <c r="BO435" s="17" t="str">
        <f t="shared" ca="1" si="384"/>
        <v/>
      </c>
      <c r="BP435" s="17">
        <f t="shared" ca="1" si="385"/>
        <v>-3.9959999999999996E-3</v>
      </c>
      <c r="BQ435" s="17">
        <f t="shared" ca="1" si="386"/>
        <v>-3.7379850480598331E-2</v>
      </c>
      <c r="BR435" s="17">
        <f t="shared" ca="1" si="387"/>
        <v>-5.1021900406704845E-2</v>
      </c>
      <c r="BS435" s="17">
        <f t="shared" ca="1" si="388"/>
        <v>1.0045140380962492E-2</v>
      </c>
      <c r="BX435" t="str">
        <f>IF('Macrobond Imports'!FG434="","",'Macrobond Imports'!FG434)</f>
        <v/>
      </c>
      <c r="BY435" t="str">
        <f>IF('Macrobond Imports'!AI434="","",'Macrobond Imports'!AI434)</f>
        <v/>
      </c>
      <c r="CA435" s="37" t="str">
        <f t="shared" ca="1" si="389"/>
        <v/>
      </c>
      <c r="CB435" s="37" t="str">
        <f t="shared" ca="1" si="390"/>
        <v/>
      </c>
    </row>
    <row r="436" spans="1:80" x14ac:dyDescent="0.25">
      <c r="A436" s="10">
        <f>IF('Macrobond Imports'!A435="","",'Macrobond Imports'!A435)</f>
        <v>30348</v>
      </c>
      <c r="B436" s="9" t="str">
        <f>IF('Macrobond Imports'!B435="","",'Macrobond Imports'!B435)</f>
        <v/>
      </c>
      <c r="C436" s="9" t="str">
        <f>IF('Macrobond Imports'!C435="","",'Macrobond Imports'!C435)</f>
        <v/>
      </c>
      <c r="D436" s="9" t="str">
        <f>IF('Macrobond Imports'!Z435="","",'Macrobond Imports'!Z435)</f>
        <v/>
      </c>
      <c r="E436" s="9" t="str">
        <f>IF('Macrobond Imports'!BH435="","",'Macrobond Imports'!BH435)</f>
        <v/>
      </c>
      <c r="F436" s="9" t="str">
        <f>IF('Macrobond Imports'!BJ435="","",'Macrobond Imports'!BJ435)</f>
        <v/>
      </c>
      <c r="G436" s="9" t="str">
        <f>IF('Macrobond Imports'!BK435="","",'Macrobond Imports'!BK435)</f>
        <v/>
      </c>
      <c r="H436" s="9" t="str">
        <f>IF('Macrobond Imports'!BL435="","",'Macrobond Imports'!BL435)</f>
        <v/>
      </c>
      <c r="I436" s="9" t="str">
        <f>IF('Macrobond Imports'!BS435="","",'Macrobond Imports'!BS435)</f>
        <v/>
      </c>
      <c r="J436" s="9" t="str">
        <f>IF('Macrobond Imports'!AA435="","",'Macrobond Imports'!AA435)</f>
        <v/>
      </c>
      <c r="K436" s="9">
        <f>IF('Macrobond Imports'!DF435="","",'Macrobond Imports'!DF435)</f>
        <v>100</v>
      </c>
      <c r="L436" s="9">
        <f>IF('Macrobond Imports'!EA435="","",'Macrobond Imports'!EA435)</f>
        <v>100</v>
      </c>
      <c r="M436" s="9">
        <f>IF('Macrobond Imports'!FA435="","",'Macrobond Imports'!FA435)</f>
        <v>96.1</v>
      </c>
      <c r="N436" s="9">
        <f>IF('Macrobond Imports'!FC435="","",'Macrobond Imports'!FC435)</f>
        <v>100.8</v>
      </c>
      <c r="P436" s="16">
        <f t="shared" si="336"/>
        <v>30348</v>
      </c>
      <c r="Q436" s="17" t="str">
        <f t="shared" si="337"/>
        <v/>
      </c>
      <c r="R436" s="17" t="str">
        <f t="shared" si="338"/>
        <v/>
      </c>
      <c r="S436" s="17" t="str">
        <f t="shared" si="339"/>
        <v/>
      </c>
      <c r="T436" s="17" t="str">
        <f t="shared" si="340"/>
        <v/>
      </c>
      <c r="U436" s="17" t="str">
        <f t="shared" si="341"/>
        <v/>
      </c>
      <c r="V436" s="17" t="str">
        <f t="shared" si="342"/>
        <v/>
      </c>
      <c r="W436" s="17" t="str">
        <f t="shared" si="343"/>
        <v/>
      </c>
      <c r="X436" s="17" t="str">
        <f t="shared" si="344"/>
        <v/>
      </c>
      <c r="Y436" s="17" t="str">
        <f t="shared" si="345"/>
        <v/>
      </c>
      <c r="Z436" s="17">
        <f t="shared" si="346"/>
        <v>2.0040080160321772E-3</v>
      </c>
      <c r="AA436" s="17">
        <f t="shared" si="347"/>
        <v>1.2145748987854255E-2</v>
      </c>
      <c r="AB436" s="17">
        <f t="shared" si="348"/>
        <v>-1.9387755102040827E-2</v>
      </c>
      <c r="AC436" s="17">
        <f t="shared" si="349"/>
        <v>4.9850448654038537E-3</v>
      </c>
      <c r="AE436" s="17" t="str">
        <f t="shared" ca="1" si="350"/>
        <v/>
      </c>
      <c r="AF436" s="17" t="str">
        <f t="shared" ca="1" si="351"/>
        <v/>
      </c>
      <c r="AG436" s="17" t="str">
        <f t="shared" ca="1" si="352"/>
        <v/>
      </c>
      <c r="AH436" s="17" t="str">
        <f t="shared" ca="1" si="353"/>
        <v/>
      </c>
      <c r="AI436" s="17" t="str">
        <f t="shared" ca="1" si="354"/>
        <v/>
      </c>
      <c r="AJ436" s="17" t="str">
        <f t="shared" ca="1" si="355"/>
        <v/>
      </c>
      <c r="AK436" s="17" t="str">
        <f t="shared" ca="1" si="356"/>
        <v/>
      </c>
      <c r="AL436" s="17" t="str">
        <f t="shared" ca="1" si="357"/>
        <v/>
      </c>
      <c r="AM436" s="17" t="str">
        <f t="shared" ca="1" si="358"/>
        <v/>
      </c>
      <c r="AN436" s="17">
        <f t="shared" ca="1" si="359"/>
        <v>-2.9910269192422456E-3</v>
      </c>
      <c r="AO436" s="17">
        <f t="shared" ca="1" si="360"/>
        <v>0</v>
      </c>
      <c r="AP436" s="17">
        <f t="shared" ca="1" si="361"/>
        <v>-5.226824457593704E-2</v>
      </c>
      <c r="AQ436" s="17">
        <f t="shared" ca="1" si="362"/>
        <v>8.0000000000000071E-3</v>
      </c>
      <c r="AS436" s="17" t="str">
        <f t="shared" ca="1" si="363"/>
        <v/>
      </c>
      <c r="AT436" s="17" t="str">
        <f t="shared" ca="1" si="364"/>
        <v/>
      </c>
      <c r="AU436" s="17" t="str">
        <f t="shared" ca="1" si="365"/>
        <v/>
      </c>
      <c r="AV436" s="17" t="str">
        <f t="shared" ca="1" si="366"/>
        <v/>
      </c>
      <c r="AW436" s="17" t="str">
        <f t="shared" ca="1" si="367"/>
        <v/>
      </c>
      <c r="AX436" s="17" t="str">
        <f t="shared" ca="1" si="368"/>
        <v/>
      </c>
      <c r="AY436" s="17" t="str">
        <f t="shared" ca="1" si="369"/>
        <v/>
      </c>
      <c r="AZ436" s="17" t="str">
        <f t="shared" ca="1" si="370"/>
        <v/>
      </c>
      <c r="BA436" s="17" t="str">
        <f t="shared" ca="1" si="371"/>
        <v/>
      </c>
      <c r="BB436" s="17">
        <f t="shared" ca="1" si="372"/>
        <v>-3.9900199650557688E-3</v>
      </c>
      <c r="BC436" s="17">
        <f t="shared" ca="1" si="373"/>
        <v>3.2650385217282363E-2</v>
      </c>
      <c r="BD436" s="17">
        <f t="shared" ca="1" si="374"/>
        <v>-0.15726735296969085</v>
      </c>
      <c r="BE436" s="17">
        <f t="shared" ca="1" si="375"/>
        <v>2.41680945158389E-2</v>
      </c>
      <c r="BG436" s="17" t="str">
        <f t="shared" ca="1" si="376"/>
        <v/>
      </c>
      <c r="BH436" s="17" t="str">
        <f t="shared" ca="1" si="377"/>
        <v/>
      </c>
      <c r="BI436" s="17" t="str">
        <f t="shared" ca="1" si="378"/>
        <v/>
      </c>
      <c r="BJ436" s="17" t="str">
        <f t="shared" ca="1" si="379"/>
        <v/>
      </c>
      <c r="BK436" s="17" t="str">
        <f t="shared" ca="1" si="380"/>
        <v/>
      </c>
      <c r="BL436" s="17" t="str">
        <f t="shared" ca="1" si="381"/>
        <v/>
      </c>
      <c r="BM436" s="17" t="str">
        <f t="shared" ca="1" si="382"/>
        <v/>
      </c>
      <c r="BN436" s="17" t="str">
        <f t="shared" ca="1" si="383"/>
        <v/>
      </c>
      <c r="BO436" s="17" t="str">
        <f t="shared" ca="1" si="384"/>
        <v/>
      </c>
      <c r="BP436" s="17">
        <f t="shared" ca="1" si="385"/>
        <v>2.0030040050056375E-3</v>
      </c>
      <c r="BQ436" s="17">
        <f t="shared" ca="1" si="386"/>
        <v>4.012032080192629E-3</v>
      </c>
      <c r="BR436" s="17">
        <f t="shared" ca="1" si="387"/>
        <v>-9.2880625411927209E-2</v>
      </c>
      <c r="BS436" s="17">
        <f t="shared" ca="1" si="388"/>
        <v>2.218792787590429E-2</v>
      </c>
      <c r="BX436" t="str">
        <f>IF('Macrobond Imports'!FG435="","",'Macrobond Imports'!FG435)</f>
        <v/>
      </c>
      <c r="BY436" t="str">
        <f>IF('Macrobond Imports'!AI435="","",'Macrobond Imports'!AI435)</f>
        <v/>
      </c>
      <c r="CA436" s="37" t="str">
        <f t="shared" ca="1" si="389"/>
        <v/>
      </c>
      <c r="CB436" s="37" t="str">
        <f t="shared" ca="1" si="390"/>
        <v/>
      </c>
    </row>
    <row r="437" spans="1:80" x14ac:dyDescent="0.25">
      <c r="A437" s="10">
        <f>IF('Macrobond Imports'!A436="","",'Macrobond Imports'!A436)</f>
        <v>30376</v>
      </c>
      <c r="B437" s="9" t="str">
        <f>IF('Macrobond Imports'!B436="","",'Macrobond Imports'!B436)</f>
        <v/>
      </c>
      <c r="C437" s="9" t="str">
        <f>IF('Macrobond Imports'!C436="","",'Macrobond Imports'!C436)</f>
        <v/>
      </c>
      <c r="D437" s="9" t="str">
        <f>IF('Macrobond Imports'!Z436="","",'Macrobond Imports'!Z436)</f>
        <v/>
      </c>
      <c r="E437" s="9" t="str">
        <f>IF('Macrobond Imports'!BH436="","",'Macrobond Imports'!BH436)</f>
        <v/>
      </c>
      <c r="F437" s="9" t="str">
        <f>IF('Macrobond Imports'!BJ436="","",'Macrobond Imports'!BJ436)</f>
        <v/>
      </c>
      <c r="G437" s="9" t="str">
        <f>IF('Macrobond Imports'!BK436="","",'Macrobond Imports'!BK436)</f>
        <v/>
      </c>
      <c r="H437" s="9" t="str">
        <f>IF('Macrobond Imports'!BL436="","",'Macrobond Imports'!BL436)</f>
        <v/>
      </c>
      <c r="I437" s="9" t="str">
        <f>IF('Macrobond Imports'!BS436="","",'Macrobond Imports'!BS436)</f>
        <v/>
      </c>
      <c r="J437" s="9" t="str">
        <f>IF('Macrobond Imports'!AA436="","",'Macrobond Imports'!AA436)</f>
        <v/>
      </c>
      <c r="K437" s="9">
        <f>IF('Macrobond Imports'!DF436="","",'Macrobond Imports'!DF436)</f>
        <v>99.7</v>
      </c>
      <c r="L437" s="9">
        <f>IF('Macrobond Imports'!EA436="","",'Macrobond Imports'!EA436)</f>
        <v>100.5</v>
      </c>
      <c r="M437" s="9">
        <f>IF('Macrobond Imports'!FA436="","",'Macrobond Imports'!FA436)</f>
        <v>93.5</v>
      </c>
      <c r="N437" s="9">
        <f>IF('Macrobond Imports'!FC436="","",'Macrobond Imports'!FC436)</f>
        <v>100.8</v>
      </c>
      <c r="P437" s="16">
        <f t="shared" si="336"/>
        <v>30376</v>
      </c>
      <c r="Q437" s="17" t="str">
        <f t="shared" si="337"/>
        <v/>
      </c>
      <c r="R437" s="17" t="str">
        <f t="shared" si="338"/>
        <v/>
      </c>
      <c r="S437" s="17" t="str">
        <f t="shared" si="339"/>
        <v/>
      </c>
      <c r="T437" s="17" t="str">
        <f t="shared" si="340"/>
        <v/>
      </c>
      <c r="U437" s="17" t="str">
        <f t="shared" si="341"/>
        <v/>
      </c>
      <c r="V437" s="17" t="str">
        <f t="shared" si="342"/>
        <v/>
      </c>
      <c r="W437" s="17" t="str">
        <f t="shared" si="343"/>
        <v/>
      </c>
      <c r="X437" s="17" t="str">
        <f t="shared" si="344"/>
        <v/>
      </c>
      <c r="Y437" s="17" t="str">
        <f t="shared" si="345"/>
        <v/>
      </c>
      <c r="Z437" s="17">
        <f t="shared" si="346"/>
        <v>-3.0000000000000027E-3</v>
      </c>
      <c r="AA437" s="17">
        <f t="shared" si="347"/>
        <v>4.9999999999998934E-3</v>
      </c>
      <c r="AB437" s="17">
        <f t="shared" si="348"/>
        <v>-2.7055150884495283E-2</v>
      </c>
      <c r="AC437" s="17">
        <f t="shared" si="349"/>
        <v>0</v>
      </c>
      <c r="AE437" s="17" t="str">
        <f t="shared" ca="1" si="350"/>
        <v/>
      </c>
      <c r="AF437" s="17" t="str">
        <f t="shared" ca="1" si="351"/>
        <v/>
      </c>
      <c r="AG437" s="17" t="str">
        <f t="shared" ca="1" si="352"/>
        <v/>
      </c>
      <c r="AH437" s="17" t="str">
        <f t="shared" ca="1" si="353"/>
        <v/>
      </c>
      <c r="AI437" s="17" t="str">
        <f t="shared" ca="1" si="354"/>
        <v/>
      </c>
      <c r="AJ437" s="17" t="str">
        <f t="shared" ca="1" si="355"/>
        <v/>
      </c>
      <c r="AK437" s="17" t="str">
        <f t="shared" ca="1" si="356"/>
        <v/>
      </c>
      <c r="AL437" s="17" t="str">
        <f t="shared" ca="1" si="357"/>
        <v/>
      </c>
      <c r="AM437" s="17" t="str">
        <f t="shared" ca="1" si="358"/>
        <v/>
      </c>
      <c r="AN437" s="17">
        <f t="shared" ca="1" si="359"/>
        <v>-2.0020020020020679E-3</v>
      </c>
      <c r="AO437" s="17">
        <f t="shared" ca="1" si="360"/>
        <v>8.0240722166500245E-3</v>
      </c>
      <c r="AP437" s="17">
        <f t="shared" ca="1" si="361"/>
        <v>-6.6866267465069851E-2</v>
      </c>
      <c r="AQ437" s="17">
        <f t="shared" ca="1" si="362"/>
        <v>9.009009009008917E-3</v>
      </c>
      <c r="AS437" s="17" t="str">
        <f t="shared" ca="1" si="363"/>
        <v/>
      </c>
      <c r="AT437" s="17" t="str">
        <f t="shared" ca="1" si="364"/>
        <v/>
      </c>
      <c r="AU437" s="17" t="str">
        <f t="shared" ca="1" si="365"/>
        <v/>
      </c>
      <c r="AV437" s="17" t="str">
        <f t="shared" ca="1" si="366"/>
        <v/>
      </c>
      <c r="AW437" s="17" t="str">
        <f t="shared" ca="1" si="367"/>
        <v/>
      </c>
      <c r="AX437" s="17" t="str">
        <f t="shared" ca="1" si="368"/>
        <v/>
      </c>
      <c r="AY437" s="17" t="str">
        <f t="shared" ca="1" si="369"/>
        <v/>
      </c>
      <c r="AZ437" s="17" t="str">
        <f t="shared" ca="1" si="370"/>
        <v/>
      </c>
      <c r="BA437" s="17" t="str">
        <f t="shared" ca="1" si="371"/>
        <v/>
      </c>
      <c r="BB437" s="17">
        <f t="shared" ca="1" si="372"/>
        <v>-1.5888462674953807E-2</v>
      </c>
      <c r="BC437" s="17">
        <f t="shared" ca="1" si="373"/>
        <v>7.0622752637347297E-2</v>
      </c>
      <c r="BD437" s="17">
        <f t="shared" ca="1" si="374"/>
        <v>-0.25970585414889746</v>
      </c>
      <c r="BE437" s="17">
        <f t="shared" ca="1" si="375"/>
        <v>2.0089779639897554E-2</v>
      </c>
      <c r="BG437" s="17" t="str">
        <f t="shared" ca="1" si="376"/>
        <v/>
      </c>
      <c r="BH437" s="17" t="str">
        <f t="shared" ca="1" si="377"/>
        <v/>
      </c>
      <c r="BI437" s="17" t="str">
        <f t="shared" ca="1" si="378"/>
        <v/>
      </c>
      <c r="BJ437" s="17" t="str">
        <f t="shared" ca="1" si="379"/>
        <v/>
      </c>
      <c r="BK437" s="17" t="str">
        <f t="shared" ca="1" si="380"/>
        <v/>
      </c>
      <c r="BL437" s="17" t="str">
        <f t="shared" ca="1" si="381"/>
        <v/>
      </c>
      <c r="BM437" s="17" t="str">
        <f t="shared" ca="1" si="382"/>
        <v/>
      </c>
      <c r="BN437" s="17" t="str">
        <f t="shared" ca="1" si="383"/>
        <v/>
      </c>
      <c r="BO437" s="17" t="str">
        <f t="shared" ca="1" si="384"/>
        <v/>
      </c>
      <c r="BP437" s="17">
        <f t="shared" ca="1" si="385"/>
        <v>-5.9909999999999686E-3</v>
      </c>
      <c r="BQ437" s="17">
        <f t="shared" ca="1" si="386"/>
        <v>2.6381414216961607E-2</v>
      </c>
      <c r="BR437" s="17">
        <f t="shared" ca="1" si="387"/>
        <v>-0.11340612890434454</v>
      </c>
      <c r="BS437" s="17">
        <f t="shared" ca="1" si="388"/>
        <v>1.20119043350424E-2</v>
      </c>
      <c r="BX437" t="str">
        <f>IF('Macrobond Imports'!FG436="","",'Macrobond Imports'!FG436)</f>
        <v/>
      </c>
      <c r="BY437" t="str">
        <f>IF('Macrobond Imports'!AI436="","",'Macrobond Imports'!AI436)</f>
        <v/>
      </c>
      <c r="CA437" s="37" t="str">
        <f t="shared" ca="1" si="389"/>
        <v/>
      </c>
      <c r="CB437" s="37" t="str">
        <f t="shared" ca="1" si="390"/>
        <v/>
      </c>
    </row>
    <row r="438" spans="1:80" x14ac:dyDescent="0.25">
      <c r="A438" s="10">
        <f>IF('Macrobond Imports'!A437="","",'Macrobond Imports'!A437)</f>
        <v>30407</v>
      </c>
      <c r="B438" s="9" t="str">
        <f>IF('Macrobond Imports'!B437="","",'Macrobond Imports'!B437)</f>
        <v/>
      </c>
      <c r="C438" s="9" t="str">
        <f>IF('Macrobond Imports'!C437="","",'Macrobond Imports'!C437)</f>
        <v/>
      </c>
      <c r="D438" s="9" t="str">
        <f>IF('Macrobond Imports'!Z437="","",'Macrobond Imports'!Z437)</f>
        <v/>
      </c>
      <c r="E438" s="9" t="str">
        <f>IF('Macrobond Imports'!BH437="","",'Macrobond Imports'!BH437)</f>
        <v/>
      </c>
      <c r="F438" s="9" t="str">
        <f>IF('Macrobond Imports'!BJ437="","",'Macrobond Imports'!BJ437)</f>
        <v/>
      </c>
      <c r="G438" s="9" t="str">
        <f>IF('Macrobond Imports'!BK437="","",'Macrobond Imports'!BK437)</f>
        <v/>
      </c>
      <c r="H438" s="9" t="str">
        <f>IF('Macrobond Imports'!BL437="","",'Macrobond Imports'!BL437)</f>
        <v/>
      </c>
      <c r="I438" s="9" t="str">
        <f>IF('Macrobond Imports'!BS437="","",'Macrobond Imports'!BS437)</f>
        <v/>
      </c>
      <c r="J438" s="9" t="str">
        <f>IF('Macrobond Imports'!AA437="","",'Macrobond Imports'!AA437)</f>
        <v/>
      </c>
      <c r="K438" s="9">
        <f>IF('Macrobond Imports'!DF437="","",'Macrobond Imports'!DF437)</f>
        <v>99.5</v>
      </c>
      <c r="L438" s="9">
        <f>IF('Macrobond Imports'!EA437="","",'Macrobond Imports'!EA437)</f>
        <v>101.2</v>
      </c>
      <c r="M438" s="9">
        <f>IF('Macrobond Imports'!FA437="","",'Macrobond Imports'!FA437)</f>
        <v>93.1</v>
      </c>
      <c r="N438" s="9">
        <f>IF('Macrobond Imports'!FC437="","",'Macrobond Imports'!FC437)</f>
        <v>100.9</v>
      </c>
      <c r="P438" s="16">
        <f t="shared" si="336"/>
        <v>30407</v>
      </c>
      <c r="Q438" s="17" t="str">
        <f t="shared" si="337"/>
        <v/>
      </c>
      <c r="R438" s="17" t="str">
        <f t="shared" si="338"/>
        <v/>
      </c>
      <c r="S438" s="17" t="str">
        <f t="shared" si="339"/>
        <v/>
      </c>
      <c r="T438" s="17" t="str">
        <f t="shared" si="340"/>
        <v/>
      </c>
      <c r="U438" s="17" t="str">
        <f t="shared" si="341"/>
        <v/>
      </c>
      <c r="V438" s="17" t="str">
        <f t="shared" si="342"/>
        <v/>
      </c>
      <c r="W438" s="17" t="str">
        <f t="shared" si="343"/>
        <v/>
      </c>
      <c r="X438" s="17" t="str">
        <f t="shared" si="344"/>
        <v/>
      </c>
      <c r="Y438" s="17" t="str">
        <f t="shared" si="345"/>
        <v/>
      </c>
      <c r="Z438" s="17">
        <f t="shared" si="346"/>
        <v>-2.0060180541625616E-3</v>
      </c>
      <c r="AA438" s="17">
        <f t="shared" si="347"/>
        <v>6.9651741293532687E-3</v>
      </c>
      <c r="AB438" s="17">
        <f t="shared" si="348"/>
        <v>-4.2780748663102663E-3</v>
      </c>
      <c r="AC438" s="17">
        <f t="shared" si="349"/>
        <v>9.9206349206348854E-4</v>
      </c>
      <c r="AE438" s="17" t="str">
        <f t="shared" ca="1" si="350"/>
        <v/>
      </c>
      <c r="AF438" s="17" t="str">
        <f t="shared" ca="1" si="351"/>
        <v/>
      </c>
      <c r="AG438" s="17" t="str">
        <f t="shared" ca="1" si="352"/>
        <v/>
      </c>
      <c r="AH438" s="17" t="str">
        <f t="shared" ca="1" si="353"/>
        <v/>
      </c>
      <c r="AI438" s="17" t="str">
        <f t="shared" ca="1" si="354"/>
        <v/>
      </c>
      <c r="AJ438" s="17" t="str">
        <f t="shared" ca="1" si="355"/>
        <v/>
      </c>
      <c r="AK438" s="17" t="str">
        <f t="shared" ca="1" si="356"/>
        <v/>
      </c>
      <c r="AL438" s="17" t="str">
        <f t="shared" ca="1" si="357"/>
        <v/>
      </c>
      <c r="AM438" s="17" t="str">
        <f t="shared" ca="1" si="358"/>
        <v/>
      </c>
      <c r="AN438" s="17">
        <f t="shared" ca="1" si="359"/>
        <v>-2.0060180541625616E-3</v>
      </c>
      <c r="AO438" s="17">
        <f t="shared" ca="1" si="360"/>
        <v>9.9800399201597223E-3</v>
      </c>
      <c r="AP438" s="17">
        <f t="shared" ca="1" si="361"/>
        <v>-6.0544904137235123E-2</v>
      </c>
      <c r="AQ438" s="17">
        <f t="shared" ca="1" si="362"/>
        <v>1.102204408817653E-2</v>
      </c>
      <c r="AS438" s="17" t="str">
        <f t="shared" ca="1" si="363"/>
        <v/>
      </c>
      <c r="AT438" s="17" t="str">
        <f t="shared" ca="1" si="364"/>
        <v/>
      </c>
      <c r="AU438" s="17" t="str">
        <f t="shared" ca="1" si="365"/>
        <v/>
      </c>
      <c r="AV438" s="17" t="str">
        <f t="shared" ca="1" si="366"/>
        <v/>
      </c>
      <c r="AW438" s="17" t="str">
        <f t="shared" ca="1" si="367"/>
        <v/>
      </c>
      <c r="AX438" s="17" t="str">
        <f t="shared" ca="1" si="368"/>
        <v/>
      </c>
      <c r="AY438" s="17" t="str">
        <f t="shared" ca="1" si="369"/>
        <v/>
      </c>
      <c r="AZ438" s="17" t="str">
        <f t="shared" ca="1" si="370"/>
        <v/>
      </c>
      <c r="BA438" s="17" t="str">
        <f t="shared" ca="1" si="371"/>
        <v/>
      </c>
      <c r="BB438" s="17">
        <f t="shared" ca="1" si="372"/>
        <v>-1.1969940015409297E-2</v>
      </c>
      <c r="BC438" s="17">
        <f t="shared" ca="1" si="373"/>
        <v>0.1007641367417258</v>
      </c>
      <c r="BD438" s="17">
        <f t="shared" ca="1" si="374"/>
        <v>-0.18549375000000001</v>
      </c>
      <c r="BE438" s="17">
        <f t="shared" ca="1" si="375"/>
        <v>2.4143782713685669E-2</v>
      </c>
      <c r="BG438" s="17" t="str">
        <f t="shared" ca="1" si="376"/>
        <v/>
      </c>
      <c r="BH438" s="17" t="str">
        <f t="shared" ca="1" si="377"/>
        <v/>
      </c>
      <c r="BI438" s="17" t="str">
        <f t="shared" ca="1" si="378"/>
        <v/>
      </c>
      <c r="BJ438" s="17" t="str">
        <f t="shared" ca="1" si="379"/>
        <v/>
      </c>
      <c r="BK438" s="17" t="str">
        <f t="shared" ca="1" si="380"/>
        <v/>
      </c>
      <c r="BL438" s="17" t="str">
        <f t="shared" ca="1" si="381"/>
        <v/>
      </c>
      <c r="BM438" s="17" t="str">
        <f t="shared" ca="1" si="382"/>
        <v/>
      </c>
      <c r="BN438" s="17" t="str">
        <f t="shared" ca="1" si="383"/>
        <v/>
      </c>
      <c r="BO438" s="17" t="str">
        <f t="shared" ca="1" si="384"/>
        <v/>
      </c>
      <c r="BP438" s="17">
        <f t="shared" ca="1" si="385"/>
        <v>-7.9919759599439422E-3</v>
      </c>
      <c r="BQ438" s="17">
        <f t="shared" ca="1" si="386"/>
        <v>5.1300133755026067E-2</v>
      </c>
      <c r="BR438" s="17">
        <f t="shared" ca="1" si="387"/>
        <v>-0.1227435032731603</v>
      </c>
      <c r="BS438" s="17">
        <f t="shared" ca="1" si="388"/>
        <v>1.4020860474659669E-2</v>
      </c>
      <c r="BX438" t="str">
        <f>IF('Macrobond Imports'!FG437="","",'Macrobond Imports'!FG437)</f>
        <v/>
      </c>
      <c r="BY438" t="str">
        <f>IF('Macrobond Imports'!AI437="","",'Macrobond Imports'!AI437)</f>
        <v/>
      </c>
      <c r="CA438" s="37" t="str">
        <f t="shared" ca="1" si="389"/>
        <v/>
      </c>
      <c r="CB438" s="37" t="str">
        <f t="shared" ca="1" si="390"/>
        <v/>
      </c>
    </row>
    <row r="439" spans="1:80" x14ac:dyDescent="0.25">
      <c r="A439" s="10">
        <f>IF('Macrobond Imports'!A438="","",'Macrobond Imports'!A438)</f>
        <v>30437</v>
      </c>
      <c r="B439" s="9" t="str">
        <f>IF('Macrobond Imports'!B438="","",'Macrobond Imports'!B438)</f>
        <v/>
      </c>
      <c r="C439" s="9" t="str">
        <f>IF('Macrobond Imports'!C438="","",'Macrobond Imports'!C438)</f>
        <v/>
      </c>
      <c r="D439" s="9" t="str">
        <f>IF('Macrobond Imports'!Z438="","",'Macrobond Imports'!Z438)</f>
        <v/>
      </c>
      <c r="E439" s="9" t="str">
        <f>IF('Macrobond Imports'!BH438="","",'Macrobond Imports'!BH438)</f>
        <v/>
      </c>
      <c r="F439" s="9" t="str">
        <f>IF('Macrobond Imports'!BJ438="","",'Macrobond Imports'!BJ438)</f>
        <v/>
      </c>
      <c r="G439" s="9" t="str">
        <f>IF('Macrobond Imports'!BK438="","",'Macrobond Imports'!BK438)</f>
        <v/>
      </c>
      <c r="H439" s="9" t="str">
        <f>IF('Macrobond Imports'!BL438="","",'Macrobond Imports'!BL438)</f>
        <v/>
      </c>
      <c r="I439" s="9" t="str">
        <f>IF('Macrobond Imports'!BS438="","",'Macrobond Imports'!BS438)</f>
        <v/>
      </c>
      <c r="J439" s="9" t="str">
        <f>IF('Macrobond Imports'!AA438="","",'Macrobond Imports'!AA438)</f>
        <v/>
      </c>
      <c r="K439" s="9">
        <f>IF('Macrobond Imports'!DF438="","",'Macrobond Imports'!DF438)</f>
        <v>99.8</v>
      </c>
      <c r="L439" s="9">
        <f>IF('Macrobond Imports'!EA438="","",'Macrobond Imports'!EA438)</f>
        <v>100.9</v>
      </c>
      <c r="M439" s="9">
        <f>IF('Macrobond Imports'!FA438="","",'Macrobond Imports'!FA438)</f>
        <v>93.3</v>
      </c>
      <c r="N439" s="9">
        <f>IF('Macrobond Imports'!FC438="","",'Macrobond Imports'!FC438)</f>
        <v>101</v>
      </c>
      <c r="P439" s="16">
        <f t="shared" si="336"/>
        <v>30437</v>
      </c>
      <c r="Q439" s="17" t="str">
        <f t="shared" si="337"/>
        <v/>
      </c>
      <c r="R439" s="17" t="str">
        <f t="shared" si="338"/>
        <v/>
      </c>
      <c r="S439" s="17" t="str">
        <f t="shared" si="339"/>
        <v/>
      </c>
      <c r="T439" s="17" t="str">
        <f t="shared" si="340"/>
        <v/>
      </c>
      <c r="U439" s="17" t="str">
        <f t="shared" si="341"/>
        <v/>
      </c>
      <c r="V439" s="17" t="str">
        <f t="shared" si="342"/>
        <v/>
      </c>
      <c r="W439" s="17" t="str">
        <f t="shared" si="343"/>
        <v/>
      </c>
      <c r="X439" s="17" t="str">
        <f t="shared" si="344"/>
        <v/>
      </c>
      <c r="Y439" s="17" t="str">
        <f t="shared" si="345"/>
        <v/>
      </c>
      <c r="Z439" s="17">
        <f t="shared" si="346"/>
        <v>3.0150753768845018E-3</v>
      </c>
      <c r="AA439" s="17">
        <f t="shared" si="347"/>
        <v>-2.9644268774703386E-3</v>
      </c>
      <c r="AB439" s="17">
        <f t="shared" si="348"/>
        <v>2.1482277121374072E-3</v>
      </c>
      <c r="AC439" s="17">
        <f t="shared" si="349"/>
        <v>9.9108027750238747E-4</v>
      </c>
      <c r="AE439" s="17" t="str">
        <f t="shared" ca="1" si="350"/>
        <v/>
      </c>
      <c r="AF439" s="17" t="str">
        <f t="shared" ca="1" si="351"/>
        <v/>
      </c>
      <c r="AG439" s="17" t="str">
        <f t="shared" ca="1" si="352"/>
        <v/>
      </c>
      <c r="AH439" s="17" t="str">
        <f t="shared" ca="1" si="353"/>
        <v/>
      </c>
      <c r="AI439" s="17" t="str">
        <f t="shared" ca="1" si="354"/>
        <v/>
      </c>
      <c r="AJ439" s="17" t="str">
        <f t="shared" ca="1" si="355"/>
        <v/>
      </c>
      <c r="AK439" s="17" t="str">
        <f t="shared" ca="1" si="356"/>
        <v/>
      </c>
      <c r="AL439" s="17" t="str">
        <f t="shared" ca="1" si="357"/>
        <v/>
      </c>
      <c r="AM439" s="17" t="str">
        <f t="shared" ca="1" si="358"/>
        <v/>
      </c>
      <c r="AN439" s="17">
        <f t="shared" ca="1" si="359"/>
        <v>1.0030090270811698E-3</v>
      </c>
      <c r="AO439" s="17">
        <f t="shared" ca="1" si="360"/>
        <v>-9.8135426889106592E-3</v>
      </c>
      <c r="AP439" s="17">
        <f t="shared" ca="1" si="361"/>
        <v>-3.9134912461380011E-2</v>
      </c>
      <c r="AQ439" s="17">
        <f t="shared" ca="1" si="362"/>
        <v>8.9910089910090196E-3</v>
      </c>
      <c r="AS439" s="17" t="str">
        <f t="shared" ca="1" si="363"/>
        <v/>
      </c>
      <c r="AT439" s="17" t="str">
        <f t="shared" ca="1" si="364"/>
        <v/>
      </c>
      <c r="AU439" s="17" t="str">
        <f t="shared" ca="1" si="365"/>
        <v/>
      </c>
      <c r="AV439" s="17" t="str">
        <f t="shared" ca="1" si="366"/>
        <v/>
      </c>
      <c r="AW439" s="17" t="str">
        <f t="shared" ca="1" si="367"/>
        <v/>
      </c>
      <c r="AX439" s="17" t="str">
        <f t="shared" ca="1" si="368"/>
        <v/>
      </c>
      <c r="AY439" s="17" t="str">
        <f t="shared" ca="1" si="369"/>
        <v/>
      </c>
      <c r="AZ439" s="17" t="str">
        <f t="shared" ca="1" si="370"/>
        <v/>
      </c>
      <c r="BA439" s="17" t="str">
        <f t="shared" ca="1" si="371"/>
        <v/>
      </c>
      <c r="BB439" s="17">
        <f t="shared" ca="1" si="372"/>
        <v>-7.9760319839999871E-3</v>
      </c>
      <c r="BC439" s="17">
        <f t="shared" ca="1" si="373"/>
        <v>3.6488922561000559E-2</v>
      </c>
      <c r="BD439" s="17">
        <f t="shared" ca="1" si="374"/>
        <v>-0.11154993327806118</v>
      </c>
      <c r="BE439" s="17">
        <f t="shared" ca="1" si="375"/>
        <v>7.9601597554670445E-3</v>
      </c>
      <c r="BG439" s="17" t="str">
        <f t="shared" ca="1" si="376"/>
        <v/>
      </c>
      <c r="BH439" s="17" t="str">
        <f t="shared" ca="1" si="377"/>
        <v/>
      </c>
      <c r="BI439" s="17" t="str">
        <f t="shared" ca="1" si="378"/>
        <v/>
      </c>
      <c r="BJ439" s="17" t="str">
        <f t="shared" ca="1" si="379"/>
        <v/>
      </c>
      <c r="BK439" s="17" t="str">
        <f t="shared" ca="1" si="380"/>
        <v/>
      </c>
      <c r="BL439" s="17" t="str">
        <f t="shared" ca="1" si="381"/>
        <v/>
      </c>
      <c r="BM439" s="17" t="str">
        <f t="shared" ca="1" si="382"/>
        <v/>
      </c>
      <c r="BN439" s="17" t="str">
        <f t="shared" ca="1" si="383"/>
        <v/>
      </c>
      <c r="BO439" s="17" t="str">
        <f t="shared" ca="1" si="384"/>
        <v/>
      </c>
      <c r="BP439" s="17">
        <f t="shared" ca="1" si="385"/>
        <v>-5.9850239670419247E-3</v>
      </c>
      <c r="BQ439" s="17">
        <f t="shared" ca="1" si="386"/>
        <v>3.4567873634235191E-2</v>
      </c>
      <c r="BR439" s="17">
        <f t="shared" ca="1" si="387"/>
        <v>-0.13471052445852871</v>
      </c>
      <c r="BS439" s="17">
        <f t="shared" ca="1" si="388"/>
        <v>1.6031808638212519E-2</v>
      </c>
      <c r="BX439" t="str">
        <f>IF('Macrobond Imports'!FG438="","",'Macrobond Imports'!FG438)</f>
        <v/>
      </c>
      <c r="BY439" t="str">
        <f>IF('Macrobond Imports'!AI438="","",'Macrobond Imports'!AI438)</f>
        <v/>
      </c>
      <c r="CA439" s="37" t="str">
        <f t="shared" ca="1" si="389"/>
        <v/>
      </c>
      <c r="CB439" s="37" t="str">
        <f t="shared" ca="1" si="390"/>
        <v/>
      </c>
    </row>
    <row r="440" spans="1:80" x14ac:dyDescent="0.25">
      <c r="A440" s="10">
        <f>IF('Macrobond Imports'!A439="","",'Macrobond Imports'!A439)</f>
        <v>30468</v>
      </c>
      <c r="B440" s="9" t="str">
        <f>IF('Macrobond Imports'!B439="","",'Macrobond Imports'!B439)</f>
        <v/>
      </c>
      <c r="C440" s="9" t="str">
        <f>IF('Macrobond Imports'!C439="","",'Macrobond Imports'!C439)</f>
        <v/>
      </c>
      <c r="D440" s="9" t="str">
        <f>IF('Macrobond Imports'!Z439="","",'Macrobond Imports'!Z439)</f>
        <v/>
      </c>
      <c r="E440" s="9" t="str">
        <f>IF('Macrobond Imports'!BH439="","",'Macrobond Imports'!BH439)</f>
        <v/>
      </c>
      <c r="F440" s="9" t="str">
        <f>IF('Macrobond Imports'!BJ439="","",'Macrobond Imports'!BJ439)</f>
        <v/>
      </c>
      <c r="G440" s="9" t="str">
        <f>IF('Macrobond Imports'!BK439="","",'Macrobond Imports'!BK439)</f>
        <v/>
      </c>
      <c r="H440" s="9" t="str">
        <f>IF('Macrobond Imports'!BL439="","",'Macrobond Imports'!BL439)</f>
        <v/>
      </c>
      <c r="I440" s="9" t="str">
        <f>IF('Macrobond Imports'!BS439="","",'Macrobond Imports'!BS439)</f>
        <v/>
      </c>
      <c r="J440" s="9" t="str">
        <f>IF('Macrobond Imports'!AA439="","",'Macrobond Imports'!AA439)</f>
        <v/>
      </c>
      <c r="K440" s="9">
        <f>IF('Macrobond Imports'!DF439="","",'Macrobond Imports'!DF439)</f>
        <v>100.2</v>
      </c>
      <c r="L440" s="9">
        <f>IF('Macrobond Imports'!EA439="","",'Macrobond Imports'!EA439)</f>
        <v>100.5</v>
      </c>
      <c r="M440" s="9">
        <f>IF('Macrobond Imports'!FA439="","",'Macrobond Imports'!FA439)</f>
        <v>94.7</v>
      </c>
      <c r="N440" s="9">
        <f>IF('Macrobond Imports'!FC439="","",'Macrobond Imports'!FC439)</f>
        <v>101.3</v>
      </c>
      <c r="P440" s="16">
        <f t="shared" si="336"/>
        <v>30468</v>
      </c>
      <c r="Q440" s="17" t="str">
        <f t="shared" si="337"/>
        <v/>
      </c>
      <c r="R440" s="17" t="str">
        <f t="shared" si="338"/>
        <v/>
      </c>
      <c r="S440" s="17" t="str">
        <f t="shared" si="339"/>
        <v/>
      </c>
      <c r="T440" s="17" t="str">
        <f t="shared" si="340"/>
        <v/>
      </c>
      <c r="U440" s="17" t="str">
        <f t="shared" si="341"/>
        <v/>
      </c>
      <c r="V440" s="17" t="str">
        <f t="shared" si="342"/>
        <v/>
      </c>
      <c r="W440" s="17" t="str">
        <f t="shared" si="343"/>
        <v/>
      </c>
      <c r="X440" s="17" t="str">
        <f t="shared" si="344"/>
        <v/>
      </c>
      <c r="Y440" s="17" t="str">
        <f t="shared" si="345"/>
        <v/>
      </c>
      <c r="Z440" s="17">
        <f t="shared" si="346"/>
        <v>4.0080160320641323E-3</v>
      </c>
      <c r="AA440" s="17">
        <f t="shared" si="347"/>
        <v>-3.964321110009994E-3</v>
      </c>
      <c r="AB440" s="17">
        <f t="shared" si="348"/>
        <v>1.5005359056806E-2</v>
      </c>
      <c r="AC440" s="17">
        <f t="shared" si="349"/>
        <v>2.9702970297029729E-3</v>
      </c>
      <c r="AE440" s="17" t="str">
        <f t="shared" ca="1" si="350"/>
        <v/>
      </c>
      <c r="AF440" s="17" t="str">
        <f t="shared" ca="1" si="351"/>
        <v/>
      </c>
      <c r="AG440" s="17" t="str">
        <f t="shared" ca="1" si="352"/>
        <v/>
      </c>
      <c r="AH440" s="17" t="str">
        <f t="shared" ca="1" si="353"/>
        <v/>
      </c>
      <c r="AI440" s="17" t="str">
        <f t="shared" ca="1" si="354"/>
        <v/>
      </c>
      <c r="AJ440" s="17" t="str">
        <f t="shared" ca="1" si="355"/>
        <v/>
      </c>
      <c r="AK440" s="17" t="str">
        <f t="shared" ca="1" si="356"/>
        <v/>
      </c>
      <c r="AL440" s="17" t="str">
        <f t="shared" ca="1" si="357"/>
        <v/>
      </c>
      <c r="AM440" s="17" t="str">
        <f t="shared" ca="1" si="358"/>
        <v/>
      </c>
      <c r="AN440" s="17">
        <f t="shared" ca="1" si="359"/>
        <v>4.0080160320641323E-3</v>
      </c>
      <c r="AO440" s="17">
        <f t="shared" ca="1" si="360"/>
        <v>-1.2770137524557912E-2</v>
      </c>
      <c r="AP440" s="17">
        <f t="shared" ca="1" si="361"/>
        <v>-3.3673469387755062E-2</v>
      </c>
      <c r="AQ440" s="17">
        <f t="shared" ca="1" si="362"/>
        <v>1.2999999999999901E-2</v>
      </c>
      <c r="AS440" s="17" t="str">
        <f t="shared" ca="1" si="363"/>
        <v/>
      </c>
      <c r="AT440" s="17" t="str">
        <f t="shared" ca="1" si="364"/>
        <v/>
      </c>
      <c r="AU440" s="17" t="str">
        <f t="shared" ca="1" si="365"/>
        <v/>
      </c>
      <c r="AV440" s="17" t="str">
        <f t="shared" ca="1" si="366"/>
        <v/>
      </c>
      <c r="AW440" s="17" t="str">
        <f t="shared" ca="1" si="367"/>
        <v/>
      </c>
      <c r="AX440" s="17" t="str">
        <f t="shared" ca="1" si="368"/>
        <v/>
      </c>
      <c r="AY440" s="17" t="str">
        <f t="shared" ca="1" si="369"/>
        <v/>
      </c>
      <c r="AZ440" s="17" t="str">
        <f t="shared" ca="1" si="370"/>
        <v/>
      </c>
      <c r="BA440" s="17" t="str">
        <f t="shared" ca="1" si="371"/>
        <v/>
      </c>
      <c r="BB440" s="17">
        <f t="shared" ca="1" si="372"/>
        <v>2.0211589767578531E-2</v>
      </c>
      <c r="BC440" s="17">
        <f t="shared" ca="1" si="373"/>
        <v>0</v>
      </c>
      <c r="BD440" s="17">
        <f t="shared" ca="1" si="374"/>
        <v>5.233368553022788E-2</v>
      </c>
      <c r="BE440" s="17">
        <f t="shared" ca="1" si="375"/>
        <v>1.998938713197651E-2</v>
      </c>
      <c r="BG440" s="17" t="str">
        <f t="shared" ca="1" si="376"/>
        <v/>
      </c>
      <c r="BH440" s="17" t="str">
        <f t="shared" ca="1" si="377"/>
        <v/>
      </c>
      <c r="BI440" s="17" t="str">
        <f t="shared" ca="1" si="378"/>
        <v/>
      </c>
      <c r="BJ440" s="17" t="str">
        <f t="shared" ca="1" si="379"/>
        <v/>
      </c>
      <c r="BK440" s="17" t="str">
        <f t="shared" ca="1" si="380"/>
        <v/>
      </c>
      <c r="BL440" s="17" t="str">
        <f t="shared" ca="1" si="381"/>
        <v/>
      </c>
      <c r="BM440" s="17" t="str">
        <f t="shared" ca="1" si="382"/>
        <v/>
      </c>
      <c r="BN440" s="17" t="str">
        <f t="shared" ca="1" si="383"/>
        <v/>
      </c>
      <c r="BO440" s="17" t="str">
        <f t="shared" ca="1" si="384"/>
        <v/>
      </c>
      <c r="BP440" s="17">
        <f t="shared" ca="1" si="385"/>
        <v>1.9990000009981745E-3</v>
      </c>
      <c r="BQ440" s="17">
        <f t="shared" ca="1" si="386"/>
        <v>3.4709018341556375E-2</v>
      </c>
      <c r="BR440" s="17">
        <f t="shared" ca="1" si="387"/>
        <v>-0.11736957514487256</v>
      </c>
      <c r="BS440" s="17">
        <f t="shared" ca="1" si="388"/>
        <v>2.0039582150855217E-2</v>
      </c>
      <c r="BX440" t="str">
        <f>IF('Macrobond Imports'!FG439="","",'Macrobond Imports'!FG439)</f>
        <v/>
      </c>
      <c r="BY440" t="str">
        <f>IF('Macrobond Imports'!AI439="","",'Macrobond Imports'!AI439)</f>
        <v/>
      </c>
      <c r="CA440" s="37" t="str">
        <f t="shared" ca="1" si="389"/>
        <v/>
      </c>
      <c r="CB440" s="37" t="str">
        <f t="shared" ca="1" si="390"/>
        <v/>
      </c>
    </row>
    <row r="441" spans="1:80" x14ac:dyDescent="0.25">
      <c r="A441" s="10">
        <f>IF('Macrobond Imports'!A440="","",'Macrobond Imports'!A440)</f>
        <v>30498</v>
      </c>
      <c r="B441" s="9" t="str">
        <f>IF('Macrobond Imports'!B440="","",'Macrobond Imports'!B440)</f>
        <v/>
      </c>
      <c r="C441" s="9" t="str">
        <f>IF('Macrobond Imports'!C440="","",'Macrobond Imports'!C440)</f>
        <v/>
      </c>
      <c r="D441" s="9" t="str">
        <f>IF('Macrobond Imports'!Z440="","",'Macrobond Imports'!Z440)</f>
        <v/>
      </c>
      <c r="E441" s="9" t="str">
        <f>IF('Macrobond Imports'!BH440="","",'Macrobond Imports'!BH440)</f>
        <v/>
      </c>
      <c r="F441" s="9" t="str">
        <f>IF('Macrobond Imports'!BJ440="","",'Macrobond Imports'!BJ440)</f>
        <v/>
      </c>
      <c r="G441" s="9" t="str">
        <f>IF('Macrobond Imports'!BK440="","",'Macrobond Imports'!BK440)</f>
        <v/>
      </c>
      <c r="H441" s="9" t="str">
        <f>IF('Macrobond Imports'!BL440="","",'Macrobond Imports'!BL440)</f>
        <v/>
      </c>
      <c r="I441" s="9" t="str">
        <f>IF('Macrobond Imports'!BS440="","",'Macrobond Imports'!BS440)</f>
        <v/>
      </c>
      <c r="J441" s="9" t="str">
        <f>IF('Macrobond Imports'!AA440="","",'Macrobond Imports'!AA440)</f>
        <v/>
      </c>
      <c r="K441" s="9">
        <f>IF('Macrobond Imports'!DF440="","",'Macrobond Imports'!DF440)</f>
        <v>100.5</v>
      </c>
      <c r="L441" s="9">
        <f>IF('Macrobond Imports'!EA440="","",'Macrobond Imports'!EA440)</f>
        <v>99.5</v>
      </c>
      <c r="M441" s="9">
        <f>IF('Macrobond Imports'!FA440="","",'Macrobond Imports'!FA440)</f>
        <v>94.9</v>
      </c>
      <c r="N441" s="9">
        <f>IF('Macrobond Imports'!FC440="","",'Macrobond Imports'!FC440)</f>
        <v>101.8</v>
      </c>
      <c r="P441" s="16">
        <f t="shared" si="336"/>
        <v>30498</v>
      </c>
      <c r="Q441" s="17" t="str">
        <f t="shared" si="337"/>
        <v/>
      </c>
      <c r="R441" s="17" t="str">
        <f t="shared" si="338"/>
        <v/>
      </c>
      <c r="S441" s="17" t="str">
        <f t="shared" si="339"/>
        <v/>
      </c>
      <c r="T441" s="17" t="str">
        <f t="shared" si="340"/>
        <v/>
      </c>
      <c r="U441" s="17" t="str">
        <f t="shared" si="341"/>
        <v/>
      </c>
      <c r="V441" s="17" t="str">
        <f t="shared" si="342"/>
        <v/>
      </c>
      <c r="W441" s="17" t="str">
        <f t="shared" si="343"/>
        <v/>
      </c>
      <c r="X441" s="17" t="str">
        <f t="shared" si="344"/>
        <v/>
      </c>
      <c r="Y441" s="17" t="str">
        <f t="shared" si="345"/>
        <v/>
      </c>
      <c r="Z441" s="17">
        <f t="shared" si="346"/>
        <v>2.9940119760478723E-3</v>
      </c>
      <c r="AA441" s="17">
        <f t="shared" si="347"/>
        <v>-9.9502487562188602E-3</v>
      </c>
      <c r="AB441" s="17">
        <f t="shared" si="348"/>
        <v>2.1119324181626542E-3</v>
      </c>
      <c r="AC441" s="17">
        <f t="shared" si="349"/>
        <v>4.9358341559724295E-3</v>
      </c>
      <c r="AE441" s="17" t="str">
        <f t="shared" ca="1" si="350"/>
        <v/>
      </c>
      <c r="AF441" s="17" t="str">
        <f t="shared" ca="1" si="351"/>
        <v/>
      </c>
      <c r="AG441" s="17" t="str">
        <f t="shared" ca="1" si="352"/>
        <v/>
      </c>
      <c r="AH441" s="17" t="str">
        <f t="shared" ca="1" si="353"/>
        <v/>
      </c>
      <c r="AI441" s="17" t="str">
        <f t="shared" ca="1" si="354"/>
        <v/>
      </c>
      <c r="AJ441" s="17" t="str">
        <f t="shared" ca="1" si="355"/>
        <v/>
      </c>
      <c r="AK441" s="17" t="str">
        <f t="shared" ca="1" si="356"/>
        <v/>
      </c>
      <c r="AL441" s="17" t="str">
        <f t="shared" ca="1" si="357"/>
        <v/>
      </c>
      <c r="AM441" s="17" t="str">
        <f t="shared" ca="1" si="358"/>
        <v/>
      </c>
      <c r="AN441" s="17">
        <f t="shared" ca="1" si="359"/>
        <v>4.9999999999998934E-3</v>
      </c>
      <c r="AO441" s="17">
        <f t="shared" ca="1" si="360"/>
        <v>-1.1916583912611745E-2</v>
      </c>
      <c r="AP441" s="17">
        <f t="shared" ca="1" si="361"/>
        <v>-5.6660039761431302E-2</v>
      </c>
      <c r="AQ441" s="17">
        <f t="shared" ca="1" si="362"/>
        <v>2.0040080160320661E-2</v>
      </c>
      <c r="AS441" s="17" t="str">
        <f t="shared" ca="1" si="363"/>
        <v/>
      </c>
      <c r="AT441" s="17" t="str">
        <f t="shared" ca="1" si="364"/>
        <v/>
      </c>
      <c r="AU441" s="17" t="str">
        <f t="shared" ca="1" si="365"/>
        <v/>
      </c>
      <c r="AV441" s="17" t="str">
        <f t="shared" ca="1" si="366"/>
        <v/>
      </c>
      <c r="AW441" s="17" t="str">
        <f t="shared" ca="1" si="367"/>
        <v/>
      </c>
      <c r="AX441" s="17" t="str">
        <f t="shared" ca="1" si="368"/>
        <v/>
      </c>
      <c r="AY441" s="17" t="str">
        <f t="shared" ca="1" si="369"/>
        <v/>
      </c>
      <c r="AZ441" s="17" t="str">
        <f t="shared" ca="1" si="370"/>
        <v/>
      </c>
      <c r="BA441" s="17" t="str">
        <f t="shared" ca="1" si="371"/>
        <v/>
      </c>
      <c r="BB441" s="17">
        <f t="shared" ca="1" si="372"/>
        <v>4.0811121134574968E-2</v>
      </c>
      <c r="BC441" s="17">
        <f t="shared" ca="1" si="373"/>
        <v>-6.5519436153825716E-2</v>
      </c>
      <c r="BD441" s="17">
        <f t="shared" ca="1" si="374"/>
        <v>7.9608078860269327E-2</v>
      </c>
      <c r="BE441" s="17">
        <f t="shared" ca="1" si="375"/>
        <v>3.6159103680911686E-2</v>
      </c>
      <c r="BG441" s="17" t="str">
        <f t="shared" ca="1" si="376"/>
        <v/>
      </c>
      <c r="BH441" s="17" t="str">
        <f t="shared" ca="1" si="377"/>
        <v/>
      </c>
      <c r="BI441" s="17" t="str">
        <f t="shared" ca="1" si="378"/>
        <v/>
      </c>
      <c r="BJ441" s="17" t="str">
        <f t="shared" ca="1" si="379"/>
        <v/>
      </c>
      <c r="BK441" s="17" t="str">
        <f t="shared" ca="1" si="380"/>
        <v/>
      </c>
      <c r="BL441" s="17" t="str">
        <f t="shared" ca="1" si="381"/>
        <v/>
      </c>
      <c r="BM441" s="17" t="str">
        <f t="shared" ca="1" si="382"/>
        <v/>
      </c>
      <c r="BN441" s="17" t="str">
        <f t="shared" ca="1" si="383"/>
        <v/>
      </c>
      <c r="BO441" s="17" t="str">
        <f t="shared" ca="1" si="384"/>
        <v/>
      </c>
      <c r="BP441" s="17">
        <f t="shared" ca="1" si="385"/>
        <v>1.4077252701796272E-2</v>
      </c>
      <c r="BQ441" s="17">
        <f t="shared" ca="1" si="386"/>
        <v>1.4220237997672358E-2</v>
      </c>
      <c r="BR441" s="17">
        <f t="shared" ca="1" si="387"/>
        <v>-6.2264681382757092E-2</v>
      </c>
      <c r="BS441" s="17">
        <f t="shared" ca="1" si="388"/>
        <v>3.0133925243213566E-2</v>
      </c>
      <c r="BX441" t="str">
        <f>IF('Macrobond Imports'!FG440="","",'Macrobond Imports'!FG440)</f>
        <v/>
      </c>
      <c r="BY441" t="str">
        <f>IF('Macrobond Imports'!AI440="","",'Macrobond Imports'!AI440)</f>
        <v/>
      </c>
      <c r="CA441" s="37" t="str">
        <f t="shared" ca="1" si="389"/>
        <v/>
      </c>
      <c r="CB441" s="37" t="str">
        <f t="shared" ca="1" si="390"/>
        <v/>
      </c>
    </row>
    <row r="442" spans="1:80" x14ac:dyDescent="0.25">
      <c r="A442" s="10">
        <f>IF('Macrobond Imports'!A441="","",'Macrobond Imports'!A441)</f>
        <v>30529</v>
      </c>
      <c r="B442" s="9" t="str">
        <f>IF('Macrobond Imports'!B441="","",'Macrobond Imports'!B441)</f>
        <v/>
      </c>
      <c r="C442" s="9" t="str">
        <f>IF('Macrobond Imports'!C441="","",'Macrobond Imports'!C441)</f>
        <v/>
      </c>
      <c r="D442" s="9" t="str">
        <f>IF('Macrobond Imports'!Z441="","",'Macrobond Imports'!Z441)</f>
        <v/>
      </c>
      <c r="E442" s="9" t="str">
        <f>IF('Macrobond Imports'!BH441="","",'Macrobond Imports'!BH441)</f>
        <v/>
      </c>
      <c r="F442" s="9" t="str">
        <f>IF('Macrobond Imports'!BJ441="","",'Macrobond Imports'!BJ441)</f>
        <v/>
      </c>
      <c r="G442" s="9" t="str">
        <f>IF('Macrobond Imports'!BK441="","",'Macrobond Imports'!BK441)</f>
        <v/>
      </c>
      <c r="H442" s="9" t="str">
        <f>IF('Macrobond Imports'!BL441="","",'Macrobond Imports'!BL441)</f>
        <v/>
      </c>
      <c r="I442" s="9" t="str">
        <f>IF('Macrobond Imports'!BS441="","",'Macrobond Imports'!BS441)</f>
        <v/>
      </c>
      <c r="J442" s="9" t="str">
        <f>IF('Macrobond Imports'!AA441="","",'Macrobond Imports'!AA441)</f>
        <v/>
      </c>
      <c r="K442" s="9">
        <f>IF('Macrobond Imports'!DF441="","",'Macrobond Imports'!DF441)</f>
        <v>100.9</v>
      </c>
      <c r="L442" s="9">
        <f>IF('Macrobond Imports'!EA441="","",'Macrobond Imports'!EA441)</f>
        <v>102.2</v>
      </c>
      <c r="M442" s="9">
        <f>IF('Macrobond Imports'!FA441="","",'Macrobond Imports'!FA441)</f>
        <v>95.4</v>
      </c>
      <c r="N442" s="9">
        <f>IF('Macrobond Imports'!FC441="","",'Macrobond Imports'!FC441)</f>
        <v>102</v>
      </c>
      <c r="P442" s="16">
        <f t="shared" si="336"/>
        <v>30529</v>
      </c>
      <c r="Q442" s="17" t="str">
        <f t="shared" si="337"/>
        <v/>
      </c>
      <c r="R442" s="17" t="str">
        <f t="shared" si="338"/>
        <v/>
      </c>
      <c r="S442" s="17" t="str">
        <f t="shared" si="339"/>
        <v/>
      </c>
      <c r="T442" s="17" t="str">
        <f t="shared" si="340"/>
        <v/>
      </c>
      <c r="U442" s="17" t="str">
        <f t="shared" si="341"/>
        <v/>
      </c>
      <c r="V442" s="17" t="str">
        <f t="shared" si="342"/>
        <v/>
      </c>
      <c r="W442" s="17" t="str">
        <f t="shared" si="343"/>
        <v/>
      </c>
      <c r="X442" s="17" t="str">
        <f t="shared" si="344"/>
        <v/>
      </c>
      <c r="Y442" s="17" t="str">
        <f t="shared" si="345"/>
        <v/>
      </c>
      <c r="Z442" s="17">
        <f t="shared" si="346"/>
        <v>3.9800995024876773E-3</v>
      </c>
      <c r="AA442" s="17">
        <f t="shared" si="347"/>
        <v>2.713567839195985E-2</v>
      </c>
      <c r="AB442" s="17">
        <f t="shared" si="348"/>
        <v>5.2687038988408208E-3</v>
      </c>
      <c r="AC442" s="17">
        <f t="shared" si="349"/>
        <v>1.9646365422396617E-3</v>
      </c>
      <c r="AE442" s="17" t="str">
        <f t="shared" ca="1" si="350"/>
        <v/>
      </c>
      <c r="AF442" s="17" t="str">
        <f t="shared" ca="1" si="351"/>
        <v/>
      </c>
      <c r="AG442" s="17" t="str">
        <f t="shared" ca="1" si="352"/>
        <v/>
      </c>
      <c r="AH442" s="17" t="str">
        <f t="shared" ca="1" si="353"/>
        <v/>
      </c>
      <c r="AI442" s="17" t="str">
        <f t="shared" ca="1" si="354"/>
        <v/>
      </c>
      <c r="AJ442" s="17" t="str">
        <f t="shared" ca="1" si="355"/>
        <v/>
      </c>
      <c r="AK442" s="17" t="str">
        <f t="shared" ca="1" si="356"/>
        <v/>
      </c>
      <c r="AL442" s="17" t="str">
        <f t="shared" ca="1" si="357"/>
        <v/>
      </c>
      <c r="AM442" s="17" t="str">
        <f t="shared" ca="1" si="358"/>
        <v/>
      </c>
      <c r="AN442" s="17">
        <f t="shared" ca="1" si="359"/>
        <v>1.0010010010010006E-2</v>
      </c>
      <c r="AO442" s="17">
        <f t="shared" ca="1" si="360"/>
        <v>2.4048096192384794E-2</v>
      </c>
      <c r="AP442" s="17">
        <f t="shared" ca="1" si="361"/>
        <v>-5.4509415262636307E-2</v>
      </c>
      <c r="AQ442" s="17">
        <f t="shared" ca="1" si="362"/>
        <v>2.3069207622868682E-2</v>
      </c>
      <c r="AS442" s="17" t="str">
        <f t="shared" ca="1" si="363"/>
        <v/>
      </c>
      <c r="AT442" s="17" t="str">
        <f t="shared" ca="1" si="364"/>
        <v/>
      </c>
      <c r="AU442" s="17" t="str">
        <f t="shared" ca="1" si="365"/>
        <v/>
      </c>
      <c r="AV442" s="17" t="str">
        <f t="shared" ca="1" si="366"/>
        <v/>
      </c>
      <c r="AW442" s="17" t="str">
        <f t="shared" ca="1" si="367"/>
        <v/>
      </c>
      <c r="AX442" s="17" t="str">
        <f t="shared" ca="1" si="368"/>
        <v/>
      </c>
      <c r="AY442" s="17" t="str">
        <f t="shared" ca="1" si="369"/>
        <v/>
      </c>
      <c r="AZ442" s="17" t="str">
        <f t="shared" ca="1" si="370"/>
        <v/>
      </c>
      <c r="BA442" s="17" t="str">
        <f t="shared" ca="1" si="371"/>
        <v/>
      </c>
      <c r="BB442" s="17">
        <f t="shared" ca="1" si="372"/>
        <v>4.4822459918915758E-2</v>
      </c>
      <c r="BC442" s="17">
        <f t="shared" ca="1" si="373"/>
        <v>5.2540748395499159E-2</v>
      </c>
      <c r="BD442" s="17">
        <f t="shared" ca="1" si="374"/>
        <v>9.3117693153926817E-2</v>
      </c>
      <c r="BE442" s="17">
        <f t="shared" ca="1" si="375"/>
        <v>4.0196029996078853E-2</v>
      </c>
      <c r="BG442" s="17" t="str">
        <f t="shared" ca="1" si="376"/>
        <v/>
      </c>
      <c r="BH442" s="17" t="str">
        <f t="shared" ca="1" si="377"/>
        <v/>
      </c>
      <c r="BI442" s="17" t="str">
        <f t="shared" ca="1" si="378"/>
        <v/>
      </c>
      <c r="BJ442" s="17" t="str">
        <f t="shared" ca="1" si="379"/>
        <v/>
      </c>
      <c r="BK442" s="17" t="str">
        <f t="shared" ca="1" si="380"/>
        <v/>
      </c>
      <c r="BL442" s="17" t="str">
        <f t="shared" ca="1" si="381"/>
        <v/>
      </c>
      <c r="BM442" s="17" t="str">
        <f t="shared" ca="1" si="382"/>
        <v/>
      </c>
      <c r="BN442" s="17" t="str">
        <f t="shared" ca="1" si="383"/>
        <v/>
      </c>
      <c r="BO442" s="17" t="str">
        <f t="shared" ca="1" si="384"/>
        <v/>
      </c>
      <c r="BP442" s="17">
        <f t="shared" ca="1" si="385"/>
        <v>1.8081000000000236E-2</v>
      </c>
      <c r="BQ442" s="17">
        <f t="shared" ca="1" si="386"/>
        <v>4.4483999999999968E-2</v>
      </c>
      <c r="BR442" s="17">
        <f t="shared" ca="1" si="387"/>
        <v>-1.4515100360467992E-2</v>
      </c>
      <c r="BS442" s="17">
        <f t="shared" ca="1" si="388"/>
        <v>2.3951247165532763E-2</v>
      </c>
      <c r="BX442" t="str">
        <f>IF('Macrobond Imports'!FG441="","",'Macrobond Imports'!FG441)</f>
        <v/>
      </c>
      <c r="BY442" t="str">
        <f>IF('Macrobond Imports'!AI441="","",'Macrobond Imports'!AI441)</f>
        <v/>
      </c>
      <c r="CA442" s="37" t="str">
        <f t="shared" ca="1" si="389"/>
        <v/>
      </c>
      <c r="CB442" s="37" t="str">
        <f t="shared" ca="1" si="390"/>
        <v/>
      </c>
    </row>
    <row r="443" spans="1:80" x14ac:dyDescent="0.25">
      <c r="A443" s="10">
        <f>IF('Macrobond Imports'!A442="","",'Macrobond Imports'!A442)</f>
        <v>30560</v>
      </c>
      <c r="B443" s="9" t="str">
        <f>IF('Macrobond Imports'!B442="","",'Macrobond Imports'!B442)</f>
        <v/>
      </c>
      <c r="C443" s="9" t="str">
        <f>IF('Macrobond Imports'!C442="","",'Macrobond Imports'!C442)</f>
        <v/>
      </c>
      <c r="D443" s="9" t="str">
        <f>IF('Macrobond Imports'!Z442="","",'Macrobond Imports'!Z442)</f>
        <v/>
      </c>
      <c r="E443" s="9" t="str">
        <f>IF('Macrobond Imports'!BH442="","",'Macrobond Imports'!BH442)</f>
        <v/>
      </c>
      <c r="F443" s="9" t="str">
        <f>IF('Macrobond Imports'!BJ442="","",'Macrobond Imports'!BJ442)</f>
        <v/>
      </c>
      <c r="G443" s="9" t="str">
        <f>IF('Macrobond Imports'!BK442="","",'Macrobond Imports'!BK442)</f>
        <v/>
      </c>
      <c r="H443" s="9" t="str">
        <f>IF('Macrobond Imports'!BL442="","",'Macrobond Imports'!BL442)</f>
        <v/>
      </c>
      <c r="I443" s="9" t="str">
        <f>IF('Macrobond Imports'!BS442="","",'Macrobond Imports'!BS442)</f>
        <v/>
      </c>
      <c r="J443" s="9" t="str">
        <f>IF('Macrobond Imports'!AA442="","",'Macrobond Imports'!AA442)</f>
        <v/>
      </c>
      <c r="K443" s="9">
        <f>IF('Macrobond Imports'!DF442="","",'Macrobond Imports'!DF442)</f>
        <v>101.6</v>
      </c>
      <c r="L443" s="9">
        <f>IF('Macrobond Imports'!EA442="","",'Macrobond Imports'!EA442)</f>
        <v>103.3</v>
      </c>
      <c r="M443" s="9">
        <f>IF('Macrobond Imports'!FA442="","",'Macrobond Imports'!FA442)</f>
        <v>95.7</v>
      </c>
      <c r="N443" s="9">
        <f>IF('Macrobond Imports'!FC442="","",'Macrobond Imports'!FC442)</f>
        <v>102.3</v>
      </c>
      <c r="P443" s="16">
        <f t="shared" si="336"/>
        <v>30560</v>
      </c>
      <c r="Q443" s="17" t="str">
        <f t="shared" si="337"/>
        <v/>
      </c>
      <c r="R443" s="17" t="str">
        <f t="shared" si="338"/>
        <v/>
      </c>
      <c r="S443" s="17" t="str">
        <f t="shared" si="339"/>
        <v/>
      </c>
      <c r="T443" s="17" t="str">
        <f t="shared" si="340"/>
        <v/>
      </c>
      <c r="U443" s="17" t="str">
        <f t="shared" si="341"/>
        <v/>
      </c>
      <c r="V443" s="17" t="str">
        <f t="shared" si="342"/>
        <v/>
      </c>
      <c r="W443" s="17" t="str">
        <f t="shared" si="343"/>
        <v/>
      </c>
      <c r="X443" s="17" t="str">
        <f t="shared" si="344"/>
        <v/>
      </c>
      <c r="Y443" s="17" t="str">
        <f t="shared" si="345"/>
        <v/>
      </c>
      <c r="Z443" s="17">
        <f t="shared" si="346"/>
        <v>6.9375619425171564E-3</v>
      </c>
      <c r="AA443" s="17">
        <f t="shared" si="347"/>
        <v>1.0763209393346296E-2</v>
      </c>
      <c r="AB443" s="17">
        <f t="shared" si="348"/>
        <v>3.1446540880502027E-3</v>
      </c>
      <c r="AC443" s="17">
        <f t="shared" si="349"/>
        <v>2.9411764705882248E-3</v>
      </c>
      <c r="AE443" s="17" t="str">
        <f t="shared" ca="1" si="350"/>
        <v/>
      </c>
      <c r="AF443" s="17" t="str">
        <f t="shared" ca="1" si="351"/>
        <v/>
      </c>
      <c r="AG443" s="17" t="str">
        <f t="shared" ca="1" si="352"/>
        <v/>
      </c>
      <c r="AH443" s="17" t="str">
        <f t="shared" ca="1" si="353"/>
        <v/>
      </c>
      <c r="AI443" s="17" t="str">
        <f t="shared" ca="1" si="354"/>
        <v/>
      </c>
      <c r="AJ443" s="17" t="str">
        <f t="shared" ca="1" si="355"/>
        <v/>
      </c>
      <c r="AK443" s="17" t="str">
        <f t="shared" ca="1" si="356"/>
        <v/>
      </c>
      <c r="AL443" s="17" t="str">
        <f t="shared" ca="1" si="357"/>
        <v/>
      </c>
      <c r="AM443" s="17" t="str">
        <f t="shared" ca="1" si="358"/>
        <v/>
      </c>
      <c r="AN443" s="17">
        <f t="shared" ca="1" si="359"/>
        <v>1.6000000000000014E-2</v>
      </c>
      <c r="AO443" s="17">
        <f t="shared" ca="1" si="360"/>
        <v>4.1330645161290258E-2</v>
      </c>
      <c r="AP443" s="17">
        <f t="shared" ca="1" si="361"/>
        <v>-3.6253776435045237E-2</v>
      </c>
      <c r="AQ443" s="17">
        <f t="shared" ca="1" si="362"/>
        <v>2.0958083832335328E-2</v>
      </c>
      <c r="AS443" s="17" t="str">
        <f t="shared" ca="1" si="363"/>
        <v/>
      </c>
      <c r="AT443" s="17" t="str">
        <f t="shared" ca="1" si="364"/>
        <v/>
      </c>
      <c r="AU443" s="17" t="str">
        <f t="shared" ca="1" si="365"/>
        <v/>
      </c>
      <c r="AV443" s="17" t="str">
        <f t="shared" ca="1" si="366"/>
        <v/>
      </c>
      <c r="AW443" s="17" t="str">
        <f t="shared" ca="1" si="367"/>
        <v/>
      </c>
      <c r="AX443" s="17" t="str">
        <f t="shared" ca="1" si="368"/>
        <v/>
      </c>
      <c r="AY443" s="17" t="str">
        <f t="shared" ca="1" si="369"/>
        <v/>
      </c>
      <c r="AZ443" s="17" t="str">
        <f t="shared" ca="1" si="370"/>
        <v/>
      </c>
      <c r="BA443" s="17" t="str">
        <f t="shared" ca="1" si="371"/>
        <v/>
      </c>
      <c r="BB443" s="17">
        <f t="shared" ca="1" si="372"/>
        <v>5.7070482144106816E-2</v>
      </c>
      <c r="BC443" s="17">
        <f t="shared" ca="1" si="373"/>
        <v>0.11618720298954188</v>
      </c>
      <c r="BD443" s="17">
        <f t="shared" ca="1" si="374"/>
        <v>4.2912409460077461E-2</v>
      </c>
      <c r="BE443" s="17">
        <f t="shared" ca="1" si="375"/>
        <v>4.0075229725618167E-2</v>
      </c>
      <c r="BG443" s="17" t="str">
        <f t="shared" ca="1" si="376"/>
        <v/>
      </c>
      <c r="BH443" s="17" t="str">
        <f t="shared" ca="1" si="377"/>
        <v/>
      </c>
      <c r="BI443" s="17" t="str">
        <f t="shared" ca="1" si="378"/>
        <v/>
      </c>
      <c r="BJ443" s="17" t="str">
        <f t="shared" ca="1" si="379"/>
        <v/>
      </c>
      <c r="BK443" s="17" t="str">
        <f t="shared" ca="1" si="380"/>
        <v/>
      </c>
      <c r="BL443" s="17" t="str">
        <f t="shared" ca="1" si="381"/>
        <v/>
      </c>
      <c r="BM443" s="17" t="str">
        <f t="shared" ca="1" si="382"/>
        <v/>
      </c>
      <c r="BN443" s="17" t="str">
        <f t="shared" ca="1" si="383"/>
        <v/>
      </c>
      <c r="BO443" s="17" t="str">
        <f t="shared" ca="1" si="384"/>
        <v/>
      </c>
      <c r="BP443" s="17">
        <f t="shared" ca="1" si="385"/>
        <v>3.8477518815221767E-2</v>
      </c>
      <c r="BQ443" s="17">
        <f t="shared" ca="1" si="386"/>
        <v>5.6497611445261109E-2</v>
      </c>
      <c r="BR443" s="17">
        <f t="shared" ca="1" si="387"/>
        <v>4.7612456747405218E-2</v>
      </c>
      <c r="BS443" s="17">
        <f t="shared" ca="1" si="388"/>
        <v>2.9983347505668778E-2</v>
      </c>
      <c r="BX443" t="str">
        <f>IF('Macrobond Imports'!FG442="","",'Macrobond Imports'!FG442)</f>
        <v/>
      </c>
      <c r="BY443" t="str">
        <f>IF('Macrobond Imports'!AI442="","",'Macrobond Imports'!AI442)</f>
        <v/>
      </c>
      <c r="CA443" s="37" t="str">
        <f t="shared" ca="1" si="389"/>
        <v/>
      </c>
      <c r="CB443" s="37" t="str">
        <f t="shared" ca="1" si="390"/>
        <v/>
      </c>
    </row>
    <row r="444" spans="1:80" x14ac:dyDescent="0.25">
      <c r="A444" s="10">
        <f>IF('Macrobond Imports'!A443="","",'Macrobond Imports'!A443)</f>
        <v>30590</v>
      </c>
      <c r="B444" s="9" t="str">
        <f>IF('Macrobond Imports'!B443="","",'Macrobond Imports'!B443)</f>
        <v/>
      </c>
      <c r="C444" s="9" t="str">
        <f>IF('Macrobond Imports'!C443="","",'Macrobond Imports'!C443)</f>
        <v/>
      </c>
      <c r="D444" s="9" t="str">
        <f>IF('Macrobond Imports'!Z443="","",'Macrobond Imports'!Z443)</f>
        <v/>
      </c>
      <c r="E444" s="9" t="str">
        <f>IF('Macrobond Imports'!BH443="","",'Macrobond Imports'!BH443)</f>
        <v/>
      </c>
      <c r="F444" s="9" t="str">
        <f>IF('Macrobond Imports'!BJ443="","",'Macrobond Imports'!BJ443)</f>
        <v/>
      </c>
      <c r="G444" s="9" t="str">
        <f>IF('Macrobond Imports'!BK443="","",'Macrobond Imports'!BK443)</f>
        <v/>
      </c>
      <c r="H444" s="9" t="str">
        <f>IF('Macrobond Imports'!BL443="","",'Macrobond Imports'!BL443)</f>
        <v/>
      </c>
      <c r="I444" s="9" t="str">
        <f>IF('Macrobond Imports'!BS443="","",'Macrobond Imports'!BS443)</f>
        <v/>
      </c>
      <c r="J444" s="9" t="str">
        <f>IF('Macrobond Imports'!AA443="","",'Macrobond Imports'!AA443)</f>
        <v/>
      </c>
      <c r="K444" s="9">
        <f>IF('Macrobond Imports'!DF443="","",'Macrobond Imports'!DF443)</f>
        <v>101.7</v>
      </c>
      <c r="L444" s="9">
        <f>IF('Macrobond Imports'!EA443="","",'Macrobond Imports'!EA443)</f>
        <v>103.2</v>
      </c>
      <c r="M444" s="9">
        <f>IF('Macrobond Imports'!FA443="","",'Macrobond Imports'!FA443)</f>
        <v>96.2</v>
      </c>
      <c r="N444" s="9">
        <f>IF('Macrobond Imports'!FC443="","",'Macrobond Imports'!FC443)</f>
        <v>102.5</v>
      </c>
      <c r="P444" s="16">
        <f t="shared" si="336"/>
        <v>30590</v>
      </c>
      <c r="Q444" s="17" t="str">
        <f t="shared" si="337"/>
        <v/>
      </c>
      <c r="R444" s="17" t="str">
        <f t="shared" si="338"/>
        <v/>
      </c>
      <c r="S444" s="17" t="str">
        <f t="shared" si="339"/>
        <v/>
      </c>
      <c r="T444" s="17" t="str">
        <f t="shared" si="340"/>
        <v/>
      </c>
      <c r="U444" s="17" t="str">
        <f t="shared" si="341"/>
        <v/>
      </c>
      <c r="V444" s="17" t="str">
        <f t="shared" si="342"/>
        <v/>
      </c>
      <c r="W444" s="17" t="str">
        <f t="shared" si="343"/>
        <v/>
      </c>
      <c r="X444" s="17" t="str">
        <f t="shared" si="344"/>
        <v/>
      </c>
      <c r="Y444" s="17" t="str">
        <f t="shared" si="345"/>
        <v/>
      </c>
      <c r="Z444" s="17">
        <f t="shared" si="346"/>
        <v>9.8425196850393526E-4</v>
      </c>
      <c r="AA444" s="17">
        <f t="shared" si="347"/>
        <v>-9.6805421103574041E-4</v>
      </c>
      <c r="AB444" s="17">
        <f t="shared" si="348"/>
        <v>5.2246603970742544E-3</v>
      </c>
      <c r="AC444" s="17">
        <f t="shared" si="349"/>
        <v>1.9550342130987275E-3</v>
      </c>
      <c r="AE444" s="17" t="str">
        <f t="shared" ca="1" si="350"/>
        <v/>
      </c>
      <c r="AF444" s="17" t="str">
        <f t="shared" ca="1" si="351"/>
        <v/>
      </c>
      <c r="AG444" s="17" t="str">
        <f t="shared" ca="1" si="352"/>
        <v/>
      </c>
      <c r="AH444" s="17" t="str">
        <f t="shared" ca="1" si="353"/>
        <v/>
      </c>
      <c r="AI444" s="17" t="str">
        <f t="shared" ca="1" si="354"/>
        <v/>
      </c>
      <c r="AJ444" s="17" t="str">
        <f t="shared" ca="1" si="355"/>
        <v/>
      </c>
      <c r="AK444" s="17" t="str">
        <f t="shared" ca="1" si="356"/>
        <v/>
      </c>
      <c r="AL444" s="17" t="str">
        <f t="shared" ca="1" si="357"/>
        <v/>
      </c>
      <c r="AM444" s="17" t="str">
        <f t="shared" ca="1" si="358"/>
        <v/>
      </c>
      <c r="AN444" s="17">
        <f t="shared" ca="1" si="359"/>
        <v>1.8018018018018056E-2</v>
      </c>
      <c r="AO444" s="17">
        <f t="shared" ca="1" si="360"/>
        <v>4.5592705167173175E-2</v>
      </c>
      <c r="AP444" s="17">
        <f t="shared" ca="1" si="361"/>
        <v>-3.2193158953722323E-2</v>
      </c>
      <c r="AQ444" s="17">
        <f t="shared" ca="1" si="362"/>
        <v>2.2954091816367317E-2</v>
      </c>
      <c r="AS444" s="17" t="str">
        <f t="shared" ca="1" si="363"/>
        <v/>
      </c>
      <c r="AT444" s="17" t="str">
        <f t="shared" ca="1" si="364"/>
        <v/>
      </c>
      <c r="AU444" s="17" t="str">
        <f t="shared" ca="1" si="365"/>
        <v/>
      </c>
      <c r="AV444" s="17" t="str">
        <f t="shared" ca="1" si="366"/>
        <v/>
      </c>
      <c r="AW444" s="17" t="str">
        <f t="shared" ca="1" si="367"/>
        <v/>
      </c>
      <c r="AX444" s="17" t="str">
        <f t="shared" ca="1" si="368"/>
        <v/>
      </c>
      <c r="AY444" s="17" t="str">
        <f t="shared" ca="1" si="369"/>
        <v/>
      </c>
      <c r="AZ444" s="17" t="str">
        <f t="shared" ca="1" si="370"/>
        <v/>
      </c>
      <c r="BA444" s="17" t="str">
        <f t="shared" ca="1" si="371"/>
        <v/>
      </c>
      <c r="BB444" s="17">
        <f t="shared" ca="1" si="372"/>
        <v>4.8623448075171938E-2</v>
      </c>
      <c r="BC444" s="17">
        <f t="shared" ca="1" si="373"/>
        <v>0.15724807272025387</v>
      </c>
      <c r="BD444" s="17">
        <f t="shared" ca="1" si="374"/>
        <v>5.5930752894167046E-2</v>
      </c>
      <c r="BE444" s="17">
        <f t="shared" ca="1" si="375"/>
        <v>2.7789909388869827E-2</v>
      </c>
      <c r="BG444" s="17" t="str">
        <f t="shared" ca="1" si="376"/>
        <v/>
      </c>
      <c r="BH444" s="17" t="str">
        <f t="shared" ca="1" si="377"/>
        <v/>
      </c>
      <c r="BI444" s="17" t="str">
        <f t="shared" ca="1" si="378"/>
        <v/>
      </c>
      <c r="BJ444" s="17" t="str">
        <f t="shared" ca="1" si="379"/>
        <v/>
      </c>
      <c r="BK444" s="17" t="str">
        <f t="shared" ca="1" si="380"/>
        <v/>
      </c>
      <c r="BL444" s="17" t="str">
        <f t="shared" ca="1" si="381"/>
        <v/>
      </c>
      <c r="BM444" s="17" t="str">
        <f t="shared" ca="1" si="382"/>
        <v/>
      </c>
      <c r="BN444" s="17" t="str">
        <f t="shared" ca="1" si="383"/>
        <v/>
      </c>
      <c r="BO444" s="17" t="str">
        <f t="shared" ca="1" si="384"/>
        <v/>
      </c>
      <c r="BP444" s="17">
        <f t="shared" ca="1" si="385"/>
        <v>4.4709982071159615E-2</v>
      </c>
      <c r="BQ444" s="17">
        <f t="shared" ca="1" si="386"/>
        <v>3.9916261775688078E-2</v>
      </c>
      <c r="BR444" s="17">
        <f t="shared" ca="1" si="387"/>
        <v>6.7703784549604684E-2</v>
      </c>
      <c r="BS444" s="17">
        <f t="shared" ca="1" si="388"/>
        <v>3.1966022349891432E-2</v>
      </c>
      <c r="BX444" t="str">
        <f>IF('Macrobond Imports'!FG443="","",'Macrobond Imports'!FG443)</f>
        <v/>
      </c>
      <c r="BY444" t="str">
        <f>IF('Macrobond Imports'!AI443="","",'Macrobond Imports'!AI443)</f>
        <v/>
      </c>
      <c r="CA444" s="37" t="str">
        <f t="shared" ca="1" si="389"/>
        <v/>
      </c>
      <c r="CB444" s="37" t="str">
        <f t="shared" ca="1" si="390"/>
        <v/>
      </c>
    </row>
    <row r="445" spans="1:80" x14ac:dyDescent="0.25">
      <c r="A445" s="10">
        <f>IF('Macrobond Imports'!A444="","",'Macrobond Imports'!A444)</f>
        <v>30621</v>
      </c>
      <c r="B445" s="9" t="str">
        <f>IF('Macrobond Imports'!B444="","",'Macrobond Imports'!B444)</f>
        <v/>
      </c>
      <c r="C445" s="9" t="str">
        <f>IF('Macrobond Imports'!C444="","",'Macrobond Imports'!C444)</f>
        <v/>
      </c>
      <c r="D445" s="9" t="str">
        <f>IF('Macrobond Imports'!Z444="","",'Macrobond Imports'!Z444)</f>
        <v/>
      </c>
      <c r="E445" s="9" t="str">
        <f>IF('Macrobond Imports'!BH444="","",'Macrobond Imports'!BH444)</f>
        <v/>
      </c>
      <c r="F445" s="9" t="str">
        <f>IF('Macrobond Imports'!BJ444="","",'Macrobond Imports'!BJ444)</f>
        <v/>
      </c>
      <c r="G445" s="9" t="str">
        <f>IF('Macrobond Imports'!BK444="","",'Macrobond Imports'!BK444)</f>
        <v/>
      </c>
      <c r="H445" s="9" t="str">
        <f>IF('Macrobond Imports'!BL444="","",'Macrobond Imports'!BL444)</f>
        <v/>
      </c>
      <c r="I445" s="9" t="str">
        <f>IF('Macrobond Imports'!BS444="","",'Macrobond Imports'!BS444)</f>
        <v/>
      </c>
      <c r="J445" s="9" t="str">
        <f>IF('Macrobond Imports'!AA444="","",'Macrobond Imports'!AA444)</f>
        <v/>
      </c>
      <c r="K445" s="9">
        <f>IF('Macrobond Imports'!DF444="","",'Macrobond Imports'!DF444)</f>
        <v>101.8</v>
      </c>
      <c r="L445" s="9">
        <f>IF('Macrobond Imports'!EA444="","",'Macrobond Imports'!EA444)</f>
        <v>102.3</v>
      </c>
      <c r="M445" s="9">
        <f>IF('Macrobond Imports'!FA444="","",'Macrobond Imports'!FA444)</f>
        <v>95.6</v>
      </c>
      <c r="N445" s="9">
        <f>IF('Macrobond Imports'!FC444="","",'Macrobond Imports'!FC444)</f>
        <v>102.8</v>
      </c>
      <c r="P445" s="16">
        <f t="shared" si="336"/>
        <v>30621</v>
      </c>
      <c r="Q445" s="17" t="str">
        <f t="shared" si="337"/>
        <v/>
      </c>
      <c r="R445" s="17" t="str">
        <f t="shared" si="338"/>
        <v/>
      </c>
      <c r="S445" s="17" t="str">
        <f t="shared" si="339"/>
        <v/>
      </c>
      <c r="T445" s="17" t="str">
        <f t="shared" si="340"/>
        <v/>
      </c>
      <c r="U445" s="17" t="str">
        <f t="shared" si="341"/>
        <v/>
      </c>
      <c r="V445" s="17" t="str">
        <f t="shared" si="342"/>
        <v/>
      </c>
      <c r="W445" s="17" t="str">
        <f t="shared" si="343"/>
        <v/>
      </c>
      <c r="X445" s="17" t="str">
        <f t="shared" si="344"/>
        <v/>
      </c>
      <c r="Y445" s="17" t="str">
        <f t="shared" si="345"/>
        <v/>
      </c>
      <c r="Z445" s="17">
        <f t="shared" si="346"/>
        <v>9.8328416912485395E-4</v>
      </c>
      <c r="AA445" s="17">
        <f t="shared" si="347"/>
        <v>-8.720930232558155E-3</v>
      </c>
      <c r="AB445" s="17">
        <f t="shared" si="348"/>
        <v>-6.2370062370062929E-3</v>
      </c>
      <c r="AC445" s="17">
        <f t="shared" si="349"/>
        <v>2.9268292682926855E-3</v>
      </c>
      <c r="AE445" s="17" t="str">
        <f t="shared" ca="1" si="350"/>
        <v/>
      </c>
      <c r="AF445" s="17" t="str">
        <f t="shared" ca="1" si="351"/>
        <v/>
      </c>
      <c r="AG445" s="17" t="str">
        <f t="shared" ca="1" si="352"/>
        <v/>
      </c>
      <c r="AH445" s="17" t="str">
        <f t="shared" ca="1" si="353"/>
        <v/>
      </c>
      <c r="AI445" s="17" t="str">
        <f t="shared" ca="1" si="354"/>
        <v/>
      </c>
      <c r="AJ445" s="17" t="str">
        <f t="shared" ca="1" si="355"/>
        <v/>
      </c>
      <c r="AK445" s="17" t="str">
        <f t="shared" ca="1" si="356"/>
        <v/>
      </c>
      <c r="AL445" s="17" t="str">
        <f t="shared" ca="1" si="357"/>
        <v/>
      </c>
      <c r="AM445" s="17" t="str">
        <f t="shared" ca="1" si="358"/>
        <v/>
      </c>
      <c r="AN445" s="17">
        <f t="shared" ca="1" si="359"/>
        <v>1.6983016983016963E-2</v>
      </c>
      <c r="AO445" s="17">
        <f t="shared" ca="1" si="360"/>
        <v>3.125E-2</v>
      </c>
      <c r="AP445" s="17">
        <f t="shared" ca="1" si="361"/>
        <v>-4.6859421734795625E-2</v>
      </c>
      <c r="AQ445" s="17">
        <f t="shared" ca="1" si="362"/>
        <v>2.5948103792415189E-2</v>
      </c>
      <c r="AS445" s="17" t="str">
        <f t="shared" ca="1" si="363"/>
        <v/>
      </c>
      <c r="AT445" s="17" t="str">
        <f t="shared" ca="1" si="364"/>
        <v/>
      </c>
      <c r="AU445" s="17" t="str">
        <f t="shared" ca="1" si="365"/>
        <v/>
      </c>
      <c r="AV445" s="17" t="str">
        <f t="shared" ca="1" si="366"/>
        <v/>
      </c>
      <c r="AW445" s="17" t="str">
        <f t="shared" ca="1" si="367"/>
        <v/>
      </c>
      <c r="AX445" s="17" t="str">
        <f t="shared" ca="1" si="368"/>
        <v/>
      </c>
      <c r="AY445" s="17" t="str">
        <f t="shared" ca="1" si="369"/>
        <v/>
      </c>
      <c r="AZ445" s="17" t="str">
        <f t="shared" ca="1" si="370"/>
        <v/>
      </c>
      <c r="BA445" s="17" t="str">
        <f t="shared" ca="1" si="371"/>
        <v/>
      </c>
      <c r="BB445" s="17">
        <f t="shared" ca="1" si="372"/>
        <v>3.6159103680911686E-2</v>
      </c>
      <c r="BC445" s="17">
        <f t="shared" ca="1" si="373"/>
        <v>3.9196425362681975E-3</v>
      </c>
      <c r="BD445" s="17">
        <f t="shared" ca="1" si="374"/>
        <v>8.4121513747223986E-3</v>
      </c>
      <c r="BE445" s="17">
        <f t="shared" ca="1" si="375"/>
        <v>3.1743571491815281E-2</v>
      </c>
      <c r="BG445" s="17" t="str">
        <f t="shared" ca="1" si="376"/>
        <v/>
      </c>
      <c r="BH445" s="17" t="str">
        <f t="shared" ca="1" si="377"/>
        <v/>
      </c>
      <c r="BI445" s="17" t="str">
        <f t="shared" ca="1" si="378"/>
        <v/>
      </c>
      <c r="BJ445" s="17" t="str">
        <f t="shared" ca="1" si="379"/>
        <v/>
      </c>
      <c r="BK445" s="17" t="str">
        <f t="shared" ca="1" si="380"/>
        <v/>
      </c>
      <c r="BL445" s="17" t="str">
        <f t="shared" ca="1" si="381"/>
        <v/>
      </c>
      <c r="BM445" s="17" t="str">
        <f t="shared" ca="1" si="382"/>
        <v/>
      </c>
      <c r="BN445" s="17" t="str">
        <f t="shared" ca="1" si="383"/>
        <v/>
      </c>
      <c r="BO445" s="17" t="str">
        <f t="shared" ca="1" si="384"/>
        <v/>
      </c>
      <c r="BP445" s="17">
        <f t="shared" ca="1" si="385"/>
        <v>4.0481765133473457E-2</v>
      </c>
      <c r="BQ445" s="17">
        <f t="shared" ca="1" si="386"/>
        <v>2.7942766832894206E-2</v>
      </c>
      <c r="BR445" s="17">
        <f t="shared" ca="1" si="387"/>
        <v>4.9911027020444587E-2</v>
      </c>
      <c r="BS445" s="17">
        <f t="shared" ca="1" si="388"/>
        <v>3.5961180276443461E-2</v>
      </c>
      <c r="BX445" t="str">
        <f>IF('Macrobond Imports'!FG444="","",'Macrobond Imports'!FG444)</f>
        <v/>
      </c>
      <c r="BY445" t="str">
        <f>IF('Macrobond Imports'!AI444="","",'Macrobond Imports'!AI444)</f>
        <v/>
      </c>
      <c r="CA445" s="37" t="str">
        <f t="shared" ca="1" si="389"/>
        <v/>
      </c>
      <c r="CB445" s="37" t="str">
        <f t="shared" ca="1" si="390"/>
        <v/>
      </c>
    </row>
    <row r="446" spans="1:80" x14ac:dyDescent="0.25">
      <c r="A446" s="10">
        <f>IF('Macrobond Imports'!A445="","",'Macrobond Imports'!A445)</f>
        <v>30651</v>
      </c>
      <c r="B446" s="9" t="str">
        <f>IF('Macrobond Imports'!B445="","",'Macrobond Imports'!B445)</f>
        <v/>
      </c>
      <c r="C446" s="9" t="str">
        <f>IF('Macrobond Imports'!C445="","",'Macrobond Imports'!C445)</f>
        <v/>
      </c>
      <c r="D446" s="9" t="str">
        <f>IF('Macrobond Imports'!Z445="","",'Macrobond Imports'!Z445)</f>
        <v/>
      </c>
      <c r="E446" s="9" t="str">
        <f>IF('Macrobond Imports'!BH445="","",'Macrobond Imports'!BH445)</f>
        <v/>
      </c>
      <c r="F446" s="9" t="str">
        <f>IF('Macrobond Imports'!BJ445="","",'Macrobond Imports'!BJ445)</f>
        <v/>
      </c>
      <c r="G446" s="9" t="str">
        <f>IF('Macrobond Imports'!BK445="","",'Macrobond Imports'!BK445)</f>
        <v/>
      </c>
      <c r="H446" s="9" t="str">
        <f>IF('Macrobond Imports'!BL445="","",'Macrobond Imports'!BL445)</f>
        <v/>
      </c>
      <c r="I446" s="9" t="str">
        <f>IF('Macrobond Imports'!BS445="","",'Macrobond Imports'!BS445)</f>
        <v/>
      </c>
      <c r="J446" s="9" t="str">
        <f>IF('Macrobond Imports'!AA445="","",'Macrobond Imports'!AA445)</f>
        <v/>
      </c>
      <c r="K446" s="9">
        <f>IF('Macrobond Imports'!DF445="","",'Macrobond Imports'!DF445)</f>
        <v>101.9</v>
      </c>
      <c r="L446" s="9">
        <f>IF('Macrobond Imports'!EA445="","",'Macrobond Imports'!EA445)</f>
        <v>103.5</v>
      </c>
      <c r="M446" s="9">
        <f>IF('Macrobond Imports'!FA445="","",'Macrobond Imports'!FA445)</f>
        <v>95</v>
      </c>
      <c r="N446" s="9">
        <f>IF('Macrobond Imports'!FC445="","",'Macrobond Imports'!FC445)</f>
        <v>103.1</v>
      </c>
      <c r="P446" s="16">
        <f t="shared" si="336"/>
        <v>30651</v>
      </c>
      <c r="Q446" s="17" t="str">
        <f t="shared" si="337"/>
        <v/>
      </c>
      <c r="R446" s="17" t="str">
        <f t="shared" si="338"/>
        <v/>
      </c>
      <c r="S446" s="17" t="str">
        <f t="shared" si="339"/>
        <v/>
      </c>
      <c r="T446" s="17" t="str">
        <f t="shared" si="340"/>
        <v/>
      </c>
      <c r="U446" s="17" t="str">
        <f t="shared" si="341"/>
        <v/>
      </c>
      <c r="V446" s="17" t="str">
        <f t="shared" si="342"/>
        <v/>
      </c>
      <c r="W446" s="17" t="str">
        <f t="shared" si="343"/>
        <v/>
      </c>
      <c r="X446" s="17" t="str">
        <f t="shared" si="344"/>
        <v/>
      </c>
      <c r="Y446" s="17" t="str">
        <f t="shared" si="345"/>
        <v/>
      </c>
      <c r="Z446" s="17">
        <f t="shared" si="346"/>
        <v>9.8231827111994185E-4</v>
      </c>
      <c r="AA446" s="17">
        <f t="shared" si="347"/>
        <v>1.1730205278592365E-2</v>
      </c>
      <c r="AB446" s="17">
        <f t="shared" si="348"/>
        <v>-6.2761506276149959E-3</v>
      </c>
      <c r="AC446" s="17">
        <f t="shared" si="349"/>
        <v>2.9182879377431803E-3</v>
      </c>
      <c r="AE446" s="17" t="str">
        <f t="shared" ca="1" si="350"/>
        <v/>
      </c>
      <c r="AF446" s="17" t="str">
        <f t="shared" ca="1" si="351"/>
        <v/>
      </c>
      <c r="AG446" s="17" t="str">
        <f t="shared" ca="1" si="352"/>
        <v/>
      </c>
      <c r="AH446" s="17" t="str">
        <f t="shared" ca="1" si="353"/>
        <v/>
      </c>
      <c r="AI446" s="17" t="str">
        <f t="shared" ca="1" si="354"/>
        <v/>
      </c>
      <c r="AJ446" s="17" t="str">
        <f t="shared" ca="1" si="355"/>
        <v/>
      </c>
      <c r="AK446" s="17" t="str">
        <f t="shared" ca="1" si="356"/>
        <v/>
      </c>
      <c r="AL446" s="17" t="str">
        <f t="shared" ca="1" si="357"/>
        <v/>
      </c>
      <c r="AM446" s="17" t="str">
        <f t="shared" ca="1" si="358"/>
        <v/>
      </c>
      <c r="AN446" s="17">
        <f t="shared" ca="1" si="359"/>
        <v>1.7982017982018039E-2</v>
      </c>
      <c r="AO446" s="17">
        <f t="shared" ca="1" si="360"/>
        <v>4.7570850202429238E-2</v>
      </c>
      <c r="AP446" s="17">
        <f t="shared" ca="1" si="361"/>
        <v>-5.7539682539682557E-2</v>
      </c>
      <c r="AQ446" s="17">
        <f t="shared" ca="1" si="362"/>
        <v>2.7916251246261181E-2</v>
      </c>
      <c r="AS446" s="17" t="str">
        <f t="shared" ca="1" si="363"/>
        <v/>
      </c>
      <c r="AT446" s="17" t="str">
        <f t="shared" ca="1" si="364"/>
        <v/>
      </c>
      <c r="AU446" s="17" t="str">
        <f t="shared" ca="1" si="365"/>
        <v/>
      </c>
      <c r="AV446" s="17" t="str">
        <f t="shared" ca="1" si="366"/>
        <v/>
      </c>
      <c r="AW446" s="17" t="str">
        <f t="shared" ca="1" si="367"/>
        <v/>
      </c>
      <c r="AX446" s="17" t="str">
        <f t="shared" ca="1" si="368"/>
        <v/>
      </c>
      <c r="AY446" s="17" t="str">
        <f t="shared" ca="1" si="369"/>
        <v/>
      </c>
      <c r="AZ446" s="17" t="str">
        <f t="shared" ca="1" si="370"/>
        <v/>
      </c>
      <c r="BA446" s="17" t="str">
        <f t="shared" ca="1" si="371"/>
        <v/>
      </c>
      <c r="BB446" s="17">
        <f t="shared" ca="1" si="372"/>
        <v>1.186343928025857E-2</v>
      </c>
      <c r="BC446" s="17">
        <f t="shared" ca="1" si="373"/>
        <v>7.7669538274023342E-3</v>
      </c>
      <c r="BD446" s="17">
        <f t="shared" ca="1" si="374"/>
        <v>-2.8938647118904814E-2</v>
      </c>
      <c r="BE446" s="17">
        <f t="shared" ca="1" si="375"/>
        <v>3.1649391339298338E-2</v>
      </c>
      <c r="BG446" s="17" t="str">
        <f t="shared" ca="1" si="376"/>
        <v/>
      </c>
      <c r="BH446" s="17" t="str">
        <f t="shared" ca="1" si="377"/>
        <v/>
      </c>
      <c r="BI446" s="17" t="str">
        <f t="shared" ca="1" si="378"/>
        <v/>
      </c>
      <c r="BJ446" s="17" t="str">
        <f t="shared" ca="1" si="379"/>
        <v/>
      </c>
      <c r="BK446" s="17" t="str">
        <f t="shared" ca="1" si="380"/>
        <v/>
      </c>
      <c r="BL446" s="17" t="str">
        <f t="shared" ca="1" si="381"/>
        <v/>
      </c>
      <c r="BM446" s="17" t="str">
        <f t="shared" ca="1" si="382"/>
        <v/>
      </c>
      <c r="BN446" s="17" t="str">
        <f t="shared" ca="1" si="383"/>
        <v/>
      </c>
      <c r="BO446" s="17" t="str">
        <f t="shared" ca="1" si="384"/>
        <v/>
      </c>
      <c r="BP446" s="17">
        <f t="shared" ca="1" si="385"/>
        <v>3.4219983187318226E-2</v>
      </c>
      <c r="BQ446" s="17">
        <f t="shared" ca="1" si="386"/>
        <v>6.0592559590109341E-2</v>
      </c>
      <c r="BR446" s="17">
        <f t="shared" ca="1" si="387"/>
        <v>6.3458328362002714E-3</v>
      </c>
      <c r="BS446" s="17">
        <f t="shared" ca="1" si="388"/>
        <v>3.5853743389246961E-2</v>
      </c>
      <c r="BX446" t="str">
        <f>IF('Macrobond Imports'!FG445="","",'Macrobond Imports'!FG445)</f>
        <v/>
      </c>
      <c r="BY446" t="str">
        <f>IF('Macrobond Imports'!AI445="","",'Macrobond Imports'!AI445)</f>
        <v/>
      </c>
      <c r="CA446" s="37" t="str">
        <f t="shared" ca="1" si="389"/>
        <v/>
      </c>
      <c r="CB446" s="37" t="str">
        <f t="shared" ca="1" si="390"/>
        <v/>
      </c>
    </row>
    <row r="447" spans="1:80" x14ac:dyDescent="0.25">
      <c r="A447" s="10">
        <f>IF('Macrobond Imports'!A446="","",'Macrobond Imports'!A446)</f>
        <v>30682</v>
      </c>
      <c r="B447" s="9" t="str">
        <f>IF('Macrobond Imports'!B446="","",'Macrobond Imports'!B446)</f>
        <v/>
      </c>
      <c r="C447" s="9" t="str">
        <f>IF('Macrobond Imports'!C446="","",'Macrobond Imports'!C446)</f>
        <v/>
      </c>
      <c r="D447" s="9" t="str">
        <f>IF('Macrobond Imports'!Z446="","",'Macrobond Imports'!Z446)</f>
        <v/>
      </c>
      <c r="E447" s="9" t="str">
        <f>IF('Macrobond Imports'!BH446="","",'Macrobond Imports'!BH446)</f>
        <v/>
      </c>
      <c r="F447" s="9" t="str">
        <f>IF('Macrobond Imports'!BJ446="","",'Macrobond Imports'!BJ446)</f>
        <v/>
      </c>
      <c r="G447" s="9" t="str">
        <f>IF('Macrobond Imports'!BK446="","",'Macrobond Imports'!BK446)</f>
        <v/>
      </c>
      <c r="H447" s="9" t="str">
        <f>IF('Macrobond Imports'!BL446="","",'Macrobond Imports'!BL446)</f>
        <v/>
      </c>
      <c r="I447" s="9" t="str">
        <f>IF('Macrobond Imports'!BS446="","",'Macrobond Imports'!BS446)</f>
        <v/>
      </c>
      <c r="J447" s="9" t="str">
        <f>IF('Macrobond Imports'!AA446="","",'Macrobond Imports'!AA446)</f>
        <v/>
      </c>
      <c r="K447" s="9">
        <f>IF('Macrobond Imports'!DF446="","",'Macrobond Imports'!DF446)</f>
        <v>102.1</v>
      </c>
      <c r="L447" s="9">
        <f>IF('Macrobond Imports'!EA446="","",'Macrobond Imports'!EA446)</f>
        <v>104.6</v>
      </c>
      <c r="M447" s="9">
        <f>IF('Macrobond Imports'!FA446="","",'Macrobond Imports'!FA446)</f>
        <v>94.4</v>
      </c>
      <c r="N447" s="9">
        <f>IF('Macrobond Imports'!FC446="","",'Macrobond Imports'!FC446)</f>
        <v>103.4</v>
      </c>
      <c r="P447" s="16">
        <f t="shared" si="336"/>
        <v>30682</v>
      </c>
      <c r="Q447" s="17" t="str">
        <f t="shared" si="337"/>
        <v/>
      </c>
      <c r="R447" s="17" t="str">
        <f t="shared" si="338"/>
        <v/>
      </c>
      <c r="S447" s="17" t="str">
        <f t="shared" si="339"/>
        <v/>
      </c>
      <c r="T447" s="17" t="str">
        <f t="shared" si="340"/>
        <v/>
      </c>
      <c r="U447" s="17" t="str">
        <f t="shared" si="341"/>
        <v/>
      </c>
      <c r="V447" s="17" t="str">
        <f t="shared" si="342"/>
        <v/>
      </c>
      <c r="W447" s="17" t="str">
        <f t="shared" si="343"/>
        <v/>
      </c>
      <c r="X447" s="17" t="str">
        <f t="shared" si="344"/>
        <v/>
      </c>
      <c r="Y447" s="17" t="str">
        <f t="shared" si="345"/>
        <v/>
      </c>
      <c r="Z447" s="17">
        <f t="shared" si="346"/>
        <v>1.9627085377820208E-3</v>
      </c>
      <c r="AA447" s="17">
        <f t="shared" si="347"/>
        <v>1.0628019323671412E-2</v>
      </c>
      <c r="AB447" s="17">
        <f t="shared" si="348"/>
        <v>-6.3157894736841635E-3</v>
      </c>
      <c r="AC447" s="17">
        <f t="shared" si="349"/>
        <v>2.9097963142581396E-3</v>
      </c>
      <c r="AE447" s="17" t="str">
        <f t="shared" ca="1" si="350"/>
        <v/>
      </c>
      <c r="AF447" s="17" t="str">
        <f t="shared" ca="1" si="351"/>
        <v/>
      </c>
      <c r="AG447" s="17" t="str">
        <f t="shared" ca="1" si="352"/>
        <v/>
      </c>
      <c r="AH447" s="17" t="str">
        <f t="shared" ca="1" si="353"/>
        <v/>
      </c>
      <c r="AI447" s="17" t="str">
        <f t="shared" ca="1" si="354"/>
        <v/>
      </c>
      <c r="AJ447" s="17" t="str">
        <f t="shared" ca="1" si="355"/>
        <v/>
      </c>
      <c r="AK447" s="17" t="str">
        <f t="shared" ca="1" si="356"/>
        <v/>
      </c>
      <c r="AL447" s="17" t="str">
        <f t="shared" ca="1" si="357"/>
        <v/>
      </c>
      <c r="AM447" s="17" t="str">
        <f t="shared" ca="1" si="358"/>
        <v/>
      </c>
      <c r="AN447" s="17">
        <f t="shared" ca="1" si="359"/>
        <v>2.3046092184368705E-2</v>
      </c>
      <c r="AO447" s="17">
        <f t="shared" ca="1" si="360"/>
        <v>5.870445344129549E-2</v>
      </c>
      <c r="AP447" s="17">
        <f t="shared" ca="1" si="361"/>
        <v>-3.6734693877551017E-2</v>
      </c>
      <c r="AQ447" s="17">
        <f t="shared" ca="1" si="362"/>
        <v>3.0907278165503538E-2</v>
      </c>
      <c r="AS447" s="17" t="str">
        <f t="shared" ca="1" si="363"/>
        <v/>
      </c>
      <c r="AT447" s="17" t="str">
        <f t="shared" ca="1" si="364"/>
        <v/>
      </c>
      <c r="AU447" s="17" t="str">
        <f t="shared" ca="1" si="365"/>
        <v/>
      </c>
      <c r="AV447" s="17" t="str">
        <f t="shared" ca="1" si="366"/>
        <v/>
      </c>
      <c r="AW447" s="17" t="str">
        <f t="shared" ca="1" si="367"/>
        <v/>
      </c>
      <c r="AX447" s="17" t="str">
        <f t="shared" ca="1" si="368"/>
        <v/>
      </c>
      <c r="AY447" s="17" t="str">
        <f t="shared" ca="1" si="369"/>
        <v/>
      </c>
      <c r="AZ447" s="17" t="str">
        <f t="shared" ca="1" si="370"/>
        <v/>
      </c>
      <c r="BA447" s="17" t="str">
        <f t="shared" ca="1" si="371"/>
        <v/>
      </c>
      <c r="BB447" s="17">
        <f t="shared" ca="1" si="372"/>
        <v>1.5825607705641342E-2</v>
      </c>
      <c r="BC447" s="17">
        <f t="shared" ca="1" si="373"/>
        <v>5.5377786537639917E-2</v>
      </c>
      <c r="BD447" s="17">
        <f t="shared" ca="1" si="374"/>
        <v>-7.2769542022131595E-2</v>
      </c>
      <c r="BE447" s="17">
        <f t="shared" ca="1" si="375"/>
        <v>3.5587246755886426E-2</v>
      </c>
      <c r="BG447" s="17" t="str">
        <f t="shared" ca="1" si="376"/>
        <v/>
      </c>
      <c r="BH447" s="17" t="str">
        <f t="shared" ca="1" si="377"/>
        <v/>
      </c>
      <c r="BI447" s="17" t="str">
        <f t="shared" ca="1" si="378"/>
        <v/>
      </c>
      <c r="BJ447" s="17" t="str">
        <f t="shared" ca="1" si="379"/>
        <v/>
      </c>
      <c r="BK447" s="17" t="str">
        <f t="shared" ca="1" si="380"/>
        <v/>
      </c>
      <c r="BL447" s="17" t="str">
        <f t="shared" ca="1" si="381"/>
        <v/>
      </c>
      <c r="BM447" s="17" t="str">
        <f t="shared" ca="1" si="382"/>
        <v/>
      </c>
      <c r="BN447" s="17" t="str">
        <f t="shared" ca="1" si="383"/>
        <v/>
      </c>
      <c r="BO447" s="17" t="str">
        <f t="shared" ca="1" si="384"/>
        <v/>
      </c>
      <c r="BP447" s="17">
        <f t="shared" ca="1" si="385"/>
        <v>3.20942550926957E-2</v>
      </c>
      <c r="BQ447" s="17">
        <f t="shared" ca="1" si="386"/>
        <v>0.10513976919774759</v>
      </c>
      <c r="BR447" s="17">
        <f t="shared" ca="1" si="387"/>
        <v>-1.0509648556908169E-2</v>
      </c>
      <c r="BS447" s="17">
        <f t="shared" ca="1" si="388"/>
        <v>3.1681211667393683E-2</v>
      </c>
      <c r="BX447" t="str">
        <f>IF('Macrobond Imports'!FG446="","",'Macrobond Imports'!FG446)</f>
        <v/>
      </c>
      <c r="BY447" t="str">
        <f>IF('Macrobond Imports'!AI446="","",'Macrobond Imports'!AI446)</f>
        <v/>
      </c>
      <c r="CA447" s="37" t="str">
        <f t="shared" ca="1" si="389"/>
        <v/>
      </c>
      <c r="CB447" s="37" t="str">
        <f t="shared" ca="1" si="390"/>
        <v/>
      </c>
    </row>
    <row r="448" spans="1:80" x14ac:dyDescent="0.25">
      <c r="A448" s="10">
        <f>IF('Macrobond Imports'!A447="","",'Macrobond Imports'!A447)</f>
        <v>30713</v>
      </c>
      <c r="B448" s="9" t="str">
        <f>IF('Macrobond Imports'!B447="","",'Macrobond Imports'!B447)</f>
        <v/>
      </c>
      <c r="C448" s="9" t="str">
        <f>IF('Macrobond Imports'!C447="","",'Macrobond Imports'!C447)</f>
        <v/>
      </c>
      <c r="D448" s="9" t="str">
        <f>IF('Macrobond Imports'!Z447="","",'Macrobond Imports'!Z447)</f>
        <v/>
      </c>
      <c r="E448" s="9" t="str">
        <f>IF('Macrobond Imports'!BH447="","",'Macrobond Imports'!BH447)</f>
        <v/>
      </c>
      <c r="F448" s="9" t="str">
        <f>IF('Macrobond Imports'!BJ447="","",'Macrobond Imports'!BJ447)</f>
        <v/>
      </c>
      <c r="G448" s="9" t="str">
        <f>IF('Macrobond Imports'!BK447="","",'Macrobond Imports'!BK447)</f>
        <v/>
      </c>
      <c r="H448" s="9" t="str">
        <f>IF('Macrobond Imports'!BL447="","",'Macrobond Imports'!BL447)</f>
        <v/>
      </c>
      <c r="I448" s="9" t="str">
        <f>IF('Macrobond Imports'!BS447="","",'Macrobond Imports'!BS447)</f>
        <v/>
      </c>
      <c r="J448" s="9" t="str">
        <f>IF('Macrobond Imports'!AA447="","",'Macrobond Imports'!AA447)</f>
        <v/>
      </c>
      <c r="K448" s="9">
        <f>IF('Macrobond Imports'!DF447="","",'Macrobond Imports'!DF447)</f>
        <v>102.5</v>
      </c>
      <c r="L448" s="9">
        <f>IF('Macrobond Imports'!EA447="","",'Macrobond Imports'!EA447)</f>
        <v>103.8</v>
      </c>
      <c r="M448" s="9">
        <f>IF('Macrobond Imports'!FA447="","",'Macrobond Imports'!FA447)</f>
        <v>95.4</v>
      </c>
      <c r="N448" s="9">
        <f>IF('Macrobond Imports'!FC447="","",'Macrobond Imports'!FC447)</f>
        <v>103.8</v>
      </c>
      <c r="P448" s="16">
        <f t="shared" si="336"/>
        <v>30713</v>
      </c>
      <c r="Q448" s="17" t="str">
        <f t="shared" si="337"/>
        <v/>
      </c>
      <c r="R448" s="17" t="str">
        <f t="shared" si="338"/>
        <v/>
      </c>
      <c r="S448" s="17" t="str">
        <f t="shared" si="339"/>
        <v/>
      </c>
      <c r="T448" s="17" t="str">
        <f t="shared" si="340"/>
        <v/>
      </c>
      <c r="U448" s="17" t="str">
        <f t="shared" si="341"/>
        <v/>
      </c>
      <c r="V448" s="17" t="str">
        <f t="shared" si="342"/>
        <v/>
      </c>
      <c r="W448" s="17" t="str">
        <f t="shared" si="343"/>
        <v/>
      </c>
      <c r="X448" s="17" t="str">
        <f t="shared" si="344"/>
        <v/>
      </c>
      <c r="Y448" s="17" t="str">
        <f t="shared" si="345"/>
        <v/>
      </c>
      <c r="Z448" s="17">
        <f t="shared" si="346"/>
        <v>3.9177277179236469E-3</v>
      </c>
      <c r="AA448" s="17">
        <f t="shared" si="347"/>
        <v>-7.6481835564052858E-3</v>
      </c>
      <c r="AB448" s="17">
        <f t="shared" si="348"/>
        <v>1.0593220338983134E-2</v>
      </c>
      <c r="AC448" s="17">
        <f t="shared" si="349"/>
        <v>3.8684719535782008E-3</v>
      </c>
      <c r="AE448" s="17" t="str">
        <f t="shared" ca="1" si="350"/>
        <v/>
      </c>
      <c r="AF448" s="17" t="str">
        <f t="shared" ca="1" si="351"/>
        <v/>
      </c>
      <c r="AG448" s="17" t="str">
        <f t="shared" ca="1" si="352"/>
        <v/>
      </c>
      <c r="AH448" s="17" t="str">
        <f t="shared" ca="1" si="353"/>
        <v/>
      </c>
      <c r="AI448" s="17" t="str">
        <f t="shared" ca="1" si="354"/>
        <v/>
      </c>
      <c r="AJ448" s="17" t="str">
        <f t="shared" ca="1" si="355"/>
        <v/>
      </c>
      <c r="AK448" s="17" t="str">
        <f t="shared" ca="1" si="356"/>
        <v/>
      </c>
      <c r="AL448" s="17" t="str">
        <f t="shared" ca="1" si="357"/>
        <v/>
      </c>
      <c r="AM448" s="17" t="str">
        <f t="shared" ca="1" si="358"/>
        <v/>
      </c>
      <c r="AN448" s="17">
        <f t="shared" ca="1" si="359"/>
        <v>2.4999999999999911E-2</v>
      </c>
      <c r="AO448" s="17">
        <f t="shared" ca="1" si="360"/>
        <v>3.8000000000000034E-2</v>
      </c>
      <c r="AP448" s="17">
        <f t="shared" ca="1" si="361"/>
        <v>-7.2840790842870762E-3</v>
      </c>
      <c r="AQ448" s="17">
        <f t="shared" ca="1" si="362"/>
        <v>2.9761904761904656E-2</v>
      </c>
      <c r="AS448" s="17" t="str">
        <f t="shared" ca="1" si="363"/>
        <v/>
      </c>
      <c r="AT448" s="17" t="str">
        <f t="shared" ca="1" si="364"/>
        <v/>
      </c>
      <c r="AU448" s="17" t="str">
        <f t="shared" ca="1" si="365"/>
        <v/>
      </c>
      <c r="AV448" s="17" t="str">
        <f t="shared" ca="1" si="366"/>
        <v/>
      </c>
      <c r="AW448" s="17" t="str">
        <f t="shared" ca="1" si="367"/>
        <v/>
      </c>
      <c r="AX448" s="17" t="str">
        <f t="shared" ca="1" si="368"/>
        <v/>
      </c>
      <c r="AY448" s="17" t="str">
        <f t="shared" ca="1" si="369"/>
        <v/>
      </c>
      <c r="AZ448" s="17" t="str">
        <f t="shared" ca="1" si="370"/>
        <v/>
      </c>
      <c r="BA448" s="17" t="str">
        <f t="shared" ca="1" si="371"/>
        <v/>
      </c>
      <c r="BB448" s="17">
        <f t="shared" ca="1" si="372"/>
        <v>2.7789909388869827E-2</v>
      </c>
      <c r="BC448" s="17">
        <f t="shared" ca="1" si="373"/>
        <v>5.9953660964134903E-2</v>
      </c>
      <c r="BD448" s="17">
        <f t="shared" ca="1" si="374"/>
        <v>-8.3419773980849543E-3</v>
      </c>
      <c r="BE448" s="17">
        <f t="shared" ca="1" si="375"/>
        <v>3.9481957063368878E-2</v>
      </c>
      <c r="BG448" s="17" t="str">
        <f t="shared" ca="1" si="376"/>
        <v/>
      </c>
      <c r="BH448" s="17" t="str">
        <f t="shared" ca="1" si="377"/>
        <v/>
      </c>
      <c r="BI448" s="17" t="str">
        <f t="shared" ca="1" si="378"/>
        <v/>
      </c>
      <c r="BJ448" s="17" t="str">
        <f t="shared" ca="1" si="379"/>
        <v/>
      </c>
      <c r="BK448" s="17" t="str">
        <f t="shared" ca="1" si="380"/>
        <v/>
      </c>
      <c r="BL448" s="17" t="str">
        <f t="shared" ca="1" si="381"/>
        <v/>
      </c>
      <c r="BM448" s="17" t="str">
        <f t="shared" ca="1" si="382"/>
        <v/>
      </c>
      <c r="BN448" s="17" t="str">
        <f t="shared" ca="1" si="383"/>
        <v/>
      </c>
      <c r="BO448" s="17" t="str">
        <f t="shared" ca="1" si="384"/>
        <v/>
      </c>
      <c r="BP448" s="17">
        <f t="shared" ca="1" si="385"/>
        <v>3.1966022349891432E-2</v>
      </c>
      <c r="BQ448" s="17">
        <f t="shared" ca="1" si="386"/>
        <v>3.1556251699403681E-2</v>
      </c>
      <c r="BR448" s="17">
        <f t="shared" ca="1" si="387"/>
        <v>0</v>
      </c>
      <c r="BS448" s="17">
        <f t="shared" ca="1" si="388"/>
        <v>3.5605536332179888E-2</v>
      </c>
      <c r="BX448" t="str">
        <f>IF('Macrobond Imports'!FG447="","",'Macrobond Imports'!FG447)</f>
        <v/>
      </c>
      <c r="BY448" t="str">
        <f>IF('Macrobond Imports'!AI447="","",'Macrobond Imports'!AI447)</f>
        <v/>
      </c>
      <c r="CA448" s="37" t="str">
        <f t="shared" ca="1" si="389"/>
        <v/>
      </c>
      <c r="CB448" s="37" t="str">
        <f t="shared" ca="1" si="390"/>
        <v/>
      </c>
    </row>
    <row r="449" spans="1:80" x14ac:dyDescent="0.25">
      <c r="A449" s="10">
        <f>IF('Macrobond Imports'!A448="","",'Macrobond Imports'!A448)</f>
        <v>30742</v>
      </c>
      <c r="B449" s="9" t="str">
        <f>IF('Macrobond Imports'!B448="","",'Macrobond Imports'!B448)</f>
        <v/>
      </c>
      <c r="C449" s="9" t="str">
        <f>IF('Macrobond Imports'!C448="","",'Macrobond Imports'!C448)</f>
        <v/>
      </c>
      <c r="D449" s="9" t="str">
        <f>IF('Macrobond Imports'!Z448="","",'Macrobond Imports'!Z448)</f>
        <v/>
      </c>
      <c r="E449" s="9" t="str">
        <f>IF('Macrobond Imports'!BH448="","",'Macrobond Imports'!BH448)</f>
        <v/>
      </c>
      <c r="F449" s="9" t="str">
        <f>IF('Macrobond Imports'!BJ448="","",'Macrobond Imports'!BJ448)</f>
        <v/>
      </c>
      <c r="G449" s="9" t="str">
        <f>IF('Macrobond Imports'!BK448="","",'Macrobond Imports'!BK448)</f>
        <v/>
      </c>
      <c r="H449" s="9" t="str">
        <f>IF('Macrobond Imports'!BL448="","",'Macrobond Imports'!BL448)</f>
        <v/>
      </c>
      <c r="I449" s="9" t="str">
        <f>IF('Macrobond Imports'!BS448="","",'Macrobond Imports'!BS448)</f>
        <v/>
      </c>
      <c r="J449" s="9" t="str">
        <f>IF('Macrobond Imports'!AA448="","",'Macrobond Imports'!AA448)</f>
        <v/>
      </c>
      <c r="K449" s="9">
        <f>IF('Macrobond Imports'!DF448="","",'Macrobond Imports'!DF448)</f>
        <v>103</v>
      </c>
      <c r="L449" s="9">
        <f>IF('Macrobond Imports'!EA448="","",'Macrobond Imports'!EA448)</f>
        <v>105.7</v>
      </c>
      <c r="M449" s="9">
        <f>IF('Macrobond Imports'!FA448="","",'Macrobond Imports'!FA448)</f>
        <v>96</v>
      </c>
      <c r="N449" s="9">
        <f>IF('Macrobond Imports'!FC448="","",'Macrobond Imports'!FC448)</f>
        <v>104.4</v>
      </c>
      <c r="P449" s="16">
        <f t="shared" si="336"/>
        <v>30742</v>
      </c>
      <c r="Q449" s="17" t="str">
        <f t="shared" si="337"/>
        <v/>
      </c>
      <c r="R449" s="17" t="str">
        <f t="shared" si="338"/>
        <v/>
      </c>
      <c r="S449" s="17" t="str">
        <f t="shared" si="339"/>
        <v/>
      </c>
      <c r="T449" s="17" t="str">
        <f t="shared" si="340"/>
        <v/>
      </c>
      <c r="U449" s="17" t="str">
        <f t="shared" si="341"/>
        <v/>
      </c>
      <c r="V449" s="17" t="str">
        <f t="shared" si="342"/>
        <v/>
      </c>
      <c r="W449" s="17" t="str">
        <f t="shared" si="343"/>
        <v/>
      </c>
      <c r="X449" s="17" t="str">
        <f t="shared" si="344"/>
        <v/>
      </c>
      <c r="Y449" s="17" t="str">
        <f t="shared" si="345"/>
        <v/>
      </c>
      <c r="Z449" s="17">
        <f t="shared" si="346"/>
        <v>4.8780487804878092E-3</v>
      </c>
      <c r="AA449" s="17">
        <f t="shared" si="347"/>
        <v>1.8304431599229343E-2</v>
      </c>
      <c r="AB449" s="17">
        <f t="shared" si="348"/>
        <v>6.2893081761006275E-3</v>
      </c>
      <c r="AC449" s="17">
        <f t="shared" si="349"/>
        <v>5.7803468208093012E-3</v>
      </c>
      <c r="AE449" s="17" t="str">
        <f t="shared" ca="1" si="350"/>
        <v/>
      </c>
      <c r="AF449" s="17" t="str">
        <f t="shared" ca="1" si="351"/>
        <v/>
      </c>
      <c r="AG449" s="17" t="str">
        <f t="shared" ca="1" si="352"/>
        <v/>
      </c>
      <c r="AH449" s="17" t="str">
        <f t="shared" ca="1" si="353"/>
        <v/>
      </c>
      <c r="AI449" s="17" t="str">
        <f t="shared" ca="1" si="354"/>
        <v/>
      </c>
      <c r="AJ449" s="17" t="str">
        <f t="shared" ca="1" si="355"/>
        <v/>
      </c>
      <c r="AK449" s="17" t="str">
        <f t="shared" ca="1" si="356"/>
        <v/>
      </c>
      <c r="AL449" s="17" t="str">
        <f t="shared" ca="1" si="357"/>
        <v/>
      </c>
      <c r="AM449" s="17" t="str">
        <f t="shared" ca="1" si="358"/>
        <v/>
      </c>
      <c r="AN449" s="17">
        <f t="shared" ca="1" si="359"/>
        <v>3.3099297893681046E-2</v>
      </c>
      <c r="AO449" s="17">
        <f t="shared" ca="1" si="360"/>
        <v>5.1741293532338251E-2</v>
      </c>
      <c r="AP449" s="17">
        <f t="shared" ca="1" si="361"/>
        <v>2.673796791443861E-2</v>
      </c>
      <c r="AQ449" s="17">
        <f t="shared" ca="1" si="362"/>
        <v>3.5714285714285809E-2</v>
      </c>
      <c r="AS449" s="17" t="str">
        <f t="shared" ca="1" si="363"/>
        <v/>
      </c>
      <c r="AT449" s="17" t="str">
        <f t="shared" ca="1" si="364"/>
        <v/>
      </c>
      <c r="AU449" s="17" t="str">
        <f t="shared" ca="1" si="365"/>
        <v/>
      </c>
      <c r="AV449" s="17" t="str">
        <f t="shared" ca="1" si="366"/>
        <v/>
      </c>
      <c r="AW449" s="17" t="str">
        <f t="shared" ca="1" si="367"/>
        <v/>
      </c>
      <c r="AX449" s="17" t="str">
        <f t="shared" ca="1" si="368"/>
        <v/>
      </c>
      <c r="AY449" s="17" t="str">
        <f t="shared" ca="1" si="369"/>
        <v/>
      </c>
      <c r="AZ449" s="17" t="str">
        <f t="shared" ca="1" si="370"/>
        <v/>
      </c>
      <c r="BA449" s="17" t="str">
        <f t="shared" ca="1" si="371"/>
        <v/>
      </c>
      <c r="BB449" s="17">
        <f t="shared" ca="1" si="372"/>
        <v>4.3883811921127336E-2</v>
      </c>
      <c r="BC449" s="17">
        <f t="shared" ca="1" si="373"/>
        <v>8.7773689347526496E-2</v>
      </c>
      <c r="BD449" s="17">
        <f t="shared" ca="1" si="374"/>
        <v>4.2774760782989807E-2</v>
      </c>
      <c r="BE449" s="17">
        <f t="shared" ca="1" si="375"/>
        <v>5.139845265500842E-2</v>
      </c>
      <c r="BG449" s="17" t="str">
        <f t="shared" ca="1" si="376"/>
        <v/>
      </c>
      <c r="BH449" s="17" t="str">
        <f t="shared" ca="1" si="377"/>
        <v/>
      </c>
      <c r="BI449" s="17" t="str">
        <f t="shared" ca="1" si="378"/>
        <v/>
      </c>
      <c r="BJ449" s="17" t="str">
        <f t="shared" ca="1" si="379"/>
        <v/>
      </c>
      <c r="BK449" s="17" t="str">
        <f t="shared" ca="1" si="380"/>
        <v/>
      </c>
      <c r="BL449" s="17" t="str">
        <f t="shared" ca="1" si="381"/>
        <v/>
      </c>
      <c r="BM449" s="17" t="str">
        <f t="shared" ca="1" si="382"/>
        <v/>
      </c>
      <c r="BN449" s="17" t="str">
        <f t="shared" ca="1" si="383"/>
        <v/>
      </c>
      <c r="BO449" s="17" t="str">
        <f t="shared" ca="1" si="384"/>
        <v/>
      </c>
      <c r="BP449" s="17">
        <f t="shared" ca="1" si="385"/>
        <v>2.7748930497860869E-2</v>
      </c>
      <c r="BQ449" s="17">
        <f t="shared" ca="1" si="386"/>
        <v>4.7006388408090016E-2</v>
      </c>
      <c r="BR449" s="17">
        <f t="shared" ca="1" si="387"/>
        <v>6.2794194239441659E-3</v>
      </c>
      <c r="BS449" s="17">
        <f t="shared" ca="1" si="388"/>
        <v>4.147711147994948E-2</v>
      </c>
      <c r="BX449" t="str">
        <f>IF('Macrobond Imports'!FG448="","",'Macrobond Imports'!FG448)</f>
        <v/>
      </c>
      <c r="BY449" t="str">
        <f>IF('Macrobond Imports'!AI448="","",'Macrobond Imports'!AI448)</f>
        <v/>
      </c>
      <c r="CA449" s="37" t="str">
        <f t="shared" ca="1" si="389"/>
        <v/>
      </c>
      <c r="CB449" s="37" t="str">
        <f t="shared" ca="1" si="390"/>
        <v/>
      </c>
    </row>
    <row r="450" spans="1:80" x14ac:dyDescent="0.25">
      <c r="A450" s="10">
        <f>IF('Macrobond Imports'!A449="","",'Macrobond Imports'!A449)</f>
        <v>30773</v>
      </c>
      <c r="B450" s="9" t="str">
        <f>IF('Macrobond Imports'!B449="","",'Macrobond Imports'!B449)</f>
        <v/>
      </c>
      <c r="C450" s="9" t="str">
        <f>IF('Macrobond Imports'!C449="","",'Macrobond Imports'!C449)</f>
        <v/>
      </c>
      <c r="D450" s="9" t="str">
        <f>IF('Macrobond Imports'!Z449="","",'Macrobond Imports'!Z449)</f>
        <v/>
      </c>
      <c r="E450" s="9" t="str">
        <f>IF('Macrobond Imports'!BH449="","",'Macrobond Imports'!BH449)</f>
        <v/>
      </c>
      <c r="F450" s="9" t="str">
        <f>IF('Macrobond Imports'!BJ449="","",'Macrobond Imports'!BJ449)</f>
        <v/>
      </c>
      <c r="G450" s="9" t="str">
        <f>IF('Macrobond Imports'!BK449="","",'Macrobond Imports'!BK449)</f>
        <v/>
      </c>
      <c r="H450" s="9" t="str">
        <f>IF('Macrobond Imports'!BL449="","",'Macrobond Imports'!BL449)</f>
        <v/>
      </c>
      <c r="I450" s="9" t="str">
        <f>IF('Macrobond Imports'!BS449="","",'Macrobond Imports'!BS449)</f>
        <v/>
      </c>
      <c r="J450" s="9" t="str">
        <f>IF('Macrobond Imports'!AA449="","",'Macrobond Imports'!AA449)</f>
        <v/>
      </c>
      <c r="K450" s="9">
        <f>IF('Macrobond Imports'!DF449="","",'Macrobond Imports'!DF449)</f>
        <v>103.2</v>
      </c>
      <c r="L450" s="9">
        <f>IF('Macrobond Imports'!EA449="","",'Macrobond Imports'!EA449)</f>
        <v>105.2</v>
      </c>
      <c r="M450" s="9">
        <f>IF('Macrobond Imports'!FA449="","",'Macrobond Imports'!FA449)</f>
        <v>96.4</v>
      </c>
      <c r="N450" s="9">
        <f>IF('Macrobond Imports'!FC449="","",'Macrobond Imports'!FC449)</f>
        <v>104.5</v>
      </c>
      <c r="P450" s="16">
        <f t="shared" si="336"/>
        <v>30773</v>
      </c>
      <c r="Q450" s="17" t="str">
        <f t="shared" si="337"/>
        <v/>
      </c>
      <c r="R450" s="17" t="str">
        <f t="shared" si="338"/>
        <v/>
      </c>
      <c r="S450" s="17" t="str">
        <f t="shared" si="339"/>
        <v/>
      </c>
      <c r="T450" s="17" t="str">
        <f t="shared" si="340"/>
        <v/>
      </c>
      <c r="U450" s="17" t="str">
        <f t="shared" si="341"/>
        <v/>
      </c>
      <c r="V450" s="17" t="str">
        <f t="shared" si="342"/>
        <v/>
      </c>
      <c r="W450" s="17" t="str">
        <f t="shared" si="343"/>
        <v/>
      </c>
      <c r="X450" s="17" t="str">
        <f t="shared" si="344"/>
        <v/>
      </c>
      <c r="Y450" s="17" t="str">
        <f t="shared" si="345"/>
        <v/>
      </c>
      <c r="Z450" s="17">
        <f t="shared" si="346"/>
        <v>1.9417475728156219E-3</v>
      </c>
      <c r="AA450" s="17">
        <f t="shared" si="347"/>
        <v>-4.7303689687795414E-3</v>
      </c>
      <c r="AB450" s="17">
        <f t="shared" si="348"/>
        <v>4.1666666666666519E-3</v>
      </c>
      <c r="AC450" s="17">
        <f t="shared" si="349"/>
        <v>9.5785440613016526E-4</v>
      </c>
      <c r="AE450" s="17" t="str">
        <f t="shared" ca="1" si="350"/>
        <v/>
      </c>
      <c r="AF450" s="17" t="str">
        <f t="shared" ca="1" si="351"/>
        <v/>
      </c>
      <c r="AG450" s="17" t="str">
        <f t="shared" ca="1" si="352"/>
        <v/>
      </c>
      <c r="AH450" s="17" t="str">
        <f t="shared" ca="1" si="353"/>
        <v/>
      </c>
      <c r="AI450" s="17" t="str">
        <f t="shared" ca="1" si="354"/>
        <v/>
      </c>
      <c r="AJ450" s="17" t="str">
        <f t="shared" ca="1" si="355"/>
        <v/>
      </c>
      <c r="AK450" s="17" t="str">
        <f t="shared" ca="1" si="356"/>
        <v/>
      </c>
      <c r="AL450" s="17" t="str">
        <f t="shared" ca="1" si="357"/>
        <v/>
      </c>
      <c r="AM450" s="17" t="str">
        <f t="shared" ca="1" si="358"/>
        <v/>
      </c>
      <c r="AN450" s="17">
        <f t="shared" ca="1" si="359"/>
        <v>3.71859296482413E-2</v>
      </c>
      <c r="AO450" s="17">
        <f t="shared" ca="1" si="360"/>
        <v>3.9525691699604737E-2</v>
      </c>
      <c r="AP450" s="17">
        <f t="shared" ca="1" si="361"/>
        <v>3.5445757250268661E-2</v>
      </c>
      <c r="AQ450" s="17">
        <f t="shared" ca="1" si="362"/>
        <v>3.5678889990089058E-2</v>
      </c>
      <c r="AS450" s="17" t="str">
        <f t="shared" ca="1" si="363"/>
        <v/>
      </c>
      <c r="AT450" s="17" t="str">
        <f t="shared" ca="1" si="364"/>
        <v/>
      </c>
      <c r="AU450" s="17" t="str">
        <f t="shared" ca="1" si="365"/>
        <v/>
      </c>
      <c r="AV450" s="17" t="str">
        <f t="shared" ca="1" si="366"/>
        <v/>
      </c>
      <c r="AW450" s="17" t="str">
        <f t="shared" ca="1" si="367"/>
        <v/>
      </c>
      <c r="AX450" s="17" t="str">
        <f t="shared" ca="1" si="368"/>
        <v/>
      </c>
      <c r="AY450" s="17" t="str">
        <f t="shared" ca="1" si="369"/>
        <v/>
      </c>
      <c r="AZ450" s="17" t="str">
        <f t="shared" ca="1" si="370"/>
        <v/>
      </c>
      <c r="BA450" s="17" t="str">
        <f t="shared" ca="1" si="371"/>
        <v/>
      </c>
      <c r="BB450" s="17">
        <f t="shared" ca="1" si="372"/>
        <v>4.3796462860260288E-2</v>
      </c>
      <c r="BC450" s="17">
        <f t="shared" ca="1" si="373"/>
        <v>2.3142726354740129E-2</v>
      </c>
      <c r="BD450" s="17">
        <f t="shared" ca="1" si="374"/>
        <v>8.7477195233041982E-2</v>
      </c>
      <c r="BE450" s="17">
        <f t="shared" ca="1" si="375"/>
        <v>4.3237060475878941E-2</v>
      </c>
      <c r="BG450" s="17" t="str">
        <f t="shared" ca="1" si="376"/>
        <v/>
      </c>
      <c r="BH450" s="17" t="str">
        <f t="shared" ca="1" si="377"/>
        <v/>
      </c>
      <c r="BI450" s="17" t="str">
        <f t="shared" ca="1" si="378"/>
        <v/>
      </c>
      <c r="BJ450" s="17" t="str">
        <f t="shared" ca="1" si="379"/>
        <v/>
      </c>
      <c r="BK450" s="17" t="str">
        <f t="shared" ca="1" si="380"/>
        <v/>
      </c>
      <c r="BL450" s="17" t="str">
        <f t="shared" ca="1" si="381"/>
        <v/>
      </c>
      <c r="BM450" s="17" t="str">
        <f t="shared" ca="1" si="382"/>
        <v/>
      </c>
      <c r="BN450" s="17" t="str">
        <f t="shared" ca="1" si="383"/>
        <v/>
      </c>
      <c r="BO450" s="17" t="str">
        <f t="shared" ca="1" si="384"/>
        <v/>
      </c>
      <c r="BP450" s="17">
        <f t="shared" ca="1" si="385"/>
        <v>2.9716065819128223E-2</v>
      </c>
      <c r="BQ450" s="17">
        <f t="shared" ca="1" si="386"/>
        <v>3.9135268313202465E-2</v>
      </c>
      <c r="BR450" s="17">
        <f t="shared" ca="1" si="387"/>
        <v>4.1623264076484645E-3</v>
      </c>
      <c r="BS450" s="17">
        <f t="shared" ca="1" si="388"/>
        <v>3.9405116002379614E-2</v>
      </c>
      <c r="BX450" t="str">
        <f>IF('Macrobond Imports'!FG449="","",'Macrobond Imports'!FG449)</f>
        <v/>
      </c>
      <c r="BY450" t="str">
        <f>IF('Macrobond Imports'!AI449="","",'Macrobond Imports'!AI449)</f>
        <v/>
      </c>
      <c r="CA450" s="37" t="str">
        <f t="shared" ca="1" si="389"/>
        <v/>
      </c>
      <c r="CB450" s="37" t="str">
        <f t="shared" ca="1" si="390"/>
        <v/>
      </c>
    </row>
    <row r="451" spans="1:80" x14ac:dyDescent="0.25">
      <c r="A451" s="10">
        <f>IF('Macrobond Imports'!A450="","",'Macrobond Imports'!A450)</f>
        <v>30803</v>
      </c>
      <c r="B451" s="9" t="str">
        <f>IF('Macrobond Imports'!B450="","",'Macrobond Imports'!B450)</f>
        <v/>
      </c>
      <c r="C451" s="9" t="str">
        <f>IF('Macrobond Imports'!C450="","",'Macrobond Imports'!C450)</f>
        <v/>
      </c>
      <c r="D451" s="9" t="str">
        <f>IF('Macrobond Imports'!Z450="","",'Macrobond Imports'!Z450)</f>
        <v/>
      </c>
      <c r="E451" s="9" t="str">
        <f>IF('Macrobond Imports'!BH450="","",'Macrobond Imports'!BH450)</f>
        <v/>
      </c>
      <c r="F451" s="9" t="str">
        <f>IF('Macrobond Imports'!BJ450="","",'Macrobond Imports'!BJ450)</f>
        <v/>
      </c>
      <c r="G451" s="9" t="str">
        <f>IF('Macrobond Imports'!BK450="","",'Macrobond Imports'!BK450)</f>
        <v/>
      </c>
      <c r="H451" s="9" t="str">
        <f>IF('Macrobond Imports'!BL450="","",'Macrobond Imports'!BL450)</f>
        <v/>
      </c>
      <c r="I451" s="9" t="str">
        <f>IF('Macrobond Imports'!BS450="","",'Macrobond Imports'!BS450)</f>
        <v/>
      </c>
      <c r="J451" s="9" t="str">
        <f>IF('Macrobond Imports'!AA450="","",'Macrobond Imports'!AA450)</f>
        <v/>
      </c>
      <c r="K451" s="9">
        <f>IF('Macrobond Imports'!DF450="","",'Macrobond Imports'!DF450)</f>
        <v>103.4</v>
      </c>
      <c r="L451" s="9">
        <f>IF('Macrobond Imports'!EA450="","",'Macrobond Imports'!EA450)</f>
        <v>104.5</v>
      </c>
      <c r="M451" s="9">
        <f>IF('Macrobond Imports'!FA450="","",'Macrobond Imports'!FA450)</f>
        <v>96.6</v>
      </c>
      <c r="N451" s="9">
        <f>IF('Macrobond Imports'!FC450="","",'Macrobond Imports'!FC450)</f>
        <v>104.6</v>
      </c>
      <c r="P451" s="16">
        <f t="shared" si="336"/>
        <v>30803</v>
      </c>
      <c r="Q451" s="17" t="str">
        <f t="shared" si="337"/>
        <v/>
      </c>
      <c r="R451" s="17" t="str">
        <f t="shared" si="338"/>
        <v/>
      </c>
      <c r="S451" s="17" t="str">
        <f t="shared" si="339"/>
        <v/>
      </c>
      <c r="T451" s="17" t="str">
        <f t="shared" si="340"/>
        <v/>
      </c>
      <c r="U451" s="17" t="str">
        <f t="shared" si="341"/>
        <v/>
      </c>
      <c r="V451" s="17" t="str">
        <f t="shared" si="342"/>
        <v/>
      </c>
      <c r="W451" s="17" t="str">
        <f t="shared" si="343"/>
        <v/>
      </c>
      <c r="X451" s="17" t="str">
        <f t="shared" si="344"/>
        <v/>
      </c>
      <c r="Y451" s="17" t="str">
        <f t="shared" si="345"/>
        <v/>
      </c>
      <c r="Z451" s="17">
        <f t="shared" si="346"/>
        <v>1.9379844961240345E-3</v>
      </c>
      <c r="AA451" s="17">
        <f t="shared" si="347"/>
        <v>-6.6539923954372915E-3</v>
      </c>
      <c r="AB451" s="17">
        <f t="shared" si="348"/>
        <v>2.0746887966804906E-3</v>
      </c>
      <c r="AC451" s="17">
        <f t="shared" si="349"/>
        <v>9.5693779904304499E-4</v>
      </c>
      <c r="AE451" s="17" t="str">
        <f t="shared" ca="1" si="350"/>
        <v/>
      </c>
      <c r="AF451" s="17" t="str">
        <f t="shared" ca="1" si="351"/>
        <v/>
      </c>
      <c r="AG451" s="17" t="str">
        <f t="shared" ca="1" si="352"/>
        <v/>
      </c>
      <c r="AH451" s="17" t="str">
        <f t="shared" ca="1" si="353"/>
        <v/>
      </c>
      <c r="AI451" s="17" t="str">
        <f t="shared" ca="1" si="354"/>
        <v/>
      </c>
      <c r="AJ451" s="17" t="str">
        <f t="shared" ca="1" si="355"/>
        <v/>
      </c>
      <c r="AK451" s="17" t="str">
        <f t="shared" ca="1" si="356"/>
        <v/>
      </c>
      <c r="AL451" s="17" t="str">
        <f t="shared" ca="1" si="357"/>
        <v/>
      </c>
      <c r="AM451" s="17" t="str">
        <f t="shared" ca="1" si="358"/>
        <v/>
      </c>
      <c r="AN451" s="17">
        <f t="shared" ca="1" si="359"/>
        <v>3.607214428857719E-2</v>
      </c>
      <c r="AO451" s="17">
        <f t="shared" ca="1" si="360"/>
        <v>3.5678889990089058E-2</v>
      </c>
      <c r="AP451" s="17">
        <f t="shared" ca="1" si="361"/>
        <v>3.5369774919614017E-2</v>
      </c>
      <c r="AQ451" s="17">
        <f t="shared" ca="1" si="362"/>
        <v>3.5643564356435675E-2</v>
      </c>
      <c r="AS451" s="17" t="str">
        <f t="shared" ca="1" si="363"/>
        <v/>
      </c>
      <c r="AT451" s="17" t="str">
        <f t="shared" ca="1" si="364"/>
        <v/>
      </c>
      <c r="AU451" s="17" t="str">
        <f t="shared" ca="1" si="365"/>
        <v/>
      </c>
      <c r="AV451" s="17" t="str">
        <f t="shared" ca="1" si="366"/>
        <v/>
      </c>
      <c r="AW451" s="17" t="str">
        <f t="shared" ca="1" si="367"/>
        <v/>
      </c>
      <c r="AX451" s="17" t="str">
        <f t="shared" ca="1" si="368"/>
        <v/>
      </c>
      <c r="AY451" s="17" t="str">
        <f t="shared" ca="1" si="369"/>
        <v/>
      </c>
      <c r="AZ451" s="17" t="str">
        <f t="shared" ca="1" si="370"/>
        <v/>
      </c>
      <c r="BA451" s="17" t="str">
        <f t="shared" ca="1" si="371"/>
        <v/>
      </c>
      <c r="BB451" s="17">
        <f t="shared" ca="1" si="372"/>
        <v>3.5587246755886426E-2</v>
      </c>
      <c r="BC451" s="17">
        <f t="shared" ca="1" si="373"/>
        <v>2.7249048675440868E-2</v>
      </c>
      <c r="BD451" s="17">
        <f t="shared" ca="1" si="374"/>
        <v>5.1271780813574308E-2</v>
      </c>
      <c r="BE451" s="17">
        <f t="shared" ca="1" si="375"/>
        <v>3.1186750148163966E-2</v>
      </c>
      <c r="BG451" s="17" t="str">
        <f t="shared" ca="1" si="376"/>
        <v/>
      </c>
      <c r="BH451" s="17" t="str">
        <f t="shared" ca="1" si="377"/>
        <v/>
      </c>
      <c r="BI451" s="17" t="str">
        <f t="shared" ca="1" si="378"/>
        <v/>
      </c>
      <c r="BJ451" s="17" t="str">
        <f t="shared" ca="1" si="379"/>
        <v/>
      </c>
      <c r="BK451" s="17" t="str">
        <f t="shared" ca="1" si="380"/>
        <v/>
      </c>
      <c r="BL451" s="17" t="str">
        <f t="shared" ca="1" si="381"/>
        <v/>
      </c>
      <c r="BM451" s="17" t="str">
        <f t="shared" ca="1" si="382"/>
        <v/>
      </c>
      <c r="BN451" s="17" t="str">
        <f t="shared" ca="1" si="383"/>
        <v/>
      </c>
      <c r="BO451" s="17" t="str">
        <f t="shared" ca="1" si="384"/>
        <v/>
      </c>
      <c r="BP451" s="17">
        <f t="shared" ca="1" si="385"/>
        <v>3.1681211667393683E-2</v>
      </c>
      <c r="BQ451" s="17">
        <f t="shared" ca="1" si="386"/>
        <v>4.3473233899872676E-2</v>
      </c>
      <c r="BR451" s="17">
        <f t="shared" ca="1" si="387"/>
        <v>2.1029918943996195E-2</v>
      </c>
      <c r="BS451" s="17">
        <f t="shared" ca="1" si="388"/>
        <v>3.5326045814470852E-2</v>
      </c>
      <c r="BX451" t="str">
        <f>IF('Macrobond Imports'!FG450="","",'Macrobond Imports'!FG450)</f>
        <v/>
      </c>
      <c r="BY451" t="str">
        <f>IF('Macrobond Imports'!AI450="","",'Macrobond Imports'!AI450)</f>
        <v/>
      </c>
      <c r="CA451" s="37" t="str">
        <f t="shared" ca="1" si="389"/>
        <v/>
      </c>
      <c r="CB451" s="37" t="str">
        <f t="shared" ca="1" si="390"/>
        <v/>
      </c>
    </row>
    <row r="452" spans="1:80" x14ac:dyDescent="0.25">
      <c r="A452" s="10">
        <f>IF('Macrobond Imports'!A451="","",'Macrobond Imports'!A451)</f>
        <v>30834</v>
      </c>
      <c r="B452" s="9" t="str">
        <f>IF('Macrobond Imports'!B451="","",'Macrobond Imports'!B451)</f>
        <v/>
      </c>
      <c r="C452" s="9" t="str">
        <f>IF('Macrobond Imports'!C451="","",'Macrobond Imports'!C451)</f>
        <v/>
      </c>
      <c r="D452" s="9" t="str">
        <f>IF('Macrobond Imports'!Z451="","",'Macrobond Imports'!Z451)</f>
        <v/>
      </c>
      <c r="E452" s="9" t="str">
        <f>IF('Macrobond Imports'!BH451="","",'Macrobond Imports'!BH451)</f>
        <v/>
      </c>
      <c r="F452" s="9" t="str">
        <f>IF('Macrobond Imports'!BJ451="","",'Macrobond Imports'!BJ451)</f>
        <v/>
      </c>
      <c r="G452" s="9" t="str">
        <f>IF('Macrobond Imports'!BK451="","",'Macrobond Imports'!BK451)</f>
        <v/>
      </c>
      <c r="H452" s="9" t="str">
        <f>IF('Macrobond Imports'!BL451="","",'Macrobond Imports'!BL451)</f>
        <v/>
      </c>
      <c r="I452" s="9" t="str">
        <f>IF('Macrobond Imports'!BS451="","",'Macrobond Imports'!BS451)</f>
        <v/>
      </c>
      <c r="J452" s="9" t="str">
        <f>IF('Macrobond Imports'!AA451="","",'Macrobond Imports'!AA451)</f>
        <v/>
      </c>
      <c r="K452" s="9">
        <f>IF('Macrobond Imports'!DF451="","",'Macrobond Imports'!DF451)</f>
        <v>103.6</v>
      </c>
      <c r="L452" s="9">
        <f>IF('Macrobond Imports'!EA451="","",'Macrobond Imports'!EA451)</f>
        <v>103.3</v>
      </c>
      <c r="M452" s="9">
        <f>IF('Macrobond Imports'!FA451="","",'Macrobond Imports'!FA451)</f>
        <v>96.7</v>
      </c>
      <c r="N452" s="9">
        <f>IF('Macrobond Imports'!FC451="","",'Macrobond Imports'!FC451)</f>
        <v>104.8</v>
      </c>
      <c r="P452" s="16">
        <f t="shared" si="336"/>
        <v>30834</v>
      </c>
      <c r="Q452" s="17" t="str">
        <f t="shared" si="337"/>
        <v/>
      </c>
      <c r="R452" s="17" t="str">
        <f t="shared" si="338"/>
        <v/>
      </c>
      <c r="S452" s="17" t="str">
        <f t="shared" si="339"/>
        <v/>
      </c>
      <c r="T452" s="17" t="str">
        <f t="shared" si="340"/>
        <v/>
      </c>
      <c r="U452" s="17" t="str">
        <f t="shared" si="341"/>
        <v/>
      </c>
      <c r="V452" s="17" t="str">
        <f t="shared" si="342"/>
        <v/>
      </c>
      <c r="W452" s="17" t="str">
        <f t="shared" si="343"/>
        <v/>
      </c>
      <c r="X452" s="17" t="str">
        <f t="shared" si="344"/>
        <v/>
      </c>
      <c r="Y452" s="17" t="str">
        <f t="shared" si="345"/>
        <v/>
      </c>
      <c r="Z452" s="17">
        <f t="shared" si="346"/>
        <v>1.9342359767891004E-3</v>
      </c>
      <c r="AA452" s="17">
        <f t="shared" si="347"/>
        <v>-1.1483253588516762E-2</v>
      </c>
      <c r="AB452" s="17">
        <f t="shared" si="348"/>
        <v>1.0351966873707319E-3</v>
      </c>
      <c r="AC452" s="17">
        <f t="shared" si="349"/>
        <v>1.9120458891013214E-3</v>
      </c>
      <c r="AE452" s="17" t="str">
        <f t="shared" ca="1" si="350"/>
        <v/>
      </c>
      <c r="AF452" s="17" t="str">
        <f t="shared" ca="1" si="351"/>
        <v/>
      </c>
      <c r="AG452" s="17" t="str">
        <f t="shared" ca="1" si="352"/>
        <v/>
      </c>
      <c r="AH452" s="17" t="str">
        <f t="shared" ca="1" si="353"/>
        <v/>
      </c>
      <c r="AI452" s="17" t="str">
        <f t="shared" ca="1" si="354"/>
        <v/>
      </c>
      <c r="AJ452" s="17" t="str">
        <f t="shared" ca="1" si="355"/>
        <v/>
      </c>
      <c r="AK452" s="17" t="str">
        <f t="shared" ca="1" si="356"/>
        <v/>
      </c>
      <c r="AL452" s="17" t="str">
        <f t="shared" ca="1" si="357"/>
        <v/>
      </c>
      <c r="AM452" s="17" t="str">
        <f t="shared" ca="1" si="358"/>
        <v/>
      </c>
      <c r="AN452" s="17">
        <f t="shared" ca="1" si="359"/>
        <v>3.3932135728542923E-2</v>
      </c>
      <c r="AO452" s="17">
        <f t="shared" ca="1" si="360"/>
        <v>2.7860696517412853E-2</v>
      </c>
      <c r="AP452" s="17">
        <f t="shared" ca="1" si="361"/>
        <v>2.1119324181626098E-2</v>
      </c>
      <c r="AQ452" s="17">
        <f t="shared" ca="1" si="362"/>
        <v>3.4550839091806562E-2</v>
      </c>
      <c r="AS452" s="17" t="str">
        <f t="shared" ca="1" si="363"/>
        <v/>
      </c>
      <c r="AT452" s="17" t="str">
        <f t="shared" ca="1" si="364"/>
        <v/>
      </c>
      <c r="AU452" s="17" t="str">
        <f t="shared" ca="1" si="365"/>
        <v/>
      </c>
      <c r="AV452" s="17" t="str">
        <f t="shared" ca="1" si="366"/>
        <v/>
      </c>
      <c r="AW452" s="17" t="str">
        <f t="shared" ca="1" si="367"/>
        <v/>
      </c>
      <c r="AX452" s="17" t="str">
        <f t="shared" ca="1" si="368"/>
        <v/>
      </c>
      <c r="AY452" s="17" t="str">
        <f t="shared" ca="1" si="369"/>
        <v/>
      </c>
      <c r="AZ452" s="17" t="str">
        <f t="shared" ca="1" si="370"/>
        <v/>
      </c>
      <c r="BA452" s="17" t="str">
        <f t="shared" ca="1" si="371"/>
        <v/>
      </c>
      <c r="BB452" s="17">
        <f t="shared" ca="1" si="372"/>
        <v>2.3505363424032311E-2</v>
      </c>
      <c r="BC452" s="17">
        <f t="shared" ca="1" si="373"/>
        <v>-8.7776330199020203E-2</v>
      </c>
      <c r="BD452" s="17">
        <f t="shared" ca="1" si="374"/>
        <v>2.9487230655293573E-2</v>
      </c>
      <c r="BE452" s="17">
        <f t="shared" ca="1" si="375"/>
        <v>1.5413974256839991E-2</v>
      </c>
      <c r="BG452" s="17" t="str">
        <f t="shared" ca="1" si="376"/>
        <v/>
      </c>
      <c r="BH452" s="17" t="str">
        <f t="shared" ca="1" si="377"/>
        <v/>
      </c>
      <c r="BI452" s="17" t="str">
        <f t="shared" ca="1" si="378"/>
        <v/>
      </c>
      <c r="BJ452" s="17" t="str">
        <f t="shared" ca="1" si="379"/>
        <v/>
      </c>
      <c r="BK452" s="17" t="str">
        <f t="shared" ca="1" si="380"/>
        <v/>
      </c>
      <c r="BL452" s="17" t="str">
        <f t="shared" ca="1" si="381"/>
        <v/>
      </c>
      <c r="BM452" s="17" t="str">
        <f t="shared" ca="1" si="382"/>
        <v/>
      </c>
      <c r="BN452" s="17" t="str">
        <f t="shared" ca="1" si="383"/>
        <v/>
      </c>
      <c r="BO452" s="17" t="str">
        <f t="shared" ca="1" si="384"/>
        <v/>
      </c>
      <c r="BP452" s="17">
        <f t="shared" ca="1" si="385"/>
        <v>3.3644368384405654E-2</v>
      </c>
      <c r="BQ452" s="17">
        <f t="shared" ca="1" si="386"/>
        <v>-3.861000256715541E-3</v>
      </c>
      <c r="BR452" s="17">
        <f t="shared" ca="1" si="387"/>
        <v>3.6109695290858612E-2</v>
      </c>
      <c r="BS452" s="17">
        <f t="shared" ca="1" si="388"/>
        <v>3.3249573596773718E-2</v>
      </c>
      <c r="BX452" t="str">
        <f>IF('Macrobond Imports'!FG451="","",'Macrobond Imports'!FG451)</f>
        <v/>
      </c>
      <c r="BY452" t="str">
        <f>IF('Macrobond Imports'!AI451="","",'Macrobond Imports'!AI451)</f>
        <v/>
      </c>
      <c r="CA452" s="37" t="str">
        <f t="shared" ca="1" si="389"/>
        <v/>
      </c>
      <c r="CB452" s="37" t="str">
        <f t="shared" ca="1" si="390"/>
        <v/>
      </c>
    </row>
    <row r="453" spans="1:80" x14ac:dyDescent="0.25">
      <c r="A453" s="10">
        <f>IF('Macrobond Imports'!A452="","",'Macrobond Imports'!A452)</f>
        <v>30864</v>
      </c>
      <c r="B453" s="9" t="str">
        <f>IF('Macrobond Imports'!B452="","",'Macrobond Imports'!B452)</f>
        <v/>
      </c>
      <c r="C453" s="9" t="str">
        <f>IF('Macrobond Imports'!C452="","",'Macrobond Imports'!C452)</f>
        <v/>
      </c>
      <c r="D453" s="9" t="str">
        <f>IF('Macrobond Imports'!Z452="","",'Macrobond Imports'!Z452)</f>
        <v/>
      </c>
      <c r="E453" s="9" t="str">
        <f>IF('Macrobond Imports'!BH452="","",'Macrobond Imports'!BH452)</f>
        <v/>
      </c>
      <c r="F453" s="9" t="str">
        <f>IF('Macrobond Imports'!BJ452="","",'Macrobond Imports'!BJ452)</f>
        <v/>
      </c>
      <c r="G453" s="9" t="str">
        <f>IF('Macrobond Imports'!BK452="","",'Macrobond Imports'!BK452)</f>
        <v/>
      </c>
      <c r="H453" s="9" t="str">
        <f>IF('Macrobond Imports'!BL452="","",'Macrobond Imports'!BL452)</f>
        <v/>
      </c>
      <c r="I453" s="9" t="str">
        <f>IF('Macrobond Imports'!BS452="","",'Macrobond Imports'!BS452)</f>
        <v/>
      </c>
      <c r="J453" s="9" t="str">
        <f>IF('Macrobond Imports'!AA452="","",'Macrobond Imports'!AA452)</f>
        <v/>
      </c>
      <c r="K453" s="9">
        <f>IF('Macrobond Imports'!DF452="","",'Macrobond Imports'!DF452)</f>
        <v>103.4</v>
      </c>
      <c r="L453" s="9">
        <f>IF('Macrobond Imports'!EA452="","",'Macrobond Imports'!EA452)</f>
        <v>104</v>
      </c>
      <c r="M453" s="9">
        <f>IF('Macrobond Imports'!FA452="","",'Macrobond Imports'!FA452)</f>
        <v>96.3</v>
      </c>
      <c r="N453" s="9">
        <f>IF('Macrobond Imports'!FC452="","",'Macrobond Imports'!FC452)</f>
        <v>104.9</v>
      </c>
      <c r="P453" s="16">
        <f t="shared" si="336"/>
        <v>30864</v>
      </c>
      <c r="Q453" s="17" t="str">
        <f t="shared" si="337"/>
        <v/>
      </c>
      <c r="R453" s="17" t="str">
        <f t="shared" si="338"/>
        <v/>
      </c>
      <c r="S453" s="17" t="str">
        <f t="shared" si="339"/>
        <v/>
      </c>
      <c r="T453" s="17" t="str">
        <f t="shared" si="340"/>
        <v/>
      </c>
      <c r="U453" s="17" t="str">
        <f t="shared" si="341"/>
        <v/>
      </c>
      <c r="V453" s="17" t="str">
        <f t="shared" si="342"/>
        <v/>
      </c>
      <c r="W453" s="17" t="str">
        <f t="shared" si="343"/>
        <v/>
      </c>
      <c r="X453" s="17" t="str">
        <f t="shared" si="344"/>
        <v/>
      </c>
      <c r="Y453" s="17" t="str">
        <f t="shared" si="345"/>
        <v/>
      </c>
      <c r="Z453" s="17">
        <f t="shared" si="346"/>
        <v>-1.9305019305018156E-3</v>
      </c>
      <c r="AA453" s="17">
        <f t="shared" si="347"/>
        <v>6.776379477250849E-3</v>
      </c>
      <c r="AB453" s="17">
        <f t="shared" si="348"/>
        <v>-4.1365046535677408E-3</v>
      </c>
      <c r="AC453" s="17">
        <f t="shared" si="349"/>
        <v>9.5419847328259699E-4</v>
      </c>
      <c r="AE453" s="17" t="str">
        <f t="shared" ca="1" si="350"/>
        <v/>
      </c>
      <c r="AF453" s="17" t="str">
        <f t="shared" ca="1" si="351"/>
        <v/>
      </c>
      <c r="AG453" s="17" t="str">
        <f t="shared" ca="1" si="352"/>
        <v/>
      </c>
      <c r="AH453" s="17" t="str">
        <f t="shared" ca="1" si="353"/>
        <v/>
      </c>
      <c r="AI453" s="17" t="str">
        <f t="shared" ca="1" si="354"/>
        <v/>
      </c>
      <c r="AJ453" s="17" t="str">
        <f t="shared" ca="1" si="355"/>
        <v/>
      </c>
      <c r="AK453" s="17" t="str">
        <f t="shared" ca="1" si="356"/>
        <v/>
      </c>
      <c r="AL453" s="17" t="str">
        <f t="shared" ca="1" si="357"/>
        <v/>
      </c>
      <c r="AM453" s="17" t="str">
        <f t="shared" ca="1" si="358"/>
        <v/>
      </c>
      <c r="AN453" s="17">
        <f t="shared" ca="1" si="359"/>
        <v>2.8855721393034939E-2</v>
      </c>
      <c r="AO453" s="17">
        <f t="shared" ca="1" si="360"/>
        <v>4.5226130653266416E-2</v>
      </c>
      <c r="AP453" s="17">
        <f t="shared" ca="1" si="361"/>
        <v>1.4752370916754298E-2</v>
      </c>
      <c r="AQ453" s="17">
        <f t="shared" ca="1" si="362"/>
        <v>3.0451866404715311E-2</v>
      </c>
      <c r="AS453" s="17" t="str">
        <f t="shared" ca="1" si="363"/>
        <v/>
      </c>
      <c r="AT453" s="17" t="str">
        <f t="shared" ca="1" si="364"/>
        <v/>
      </c>
      <c r="AU453" s="17" t="str">
        <f t="shared" ca="1" si="365"/>
        <v/>
      </c>
      <c r="AV453" s="17" t="str">
        <f t="shared" ca="1" si="366"/>
        <v/>
      </c>
      <c r="AW453" s="17" t="str">
        <f t="shared" ca="1" si="367"/>
        <v/>
      </c>
      <c r="AX453" s="17" t="str">
        <f t="shared" ca="1" si="368"/>
        <v/>
      </c>
      <c r="AY453" s="17" t="str">
        <f t="shared" ca="1" si="369"/>
        <v/>
      </c>
      <c r="AZ453" s="17" t="str">
        <f t="shared" ca="1" si="370"/>
        <v/>
      </c>
      <c r="BA453" s="17" t="str">
        <f t="shared" ca="1" si="371"/>
        <v/>
      </c>
      <c r="BB453" s="17">
        <f t="shared" ca="1" si="372"/>
        <v>7.774501816649293E-3</v>
      </c>
      <c r="BC453" s="17">
        <f t="shared" ca="1" si="373"/>
        <v>-4.485259979677314E-2</v>
      </c>
      <c r="BD453" s="17">
        <f t="shared" ca="1" si="374"/>
        <v>-4.1429255568753431E-3</v>
      </c>
      <c r="BE453" s="17">
        <f t="shared" ca="1" si="375"/>
        <v>1.5399139406610862E-2</v>
      </c>
      <c r="BG453" s="17" t="str">
        <f t="shared" ca="1" si="376"/>
        <v/>
      </c>
      <c r="BH453" s="17" t="str">
        <f t="shared" ca="1" si="377"/>
        <v/>
      </c>
      <c r="BI453" s="17" t="str">
        <f t="shared" ca="1" si="378"/>
        <v/>
      </c>
      <c r="BJ453" s="17" t="str">
        <f t="shared" ca="1" si="379"/>
        <v/>
      </c>
      <c r="BK453" s="17" t="str">
        <f t="shared" ca="1" si="380"/>
        <v/>
      </c>
      <c r="BL453" s="17" t="str">
        <f t="shared" ca="1" si="381"/>
        <v/>
      </c>
      <c r="BM453" s="17" t="str">
        <f t="shared" ca="1" si="382"/>
        <v/>
      </c>
      <c r="BN453" s="17" t="str">
        <f t="shared" ca="1" si="383"/>
        <v/>
      </c>
      <c r="BO453" s="17" t="str">
        <f t="shared" ca="1" si="384"/>
        <v/>
      </c>
      <c r="BP453" s="17">
        <f t="shared" ca="1" si="385"/>
        <v>2.5627349653361886E-2</v>
      </c>
      <c r="BQ453" s="17">
        <f t="shared" ca="1" si="386"/>
        <v>-1.1439372059269703E-2</v>
      </c>
      <c r="BR453" s="17">
        <f t="shared" ca="1" si="387"/>
        <v>4.0659338193047789E-2</v>
      </c>
      <c r="BS453" s="17">
        <f t="shared" ca="1" si="388"/>
        <v>2.9223986022619552E-2</v>
      </c>
      <c r="BX453" t="str">
        <f>IF('Macrobond Imports'!FG452="","",'Macrobond Imports'!FG452)</f>
        <v/>
      </c>
      <c r="BY453" t="str">
        <f>IF('Macrobond Imports'!AI452="","",'Macrobond Imports'!AI452)</f>
        <v/>
      </c>
      <c r="CA453" s="37" t="str">
        <f t="shared" ca="1" si="389"/>
        <v/>
      </c>
      <c r="CB453" s="37" t="str">
        <f t="shared" ca="1" si="390"/>
        <v/>
      </c>
    </row>
    <row r="454" spans="1:80" x14ac:dyDescent="0.25">
      <c r="A454" s="10">
        <f>IF('Macrobond Imports'!A453="","",'Macrobond Imports'!A453)</f>
        <v>30895</v>
      </c>
      <c r="B454" s="9" t="str">
        <f>IF('Macrobond Imports'!B453="","",'Macrobond Imports'!B453)</f>
        <v/>
      </c>
      <c r="C454" s="9" t="str">
        <f>IF('Macrobond Imports'!C453="","",'Macrobond Imports'!C453)</f>
        <v/>
      </c>
      <c r="D454" s="9" t="str">
        <f>IF('Macrobond Imports'!Z453="","",'Macrobond Imports'!Z453)</f>
        <v/>
      </c>
      <c r="E454" s="9" t="str">
        <f>IF('Macrobond Imports'!BH453="","",'Macrobond Imports'!BH453)</f>
        <v/>
      </c>
      <c r="F454" s="9" t="str">
        <f>IF('Macrobond Imports'!BJ453="","",'Macrobond Imports'!BJ453)</f>
        <v/>
      </c>
      <c r="G454" s="9" t="str">
        <f>IF('Macrobond Imports'!BK453="","",'Macrobond Imports'!BK453)</f>
        <v/>
      </c>
      <c r="H454" s="9" t="str">
        <f>IF('Macrobond Imports'!BL453="","",'Macrobond Imports'!BL453)</f>
        <v/>
      </c>
      <c r="I454" s="9" t="str">
        <f>IF('Macrobond Imports'!BS453="","",'Macrobond Imports'!BS453)</f>
        <v/>
      </c>
      <c r="J454" s="9" t="str">
        <f>IF('Macrobond Imports'!AA453="","",'Macrobond Imports'!AA453)</f>
        <v/>
      </c>
      <c r="K454" s="9">
        <f>IF('Macrobond Imports'!DF453="","",'Macrobond Imports'!DF453)</f>
        <v>103.2</v>
      </c>
      <c r="L454" s="9">
        <f>IF('Macrobond Imports'!EA453="","",'Macrobond Imports'!EA453)</f>
        <v>103.3</v>
      </c>
      <c r="M454" s="9">
        <f>IF('Macrobond Imports'!FA453="","",'Macrobond Imports'!FA453)</f>
        <v>95</v>
      </c>
      <c r="N454" s="9">
        <f>IF('Macrobond Imports'!FC453="","",'Macrobond Imports'!FC453)</f>
        <v>105.1</v>
      </c>
      <c r="P454" s="16">
        <f t="shared" si="336"/>
        <v>30895</v>
      </c>
      <c r="Q454" s="17" t="str">
        <f t="shared" si="337"/>
        <v/>
      </c>
      <c r="R454" s="17" t="str">
        <f t="shared" si="338"/>
        <v/>
      </c>
      <c r="S454" s="17" t="str">
        <f t="shared" si="339"/>
        <v/>
      </c>
      <c r="T454" s="17" t="str">
        <f t="shared" si="340"/>
        <v/>
      </c>
      <c r="U454" s="17" t="str">
        <f t="shared" si="341"/>
        <v/>
      </c>
      <c r="V454" s="17" t="str">
        <f t="shared" si="342"/>
        <v/>
      </c>
      <c r="W454" s="17" t="str">
        <f t="shared" si="343"/>
        <v/>
      </c>
      <c r="X454" s="17" t="str">
        <f t="shared" si="344"/>
        <v/>
      </c>
      <c r="Y454" s="17" t="str">
        <f t="shared" si="345"/>
        <v/>
      </c>
      <c r="Z454" s="17">
        <f t="shared" si="346"/>
        <v>-1.9342359767892114E-3</v>
      </c>
      <c r="AA454" s="17">
        <f t="shared" si="347"/>
        <v>-6.7307692307692069E-3</v>
      </c>
      <c r="AB454" s="17">
        <f t="shared" si="348"/>
        <v>-1.349948078920038E-2</v>
      </c>
      <c r="AC454" s="17">
        <f t="shared" si="349"/>
        <v>1.9065776930409228E-3</v>
      </c>
      <c r="AE454" s="17" t="str">
        <f t="shared" ca="1" si="350"/>
        <v/>
      </c>
      <c r="AF454" s="17" t="str">
        <f t="shared" ca="1" si="351"/>
        <v/>
      </c>
      <c r="AG454" s="17" t="str">
        <f t="shared" ca="1" si="352"/>
        <v/>
      </c>
      <c r="AH454" s="17" t="str">
        <f t="shared" ca="1" si="353"/>
        <v/>
      </c>
      <c r="AI454" s="17" t="str">
        <f t="shared" ca="1" si="354"/>
        <v/>
      </c>
      <c r="AJ454" s="17" t="str">
        <f t="shared" ca="1" si="355"/>
        <v/>
      </c>
      <c r="AK454" s="17" t="str">
        <f t="shared" ca="1" si="356"/>
        <v/>
      </c>
      <c r="AL454" s="17" t="str">
        <f t="shared" ca="1" si="357"/>
        <v/>
      </c>
      <c r="AM454" s="17" t="str">
        <f t="shared" ca="1" si="358"/>
        <v/>
      </c>
      <c r="AN454" s="17">
        <f t="shared" ca="1" si="359"/>
        <v>2.279484638255691E-2</v>
      </c>
      <c r="AO454" s="17">
        <f t="shared" ca="1" si="360"/>
        <v>1.0763209393346296E-2</v>
      </c>
      <c r="AP454" s="17">
        <f t="shared" ca="1" si="361"/>
        <v>-4.1928721174004924E-3</v>
      </c>
      <c r="AQ454" s="17">
        <f t="shared" ca="1" si="362"/>
        <v>3.039215686274499E-2</v>
      </c>
      <c r="AS454" s="17" t="str">
        <f t="shared" ca="1" si="363"/>
        <v/>
      </c>
      <c r="AT454" s="17" t="str">
        <f t="shared" ca="1" si="364"/>
        <v/>
      </c>
      <c r="AU454" s="17" t="str">
        <f t="shared" ca="1" si="365"/>
        <v/>
      </c>
      <c r="AV454" s="17" t="str">
        <f t="shared" ca="1" si="366"/>
        <v/>
      </c>
      <c r="AW454" s="17" t="str">
        <f t="shared" ca="1" si="367"/>
        <v/>
      </c>
      <c r="AX454" s="17" t="str">
        <f t="shared" ca="1" si="368"/>
        <v/>
      </c>
      <c r="AY454" s="17" t="str">
        <f t="shared" ca="1" si="369"/>
        <v/>
      </c>
      <c r="AZ454" s="17" t="str">
        <f t="shared" ca="1" si="370"/>
        <v/>
      </c>
      <c r="BA454" s="17" t="str">
        <f t="shared" ca="1" si="371"/>
        <v/>
      </c>
      <c r="BB454" s="17">
        <f t="shared" ca="1" si="372"/>
        <v>-7.714525226263369E-3</v>
      </c>
      <c r="BC454" s="17">
        <f t="shared" ca="1" si="373"/>
        <v>-4.5147863249917264E-2</v>
      </c>
      <c r="BD454" s="17">
        <f t="shared" ca="1" si="374"/>
        <v>-6.4624661291401764E-2</v>
      </c>
      <c r="BE454" s="17">
        <f t="shared" ca="1" si="375"/>
        <v>1.9257993286552422E-2</v>
      </c>
      <c r="BG454" s="17" t="str">
        <f t="shared" ca="1" si="376"/>
        <v/>
      </c>
      <c r="BH454" s="17" t="str">
        <f t="shared" ca="1" si="377"/>
        <v/>
      </c>
      <c r="BI454" s="17" t="str">
        <f t="shared" ca="1" si="378"/>
        <v/>
      </c>
      <c r="BJ454" s="17" t="str">
        <f t="shared" ca="1" si="379"/>
        <v/>
      </c>
      <c r="BK454" s="17" t="str">
        <f t="shared" ca="1" si="380"/>
        <v/>
      </c>
      <c r="BL454" s="17" t="str">
        <f t="shared" ca="1" si="381"/>
        <v/>
      </c>
      <c r="BM454" s="17" t="str">
        <f t="shared" ca="1" si="382"/>
        <v/>
      </c>
      <c r="BN454" s="17" t="str">
        <f t="shared" ca="1" si="383"/>
        <v/>
      </c>
      <c r="BO454" s="17" t="str">
        <f t="shared" ca="1" si="384"/>
        <v/>
      </c>
      <c r="BP454" s="17">
        <f t="shared" ca="1" si="385"/>
        <v>1.370517549077932E-2</v>
      </c>
      <c r="BQ454" s="17">
        <f t="shared" ca="1" si="386"/>
        <v>-9.6107083059537857E-3</v>
      </c>
      <c r="BR454" s="17">
        <f t="shared" ca="1" si="387"/>
        <v>-8.3681640582080608E-3</v>
      </c>
      <c r="BS454" s="17">
        <f t="shared" ca="1" si="388"/>
        <v>2.5205022256377108E-2</v>
      </c>
      <c r="BX454" t="str">
        <f>IF('Macrobond Imports'!FG453="","",'Macrobond Imports'!FG453)</f>
        <v/>
      </c>
      <c r="BY454" t="str">
        <f>IF('Macrobond Imports'!AI453="","",'Macrobond Imports'!AI453)</f>
        <v/>
      </c>
      <c r="CA454" s="37" t="str">
        <f t="shared" ca="1" si="389"/>
        <v/>
      </c>
      <c r="CB454" s="37" t="str">
        <f t="shared" ca="1" si="390"/>
        <v/>
      </c>
    </row>
    <row r="455" spans="1:80" x14ac:dyDescent="0.25">
      <c r="A455" s="10">
        <f>IF('Macrobond Imports'!A454="","",'Macrobond Imports'!A454)</f>
        <v>30926</v>
      </c>
      <c r="B455" s="9" t="str">
        <f>IF('Macrobond Imports'!B454="","",'Macrobond Imports'!B454)</f>
        <v/>
      </c>
      <c r="C455" s="9" t="str">
        <f>IF('Macrobond Imports'!C454="","",'Macrobond Imports'!C454)</f>
        <v/>
      </c>
      <c r="D455" s="9" t="str">
        <f>IF('Macrobond Imports'!Z454="","",'Macrobond Imports'!Z454)</f>
        <v/>
      </c>
      <c r="E455" s="9" t="str">
        <f>IF('Macrobond Imports'!BH454="","",'Macrobond Imports'!BH454)</f>
        <v/>
      </c>
      <c r="F455" s="9" t="str">
        <f>IF('Macrobond Imports'!BJ454="","",'Macrobond Imports'!BJ454)</f>
        <v/>
      </c>
      <c r="G455" s="9" t="str">
        <f>IF('Macrobond Imports'!BK454="","",'Macrobond Imports'!BK454)</f>
        <v/>
      </c>
      <c r="H455" s="9" t="str">
        <f>IF('Macrobond Imports'!BL454="","",'Macrobond Imports'!BL454)</f>
        <v/>
      </c>
      <c r="I455" s="9" t="str">
        <f>IF('Macrobond Imports'!BS454="","",'Macrobond Imports'!BS454)</f>
        <v/>
      </c>
      <c r="J455" s="9" t="str">
        <f>IF('Macrobond Imports'!AA454="","",'Macrobond Imports'!AA454)</f>
        <v/>
      </c>
      <c r="K455" s="9">
        <f>IF('Macrobond Imports'!DF454="","",'Macrobond Imports'!DF454)</f>
        <v>103.1</v>
      </c>
      <c r="L455" s="9">
        <f>IF('Macrobond Imports'!EA454="","",'Macrobond Imports'!EA454)</f>
        <v>102.8</v>
      </c>
      <c r="M455" s="9">
        <f>IF('Macrobond Imports'!FA454="","",'Macrobond Imports'!FA454)</f>
        <v>94.3</v>
      </c>
      <c r="N455" s="9">
        <f>IF('Macrobond Imports'!FC454="","",'Macrobond Imports'!FC454)</f>
        <v>105</v>
      </c>
      <c r="P455" s="16">
        <f t="shared" ref="P455:P518" si="391">A455</f>
        <v>30926</v>
      </c>
      <c r="Q455" s="17" t="str">
        <f t="shared" ref="Q455:Q518" si="392">IF(OR(B455="",N(B454)=0),"",B455/B454-1)</f>
        <v/>
      </c>
      <c r="R455" s="17" t="str">
        <f t="shared" ref="R455:R518" si="393">IF(OR(C455="",N(C454)=0),"",C455/C454-1)</f>
        <v/>
      </c>
      <c r="S455" s="17" t="str">
        <f t="shared" ref="S455:S518" si="394">IF(OR(D455="",N(D454)=0),"",D455/D454-1)</f>
        <v/>
      </c>
      <c r="T455" s="17" t="str">
        <f t="shared" ref="T455:T518" si="395">IF(OR(E455="",N(E454)=0),"",E455/E454-1)</f>
        <v/>
      </c>
      <c r="U455" s="17" t="str">
        <f t="shared" ref="U455:U518" si="396">IF(OR(F455="",N(F454)=0),"",F455/F454-1)</f>
        <v/>
      </c>
      <c r="V455" s="17" t="str">
        <f t="shared" ref="V455:V518" si="397">IF(OR(G455="",N(G454)=0),"",G455/G454-1)</f>
        <v/>
      </c>
      <c r="W455" s="17" t="str">
        <f t="shared" ref="W455:W518" si="398">IF(OR(H455="",N(H454)=0),"",H455/H454-1)</f>
        <v/>
      </c>
      <c r="X455" s="17" t="str">
        <f t="shared" ref="X455:X518" si="399">IF(OR(I455="",N(I454)=0),"",I455/I454-1)</f>
        <v/>
      </c>
      <c r="Y455" s="17" t="str">
        <f t="shared" ref="Y455:Y518" si="400">IF(OR(J455="",N(J454)=0),"",J455/J454-1)</f>
        <v/>
      </c>
      <c r="Z455" s="17">
        <f t="shared" ref="Z455:Z518" si="401">IF(OR(K455="",N(K454)=0),"",K455/K454-1)</f>
        <v>-9.6899224806212825E-4</v>
      </c>
      <c r="AA455" s="17">
        <f t="shared" ref="AA455:AA518" si="402">IF(OR(L455="",N(L454)=0),"",L455/L454-1)</f>
        <v>-4.8402710551790351E-3</v>
      </c>
      <c r="AB455" s="17">
        <f t="shared" ref="AB455:AB518" si="403">IF(OR(M455="",N(M454)=0),"",M455/M454-1)</f>
        <v>-7.3684210526315796E-3</v>
      </c>
      <c r="AC455" s="17">
        <f t="shared" ref="AC455:AC518" si="404">IF(OR(N455="",N(N454)=0),"",N455/N454-1)</f>
        <v>-9.5147478591817158E-4</v>
      </c>
      <c r="AE455" s="17" t="str">
        <f t="shared" ref="AE455:AE518" ca="1" si="405">IFERROR(IF(OR(B455="",OFFSET(B455,-12,0)=""),"",B455/OFFSET(B455,-12,0)-1),"")</f>
        <v/>
      </c>
      <c r="AF455" s="17" t="str">
        <f t="shared" ref="AF455:AF518" ca="1" si="406">IFERROR(IF(OR(C455="",OFFSET(C455,-12,0)=""),"",C455/OFFSET(C455,-12,0)-1),"")</f>
        <v/>
      </c>
      <c r="AG455" s="17" t="str">
        <f t="shared" ref="AG455:AG518" ca="1" si="407">IFERROR(IF(OR(D455="",OFFSET(D455,-12,0)=""),"",D455/OFFSET(D455,-12,0)-1),"")</f>
        <v/>
      </c>
      <c r="AH455" s="17" t="str">
        <f t="shared" ref="AH455:AH518" ca="1" si="408">IFERROR(IF(OR(E455="",OFFSET(E455,-12,0)=""),"",E455/OFFSET(E455,-12,0)-1),"")</f>
        <v/>
      </c>
      <c r="AI455" s="17" t="str">
        <f t="shared" ref="AI455:AI518" ca="1" si="409">IFERROR(IF(OR(F455="",OFFSET(F455,-12,0)=""),"",F455/OFFSET(F455,-12,0)-1),"")</f>
        <v/>
      </c>
      <c r="AJ455" s="17" t="str">
        <f t="shared" ref="AJ455:AJ518" ca="1" si="410">IFERROR(IF(OR(G455="",OFFSET(G455,-12,0)=""),"",G455/OFFSET(G455,-12,0)-1),"")</f>
        <v/>
      </c>
      <c r="AK455" s="17" t="str">
        <f t="shared" ref="AK455:AK518" ca="1" si="411">IFERROR(IF(OR(H455="",OFFSET(H455,-12,0)=""),"",H455/OFFSET(H455,-12,0)-1),"")</f>
        <v/>
      </c>
      <c r="AL455" s="17" t="str">
        <f t="shared" ref="AL455:AL518" ca="1" si="412">IFERROR(IF(OR(I455="",OFFSET(I455,-12,0)=""),"",I455/OFFSET(I455,-12,0)-1),"")</f>
        <v/>
      </c>
      <c r="AM455" s="17" t="str">
        <f t="shared" ref="AM455:AM518" ca="1" si="413">IFERROR(IF(OR(J455="",OFFSET(J455,-12,0)=""),"",J455/OFFSET(J455,-12,0)-1),"")</f>
        <v/>
      </c>
      <c r="AN455" s="17">
        <f t="shared" ref="AN455:AN518" ca="1" si="414">IFERROR(IF(OR(K455="",OFFSET(K455,-12,0)=""),"",K455/OFFSET(K455,-12,0)-1),"")</f>
        <v>1.4763779527559029E-2</v>
      </c>
      <c r="AO455" s="17">
        <f t="shared" ref="AO455:AO518" ca="1" si="415">IFERROR(IF(OR(L455="",OFFSET(L455,-12,0)=""),"",L455/OFFSET(L455,-12,0)-1),"")</f>
        <v>-4.8402710551790351E-3</v>
      </c>
      <c r="AP455" s="17">
        <f t="shared" ref="AP455:AP518" ca="1" si="416">IFERROR(IF(OR(M455="",OFFSET(M455,-12,0)=""),"",M455/OFFSET(M455,-12,0)-1),"")</f>
        <v>-1.4629049111807846E-2</v>
      </c>
      <c r="AQ455" s="17">
        <f t="shared" ref="AQ455:AQ518" ca="1" si="417">IFERROR(IF(OR(N455="",OFFSET(N455,-12,0)=""),"",N455/OFFSET(N455,-12,0)-1),"")</f>
        <v>2.6392961876832821E-2</v>
      </c>
      <c r="AS455" s="17" t="str">
        <f t="shared" ref="AS455:AS518" ca="1" si="418">IFERROR(IF(OR(B455="",OFFSET(B455,-3,0)=""),"",(B455/OFFSET(B455,-3,0))^4-1),"")</f>
        <v/>
      </c>
      <c r="AT455" s="17" t="str">
        <f t="shared" ref="AT455:AT518" ca="1" si="419">IFERROR(IF(OR(C455="",OFFSET(C455,-3,0)=""),"",(C455/OFFSET(C455,-3,0))^4-1),"")</f>
        <v/>
      </c>
      <c r="AU455" s="17" t="str">
        <f t="shared" ref="AU455:AU518" ca="1" si="420">IFERROR(IF(OR(D455="",OFFSET(D455,-3,0)=""),"",(D455/OFFSET(D455,-3,0))^4-1),"")</f>
        <v/>
      </c>
      <c r="AV455" s="17" t="str">
        <f t="shared" ref="AV455:AV518" ca="1" si="421">IFERROR(IF(OR(E455="",OFFSET(E455,-3,0)=""),"",(E455/OFFSET(E455,-3,0))^4-1),"")</f>
        <v/>
      </c>
      <c r="AW455" s="17" t="str">
        <f t="shared" ref="AW455:AW518" ca="1" si="422">IFERROR(IF(OR(F455="",OFFSET(F455,-3,0)=""),"",(F455/OFFSET(F455,-3,0))^4-1),"")</f>
        <v/>
      </c>
      <c r="AX455" s="17" t="str">
        <f t="shared" ref="AX455:AX518" ca="1" si="423">IFERROR(IF(OR(G455="",OFFSET(G455,-3,0)=""),"",(G455/OFFSET(G455,-3,0))^4-1),"")</f>
        <v/>
      </c>
      <c r="AY455" s="17" t="str">
        <f t="shared" ref="AY455:AY518" ca="1" si="424">IFERROR(IF(OR(H455="",OFFSET(H455,-3,0)=""),"",(H455/OFFSET(H455,-3,0))^4-1),"")</f>
        <v/>
      </c>
      <c r="AZ455" s="17" t="str">
        <f t="shared" ref="AZ455:AZ518" ca="1" si="425">IFERROR(IF(OR(I455="",OFFSET(I455,-3,0)=""),"",(I455/OFFSET(I455,-3,0))^4-1),"")</f>
        <v/>
      </c>
      <c r="BA455" s="17" t="str">
        <f t="shared" ref="BA455:BA518" ca="1" si="426">IFERROR(IF(OR(J455="",OFFSET(J455,-3,0)=""),"",(J455/OFFSET(J455,-3,0))^4-1),"")</f>
        <v/>
      </c>
      <c r="BB455" s="17">
        <f t="shared" ref="BB455:BB518" ca="1" si="427">IFERROR(IF(OR(K455="",OFFSET(K455,-3,0)=""),"",(K455/OFFSET(K455,-3,0))^4-1),"")</f>
        <v>-1.9165712015291603E-2</v>
      </c>
      <c r="BC455" s="17">
        <f t="shared" ref="BC455:BC518" ca="1" si="428">IFERROR(IF(OR(L455="",OFFSET(L455,-3,0)=""),"",(L455/OFFSET(L455,-3,0))^4-1),"")</f>
        <v>-1.9220967924324706E-2</v>
      </c>
      <c r="BD455" s="17">
        <f t="shared" ref="BD455:BD518" ca="1" si="429">IFERROR(IF(OR(M455="",OFFSET(M455,-3,0)=""),"",(M455/OFFSET(M455,-3,0))^4-1),"")</f>
        <v>-9.5640979878345744E-2</v>
      </c>
      <c r="BE455" s="17">
        <f t="shared" ref="BE455:BE518" ca="1" si="430">IFERROR(IF(OR(N455="",OFFSET(N455,-3,0)=""),"",(N455/OFFSET(N455,-3,0))^4-1),"")</f>
        <v>7.6554674743234408E-3</v>
      </c>
      <c r="BG455" s="17" t="str">
        <f t="shared" ref="BG455:BG518" ca="1" si="431">IFERROR(IF(OR(B455="",OFFSET(B455,-6,0)=""),"",(B455/OFFSET(B455,-6,0))^2-1),"")</f>
        <v/>
      </c>
      <c r="BH455" s="17" t="str">
        <f t="shared" ref="BH455:BH518" ca="1" si="432">IFERROR(IF(OR(C455="",OFFSET(C455,-6,0)=""),"",(C455/OFFSET(C455,-6,0))^2-1),"")</f>
        <v/>
      </c>
      <c r="BI455" s="17" t="str">
        <f t="shared" ref="BI455:BI518" ca="1" si="433">IFERROR(IF(OR(D455="",OFFSET(D455,-6,0)=""),"",(D455/OFFSET(D455,-6,0))^2-1),"")</f>
        <v/>
      </c>
      <c r="BJ455" s="17" t="str">
        <f t="shared" ref="BJ455:BJ518" ca="1" si="434">IFERROR(IF(OR(E455="",OFFSET(E455,-6,0)=""),"",(E455/OFFSET(E455,-6,0))^2-1),"")</f>
        <v/>
      </c>
      <c r="BK455" s="17" t="str">
        <f t="shared" ref="BK455:BK518" ca="1" si="435">IFERROR(IF(OR(F455="",OFFSET(F455,-6,0)=""),"",(F455/OFFSET(F455,-6,0))^2-1),"")</f>
        <v/>
      </c>
      <c r="BL455" s="17" t="str">
        <f t="shared" ref="BL455:BL518" ca="1" si="436">IFERROR(IF(OR(G455="",OFFSET(G455,-6,0)=""),"",(G455/OFFSET(G455,-6,0))^2-1),"")</f>
        <v/>
      </c>
      <c r="BM455" s="17" t="str">
        <f t="shared" ref="BM455:BM518" ca="1" si="437">IFERROR(IF(OR(H455="",OFFSET(H455,-6,0)=""),"",(H455/OFFSET(H455,-6,0))^2-1),"")</f>
        <v/>
      </c>
      <c r="BN455" s="17" t="str">
        <f t="shared" ref="BN455:BN518" ca="1" si="438">IFERROR(IF(OR(I455="",OFFSET(I455,-6,0)=""),"",(I455/OFFSET(I455,-6,0))^2-1),"")</f>
        <v/>
      </c>
      <c r="BO455" s="17" t="str">
        <f t="shared" ref="BO455:BO518" ca="1" si="439">IFERROR(IF(OR(J455="",OFFSET(J455,-6,0)=""),"",(J455/OFFSET(J455,-6,0))^2-1),"")</f>
        <v/>
      </c>
      <c r="BP455" s="17">
        <f t="shared" ref="BP455:BP518" ca="1" si="440">IFERROR(IF(OR(K455="",OFFSET(K455,-6,0)=""),"",(K455/OFFSET(K455,-6,0))^2-1),"")</f>
        <v>1.9426901687247256E-3</v>
      </c>
      <c r="BQ455" s="17">
        <f t="shared" ref="BQ455:BQ518" ca="1" si="441">IFERROR(IF(OR(L455="",OFFSET(L455,-6,0)=""),"",(L455/OFFSET(L455,-6,0))^2-1),"")</f>
        <v>-5.4119538258705302E-2</v>
      </c>
      <c r="BR455" s="17">
        <f t="shared" ref="BR455:BR518" ca="1" si="442">IFERROR(IF(OR(M455="",OFFSET(M455,-6,0)=""),"",(M455/OFFSET(M455,-6,0))^2-1),"")</f>
        <v>-3.5103081597222197E-2</v>
      </c>
      <c r="BS455" s="17">
        <f t="shared" ref="BS455:BS518" ca="1" si="443">IFERROR(IF(OR(N455="",OFFSET(N455,-6,0)=""),"",(N455/OFFSET(N455,-6,0))^2-1),"")</f>
        <v>1.1527282335843658E-2</v>
      </c>
      <c r="BX455" t="str">
        <f>IF('Macrobond Imports'!FG454="","",'Macrobond Imports'!FG454)</f>
        <v/>
      </c>
      <c r="BY455" t="str">
        <f>IF('Macrobond Imports'!AI454="","",'Macrobond Imports'!AI454)</f>
        <v/>
      </c>
      <c r="CA455" s="37" t="str">
        <f t="shared" ref="CA455:CA518" ca="1" si="444">IFERROR(IF(OR(BX455="",OFFSET(BX455,-12,0)=""),"",BX455/OFFSET(BX455,-12,0)-1),"")</f>
        <v/>
      </c>
      <c r="CB455" s="37" t="str">
        <f t="shared" ref="CB455:CB518" ca="1" si="445">IFERROR(IF(OR(BY455="",OFFSET(BY455,-12,0)=""),"",BY455/OFFSET(BY455,-12,0)-1),"")</f>
        <v/>
      </c>
    </row>
    <row r="456" spans="1:80" x14ac:dyDescent="0.25">
      <c r="A456" s="10">
        <f>IF('Macrobond Imports'!A455="","",'Macrobond Imports'!A455)</f>
        <v>30956</v>
      </c>
      <c r="B456" s="9" t="str">
        <f>IF('Macrobond Imports'!B455="","",'Macrobond Imports'!B455)</f>
        <v/>
      </c>
      <c r="C456" s="9" t="str">
        <f>IF('Macrobond Imports'!C455="","",'Macrobond Imports'!C455)</f>
        <v/>
      </c>
      <c r="D456" s="9" t="str">
        <f>IF('Macrobond Imports'!Z455="","",'Macrobond Imports'!Z455)</f>
        <v/>
      </c>
      <c r="E456" s="9" t="str">
        <f>IF('Macrobond Imports'!BH455="","",'Macrobond Imports'!BH455)</f>
        <v/>
      </c>
      <c r="F456" s="9" t="str">
        <f>IF('Macrobond Imports'!BJ455="","",'Macrobond Imports'!BJ455)</f>
        <v/>
      </c>
      <c r="G456" s="9" t="str">
        <f>IF('Macrobond Imports'!BK455="","",'Macrobond Imports'!BK455)</f>
        <v/>
      </c>
      <c r="H456" s="9" t="str">
        <f>IF('Macrobond Imports'!BL455="","",'Macrobond Imports'!BL455)</f>
        <v/>
      </c>
      <c r="I456" s="9" t="str">
        <f>IF('Macrobond Imports'!BS455="","",'Macrobond Imports'!BS455)</f>
        <v/>
      </c>
      <c r="J456" s="9" t="str">
        <f>IF('Macrobond Imports'!AA455="","",'Macrobond Imports'!AA455)</f>
        <v/>
      </c>
      <c r="K456" s="9">
        <f>IF('Macrobond Imports'!DF455="","",'Macrobond Imports'!DF455)</f>
        <v>103.2</v>
      </c>
      <c r="L456" s="9">
        <f>IF('Macrobond Imports'!EA455="","",'Macrobond Imports'!EA455)</f>
        <v>101.5</v>
      </c>
      <c r="M456" s="9">
        <f>IF('Macrobond Imports'!FA455="","",'Macrobond Imports'!FA455)</f>
        <v>94.7</v>
      </c>
      <c r="N456" s="9">
        <f>IF('Macrobond Imports'!FC455="","",'Macrobond Imports'!FC455)</f>
        <v>105.1</v>
      </c>
      <c r="P456" s="16">
        <f t="shared" si="391"/>
        <v>30956</v>
      </c>
      <c r="Q456" s="17" t="str">
        <f t="shared" si="392"/>
        <v/>
      </c>
      <c r="R456" s="17" t="str">
        <f t="shared" si="393"/>
        <v/>
      </c>
      <c r="S456" s="17" t="str">
        <f t="shared" si="394"/>
        <v/>
      </c>
      <c r="T456" s="17" t="str">
        <f t="shared" si="395"/>
        <v/>
      </c>
      <c r="U456" s="17" t="str">
        <f t="shared" si="396"/>
        <v/>
      </c>
      <c r="V456" s="17" t="str">
        <f t="shared" si="397"/>
        <v/>
      </c>
      <c r="W456" s="17" t="str">
        <f t="shared" si="398"/>
        <v/>
      </c>
      <c r="X456" s="17" t="str">
        <f t="shared" si="399"/>
        <v/>
      </c>
      <c r="Y456" s="17" t="str">
        <f t="shared" si="400"/>
        <v/>
      </c>
      <c r="Z456" s="17">
        <f t="shared" si="401"/>
        <v>9.6993210475271319E-4</v>
      </c>
      <c r="AA456" s="17">
        <f t="shared" si="402"/>
        <v>-1.2645914396887115E-2</v>
      </c>
      <c r="AB456" s="17">
        <f t="shared" si="403"/>
        <v>4.2417815482502785E-3</v>
      </c>
      <c r="AC456" s="17">
        <f t="shared" si="404"/>
        <v>9.5238095238081577E-4</v>
      </c>
      <c r="AE456" s="17" t="str">
        <f t="shared" ca="1" si="405"/>
        <v/>
      </c>
      <c r="AF456" s="17" t="str">
        <f t="shared" ca="1" si="406"/>
        <v/>
      </c>
      <c r="AG456" s="17" t="str">
        <f t="shared" ca="1" si="407"/>
        <v/>
      </c>
      <c r="AH456" s="17" t="str">
        <f t="shared" ca="1" si="408"/>
        <v/>
      </c>
      <c r="AI456" s="17" t="str">
        <f t="shared" ca="1" si="409"/>
        <v/>
      </c>
      <c r="AJ456" s="17" t="str">
        <f t="shared" ca="1" si="410"/>
        <v/>
      </c>
      <c r="AK456" s="17" t="str">
        <f t="shared" ca="1" si="411"/>
        <v/>
      </c>
      <c r="AL456" s="17" t="str">
        <f t="shared" ca="1" si="412"/>
        <v/>
      </c>
      <c r="AM456" s="17" t="str">
        <f t="shared" ca="1" si="413"/>
        <v/>
      </c>
      <c r="AN456" s="17">
        <f t="shared" ca="1" si="414"/>
        <v>1.4749262536873253E-2</v>
      </c>
      <c r="AO456" s="17">
        <f t="shared" ca="1" si="415"/>
        <v>-1.6472868217054293E-2</v>
      </c>
      <c r="AP456" s="17">
        <f t="shared" ca="1" si="416"/>
        <v>-1.5592515592515621E-2</v>
      </c>
      <c r="AQ456" s="17">
        <f t="shared" ca="1" si="417"/>
        <v>2.5365853658536608E-2</v>
      </c>
      <c r="AS456" s="17" t="str">
        <f t="shared" ca="1" si="418"/>
        <v/>
      </c>
      <c r="AT456" s="17" t="str">
        <f t="shared" ca="1" si="419"/>
        <v/>
      </c>
      <c r="AU456" s="17" t="str">
        <f t="shared" ca="1" si="420"/>
        <v/>
      </c>
      <c r="AV456" s="17" t="str">
        <f t="shared" ca="1" si="421"/>
        <v/>
      </c>
      <c r="AW456" s="17" t="str">
        <f t="shared" ca="1" si="422"/>
        <v/>
      </c>
      <c r="AX456" s="17" t="str">
        <f t="shared" ca="1" si="423"/>
        <v/>
      </c>
      <c r="AY456" s="17" t="str">
        <f t="shared" ca="1" si="424"/>
        <v/>
      </c>
      <c r="AZ456" s="17" t="str">
        <f t="shared" ca="1" si="425"/>
        <v/>
      </c>
      <c r="BA456" s="17" t="str">
        <f t="shared" ca="1" si="426"/>
        <v/>
      </c>
      <c r="BB456" s="17">
        <f t="shared" ca="1" si="427"/>
        <v>-7.714525226263369E-3</v>
      </c>
      <c r="BC456" s="17">
        <f t="shared" ca="1" si="428"/>
        <v>-9.2741988719559521E-2</v>
      </c>
      <c r="BD456" s="17">
        <f t="shared" ca="1" si="429"/>
        <v>-6.4820953504742262E-2</v>
      </c>
      <c r="BE456" s="17">
        <f t="shared" ca="1" si="430"/>
        <v>7.6481487383079916E-3</v>
      </c>
      <c r="BG456" s="17" t="str">
        <f t="shared" ca="1" si="431"/>
        <v/>
      </c>
      <c r="BH456" s="17" t="str">
        <f t="shared" ca="1" si="432"/>
        <v/>
      </c>
      <c r="BI456" s="17" t="str">
        <f t="shared" ca="1" si="433"/>
        <v/>
      </c>
      <c r="BJ456" s="17" t="str">
        <f t="shared" ca="1" si="434"/>
        <v/>
      </c>
      <c r="BK456" s="17" t="str">
        <f t="shared" ca="1" si="435"/>
        <v/>
      </c>
      <c r="BL456" s="17" t="str">
        <f t="shared" ca="1" si="436"/>
        <v/>
      </c>
      <c r="BM456" s="17" t="str">
        <f t="shared" ca="1" si="437"/>
        <v/>
      </c>
      <c r="BN456" s="17" t="str">
        <f t="shared" ca="1" si="438"/>
        <v/>
      </c>
      <c r="BO456" s="17" t="str">
        <f t="shared" ca="1" si="439"/>
        <v/>
      </c>
      <c r="BP456" s="17">
        <f t="shared" ca="1" si="440"/>
        <v>0</v>
      </c>
      <c r="BQ456" s="17">
        <f t="shared" ca="1" si="441"/>
        <v>-6.9105198860761274E-2</v>
      </c>
      <c r="BR456" s="17">
        <f t="shared" ca="1" si="442"/>
        <v>-3.4958721440746632E-2</v>
      </c>
      <c r="BS456" s="17">
        <f t="shared" ca="1" si="443"/>
        <v>1.1516219866761102E-2</v>
      </c>
      <c r="BX456" t="str">
        <f>IF('Macrobond Imports'!FG455="","",'Macrobond Imports'!FG455)</f>
        <v/>
      </c>
      <c r="BY456" t="str">
        <f>IF('Macrobond Imports'!AI455="","",'Macrobond Imports'!AI455)</f>
        <v/>
      </c>
      <c r="CA456" s="37" t="str">
        <f t="shared" ca="1" si="444"/>
        <v/>
      </c>
      <c r="CB456" s="37" t="str">
        <f t="shared" ca="1" si="445"/>
        <v/>
      </c>
    </row>
    <row r="457" spans="1:80" x14ac:dyDescent="0.25">
      <c r="A457" s="10">
        <f>IF('Macrobond Imports'!A456="","",'Macrobond Imports'!A456)</f>
        <v>30987</v>
      </c>
      <c r="B457" s="9" t="str">
        <f>IF('Macrobond Imports'!B456="","",'Macrobond Imports'!B456)</f>
        <v/>
      </c>
      <c r="C457" s="9" t="str">
        <f>IF('Macrobond Imports'!C456="","",'Macrobond Imports'!C456)</f>
        <v/>
      </c>
      <c r="D457" s="9" t="str">
        <f>IF('Macrobond Imports'!Z456="","",'Macrobond Imports'!Z456)</f>
        <v/>
      </c>
      <c r="E457" s="9" t="str">
        <f>IF('Macrobond Imports'!BH456="","",'Macrobond Imports'!BH456)</f>
        <v/>
      </c>
      <c r="F457" s="9" t="str">
        <f>IF('Macrobond Imports'!BJ456="","",'Macrobond Imports'!BJ456)</f>
        <v/>
      </c>
      <c r="G457" s="9" t="str">
        <f>IF('Macrobond Imports'!BK456="","",'Macrobond Imports'!BK456)</f>
        <v/>
      </c>
      <c r="H457" s="9" t="str">
        <f>IF('Macrobond Imports'!BL456="","",'Macrobond Imports'!BL456)</f>
        <v/>
      </c>
      <c r="I457" s="9" t="str">
        <f>IF('Macrobond Imports'!BS456="","",'Macrobond Imports'!BS456)</f>
        <v/>
      </c>
      <c r="J457" s="9" t="str">
        <f>IF('Macrobond Imports'!AA456="","",'Macrobond Imports'!AA456)</f>
        <v/>
      </c>
      <c r="K457" s="9">
        <f>IF('Macrobond Imports'!DF456="","",'Macrobond Imports'!DF456)</f>
        <v>103.3</v>
      </c>
      <c r="L457" s="9">
        <f>IF('Macrobond Imports'!EA456="","",'Macrobond Imports'!EA456)</f>
        <v>101.9</v>
      </c>
      <c r="M457" s="9">
        <f>IF('Macrobond Imports'!FA456="","",'Macrobond Imports'!FA456)</f>
        <v>95.3</v>
      </c>
      <c r="N457" s="9">
        <f>IF('Macrobond Imports'!FC456="","",'Macrobond Imports'!FC456)</f>
        <v>105.3</v>
      </c>
      <c r="P457" s="16">
        <f t="shared" si="391"/>
        <v>30987</v>
      </c>
      <c r="Q457" s="17" t="str">
        <f t="shared" si="392"/>
        <v/>
      </c>
      <c r="R457" s="17" t="str">
        <f t="shared" si="393"/>
        <v/>
      </c>
      <c r="S457" s="17" t="str">
        <f t="shared" si="394"/>
        <v/>
      </c>
      <c r="T457" s="17" t="str">
        <f t="shared" si="395"/>
        <v/>
      </c>
      <c r="U457" s="17" t="str">
        <f t="shared" si="396"/>
        <v/>
      </c>
      <c r="V457" s="17" t="str">
        <f t="shared" si="397"/>
        <v/>
      </c>
      <c r="W457" s="17" t="str">
        <f t="shared" si="398"/>
        <v/>
      </c>
      <c r="X457" s="17" t="str">
        <f t="shared" si="399"/>
        <v/>
      </c>
      <c r="Y457" s="17" t="str">
        <f t="shared" si="400"/>
        <v/>
      </c>
      <c r="Z457" s="17">
        <f t="shared" si="401"/>
        <v>9.6899224806201723E-4</v>
      </c>
      <c r="AA457" s="17">
        <f t="shared" si="402"/>
        <v>3.9408866995074288E-3</v>
      </c>
      <c r="AB457" s="17">
        <f t="shared" si="403"/>
        <v>6.3357972544877406E-3</v>
      </c>
      <c r="AC457" s="17">
        <f t="shared" si="404"/>
        <v>1.9029495718363432E-3</v>
      </c>
      <c r="AE457" s="17" t="str">
        <f t="shared" ca="1" si="405"/>
        <v/>
      </c>
      <c r="AF457" s="17" t="str">
        <f t="shared" ca="1" si="406"/>
        <v/>
      </c>
      <c r="AG457" s="17" t="str">
        <f t="shared" ca="1" si="407"/>
        <v/>
      </c>
      <c r="AH457" s="17" t="str">
        <f t="shared" ca="1" si="408"/>
        <v/>
      </c>
      <c r="AI457" s="17" t="str">
        <f t="shared" ca="1" si="409"/>
        <v/>
      </c>
      <c r="AJ457" s="17" t="str">
        <f t="shared" ca="1" si="410"/>
        <v/>
      </c>
      <c r="AK457" s="17" t="str">
        <f t="shared" ca="1" si="411"/>
        <v/>
      </c>
      <c r="AL457" s="17" t="str">
        <f t="shared" ca="1" si="412"/>
        <v/>
      </c>
      <c r="AM457" s="17" t="str">
        <f t="shared" ca="1" si="413"/>
        <v/>
      </c>
      <c r="AN457" s="17">
        <f t="shared" ca="1" si="414"/>
        <v>1.4734774066797574E-2</v>
      </c>
      <c r="AO457" s="17">
        <f t="shared" ca="1" si="415"/>
        <v>-3.910068426197344E-3</v>
      </c>
      <c r="AP457" s="17">
        <f t="shared" ca="1" si="416"/>
        <v>-3.1380753138074979E-3</v>
      </c>
      <c r="AQ457" s="17">
        <f t="shared" ca="1" si="417"/>
        <v>2.4319066147859836E-2</v>
      </c>
      <c r="AS457" s="17" t="str">
        <f t="shared" ca="1" si="418"/>
        <v/>
      </c>
      <c r="AT457" s="17" t="str">
        <f t="shared" ca="1" si="419"/>
        <v/>
      </c>
      <c r="AU457" s="17" t="str">
        <f t="shared" ca="1" si="420"/>
        <v/>
      </c>
      <c r="AV457" s="17" t="str">
        <f t="shared" ca="1" si="421"/>
        <v/>
      </c>
      <c r="AW457" s="17" t="str">
        <f t="shared" ca="1" si="422"/>
        <v/>
      </c>
      <c r="AX457" s="17" t="str">
        <f t="shared" ca="1" si="423"/>
        <v/>
      </c>
      <c r="AY457" s="17" t="str">
        <f t="shared" ca="1" si="424"/>
        <v/>
      </c>
      <c r="AZ457" s="17" t="str">
        <f t="shared" ca="1" si="425"/>
        <v/>
      </c>
      <c r="BA457" s="17" t="str">
        <f t="shared" ca="1" si="426"/>
        <v/>
      </c>
      <c r="BB457" s="17">
        <f t="shared" ca="1" si="427"/>
        <v>3.8816063083157992E-3</v>
      </c>
      <c r="BC457" s="17">
        <f t="shared" ca="1" si="428"/>
        <v>-5.3118895764340257E-2</v>
      </c>
      <c r="BD457" s="17">
        <f t="shared" ca="1" si="429"/>
        <v>1.2691538807712677E-2</v>
      </c>
      <c r="BE457" s="17">
        <f t="shared" ca="1" si="430"/>
        <v>7.6335531668700884E-3</v>
      </c>
      <c r="BG457" s="17" t="str">
        <f t="shared" ca="1" si="431"/>
        <v/>
      </c>
      <c r="BH457" s="17" t="str">
        <f t="shared" ca="1" si="432"/>
        <v/>
      </c>
      <c r="BI457" s="17" t="str">
        <f t="shared" ca="1" si="433"/>
        <v/>
      </c>
      <c r="BJ457" s="17" t="str">
        <f t="shared" ca="1" si="434"/>
        <v/>
      </c>
      <c r="BK457" s="17" t="str">
        <f t="shared" ca="1" si="435"/>
        <v/>
      </c>
      <c r="BL457" s="17" t="str">
        <f t="shared" ca="1" si="436"/>
        <v/>
      </c>
      <c r="BM457" s="17" t="str">
        <f t="shared" ca="1" si="437"/>
        <v/>
      </c>
      <c r="BN457" s="17" t="str">
        <f t="shared" ca="1" si="438"/>
        <v/>
      </c>
      <c r="BO457" s="17" t="str">
        <f t="shared" ca="1" si="439"/>
        <v/>
      </c>
      <c r="BP457" s="17">
        <f t="shared" ca="1" si="440"/>
        <v>-1.9333006595858571E-3</v>
      </c>
      <c r="BQ457" s="17">
        <f t="shared" ca="1" si="441"/>
        <v>-4.9141732103202718E-2</v>
      </c>
      <c r="BR457" s="17">
        <f t="shared" ca="1" si="442"/>
        <v>-2.673400803295467E-2</v>
      </c>
      <c r="BS457" s="17">
        <f t="shared" ca="1" si="443"/>
        <v>1.3429106237364152E-2</v>
      </c>
      <c r="BX457" t="str">
        <f>IF('Macrobond Imports'!FG456="","",'Macrobond Imports'!FG456)</f>
        <v/>
      </c>
      <c r="BY457" t="str">
        <f>IF('Macrobond Imports'!AI456="","",'Macrobond Imports'!AI456)</f>
        <v/>
      </c>
      <c r="CA457" s="37" t="str">
        <f t="shared" ca="1" si="444"/>
        <v/>
      </c>
      <c r="CB457" s="37" t="str">
        <f t="shared" ca="1" si="445"/>
        <v/>
      </c>
    </row>
    <row r="458" spans="1:80" x14ac:dyDescent="0.25">
      <c r="A458" s="10">
        <f>IF('Macrobond Imports'!A457="","",'Macrobond Imports'!A457)</f>
        <v>31017</v>
      </c>
      <c r="B458" s="9" t="str">
        <f>IF('Macrobond Imports'!B457="","",'Macrobond Imports'!B457)</f>
        <v/>
      </c>
      <c r="C458" s="9" t="str">
        <f>IF('Macrobond Imports'!C457="","",'Macrobond Imports'!C457)</f>
        <v/>
      </c>
      <c r="D458" s="9" t="str">
        <f>IF('Macrobond Imports'!Z457="","",'Macrobond Imports'!Z457)</f>
        <v/>
      </c>
      <c r="E458" s="9" t="str">
        <f>IF('Macrobond Imports'!BH457="","",'Macrobond Imports'!BH457)</f>
        <v/>
      </c>
      <c r="F458" s="9" t="str">
        <f>IF('Macrobond Imports'!BJ457="","",'Macrobond Imports'!BJ457)</f>
        <v/>
      </c>
      <c r="G458" s="9" t="str">
        <f>IF('Macrobond Imports'!BK457="","",'Macrobond Imports'!BK457)</f>
        <v/>
      </c>
      <c r="H458" s="9" t="str">
        <f>IF('Macrobond Imports'!BL457="","",'Macrobond Imports'!BL457)</f>
        <v/>
      </c>
      <c r="I458" s="9" t="str">
        <f>IF('Macrobond Imports'!BS457="","",'Macrobond Imports'!BS457)</f>
        <v/>
      </c>
      <c r="J458" s="9" t="str">
        <f>IF('Macrobond Imports'!AA457="","",'Macrobond Imports'!AA457)</f>
        <v/>
      </c>
      <c r="K458" s="9">
        <f>IF('Macrobond Imports'!DF457="","",'Macrobond Imports'!DF457)</f>
        <v>103.2</v>
      </c>
      <c r="L458" s="9">
        <f>IF('Macrobond Imports'!EA457="","",'Macrobond Imports'!EA457)</f>
        <v>101.4</v>
      </c>
      <c r="M458" s="9">
        <f>IF('Macrobond Imports'!FA457="","",'Macrobond Imports'!FA457)</f>
        <v>94.8</v>
      </c>
      <c r="N458" s="9">
        <f>IF('Macrobond Imports'!FC457="","",'Macrobond Imports'!FC457)</f>
        <v>105.3</v>
      </c>
      <c r="P458" s="16">
        <f t="shared" si="391"/>
        <v>31017</v>
      </c>
      <c r="Q458" s="17" t="str">
        <f t="shared" si="392"/>
        <v/>
      </c>
      <c r="R458" s="17" t="str">
        <f t="shared" si="393"/>
        <v/>
      </c>
      <c r="S458" s="17" t="str">
        <f t="shared" si="394"/>
        <v/>
      </c>
      <c r="T458" s="17" t="str">
        <f t="shared" si="395"/>
        <v/>
      </c>
      <c r="U458" s="17" t="str">
        <f t="shared" si="396"/>
        <v/>
      </c>
      <c r="V458" s="17" t="str">
        <f t="shared" si="397"/>
        <v/>
      </c>
      <c r="W458" s="17" t="str">
        <f t="shared" si="398"/>
        <v/>
      </c>
      <c r="X458" s="17" t="str">
        <f t="shared" si="399"/>
        <v/>
      </c>
      <c r="Y458" s="17" t="str">
        <f t="shared" si="400"/>
        <v/>
      </c>
      <c r="Z458" s="17">
        <f t="shared" si="401"/>
        <v>-9.6805421103574041E-4</v>
      </c>
      <c r="AA458" s="17">
        <f t="shared" si="402"/>
        <v>-4.9067713444553851E-3</v>
      </c>
      <c r="AB458" s="17">
        <f t="shared" si="403"/>
        <v>-5.2465897166841247E-3</v>
      </c>
      <c r="AC458" s="17">
        <f t="shared" si="404"/>
        <v>0</v>
      </c>
      <c r="AE458" s="17" t="str">
        <f t="shared" ca="1" si="405"/>
        <v/>
      </c>
      <c r="AF458" s="17" t="str">
        <f t="shared" ca="1" si="406"/>
        <v/>
      </c>
      <c r="AG458" s="17" t="str">
        <f t="shared" ca="1" si="407"/>
        <v/>
      </c>
      <c r="AH458" s="17" t="str">
        <f t="shared" ca="1" si="408"/>
        <v/>
      </c>
      <c r="AI458" s="17" t="str">
        <f t="shared" ca="1" si="409"/>
        <v/>
      </c>
      <c r="AJ458" s="17" t="str">
        <f t="shared" ca="1" si="410"/>
        <v/>
      </c>
      <c r="AK458" s="17" t="str">
        <f t="shared" ca="1" si="411"/>
        <v/>
      </c>
      <c r="AL458" s="17" t="str">
        <f t="shared" ca="1" si="412"/>
        <v/>
      </c>
      <c r="AM458" s="17" t="str">
        <f t="shared" ca="1" si="413"/>
        <v/>
      </c>
      <c r="AN458" s="17">
        <f t="shared" ca="1" si="414"/>
        <v>1.2757605495583801E-2</v>
      </c>
      <c r="AO458" s="17">
        <f t="shared" ca="1" si="415"/>
        <v>-2.0289855072463725E-2</v>
      </c>
      <c r="AP458" s="17">
        <f t="shared" ca="1" si="416"/>
        <v>-2.1052631578947212E-3</v>
      </c>
      <c r="AQ458" s="17">
        <f t="shared" ca="1" si="417"/>
        <v>2.1338506304558802E-2</v>
      </c>
      <c r="AS458" s="17" t="str">
        <f t="shared" ca="1" si="418"/>
        <v/>
      </c>
      <c r="AT458" s="17" t="str">
        <f t="shared" ca="1" si="419"/>
        <v/>
      </c>
      <c r="AU458" s="17" t="str">
        <f t="shared" ca="1" si="420"/>
        <v/>
      </c>
      <c r="AV458" s="17" t="str">
        <f t="shared" ca="1" si="421"/>
        <v/>
      </c>
      <c r="AW458" s="17" t="str">
        <f t="shared" ca="1" si="422"/>
        <v/>
      </c>
      <c r="AX458" s="17" t="str">
        <f t="shared" ca="1" si="423"/>
        <v/>
      </c>
      <c r="AY458" s="17" t="str">
        <f t="shared" ca="1" si="424"/>
        <v/>
      </c>
      <c r="AZ458" s="17" t="str">
        <f t="shared" ca="1" si="425"/>
        <v/>
      </c>
      <c r="BA458" s="17" t="str">
        <f t="shared" ca="1" si="426"/>
        <v/>
      </c>
      <c r="BB458" s="17">
        <f t="shared" ca="1" si="427"/>
        <v>3.88537667954858E-3</v>
      </c>
      <c r="BC458" s="17">
        <f t="shared" ca="1" si="428"/>
        <v>-5.3371966921340497E-2</v>
      </c>
      <c r="BD458" s="17">
        <f t="shared" ca="1" si="429"/>
        <v>2.137818645343903E-2</v>
      </c>
      <c r="BE458" s="17">
        <f t="shared" ca="1" si="430"/>
        <v>1.147764438150789E-2</v>
      </c>
      <c r="BG458" s="17" t="str">
        <f t="shared" ca="1" si="431"/>
        <v/>
      </c>
      <c r="BH458" s="17" t="str">
        <f t="shared" ca="1" si="432"/>
        <v/>
      </c>
      <c r="BI458" s="17" t="str">
        <f t="shared" ca="1" si="433"/>
        <v/>
      </c>
      <c r="BJ458" s="17" t="str">
        <f t="shared" ca="1" si="434"/>
        <v/>
      </c>
      <c r="BK458" s="17" t="str">
        <f t="shared" ca="1" si="435"/>
        <v/>
      </c>
      <c r="BL458" s="17" t="str">
        <f t="shared" ca="1" si="436"/>
        <v/>
      </c>
      <c r="BM458" s="17" t="str">
        <f t="shared" ca="1" si="437"/>
        <v/>
      </c>
      <c r="BN458" s="17" t="str">
        <f t="shared" ca="1" si="438"/>
        <v/>
      </c>
      <c r="BO458" s="17" t="str">
        <f t="shared" ca="1" si="439"/>
        <v/>
      </c>
      <c r="BP458" s="17">
        <f t="shared" ca="1" si="440"/>
        <v>-7.707100371192821E-3</v>
      </c>
      <c r="BQ458" s="17">
        <f t="shared" ca="1" si="441"/>
        <v>-3.6447756466424064E-2</v>
      </c>
      <c r="BR458" s="17">
        <f t="shared" ca="1" si="442"/>
        <v>-3.891073470011952E-2</v>
      </c>
      <c r="BS458" s="17">
        <f t="shared" ca="1" si="443"/>
        <v>9.5647471009849827E-3</v>
      </c>
      <c r="BX458" t="str">
        <f>IF('Macrobond Imports'!FG457="","",'Macrobond Imports'!FG457)</f>
        <v/>
      </c>
      <c r="BY458" t="str">
        <f>IF('Macrobond Imports'!AI457="","",'Macrobond Imports'!AI457)</f>
        <v/>
      </c>
      <c r="CA458" s="37" t="str">
        <f t="shared" ca="1" si="444"/>
        <v/>
      </c>
      <c r="CB458" s="37" t="str">
        <f t="shared" ca="1" si="445"/>
        <v/>
      </c>
    </row>
    <row r="459" spans="1:80" x14ac:dyDescent="0.25">
      <c r="A459" s="10">
        <f>IF('Macrobond Imports'!A458="","",'Macrobond Imports'!A458)</f>
        <v>31048</v>
      </c>
      <c r="B459" s="9" t="str">
        <f>IF('Macrobond Imports'!B458="","",'Macrobond Imports'!B458)</f>
        <v/>
      </c>
      <c r="C459" s="9" t="str">
        <f>IF('Macrobond Imports'!C458="","",'Macrobond Imports'!C458)</f>
        <v/>
      </c>
      <c r="D459" s="9" t="str">
        <f>IF('Macrobond Imports'!Z458="","",'Macrobond Imports'!Z458)</f>
        <v/>
      </c>
      <c r="E459" s="9" t="str">
        <f>IF('Macrobond Imports'!BH458="","",'Macrobond Imports'!BH458)</f>
        <v/>
      </c>
      <c r="F459" s="9" t="str">
        <f>IF('Macrobond Imports'!BJ458="","",'Macrobond Imports'!BJ458)</f>
        <v/>
      </c>
      <c r="G459" s="9" t="str">
        <f>IF('Macrobond Imports'!BK458="","",'Macrobond Imports'!BK458)</f>
        <v/>
      </c>
      <c r="H459" s="9" t="str">
        <f>IF('Macrobond Imports'!BL458="","",'Macrobond Imports'!BL458)</f>
        <v/>
      </c>
      <c r="I459" s="9" t="str">
        <f>IF('Macrobond Imports'!BS458="","",'Macrobond Imports'!BS458)</f>
        <v/>
      </c>
      <c r="J459" s="9" t="str">
        <f>IF('Macrobond Imports'!AA458="","",'Macrobond Imports'!AA458)</f>
        <v/>
      </c>
      <c r="K459" s="9">
        <f>IF('Macrobond Imports'!DF458="","",'Macrobond Imports'!DF458)</f>
        <v>103.1</v>
      </c>
      <c r="L459" s="9">
        <f>IF('Macrobond Imports'!EA458="","",'Macrobond Imports'!EA458)</f>
        <v>99.9</v>
      </c>
      <c r="M459" s="9">
        <f>IF('Macrobond Imports'!FA458="","",'Macrobond Imports'!FA458)</f>
        <v>94.4</v>
      </c>
      <c r="N459" s="9">
        <f>IF('Macrobond Imports'!FC458="","",'Macrobond Imports'!FC458)</f>
        <v>105.3</v>
      </c>
      <c r="P459" s="16">
        <f t="shared" si="391"/>
        <v>31048</v>
      </c>
      <c r="Q459" s="17" t="str">
        <f t="shared" si="392"/>
        <v/>
      </c>
      <c r="R459" s="17" t="str">
        <f t="shared" si="393"/>
        <v/>
      </c>
      <c r="S459" s="17" t="str">
        <f t="shared" si="394"/>
        <v/>
      </c>
      <c r="T459" s="17" t="str">
        <f t="shared" si="395"/>
        <v/>
      </c>
      <c r="U459" s="17" t="str">
        <f t="shared" si="396"/>
        <v/>
      </c>
      <c r="V459" s="17" t="str">
        <f t="shared" si="397"/>
        <v/>
      </c>
      <c r="W459" s="17" t="str">
        <f t="shared" si="398"/>
        <v/>
      </c>
      <c r="X459" s="17" t="str">
        <f t="shared" si="399"/>
        <v/>
      </c>
      <c r="Y459" s="17" t="str">
        <f t="shared" si="400"/>
        <v/>
      </c>
      <c r="Z459" s="17">
        <f t="shared" si="401"/>
        <v>-9.6899224806212825E-4</v>
      </c>
      <c r="AA459" s="17">
        <f t="shared" si="402"/>
        <v>-1.4792899408283988E-2</v>
      </c>
      <c r="AB459" s="17">
        <f t="shared" si="403"/>
        <v>-4.2194092827003704E-3</v>
      </c>
      <c r="AC459" s="17">
        <f t="shared" si="404"/>
        <v>0</v>
      </c>
      <c r="AE459" s="17" t="str">
        <f t="shared" ca="1" si="405"/>
        <v/>
      </c>
      <c r="AF459" s="17" t="str">
        <f t="shared" ca="1" si="406"/>
        <v/>
      </c>
      <c r="AG459" s="17" t="str">
        <f t="shared" ca="1" si="407"/>
        <v/>
      </c>
      <c r="AH459" s="17" t="str">
        <f t="shared" ca="1" si="408"/>
        <v/>
      </c>
      <c r="AI459" s="17" t="str">
        <f t="shared" ca="1" si="409"/>
        <v/>
      </c>
      <c r="AJ459" s="17" t="str">
        <f t="shared" ca="1" si="410"/>
        <v/>
      </c>
      <c r="AK459" s="17" t="str">
        <f t="shared" ca="1" si="411"/>
        <v/>
      </c>
      <c r="AL459" s="17" t="str">
        <f t="shared" ca="1" si="412"/>
        <v/>
      </c>
      <c r="AM459" s="17" t="str">
        <f t="shared" ca="1" si="413"/>
        <v/>
      </c>
      <c r="AN459" s="17">
        <f t="shared" ca="1" si="414"/>
        <v>9.7943192948091173E-3</v>
      </c>
      <c r="AO459" s="17">
        <f t="shared" ca="1" si="415"/>
        <v>-4.4933078393881387E-2</v>
      </c>
      <c r="AP459" s="17">
        <f t="shared" ca="1" si="416"/>
        <v>0</v>
      </c>
      <c r="AQ459" s="17">
        <f t="shared" ca="1" si="417"/>
        <v>1.837524177949712E-2</v>
      </c>
      <c r="AS459" s="17" t="str">
        <f t="shared" ca="1" si="418"/>
        <v/>
      </c>
      <c r="AT459" s="17" t="str">
        <f t="shared" ca="1" si="419"/>
        <v/>
      </c>
      <c r="AU459" s="17" t="str">
        <f t="shared" ca="1" si="420"/>
        <v/>
      </c>
      <c r="AV459" s="17" t="str">
        <f t="shared" ca="1" si="421"/>
        <v/>
      </c>
      <c r="AW459" s="17" t="str">
        <f t="shared" ca="1" si="422"/>
        <v/>
      </c>
      <c r="AX459" s="17" t="str">
        <f t="shared" ca="1" si="423"/>
        <v/>
      </c>
      <c r="AY459" s="17" t="str">
        <f t="shared" ca="1" si="424"/>
        <v/>
      </c>
      <c r="AZ459" s="17" t="str">
        <f t="shared" ca="1" si="425"/>
        <v/>
      </c>
      <c r="BA459" s="17" t="str">
        <f t="shared" ca="1" si="426"/>
        <v/>
      </c>
      <c r="BB459" s="17">
        <f t="shared" ca="1" si="427"/>
        <v>-3.8703389548314648E-3</v>
      </c>
      <c r="BC459" s="17">
        <f t="shared" ca="1" si="428"/>
        <v>-6.1578857296835765E-2</v>
      </c>
      <c r="BD459" s="17">
        <f t="shared" ca="1" si="429"/>
        <v>-1.2611508084809708E-2</v>
      </c>
      <c r="BE459" s="17">
        <f t="shared" ca="1" si="430"/>
        <v>7.6335531668700884E-3</v>
      </c>
      <c r="BG459" s="17" t="str">
        <f t="shared" ca="1" si="431"/>
        <v/>
      </c>
      <c r="BH459" s="17" t="str">
        <f t="shared" ca="1" si="432"/>
        <v/>
      </c>
      <c r="BI459" s="17" t="str">
        <f t="shared" ca="1" si="433"/>
        <v/>
      </c>
      <c r="BJ459" s="17" t="str">
        <f t="shared" ca="1" si="434"/>
        <v/>
      </c>
      <c r="BK459" s="17" t="str">
        <f t="shared" ca="1" si="435"/>
        <v/>
      </c>
      <c r="BL459" s="17" t="str">
        <f t="shared" ca="1" si="436"/>
        <v/>
      </c>
      <c r="BM459" s="17" t="str">
        <f t="shared" ca="1" si="437"/>
        <v/>
      </c>
      <c r="BN459" s="17" t="str">
        <f t="shared" ca="1" si="438"/>
        <v/>
      </c>
      <c r="BO459" s="17" t="str">
        <f t="shared" ca="1" si="439"/>
        <v/>
      </c>
      <c r="BP459" s="17">
        <f t="shared" ca="1" si="440"/>
        <v>-5.7942900755364457E-3</v>
      </c>
      <c r="BQ459" s="17">
        <f t="shared" ca="1" si="441"/>
        <v>-7.7291974852070955E-2</v>
      </c>
      <c r="BR459" s="17">
        <f t="shared" ca="1" si="442"/>
        <v>-3.9070747458670674E-2</v>
      </c>
      <c r="BS459" s="17">
        <f t="shared" ca="1" si="443"/>
        <v>7.6408509261620683E-3</v>
      </c>
      <c r="BX459" t="str">
        <f>IF('Macrobond Imports'!FG458="","",'Macrobond Imports'!FG458)</f>
        <v/>
      </c>
      <c r="BY459" t="str">
        <f>IF('Macrobond Imports'!AI458="","",'Macrobond Imports'!AI458)</f>
        <v/>
      </c>
      <c r="CA459" s="37" t="str">
        <f t="shared" ca="1" si="444"/>
        <v/>
      </c>
      <c r="CB459" s="37" t="str">
        <f t="shared" ca="1" si="445"/>
        <v/>
      </c>
    </row>
    <row r="460" spans="1:80" x14ac:dyDescent="0.25">
      <c r="A460" s="10">
        <f>IF('Macrobond Imports'!A459="","",'Macrobond Imports'!A459)</f>
        <v>31079</v>
      </c>
      <c r="B460" s="9" t="str">
        <f>IF('Macrobond Imports'!B459="","",'Macrobond Imports'!B459)</f>
        <v/>
      </c>
      <c r="C460" s="9" t="str">
        <f>IF('Macrobond Imports'!C459="","",'Macrobond Imports'!C459)</f>
        <v/>
      </c>
      <c r="D460" s="9" t="str">
        <f>IF('Macrobond Imports'!Z459="","",'Macrobond Imports'!Z459)</f>
        <v/>
      </c>
      <c r="E460" s="9" t="str">
        <f>IF('Macrobond Imports'!BH459="","",'Macrobond Imports'!BH459)</f>
        <v/>
      </c>
      <c r="F460" s="9" t="str">
        <f>IF('Macrobond Imports'!BJ459="","",'Macrobond Imports'!BJ459)</f>
        <v/>
      </c>
      <c r="G460" s="9" t="str">
        <f>IF('Macrobond Imports'!BK459="","",'Macrobond Imports'!BK459)</f>
        <v/>
      </c>
      <c r="H460" s="9" t="str">
        <f>IF('Macrobond Imports'!BL459="","",'Macrobond Imports'!BL459)</f>
        <v/>
      </c>
      <c r="I460" s="9" t="str">
        <f>IF('Macrobond Imports'!BS459="","",'Macrobond Imports'!BS459)</f>
        <v/>
      </c>
      <c r="J460" s="9" t="str">
        <f>IF('Macrobond Imports'!AA459="","",'Macrobond Imports'!AA459)</f>
        <v/>
      </c>
      <c r="K460" s="9">
        <f>IF('Macrobond Imports'!DF459="","",'Macrobond Imports'!DF459)</f>
        <v>102.8</v>
      </c>
      <c r="L460" s="9">
        <f>IF('Macrobond Imports'!EA459="","",'Macrobond Imports'!EA459)</f>
        <v>99.4</v>
      </c>
      <c r="M460" s="9">
        <f>IF('Macrobond Imports'!FA459="","",'Macrobond Imports'!FA459)</f>
        <v>92.8</v>
      </c>
      <c r="N460" s="9">
        <f>IF('Macrobond Imports'!FC459="","",'Macrobond Imports'!FC459)</f>
        <v>105.3</v>
      </c>
      <c r="P460" s="16">
        <f t="shared" si="391"/>
        <v>31079</v>
      </c>
      <c r="Q460" s="17" t="str">
        <f t="shared" si="392"/>
        <v/>
      </c>
      <c r="R460" s="17" t="str">
        <f t="shared" si="393"/>
        <v/>
      </c>
      <c r="S460" s="17" t="str">
        <f t="shared" si="394"/>
        <v/>
      </c>
      <c r="T460" s="17" t="str">
        <f t="shared" si="395"/>
        <v/>
      </c>
      <c r="U460" s="17" t="str">
        <f t="shared" si="396"/>
        <v/>
      </c>
      <c r="V460" s="17" t="str">
        <f t="shared" si="397"/>
        <v/>
      </c>
      <c r="W460" s="17" t="str">
        <f t="shared" si="398"/>
        <v/>
      </c>
      <c r="X460" s="17" t="str">
        <f t="shared" si="399"/>
        <v/>
      </c>
      <c r="Y460" s="17" t="str">
        <f t="shared" si="400"/>
        <v/>
      </c>
      <c r="Z460" s="17">
        <f t="shared" si="401"/>
        <v>-2.9097963142580285E-3</v>
      </c>
      <c r="AA460" s="17">
        <f t="shared" si="402"/>
        <v>-5.0050050050050032E-3</v>
      </c>
      <c r="AB460" s="17">
        <f t="shared" si="403"/>
        <v>-1.6949152542372947E-2</v>
      </c>
      <c r="AC460" s="17">
        <f t="shared" si="404"/>
        <v>0</v>
      </c>
      <c r="AE460" s="17" t="str">
        <f t="shared" ca="1" si="405"/>
        <v/>
      </c>
      <c r="AF460" s="17" t="str">
        <f t="shared" ca="1" si="406"/>
        <v/>
      </c>
      <c r="AG460" s="17" t="str">
        <f t="shared" ca="1" si="407"/>
        <v/>
      </c>
      <c r="AH460" s="17" t="str">
        <f t="shared" ca="1" si="408"/>
        <v/>
      </c>
      <c r="AI460" s="17" t="str">
        <f t="shared" ca="1" si="409"/>
        <v/>
      </c>
      <c r="AJ460" s="17" t="str">
        <f t="shared" ca="1" si="410"/>
        <v/>
      </c>
      <c r="AK460" s="17" t="str">
        <f t="shared" ca="1" si="411"/>
        <v/>
      </c>
      <c r="AL460" s="17" t="str">
        <f t="shared" ca="1" si="412"/>
        <v/>
      </c>
      <c r="AM460" s="17" t="str">
        <f t="shared" ca="1" si="413"/>
        <v/>
      </c>
      <c r="AN460" s="17">
        <f t="shared" ca="1" si="414"/>
        <v>2.9268292682926855E-3</v>
      </c>
      <c r="AO460" s="17">
        <f t="shared" ca="1" si="415"/>
        <v>-4.2389210019267765E-2</v>
      </c>
      <c r="AP460" s="17">
        <f t="shared" ca="1" si="416"/>
        <v>-2.7253668763102867E-2</v>
      </c>
      <c r="AQ460" s="17">
        <f t="shared" ca="1" si="417"/>
        <v>1.4450867052023142E-2</v>
      </c>
      <c r="AS460" s="17" t="str">
        <f t="shared" ca="1" si="418"/>
        <v/>
      </c>
      <c r="AT460" s="17" t="str">
        <f t="shared" ca="1" si="419"/>
        <v/>
      </c>
      <c r="AU460" s="17" t="str">
        <f t="shared" ca="1" si="420"/>
        <v/>
      </c>
      <c r="AV460" s="17" t="str">
        <f t="shared" ca="1" si="421"/>
        <v/>
      </c>
      <c r="AW460" s="17" t="str">
        <f t="shared" ca="1" si="422"/>
        <v/>
      </c>
      <c r="AX460" s="17" t="str">
        <f t="shared" ca="1" si="423"/>
        <v/>
      </c>
      <c r="AY460" s="17" t="str">
        <f t="shared" ca="1" si="424"/>
        <v/>
      </c>
      <c r="AZ460" s="17" t="str">
        <f t="shared" ca="1" si="425"/>
        <v/>
      </c>
      <c r="BA460" s="17" t="str">
        <f t="shared" ca="1" si="426"/>
        <v/>
      </c>
      <c r="BB460" s="17">
        <f t="shared" ca="1" si="427"/>
        <v>-1.9220967924324706E-2</v>
      </c>
      <c r="BC460" s="17">
        <f t="shared" ca="1" si="428"/>
        <v>-9.4582672546423607E-2</v>
      </c>
      <c r="BD460" s="17">
        <f t="shared" ca="1" si="429"/>
        <v>-0.10087452587093271</v>
      </c>
      <c r="BE460" s="17">
        <f t="shared" ca="1" si="430"/>
        <v>0</v>
      </c>
      <c r="BG460" s="17" t="str">
        <f t="shared" ca="1" si="431"/>
        <v/>
      </c>
      <c r="BH460" s="17" t="str">
        <f t="shared" ca="1" si="432"/>
        <v/>
      </c>
      <c r="BI460" s="17" t="str">
        <f t="shared" ca="1" si="433"/>
        <v/>
      </c>
      <c r="BJ460" s="17" t="str">
        <f t="shared" ca="1" si="434"/>
        <v/>
      </c>
      <c r="BK460" s="17" t="str">
        <f t="shared" ca="1" si="435"/>
        <v/>
      </c>
      <c r="BL460" s="17" t="str">
        <f t="shared" ca="1" si="436"/>
        <v/>
      </c>
      <c r="BM460" s="17" t="str">
        <f t="shared" ca="1" si="437"/>
        <v/>
      </c>
      <c r="BN460" s="17" t="str">
        <f t="shared" ca="1" si="438"/>
        <v/>
      </c>
      <c r="BO460" s="17" t="str">
        <f t="shared" ca="1" si="439"/>
        <v/>
      </c>
      <c r="BP460" s="17">
        <f t="shared" ca="1" si="440"/>
        <v>-7.7369148488672934E-3</v>
      </c>
      <c r="BQ460" s="17">
        <f t="shared" ca="1" si="441"/>
        <v>-7.4082855319471896E-2</v>
      </c>
      <c r="BR460" s="17">
        <f t="shared" ca="1" si="442"/>
        <v>-4.577950138504161E-2</v>
      </c>
      <c r="BS460" s="17">
        <f t="shared" ca="1" si="443"/>
        <v>3.8095203607455552E-3</v>
      </c>
      <c r="BX460" t="str">
        <f>IF('Macrobond Imports'!FG459="","",'Macrobond Imports'!FG459)</f>
        <v/>
      </c>
      <c r="BY460" t="str">
        <f>IF('Macrobond Imports'!AI459="","",'Macrobond Imports'!AI459)</f>
        <v/>
      </c>
      <c r="CA460" s="37" t="str">
        <f t="shared" ca="1" si="444"/>
        <v/>
      </c>
      <c r="CB460" s="37" t="str">
        <f t="shared" ca="1" si="445"/>
        <v/>
      </c>
    </row>
    <row r="461" spans="1:80" x14ac:dyDescent="0.25">
      <c r="A461" s="10">
        <f>IF('Macrobond Imports'!A460="","",'Macrobond Imports'!A460)</f>
        <v>31107</v>
      </c>
      <c r="B461" s="9" t="str">
        <f>IF('Macrobond Imports'!B460="","",'Macrobond Imports'!B460)</f>
        <v/>
      </c>
      <c r="C461" s="9" t="str">
        <f>IF('Macrobond Imports'!C460="","",'Macrobond Imports'!C460)</f>
        <v/>
      </c>
      <c r="D461" s="9" t="str">
        <f>IF('Macrobond Imports'!Z460="","",'Macrobond Imports'!Z460)</f>
        <v/>
      </c>
      <c r="E461" s="9" t="str">
        <f>IF('Macrobond Imports'!BH460="","",'Macrobond Imports'!BH460)</f>
        <v/>
      </c>
      <c r="F461" s="9" t="str">
        <f>IF('Macrobond Imports'!BJ460="","",'Macrobond Imports'!BJ460)</f>
        <v/>
      </c>
      <c r="G461" s="9" t="str">
        <f>IF('Macrobond Imports'!BK460="","",'Macrobond Imports'!BK460)</f>
        <v/>
      </c>
      <c r="H461" s="9" t="str">
        <f>IF('Macrobond Imports'!BL460="","",'Macrobond Imports'!BL460)</f>
        <v/>
      </c>
      <c r="I461" s="9" t="str">
        <f>IF('Macrobond Imports'!BS460="","",'Macrobond Imports'!BS460)</f>
        <v/>
      </c>
      <c r="J461" s="9" t="str">
        <f>IF('Macrobond Imports'!AA460="","",'Macrobond Imports'!AA460)</f>
        <v/>
      </c>
      <c r="K461" s="9">
        <f>IF('Macrobond Imports'!DF460="","",'Macrobond Imports'!DF460)</f>
        <v>102.7</v>
      </c>
      <c r="L461" s="9">
        <f>IF('Macrobond Imports'!EA460="","",'Macrobond Imports'!EA460)</f>
        <v>97.6</v>
      </c>
      <c r="M461" s="9">
        <f>IF('Macrobond Imports'!FA460="","",'Macrobond Imports'!FA460)</f>
        <v>92.8</v>
      </c>
      <c r="N461" s="9">
        <f>IF('Macrobond Imports'!FC460="","",'Macrobond Imports'!FC460)</f>
        <v>105.2</v>
      </c>
      <c r="P461" s="16">
        <f t="shared" si="391"/>
        <v>31107</v>
      </c>
      <c r="Q461" s="17" t="str">
        <f t="shared" si="392"/>
        <v/>
      </c>
      <c r="R461" s="17" t="str">
        <f t="shared" si="393"/>
        <v/>
      </c>
      <c r="S461" s="17" t="str">
        <f t="shared" si="394"/>
        <v/>
      </c>
      <c r="T461" s="17" t="str">
        <f t="shared" si="395"/>
        <v/>
      </c>
      <c r="U461" s="17" t="str">
        <f t="shared" si="396"/>
        <v/>
      </c>
      <c r="V461" s="17" t="str">
        <f t="shared" si="397"/>
        <v/>
      </c>
      <c r="W461" s="17" t="str">
        <f t="shared" si="398"/>
        <v/>
      </c>
      <c r="X461" s="17" t="str">
        <f t="shared" si="399"/>
        <v/>
      </c>
      <c r="Y461" s="17" t="str">
        <f t="shared" si="400"/>
        <v/>
      </c>
      <c r="Z461" s="17">
        <f t="shared" si="401"/>
        <v>-9.7276264591439343E-4</v>
      </c>
      <c r="AA461" s="17">
        <f t="shared" si="402"/>
        <v>-1.8108651911468931E-2</v>
      </c>
      <c r="AB461" s="17">
        <f t="shared" si="403"/>
        <v>0</v>
      </c>
      <c r="AC461" s="17">
        <f t="shared" si="404"/>
        <v>-9.4966761633419328E-4</v>
      </c>
      <c r="AE461" s="17" t="str">
        <f t="shared" ca="1" si="405"/>
        <v/>
      </c>
      <c r="AF461" s="17" t="str">
        <f t="shared" ca="1" si="406"/>
        <v/>
      </c>
      <c r="AG461" s="17" t="str">
        <f t="shared" ca="1" si="407"/>
        <v/>
      </c>
      <c r="AH461" s="17" t="str">
        <f t="shared" ca="1" si="408"/>
        <v/>
      </c>
      <c r="AI461" s="17" t="str">
        <f t="shared" ca="1" si="409"/>
        <v/>
      </c>
      <c r="AJ461" s="17" t="str">
        <f t="shared" ca="1" si="410"/>
        <v/>
      </c>
      <c r="AK461" s="17" t="str">
        <f t="shared" ca="1" si="411"/>
        <v/>
      </c>
      <c r="AL461" s="17" t="str">
        <f t="shared" ca="1" si="412"/>
        <v/>
      </c>
      <c r="AM461" s="17" t="str">
        <f t="shared" ca="1" si="413"/>
        <v/>
      </c>
      <c r="AN461" s="17">
        <f t="shared" ca="1" si="414"/>
        <v>-2.9126213592233219E-3</v>
      </c>
      <c r="AO461" s="17">
        <f t="shared" ca="1" si="415"/>
        <v>-7.6631977294228992E-2</v>
      </c>
      <c r="AP461" s="17">
        <f t="shared" ca="1" si="416"/>
        <v>-3.3333333333333326E-2</v>
      </c>
      <c r="AQ461" s="17">
        <f t="shared" ca="1" si="417"/>
        <v>7.6628352490422103E-3</v>
      </c>
      <c r="AS461" s="17" t="str">
        <f t="shared" ca="1" si="418"/>
        <v/>
      </c>
      <c r="AT461" s="17" t="str">
        <f t="shared" ca="1" si="419"/>
        <v/>
      </c>
      <c r="AU461" s="17" t="str">
        <f t="shared" ca="1" si="420"/>
        <v/>
      </c>
      <c r="AV461" s="17" t="str">
        <f t="shared" ca="1" si="421"/>
        <v/>
      </c>
      <c r="AW461" s="17" t="str">
        <f t="shared" ca="1" si="422"/>
        <v/>
      </c>
      <c r="AX461" s="17" t="str">
        <f t="shared" ca="1" si="423"/>
        <v/>
      </c>
      <c r="AY461" s="17" t="str">
        <f t="shared" ca="1" si="424"/>
        <v/>
      </c>
      <c r="AZ461" s="17" t="str">
        <f t="shared" ca="1" si="425"/>
        <v/>
      </c>
      <c r="BA461" s="17" t="str">
        <f t="shared" ca="1" si="426"/>
        <v/>
      </c>
      <c r="BB461" s="17">
        <f t="shared" ca="1" si="427"/>
        <v>-1.9239457429393925E-2</v>
      </c>
      <c r="BC461" s="17">
        <f t="shared" ca="1" si="428"/>
        <v>-0.1416835210776245</v>
      </c>
      <c r="BD461" s="17">
        <f t="shared" ca="1" si="429"/>
        <v>-8.1755035295397183E-2</v>
      </c>
      <c r="BE461" s="17">
        <f t="shared" ca="1" si="430"/>
        <v>-3.7932626789359825E-3</v>
      </c>
      <c r="BG461" s="17" t="str">
        <f t="shared" ca="1" si="431"/>
        <v/>
      </c>
      <c r="BH461" s="17" t="str">
        <f t="shared" ca="1" si="432"/>
        <v/>
      </c>
      <c r="BI461" s="17" t="str">
        <f t="shared" ca="1" si="433"/>
        <v/>
      </c>
      <c r="BJ461" s="17" t="str">
        <f t="shared" ca="1" si="434"/>
        <v/>
      </c>
      <c r="BK461" s="17" t="str">
        <f t="shared" ca="1" si="435"/>
        <v/>
      </c>
      <c r="BL461" s="17" t="str">
        <f t="shared" ca="1" si="436"/>
        <v/>
      </c>
      <c r="BM461" s="17" t="str">
        <f t="shared" ca="1" si="437"/>
        <v/>
      </c>
      <c r="BN461" s="17" t="str">
        <f t="shared" ca="1" si="438"/>
        <v/>
      </c>
      <c r="BO461" s="17" t="str">
        <f t="shared" ca="1" si="439"/>
        <v/>
      </c>
      <c r="BP461" s="17">
        <f t="shared" ca="1" si="440"/>
        <v>-7.7444045454160282E-3</v>
      </c>
      <c r="BQ461" s="17">
        <f t="shared" ca="1" si="441"/>
        <v>-9.8608608760162975E-2</v>
      </c>
      <c r="BR461" s="17">
        <f t="shared" ca="1" si="442"/>
        <v>-3.1560339117614911E-2</v>
      </c>
      <c r="BS461" s="17">
        <f t="shared" ca="1" si="443"/>
        <v>3.8131519274375858E-3</v>
      </c>
      <c r="BX461" t="str">
        <f>IF('Macrobond Imports'!FG460="","",'Macrobond Imports'!FG460)</f>
        <v/>
      </c>
      <c r="BY461" t="str">
        <f>IF('Macrobond Imports'!AI460="","",'Macrobond Imports'!AI460)</f>
        <v/>
      </c>
      <c r="CA461" s="37" t="str">
        <f t="shared" ca="1" si="444"/>
        <v/>
      </c>
      <c r="CB461" s="37" t="str">
        <f t="shared" ca="1" si="445"/>
        <v/>
      </c>
    </row>
    <row r="462" spans="1:80" x14ac:dyDescent="0.25">
      <c r="A462" s="10">
        <f>IF('Macrobond Imports'!A461="","",'Macrobond Imports'!A461)</f>
        <v>31138</v>
      </c>
      <c r="B462" s="9" t="str">
        <f>IF('Macrobond Imports'!B461="","",'Macrobond Imports'!B461)</f>
        <v/>
      </c>
      <c r="C462" s="9" t="str">
        <f>IF('Macrobond Imports'!C461="","",'Macrobond Imports'!C461)</f>
        <v/>
      </c>
      <c r="D462" s="9" t="str">
        <f>IF('Macrobond Imports'!Z461="","",'Macrobond Imports'!Z461)</f>
        <v/>
      </c>
      <c r="E462" s="9" t="str">
        <f>IF('Macrobond Imports'!BH461="","",'Macrobond Imports'!BH461)</f>
        <v/>
      </c>
      <c r="F462" s="9" t="str">
        <f>IF('Macrobond Imports'!BJ461="","",'Macrobond Imports'!BJ461)</f>
        <v/>
      </c>
      <c r="G462" s="9" t="str">
        <f>IF('Macrobond Imports'!BK461="","",'Macrobond Imports'!BK461)</f>
        <v/>
      </c>
      <c r="H462" s="9" t="str">
        <f>IF('Macrobond Imports'!BL461="","",'Macrobond Imports'!BL461)</f>
        <v/>
      </c>
      <c r="I462" s="9" t="str">
        <f>IF('Macrobond Imports'!BS461="","",'Macrobond Imports'!BS461)</f>
        <v/>
      </c>
      <c r="J462" s="9" t="str">
        <f>IF('Macrobond Imports'!AA461="","",'Macrobond Imports'!AA461)</f>
        <v/>
      </c>
      <c r="K462" s="9">
        <f>IF('Macrobond Imports'!DF461="","",'Macrobond Imports'!DF461)</f>
        <v>102.9</v>
      </c>
      <c r="L462" s="9">
        <f>IF('Macrobond Imports'!EA461="","",'Macrobond Imports'!EA461)</f>
        <v>96.7</v>
      </c>
      <c r="M462" s="9">
        <f>IF('Macrobond Imports'!FA461="","",'Macrobond Imports'!FA461)</f>
        <v>94.6</v>
      </c>
      <c r="N462" s="9">
        <f>IF('Macrobond Imports'!FC461="","",'Macrobond Imports'!FC461)</f>
        <v>105.2</v>
      </c>
      <c r="P462" s="16">
        <f t="shared" si="391"/>
        <v>31138</v>
      </c>
      <c r="Q462" s="17" t="str">
        <f t="shared" si="392"/>
        <v/>
      </c>
      <c r="R462" s="17" t="str">
        <f t="shared" si="393"/>
        <v/>
      </c>
      <c r="S462" s="17" t="str">
        <f t="shared" si="394"/>
        <v/>
      </c>
      <c r="T462" s="17" t="str">
        <f t="shared" si="395"/>
        <v/>
      </c>
      <c r="U462" s="17" t="str">
        <f t="shared" si="396"/>
        <v/>
      </c>
      <c r="V462" s="17" t="str">
        <f t="shared" si="397"/>
        <v/>
      </c>
      <c r="W462" s="17" t="str">
        <f t="shared" si="398"/>
        <v/>
      </c>
      <c r="X462" s="17" t="str">
        <f t="shared" si="399"/>
        <v/>
      </c>
      <c r="Y462" s="17" t="str">
        <f t="shared" si="400"/>
        <v/>
      </c>
      <c r="Z462" s="17">
        <f t="shared" si="401"/>
        <v>1.9474196689386325E-3</v>
      </c>
      <c r="AA462" s="17">
        <f t="shared" si="402"/>
        <v>-9.2213114754097214E-3</v>
      </c>
      <c r="AB462" s="17">
        <f t="shared" si="403"/>
        <v>1.93965517241379E-2</v>
      </c>
      <c r="AC462" s="17">
        <f t="shared" si="404"/>
        <v>0</v>
      </c>
      <c r="AE462" s="17" t="str">
        <f t="shared" ca="1" si="405"/>
        <v/>
      </c>
      <c r="AF462" s="17" t="str">
        <f t="shared" ca="1" si="406"/>
        <v/>
      </c>
      <c r="AG462" s="17" t="str">
        <f t="shared" ca="1" si="407"/>
        <v/>
      </c>
      <c r="AH462" s="17" t="str">
        <f t="shared" ca="1" si="408"/>
        <v/>
      </c>
      <c r="AI462" s="17" t="str">
        <f t="shared" ca="1" si="409"/>
        <v/>
      </c>
      <c r="AJ462" s="17" t="str">
        <f t="shared" ca="1" si="410"/>
        <v/>
      </c>
      <c r="AK462" s="17" t="str">
        <f t="shared" ca="1" si="411"/>
        <v/>
      </c>
      <c r="AL462" s="17" t="str">
        <f t="shared" ca="1" si="412"/>
        <v/>
      </c>
      <c r="AM462" s="17" t="str">
        <f t="shared" ca="1" si="413"/>
        <v/>
      </c>
      <c r="AN462" s="17">
        <f t="shared" ca="1" si="414"/>
        <v>-2.9069767441860517E-3</v>
      </c>
      <c r="AO462" s="17">
        <f t="shared" ca="1" si="415"/>
        <v>-8.0798479087452524E-2</v>
      </c>
      <c r="AP462" s="17">
        <f t="shared" ca="1" si="416"/>
        <v>-1.8672199170124637E-2</v>
      </c>
      <c r="AQ462" s="17">
        <f t="shared" ca="1" si="417"/>
        <v>6.698564593301537E-3</v>
      </c>
      <c r="AS462" s="17" t="str">
        <f t="shared" ca="1" si="418"/>
        <v/>
      </c>
      <c r="AT462" s="17" t="str">
        <f t="shared" ca="1" si="419"/>
        <v/>
      </c>
      <c r="AU462" s="17" t="str">
        <f t="shared" ca="1" si="420"/>
        <v/>
      </c>
      <c r="AV462" s="17" t="str">
        <f t="shared" ca="1" si="421"/>
        <v/>
      </c>
      <c r="AW462" s="17" t="str">
        <f t="shared" ca="1" si="422"/>
        <v/>
      </c>
      <c r="AX462" s="17" t="str">
        <f t="shared" ca="1" si="423"/>
        <v/>
      </c>
      <c r="AY462" s="17" t="str">
        <f t="shared" ca="1" si="424"/>
        <v/>
      </c>
      <c r="AZ462" s="17" t="str">
        <f t="shared" ca="1" si="425"/>
        <v/>
      </c>
      <c r="BA462" s="17" t="str">
        <f t="shared" ca="1" si="426"/>
        <v/>
      </c>
      <c r="BB462" s="17">
        <f t="shared" ca="1" si="427"/>
        <v>-7.7369075843558566E-3</v>
      </c>
      <c r="BC462" s="17">
        <f t="shared" ca="1" si="428"/>
        <v>-0.1221022348944556</v>
      </c>
      <c r="BD462" s="17">
        <f t="shared" ca="1" si="429"/>
        <v>8.5015462468795988E-3</v>
      </c>
      <c r="BE462" s="17">
        <f t="shared" ca="1" si="430"/>
        <v>-3.7932626789359825E-3</v>
      </c>
      <c r="BG462" s="17" t="str">
        <f t="shared" ca="1" si="431"/>
        <v/>
      </c>
      <c r="BH462" s="17" t="str">
        <f t="shared" ca="1" si="432"/>
        <v/>
      </c>
      <c r="BI462" s="17" t="str">
        <f t="shared" ca="1" si="433"/>
        <v/>
      </c>
      <c r="BJ462" s="17" t="str">
        <f t="shared" ca="1" si="434"/>
        <v/>
      </c>
      <c r="BK462" s="17" t="str">
        <f t="shared" ca="1" si="435"/>
        <v/>
      </c>
      <c r="BL462" s="17" t="str">
        <f t="shared" ca="1" si="436"/>
        <v/>
      </c>
      <c r="BM462" s="17" t="str">
        <f t="shared" ca="1" si="437"/>
        <v/>
      </c>
      <c r="BN462" s="17" t="str">
        <f t="shared" ca="1" si="438"/>
        <v/>
      </c>
      <c r="BO462" s="17" t="str">
        <f t="shared" ca="1" si="439"/>
        <v/>
      </c>
      <c r="BP462" s="17">
        <f t="shared" ca="1" si="440"/>
        <v>-5.8055029745808229E-3</v>
      </c>
      <c r="BQ462" s="17">
        <f t="shared" ca="1" si="441"/>
        <v>-9.2344876119294206E-2</v>
      </c>
      <c r="BR462" s="17">
        <f t="shared" ca="1" si="442"/>
        <v>-2.1108173535281383E-3</v>
      </c>
      <c r="BS462" s="17">
        <f t="shared" ca="1" si="443"/>
        <v>1.9038548761047824E-3</v>
      </c>
      <c r="BX462" t="str">
        <f>IF('Macrobond Imports'!FG461="","",'Macrobond Imports'!FG461)</f>
        <v/>
      </c>
      <c r="BY462" t="str">
        <f>IF('Macrobond Imports'!AI461="","",'Macrobond Imports'!AI461)</f>
        <v/>
      </c>
      <c r="CA462" s="37" t="str">
        <f t="shared" ca="1" si="444"/>
        <v/>
      </c>
      <c r="CB462" s="37" t="str">
        <f t="shared" ca="1" si="445"/>
        <v/>
      </c>
    </row>
    <row r="463" spans="1:80" x14ac:dyDescent="0.25">
      <c r="A463" s="10">
        <f>IF('Macrobond Imports'!A462="","",'Macrobond Imports'!A462)</f>
        <v>31168</v>
      </c>
      <c r="B463" s="9" t="str">
        <f>IF('Macrobond Imports'!B462="","",'Macrobond Imports'!B462)</f>
        <v/>
      </c>
      <c r="C463" s="9" t="str">
        <f>IF('Macrobond Imports'!C462="","",'Macrobond Imports'!C462)</f>
        <v/>
      </c>
      <c r="D463" s="9" t="str">
        <f>IF('Macrobond Imports'!Z462="","",'Macrobond Imports'!Z462)</f>
        <v/>
      </c>
      <c r="E463" s="9" t="str">
        <f>IF('Macrobond Imports'!BH462="","",'Macrobond Imports'!BH462)</f>
        <v/>
      </c>
      <c r="F463" s="9" t="str">
        <f>IF('Macrobond Imports'!BJ462="","",'Macrobond Imports'!BJ462)</f>
        <v/>
      </c>
      <c r="G463" s="9" t="str">
        <f>IF('Macrobond Imports'!BK462="","",'Macrobond Imports'!BK462)</f>
        <v/>
      </c>
      <c r="H463" s="9" t="str">
        <f>IF('Macrobond Imports'!BL462="","",'Macrobond Imports'!BL462)</f>
        <v/>
      </c>
      <c r="I463" s="9" t="str">
        <f>IF('Macrobond Imports'!BS462="","",'Macrobond Imports'!BS462)</f>
        <v/>
      </c>
      <c r="J463" s="9" t="str">
        <f>IF('Macrobond Imports'!AA462="","",'Macrobond Imports'!AA462)</f>
        <v/>
      </c>
      <c r="K463" s="9">
        <f>IF('Macrobond Imports'!DF462="","",'Macrobond Imports'!DF462)</f>
        <v>103.2</v>
      </c>
      <c r="L463" s="9">
        <f>IF('Macrobond Imports'!EA462="","",'Macrobond Imports'!EA462)</f>
        <v>95.8</v>
      </c>
      <c r="M463" s="9">
        <f>IF('Macrobond Imports'!FA462="","",'Macrobond Imports'!FA462)</f>
        <v>94.9</v>
      </c>
      <c r="N463" s="9">
        <f>IF('Macrobond Imports'!FC462="","",'Macrobond Imports'!FC462)</f>
        <v>105.3</v>
      </c>
      <c r="P463" s="16">
        <f t="shared" si="391"/>
        <v>31168</v>
      </c>
      <c r="Q463" s="17" t="str">
        <f t="shared" si="392"/>
        <v/>
      </c>
      <c r="R463" s="17" t="str">
        <f t="shared" si="393"/>
        <v/>
      </c>
      <c r="S463" s="17" t="str">
        <f t="shared" si="394"/>
        <v/>
      </c>
      <c r="T463" s="17" t="str">
        <f t="shared" si="395"/>
        <v/>
      </c>
      <c r="U463" s="17" t="str">
        <f t="shared" si="396"/>
        <v/>
      </c>
      <c r="V463" s="17" t="str">
        <f t="shared" si="397"/>
        <v/>
      </c>
      <c r="W463" s="17" t="str">
        <f t="shared" si="398"/>
        <v/>
      </c>
      <c r="X463" s="17" t="str">
        <f t="shared" si="399"/>
        <v/>
      </c>
      <c r="Y463" s="17" t="str">
        <f t="shared" si="400"/>
        <v/>
      </c>
      <c r="Z463" s="17">
        <f t="shared" si="401"/>
        <v>2.9154518950436081E-3</v>
      </c>
      <c r="AA463" s="17">
        <f t="shared" si="402"/>
        <v>-9.3071354705274167E-3</v>
      </c>
      <c r="AB463" s="17">
        <f t="shared" si="403"/>
        <v>3.1712473572940159E-3</v>
      </c>
      <c r="AC463" s="17">
        <f t="shared" si="404"/>
        <v>9.5057034220524805E-4</v>
      </c>
      <c r="AE463" s="17" t="str">
        <f t="shared" ca="1" si="405"/>
        <v/>
      </c>
      <c r="AF463" s="17" t="str">
        <f t="shared" ca="1" si="406"/>
        <v/>
      </c>
      <c r="AG463" s="17" t="str">
        <f t="shared" ca="1" si="407"/>
        <v/>
      </c>
      <c r="AH463" s="17" t="str">
        <f t="shared" ca="1" si="408"/>
        <v/>
      </c>
      <c r="AI463" s="17" t="str">
        <f t="shared" ca="1" si="409"/>
        <v/>
      </c>
      <c r="AJ463" s="17" t="str">
        <f t="shared" ca="1" si="410"/>
        <v/>
      </c>
      <c r="AK463" s="17" t="str">
        <f t="shared" ca="1" si="411"/>
        <v/>
      </c>
      <c r="AL463" s="17" t="str">
        <f t="shared" ca="1" si="412"/>
        <v/>
      </c>
      <c r="AM463" s="17" t="str">
        <f t="shared" ca="1" si="413"/>
        <v/>
      </c>
      <c r="AN463" s="17">
        <f t="shared" ca="1" si="414"/>
        <v>-1.9342359767892114E-3</v>
      </c>
      <c r="AO463" s="17">
        <f t="shared" ca="1" si="415"/>
        <v>-8.3253588516746468E-2</v>
      </c>
      <c r="AP463" s="17">
        <f t="shared" ca="1" si="416"/>
        <v>-1.7598343685300111E-2</v>
      </c>
      <c r="AQ463" s="17">
        <f t="shared" ca="1" si="417"/>
        <v>6.6921606118546251E-3</v>
      </c>
      <c r="AS463" s="17" t="str">
        <f t="shared" ca="1" si="418"/>
        <v/>
      </c>
      <c r="AT463" s="17" t="str">
        <f t="shared" ca="1" si="419"/>
        <v/>
      </c>
      <c r="AU463" s="17" t="str">
        <f t="shared" ca="1" si="420"/>
        <v/>
      </c>
      <c r="AV463" s="17" t="str">
        <f t="shared" ca="1" si="421"/>
        <v/>
      </c>
      <c r="AW463" s="17" t="str">
        <f t="shared" ca="1" si="422"/>
        <v/>
      </c>
      <c r="AX463" s="17" t="str">
        <f t="shared" ca="1" si="423"/>
        <v/>
      </c>
      <c r="AY463" s="17" t="str">
        <f t="shared" ca="1" si="424"/>
        <v/>
      </c>
      <c r="AZ463" s="17" t="str">
        <f t="shared" ca="1" si="425"/>
        <v/>
      </c>
      <c r="BA463" s="17" t="str">
        <f t="shared" ca="1" si="426"/>
        <v/>
      </c>
      <c r="BB463" s="17">
        <f t="shared" ca="1" si="427"/>
        <v>1.5655279858023841E-2</v>
      </c>
      <c r="BC463" s="17">
        <f t="shared" ca="1" si="428"/>
        <v>-0.13718736012530508</v>
      </c>
      <c r="BD463" s="17">
        <f t="shared" ca="1" si="429"/>
        <v>9.3636370314864381E-2</v>
      </c>
      <c r="BE463" s="17">
        <f t="shared" ca="1" si="430"/>
        <v>0</v>
      </c>
      <c r="BG463" s="17" t="str">
        <f t="shared" ca="1" si="431"/>
        <v/>
      </c>
      <c r="BH463" s="17" t="str">
        <f t="shared" ca="1" si="432"/>
        <v/>
      </c>
      <c r="BI463" s="17" t="str">
        <f t="shared" ca="1" si="433"/>
        <v/>
      </c>
      <c r="BJ463" s="17" t="str">
        <f t="shared" ca="1" si="434"/>
        <v/>
      </c>
      <c r="BK463" s="17" t="str">
        <f t="shared" ca="1" si="435"/>
        <v/>
      </c>
      <c r="BL463" s="17" t="str">
        <f t="shared" ca="1" si="436"/>
        <v/>
      </c>
      <c r="BM463" s="17" t="str">
        <f t="shared" ca="1" si="437"/>
        <v/>
      </c>
      <c r="BN463" s="17" t="str">
        <f t="shared" ca="1" si="438"/>
        <v/>
      </c>
      <c r="BO463" s="17" t="str">
        <f t="shared" ca="1" si="439"/>
        <v/>
      </c>
      <c r="BP463" s="17">
        <f t="shared" ca="1" si="440"/>
        <v>-1.9351712931159337E-3</v>
      </c>
      <c r="BQ463" s="17">
        <f t="shared" ca="1" si="441"/>
        <v>-0.11614168868052643</v>
      </c>
      <c r="BR463" s="17">
        <f t="shared" ca="1" si="442"/>
        <v>-8.3769264563552381E-3</v>
      </c>
      <c r="BS463" s="17">
        <f t="shared" ca="1" si="443"/>
        <v>0</v>
      </c>
      <c r="BX463" t="str">
        <f>IF('Macrobond Imports'!FG462="","",'Macrobond Imports'!FG462)</f>
        <v/>
      </c>
      <c r="BY463" t="str">
        <f>IF('Macrobond Imports'!AI462="","",'Macrobond Imports'!AI462)</f>
        <v/>
      </c>
      <c r="CA463" s="37" t="str">
        <f t="shared" ca="1" si="444"/>
        <v/>
      </c>
      <c r="CB463" s="37" t="str">
        <f t="shared" ca="1" si="445"/>
        <v/>
      </c>
    </row>
    <row r="464" spans="1:80" x14ac:dyDescent="0.25">
      <c r="A464" s="10">
        <f>IF('Macrobond Imports'!A463="","",'Macrobond Imports'!A463)</f>
        <v>31199</v>
      </c>
      <c r="B464" s="9" t="str">
        <f>IF('Macrobond Imports'!B463="","",'Macrobond Imports'!B463)</f>
        <v/>
      </c>
      <c r="C464" s="9" t="str">
        <f>IF('Macrobond Imports'!C463="","",'Macrobond Imports'!C463)</f>
        <v/>
      </c>
      <c r="D464" s="9" t="str">
        <f>IF('Macrobond Imports'!Z463="","",'Macrobond Imports'!Z463)</f>
        <v/>
      </c>
      <c r="E464" s="9" t="str">
        <f>IF('Macrobond Imports'!BH463="","",'Macrobond Imports'!BH463)</f>
        <v/>
      </c>
      <c r="F464" s="9" t="str">
        <f>IF('Macrobond Imports'!BJ463="","",'Macrobond Imports'!BJ463)</f>
        <v/>
      </c>
      <c r="G464" s="9" t="str">
        <f>IF('Macrobond Imports'!BK463="","",'Macrobond Imports'!BK463)</f>
        <v/>
      </c>
      <c r="H464" s="9" t="str">
        <f>IF('Macrobond Imports'!BL463="","",'Macrobond Imports'!BL463)</f>
        <v/>
      </c>
      <c r="I464" s="9" t="str">
        <f>IF('Macrobond Imports'!BS463="","",'Macrobond Imports'!BS463)</f>
        <v/>
      </c>
      <c r="J464" s="9" t="str">
        <f>IF('Macrobond Imports'!AA463="","",'Macrobond Imports'!AA463)</f>
        <v/>
      </c>
      <c r="K464" s="9">
        <f>IF('Macrobond Imports'!DF463="","",'Macrobond Imports'!DF463)</f>
        <v>102.6</v>
      </c>
      <c r="L464" s="9">
        <f>IF('Macrobond Imports'!EA463="","",'Macrobond Imports'!EA463)</f>
        <v>95.2</v>
      </c>
      <c r="M464" s="9">
        <f>IF('Macrobond Imports'!FA463="","",'Macrobond Imports'!FA463)</f>
        <v>91.6</v>
      </c>
      <c r="N464" s="9">
        <f>IF('Macrobond Imports'!FC463="","",'Macrobond Imports'!FC463)</f>
        <v>105.5</v>
      </c>
      <c r="P464" s="16">
        <f t="shared" si="391"/>
        <v>31199</v>
      </c>
      <c r="Q464" s="17" t="str">
        <f t="shared" si="392"/>
        <v/>
      </c>
      <c r="R464" s="17" t="str">
        <f t="shared" si="393"/>
        <v/>
      </c>
      <c r="S464" s="17" t="str">
        <f t="shared" si="394"/>
        <v/>
      </c>
      <c r="T464" s="17" t="str">
        <f t="shared" si="395"/>
        <v/>
      </c>
      <c r="U464" s="17" t="str">
        <f t="shared" si="396"/>
        <v/>
      </c>
      <c r="V464" s="17" t="str">
        <f t="shared" si="397"/>
        <v/>
      </c>
      <c r="W464" s="17" t="str">
        <f t="shared" si="398"/>
        <v/>
      </c>
      <c r="X464" s="17" t="str">
        <f t="shared" si="399"/>
        <v/>
      </c>
      <c r="Y464" s="17" t="str">
        <f t="shared" si="400"/>
        <v/>
      </c>
      <c r="Z464" s="17">
        <f t="shared" si="401"/>
        <v>-5.8139534883722144E-3</v>
      </c>
      <c r="AA464" s="17">
        <f t="shared" si="402"/>
        <v>-6.2630480167014113E-3</v>
      </c>
      <c r="AB464" s="17">
        <f t="shared" si="403"/>
        <v>-3.4773445732349972E-2</v>
      </c>
      <c r="AC464" s="17">
        <f t="shared" si="404"/>
        <v>1.8993352326686086E-3</v>
      </c>
      <c r="AE464" s="17" t="str">
        <f t="shared" ca="1" si="405"/>
        <v/>
      </c>
      <c r="AF464" s="17" t="str">
        <f t="shared" ca="1" si="406"/>
        <v/>
      </c>
      <c r="AG464" s="17" t="str">
        <f t="shared" ca="1" si="407"/>
        <v/>
      </c>
      <c r="AH464" s="17" t="str">
        <f t="shared" ca="1" si="408"/>
        <v/>
      </c>
      <c r="AI464" s="17" t="str">
        <f t="shared" ca="1" si="409"/>
        <v/>
      </c>
      <c r="AJ464" s="17" t="str">
        <f t="shared" ca="1" si="410"/>
        <v/>
      </c>
      <c r="AK464" s="17" t="str">
        <f t="shared" ca="1" si="411"/>
        <v/>
      </c>
      <c r="AL464" s="17" t="str">
        <f t="shared" ca="1" si="412"/>
        <v/>
      </c>
      <c r="AM464" s="17" t="str">
        <f t="shared" ca="1" si="413"/>
        <v/>
      </c>
      <c r="AN464" s="17">
        <f t="shared" ca="1" si="414"/>
        <v>-9.6525096525096332E-3</v>
      </c>
      <c r="AO464" s="17">
        <f t="shared" ca="1" si="415"/>
        <v>-7.841239109390119E-2</v>
      </c>
      <c r="AP464" s="17">
        <f t="shared" ca="1" si="416"/>
        <v>-5.2740434332988695E-2</v>
      </c>
      <c r="AQ464" s="17">
        <f t="shared" ca="1" si="417"/>
        <v>6.6793893129770687E-3</v>
      </c>
      <c r="AS464" s="17" t="str">
        <f t="shared" ca="1" si="418"/>
        <v/>
      </c>
      <c r="AT464" s="17" t="str">
        <f t="shared" ca="1" si="419"/>
        <v/>
      </c>
      <c r="AU464" s="17" t="str">
        <f t="shared" ca="1" si="420"/>
        <v/>
      </c>
      <c r="AV464" s="17" t="str">
        <f t="shared" ca="1" si="421"/>
        <v/>
      </c>
      <c r="AW464" s="17" t="str">
        <f t="shared" ca="1" si="422"/>
        <v/>
      </c>
      <c r="AX464" s="17" t="str">
        <f t="shared" ca="1" si="423"/>
        <v/>
      </c>
      <c r="AY464" s="17" t="str">
        <f t="shared" ca="1" si="424"/>
        <v/>
      </c>
      <c r="AZ464" s="17" t="str">
        <f t="shared" ca="1" si="425"/>
        <v/>
      </c>
      <c r="BA464" s="17" t="str">
        <f t="shared" ca="1" si="426"/>
        <v/>
      </c>
      <c r="BB464" s="17">
        <f t="shared" ca="1" si="427"/>
        <v>-3.8891543646677462E-3</v>
      </c>
      <c r="BC464" s="17">
        <f t="shared" ca="1" si="428"/>
        <v>-9.4791709474346564E-2</v>
      </c>
      <c r="BD464" s="17">
        <f t="shared" ca="1" si="429"/>
        <v>-5.07294889331249E-2</v>
      </c>
      <c r="BE464" s="17">
        <f t="shared" ca="1" si="430"/>
        <v>1.1455730470647074E-2</v>
      </c>
      <c r="BG464" s="17" t="str">
        <f t="shared" ca="1" si="431"/>
        <v/>
      </c>
      <c r="BH464" s="17" t="str">
        <f t="shared" ca="1" si="432"/>
        <v/>
      </c>
      <c r="BI464" s="17" t="str">
        <f t="shared" ca="1" si="433"/>
        <v/>
      </c>
      <c r="BJ464" s="17" t="str">
        <f t="shared" ca="1" si="434"/>
        <v/>
      </c>
      <c r="BK464" s="17" t="str">
        <f t="shared" ca="1" si="435"/>
        <v/>
      </c>
      <c r="BL464" s="17" t="str">
        <f t="shared" ca="1" si="436"/>
        <v/>
      </c>
      <c r="BM464" s="17" t="str">
        <f t="shared" ca="1" si="437"/>
        <v/>
      </c>
      <c r="BN464" s="17" t="str">
        <f t="shared" ca="1" si="438"/>
        <v/>
      </c>
      <c r="BO464" s="17" t="str">
        <f t="shared" ca="1" si="439"/>
        <v/>
      </c>
      <c r="BP464" s="17">
        <f t="shared" ca="1" si="440"/>
        <v>-1.1594104921579418E-2</v>
      </c>
      <c r="BQ464" s="17">
        <f t="shared" ca="1" si="441"/>
        <v>-0.11854938163540796</v>
      </c>
      <c r="BR464" s="17">
        <f t="shared" ca="1" si="442"/>
        <v>-6.6371129982730759E-2</v>
      </c>
      <c r="BS464" s="17">
        <f t="shared" ca="1" si="443"/>
        <v>3.8022779396633677E-3</v>
      </c>
      <c r="BX464" t="str">
        <f>IF('Macrobond Imports'!FG463="","",'Macrobond Imports'!FG463)</f>
        <v/>
      </c>
      <c r="BY464" t="str">
        <f>IF('Macrobond Imports'!AI463="","",'Macrobond Imports'!AI463)</f>
        <v/>
      </c>
      <c r="CA464" s="37" t="str">
        <f t="shared" ca="1" si="444"/>
        <v/>
      </c>
      <c r="CB464" s="37" t="str">
        <f t="shared" ca="1" si="445"/>
        <v/>
      </c>
    </row>
    <row r="465" spans="1:80" x14ac:dyDescent="0.25">
      <c r="A465" s="10">
        <f>IF('Macrobond Imports'!A464="","",'Macrobond Imports'!A464)</f>
        <v>31229</v>
      </c>
      <c r="B465" s="9" t="str">
        <f>IF('Macrobond Imports'!B464="","",'Macrobond Imports'!B464)</f>
        <v/>
      </c>
      <c r="C465" s="9" t="str">
        <f>IF('Macrobond Imports'!C464="","",'Macrobond Imports'!C464)</f>
        <v/>
      </c>
      <c r="D465" s="9" t="str">
        <f>IF('Macrobond Imports'!Z464="","",'Macrobond Imports'!Z464)</f>
        <v/>
      </c>
      <c r="E465" s="9" t="str">
        <f>IF('Macrobond Imports'!BH464="","",'Macrobond Imports'!BH464)</f>
        <v/>
      </c>
      <c r="F465" s="9" t="str">
        <f>IF('Macrobond Imports'!BJ464="","",'Macrobond Imports'!BJ464)</f>
        <v/>
      </c>
      <c r="G465" s="9" t="str">
        <f>IF('Macrobond Imports'!BK464="","",'Macrobond Imports'!BK464)</f>
        <v/>
      </c>
      <c r="H465" s="9" t="str">
        <f>IF('Macrobond Imports'!BL464="","",'Macrobond Imports'!BL464)</f>
        <v/>
      </c>
      <c r="I465" s="9" t="str">
        <f>IF('Macrobond Imports'!BS464="","",'Macrobond Imports'!BS464)</f>
        <v/>
      </c>
      <c r="J465" s="9" t="str">
        <f>IF('Macrobond Imports'!AA464="","",'Macrobond Imports'!AA464)</f>
        <v/>
      </c>
      <c r="K465" s="9">
        <f>IF('Macrobond Imports'!DF464="","",'Macrobond Imports'!DF464)</f>
        <v>102.3</v>
      </c>
      <c r="L465" s="9">
        <f>IF('Macrobond Imports'!EA464="","",'Macrobond Imports'!EA464)</f>
        <v>94.9</v>
      </c>
      <c r="M465" s="9">
        <f>IF('Macrobond Imports'!FA464="","",'Macrobond Imports'!FA464)</f>
        <v>90.4</v>
      </c>
      <c r="N465" s="9">
        <f>IF('Macrobond Imports'!FC464="","",'Macrobond Imports'!FC464)</f>
        <v>105.3</v>
      </c>
      <c r="P465" s="16">
        <f t="shared" si="391"/>
        <v>31229</v>
      </c>
      <c r="Q465" s="17" t="str">
        <f t="shared" si="392"/>
        <v/>
      </c>
      <c r="R465" s="17" t="str">
        <f t="shared" si="393"/>
        <v/>
      </c>
      <c r="S465" s="17" t="str">
        <f t="shared" si="394"/>
        <v/>
      </c>
      <c r="T465" s="17" t="str">
        <f t="shared" si="395"/>
        <v/>
      </c>
      <c r="U465" s="17" t="str">
        <f t="shared" si="396"/>
        <v/>
      </c>
      <c r="V465" s="17" t="str">
        <f t="shared" si="397"/>
        <v/>
      </c>
      <c r="W465" s="17" t="str">
        <f t="shared" si="398"/>
        <v/>
      </c>
      <c r="X465" s="17" t="str">
        <f t="shared" si="399"/>
        <v/>
      </c>
      <c r="Y465" s="17" t="str">
        <f t="shared" si="400"/>
        <v/>
      </c>
      <c r="Z465" s="17">
        <f t="shared" si="401"/>
        <v>-2.9239766081871066E-3</v>
      </c>
      <c r="AA465" s="17">
        <f t="shared" si="402"/>
        <v>-3.1512605042016695E-3</v>
      </c>
      <c r="AB465" s="17">
        <f t="shared" si="403"/>
        <v>-1.3100436681222627E-2</v>
      </c>
      <c r="AC465" s="17">
        <f t="shared" si="404"/>
        <v>-1.8957345971564177E-3</v>
      </c>
      <c r="AE465" s="17" t="str">
        <f t="shared" ca="1" si="405"/>
        <v/>
      </c>
      <c r="AF465" s="17" t="str">
        <f t="shared" ca="1" si="406"/>
        <v/>
      </c>
      <c r="AG465" s="17" t="str">
        <f t="shared" ca="1" si="407"/>
        <v/>
      </c>
      <c r="AH465" s="17" t="str">
        <f t="shared" ca="1" si="408"/>
        <v/>
      </c>
      <c r="AI465" s="17" t="str">
        <f t="shared" ca="1" si="409"/>
        <v/>
      </c>
      <c r="AJ465" s="17" t="str">
        <f t="shared" ca="1" si="410"/>
        <v/>
      </c>
      <c r="AK465" s="17" t="str">
        <f t="shared" ca="1" si="411"/>
        <v/>
      </c>
      <c r="AL465" s="17" t="str">
        <f t="shared" ca="1" si="412"/>
        <v/>
      </c>
      <c r="AM465" s="17" t="str">
        <f t="shared" ca="1" si="413"/>
        <v/>
      </c>
      <c r="AN465" s="17">
        <f t="shared" ca="1" si="414"/>
        <v>-1.0638297872340496E-2</v>
      </c>
      <c r="AO465" s="17">
        <f t="shared" ca="1" si="415"/>
        <v>-8.7499999999999911E-2</v>
      </c>
      <c r="AP465" s="17">
        <f t="shared" ca="1" si="416"/>
        <v>-6.1266874350986433E-2</v>
      </c>
      <c r="AQ465" s="17">
        <f t="shared" ca="1" si="417"/>
        <v>3.8131553860818457E-3</v>
      </c>
      <c r="AS465" s="17" t="str">
        <f t="shared" ca="1" si="418"/>
        <v/>
      </c>
      <c r="AT465" s="17" t="str">
        <f t="shared" ca="1" si="419"/>
        <v/>
      </c>
      <c r="AU465" s="17" t="str">
        <f t="shared" ca="1" si="420"/>
        <v/>
      </c>
      <c r="AV465" s="17" t="str">
        <f t="shared" ca="1" si="421"/>
        <v/>
      </c>
      <c r="AW465" s="17" t="str">
        <f t="shared" ca="1" si="422"/>
        <v/>
      </c>
      <c r="AX465" s="17" t="str">
        <f t="shared" ca="1" si="423"/>
        <v/>
      </c>
      <c r="AY465" s="17" t="str">
        <f t="shared" ca="1" si="424"/>
        <v/>
      </c>
      <c r="AZ465" s="17" t="str">
        <f t="shared" ca="1" si="425"/>
        <v/>
      </c>
      <c r="BA465" s="17" t="str">
        <f t="shared" ca="1" si="426"/>
        <v/>
      </c>
      <c r="BB465" s="17">
        <f t="shared" ca="1" si="427"/>
        <v>-2.3120410360163879E-2</v>
      </c>
      <c r="BC465" s="17">
        <f t="shared" ca="1" si="428"/>
        <v>-7.2403815927712611E-2</v>
      </c>
      <c r="BD465" s="17">
        <f t="shared" ca="1" si="429"/>
        <v>-0.16610921183361849</v>
      </c>
      <c r="BE465" s="17">
        <f t="shared" ca="1" si="430"/>
        <v>3.8077063091708219E-3</v>
      </c>
      <c r="BG465" s="17" t="str">
        <f t="shared" ca="1" si="431"/>
        <v/>
      </c>
      <c r="BH465" s="17" t="str">
        <f t="shared" ca="1" si="432"/>
        <v/>
      </c>
      <c r="BI465" s="17" t="str">
        <f t="shared" ca="1" si="433"/>
        <v/>
      </c>
      <c r="BJ465" s="17" t="str">
        <f t="shared" ca="1" si="434"/>
        <v/>
      </c>
      <c r="BK465" s="17" t="str">
        <f t="shared" ca="1" si="435"/>
        <v/>
      </c>
      <c r="BL465" s="17" t="str">
        <f t="shared" ca="1" si="436"/>
        <v/>
      </c>
      <c r="BM465" s="17" t="str">
        <f t="shared" ca="1" si="437"/>
        <v/>
      </c>
      <c r="BN465" s="17" t="str">
        <f t="shared" ca="1" si="438"/>
        <v/>
      </c>
      <c r="BO465" s="17" t="str">
        <f t="shared" ca="1" si="439"/>
        <v/>
      </c>
      <c r="BP465" s="17">
        <f t="shared" ca="1" si="440"/>
        <v>-1.5458704505621368E-2</v>
      </c>
      <c r="BQ465" s="17">
        <f t="shared" ca="1" si="441"/>
        <v>-9.7595092590087584E-2</v>
      </c>
      <c r="BR465" s="17">
        <f t="shared" ca="1" si="442"/>
        <v>-8.2950301637460533E-2</v>
      </c>
      <c r="BS465" s="17">
        <f t="shared" ca="1" si="443"/>
        <v>0</v>
      </c>
      <c r="BX465" t="str">
        <f>IF('Macrobond Imports'!FG464="","",'Macrobond Imports'!FG464)</f>
        <v/>
      </c>
      <c r="BY465" t="str">
        <f>IF('Macrobond Imports'!AI464="","",'Macrobond Imports'!AI464)</f>
        <v/>
      </c>
      <c r="CA465" s="37" t="str">
        <f t="shared" ca="1" si="444"/>
        <v/>
      </c>
      <c r="CB465" s="37" t="str">
        <f t="shared" ca="1" si="445"/>
        <v/>
      </c>
    </row>
    <row r="466" spans="1:80" x14ac:dyDescent="0.25">
      <c r="A466" s="10">
        <f>IF('Macrobond Imports'!A465="","",'Macrobond Imports'!A465)</f>
        <v>31260</v>
      </c>
      <c r="B466" s="9" t="str">
        <f>IF('Macrobond Imports'!B465="","",'Macrobond Imports'!B465)</f>
        <v/>
      </c>
      <c r="C466" s="9" t="str">
        <f>IF('Macrobond Imports'!C465="","",'Macrobond Imports'!C465)</f>
        <v/>
      </c>
      <c r="D466" s="9" t="str">
        <f>IF('Macrobond Imports'!Z465="","",'Macrobond Imports'!Z465)</f>
        <v/>
      </c>
      <c r="E466" s="9" t="str">
        <f>IF('Macrobond Imports'!BH465="","",'Macrobond Imports'!BH465)</f>
        <v/>
      </c>
      <c r="F466" s="9" t="str">
        <f>IF('Macrobond Imports'!BJ465="","",'Macrobond Imports'!BJ465)</f>
        <v/>
      </c>
      <c r="G466" s="9" t="str">
        <f>IF('Macrobond Imports'!BK465="","",'Macrobond Imports'!BK465)</f>
        <v/>
      </c>
      <c r="H466" s="9" t="str">
        <f>IF('Macrobond Imports'!BL465="","",'Macrobond Imports'!BL465)</f>
        <v/>
      </c>
      <c r="I466" s="9" t="str">
        <f>IF('Macrobond Imports'!BS465="","",'Macrobond Imports'!BS465)</f>
        <v/>
      </c>
      <c r="J466" s="9" t="str">
        <f>IF('Macrobond Imports'!AA465="","",'Macrobond Imports'!AA465)</f>
        <v/>
      </c>
      <c r="K466" s="9">
        <f>IF('Macrobond Imports'!DF465="","",'Macrobond Imports'!DF465)</f>
        <v>102.3</v>
      </c>
      <c r="L466" s="9">
        <f>IF('Macrobond Imports'!EA465="","",'Macrobond Imports'!EA465)</f>
        <v>92.9</v>
      </c>
      <c r="M466" s="9">
        <f>IF('Macrobond Imports'!FA465="","",'Macrobond Imports'!FA465)</f>
        <v>90.3</v>
      </c>
      <c r="N466" s="9">
        <f>IF('Macrobond Imports'!FC465="","",'Macrobond Imports'!FC465)</f>
        <v>105.3</v>
      </c>
      <c r="P466" s="16">
        <f t="shared" si="391"/>
        <v>31260</v>
      </c>
      <c r="Q466" s="17" t="str">
        <f t="shared" si="392"/>
        <v/>
      </c>
      <c r="R466" s="17" t="str">
        <f t="shared" si="393"/>
        <v/>
      </c>
      <c r="S466" s="17" t="str">
        <f t="shared" si="394"/>
        <v/>
      </c>
      <c r="T466" s="17" t="str">
        <f t="shared" si="395"/>
        <v/>
      </c>
      <c r="U466" s="17" t="str">
        <f t="shared" si="396"/>
        <v/>
      </c>
      <c r="V466" s="17" t="str">
        <f t="shared" si="397"/>
        <v/>
      </c>
      <c r="W466" s="17" t="str">
        <f t="shared" si="398"/>
        <v/>
      </c>
      <c r="X466" s="17" t="str">
        <f t="shared" si="399"/>
        <v/>
      </c>
      <c r="Y466" s="17" t="str">
        <f t="shared" si="400"/>
        <v/>
      </c>
      <c r="Z466" s="17">
        <f t="shared" si="401"/>
        <v>0</v>
      </c>
      <c r="AA466" s="17">
        <f t="shared" si="402"/>
        <v>-2.1074815595363505E-2</v>
      </c>
      <c r="AB466" s="17">
        <f t="shared" si="403"/>
        <v>-1.1061946902656272E-3</v>
      </c>
      <c r="AC466" s="17">
        <f t="shared" si="404"/>
        <v>0</v>
      </c>
      <c r="AE466" s="17" t="str">
        <f t="shared" ca="1" si="405"/>
        <v/>
      </c>
      <c r="AF466" s="17" t="str">
        <f t="shared" ca="1" si="406"/>
        <v/>
      </c>
      <c r="AG466" s="17" t="str">
        <f t="shared" ca="1" si="407"/>
        <v/>
      </c>
      <c r="AH466" s="17" t="str">
        <f t="shared" ca="1" si="408"/>
        <v/>
      </c>
      <c r="AI466" s="17" t="str">
        <f t="shared" ca="1" si="409"/>
        <v/>
      </c>
      <c r="AJ466" s="17" t="str">
        <f t="shared" ca="1" si="410"/>
        <v/>
      </c>
      <c r="AK466" s="17" t="str">
        <f t="shared" ca="1" si="411"/>
        <v/>
      </c>
      <c r="AL466" s="17" t="str">
        <f t="shared" ca="1" si="412"/>
        <v/>
      </c>
      <c r="AM466" s="17" t="str">
        <f t="shared" ca="1" si="413"/>
        <v/>
      </c>
      <c r="AN466" s="17">
        <f t="shared" ca="1" si="414"/>
        <v>-8.720930232558155E-3</v>
      </c>
      <c r="AO466" s="17">
        <f t="shared" ca="1" si="415"/>
        <v>-0.100677637947725</v>
      </c>
      <c r="AP466" s="17">
        <f t="shared" ca="1" si="416"/>
        <v>-4.9473684210526336E-2</v>
      </c>
      <c r="AQ466" s="17">
        <f t="shared" ca="1" si="417"/>
        <v>1.9029495718363432E-3</v>
      </c>
      <c r="AS466" s="17" t="str">
        <f t="shared" ca="1" si="418"/>
        <v/>
      </c>
      <c r="AT466" s="17" t="str">
        <f t="shared" ca="1" si="419"/>
        <v/>
      </c>
      <c r="AU466" s="17" t="str">
        <f t="shared" ca="1" si="420"/>
        <v/>
      </c>
      <c r="AV466" s="17" t="str">
        <f t="shared" ca="1" si="421"/>
        <v/>
      </c>
      <c r="AW466" s="17" t="str">
        <f t="shared" ca="1" si="422"/>
        <v/>
      </c>
      <c r="AX466" s="17" t="str">
        <f t="shared" ca="1" si="423"/>
        <v/>
      </c>
      <c r="AY466" s="17" t="str">
        <f t="shared" ca="1" si="424"/>
        <v/>
      </c>
      <c r="AZ466" s="17" t="str">
        <f t="shared" ca="1" si="425"/>
        <v/>
      </c>
      <c r="BA466" s="17" t="str">
        <f t="shared" ca="1" si="426"/>
        <v/>
      </c>
      <c r="BB466" s="17">
        <f t="shared" ca="1" si="427"/>
        <v>-3.4430040469483059E-2</v>
      </c>
      <c r="BC466" s="17">
        <f t="shared" ca="1" si="428"/>
        <v>-0.11569756748865634</v>
      </c>
      <c r="BD466" s="17">
        <f t="shared" ca="1" si="429"/>
        <v>-0.18024107903388076</v>
      </c>
      <c r="BE466" s="17">
        <f t="shared" ca="1" si="430"/>
        <v>0</v>
      </c>
      <c r="BG466" s="17" t="str">
        <f t="shared" ca="1" si="431"/>
        <v/>
      </c>
      <c r="BH466" s="17" t="str">
        <f t="shared" ca="1" si="432"/>
        <v/>
      </c>
      <c r="BI466" s="17" t="str">
        <f t="shared" ca="1" si="433"/>
        <v/>
      </c>
      <c r="BJ466" s="17" t="str">
        <f t="shared" ca="1" si="434"/>
        <v/>
      </c>
      <c r="BK466" s="17" t="str">
        <f t="shared" ca="1" si="435"/>
        <v/>
      </c>
      <c r="BL466" s="17" t="str">
        <f t="shared" ca="1" si="436"/>
        <v/>
      </c>
      <c r="BM466" s="17" t="str">
        <f t="shared" ca="1" si="437"/>
        <v/>
      </c>
      <c r="BN466" s="17" t="str">
        <f t="shared" ca="1" si="438"/>
        <v/>
      </c>
      <c r="BO466" s="17" t="str">
        <f t="shared" ca="1" si="439"/>
        <v/>
      </c>
      <c r="BP466" s="17">
        <f t="shared" ca="1" si="440"/>
        <v>-9.7039697800117564E-3</v>
      </c>
      <c r="BQ466" s="17">
        <f t="shared" ca="1" si="441"/>
        <v>-0.12650854827152058</v>
      </c>
      <c r="BR466" s="17">
        <f t="shared" ca="1" si="442"/>
        <v>-5.3153565324019048E-2</v>
      </c>
      <c r="BS466" s="17">
        <f t="shared" ca="1" si="443"/>
        <v>0</v>
      </c>
      <c r="BX466" t="str">
        <f>IF('Macrobond Imports'!FG465="","",'Macrobond Imports'!FG465)</f>
        <v/>
      </c>
      <c r="BY466" t="str">
        <f>IF('Macrobond Imports'!AI465="","",'Macrobond Imports'!AI465)</f>
        <v/>
      </c>
      <c r="CA466" s="37" t="str">
        <f t="shared" ca="1" si="444"/>
        <v/>
      </c>
      <c r="CB466" s="37" t="str">
        <f t="shared" ca="1" si="445"/>
        <v/>
      </c>
    </row>
    <row r="467" spans="1:80" x14ac:dyDescent="0.25">
      <c r="A467" s="10">
        <f>IF('Macrobond Imports'!A466="","",'Macrobond Imports'!A466)</f>
        <v>31291</v>
      </c>
      <c r="B467" s="9" t="str">
        <f>IF('Macrobond Imports'!B466="","",'Macrobond Imports'!B466)</f>
        <v/>
      </c>
      <c r="C467" s="9" t="str">
        <f>IF('Macrobond Imports'!C466="","",'Macrobond Imports'!C466)</f>
        <v/>
      </c>
      <c r="D467" s="9" t="str">
        <f>IF('Macrobond Imports'!Z466="","",'Macrobond Imports'!Z466)</f>
        <v/>
      </c>
      <c r="E467" s="9" t="str">
        <f>IF('Macrobond Imports'!BH466="","",'Macrobond Imports'!BH466)</f>
        <v/>
      </c>
      <c r="F467" s="9" t="str">
        <f>IF('Macrobond Imports'!BJ466="","",'Macrobond Imports'!BJ466)</f>
        <v/>
      </c>
      <c r="G467" s="9" t="str">
        <f>IF('Macrobond Imports'!BK466="","",'Macrobond Imports'!BK466)</f>
        <v/>
      </c>
      <c r="H467" s="9" t="str">
        <f>IF('Macrobond Imports'!BL466="","",'Macrobond Imports'!BL466)</f>
        <v/>
      </c>
      <c r="I467" s="9" t="str">
        <f>IF('Macrobond Imports'!BS466="","",'Macrobond Imports'!BS466)</f>
        <v/>
      </c>
      <c r="J467" s="9" t="str">
        <f>IF('Macrobond Imports'!AA466="","",'Macrobond Imports'!AA466)</f>
        <v/>
      </c>
      <c r="K467" s="9">
        <f>IF('Macrobond Imports'!DF466="","",'Macrobond Imports'!DF466)</f>
        <v>102.2</v>
      </c>
      <c r="L467" s="9">
        <f>IF('Macrobond Imports'!EA466="","",'Macrobond Imports'!EA466)</f>
        <v>91.8</v>
      </c>
      <c r="M467" s="9">
        <f>IF('Macrobond Imports'!FA466="","",'Macrobond Imports'!FA466)</f>
        <v>90.4</v>
      </c>
      <c r="N467" s="9">
        <f>IF('Macrobond Imports'!FC466="","",'Macrobond Imports'!FC466)</f>
        <v>105.2</v>
      </c>
      <c r="P467" s="16">
        <f t="shared" si="391"/>
        <v>31291</v>
      </c>
      <c r="Q467" s="17" t="str">
        <f t="shared" si="392"/>
        <v/>
      </c>
      <c r="R467" s="17" t="str">
        <f t="shared" si="393"/>
        <v/>
      </c>
      <c r="S467" s="17" t="str">
        <f t="shared" si="394"/>
        <v/>
      </c>
      <c r="T467" s="17" t="str">
        <f t="shared" si="395"/>
        <v/>
      </c>
      <c r="U467" s="17" t="str">
        <f t="shared" si="396"/>
        <v/>
      </c>
      <c r="V467" s="17" t="str">
        <f t="shared" si="397"/>
        <v/>
      </c>
      <c r="W467" s="17" t="str">
        <f t="shared" si="398"/>
        <v/>
      </c>
      <c r="X467" s="17" t="str">
        <f t="shared" si="399"/>
        <v/>
      </c>
      <c r="Y467" s="17" t="str">
        <f t="shared" si="400"/>
        <v/>
      </c>
      <c r="Z467" s="17">
        <f t="shared" si="401"/>
        <v>-9.7751710654936375E-4</v>
      </c>
      <c r="AA467" s="17">
        <f t="shared" si="402"/>
        <v>-1.1840688912809538E-2</v>
      </c>
      <c r="AB467" s="17">
        <f t="shared" si="403"/>
        <v>1.1074197120710672E-3</v>
      </c>
      <c r="AC467" s="17">
        <f t="shared" si="404"/>
        <v>-9.4966761633419328E-4</v>
      </c>
      <c r="AE467" s="17" t="str">
        <f t="shared" ca="1" si="405"/>
        <v/>
      </c>
      <c r="AF467" s="17" t="str">
        <f t="shared" ca="1" si="406"/>
        <v/>
      </c>
      <c r="AG467" s="17" t="str">
        <f t="shared" ca="1" si="407"/>
        <v/>
      </c>
      <c r="AH467" s="17" t="str">
        <f t="shared" ca="1" si="408"/>
        <v/>
      </c>
      <c r="AI467" s="17" t="str">
        <f t="shared" ca="1" si="409"/>
        <v/>
      </c>
      <c r="AJ467" s="17" t="str">
        <f t="shared" ca="1" si="410"/>
        <v/>
      </c>
      <c r="AK467" s="17" t="str">
        <f t="shared" ca="1" si="411"/>
        <v/>
      </c>
      <c r="AL467" s="17" t="str">
        <f t="shared" ca="1" si="412"/>
        <v/>
      </c>
      <c r="AM467" s="17" t="str">
        <f t="shared" ca="1" si="413"/>
        <v/>
      </c>
      <c r="AN467" s="17">
        <f t="shared" ca="1" si="414"/>
        <v>-8.7293889427739746E-3</v>
      </c>
      <c r="AO467" s="17">
        <f t="shared" ca="1" si="415"/>
        <v>-0.10700389105058361</v>
      </c>
      <c r="AP467" s="17">
        <f t="shared" ca="1" si="416"/>
        <v>-4.1357370095440049E-2</v>
      </c>
      <c r="AQ467" s="17">
        <f t="shared" ca="1" si="417"/>
        <v>1.9047619047618536E-3</v>
      </c>
      <c r="AS467" s="17" t="str">
        <f t="shared" ca="1" si="418"/>
        <v/>
      </c>
      <c r="AT467" s="17" t="str">
        <f t="shared" ca="1" si="419"/>
        <v/>
      </c>
      <c r="AU467" s="17" t="str">
        <f t="shared" ca="1" si="420"/>
        <v/>
      </c>
      <c r="AV467" s="17" t="str">
        <f t="shared" ca="1" si="421"/>
        <v/>
      </c>
      <c r="AW467" s="17" t="str">
        <f t="shared" ca="1" si="422"/>
        <v/>
      </c>
      <c r="AX467" s="17" t="str">
        <f t="shared" ca="1" si="423"/>
        <v/>
      </c>
      <c r="AY467" s="17" t="str">
        <f t="shared" ca="1" si="424"/>
        <v/>
      </c>
      <c r="AZ467" s="17" t="str">
        <f t="shared" ca="1" si="425"/>
        <v/>
      </c>
      <c r="BA467" s="17" t="str">
        <f t="shared" ca="1" si="426"/>
        <v/>
      </c>
      <c r="BB467" s="17">
        <f t="shared" ca="1" si="427"/>
        <v>-1.5503582554822537E-2</v>
      </c>
      <c r="BC467" s="17">
        <f t="shared" ca="1" si="428"/>
        <v>-0.13538467044981284</v>
      </c>
      <c r="BD467" s="17">
        <f t="shared" ca="1" si="429"/>
        <v>-5.1380981886835375E-2</v>
      </c>
      <c r="BE467" s="17">
        <f t="shared" ca="1" si="430"/>
        <v>-1.1325983061380773E-2</v>
      </c>
      <c r="BG467" s="17" t="str">
        <f t="shared" ca="1" si="431"/>
        <v/>
      </c>
      <c r="BH467" s="17" t="str">
        <f t="shared" ca="1" si="432"/>
        <v/>
      </c>
      <c r="BI467" s="17" t="str">
        <f t="shared" ca="1" si="433"/>
        <v/>
      </c>
      <c r="BJ467" s="17" t="str">
        <f t="shared" ca="1" si="434"/>
        <v/>
      </c>
      <c r="BK467" s="17" t="str">
        <f t="shared" ca="1" si="435"/>
        <v/>
      </c>
      <c r="BL467" s="17" t="str">
        <f t="shared" ca="1" si="436"/>
        <v/>
      </c>
      <c r="BM467" s="17" t="str">
        <f t="shared" ca="1" si="437"/>
        <v/>
      </c>
      <c r="BN467" s="17" t="str">
        <f t="shared" ca="1" si="438"/>
        <v/>
      </c>
      <c r="BO467" s="17" t="str">
        <f t="shared" ca="1" si="439"/>
        <v/>
      </c>
      <c r="BP467" s="17">
        <f t="shared" ca="1" si="440"/>
        <v>-9.7133955736498079E-3</v>
      </c>
      <c r="BQ467" s="17">
        <f t="shared" ca="1" si="441"/>
        <v>-0.11532098226283238</v>
      </c>
      <c r="BR467" s="17">
        <f t="shared" ca="1" si="442"/>
        <v>-5.1055291319857088E-2</v>
      </c>
      <c r="BS467" s="17">
        <f t="shared" ca="1" si="443"/>
        <v>0</v>
      </c>
      <c r="BX467" t="str">
        <f>IF('Macrobond Imports'!FG466="","",'Macrobond Imports'!FG466)</f>
        <v/>
      </c>
      <c r="BY467" t="str">
        <f>IF('Macrobond Imports'!AI466="","",'Macrobond Imports'!AI466)</f>
        <v/>
      </c>
      <c r="CA467" s="37" t="str">
        <f t="shared" ca="1" si="444"/>
        <v/>
      </c>
      <c r="CB467" s="37" t="str">
        <f t="shared" ca="1" si="445"/>
        <v/>
      </c>
    </row>
    <row r="468" spans="1:80" x14ac:dyDescent="0.25">
      <c r="A468" s="10">
        <f>IF('Macrobond Imports'!A467="","",'Macrobond Imports'!A467)</f>
        <v>31321</v>
      </c>
      <c r="B468" s="9" t="str">
        <f>IF('Macrobond Imports'!B467="","",'Macrobond Imports'!B467)</f>
        <v/>
      </c>
      <c r="C468" s="9" t="str">
        <f>IF('Macrobond Imports'!C467="","",'Macrobond Imports'!C467)</f>
        <v/>
      </c>
      <c r="D468" s="9" t="str">
        <f>IF('Macrobond Imports'!Z467="","",'Macrobond Imports'!Z467)</f>
        <v/>
      </c>
      <c r="E468" s="9" t="str">
        <f>IF('Macrobond Imports'!BH467="","",'Macrobond Imports'!BH467)</f>
        <v/>
      </c>
      <c r="F468" s="9" t="str">
        <f>IF('Macrobond Imports'!BJ467="","",'Macrobond Imports'!BJ467)</f>
        <v/>
      </c>
      <c r="G468" s="9" t="str">
        <f>IF('Macrobond Imports'!BK467="","",'Macrobond Imports'!BK467)</f>
        <v/>
      </c>
      <c r="H468" s="9" t="str">
        <f>IF('Macrobond Imports'!BL467="","",'Macrobond Imports'!BL467)</f>
        <v/>
      </c>
      <c r="I468" s="9" t="str">
        <f>IF('Macrobond Imports'!BS467="","",'Macrobond Imports'!BS467)</f>
        <v/>
      </c>
      <c r="J468" s="9" t="str">
        <f>IF('Macrobond Imports'!AA467="","",'Macrobond Imports'!AA467)</f>
        <v/>
      </c>
      <c r="K468" s="9">
        <f>IF('Macrobond Imports'!DF467="","",'Macrobond Imports'!DF467)</f>
        <v>102.3</v>
      </c>
      <c r="L468" s="9">
        <f>IF('Macrobond Imports'!EA467="","",'Macrobond Imports'!EA467)</f>
        <v>94.1</v>
      </c>
      <c r="M468" s="9">
        <f>IF('Macrobond Imports'!FA467="","",'Macrobond Imports'!FA467)</f>
        <v>91.1</v>
      </c>
      <c r="N468" s="9">
        <f>IF('Macrobond Imports'!FC467="","",'Macrobond Imports'!FC467)</f>
        <v>105.1</v>
      </c>
      <c r="P468" s="16">
        <f t="shared" si="391"/>
        <v>31321</v>
      </c>
      <c r="Q468" s="17" t="str">
        <f t="shared" si="392"/>
        <v/>
      </c>
      <c r="R468" s="17" t="str">
        <f t="shared" si="393"/>
        <v/>
      </c>
      <c r="S468" s="17" t="str">
        <f t="shared" si="394"/>
        <v/>
      </c>
      <c r="T468" s="17" t="str">
        <f t="shared" si="395"/>
        <v/>
      </c>
      <c r="U468" s="17" t="str">
        <f t="shared" si="396"/>
        <v/>
      </c>
      <c r="V468" s="17" t="str">
        <f t="shared" si="397"/>
        <v/>
      </c>
      <c r="W468" s="17" t="str">
        <f t="shared" si="398"/>
        <v/>
      </c>
      <c r="X468" s="17" t="str">
        <f t="shared" si="399"/>
        <v/>
      </c>
      <c r="Y468" s="17" t="str">
        <f t="shared" si="400"/>
        <v/>
      </c>
      <c r="Z468" s="17">
        <f t="shared" si="401"/>
        <v>9.7847358121327943E-4</v>
      </c>
      <c r="AA468" s="17">
        <f t="shared" si="402"/>
        <v>2.5054466230936878E-2</v>
      </c>
      <c r="AB468" s="17">
        <f t="shared" si="403"/>
        <v>7.7433628318583914E-3</v>
      </c>
      <c r="AC468" s="17">
        <f t="shared" si="404"/>
        <v>-9.5057034220535908E-4</v>
      </c>
      <c r="AE468" s="17" t="str">
        <f t="shared" ca="1" si="405"/>
        <v/>
      </c>
      <c r="AF468" s="17" t="str">
        <f t="shared" ca="1" si="406"/>
        <v/>
      </c>
      <c r="AG468" s="17" t="str">
        <f t="shared" ca="1" si="407"/>
        <v/>
      </c>
      <c r="AH468" s="17" t="str">
        <f t="shared" ca="1" si="408"/>
        <v/>
      </c>
      <c r="AI468" s="17" t="str">
        <f t="shared" ca="1" si="409"/>
        <v/>
      </c>
      <c r="AJ468" s="17" t="str">
        <f t="shared" ca="1" si="410"/>
        <v/>
      </c>
      <c r="AK468" s="17" t="str">
        <f t="shared" ca="1" si="411"/>
        <v/>
      </c>
      <c r="AL468" s="17" t="str">
        <f t="shared" ca="1" si="412"/>
        <v/>
      </c>
      <c r="AM468" s="17" t="str">
        <f t="shared" ca="1" si="413"/>
        <v/>
      </c>
      <c r="AN468" s="17">
        <f t="shared" ca="1" si="414"/>
        <v>-8.720930232558155E-3</v>
      </c>
      <c r="AO468" s="17">
        <f t="shared" ca="1" si="415"/>
        <v>-7.2906403940886766E-2</v>
      </c>
      <c r="AP468" s="17">
        <f t="shared" ca="1" si="416"/>
        <v>-3.8014783526927221E-2</v>
      </c>
      <c r="AQ468" s="17">
        <f t="shared" ca="1" si="417"/>
        <v>0</v>
      </c>
      <c r="AS468" s="17" t="str">
        <f t="shared" ca="1" si="418"/>
        <v/>
      </c>
      <c r="AT468" s="17" t="str">
        <f t="shared" ca="1" si="419"/>
        <v/>
      </c>
      <c r="AU468" s="17" t="str">
        <f t="shared" ca="1" si="420"/>
        <v/>
      </c>
      <c r="AV468" s="17" t="str">
        <f t="shared" ca="1" si="421"/>
        <v/>
      </c>
      <c r="AW468" s="17" t="str">
        <f t="shared" ca="1" si="422"/>
        <v/>
      </c>
      <c r="AX468" s="17" t="str">
        <f t="shared" ca="1" si="423"/>
        <v/>
      </c>
      <c r="AY468" s="17" t="str">
        <f t="shared" ca="1" si="424"/>
        <v/>
      </c>
      <c r="AZ468" s="17" t="str">
        <f t="shared" ca="1" si="425"/>
        <v/>
      </c>
      <c r="BA468" s="17" t="str">
        <f t="shared" ca="1" si="426"/>
        <v/>
      </c>
      <c r="BB468" s="17">
        <f t="shared" ca="1" si="427"/>
        <v>0</v>
      </c>
      <c r="BC468" s="17">
        <f t="shared" ca="1" si="428"/>
        <v>-3.3295714209781502E-2</v>
      </c>
      <c r="BD468" s="17">
        <f t="shared" ca="1" si="429"/>
        <v>3.1335070088126971E-2</v>
      </c>
      <c r="BE468" s="17">
        <f t="shared" ca="1" si="430"/>
        <v>-7.5757234789166628E-3</v>
      </c>
      <c r="BG468" s="17" t="str">
        <f t="shared" ca="1" si="431"/>
        <v/>
      </c>
      <c r="BH468" s="17" t="str">
        <f t="shared" ca="1" si="432"/>
        <v/>
      </c>
      <c r="BI468" s="17" t="str">
        <f t="shared" ca="1" si="433"/>
        <v/>
      </c>
      <c r="BJ468" s="17" t="str">
        <f t="shared" ca="1" si="434"/>
        <v/>
      </c>
      <c r="BK468" s="17" t="str">
        <f t="shared" ca="1" si="435"/>
        <v/>
      </c>
      <c r="BL468" s="17" t="str">
        <f t="shared" ca="1" si="436"/>
        <v/>
      </c>
      <c r="BM468" s="17" t="str">
        <f t="shared" ca="1" si="437"/>
        <v/>
      </c>
      <c r="BN468" s="17" t="str">
        <f t="shared" ca="1" si="438"/>
        <v/>
      </c>
      <c r="BO468" s="17" t="str">
        <f t="shared" ca="1" si="439"/>
        <v/>
      </c>
      <c r="BP468" s="17">
        <f t="shared" ca="1" si="440"/>
        <v>-1.1627808141165819E-2</v>
      </c>
      <c r="BQ468" s="17">
        <f t="shared" ca="1" si="441"/>
        <v>-5.3051634657235947E-2</v>
      </c>
      <c r="BR468" s="17">
        <f t="shared" ca="1" si="442"/>
        <v>-7.2626928113923461E-2</v>
      </c>
      <c r="BS468" s="17">
        <f t="shared" ca="1" si="443"/>
        <v>-1.900237100435187E-3</v>
      </c>
      <c r="BX468" t="str">
        <f>IF('Macrobond Imports'!FG467="","",'Macrobond Imports'!FG467)</f>
        <v/>
      </c>
      <c r="BY468" t="str">
        <f>IF('Macrobond Imports'!AI467="","",'Macrobond Imports'!AI467)</f>
        <v/>
      </c>
      <c r="CA468" s="37" t="str">
        <f t="shared" ca="1" si="444"/>
        <v/>
      </c>
      <c r="CB468" s="37" t="str">
        <f t="shared" ca="1" si="445"/>
        <v/>
      </c>
    </row>
    <row r="469" spans="1:80" x14ac:dyDescent="0.25">
      <c r="A469" s="10">
        <f>IF('Macrobond Imports'!A468="","",'Macrobond Imports'!A468)</f>
        <v>31352</v>
      </c>
      <c r="B469" s="9" t="str">
        <f>IF('Macrobond Imports'!B468="","",'Macrobond Imports'!B468)</f>
        <v/>
      </c>
      <c r="C469" s="9" t="str">
        <f>IF('Macrobond Imports'!C468="","",'Macrobond Imports'!C468)</f>
        <v/>
      </c>
      <c r="D469" s="9" t="str">
        <f>IF('Macrobond Imports'!Z468="","",'Macrobond Imports'!Z468)</f>
        <v/>
      </c>
      <c r="E469" s="9" t="str">
        <f>IF('Macrobond Imports'!BH468="","",'Macrobond Imports'!BH468)</f>
        <v/>
      </c>
      <c r="F469" s="9" t="str">
        <f>IF('Macrobond Imports'!BJ468="","",'Macrobond Imports'!BJ468)</f>
        <v/>
      </c>
      <c r="G469" s="9" t="str">
        <f>IF('Macrobond Imports'!BK468="","",'Macrobond Imports'!BK468)</f>
        <v/>
      </c>
      <c r="H469" s="9" t="str">
        <f>IF('Macrobond Imports'!BL468="","",'Macrobond Imports'!BL468)</f>
        <v/>
      </c>
      <c r="I469" s="9" t="str">
        <f>IF('Macrobond Imports'!BS468="","",'Macrobond Imports'!BS468)</f>
        <v/>
      </c>
      <c r="J469" s="9" t="str">
        <f>IF('Macrobond Imports'!AA468="","",'Macrobond Imports'!AA468)</f>
        <v/>
      </c>
      <c r="K469" s="9">
        <f>IF('Macrobond Imports'!DF468="","",'Macrobond Imports'!DF468)</f>
        <v>102.5</v>
      </c>
      <c r="L469" s="9">
        <f>IF('Macrobond Imports'!EA468="","",'Macrobond Imports'!EA468)</f>
        <v>95.7</v>
      </c>
      <c r="M469" s="9">
        <f>IF('Macrobond Imports'!FA468="","",'Macrobond Imports'!FA468)</f>
        <v>92.1</v>
      </c>
      <c r="N469" s="9">
        <f>IF('Macrobond Imports'!FC468="","",'Macrobond Imports'!FC468)</f>
        <v>105.1</v>
      </c>
      <c r="P469" s="16">
        <f t="shared" si="391"/>
        <v>31352</v>
      </c>
      <c r="Q469" s="17" t="str">
        <f t="shared" si="392"/>
        <v/>
      </c>
      <c r="R469" s="17" t="str">
        <f t="shared" si="393"/>
        <v/>
      </c>
      <c r="S469" s="17" t="str">
        <f t="shared" si="394"/>
        <v/>
      </c>
      <c r="T469" s="17" t="str">
        <f t="shared" si="395"/>
        <v/>
      </c>
      <c r="U469" s="17" t="str">
        <f t="shared" si="396"/>
        <v/>
      </c>
      <c r="V469" s="17" t="str">
        <f t="shared" si="397"/>
        <v/>
      </c>
      <c r="W469" s="17" t="str">
        <f t="shared" si="398"/>
        <v/>
      </c>
      <c r="X469" s="17" t="str">
        <f t="shared" si="399"/>
        <v/>
      </c>
      <c r="Y469" s="17" t="str">
        <f t="shared" si="400"/>
        <v/>
      </c>
      <c r="Z469" s="17">
        <f t="shared" si="401"/>
        <v>1.9550342130987275E-3</v>
      </c>
      <c r="AA469" s="17">
        <f t="shared" si="402"/>
        <v>1.7003188097768351E-2</v>
      </c>
      <c r="AB469" s="17">
        <f t="shared" si="403"/>
        <v>1.0976948408342402E-2</v>
      </c>
      <c r="AC469" s="17">
        <f t="shared" si="404"/>
        <v>0</v>
      </c>
      <c r="AE469" s="17" t="str">
        <f t="shared" ca="1" si="405"/>
        <v/>
      </c>
      <c r="AF469" s="17" t="str">
        <f t="shared" ca="1" si="406"/>
        <v/>
      </c>
      <c r="AG469" s="17" t="str">
        <f t="shared" ca="1" si="407"/>
        <v/>
      </c>
      <c r="AH469" s="17" t="str">
        <f t="shared" ca="1" si="408"/>
        <v/>
      </c>
      <c r="AI469" s="17" t="str">
        <f t="shared" ca="1" si="409"/>
        <v/>
      </c>
      <c r="AJ469" s="17" t="str">
        <f t="shared" ca="1" si="410"/>
        <v/>
      </c>
      <c r="AK469" s="17" t="str">
        <f t="shared" ca="1" si="411"/>
        <v/>
      </c>
      <c r="AL469" s="17" t="str">
        <f t="shared" ca="1" si="412"/>
        <v/>
      </c>
      <c r="AM469" s="17" t="str">
        <f t="shared" ca="1" si="413"/>
        <v/>
      </c>
      <c r="AN469" s="17">
        <f t="shared" ca="1" si="414"/>
        <v>-7.7444336882864784E-3</v>
      </c>
      <c r="AO469" s="17">
        <f t="shared" ca="1" si="415"/>
        <v>-6.0843964671246309E-2</v>
      </c>
      <c r="AP469" s="17">
        <f t="shared" ca="1" si="416"/>
        <v>-3.3578174186778664E-2</v>
      </c>
      <c r="AQ469" s="17">
        <f t="shared" ca="1" si="417"/>
        <v>-1.8993352326686086E-3</v>
      </c>
      <c r="AS469" s="17" t="str">
        <f t="shared" ca="1" si="418"/>
        <v/>
      </c>
      <c r="AT469" s="17" t="str">
        <f t="shared" ca="1" si="419"/>
        <v/>
      </c>
      <c r="AU469" s="17" t="str">
        <f t="shared" ca="1" si="420"/>
        <v/>
      </c>
      <c r="AV469" s="17" t="str">
        <f t="shared" ca="1" si="421"/>
        <v/>
      </c>
      <c r="AW469" s="17" t="str">
        <f t="shared" ca="1" si="422"/>
        <v/>
      </c>
      <c r="AX469" s="17" t="str">
        <f t="shared" ca="1" si="423"/>
        <v/>
      </c>
      <c r="AY469" s="17" t="str">
        <f t="shared" ca="1" si="424"/>
        <v/>
      </c>
      <c r="AZ469" s="17" t="str">
        <f t="shared" ca="1" si="425"/>
        <v/>
      </c>
      <c r="BA469" s="17" t="str">
        <f t="shared" ca="1" si="426"/>
        <v/>
      </c>
      <c r="BB469" s="17">
        <f t="shared" ca="1" si="427"/>
        <v>7.8430997094547372E-3</v>
      </c>
      <c r="BC469" s="17">
        <f t="shared" ca="1" si="428"/>
        <v>0.12612057948043409</v>
      </c>
      <c r="BD469" s="17">
        <f t="shared" ca="1" si="429"/>
        <v>8.2150138920889404E-2</v>
      </c>
      <c r="BE469" s="17">
        <f t="shared" ca="1" si="430"/>
        <v>-7.5757234789166628E-3</v>
      </c>
      <c r="BG469" s="17" t="str">
        <f t="shared" ca="1" si="431"/>
        <v/>
      </c>
      <c r="BH469" s="17" t="str">
        <f t="shared" ca="1" si="432"/>
        <v/>
      </c>
      <c r="BI469" s="17" t="str">
        <f t="shared" ca="1" si="433"/>
        <v/>
      </c>
      <c r="BJ469" s="17" t="str">
        <f t="shared" ca="1" si="434"/>
        <v/>
      </c>
      <c r="BK469" s="17" t="str">
        <f t="shared" ca="1" si="435"/>
        <v/>
      </c>
      <c r="BL469" s="17" t="str">
        <f t="shared" ca="1" si="436"/>
        <v/>
      </c>
      <c r="BM469" s="17" t="str">
        <f t="shared" ca="1" si="437"/>
        <v/>
      </c>
      <c r="BN469" s="17" t="str">
        <f t="shared" ca="1" si="438"/>
        <v/>
      </c>
      <c r="BO469" s="17" t="str">
        <f t="shared" ca="1" si="439"/>
        <v/>
      </c>
      <c r="BP469" s="17">
        <f t="shared" ca="1" si="440"/>
        <v>-1.351988312000485E-2</v>
      </c>
      <c r="BQ469" s="17">
        <f t="shared" ca="1" si="441"/>
        <v>-2.0865930674988098E-3</v>
      </c>
      <c r="BR469" s="17">
        <f t="shared" ca="1" si="442"/>
        <v>-5.8138953876356037E-2</v>
      </c>
      <c r="BS469" s="17">
        <f t="shared" ca="1" si="443"/>
        <v>-3.7950629910111777E-3</v>
      </c>
      <c r="BX469" t="str">
        <f>IF('Macrobond Imports'!FG468="","",'Macrobond Imports'!FG468)</f>
        <v/>
      </c>
      <c r="BY469" t="str">
        <f>IF('Macrobond Imports'!AI468="","",'Macrobond Imports'!AI468)</f>
        <v/>
      </c>
      <c r="CA469" s="37" t="str">
        <f t="shared" ca="1" si="444"/>
        <v/>
      </c>
      <c r="CB469" s="37" t="str">
        <f t="shared" ca="1" si="445"/>
        <v/>
      </c>
    </row>
    <row r="470" spans="1:80" x14ac:dyDescent="0.25">
      <c r="A470" s="10">
        <f>IF('Macrobond Imports'!A469="","",'Macrobond Imports'!A469)</f>
        <v>31382</v>
      </c>
      <c r="B470" s="9" t="str">
        <f>IF('Macrobond Imports'!B469="","",'Macrobond Imports'!B469)</f>
        <v/>
      </c>
      <c r="C470" s="9" t="str">
        <f>IF('Macrobond Imports'!C469="","",'Macrobond Imports'!C469)</f>
        <v/>
      </c>
      <c r="D470" s="9" t="str">
        <f>IF('Macrobond Imports'!Z469="","",'Macrobond Imports'!Z469)</f>
        <v/>
      </c>
      <c r="E470" s="9" t="str">
        <f>IF('Macrobond Imports'!BH469="","",'Macrobond Imports'!BH469)</f>
        <v/>
      </c>
      <c r="F470" s="9" t="str">
        <f>IF('Macrobond Imports'!BJ469="","",'Macrobond Imports'!BJ469)</f>
        <v/>
      </c>
      <c r="G470" s="9" t="str">
        <f>IF('Macrobond Imports'!BK469="","",'Macrobond Imports'!BK469)</f>
        <v/>
      </c>
      <c r="H470" s="9" t="str">
        <f>IF('Macrobond Imports'!BL469="","",'Macrobond Imports'!BL469)</f>
        <v/>
      </c>
      <c r="I470" s="9" t="str">
        <f>IF('Macrobond Imports'!BS469="","",'Macrobond Imports'!BS469)</f>
        <v/>
      </c>
      <c r="J470" s="9" t="str">
        <f>IF('Macrobond Imports'!AA469="","",'Macrobond Imports'!AA469)</f>
        <v/>
      </c>
      <c r="K470" s="9">
        <f>IF('Macrobond Imports'!DF469="","",'Macrobond Imports'!DF469)</f>
        <v>102.9</v>
      </c>
      <c r="L470" s="9">
        <f>IF('Macrobond Imports'!EA469="","",'Macrobond Imports'!EA469)</f>
        <v>95.5</v>
      </c>
      <c r="M470" s="9">
        <f>IF('Macrobond Imports'!FA469="","",'Macrobond Imports'!FA469)</f>
        <v>94</v>
      </c>
      <c r="N470" s="9">
        <f>IF('Macrobond Imports'!FC469="","",'Macrobond Imports'!FC469)</f>
        <v>105.1</v>
      </c>
      <c r="P470" s="16">
        <f t="shared" si="391"/>
        <v>31382</v>
      </c>
      <c r="Q470" s="17" t="str">
        <f t="shared" si="392"/>
        <v/>
      </c>
      <c r="R470" s="17" t="str">
        <f t="shared" si="393"/>
        <v/>
      </c>
      <c r="S470" s="17" t="str">
        <f t="shared" si="394"/>
        <v/>
      </c>
      <c r="T470" s="17" t="str">
        <f t="shared" si="395"/>
        <v/>
      </c>
      <c r="U470" s="17" t="str">
        <f t="shared" si="396"/>
        <v/>
      </c>
      <c r="V470" s="17" t="str">
        <f t="shared" si="397"/>
        <v/>
      </c>
      <c r="W470" s="17" t="str">
        <f t="shared" si="398"/>
        <v/>
      </c>
      <c r="X470" s="17" t="str">
        <f t="shared" si="399"/>
        <v/>
      </c>
      <c r="Y470" s="17" t="str">
        <f t="shared" si="400"/>
        <v/>
      </c>
      <c r="Z470" s="17">
        <f t="shared" si="401"/>
        <v>3.9024390243902474E-3</v>
      </c>
      <c r="AA470" s="17">
        <f t="shared" si="402"/>
        <v>-2.089864158829724E-3</v>
      </c>
      <c r="AB470" s="17">
        <f t="shared" si="403"/>
        <v>2.0629750271444092E-2</v>
      </c>
      <c r="AC470" s="17">
        <f t="shared" si="404"/>
        <v>0</v>
      </c>
      <c r="AE470" s="17" t="str">
        <f t="shared" ca="1" si="405"/>
        <v/>
      </c>
      <c r="AF470" s="17" t="str">
        <f t="shared" ca="1" si="406"/>
        <v/>
      </c>
      <c r="AG470" s="17" t="str">
        <f t="shared" ca="1" si="407"/>
        <v/>
      </c>
      <c r="AH470" s="17" t="str">
        <f t="shared" ca="1" si="408"/>
        <v/>
      </c>
      <c r="AI470" s="17" t="str">
        <f t="shared" ca="1" si="409"/>
        <v/>
      </c>
      <c r="AJ470" s="17" t="str">
        <f t="shared" ca="1" si="410"/>
        <v/>
      </c>
      <c r="AK470" s="17" t="str">
        <f t="shared" ca="1" si="411"/>
        <v/>
      </c>
      <c r="AL470" s="17" t="str">
        <f t="shared" ca="1" si="412"/>
        <v/>
      </c>
      <c r="AM470" s="17" t="str">
        <f t="shared" ca="1" si="413"/>
        <v/>
      </c>
      <c r="AN470" s="17">
        <f t="shared" ca="1" si="414"/>
        <v>-2.9069767441860517E-3</v>
      </c>
      <c r="AO470" s="17">
        <f t="shared" ca="1" si="415"/>
        <v>-5.8185404339250568E-2</v>
      </c>
      <c r="AP470" s="17">
        <f t="shared" ca="1" si="416"/>
        <v>-8.4388185654008518E-3</v>
      </c>
      <c r="AQ470" s="17">
        <f t="shared" ca="1" si="417"/>
        <v>-1.8993352326686086E-3</v>
      </c>
      <c r="AS470" s="17" t="str">
        <f t="shared" ca="1" si="418"/>
        <v/>
      </c>
      <c r="AT470" s="17" t="str">
        <f t="shared" ca="1" si="419"/>
        <v/>
      </c>
      <c r="AU470" s="17" t="str">
        <f t="shared" ca="1" si="420"/>
        <v/>
      </c>
      <c r="AV470" s="17" t="str">
        <f t="shared" ca="1" si="421"/>
        <v/>
      </c>
      <c r="AW470" s="17" t="str">
        <f t="shared" ca="1" si="422"/>
        <v/>
      </c>
      <c r="AX470" s="17" t="str">
        <f t="shared" ca="1" si="423"/>
        <v/>
      </c>
      <c r="AY470" s="17" t="str">
        <f t="shared" ca="1" si="424"/>
        <v/>
      </c>
      <c r="AZ470" s="17" t="str">
        <f t="shared" ca="1" si="425"/>
        <v/>
      </c>
      <c r="BA470" s="17" t="str">
        <f t="shared" ca="1" si="426"/>
        <v/>
      </c>
      <c r="BB470" s="17">
        <f t="shared" ca="1" si="427"/>
        <v>2.7680026467132191E-2</v>
      </c>
      <c r="BC470" s="17">
        <f t="shared" ca="1" si="428"/>
        <v>0.1712315469498964</v>
      </c>
      <c r="BD470" s="17">
        <f t="shared" ca="1" si="429"/>
        <v>0.1690623993754794</v>
      </c>
      <c r="BE470" s="17">
        <f t="shared" ca="1" si="430"/>
        <v>-3.7968632998325313E-3</v>
      </c>
      <c r="BG470" s="17" t="str">
        <f t="shared" ca="1" si="431"/>
        <v/>
      </c>
      <c r="BH470" s="17" t="str">
        <f t="shared" ca="1" si="432"/>
        <v/>
      </c>
      <c r="BI470" s="17" t="str">
        <f t="shared" ca="1" si="433"/>
        <v/>
      </c>
      <c r="BJ470" s="17" t="str">
        <f t="shared" ca="1" si="434"/>
        <v/>
      </c>
      <c r="BK470" s="17" t="str">
        <f t="shared" ca="1" si="435"/>
        <v/>
      </c>
      <c r="BL470" s="17" t="str">
        <f t="shared" ca="1" si="436"/>
        <v/>
      </c>
      <c r="BM470" s="17" t="str">
        <f t="shared" ca="1" si="437"/>
        <v/>
      </c>
      <c r="BN470" s="17" t="str">
        <f t="shared" ca="1" si="438"/>
        <v/>
      </c>
      <c r="BO470" s="17" t="str">
        <f t="shared" ca="1" si="439"/>
        <v/>
      </c>
      <c r="BP470" s="17">
        <f t="shared" ca="1" si="440"/>
        <v>5.8565028555797038E-3</v>
      </c>
      <c r="BQ470" s="17">
        <f t="shared" ca="1" si="441"/>
        <v>6.3124514511687657E-3</v>
      </c>
      <c r="BR470" s="17">
        <f t="shared" ca="1" si="442"/>
        <v>5.3088232489845844E-2</v>
      </c>
      <c r="BS470" s="17">
        <f t="shared" ca="1" si="443"/>
        <v>-7.5685631499742279E-3</v>
      </c>
      <c r="BX470" t="str">
        <f>IF('Macrobond Imports'!FG469="","",'Macrobond Imports'!FG469)</f>
        <v/>
      </c>
      <c r="BY470" t="str">
        <f>IF('Macrobond Imports'!AI469="","",'Macrobond Imports'!AI469)</f>
        <v/>
      </c>
      <c r="CA470" s="37" t="str">
        <f t="shared" ca="1" si="444"/>
        <v/>
      </c>
      <c r="CB470" s="37" t="str">
        <f t="shared" ca="1" si="445"/>
        <v/>
      </c>
    </row>
    <row r="471" spans="1:80" x14ac:dyDescent="0.25">
      <c r="A471" s="10">
        <f>IF('Macrobond Imports'!A470="","",'Macrobond Imports'!A470)</f>
        <v>31413</v>
      </c>
      <c r="B471" s="9" t="str">
        <f>IF('Macrobond Imports'!B470="","",'Macrobond Imports'!B470)</f>
        <v/>
      </c>
      <c r="C471" s="9" t="str">
        <f>IF('Macrobond Imports'!C470="","",'Macrobond Imports'!C470)</f>
        <v/>
      </c>
      <c r="D471" s="9" t="str">
        <f>IF('Macrobond Imports'!Z470="","",'Macrobond Imports'!Z470)</f>
        <v/>
      </c>
      <c r="E471" s="9" t="str">
        <f>IF('Macrobond Imports'!BH470="","",'Macrobond Imports'!BH470)</f>
        <v/>
      </c>
      <c r="F471" s="9" t="str">
        <f>IF('Macrobond Imports'!BJ470="","",'Macrobond Imports'!BJ470)</f>
        <v/>
      </c>
      <c r="G471" s="9" t="str">
        <f>IF('Macrobond Imports'!BK470="","",'Macrobond Imports'!BK470)</f>
        <v/>
      </c>
      <c r="H471" s="9" t="str">
        <f>IF('Macrobond Imports'!BL470="","",'Macrobond Imports'!BL470)</f>
        <v/>
      </c>
      <c r="I471" s="9" t="str">
        <f>IF('Macrobond Imports'!BS470="","",'Macrobond Imports'!BS470)</f>
        <v/>
      </c>
      <c r="J471" s="9" t="str">
        <f>IF('Macrobond Imports'!AA470="","",'Macrobond Imports'!AA470)</f>
        <v/>
      </c>
      <c r="K471" s="9">
        <f>IF('Macrobond Imports'!DF470="","",'Macrobond Imports'!DF470)</f>
        <v>102.4</v>
      </c>
      <c r="L471" s="9">
        <f>IF('Macrobond Imports'!EA470="","",'Macrobond Imports'!EA470)</f>
        <v>94.2</v>
      </c>
      <c r="M471" s="9">
        <f>IF('Macrobond Imports'!FA470="","",'Macrobond Imports'!FA470)</f>
        <v>91.7</v>
      </c>
      <c r="N471" s="9">
        <f>IF('Macrobond Imports'!FC470="","",'Macrobond Imports'!FC470)</f>
        <v>105</v>
      </c>
      <c r="P471" s="16">
        <f t="shared" si="391"/>
        <v>31413</v>
      </c>
      <c r="Q471" s="17" t="str">
        <f t="shared" si="392"/>
        <v/>
      </c>
      <c r="R471" s="17" t="str">
        <f t="shared" si="393"/>
        <v/>
      </c>
      <c r="S471" s="17" t="str">
        <f t="shared" si="394"/>
        <v/>
      </c>
      <c r="T471" s="17" t="str">
        <f t="shared" si="395"/>
        <v/>
      </c>
      <c r="U471" s="17" t="str">
        <f t="shared" si="396"/>
        <v/>
      </c>
      <c r="V471" s="17" t="str">
        <f t="shared" si="397"/>
        <v/>
      </c>
      <c r="W471" s="17" t="str">
        <f t="shared" si="398"/>
        <v/>
      </c>
      <c r="X471" s="17" t="str">
        <f t="shared" si="399"/>
        <v/>
      </c>
      <c r="Y471" s="17" t="str">
        <f t="shared" si="400"/>
        <v/>
      </c>
      <c r="Z471" s="17">
        <f t="shared" si="401"/>
        <v>-4.8590864917396059E-3</v>
      </c>
      <c r="AA471" s="17">
        <f t="shared" si="402"/>
        <v>-1.3612565445026203E-2</v>
      </c>
      <c r="AB471" s="17">
        <f t="shared" si="403"/>
        <v>-2.4468085106382986E-2</v>
      </c>
      <c r="AC471" s="17">
        <f t="shared" si="404"/>
        <v>-9.5147478591817158E-4</v>
      </c>
      <c r="AE471" s="17" t="str">
        <f t="shared" ca="1" si="405"/>
        <v/>
      </c>
      <c r="AF471" s="17" t="str">
        <f t="shared" ca="1" si="406"/>
        <v/>
      </c>
      <c r="AG471" s="17" t="str">
        <f t="shared" ca="1" si="407"/>
        <v/>
      </c>
      <c r="AH471" s="17" t="str">
        <f t="shared" ca="1" si="408"/>
        <v/>
      </c>
      <c r="AI471" s="17" t="str">
        <f t="shared" ca="1" si="409"/>
        <v/>
      </c>
      <c r="AJ471" s="17" t="str">
        <f t="shared" ca="1" si="410"/>
        <v/>
      </c>
      <c r="AK471" s="17" t="str">
        <f t="shared" ca="1" si="411"/>
        <v/>
      </c>
      <c r="AL471" s="17" t="str">
        <f t="shared" ca="1" si="412"/>
        <v/>
      </c>
      <c r="AM471" s="17" t="str">
        <f t="shared" ca="1" si="413"/>
        <v/>
      </c>
      <c r="AN471" s="17">
        <f t="shared" ca="1" si="414"/>
        <v>-6.7895247332685482E-3</v>
      </c>
      <c r="AO471" s="17">
        <f t="shared" ca="1" si="415"/>
        <v>-5.7057057057057103E-2</v>
      </c>
      <c r="AP471" s="17">
        <f t="shared" ca="1" si="416"/>
        <v>-2.8601694915254217E-2</v>
      </c>
      <c r="AQ471" s="17">
        <f t="shared" ca="1" si="417"/>
        <v>-2.8490028490028019E-3</v>
      </c>
      <c r="AS471" s="17" t="str">
        <f t="shared" ca="1" si="418"/>
        <v/>
      </c>
      <c r="AT471" s="17" t="str">
        <f t="shared" ca="1" si="419"/>
        <v/>
      </c>
      <c r="AU471" s="17" t="str">
        <f t="shared" ca="1" si="420"/>
        <v/>
      </c>
      <c r="AV471" s="17" t="str">
        <f t="shared" ca="1" si="421"/>
        <v/>
      </c>
      <c r="AW471" s="17" t="str">
        <f t="shared" ca="1" si="422"/>
        <v/>
      </c>
      <c r="AX471" s="17" t="str">
        <f t="shared" ca="1" si="423"/>
        <v/>
      </c>
      <c r="AY471" s="17" t="str">
        <f t="shared" ca="1" si="424"/>
        <v/>
      </c>
      <c r="AZ471" s="17" t="str">
        <f t="shared" ca="1" si="425"/>
        <v/>
      </c>
      <c r="BA471" s="17" t="str">
        <f t="shared" ca="1" si="426"/>
        <v/>
      </c>
      <c r="BB471" s="17">
        <f t="shared" ca="1" si="427"/>
        <v>3.9158054014976074E-3</v>
      </c>
      <c r="BC471" s="17">
        <f t="shared" ca="1" si="428"/>
        <v>4.2575778045230717E-3</v>
      </c>
      <c r="BD471" s="17">
        <f t="shared" ca="1" si="429"/>
        <v>2.660608656719976E-2</v>
      </c>
      <c r="BE471" s="17">
        <f t="shared" ca="1" si="430"/>
        <v>-3.8004707627404821E-3</v>
      </c>
      <c r="BG471" s="17" t="str">
        <f t="shared" ca="1" si="431"/>
        <v/>
      </c>
      <c r="BH471" s="17" t="str">
        <f t="shared" ca="1" si="432"/>
        <v/>
      </c>
      <c r="BI471" s="17" t="str">
        <f t="shared" ca="1" si="433"/>
        <v/>
      </c>
      <c r="BJ471" s="17" t="str">
        <f t="shared" ca="1" si="434"/>
        <v/>
      </c>
      <c r="BK471" s="17" t="str">
        <f t="shared" ca="1" si="435"/>
        <v/>
      </c>
      <c r="BL471" s="17" t="str">
        <f t="shared" ca="1" si="436"/>
        <v/>
      </c>
      <c r="BM471" s="17" t="str">
        <f t="shared" ca="1" si="437"/>
        <v/>
      </c>
      <c r="BN471" s="17" t="str">
        <f t="shared" ca="1" si="438"/>
        <v/>
      </c>
      <c r="BO471" s="17" t="str">
        <f t="shared" ca="1" si="439"/>
        <v/>
      </c>
      <c r="BP471" s="17">
        <f t="shared" ca="1" si="440"/>
        <v>1.9559897527923198E-3</v>
      </c>
      <c r="BQ471" s="17">
        <f t="shared" ca="1" si="441"/>
        <v>-1.4697962804838149E-2</v>
      </c>
      <c r="BR471" s="17">
        <f t="shared" ca="1" si="442"/>
        <v>2.8967861617980928E-2</v>
      </c>
      <c r="BS471" s="17">
        <f t="shared" ca="1" si="443"/>
        <v>-5.6898888807719317E-3</v>
      </c>
      <c r="BX471" t="str">
        <f>IF('Macrobond Imports'!FG470="","",'Macrobond Imports'!FG470)</f>
        <v/>
      </c>
      <c r="BY471" t="str">
        <f>IF('Macrobond Imports'!AI470="","",'Macrobond Imports'!AI470)</f>
        <v/>
      </c>
      <c r="CA471" s="37" t="str">
        <f t="shared" ca="1" si="444"/>
        <v/>
      </c>
      <c r="CB471" s="37" t="str">
        <f t="shared" ca="1" si="445"/>
        <v/>
      </c>
    </row>
    <row r="472" spans="1:80" x14ac:dyDescent="0.25">
      <c r="A472" s="10">
        <f>IF('Macrobond Imports'!A471="","",'Macrobond Imports'!A471)</f>
        <v>31444</v>
      </c>
      <c r="B472" s="9" t="str">
        <f>IF('Macrobond Imports'!B471="","",'Macrobond Imports'!B471)</f>
        <v/>
      </c>
      <c r="C472" s="9" t="str">
        <f>IF('Macrobond Imports'!C471="","",'Macrobond Imports'!C471)</f>
        <v/>
      </c>
      <c r="D472" s="9" t="str">
        <f>IF('Macrobond Imports'!Z471="","",'Macrobond Imports'!Z471)</f>
        <v/>
      </c>
      <c r="E472" s="9" t="str">
        <f>IF('Macrobond Imports'!BH471="","",'Macrobond Imports'!BH471)</f>
        <v/>
      </c>
      <c r="F472" s="9" t="str">
        <f>IF('Macrobond Imports'!BJ471="","",'Macrobond Imports'!BJ471)</f>
        <v/>
      </c>
      <c r="G472" s="9" t="str">
        <f>IF('Macrobond Imports'!BK471="","",'Macrobond Imports'!BK471)</f>
        <v/>
      </c>
      <c r="H472" s="9" t="str">
        <f>IF('Macrobond Imports'!BL471="","",'Macrobond Imports'!BL471)</f>
        <v/>
      </c>
      <c r="I472" s="9" t="str">
        <f>IF('Macrobond Imports'!BS471="","",'Macrobond Imports'!BS471)</f>
        <v/>
      </c>
      <c r="J472" s="9" t="str">
        <f>IF('Macrobond Imports'!AA471="","",'Macrobond Imports'!AA471)</f>
        <v/>
      </c>
      <c r="K472" s="9">
        <f>IF('Macrobond Imports'!DF471="","",'Macrobond Imports'!DF471)</f>
        <v>101.2</v>
      </c>
      <c r="L472" s="9">
        <f>IF('Macrobond Imports'!EA471="","",'Macrobond Imports'!EA471)</f>
        <v>90.5</v>
      </c>
      <c r="M472" s="9">
        <f>IF('Macrobond Imports'!FA471="","",'Macrobond Imports'!FA471)</f>
        <v>85.3</v>
      </c>
      <c r="N472" s="9">
        <f>IF('Macrobond Imports'!FC471="","",'Macrobond Imports'!FC471)</f>
        <v>104.9</v>
      </c>
      <c r="P472" s="16">
        <f t="shared" si="391"/>
        <v>31444</v>
      </c>
      <c r="Q472" s="17" t="str">
        <f t="shared" si="392"/>
        <v/>
      </c>
      <c r="R472" s="17" t="str">
        <f t="shared" si="393"/>
        <v/>
      </c>
      <c r="S472" s="17" t="str">
        <f t="shared" si="394"/>
        <v/>
      </c>
      <c r="T472" s="17" t="str">
        <f t="shared" si="395"/>
        <v/>
      </c>
      <c r="U472" s="17" t="str">
        <f t="shared" si="396"/>
        <v/>
      </c>
      <c r="V472" s="17" t="str">
        <f t="shared" si="397"/>
        <v/>
      </c>
      <c r="W472" s="17" t="str">
        <f t="shared" si="398"/>
        <v/>
      </c>
      <c r="X472" s="17" t="str">
        <f t="shared" si="399"/>
        <v/>
      </c>
      <c r="Y472" s="17" t="str">
        <f t="shared" si="400"/>
        <v/>
      </c>
      <c r="Z472" s="17">
        <f t="shared" si="401"/>
        <v>-1.171875E-2</v>
      </c>
      <c r="AA472" s="17">
        <f t="shared" si="402"/>
        <v>-3.9278131634819524E-2</v>
      </c>
      <c r="AB472" s="17">
        <f t="shared" si="403"/>
        <v>-6.9792802617230199E-2</v>
      </c>
      <c r="AC472" s="17">
        <f t="shared" si="404"/>
        <v>-9.5238095238092679E-4</v>
      </c>
      <c r="AE472" s="17" t="str">
        <f t="shared" ca="1" si="405"/>
        <v/>
      </c>
      <c r="AF472" s="17" t="str">
        <f t="shared" ca="1" si="406"/>
        <v/>
      </c>
      <c r="AG472" s="17" t="str">
        <f t="shared" ca="1" si="407"/>
        <v/>
      </c>
      <c r="AH472" s="17" t="str">
        <f t="shared" ca="1" si="408"/>
        <v/>
      </c>
      <c r="AI472" s="17" t="str">
        <f t="shared" ca="1" si="409"/>
        <v/>
      </c>
      <c r="AJ472" s="17" t="str">
        <f t="shared" ca="1" si="410"/>
        <v/>
      </c>
      <c r="AK472" s="17" t="str">
        <f t="shared" ca="1" si="411"/>
        <v/>
      </c>
      <c r="AL472" s="17" t="str">
        <f t="shared" ca="1" si="412"/>
        <v/>
      </c>
      <c r="AM472" s="17" t="str">
        <f t="shared" ca="1" si="413"/>
        <v/>
      </c>
      <c r="AN472" s="17">
        <f t="shared" ca="1" si="414"/>
        <v>-1.5564202334630295E-2</v>
      </c>
      <c r="AO472" s="17">
        <f t="shared" ca="1" si="415"/>
        <v>-8.9537223340040328E-2</v>
      </c>
      <c r="AP472" s="17">
        <f t="shared" ca="1" si="416"/>
        <v>-8.0818965517241437E-2</v>
      </c>
      <c r="AQ472" s="17">
        <f t="shared" ca="1" si="417"/>
        <v>-3.7986704653371062E-3</v>
      </c>
      <c r="AS472" s="17" t="str">
        <f t="shared" ca="1" si="418"/>
        <v/>
      </c>
      <c r="AT472" s="17" t="str">
        <f t="shared" ca="1" si="419"/>
        <v/>
      </c>
      <c r="AU472" s="17" t="str">
        <f t="shared" ca="1" si="420"/>
        <v/>
      </c>
      <c r="AV472" s="17" t="str">
        <f t="shared" ca="1" si="421"/>
        <v/>
      </c>
      <c r="AW472" s="17" t="str">
        <f t="shared" ca="1" si="422"/>
        <v/>
      </c>
      <c r="AX472" s="17" t="str">
        <f t="shared" ca="1" si="423"/>
        <v/>
      </c>
      <c r="AY472" s="17" t="str">
        <f t="shared" ca="1" si="424"/>
        <v/>
      </c>
      <c r="AZ472" s="17" t="str">
        <f t="shared" ca="1" si="425"/>
        <v/>
      </c>
      <c r="BA472" s="17" t="str">
        <f t="shared" ca="1" si="426"/>
        <v/>
      </c>
      <c r="BB472" s="17">
        <f t="shared" ca="1" si="427"/>
        <v>-4.9774702176100472E-2</v>
      </c>
      <c r="BC472" s="17">
        <f t="shared" ca="1" si="428"/>
        <v>-0.20026414813982063</v>
      </c>
      <c r="BD472" s="17">
        <f t="shared" ca="1" si="429"/>
        <v>-0.26420369278186784</v>
      </c>
      <c r="BE472" s="17">
        <f t="shared" ca="1" si="430"/>
        <v>-7.5900985357678641E-3</v>
      </c>
      <c r="BG472" s="17" t="str">
        <f t="shared" ca="1" si="431"/>
        <v/>
      </c>
      <c r="BH472" s="17" t="str">
        <f t="shared" ca="1" si="432"/>
        <v/>
      </c>
      <c r="BI472" s="17" t="str">
        <f t="shared" ca="1" si="433"/>
        <v/>
      </c>
      <c r="BJ472" s="17" t="str">
        <f t="shared" ca="1" si="434"/>
        <v/>
      </c>
      <c r="BK472" s="17" t="str">
        <f t="shared" ca="1" si="435"/>
        <v/>
      </c>
      <c r="BL472" s="17" t="str">
        <f t="shared" ca="1" si="436"/>
        <v/>
      </c>
      <c r="BM472" s="17" t="str">
        <f t="shared" ca="1" si="437"/>
        <v/>
      </c>
      <c r="BN472" s="17" t="str">
        <f t="shared" ca="1" si="438"/>
        <v/>
      </c>
      <c r="BO472" s="17" t="str">
        <f t="shared" ca="1" si="439"/>
        <v/>
      </c>
      <c r="BP472" s="17">
        <f t="shared" ca="1" si="440"/>
        <v>-2.1389756041160779E-2</v>
      </c>
      <c r="BQ472" s="17">
        <f t="shared" ca="1" si="441"/>
        <v>-5.100105325239479E-2</v>
      </c>
      <c r="BR472" s="17">
        <f t="shared" ca="1" si="442"/>
        <v>-0.10767602516037955</v>
      </c>
      <c r="BS472" s="17">
        <f t="shared" ca="1" si="443"/>
        <v>-7.5829110333699434E-3</v>
      </c>
      <c r="BX472" t="str">
        <f>IF('Macrobond Imports'!FG471="","",'Macrobond Imports'!FG471)</f>
        <v/>
      </c>
      <c r="BY472" t="str">
        <f>IF('Macrobond Imports'!AI471="","",'Macrobond Imports'!AI471)</f>
        <v/>
      </c>
      <c r="CA472" s="37" t="str">
        <f t="shared" ca="1" si="444"/>
        <v/>
      </c>
      <c r="CB472" s="37" t="str">
        <f t="shared" ca="1" si="445"/>
        <v/>
      </c>
    </row>
    <row r="473" spans="1:80" x14ac:dyDescent="0.25">
      <c r="A473" s="10">
        <f>IF('Macrobond Imports'!A472="","",'Macrobond Imports'!A472)</f>
        <v>31472</v>
      </c>
      <c r="B473" s="9" t="str">
        <f>IF('Macrobond Imports'!B472="","",'Macrobond Imports'!B472)</f>
        <v/>
      </c>
      <c r="C473" s="9" t="str">
        <f>IF('Macrobond Imports'!C472="","",'Macrobond Imports'!C472)</f>
        <v/>
      </c>
      <c r="D473" s="9" t="str">
        <f>IF('Macrobond Imports'!Z472="","",'Macrobond Imports'!Z472)</f>
        <v/>
      </c>
      <c r="E473" s="9" t="str">
        <f>IF('Macrobond Imports'!BH472="","",'Macrobond Imports'!BH472)</f>
        <v/>
      </c>
      <c r="F473" s="9" t="str">
        <f>IF('Macrobond Imports'!BJ472="","",'Macrobond Imports'!BJ472)</f>
        <v/>
      </c>
      <c r="G473" s="9" t="str">
        <f>IF('Macrobond Imports'!BK472="","",'Macrobond Imports'!BK472)</f>
        <v/>
      </c>
      <c r="H473" s="9" t="str">
        <f>IF('Macrobond Imports'!BL472="","",'Macrobond Imports'!BL472)</f>
        <v/>
      </c>
      <c r="I473" s="9" t="str">
        <f>IF('Macrobond Imports'!BS472="","",'Macrobond Imports'!BS472)</f>
        <v/>
      </c>
      <c r="J473" s="9" t="str">
        <f>IF('Macrobond Imports'!AA472="","",'Macrobond Imports'!AA472)</f>
        <v/>
      </c>
      <c r="K473" s="9">
        <f>IF('Macrobond Imports'!DF472="","",'Macrobond Imports'!DF472)</f>
        <v>99.9</v>
      </c>
      <c r="L473" s="9">
        <f>IF('Macrobond Imports'!EA472="","",'Macrobond Imports'!EA472)</f>
        <v>88.2</v>
      </c>
      <c r="M473" s="9">
        <f>IF('Macrobond Imports'!FA472="","",'Macrobond Imports'!FA472)</f>
        <v>77.5</v>
      </c>
      <c r="N473" s="9">
        <f>IF('Macrobond Imports'!FC472="","",'Macrobond Imports'!FC472)</f>
        <v>105</v>
      </c>
      <c r="P473" s="16">
        <f t="shared" si="391"/>
        <v>31472</v>
      </c>
      <c r="Q473" s="17" t="str">
        <f t="shared" si="392"/>
        <v/>
      </c>
      <c r="R473" s="17" t="str">
        <f t="shared" si="393"/>
        <v/>
      </c>
      <c r="S473" s="17" t="str">
        <f t="shared" si="394"/>
        <v/>
      </c>
      <c r="T473" s="17" t="str">
        <f t="shared" si="395"/>
        <v/>
      </c>
      <c r="U473" s="17" t="str">
        <f t="shared" si="396"/>
        <v/>
      </c>
      <c r="V473" s="17" t="str">
        <f t="shared" si="397"/>
        <v/>
      </c>
      <c r="W473" s="17" t="str">
        <f t="shared" si="398"/>
        <v/>
      </c>
      <c r="X473" s="17" t="str">
        <f t="shared" si="399"/>
        <v/>
      </c>
      <c r="Y473" s="17" t="str">
        <f t="shared" si="400"/>
        <v/>
      </c>
      <c r="Z473" s="17">
        <f t="shared" si="401"/>
        <v>-1.2845849802371467E-2</v>
      </c>
      <c r="AA473" s="17">
        <f t="shared" si="402"/>
        <v>-2.541436464088398E-2</v>
      </c>
      <c r="AB473" s="17">
        <f t="shared" si="403"/>
        <v>-9.1441969519343469E-2</v>
      </c>
      <c r="AC473" s="17">
        <f t="shared" si="404"/>
        <v>9.5328884652046142E-4</v>
      </c>
      <c r="AE473" s="17" t="str">
        <f t="shared" ca="1" si="405"/>
        <v/>
      </c>
      <c r="AF473" s="17" t="str">
        <f t="shared" ca="1" si="406"/>
        <v/>
      </c>
      <c r="AG473" s="17" t="str">
        <f t="shared" ca="1" si="407"/>
        <v/>
      </c>
      <c r="AH473" s="17" t="str">
        <f t="shared" ca="1" si="408"/>
        <v/>
      </c>
      <c r="AI473" s="17" t="str">
        <f t="shared" ca="1" si="409"/>
        <v/>
      </c>
      <c r="AJ473" s="17" t="str">
        <f t="shared" ca="1" si="410"/>
        <v/>
      </c>
      <c r="AK473" s="17" t="str">
        <f t="shared" ca="1" si="411"/>
        <v/>
      </c>
      <c r="AL473" s="17" t="str">
        <f t="shared" ca="1" si="412"/>
        <v/>
      </c>
      <c r="AM473" s="17" t="str">
        <f t="shared" ca="1" si="413"/>
        <v/>
      </c>
      <c r="AN473" s="17">
        <f t="shared" ca="1" si="414"/>
        <v>-2.7263875365141188E-2</v>
      </c>
      <c r="AO473" s="17">
        <f t="shared" ca="1" si="415"/>
        <v>-9.6311475409835978E-2</v>
      </c>
      <c r="AP473" s="17">
        <f t="shared" ca="1" si="416"/>
        <v>-0.16487068965517238</v>
      </c>
      <c r="AQ473" s="17">
        <f t="shared" ca="1" si="417"/>
        <v>-1.9011406844107182E-3</v>
      </c>
      <c r="AS473" s="17" t="str">
        <f t="shared" ca="1" si="418"/>
        <v/>
      </c>
      <c r="AT473" s="17" t="str">
        <f t="shared" ca="1" si="419"/>
        <v/>
      </c>
      <c r="AU473" s="17" t="str">
        <f t="shared" ca="1" si="420"/>
        <v/>
      </c>
      <c r="AV473" s="17" t="str">
        <f t="shared" ca="1" si="421"/>
        <v/>
      </c>
      <c r="AW473" s="17" t="str">
        <f t="shared" ca="1" si="422"/>
        <v/>
      </c>
      <c r="AX473" s="17" t="str">
        <f t="shared" ca="1" si="423"/>
        <v/>
      </c>
      <c r="AY473" s="17" t="str">
        <f t="shared" ca="1" si="424"/>
        <v/>
      </c>
      <c r="AZ473" s="17" t="str">
        <f t="shared" ca="1" si="425"/>
        <v/>
      </c>
      <c r="BA473" s="17" t="str">
        <f t="shared" ca="1" si="426"/>
        <v/>
      </c>
      <c r="BB473" s="17">
        <f t="shared" ca="1" si="427"/>
        <v>-0.1116165612030926</v>
      </c>
      <c r="BC473" s="17">
        <f t="shared" ca="1" si="428"/>
        <v>-0.27245333516879333</v>
      </c>
      <c r="BD473" s="17">
        <f t="shared" ca="1" si="429"/>
        <v>-0.53794316853780999</v>
      </c>
      <c r="BE473" s="17">
        <f t="shared" ca="1" si="430"/>
        <v>-3.8004707627404821E-3</v>
      </c>
      <c r="BG473" s="17" t="str">
        <f t="shared" ca="1" si="431"/>
        <v/>
      </c>
      <c r="BH473" s="17" t="str">
        <f t="shared" ca="1" si="432"/>
        <v/>
      </c>
      <c r="BI473" s="17" t="str">
        <f t="shared" ca="1" si="433"/>
        <v/>
      </c>
      <c r="BJ473" s="17" t="str">
        <f t="shared" ca="1" si="434"/>
        <v/>
      </c>
      <c r="BK473" s="17" t="str">
        <f t="shared" ca="1" si="435"/>
        <v/>
      </c>
      <c r="BL473" s="17" t="str">
        <f t="shared" ca="1" si="436"/>
        <v/>
      </c>
      <c r="BM473" s="17" t="str">
        <f t="shared" ca="1" si="437"/>
        <v/>
      </c>
      <c r="BN473" s="17" t="str">
        <f t="shared" ca="1" si="438"/>
        <v/>
      </c>
      <c r="BO473" s="17" t="str">
        <f t="shared" ca="1" si="439"/>
        <v/>
      </c>
      <c r="BP473" s="17">
        <f t="shared" ca="1" si="440"/>
        <v>-4.4503314555321194E-2</v>
      </c>
      <c r="BQ473" s="17">
        <f t="shared" ca="1" si="441"/>
        <v>-7.6893502499038813E-2</v>
      </c>
      <c r="BR473" s="17">
        <f t="shared" ca="1" si="442"/>
        <v>-0.26503519265408415</v>
      </c>
      <c r="BS473" s="17">
        <f t="shared" ca="1" si="443"/>
        <v>-3.7986670329195338E-3</v>
      </c>
      <c r="BX473" t="str">
        <f>IF('Macrobond Imports'!FG472="","",'Macrobond Imports'!FG472)</f>
        <v/>
      </c>
      <c r="BY473" t="str">
        <f>IF('Macrobond Imports'!AI472="","",'Macrobond Imports'!AI472)</f>
        <v/>
      </c>
      <c r="CA473" s="37" t="str">
        <f t="shared" ca="1" si="444"/>
        <v/>
      </c>
      <c r="CB473" s="37" t="str">
        <f t="shared" ca="1" si="445"/>
        <v/>
      </c>
    </row>
    <row r="474" spans="1:80" x14ac:dyDescent="0.25">
      <c r="A474" s="10">
        <f>IF('Macrobond Imports'!A473="","",'Macrobond Imports'!A473)</f>
        <v>31503</v>
      </c>
      <c r="B474" s="9" t="str">
        <f>IF('Macrobond Imports'!B473="","",'Macrobond Imports'!B473)</f>
        <v/>
      </c>
      <c r="C474" s="9" t="str">
        <f>IF('Macrobond Imports'!C473="","",'Macrobond Imports'!C473)</f>
        <v/>
      </c>
      <c r="D474" s="9" t="str">
        <f>IF('Macrobond Imports'!Z473="","",'Macrobond Imports'!Z473)</f>
        <v/>
      </c>
      <c r="E474" s="9" t="str">
        <f>IF('Macrobond Imports'!BH473="","",'Macrobond Imports'!BH473)</f>
        <v/>
      </c>
      <c r="F474" s="9" t="str">
        <f>IF('Macrobond Imports'!BJ473="","",'Macrobond Imports'!BJ473)</f>
        <v/>
      </c>
      <c r="G474" s="9" t="str">
        <f>IF('Macrobond Imports'!BK473="","",'Macrobond Imports'!BK473)</f>
        <v/>
      </c>
      <c r="H474" s="9" t="str">
        <f>IF('Macrobond Imports'!BL473="","",'Macrobond Imports'!BL473)</f>
        <v/>
      </c>
      <c r="I474" s="9" t="str">
        <f>IF('Macrobond Imports'!BS473="","",'Macrobond Imports'!BS473)</f>
        <v/>
      </c>
      <c r="J474" s="9" t="str">
        <f>IF('Macrobond Imports'!AA473="","",'Macrobond Imports'!AA473)</f>
        <v/>
      </c>
      <c r="K474" s="9">
        <f>IF('Macrobond Imports'!DF473="","",'Macrobond Imports'!DF473)</f>
        <v>98.9</v>
      </c>
      <c r="L474" s="9">
        <f>IF('Macrobond Imports'!EA473="","",'Macrobond Imports'!EA473)</f>
        <v>85.6</v>
      </c>
      <c r="M474" s="9">
        <f>IF('Macrobond Imports'!FA473="","",'Macrobond Imports'!FA473)</f>
        <v>73</v>
      </c>
      <c r="N474" s="9">
        <f>IF('Macrobond Imports'!FC473="","",'Macrobond Imports'!FC473)</f>
        <v>104.7</v>
      </c>
      <c r="P474" s="16">
        <f t="shared" si="391"/>
        <v>31503</v>
      </c>
      <c r="Q474" s="17" t="str">
        <f t="shared" si="392"/>
        <v/>
      </c>
      <c r="R474" s="17" t="str">
        <f t="shared" si="393"/>
        <v/>
      </c>
      <c r="S474" s="17" t="str">
        <f t="shared" si="394"/>
        <v/>
      </c>
      <c r="T474" s="17" t="str">
        <f t="shared" si="395"/>
        <v/>
      </c>
      <c r="U474" s="17" t="str">
        <f t="shared" si="396"/>
        <v/>
      </c>
      <c r="V474" s="17" t="str">
        <f t="shared" si="397"/>
        <v/>
      </c>
      <c r="W474" s="17" t="str">
        <f t="shared" si="398"/>
        <v/>
      </c>
      <c r="X474" s="17" t="str">
        <f t="shared" si="399"/>
        <v/>
      </c>
      <c r="Y474" s="17" t="str">
        <f t="shared" si="400"/>
        <v/>
      </c>
      <c r="Z474" s="17">
        <f t="shared" si="401"/>
        <v>-1.0010010010010006E-2</v>
      </c>
      <c r="AA474" s="17">
        <f t="shared" si="402"/>
        <v>-2.9478458049886691E-2</v>
      </c>
      <c r="AB474" s="17">
        <f t="shared" si="403"/>
        <v>-5.8064516129032295E-2</v>
      </c>
      <c r="AC474" s="17">
        <f t="shared" si="404"/>
        <v>-2.8571428571427804E-3</v>
      </c>
      <c r="AE474" s="17" t="str">
        <f t="shared" ca="1" si="405"/>
        <v/>
      </c>
      <c r="AF474" s="17" t="str">
        <f t="shared" ca="1" si="406"/>
        <v/>
      </c>
      <c r="AG474" s="17" t="str">
        <f t="shared" ca="1" si="407"/>
        <v/>
      </c>
      <c r="AH474" s="17" t="str">
        <f t="shared" ca="1" si="408"/>
        <v/>
      </c>
      <c r="AI474" s="17" t="str">
        <f t="shared" ca="1" si="409"/>
        <v/>
      </c>
      <c r="AJ474" s="17" t="str">
        <f t="shared" ca="1" si="410"/>
        <v/>
      </c>
      <c r="AK474" s="17" t="str">
        <f t="shared" ca="1" si="411"/>
        <v/>
      </c>
      <c r="AL474" s="17" t="str">
        <f t="shared" ca="1" si="412"/>
        <v/>
      </c>
      <c r="AM474" s="17" t="str">
        <f t="shared" ca="1" si="413"/>
        <v/>
      </c>
      <c r="AN474" s="17">
        <f t="shared" ca="1" si="414"/>
        <v>-3.8872691933916403E-2</v>
      </c>
      <c r="AO474" s="17">
        <f t="shared" ca="1" si="415"/>
        <v>-0.1147880041365047</v>
      </c>
      <c r="AP474" s="17">
        <f t="shared" ca="1" si="416"/>
        <v>-0.22832980972515848</v>
      </c>
      <c r="AQ474" s="17">
        <f t="shared" ca="1" si="417"/>
        <v>-4.7528517110265733E-3</v>
      </c>
      <c r="AS474" s="17" t="str">
        <f t="shared" ca="1" si="418"/>
        <v/>
      </c>
      <c r="AT474" s="17" t="str">
        <f t="shared" ca="1" si="419"/>
        <v/>
      </c>
      <c r="AU474" s="17" t="str">
        <f t="shared" ca="1" si="420"/>
        <v/>
      </c>
      <c r="AV474" s="17" t="str">
        <f t="shared" ca="1" si="421"/>
        <v/>
      </c>
      <c r="AW474" s="17" t="str">
        <f t="shared" ca="1" si="422"/>
        <v/>
      </c>
      <c r="AX474" s="17" t="str">
        <f t="shared" ca="1" si="423"/>
        <v/>
      </c>
      <c r="AY474" s="17" t="str">
        <f t="shared" ca="1" si="424"/>
        <v/>
      </c>
      <c r="AZ474" s="17" t="str">
        <f t="shared" ca="1" si="425"/>
        <v/>
      </c>
      <c r="BA474" s="17" t="str">
        <f t="shared" ca="1" si="426"/>
        <v/>
      </c>
      <c r="BB474" s="17">
        <f t="shared" ca="1" si="427"/>
        <v>-0.12986760078547377</v>
      </c>
      <c r="BC474" s="17">
        <f t="shared" ca="1" si="428"/>
        <v>-0.31814591370174605</v>
      </c>
      <c r="BD474" s="17">
        <f t="shared" ca="1" si="429"/>
        <v>-0.5983811411647757</v>
      </c>
      <c r="BE474" s="17">
        <f t="shared" ca="1" si="430"/>
        <v>-1.1379685064556E-2</v>
      </c>
      <c r="BG474" s="17" t="str">
        <f t="shared" ca="1" si="431"/>
        <v/>
      </c>
      <c r="BH474" s="17" t="str">
        <f t="shared" ca="1" si="432"/>
        <v/>
      </c>
      <c r="BI474" s="17" t="str">
        <f t="shared" ca="1" si="433"/>
        <v/>
      </c>
      <c r="BJ474" s="17" t="str">
        <f t="shared" ca="1" si="434"/>
        <v/>
      </c>
      <c r="BK474" s="17" t="str">
        <f t="shared" ca="1" si="435"/>
        <v/>
      </c>
      <c r="BL474" s="17" t="str">
        <f t="shared" ca="1" si="436"/>
        <v/>
      </c>
      <c r="BM474" s="17" t="str">
        <f t="shared" ca="1" si="437"/>
        <v/>
      </c>
      <c r="BN474" s="17" t="str">
        <f t="shared" ca="1" si="438"/>
        <v/>
      </c>
      <c r="BO474" s="17" t="str">
        <f t="shared" ca="1" si="439"/>
        <v/>
      </c>
      <c r="BP474" s="17">
        <f t="shared" ca="1" si="440"/>
        <v>-6.536655935955904E-2</v>
      </c>
      <c r="BQ474" s="17">
        <f t="shared" ca="1" si="441"/>
        <v>-0.17249946639171265</v>
      </c>
      <c r="BR474" s="17">
        <f t="shared" ca="1" si="442"/>
        <v>-0.35789069080069069</v>
      </c>
      <c r="BS474" s="17">
        <f t="shared" ca="1" si="443"/>
        <v>-7.597313419053342E-3</v>
      </c>
      <c r="BX474" t="str">
        <f>IF('Macrobond Imports'!FG473="","",'Macrobond Imports'!FG473)</f>
        <v/>
      </c>
      <c r="BY474" t="str">
        <f>IF('Macrobond Imports'!AI473="","",'Macrobond Imports'!AI473)</f>
        <v/>
      </c>
      <c r="CA474" s="37" t="str">
        <f t="shared" ca="1" si="444"/>
        <v/>
      </c>
      <c r="CB474" s="37" t="str">
        <f t="shared" ca="1" si="445"/>
        <v/>
      </c>
    </row>
    <row r="475" spans="1:80" x14ac:dyDescent="0.25">
      <c r="A475" s="10">
        <f>IF('Macrobond Imports'!A474="","",'Macrobond Imports'!A474)</f>
        <v>31533</v>
      </c>
      <c r="B475" s="9" t="str">
        <f>IF('Macrobond Imports'!B474="","",'Macrobond Imports'!B474)</f>
        <v/>
      </c>
      <c r="C475" s="9" t="str">
        <f>IF('Macrobond Imports'!C474="","",'Macrobond Imports'!C474)</f>
        <v/>
      </c>
      <c r="D475" s="9" t="str">
        <f>IF('Macrobond Imports'!Z474="","",'Macrobond Imports'!Z474)</f>
        <v/>
      </c>
      <c r="E475" s="9" t="str">
        <f>IF('Macrobond Imports'!BH474="","",'Macrobond Imports'!BH474)</f>
        <v/>
      </c>
      <c r="F475" s="9" t="str">
        <f>IF('Macrobond Imports'!BJ474="","",'Macrobond Imports'!BJ474)</f>
        <v/>
      </c>
      <c r="G475" s="9" t="str">
        <f>IF('Macrobond Imports'!BK474="","",'Macrobond Imports'!BK474)</f>
        <v/>
      </c>
      <c r="H475" s="9" t="str">
        <f>IF('Macrobond Imports'!BL474="","",'Macrobond Imports'!BL474)</f>
        <v/>
      </c>
      <c r="I475" s="9" t="str">
        <f>IF('Macrobond Imports'!BS474="","",'Macrobond Imports'!BS474)</f>
        <v/>
      </c>
      <c r="J475" s="9" t="str">
        <f>IF('Macrobond Imports'!AA474="","",'Macrobond Imports'!AA474)</f>
        <v/>
      </c>
      <c r="K475" s="9">
        <f>IF('Macrobond Imports'!DF474="","",'Macrobond Imports'!DF474)</f>
        <v>98.7</v>
      </c>
      <c r="L475" s="9">
        <f>IF('Macrobond Imports'!EA474="","",'Macrobond Imports'!EA474)</f>
        <v>86.5</v>
      </c>
      <c r="M475" s="9">
        <f>IF('Macrobond Imports'!FA474="","",'Macrobond Imports'!FA474)</f>
        <v>71.7</v>
      </c>
      <c r="N475" s="9">
        <f>IF('Macrobond Imports'!FC474="","",'Macrobond Imports'!FC474)</f>
        <v>104.6</v>
      </c>
      <c r="P475" s="16">
        <f t="shared" si="391"/>
        <v>31533</v>
      </c>
      <c r="Q475" s="17" t="str">
        <f t="shared" si="392"/>
        <v/>
      </c>
      <c r="R475" s="17" t="str">
        <f t="shared" si="393"/>
        <v/>
      </c>
      <c r="S475" s="17" t="str">
        <f t="shared" si="394"/>
        <v/>
      </c>
      <c r="T475" s="17" t="str">
        <f t="shared" si="395"/>
        <v/>
      </c>
      <c r="U475" s="17" t="str">
        <f t="shared" si="396"/>
        <v/>
      </c>
      <c r="V475" s="17" t="str">
        <f t="shared" si="397"/>
        <v/>
      </c>
      <c r="W475" s="17" t="str">
        <f t="shared" si="398"/>
        <v/>
      </c>
      <c r="X475" s="17" t="str">
        <f t="shared" si="399"/>
        <v/>
      </c>
      <c r="Y475" s="17" t="str">
        <f t="shared" si="400"/>
        <v/>
      </c>
      <c r="Z475" s="17">
        <f t="shared" si="401"/>
        <v>-2.0222446916077219E-3</v>
      </c>
      <c r="AA475" s="17">
        <f t="shared" si="402"/>
        <v>1.0514018691588856E-2</v>
      </c>
      <c r="AB475" s="17">
        <f t="shared" si="403"/>
        <v>-1.7808219178082174E-2</v>
      </c>
      <c r="AC475" s="17">
        <f t="shared" si="404"/>
        <v>-9.551098376313627E-4</v>
      </c>
      <c r="AE475" s="17" t="str">
        <f t="shared" ca="1" si="405"/>
        <v/>
      </c>
      <c r="AF475" s="17" t="str">
        <f t="shared" ca="1" si="406"/>
        <v/>
      </c>
      <c r="AG475" s="17" t="str">
        <f t="shared" ca="1" si="407"/>
        <v/>
      </c>
      <c r="AH475" s="17" t="str">
        <f t="shared" ca="1" si="408"/>
        <v/>
      </c>
      <c r="AI475" s="17" t="str">
        <f t="shared" ca="1" si="409"/>
        <v/>
      </c>
      <c r="AJ475" s="17" t="str">
        <f t="shared" ca="1" si="410"/>
        <v/>
      </c>
      <c r="AK475" s="17" t="str">
        <f t="shared" ca="1" si="411"/>
        <v/>
      </c>
      <c r="AL475" s="17" t="str">
        <f t="shared" ca="1" si="412"/>
        <v/>
      </c>
      <c r="AM475" s="17" t="str">
        <f t="shared" ca="1" si="413"/>
        <v/>
      </c>
      <c r="AN475" s="17">
        <f t="shared" ca="1" si="414"/>
        <v>-4.3604651162790664E-2</v>
      </c>
      <c r="AO475" s="17">
        <f t="shared" ca="1" si="415"/>
        <v>-9.7077244258872653E-2</v>
      </c>
      <c r="AP475" s="17">
        <f t="shared" ca="1" si="416"/>
        <v>-0.24446786090621708</v>
      </c>
      <c r="AQ475" s="17">
        <f t="shared" ca="1" si="417"/>
        <v>-6.6476733143400191E-3</v>
      </c>
      <c r="AS475" s="17" t="str">
        <f t="shared" ca="1" si="418"/>
        <v/>
      </c>
      <c r="AT475" s="17" t="str">
        <f t="shared" ca="1" si="419"/>
        <v/>
      </c>
      <c r="AU475" s="17" t="str">
        <f t="shared" ca="1" si="420"/>
        <v/>
      </c>
      <c r="AV475" s="17" t="str">
        <f t="shared" ca="1" si="421"/>
        <v/>
      </c>
      <c r="AW475" s="17" t="str">
        <f t="shared" ca="1" si="422"/>
        <v/>
      </c>
      <c r="AX475" s="17" t="str">
        <f t="shared" ca="1" si="423"/>
        <v/>
      </c>
      <c r="AY475" s="17" t="str">
        <f t="shared" ca="1" si="424"/>
        <v/>
      </c>
      <c r="AZ475" s="17" t="str">
        <f t="shared" ca="1" si="425"/>
        <v/>
      </c>
      <c r="BA475" s="17" t="str">
        <f t="shared" ca="1" si="426"/>
        <v/>
      </c>
      <c r="BB475" s="17">
        <f t="shared" ca="1" si="427"/>
        <v>-9.5212565300573537E-2</v>
      </c>
      <c r="BC475" s="17">
        <f t="shared" ca="1" si="428"/>
        <v>-0.16541588750094571</v>
      </c>
      <c r="BD475" s="17">
        <f t="shared" ca="1" si="429"/>
        <v>-0.50079319368174491</v>
      </c>
      <c r="BE475" s="17">
        <f t="shared" ca="1" si="430"/>
        <v>-1.1390486633133245E-2</v>
      </c>
      <c r="BG475" s="17" t="str">
        <f t="shared" ca="1" si="431"/>
        <v/>
      </c>
      <c r="BH475" s="17" t="str">
        <f t="shared" ca="1" si="432"/>
        <v/>
      </c>
      <c r="BI475" s="17" t="str">
        <f t="shared" ca="1" si="433"/>
        <v/>
      </c>
      <c r="BJ475" s="17" t="str">
        <f t="shared" ca="1" si="434"/>
        <v/>
      </c>
      <c r="BK475" s="17" t="str">
        <f t="shared" ca="1" si="435"/>
        <v/>
      </c>
      <c r="BL475" s="17" t="str">
        <f t="shared" ca="1" si="436"/>
        <v/>
      </c>
      <c r="BM475" s="17" t="str">
        <f t="shared" ca="1" si="437"/>
        <v/>
      </c>
      <c r="BN475" s="17" t="str">
        <f t="shared" ca="1" si="438"/>
        <v/>
      </c>
      <c r="BO475" s="17" t="str">
        <f t="shared" ca="1" si="439"/>
        <v/>
      </c>
      <c r="BP475" s="17">
        <f t="shared" ca="1" si="440"/>
        <v>-7.2771921475312196E-2</v>
      </c>
      <c r="BQ475" s="17">
        <f t="shared" ca="1" si="441"/>
        <v>-0.18302580447213457</v>
      </c>
      <c r="BR475" s="17">
        <f t="shared" ca="1" si="442"/>
        <v>-0.39393521416672839</v>
      </c>
      <c r="BS475" s="17">
        <f t="shared" ca="1" si="443"/>
        <v>-9.4921152524757302E-3</v>
      </c>
      <c r="BX475" t="str">
        <f>IF('Macrobond Imports'!FG474="","",'Macrobond Imports'!FG474)</f>
        <v/>
      </c>
      <c r="BY475" t="str">
        <f>IF('Macrobond Imports'!AI474="","",'Macrobond Imports'!AI474)</f>
        <v/>
      </c>
      <c r="CA475" s="37" t="str">
        <f t="shared" ca="1" si="444"/>
        <v/>
      </c>
      <c r="CB475" s="37" t="str">
        <f t="shared" ca="1" si="445"/>
        <v/>
      </c>
    </row>
    <row r="476" spans="1:80" x14ac:dyDescent="0.25">
      <c r="A476" s="10">
        <f>IF('Macrobond Imports'!A475="","",'Macrobond Imports'!A475)</f>
        <v>31564</v>
      </c>
      <c r="B476" s="9" t="str">
        <f>IF('Macrobond Imports'!B475="","",'Macrobond Imports'!B475)</f>
        <v/>
      </c>
      <c r="C476" s="9" t="str">
        <f>IF('Macrobond Imports'!C475="","",'Macrobond Imports'!C475)</f>
        <v/>
      </c>
      <c r="D476" s="9" t="str">
        <f>IF('Macrobond Imports'!Z475="","",'Macrobond Imports'!Z475)</f>
        <v/>
      </c>
      <c r="E476" s="9" t="str">
        <f>IF('Macrobond Imports'!BH475="","",'Macrobond Imports'!BH475)</f>
        <v/>
      </c>
      <c r="F476" s="9" t="str">
        <f>IF('Macrobond Imports'!BJ475="","",'Macrobond Imports'!BJ475)</f>
        <v/>
      </c>
      <c r="G476" s="9" t="str">
        <f>IF('Macrobond Imports'!BK475="","",'Macrobond Imports'!BK475)</f>
        <v/>
      </c>
      <c r="H476" s="9" t="str">
        <f>IF('Macrobond Imports'!BL475="","",'Macrobond Imports'!BL475)</f>
        <v/>
      </c>
      <c r="I476" s="9" t="str">
        <f>IF('Macrobond Imports'!BS475="","",'Macrobond Imports'!BS475)</f>
        <v/>
      </c>
      <c r="J476" s="9" t="str">
        <f>IF('Macrobond Imports'!AA475="","",'Macrobond Imports'!AA475)</f>
        <v/>
      </c>
      <c r="K476" s="9">
        <f>IF('Macrobond Imports'!DF475="","",'Macrobond Imports'!DF475)</f>
        <v>98.6</v>
      </c>
      <c r="L476" s="9">
        <f>IF('Macrobond Imports'!EA475="","",'Macrobond Imports'!EA475)</f>
        <v>86.2</v>
      </c>
      <c r="M476" s="9">
        <f>IF('Macrobond Imports'!FA475="","",'Macrobond Imports'!FA475)</f>
        <v>71.2</v>
      </c>
      <c r="N476" s="9">
        <f>IF('Macrobond Imports'!FC475="","",'Macrobond Imports'!FC475)</f>
        <v>104.7</v>
      </c>
      <c r="P476" s="16">
        <f t="shared" si="391"/>
        <v>31564</v>
      </c>
      <c r="Q476" s="17" t="str">
        <f t="shared" si="392"/>
        <v/>
      </c>
      <c r="R476" s="17" t="str">
        <f t="shared" si="393"/>
        <v/>
      </c>
      <c r="S476" s="17" t="str">
        <f t="shared" si="394"/>
        <v/>
      </c>
      <c r="T476" s="17" t="str">
        <f t="shared" si="395"/>
        <v/>
      </c>
      <c r="U476" s="17" t="str">
        <f t="shared" si="396"/>
        <v/>
      </c>
      <c r="V476" s="17" t="str">
        <f t="shared" si="397"/>
        <v/>
      </c>
      <c r="W476" s="17" t="str">
        <f t="shared" si="398"/>
        <v/>
      </c>
      <c r="X476" s="17" t="str">
        <f t="shared" si="399"/>
        <v/>
      </c>
      <c r="Y476" s="17" t="str">
        <f t="shared" si="400"/>
        <v/>
      </c>
      <c r="Z476" s="17">
        <f t="shared" si="401"/>
        <v>-1.0131712259372483E-3</v>
      </c>
      <c r="AA476" s="17">
        <f t="shared" si="402"/>
        <v>-3.4682080924854919E-3</v>
      </c>
      <c r="AB476" s="17">
        <f t="shared" si="403"/>
        <v>-6.9735006973500324E-3</v>
      </c>
      <c r="AC476" s="17">
        <f t="shared" si="404"/>
        <v>9.5602294455066072E-4</v>
      </c>
      <c r="AE476" s="17" t="str">
        <f t="shared" ca="1" si="405"/>
        <v/>
      </c>
      <c r="AF476" s="17" t="str">
        <f t="shared" ca="1" si="406"/>
        <v/>
      </c>
      <c r="AG476" s="17" t="str">
        <f t="shared" ca="1" si="407"/>
        <v/>
      </c>
      <c r="AH476" s="17" t="str">
        <f t="shared" ca="1" si="408"/>
        <v/>
      </c>
      <c r="AI476" s="17" t="str">
        <f t="shared" ca="1" si="409"/>
        <v/>
      </c>
      <c r="AJ476" s="17" t="str">
        <f t="shared" ca="1" si="410"/>
        <v/>
      </c>
      <c r="AK476" s="17" t="str">
        <f t="shared" ca="1" si="411"/>
        <v/>
      </c>
      <c r="AL476" s="17" t="str">
        <f t="shared" ca="1" si="412"/>
        <v/>
      </c>
      <c r="AM476" s="17" t="str">
        <f t="shared" ca="1" si="413"/>
        <v/>
      </c>
      <c r="AN476" s="17">
        <f t="shared" ca="1" si="414"/>
        <v>-3.8986354775828458E-2</v>
      </c>
      <c r="AO476" s="17">
        <f t="shared" ca="1" si="415"/>
        <v>-9.4537815126050417E-2</v>
      </c>
      <c r="AP476" s="17">
        <f t="shared" ca="1" si="416"/>
        <v>-0.22270742358078599</v>
      </c>
      <c r="AQ476" s="17">
        <f t="shared" ca="1" si="417"/>
        <v>-7.5829383886255597E-3</v>
      </c>
      <c r="AS476" s="17" t="str">
        <f t="shared" ca="1" si="418"/>
        <v/>
      </c>
      <c r="AT476" s="17" t="str">
        <f t="shared" ca="1" si="419"/>
        <v/>
      </c>
      <c r="AU476" s="17" t="str">
        <f t="shared" ca="1" si="420"/>
        <v/>
      </c>
      <c r="AV476" s="17" t="str">
        <f t="shared" ca="1" si="421"/>
        <v/>
      </c>
      <c r="AW476" s="17" t="str">
        <f t="shared" ca="1" si="422"/>
        <v/>
      </c>
      <c r="AX476" s="17" t="str">
        <f t="shared" ca="1" si="423"/>
        <v/>
      </c>
      <c r="AY476" s="17" t="str">
        <f t="shared" ca="1" si="424"/>
        <v/>
      </c>
      <c r="AZ476" s="17" t="str">
        <f t="shared" ca="1" si="425"/>
        <v/>
      </c>
      <c r="BA476" s="17" t="str">
        <f t="shared" ca="1" si="426"/>
        <v/>
      </c>
      <c r="BB476" s="17">
        <f t="shared" ca="1" si="427"/>
        <v>-5.1044806747277405E-2</v>
      </c>
      <c r="BC476" s="17">
        <f t="shared" ca="1" si="428"/>
        <v>-8.7664187637249258E-2</v>
      </c>
      <c r="BD476" s="17">
        <f t="shared" ca="1" si="429"/>
        <v>-0.28761762754917319</v>
      </c>
      <c r="BE476" s="17">
        <f t="shared" ca="1" si="430"/>
        <v>-1.1379685064556E-2</v>
      </c>
      <c r="BG476" s="17" t="str">
        <f t="shared" ca="1" si="431"/>
        <v/>
      </c>
      <c r="BH476" s="17" t="str">
        <f t="shared" ca="1" si="432"/>
        <v/>
      </c>
      <c r="BI476" s="17" t="str">
        <f t="shared" ca="1" si="433"/>
        <v/>
      </c>
      <c r="BJ476" s="17" t="str">
        <f t="shared" ca="1" si="434"/>
        <v/>
      </c>
      <c r="BK476" s="17" t="str">
        <f t="shared" ca="1" si="435"/>
        <v/>
      </c>
      <c r="BL476" s="17" t="str">
        <f t="shared" ca="1" si="436"/>
        <v/>
      </c>
      <c r="BM476" s="17" t="str">
        <f t="shared" ca="1" si="437"/>
        <v/>
      </c>
      <c r="BN476" s="17" t="str">
        <f t="shared" ca="1" si="438"/>
        <v/>
      </c>
      <c r="BO476" s="17" t="str">
        <f t="shared" ca="1" si="439"/>
        <v/>
      </c>
      <c r="BP476" s="17">
        <f t="shared" ca="1" si="440"/>
        <v>-8.1830038693250562E-2</v>
      </c>
      <c r="BQ476" s="17">
        <f t="shared" ca="1" si="441"/>
        <v>-0.1852811052328609</v>
      </c>
      <c r="BR476" s="17">
        <f t="shared" ca="1" si="442"/>
        <v>-0.42627433227704847</v>
      </c>
      <c r="BS476" s="17">
        <f t="shared" ca="1" si="443"/>
        <v>-7.597313419053342E-3</v>
      </c>
      <c r="BX476" t="str">
        <f>IF('Macrobond Imports'!FG475="","",'Macrobond Imports'!FG475)</f>
        <v/>
      </c>
      <c r="BY476" t="str">
        <f>IF('Macrobond Imports'!AI475="","",'Macrobond Imports'!AI475)</f>
        <v/>
      </c>
      <c r="CA476" s="37" t="str">
        <f t="shared" ca="1" si="444"/>
        <v/>
      </c>
      <c r="CB476" s="37" t="str">
        <f t="shared" ca="1" si="445"/>
        <v/>
      </c>
    </row>
    <row r="477" spans="1:80" x14ac:dyDescent="0.25">
      <c r="A477" s="10">
        <f>IF('Macrobond Imports'!A476="","",'Macrobond Imports'!A476)</f>
        <v>31594</v>
      </c>
      <c r="B477" s="9" t="str">
        <f>IF('Macrobond Imports'!B476="","",'Macrobond Imports'!B476)</f>
        <v/>
      </c>
      <c r="C477" s="9" t="str">
        <f>IF('Macrobond Imports'!C476="","",'Macrobond Imports'!C476)</f>
        <v/>
      </c>
      <c r="D477" s="9" t="str">
        <f>IF('Macrobond Imports'!Z476="","",'Macrobond Imports'!Z476)</f>
        <v/>
      </c>
      <c r="E477" s="9" t="str">
        <f>IF('Macrobond Imports'!BH476="","",'Macrobond Imports'!BH476)</f>
        <v/>
      </c>
      <c r="F477" s="9" t="str">
        <f>IF('Macrobond Imports'!BJ476="","",'Macrobond Imports'!BJ476)</f>
        <v/>
      </c>
      <c r="G477" s="9" t="str">
        <f>IF('Macrobond Imports'!BK476="","",'Macrobond Imports'!BK476)</f>
        <v/>
      </c>
      <c r="H477" s="9" t="str">
        <f>IF('Macrobond Imports'!BL476="","",'Macrobond Imports'!BL476)</f>
        <v/>
      </c>
      <c r="I477" s="9" t="str">
        <f>IF('Macrobond Imports'!BS476="","",'Macrobond Imports'!BS476)</f>
        <v/>
      </c>
      <c r="J477" s="9" t="str">
        <f>IF('Macrobond Imports'!AA476="","",'Macrobond Imports'!AA476)</f>
        <v/>
      </c>
      <c r="K477" s="9">
        <f>IF('Macrobond Imports'!DF476="","",'Macrobond Imports'!DF476)</f>
        <v>98</v>
      </c>
      <c r="L477" s="9">
        <f>IF('Macrobond Imports'!EA476="","",'Macrobond Imports'!EA476)</f>
        <v>86.4</v>
      </c>
      <c r="M477" s="9">
        <f>IF('Macrobond Imports'!FA476="","",'Macrobond Imports'!FA476)</f>
        <v>66.599999999999994</v>
      </c>
      <c r="N477" s="9">
        <f>IF('Macrobond Imports'!FC476="","",'Macrobond Imports'!FC476)</f>
        <v>104.8</v>
      </c>
      <c r="P477" s="16">
        <f t="shared" si="391"/>
        <v>31594</v>
      </c>
      <c r="Q477" s="17" t="str">
        <f t="shared" si="392"/>
        <v/>
      </c>
      <c r="R477" s="17" t="str">
        <f t="shared" si="393"/>
        <v/>
      </c>
      <c r="S477" s="17" t="str">
        <f t="shared" si="394"/>
        <v/>
      </c>
      <c r="T477" s="17" t="str">
        <f t="shared" si="395"/>
        <v/>
      </c>
      <c r="U477" s="17" t="str">
        <f t="shared" si="396"/>
        <v/>
      </c>
      <c r="V477" s="17" t="str">
        <f t="shared" si="397"/>
        <v/>
      </c>
      <c r="W477" s="17" t="str">
        <f t="shared" si="398"/>
        <v/>
      </c>
      <c r="X477" s="17" t="str">
        <f t="shared" si="399"/>
        <v/>
      </c>
      <c r="Y477" s="17" t="str">
        <f t="shared" si="400"/>
        <v/>
      </c>
      <c r="Z477" s="17">
        <f t="shared" si="401"/>
        <v>-6.0851926977687487E-3</v>
      </c>
      <c r="AA477" s="17">
        <f t="shared" si="402"/>
        <v>2.3201856148491462E-3</v>
      </c>
      <c r="AB477" s="17">
        <f t="shared" si="403"/>
        <v>-6.460674157303381E-2</v>
      </c>
      <c r="AC477" s="17">
        <f t="shared" si="404"/>
        <v>9.5510983763125168E-4</v>
      </c>
      <c r="AE477" s="17" t="str">
        <f t="shared" ca="1" si="405"/>
        <v/>
      </c>
      <c r="AF477" s="17" t="str">
        <f t="shared" ca="1" si="406"/>
        <v/>
      </c>
      <c r="AG477" s="17" t="str">
        <f t="shared" ca="1" si="407"/>
        <v/>
      </c>
      <c r="AH477" s="17" t="str">
        <f t="shared" ca="1" si="408"/>
        <v/>
      </c>
      <c r="AI477" s="17" t="str">
        <f t="shared" ca="1" si="409"/>
        <v/>
      </c>
      <c r="AJ477" s="17" t="str">
        <f t="shared" ca="1" si="410"/>
        <v/>
      </c>
      <c r="AK477" s="17" t="str">
        <f t="shared" ca="1" si="411"/>
        <v/>
      </c>
      <c r="AL477" s="17" t="str">
        <f t="shared" ca="1" si="412"/>
        <v/>
      </c>
      <c r="AM477" s="17" t="str">
        <f t="shared" ca="1" si="413"/>
        <v/>
      </c>
      <c r="AN477" s="17">
        <f t="shared" ca="1" si="414"/>
        <v>-4.2033235581622641E-2</v>
      </c>
      <c r="AO477" s="17">
        <f t="shared" ca="1" si="415"/>
        <v>-8.9567966280295064E-2</v>
      </c>
      <c r="AP477" s="17">
        <f t="shared" ca="1" si="416"/>
        <v>-0.26327433628318597</v>
      </c>
      <c r="AQ477" s="17">
        <f t="shared" ca="1" si="417"/>
        <v>-4.7483380816714105E-3</v>
      </c>
      <c r="AS477" s="17" t="str">
        <f t="shared" ca="1" si="418"/>
        <v/>
      </c>
      <c r="AT477" s="17" t="str">
        <f t="shared" ca="1" si="419"/>
        <v/>
      </c>
      <c r="AU477" s="17" t="str">
        <f t="shared" ca="1" si="420"/>
        <v/>
      </c>
      <c r="AV477" s="17" t="str">
        <f t="shared" ca="1" si="421"/>
        <v/>
      </c>
      <c r="AW477" s="17" t="str">
        <f t="shared" ca="1" si="422"/>
        <v/>
      </c>
      <c r="AX477" s="17" t="str">
        <f t="shared" ca="1" si="423"/>
        <v/>
      </c>
      <c r="AY477" s="17" t="str">
        <f t="shared" ca="1" si="424"/>
        <v/>
      </c>
      <c r="AZ477" s="17" t="str">
        <f t="shared" ca="1" si="425"/>
        <v/>
      </c>
      <c r="BA477" s="17" t="str">
        <f t="shared" ca="1" si="426"/>
        <v/>
      </c>
      <c r="BB477" s="17">
        <f t="shared" ca="1" si="427"/>
        <v>-3.5906540934098397E-2</v>
      </c>
      <c r="BC477" s="17">
        <f t="shared" ca="1" si="428"/>
        <v>3.7910513627517517E-2</v>
      </c>
      <c r="BD477" s="17">
        <f t="shared" ca="1" si="429"/>
        <v>-0.3072038330261373</v>
      </c>
      <c r="BE477" s="17">
        <f t="shared" ca="1" si="430"/>
        <v>3.8259162453064821E-3</v>
      </c>
      <c r="BG477" s="17" t="str">
        <f t="shared" ca="1" si="431"/>
        <v/>
      </c>
      <c r="BH477" s="17" t="str">
        <f t="shared" ca="1" si="432"/>
        <v/>
      </c>
      <c r="BI477" s="17" t="str">
        <f t="shared" ca="1" si="433"/>
        <v/>
      </c>
      <c r="BJ477" s="17" t="str">
        <f t="shared" ca="1" si="434"/>
        <v/>
      </c>
      <c r="BK477" s="17" t="str">
        <f t="shared" ca="1" si="435"/>
        <v/>
      </c>
      <c r="BL477" s="17" t="str">
        <f t="shared" ca="1" si="436"/>
        <v/>
      </c>
      <c r="BM477" s="17" t="str">
        <f t="shared" ca="1" si="437"/>
        <v/>
      </c>
      <c r="BN477" s="17" t="str">
        <f t="shared" ca="1" si="438"/>
        <v/>
      </c>
      <c r="BO477" s="17" t="str">
        <f t="shared" ca="1" si="439"/>
        <v/>
      </c>
      <c r="BP477" s="17">
        <f t="shared" ca="1" si="440"/>
        <v>-8.40911865234375E-2</v>
      </c>
      <c r="BQ477" s="17">
        <f t="shared" ca="1" si="441"/>
        <v>-0.1587488336240821</v>
      </c>
      <c r="BR477" s="17">
        <f t="shared" ca="1" si="442"/>
        <v>-0.47251539739490012</v>
      </c>
      <c r="BS477" s="17">
        <f t="shared" ca="1" si="443"/>
        <v>-3.8058956916100506E-3</v>
      </c>
      <c r="BX477" t="str">
        <f>IF('Macrobond Imports'!FG476="","",'Macrobond Imports'!FG476)</f>
        <v/>
      </c>
      <c r="BY477" t="str">
        <f>IF('Macrobond Imports'!AI476="","",'Macrobond Imports'!AI476)</f>
        <v/>
      </c>
      <c r="CA477" s="37" t="str">
        <f t="shared" ca="1" si="444"/>
        <v/>
      </c>
      <c r="CB477" s="37" t="str">
        <f t="shared" ca="1" si="445"/>
        <v/>
      </c>
    </row>
    <row r="478" spans="1:80" x14ac:dyDescent="0.25">
      <c r="A478" s="10">
        <f>IF('Macrobond Imports'!A477="","",'Macrobond Imports'!A477)</f>
        <v>31625</v>
      </c>
      <c r="B478" s="9" t="str">
        <f>IF('Macrobond Imports'!B477="","",'Macrobond Imports'!B477)</f>
        <v/>
      </c>
      <c r="C478" s="9" t="str">
        <f>IF('Macrobond Imports'!C477="","",'Macrobond Imports'!C477)</f>
        <v/>
      </c>
      <c r="D478" s="9" t="str">
        <f>IF('Macrobond Imports'!Z477="","",'Macrobond Imports'!Z477)</f>
        <v/>
      </c>
      <c r="E478" s="9" t="str">
        <f>IF('Macrobond Imports'!BH477="","",'Macrobond Imports'!BH477)</f>
        <v/>
      </c>
      <c r="F478" s="9" t="str">
        <f>IF('Macrobond Imports'!BJ477="","",'Macrobond Imports'!BJ477)</f>
        <v/>
      </c>
      <c r="G478" s="9" t="str">
        <f>IF('Macrobond Imports'!BK477="","",'Macrobond Imports'!BK477)</f>
        <v/>
      </c>
      <c r="H478" s="9" t="str">
        <f>IF('Macrobond Imports'!BL477="","",'Macrobond Imports'!BL477)</f>
        <v/>
      </c>
      <c r="I478" s="9" t="str">
        <f>IF('Macrobond Imports'!BS477="","",'Macrobond Imports'!BS477)</f>
        <v/>
      </c>
      <c r="J478" s="9" t="str">
        <f>IF('Macrobond Imports'!AA477="","",'Macrobond Imports'!AA477)</f>
        <v/>
      </c>
      <c r="K478" s="9">
        <f>IF('Macrobond Imports'!DF477="","",'Macrobond Imports'!DF477)</f>
        <v>98</v>
      </c>
      <c r="L478" s="9">
        <f>IF('Macrobond Imports'!EA477="","",'Macrobond Imports'!EA477)</f>
        <v>86.7</v>
      </c>
      <c r="M478" s="9">
        <f>IF('Macrobond Imports'!FA477="","",'Macrobond Imports'!FA477)</f>
        <v>65.7</v>
      </c>
      <c r="N478" s="9">
        <f>IF('Macrobond Imports'!FC477="","",'Macrobond Imports'!FC477)</f>
        <v>104.9</v>
      </c>
      <c r="P478" s="16">
        <f t="shared" si="391"/>
        <v>31625</v>
      </c>
      <c r="Q478" s="17" t="str">
        <f t="shared" si="392"/>
        <v/>
      </c>
      <c r="R478" s="17" t="str">
        <f t="shared" si="393"/>
        <v/>
      </c>
      <c r="S478" s="17" t="str">
        <f t="shared" si="394"/>
        <v/>
      </c>
      <c r="T478" s="17" t="str">
        <f t="shared" si="395"/>
        <v/>
      </c>
      <c r="U478" s="17" t="str">
        <f t="shared" si="396"/>
        <v/>
      </c>
      <c r="V478" s="17" t="str">
        <f t="shared" si="397"/>
        <v/>
      </c>
      <c r="W478" s="17" t="str">
        <f t="shared" si="398"/>
        <v/>
      </c>
      <c r="X478" s="17" t="str">
        <f t="shared" si="399"/>
        <v/>
      </c>
      <c r="Y478" s="17" t="str">
        <f t="shared" si="400"/>
        <v/>
      </c>
      <c r="Z478" s="17">
        <f t="shared" si="401"/>
        <v>0</v>
      </c>
      <c r="AA478" s="17">
        <f t="shared" si="402"/>
        <v>3.4722222222220989E-3</v>
      </c>
      <c r="AB478" s="17">
        <f t="shared" si="403"/>
        <v>-1.3513513513513375E-2</v>
      </c>
      <c r="AC478" s="17">
        <f t="shared" si="404"/>
        <v>9.5419847328259699E-4</v>
      </c>
      <c r="AE478" s="17" t="str">
        <f t="shared" ca="1" si="405"/>
        <v/>
      </c>
      <c r="AF478" s="17" t="str">
        <f t="shared" ca="1" si="406"/>
        <v/>
      </c>
      <c r="AG478" s="17" t="str">
        <f t="shared" ca="1" si="407"/>
        <v/>
      </c>
      <c r="AH478" s="17" t="str">
        <f t="shared" ca="1" si="408"/>
        <v/>
      </c>
      <c r="AI478" s="17" t="str">
        <f t="shared" ca="1" si="409"/>
        <v/>
      </c>
      <c r="AJ478" s="17" t="str">
        <f t="shared" ca="1" si="410"/>
        <v/>
      </c>
      <c r="AK478" s="17" t="str">
        <f t="shared" ca="1" si="411"/>
        <v/>
      </c>
      <c r="AL478" s="17" t="str">
        <f t="shared" ca="1" si="412"/>
        <v/>
      </c>
      <c r="AM478" s="17" t="str">
        <f t="shared" ca="1" si="413"/>
        <v/>
      </c>
      <c r="AN478" s="17">
        <f t="shared" ca="1" si="414"/>
        <v>-4.2033235581622641E-2</v>
      </c>
      <c r="AO478" s="17">
        <f t="shared" ca="1" si="415"/>
        <v>-6.6738428417653428E-2</v>
      </c>
      <c r="AP478" s="17">
        <f t="shared" ca="1" si="416"/>
        <v>-0.27242524916943511</v>
      </c>
      <c r="AQ478" s="17">
        <f t="shared" ca="1" si="417"/>
        <v>-3.7986704653371062E-3</v>
      </c>
      <c r="AS478" s="17" t="str">
        <f t="shared" ca="1" si="418"/>
        <v/>
      </c>
      <c r="AT478" s="17" t="str">
        <f t="shared" ca="1" si="419"/>
        <v/>
      </c>
      <c r="AU478" s="17" t="str">
        <f t="shared" ca="1" si="420"/>
        <v/>
      </c>
      <c r="AV478" s="17" t="str">
        <f t="shared" ca="1" si="421"/>
        <v/>
      </c>
      <c r="AW478" s="17" t="str">
        <f t="shared" ca="1" si="422"/>
        <v/>
      </c>
      <c r="AX478" s="17" t="str">
        <f t="shared" ca="1" si="423"/>
        <v/>
      </c>
      <c r="AY478" s="17" t="str">
        <f t="shared" ca="1" si="424"/>
        <v/>
      </c>
      <c r="AZ478" s="17" t="str">
        <f t="shared" ca="1" si="425"/>
        <v/>
      </c>
      <c r="BA478" s="17" t="str">
        <f t="shared" ca="1" si="426"/>
        <v/>
      </c>
      <c r="BB478" s="17">
        <f t="shared" ca="1" si="427"/>
        <v>-2.8068423041851309E-2</v>
      </c>
      <c r="BC478" s="17">
        <f t="shared" ca="1" si="428"/>
        <v>9.2806802975091696E-3</v>
      </c>
      <c r="BD478" s="17">
        <f t="shared" ca="1" si="429"/>
        <v>-0.29500691763063158</v>
      </c>
      <c r="BE478" s="17">
        <f t="shared" ca="1" si="430"/>
        <v>1.1521724684138812E-2</v>
      </c>
      <c r="BG478" s="17" t="str">
        <f t="shared" ca="1" si="431"/>
        <v/>
      </c>
      <c r="BH478" s="17" t="str">
        <f t="shared" ca="1" si="432"/>
        <v/>
      </c>
      <c r="BI478" s="17" t="str">
        <f t="shared" ca="1" si="433"/>
        <v/>
      </c>
      <c r="BJ478" s="17" t="str">
        <f t="shared" ca="1" si="434"/>
        <v/>
      </c>
      <c r="BK478" s="17" t="str">
        <f t="shared" ca="1" si="435"/>
        <v/>
      </c>
      <c r="BL478" s="17" t="str">
        <f t="shared" ca="1" si="436"/>
        <v/>
      </c>
      <c r="BM478" s="17" t="str">
        <f t="shared" ca="1" si="437"/>
        <v/>
      </c>
      <c r="BN478" s="17" t="str">
        <f t="shared" ca="1" si="438"/>
        <v/>
      </c>
      <c r="BO478" s="17" t="str">
        <f t="shared" ca="1" si="439"/>
        <v/>
      </c>
      <c r="BP478" s="17">
        <f t="shared" ca="1" si="440"/>
        <v>-6.2241247324595017E-2</v>
      </c>
      <c r="BQ478" s="17">
        <f t="shared" ca="1" si="441"/>
        <v>-8.221482860718532E-2</v>
      </c>
      <c r="BR478" s="17">
        <f t="shared" ca="1" si="442"/>
        <v>-0.40675692576644862</v>
      </c>
      <c r="BS478" s="17">
        <f t="shared" ca="1" si="443"/>
        <v>0</v>
      </c>
      <c r="BX478" t="str">
        <f>IF('Macrobond Imports'!FG477="","",'Macrobond Imports'!FG477)</f>
        <v/>
      </c>
      <c r="BY478" t="str">
        <f>IF('Macrobond Imports'!AI477="","",'Macrobond Imports'!AI477)</f>
        <v/>
      </c>
      <c r="CA478" s="37" t="str">
        <f t="shared" ca="1" si="444"/>
        <v/>
      </c>
      <c r="CB478" s="37" t="str">
        <f t="shared" ca="1" si="445"/>
        <v/>
      </c>
    </row>
    <row r="479" spans="1:80" x14ac:dyDescent="0.25">
      <c r="A479" s="10">
        <f>IF('Macrobond Imports'!A478="","",'Macrobond Imports'!A478)</f>
        <v>31656</v>
      </c>
      <c r="B479" s="9" t="str">
        <f>IF('Macrobond Imports'!B478="","",'Macrobond Imports'!B478)</f>
        <v/>
      </c>
      <c r="C479" s="9" t="str">
        <f>IF('Macrobond Imports'!C478="","",'Macrobond Imports'!C478)</f>
        <v/>
      </c>
      <c r="D479" s="9" t="str">
        <f>IF('Macrobond Imports'!Z478="","",'Macrobond Imports'!Z478)</f>
        <v/>
      </c>
      <c r="E479" s="9" t="str">
        <f>IF('Macrobond Imports'!BH478="","",'Macrobond Imports'!BH478)</f>
        <v/>
      </c>
      <c r="F479" s="9" t="str">
        <f>IF('Macrobond Imports'!BJ478="","",'Macrobond Imports'!BJ478)</f>
        <v/>
      </c>
      <c r="G479" s="9" t="str">
        <f>IF('Macrobond Imports'!BK478="","",'Macrobond Imports'!BK478)</f>
        <v/>
      </c>
      <c r="H479" s="9" t="str">
        <f>IF('Macrobond Imports'!BL478="","",'Macrobond Imports'!BL478)</f>
        <v/>
      </c>
      <c r="I479" s="9" t="str">
        <f>IF('Macrobond Imports'!BS478="","",'Macrobond Imports'!BS478)</f>
        <v/>
      </c>
      <c r="J479" s="9" t="str">
        <f>IF('Macrobond Imports'!AA478="","",'Macrobond Imports'!AA478)</f>
        <v/>
      </c>
      <c r="K479" s="9">
        <f>IF('Macrobond Imports'!DF478="","",'Macrobond Imports'!DF478)</f>
        <v>98.5</v>
      </c>
      <c r="L479" s="9">
        <f>IF('Macrobond Imports'!EA478="","",'Macrobond Imports'!EA478)</f>
        <v>86.6</v>
      </c>
      <c r="M479" s="9">
        <f>IF('Macrobond Imports'!FA478="","",'Macrobond Imports'!FA478)</f>
        <v>68</v>
      </c>
      <c r="N479" s="9">
        <f>IF('Macrobond Imports'!FC478="","",'Macrobond Imports'!FC478)</f>
        <v>105.1</v>
      </c>
      <c r="P479" s="16">
        <f t="shared" si="391"/>
        <v>31656</v>
      </c>
      <c r="Q479" s="17" t="str">
        <f t="shared" si="392"/>
        <v/>
      </c>
      <c r="R479" s="17" t="str">
        <f t="shared" si="393"/>
        <v/>
      </c>
      <c r="S479" s="17" t="str">
        <f t="shared" si="394"/>
        <v/>
      </c>
      <c r="T479" s="17" t="str">
        <f t="shared" si="395"/>
        <v/>
      </c>
      <c r="U479" s="17" t="str">
        <f t="shared" si="396"/>
        <v/>
      </c>
      <c r="V479" s="17" t="str">
        <f t="shared" si="397"/>
        <v/>
      </c>
      <c r="W479" s="17" t="str">
        <f t="shared" si="398"/>
        <v/>
      </c>
      <c r="X479" s="17" t="str">
        <f t="shared" si="399"/>
        <v/>
      </c>
      <c r="Y479" s="17" t="str">
        <f t="shared" si="400"/>
        <v/>
      </c>
      <c r="Z479" s="17">
        <f t="shared" si="401"/>
        <v>5.1020408163264808E-3</v>
      </c>
      <c r="AA479" s="17">
        <f t="shared" si="402"/>
        <v>-1.1534025374856371E-3</v>
      </c>
      <c r="AB479" s="17">
        <f t="shared" si="403"/>
        <v>3.5007610350076046E-2</v>
      </c>
      <c r="AC479" s="17">
        <f t="shared" si="404"/>
        <v>1.9065776930409228E-3</v>
      </c>
      <c r="AE479" s="17" t="str">
        <f t="shared" ca="1" si="405"/>
        <v/>
      </c>
      <c r="AF479" s="17" t="str">
        <f t="shared" ca="1" si="406"/>
        <v/>
      </c>
      <c r="AG479" s="17" t="str">
        <f t="shared" ca="1" si="407"/>
        <v/>
      </c>
      <c r="AH479" s="17" t="str">
        <f t="shared" ca="1" si="408"/>
        <v/>
      </c>
      <c r="AI479" s="17" t="str">
        <f t="shared" ca="1" si="409"/>
        <v/>
      </c>
      <c r="AJ479" s="17" t="str">
        <f t="shared" ca="1" si="410"/>
        <v/>
      </c>
      <c r="AK479" s="17" t="str">
        <f t="shared" ca="1" si="411"/>
        <v/>
      </c>
      <c r="AL479" s="17" t="str">
        <f t="shared" ca="1" si="412"/>
        <v/>
      </c>
      <c r="AM479" s="17" t="str">
        <f t="shared" ca="1" si="413"/>
        <v/>
      </c>
      <c r="AN479" s="17">
        <f t="shared" ca="1" si="414"/>
        <v>-3.6203522504892449E-2</v>
      </c>
      <c r="AO479" s="17">
        <f t="shared" ca="1" si="415"/>
        <v>-5.6644880174291923E-2</v>
      </c>
      <c r="AP479" s="17">
        <f t="shared" ca="1" si="416"/>
        <v>-0.24778761061946908</v>
      </c>
      <c r="AQ479" s="17">
        <f t="shared" ca="1" si="417"/>
        <v>-9.5057034220535908E-4</v>
      </c>
      <c r="AS479" s="17" t="str">
        <f t="shared" ca="1" si="418"/>
        <v/>
      </c>
      <c r="AT479" s="17" t="str">
        <f t="shared" ca="1" si="419"/>
        <v/>
      </c>
      <c r="AU479" s="17" t="str">
        <f t="shared" ca="1" si="420"/>
        <v/>
      </c>
      <c r="AV479" s="17" t="str">
        <f t="shared" ca="1" si="421"/>
        <v/>
      </c>
      <c r="AW479" s="17" t="str">
        <f t="shared" ca="1" si="422"/>
        <v/>
      </c>
      <c r="AX479" s="17" t="str">
        <f t="shared" ca="1" si="423"/>
        <v/>
      </c>
      <c r="AY479" s="17" t="str">
        <f t="shared" ca="1" si="424"/>
        <v/>
      </c>
      <c r="AZ479" s="17" t="str">
        <f t="shared" ca="1" si="425"/>
        <v/>
      </c>
      <c r="BA479" s="17" t="str">
        <f t="shared" ca="1" si="426"/>
        <v/>
      </c>
      <c r="BB479" s="17">
        <f t="shared" ca="1" si="427"/>
        <v>-4.0506277085754494E-3</v>
      </c>
      <c r="BC479" s="17">
        <f t="shared" ca="1" si="428"/>
        <v>1.8691083338654435E-2</v>
      </c>
      <c r="BD479" s="17">
        <f t="shared" ca="1" si="429"/>
        <v>-0.16801465538981941</v>
      </c>
      <c r="BE479" s="17">
        <f t="shared" ca="1" si="430"/>
        <v>1.536955520493799E-2</v>
      </c>
      <c r="BG479" s="17" t="str">
        <f t="shared" ca="1" si="431"/>
        <v/>
      </c>
      <c r="BH479" s="17" t="str">
        <f t="shared" ca="1" si="432"/>
        <v/>
      </c>
      <c r="BI479" s="17" t="str">
        <f t="shared" ca="1" si="433"/>
        <v/>
      </c>
      <c r="BJ479" s="17" t="str">
        <f t="shared" ca="1" si="434"/>
        <v/>
      </c>
      <c r="BK479" s="17" t="str">
        <f t="shared" ca="1" si="435"/>
        <v/>
      </c>
      <c r="BL479" s="17" t="str">
        <f t="shared" ca="1" si="436"/>
        <v/>
      </c>
      <c r="BM479" s="17" t="str">
        <f t="shared" ca="1" si="437"/>
        <v/>
      </c>
      <c r="BN479" s="17" t="str">
        <f t="shared" ca="1" si="438"/>
        <v/>
      </c>
      <c r="BO479" s="17" t="str">
        <f t="shared" ca="1" si="439"/>
        <v/>
      </c>
      <c r="BP479" s="17">
        <f t="shared" ca="1" si="440"/>
        <v>-2.7831635439243052E-2</v>
      </c>
      <c r="BQ479" s="17">
        <f t="shared" ca="1" si="441"/>
        <v>-3.5952098148405387E-2</v>
      </c>
      <c r="BR479" s="17">
        <f t="shared" ca="1" si="442"/>
        <v>-0.23013527575442239</v>
      </c>
      <c r="BS479" s="17">
        <f t="shared" ca="1" si="443"/>
        <v>1.9056689342400457E-3</v>
      </c>
      <c r="BX479" t="str">
        <f>IF('Macrobond Imports'!FG478="","",'Macrobond Imports'!FG478)</f>
        <v/>
      </c>
      <c r="BY479" t="str">
        <f>IF('Macrobond Imports'!AI478="","",'Macrobond Imports'!AI478)</f>
        <v/>
      </c>
      <c r="CA479" s="37" t="str">
        <f t="shared" ca="1" si="444"/>
        <v/>
      </c>
      <c r="CB479" s="37" t="str">
        <f t="shared" ca="1" si="445"/>
        <v/>
      </c>
    </row>
    <row r="480" spans="1:80" x14ac:dyDescent="0.25">
      <c r="A480" s="10">
        <f>IF('Macrobond Imports'!A479="","",'Macrobond Imports'!A479)</f>
        <v>31686</v>
      </c>
      <c r="B480" s="9" t="str">
        <f>IF('Macrobond Imports'!B479="","",'Macrobond Imports'!B479)</f>
        <v/>
      </c>
      <c r="C480" s="9" t="str">
        <f>IF('Macrobond Imports'!C479="","",'Macrobond Imports'!C479)</f>
        <v/>
      </c>
      <c r="D480" s="9" t="str">
        <f>IF('Macrobond Imports'!Z479="","",'Macrobond Imports'!Z479)</f>
        <v/>
      </c>
      <c r="E480" s="9" t="str">
        <f>IF('Macrobond Imports'!BH479="","",'Macrobond Imports'!BH479)</f>
        <v/>
      </c>
      <c r="F480" s="9" t="str">
        <f>IF('Macrobond Imports'!BJ479="","",'Macrobond Imports'!BJ479)</f>
        <v/>
      </c>
      <c r="G480" s="9" t="str">
        <f>IF('Macrobond Imports'!BK479="","",'Macrobond Imports'!BK479)</f>
        <v/>
      </c>
      <c r="H480" s="9" t="str">
        <f>IF('Macrobond Imports'!BL479="","",'Macrobond Imports'!BL479)</f>
        <v/>
      </c>
      <c r="I480" s="9" t="str">
        <f>IF('Macrobond Imports'!BS479="","",'Macrobond Imports'!BS479)</f>
        <v/>
      </c>
      <c r="J480" s="9" t="str">
        <f>IF('Macrobond Imports'!AA479="","",'Macrobond Imports'!AA479)</f>
        <v/>
      </c>
      <c r="K480" s="9">
        <f>IF('Macrobond Imports'!DF479="","",'Macrobond Imports'!DF479)</f>
        <v>98.3</v>
      </c>
      <c r="L480" s="9">
        <f>IF('Macrobond Imports'!EA479="","",'Macrobond Imports'!EA479)</f>
        <v>87.4</v>
      </c>
      <c r="M480" s="9">
        <f>IF('Macrobond Imports'!FA479="","",'Macrobond Imports'!FA479)</f>
        <v>66.7</v>
      </c>
      <c r="N480" s="9">
        <f>IF('Macrobond Imports'!FC479="","",'Macrobond Imports'!FC479)</f>
        <v>105.1</v>
      </c>
      <c r="P480" s="16">
        <f t="shared" si="391"/>
        <v>31686</v>
      </c>
      <c r="Q480" s="17" t="str">
        <f t="shared" si="392"/>
        <v/>
      </c>
      <c r="R480" s="17" t="str">
        <f t="shared" si="393"/>
        <v/>
      </c>
      <c r="S480" s="17" t="str">
        <f t="shared" si="394"/>
        <v/>
      </c>
      <c r="T480" s="17" t="str">
        <f t="shared" si="395"/>
        <v/>
      </c>
      <c r="U480" s="17" t="str">
        <f t="shared" si="396"/>
        <v/>
      </c>
      <c r="V480" s="17" t="str">
        <f t="shared" si="397"/>
        <v/>
      </c>
      <c r="W480" s="17" t="str">
        <f t="shared" si="398"/>
        <v/>
      </c>
      <c r="X480" s="17" t="str">
        <f t="shared" si="399"/>
        <v/>
      </c>
      <c r="Y480" s="17" t="str">
        <f t="shared" si="400"/>
        <v/>
      </c>
      <c r="Z480" s="17">
        <f t="shared" si="401"/>
        <v>-2.0304568527919065E-3</v>
      </c>
      <c r="AA480" s="17">
        <f t="shared" si="402"/>
        <v>9.2378752886836946E-3</v>
      </c>
      <c r="AB480" s="17">
        <f t="shared" si="403"/>
        <v>-1.9117647058823461E-2</v>
      </c>
      <c r="AC480" s="17">
        <f t="shared" si="404"/>
        <v>0</v>
      </c>
      <c r="AE480" s="17" t="str">
        <f t="shared" ca="1" si="405"/>
        <v/>
      </c>
      <c r="AF480" s="17" t="str">
        <f t="shared" ca="1" si="406"/>
        <v/>
      </c>
      <c r="AG480" s="17" t="str">
        <f t="shared" ca="1" si="407"/>
        <v/>
      </c>
      <c r="AH480" s="17" t="str">
        <f t="shared" ca="1" si="408"/>
        <v/>
      </c>
      <c r="AI480" s="17" t="str">
        <f t="shared" ca="1" si="409"/>
        <v/>
      </c>
      <c r="AJ480" s="17" t="str">
        <f t="shared" ca="1" si="410"/>
        <v/>
      </c>
      <c r="AK480" s="17" t="str">
        <f t="shared" ca="1" si="411"/>
        <v/>
      </c>
      <c r="AL480" s="17" t="str">
        <f t="shared" ca="1" si="412"/>
        <v/>
      </c>
      <c r="AM480" s="17" t="str">
        <f t="shared" ca="1" si="413"/>
        <v/>
      </c>
      <c r="AN480" s="17">
        <f t="shared" ca="1" si="414"/>
        <v>-3.910068426197455E-2</v>
      </c>
      <c r="AO480" s="17">
        <f t="shared" ca="1" si="415"/>
        <v>-7.1200850159404805E-2</v>
      </c>
      <c r="AP480" s="17">
        <f t="shared" ca="1" si="416"/>
        <v>-0.2678375411635564</v>
      </c>
      <c r="AQ480" s="17">
        <f t="shared" ca="1" si="417"/>
        <v>0</v>
      </c>
      <c r="AS480" s="17" t="str">
        <f t="shared" ca="1" si="418"/>
        <v/>
      </c>
      <c r="AT480" s="17" t="str">
        <f t="shared" ca="1" si="419"/>
        <v/>
      </c>
      <c r="AU480" s="17" t="str">
        <f t="shared" ca="1" si="420"/>
        <v/>
      </c>
      <c r="AV480" s="17" t="str">
        <f t="shared" ca="1" si="421"/>
        <v/>
      </c>
      <c r="AW480" s="17" t="str">
        <f t="shared" ca="1" si="422"/>
        <v/>
      </c>
      <c r="AX480" s="17" t="str">
        <f t="shared" ca="1" si="423"/>
        <v/>
      </c>
      <c r="AY480" s="17" t="str">
        <f t="shared" ca="1" si="424"/>
        <v/>
      </c>
      <c r="AZ480" s="17" t="str">
        <f t="shared" ca="1" si="425"/>
        <v/>
      </c>
      <c r="BA480" s="17" t="str">
        <f t="shared" ca="1" si="426"/>
        <v/>
      </c>
      <c r="BB480" s="17">
        <f t="shared" ca="1" si="427"/>
        <v>1.2301239367369154E-2</v>
      </c>
      <c r="BC480" s="17">
        <f t="shared" ca="1" si="428"/>
        <v>4.7106271199777394E-2</v>
      </c>
      <c r="BD480" s="17">
        <f t="shared" ca="1" si="429"/>
        <v>6.0195465922245894E-3</v>
      </c>
      <c r="BE480" s="17">
        <f t="shared" ca="1" si="430"/>
        <v>1.1499642291373791E-2</v>
      </c>
      <c r="BG480" s="17" t="str">
        <f t="shared" ca="1" si="431"/>
        <v/>
      </c>
      <c r="BH480" s="17" t="str">
        <f t="shared" ca="1" si="432"/>
        <v/>
      </c>
      <c r="BI480" s="17" t="str">
        <f t="shared" ca="1" si="433"/>
        <v/>
      </c>
      <c r="BJ480" s="17" t="str">
        <f t="shared" ca="1" si="434"/>
        <v/>
      </c>
      <c r="BK480" s="17" t="str">
        <f t="shared" ca="1" si="435"/>
        <v/>
      </c>
      <c r="BL480" s="17" t="str">
        <f t="shared" ca="1" si="436"/>
        <v/>
      </c>
      <c r="BM480" s="17" t="str">
        <f t="shared" ca="1" si="437"/>
        <v/>
      </c>
      <c r="BN480" s="17" t="str">
        <f t="shared" ca="1" si="438"/>
        <v/>
      </c>
      <c r="BO480" s="17" t="str">
        <f t="shared" ca="1" si="439"/>
        <v/>
      </c>
      <c r="BP480" s="17">
        <f t="shared" ca="1" si="440"/>
        <v>-1.2096662887311704E-2</v>
      </c>
      <c r="BQ480" s="17">
        <f t="shared" ca="1" si="441"/>
        <v>4.2498253122543739E-2</v>
      </c>
      <c r="BR480" s="17">
        <f t="shared" ca="1" si="442"/>
        <v>-0.16515481328579462</v>
      </c>
      <c r="BS480" s="17">
        <f t="shared" ca="1" si="443"/>
        <v>7.6554744578813949E-3</v>
      </c>
      <c r="BX480" t="str">
        <f>IF('Macrobond Imports'!FG479="","",'Macrobond Imports'!FG479)</f>
        <v/>
      </c>
      <c r="BY480" t="str">
        <f>IF('Macrobond Imports'!AI479="","",'Macrobond Imports'!AI479)</f>
        <v/>
      </c>
      <c r="CA480" s="37" t="str">
        <f t="shared" ca="1" si="444"/>
        <v/>
      </c>
      <c r="CB480" s="37" t="str">
        <f t="shared" ca="1" si="445"/>
        <v/>
      </c>
    </row>
    <row r="481" spans="1:80" x14ac:dyDescent="0.25">
      <c r="A481" s="10">
        <f>IF('Macrobond Imports'!A480="","",'Macrobond Imports'!A480)</f>
        <v>31717</v>
      </c>
      <c r="B481" s="9" t="str">
        <f>IF('Macrobond Imports'!B480="","",'Macrobond Imports'!B480)</f>
        <v/>
      </c>
      <c r="C481" s="9" t="str">
        <f>IF('Macrobond Imports'!C480="","",'Macrobond Imports'!C480)</f>
        <v/>
      </c>
      <c r="D481" s="9" t="str">
        <f>IF('Macrobond Imports'!Z480="","",'Macrobond Imports'!Z480)</f>
        <v/>
      </c>
      <c r="E481" s="9" t="str">
        <f>IF('Macrobond Imports'!BH480="","",'Macrobond Imports'!BH480)</f>
        <v/>
      </c>
      <c r="F481" s="9" t="str">
        <f>IF('Macrobond Imports'!BJ480="","",'Macrobond Imports'!BJ480)</f>
        <v/>
      </c>
      <c r="G481" s="9" t="str">
        <f>IF('Macrobond Imports'!BK480="","",'Macrobond Imports'!BK480)</f>
        <v/>
      </c>
      <c r="H481" s="9" t="str">
        <f>IF('Macrobond Imports'!BL480="","",'Macrobond Imports'!BL480)</f>
        <v/>
      </c>
      <c r="I481" s="9" t="str">
        <f>IF('Macrobond Imports'!BS480="","",'Macrobond Imports'!BS480)</f>
        <v/>
      </c>
      <c r="J481" s="9" t="str">
        <f>IF('Macrobond Imports'!AA480="","",'Macrobond Imports'!AA480)</f>
        <v/>
      </c>
      <c r="K481" s="9">
        <f>IF('Macrobond Imports'!DF480="","",'Macrobond Imports'!DF480)</f>
        <v>98.3</v>
      </c>
      <c r="L481" s="9">
        <f>IF('Macrobond Imports'!EA480="","",'Macrobond Imports'!EA480)</f>
        <v>87.6</v>
      </c>
      <c r="M481" s="9">
        <f>IF('Macrobond Imports'!FA480="","",'Macrobond Imports'!FA480)</f>
        <v>66.599999999999994</v>
      </c>
      <c r="N481" s="9">
        <f>IF('Macrobond Imports'!FC480="","",'Macrobond Imports'!FC480)</f>
        <v>105.2</v>
      </c>
      <c r="P481" s="16">
        <f t="shared" si="391"/>
        <v>31717</v>
      </c>
      <c r="Q481" s="17" t="str">
        <f t="shared" si="392"/>
        <v/>
      </c>
      <c r="R481" s="17" t="str">
        <f t="shared" si="393"/>
        <v/>
      </c>
      <c r="S481" s="17" t="str">
        <f t="shared" si="394"/>
        <v/>
      </c>
      <c r="T481" s="17" t="str">
        <f t="shared" si="395"/>
        <v/>
      </c>
      <c r="U481" s="17" t="str">
        <f t="shared" si="396"/>
        <v/>
      </c>
      <c r="V481" s="17" t="str">
        <f t="shared" si="397"/>
        <v/>
      </c>
      <c r="W481" s="17" t="str">
        <f t="shared" si="398"/>
        <v/>
      </c>
      <c r="X481" s="17" t="str">
        <f t="shared" si="399"/>
        <v/>
      </c>
      <c r="Y481" s="17" t="str">
        <f t="shared" si="400"/>
        <v/>
      </c>
      <c r="Z481" s="17">
        <f t="shared" si="401"/>
        <v>0</v>
      </c>
      <c r="AA481" s="17">
        <f t="shared" si="402"/>
        <v>2.2883295194506825E-3</v>
      </c>
      <c r="AB481" s="17">
        <f t="shared" si="403"/>
        <v>-1.4992503748126884E-3</v>
      </c>
      <c r="AC481" s="17">
        <f t="shared" si="404"/>
        <v>9.5147478591828261E-4</v>
      </c>
      <c r="AE481" s="17" t="str">
        <f t="shared" ca="1" si="405"/>
        <v/>
      </c>
      <c r="AF481" s="17" t="str">
        <f t="shared" ca="1" si="406"/>
        <v/>
      </c>
      <c r="AG481" s="17" t="str">
        <f t="shared" ca="1" si="407"/>
        <v/>
      </c>
      <c r="AH481" s="17" t="str">
        <f t="shared" ca="1" si="408"/>
        <v/>
      </c>
      <c r="AI481" s="17" t="str">
        <f t="shared" ca="1" si="409"/>
        <v/>
      </c>
      <c r="AJ481" s="17" t="str">
        <f t="shared" ca="1" si="410"/>
        <v/>
      </c>
      <c r="AK481" s="17" t="str">
        <f t="shared" ca="1" si="411"/>
        <v/>
      </c>
      <c r="AL481" s="17" t="str">
        <f t="shared" ca="1" si="412"/>
        <v/>
      </c>
      <c r="AM481" s="17" t="str">
        <f t="shared" ca="1" si="413"/>
        <v/>
      </c>
      <c r="AN481" s="17">
        <f t="shared" ca="1" si="414"/>
        <v>-4.0975609756097597E-2</v>
      </c>
      <c r="AO481" s="17">
        <f t="shared" ca="1" si="415"/>
        <v>-8.4639498432601989E-2</v>
      </c>
      <c r="AP481" s="17">
        <f t="shared" ca="1" si="416"/>
        <v>-0.27687296416938112</v>
      </c>
      <c r="AQ481" s="17">
        <f t="shared" ca="1" si="417"/>
        <v>9.5147478591828261E-4</v>
      </c>
      <c r="AS481" s="17" t="str">
        <f t="shared" ca="1" si="418"/>
        <v/>
      </c>
      <c r="AT481" s="17" t="str">
        <f t="shared" ca="1" si="419"/>
        <v/>
      </c>
      <c r="AU481" s="17" t="str">
        <f t="shared" ca="1" si="420"/>
        <v/>
      </c>
      <c r="AV481" s="17" t="str">
        <f t="shared" ca="1" si="421"/>
        <v/>
      </c>
      <c r="AW481" s="17" t="str">
        <f t="shared" ca="1" si="422"/>
        <v/>
      </c>
      <c r="AX481" s="17" t="str">
        <f t="shared" ca="1" si="423"/>
        <v/>
      </c>
      <c r="AY481" s="17" t="str">
        <f t="shared" ca="1" si="424"/>
        <v/>
      </c>
      <c r="AZ481" s="17" t="str">
        <f t="shared" ca="1" si="425"/>
        <v/>
      </c>
      <c r="BA481" s="17" t="str">
        <f t="shared" ca="1" si="426"/>
        <v/>
      </c>
      <c r="BB481" s="17">
        <f t="shared" ca="1" si="427"/>
        <v>1.2301239367369154E-2</v>
      </c>
      <c r="BC481" s="17">
        <f t="shared" ca="1" si="428"/>
        <v>4.2173521296896554E-2</v>
      </c>
      <c r="BD481" s="17">
        <f t="shared" ca="1" si="429"/>
        <v>5.5930752894166158E-2</v>
      </c>
      <c r="BE481" s="17">
        <f t="shared" ca="1" si="430"/>
        <v>1.148863280640855E-2</v>
      </c>
      <c r="BG481" s="17" t="str">
        <f t="shared" ca="1" si="431"/>
        <v/>
      </c>
      <c r="BH481" s="17" t="str">
        <f t="shared" ca="1" si="432"/>
        <v/>
      </c>
      <c r="BI481" s="17" t="str">
        <f t="shared" ca="1" si="433"/>
        <v/>
      </c>
      <c r="BJ481" s="17" t="str">
        <f t="shared" ca="1" si="434"/>
        <v/>
      </c>
      <c r="BK481" s="17" t="str">
        <f t="shared" ca="1" si="435"/>
        <v/>
      </c>
      <c r="BL481" s="17" t="str">
        <f t="shared" ca="1" si="436"/>
        <v/>
      </c>
      <c r="BM481" s="17" t="str">
        <f t="shared" ca="1" si="437"/>
        <v/>
      </c>
      <c r="BN481" s="17" t="str">
        <f t="shared" ca="1" si="438"/>
        <v/>
      </c>
      <c r="BO481" s="17" t="str">
        <f t="shared" ca="1" si="439"/>
        <v/>
      </c>
      <c r="BP481" s="17">
        <f t="shared" ca="1" si="440"/>
        <v>-8.0889455525684495E-3</v>
      </c>
      <c r="BQ481" s="17">
        <f t="shared" ca="1" si="441"/>
        <v>2.5595242072905755E-2</v>
      </c>
      <c r="BR481" s="17">
        <f t="shared" ca="1" si="442"/>
        <v>-0.13719997899196468</v>
      </c>
      <c r="BS481" s="17">
        <f t="shared" ca="1" si="443"/>
        <v>1.1505178609946709E-2</v>
      </c>
      <c r="BX481" t="str">
        <f>IF('Macrobond Imports'!FG480="","",'Macrobond Imports'!FG480)</f>
        <v/>
      </c>
      <c r="BY481" t="str">
        <f>IF('Macrobond Imports'!AI480="","",'Macrobond Imports'!AI480)</f>
        <v/>
      </c>
      <c r="CA481" s="37" t="str">
        <f t="shared" ca="1" si="444"/>
        <v/>
      </c>
      <c r="CB481" s="37" t="str">
        <f t="shared" ca="1" si="445"/>
        <v/>
      </c>
    </row>
    <row r="482" spans="1:80" x14ac:dyDescent="0.25">
      <c r="A482" s="10">
        <f>IF('Macrobond Imports'!A481="","",'Macrobond Imports'!A481)</f>
        <v>31747</v>
      </c>
      <c r="B482" s="9" t="str">
        <f>IF('Macrobond Imports'!B481="","",'Macrobond Imports'!B481)</f>
        <v/>
      </c>
      <c r="C482" s="9" t="str">
        <f>IF('Macrobond Imports'!C481="","",'Macrobond Imports'!C481)</f>
        <v/>
      </c>
      <c r="D482" s="9" t="str">
        <f>IF('Macrobond Imports'!Z481="","",'Macrobond Imports'!Z481)</f>
        <v/>
      </c>
      <c r="E482" s="9" t="str">
        <f>IF('Macrobond Imports'!BH481="","",'Macrobond Imports'!BH481)</f>
        <v/>
      </c>
      <c r="F482" s="9" t="str">
        <f>IF('Macrobond Imports'!BJ481="","",'Macrobond Imports'!BJ481)</f>
        <v/>
      </c>
      <c r="G482" s="9" t="str">
        <f>IF('Macrobond Imports'!BK481="","",'Macrobond Imports'!BK481)</f>
        <v/>
      </c>
      <c r="H482" s="9" t="str">
        <f>IF('Macrobond Imports'!BL481="","",'Macrobond Imports'!BL481)</f>
        <v/>
      </c>
      <c r="I482" s="9" t="str">
        <f>IF('Macrobond Imports'!BS481="","",'Macrobond Imports'!BS481)</f>
        <v/>
      </c>
      <c r="J482" s="9" t="str">
        <f>IF('Macrobond Imports'!AA481="","",'Macrobond Imports'!AA481)</f>
        <v/>
      </c>
      <c r="K482" s="9">
        <f>IF('Macrobond Imports'!DF481="","",'Macrobond Imports'!DF481)</f>
        <v>98.5</v>
      </c>
      <c r="L482" s="9">
        <f>IF('Macrobond Imports'!EA481="","",'Macrobond Imports'!EA481)</f>
        <v>86.9</v>
      </c>
      <c r="M482" s="9">
        <f>IF('Macrobond Imports'!FA481="","",'Macrobond Imports'!FA481)</f>
        <v>67.3</v>
      </c>
      <c r="N482" s="9">
        <f>IF('Macrobond Imports'!FC481="","",'Macrobond Imports'!FC481)</f>
        <v>105.3</v>
      </c>
      <c r="P482" s="16">
        <f t="shared" si="391"/>
        <v>31747</v>
      </c>
      <c r="Q482" s="17" t="str">
        <f t="shared" si="392"/>
        <v/>
      </c>
      <c r="R482" s="17" t="str">
        <f t="shared" si="393"/>
        <v/>
      </c>
      <c r="S482" s="17" t="str">
        <f t="shared" si="394"/>
        <v/>
      </c>
      <c r="T482" s="17" t="str">
        <f t="shared" si="395"/>
        <v/>
      </c>
      <c r="U482" s="17" t="str">
        <f t="shared" si="396"/>
        <v/>
      </c>
      <c r="V482" s="17" t="str">
        <f t="shared" si="397"/>
        <v/>
      </c>
      <c r="W482" s="17" t="str">
        <f t="shared" si="398"/>
        <v/>
      </c>
      <c r="X482" s="17" t="str">
        <f t="shared" si="399"/>
        <v/>
      </c>
      <c r="Y482" s="17" t="str">
        <f t="shared" si="400"/>
        <v/>
      </c>
      <c r="Z482" s="17">
        <f t="shared" si="401"/>
        <v>2.0345879959309254E-3</v>
      </c>
      <c r="AA482" s="17">
        <f t="shared" si="402"/>
        <v>-7.9908675799085227E-3</v>
      </c>
      <c r="AB482" s="17">
        <f t="shared" si="403"/>
        <v>1.0510510510510551E-2</v>
      </c>
      <c r="AC482" s="17">
        <f t="shared" si="404"/>
        <v>9.5057034220524805E-4</v>
      </c>
      <c r="AE482" s="17" t="str">
        <f t="shared" ca="1" si="405"/>
        <v/>
      </c>
      <c r="AF482" s="17" t="str">
        <f t="shared" ca="1" si="406"/>
        <v/>
      </c>
      <c r="AG482" s="17" t="str">
        <f t="shared" ca="1" si="407"/>
        <v/>
      </c>
      <c r="AH482" s="17" t="str">
        <f t="shared" ca="1" si="408"/>
        <v/>
      </c>
      <c r="AI482" s="17" t="str">
        <f t="shared" ca="1" si="409"/>
        <v/>
      </c>
      <c r="AJ482" s="17" t="str">
        <f t="shared" ca="1" si="410"/>
        <v/>
      </c>
      <c r="AK482" s="17" t="str">
        <f t="shared" ca="1" si="411"/>
        <v/>
      </c>
      <c r="AL482" s="17" t="str">
        <f t="shared" ca="1" si="412"/>
        <v/>
      </c>
      <c r="AM482" s="17" t="str">
        <f t="shared" ca="1" si="413"/>
        <v/>
      </c>
      <c r="AN482" s="17">
        <f t="shared" ca="1" si="414"/>
        <v>-4.2759961127308066E-2</v>
      </c>
      <c r="AO482" s="17">
        <f t="shared" ca="1" si="415"/>
        <v>-9.0052356020942304E-2</v>
      </c>
      <c r="AP482" s="17">
        <f t="shared" ca="1" si="416"/>
        <v>-0.28404255319148941</v>
      </c>
      <c r="AQ482" s="17">
        <f t="shared" ca="1" si="417"/>
        <v>1.9029495718363432E-3</v>
      </c>
      <c r="AS482" s="17" t="str">
        <f t="shared" ca="1" si="418"/>
        <v/>
      </c>
      <c r="AT482" s="17" t="str">
        <f t="shared" ca="1" si="419"/>
        <v/>
      </c>
      <c r="AU482" s="17" t="str">
        <f t="shared" ca="1" si="420"/>
        <v/>
      </c>
      <c r="AV482" s="17" t="str">
        <f t="shared" ca="1" si="421"/>
        <v/>
      </c>
      <c r="AW482" s="17" t="str">
        <f t="shared" ca="1" si="422"/>
        <v/>
      </c>
      <c r="AX482" s="17" t="str">
        <f t="shared" ca="1" si="423"/>
        <v/>
      </c>
      <c r="AY482" s="17" t="str">
        <f t="shared" ca="1" si="424"/>
        <v/>
      </c>
      <c r="AZ482" s="17" t="str">
        <f t="shared" ca="1" si="425"/>
        <v/>
      </c>
      <c r="BA482" s="17" t="str">
        <f t="shared" ca="1" si="426"/>
        <v/>
      </c>
      <c r="BB482" s="17">
        <f t="shared" ca="1" si="427"/>
        <v>0</v>
      </c>
      <c r="BC482" s="17">
        <f t="shared" ca="1" si="428"/>
        <v>1.3928983592802258E-2</v>
      </c>
      <c r="BD482" s="17">
        <f t="shared" ca="1" si="429"/>
        <v>-4.0545009633617846E-2</v>
      </c>
      <c r="BE482" s="17">
        <f t="shared" ca="1" si="430"/>
        <v>7.6335531668700884E-3</v>
      </c>
      <c r="BG482" s="17" t="str">
        <f t="shared" ca="1" si="431"/>
        <v/>
      </c>
      <c r="BH482" s="17" t="str">
        <f t="shared" ca="1" si="432"/>
        <v/>
      </c>
      <c r="BI482" s="17" t="str">
        <f t="shared" ca="1" si="433"/>
        <v/>
      </c>
      <c r="BJ482" s="17" t="str">
        <f t="shared" ca="1" si="434"/>
        <v/>
      </c>
      <c r="BK482" s="17" t="str">
        <f t="shared" ca="1" si="435"/>
        <v/>
      </c>
      <c r="BL482" s="17" t="str">
        <f t="shared" ca="1" si="436"/>
        <v/>
      </c>
      <c r="BM482" s="17" t="str">
        <f t="shared" ca="1" si="437"/>
        <v/>
      </c>
      <c r="BN482" s="17" t="str">
        <f t="shared" ca="1" si="438"/>
        <v/>
      </c>
      <c r="BO482" s="17" t="str">
        <f t="shared" ca="1" si="439"/>
        <v/>
      </c>
      <c r="BP482" s="17">
        <f t="shared" ca="1" si="440"/>
        <v>-2.027368966751375E-3</v>
      </c>
      <c r="BQ482" s="17">
        <f t="shared" ca="1" si="441"/>
        <v>1.6307244254714304E-2</v>
      </c>
      <c r="BR482" s="17">
        <f t="shared" ca="1" si="442"/>
        <v>-0.10655023040020217</v>
      </c>
      <c r="BS482" s="17">
        <f t="shared" ca="1" si="443"/>
        <v>1.1494158504445684E-2</v>
      </c>
      <c r="BX482" t="str">
        <f>IF('Macrobond Imports'!FG481="","",'Macrobond Imports'!FG481)</f>
        <v/>
      </c>
      <c r="BY482" t="str">
        <f>IF('Macrobond Imports'!AI481="","",'Macrobond Imports'!AI481)</f>
        <v/>
      </c>
      <c r="CA482" s="37" t="str">
        <f t="shared" ca="1" si="444"/>
        <v/>
      </c>
      <c r="CB482" s="37" t="str">
        <f t="shared" ca="1" si="445"/>
        <v/>
      </c>
    </row>
    <row r="483" spans="1:80" x14ac:dyDescent="0.25">
      <c r="A483" s="10">
        <f>IF('Macrobond Imports'!A482="","",'Macrobond Imports'!A482)</f>
        <v>31778</v>
      </c>
      <c r="B483" s="9" t="str">
        <f>IF('Macrobond Imports'!B482="","",'Macrobond Imports'!B482)</f>
        <v/>
      </c>
      <c r="C483" s="9" t="str">
        <f>IF('Macrobond Imports'!C482="","",'Macrobond Imports'!C482)</f>
        <v/>
      </c>
      <c r="D483" s="9" t="str">
        <f>IF('Macrobond Imports'!Z482="","",'Macrobond Imports'!Z482)</f>
        <v/>
      </c>
      <c r="E483" s="9" t="str">
        <f>IF('Macrobond Imports'!BH482="","",'Macrobond Imports'!BH482)</f>
        <v/>
      </c>
      <c r="F483" s="9" t="str">
        <f>IF('Macrobond Imports'!BJ482="","",'Macrobond Imports'!BJ482)</f>
        <v/>
      </c>
      <c r="G483" s="9" t="str">
        <f>IF('Macrobond Imports'!BK482="","",'Macrobond Imports'!BK482)</f>
        <v/>
      </c>
      <c r="H483" s="9" t="str">
        <f>IF('Macrobond Imports'!BL482="","",'Macrobond Imports'!BL482)</f>
        <v/>
      </c>
      <c r="I483" s="9" t="str">
        <f>IF('Macrobond Imports'!BS482="","",'Macrobond Imports'!BS482)</f>
        <v/>
      </c>
      <c r="J483" s="9" t="str">
        <f>IF('Macrobond Imports'!AA482="","",'Macrobond Imports'!AA482)</f>
        <v/>
      </c>
      <c r="K483" s="9">
        <f>IF('Macrobond Imports'!DF482="","",'Macrobond Imports'!DF482)</f>
        <v>99</v>
      </c>
      <c r="L483" s="9">
        <f>IF('Macrobond Imports'!EA482="","",'Macrobond Imports'!EA482)</f>
        <v>89.3</v>
      </c>
      <c r="M483" s="9">
        <f>IF('Macrobond Imports'!FA482="","",'Macrobond Imports'!FA482)</f>
        <v>69.3</v>
      </c>
      <c r="N483" s="9">
        <f>IF('Macrobond Imports'!FC482="","",'Macrobond Imports'!FC482)</f>
        <v>105.6</v>
      </c>
      <c r="P483" s="16">
        <f t="shared" si="391"/>
        <v>31778</v>
      </c>
      <c r="Q483" s="17" t="str">
        <f t="shared" si="392"/>
        <v/>
      </c>
      <c r="R483" s="17" t="str">
        <f t="shared" si="393"/>
        <v/>
      </c>
      <c r="S483" s="17" t="str">
        <f t="shared" si="394"/>
        <v/>
      </c>
      <c r="T483" s="17" t="str">
        <f t="shared" si="395"/>
        <v/>
      </c>
      <c r="U483" s="17" t="str">
        <f t="shared" si="396"/>
        <v/>
      </c>
      <c r="V483" s="17" t="str">
        <f t="shared" si="397"/>
        <v/>
      </c>
      <c r="W483" s="17" t="str">
        <f t="shared" si="398"/>
        <v/>
      </c>
      <c r="X483" s="17" t="str">
        <f t="shared" si="399"/>
        <v/>
      </c>
      <c r="Y483" s="17" t="str">
        <f t="shared" si="400"/>
        <v/>
      </c>
      <c r="Z483" s="17">
        <f t="shared" si="401"/>
        <v>5.0761421319795996E-3</v>
      </c>
      <c r="AA483" s="17">
        <f t="shared" si="402"/>
        <v>2.7617951668584384E-2</v>
      </c>
      <c r="AB483" s="17">
        <f t="shared" si="403"/>
        <v>2.9717682020802272E-2</v>
      </c>
      <c r="AC483" s="17">
        <f t="shared" si="404"/>
        <v>2.8490028490029129E-3</v>
      </c>
      <c r="AE483" s="17" t="str">
        <f t="shared" ca="1" si="405"/>
        <v/>
      </c>
      <c r="AF483" s="17" t="str">
        <f t="shared" ca="1" si="406"/>
        <v/>
      </c>
      <c r="AG483" s="17" t="str">
        <f t="shared" ca="1" si="407"/>
        <v/>
      </c>
      <c r="AH483" s="17" t="str">
        <f t="shared" ca="1" si="408"/>
        <v/>
      </c>
      <c r="AI483" s="17" t="str">
        <f t="shared" ca="1" si="409"/>
        <v/>
      </c>
      <c r="AJ483" s="17" t="str">
        <f t="shared" ca="1" si="410"/>
        <v/>
      </c>
      <c r="AK483" s="17" t="str">
        <f t="shared" ca="1" si="411"/>
        <v/>
      </c>
      <c r="AL483" s="17" t="str">
        <f t="shared" ca="1" si="412"/>
        <v/>
      </c>
      <c r="AM483" s="17" t="str">
        <f t="shared" ca="1" si="413"/>
        <v/>
      </c>
      <c r="AN483" s="17">
        <f t="shared" ca="1" si="414"/>
        <v>-3.3203125E-2</v>
      </c>
      <c r="AO483" s="17">
        <f t="shared" ca="1" si="415"/>
        <v>-5.2016985138004346E-2</v>
      </c>
      <c r="AP483" s="17">
        <f t="shared" ca="1" si="416"/>
        <v>-0.24427480916030542</v>
      </c>
      <c r="AQ483" s="17">
        <f t="shared" ca="1" si="417"/>
        <v>5.7142857142855608E-3</v>
      </c>
      <c r="AS483" s="17" t="str">
        <f t="shared" ca="1" si="418"/>
        <v/>
      </c>
      <c r="AT483" s="17" t="str">
        <f t="shared" ca="1" si="419"/>
        <v/>
      </c>
      <c r="AU483" s="17" t="str">
        <f t="shared" ca="1" si="420"/>
        <v/>
      </c>
      <c r="AV483" s="17" t="str">
        <f t="shared" ca="1" si="421"/>
        <v/>
      </c>
      <c r="AW483" s="17" t="str">
        <f t="shared" ca="1" si="422"/>
        <v/>
      </c>
      <c r="AX483" s="17" t="str">
        <f t="shared" ca="1" si="423"/>
        <v/>
      </c>
      <c r="AY483" s="17" t="str">
        <f t="shared" ca="1" si="424"/>
        <v/>
      </c>
      <c r="AZ483" s="17" t="str">
        <f t="shared" ca="1" si="425"/>
        <v/>
      </c>
      <c r="BA483" s="17" t="str">
        <f t="shared" ca="1" si="426"/>
        <v/>
      </c>
      <c r="BB483" s="17">
        <f t="shared" ca="1" si="427"/>
        <v>2.8789935735715755E-2</v>
      </c>
      <c r="BC483" s="17">
        <f t="shared" ca="1" si="428"/>
        <v>8.9833378597131475E-2</v>
      </c>
      <c r="BD483" s="17">
        <f t="shared" ca="1" si="429"/>
        <v>0.16527814908196325</v>
      </c>
      <c r="BE483" s="17">
        <f t="shared" ca="1" si="430"/>
        <v>1.9165722557926701E-2</v>
      </c>
      <c r="BG483" s="17" t="str">
        <f t="shared" ca="1" si="431"/>
        <v/>
      </c>
      <c r="BH483" s="17" t="str">
        <f t="shared" ca="1" si="432"/>
        <v/>
      </c>
      <c r="BI483" s="17" t="str">
        <f t="shared" ca="1" si="433"/>
        <v/>
      </c>
      <c r="BJ483" s="17" t="str">
        <f t="shared" ca="1" si="434"/>
        <v/>
      </c>
      <c r="BK483" s="17" t="str">
        <f t="shared" ca="1" si="435"/>
        <v/>
      </c>
      <c r="BL483" s="17" t="str">
        <f t="shared" ca="1" si="436"/>
        <v/>
      </c>
      <c r="BM483" s="17" t="str">
        <f t="shared" ca="1" si="437"/>
        <v/>
      </c>
      <c r="BN483" s="17" t="str">
        <f t="shared" ca="1" si="438"/>
        <v/>
      </c>
      <c r="BO483" s="17" t="str">
        <f t="shared" ca="1" si="439"/>
        <v/>
      </c>
      <c r="BP483" s="17">
        <f t="shared" ca="1" si="440"/>
        <v>2.0512286547271774E-2</v>
      </c>
      <c r="BQ483" s="17">
        <f t="shared" ca="1" si="441"/>
        <v>6.8256226423182076E-2</v>
      </c>
      <c r="BR483" s="17">
        <f t="shared" ca="1" si="442"/>
        <v>8.272461650840035E-2</v>
      </c>
      <c r="BS483" s="17">
        <f t="shared" ca="1" si="443"/>
        <v>1.5325447235009504E-2</v>
      </c>
      <c r="BX483" t="str">
        <f>IF('Macrobond Imports'!FG482="","",'Macrobond Imports'!FG482)</f>
        <v/>
      </c>
      <c r="BY483" t="str">
        <f>IF('Macrobond Imports'!AI482="","",'Macrobond Imports'!AI482)</f>
        <v/>
      </c>
      <c r="CA483" s="37" t="str">
        <f t="shared" ca="1" si="444"/>
        <v/>
      </c>
      <c r="CB483" s="37" t="str">
        <f t="shared" ca="1" si="445"/>
        <v/>
      </c>
    </row>
    <row r="484" spans="1:80" x14ac:dyDescent="0.25">
      <c r="A484" s="10">
        <f>IF('Macrobond Imports'!A483="","",'Macrobond Imports'!A483)</f>
        <v>31809</v>
      </c>
      <c r="B484" s="9" t="str">
        <f>IF('Macrobond Imports'!B483="","",'Macrobond Imports'!B483)</f>
        <v/>
      </c>
      <c r="C484" s="9" t="str">
        <f>IF('Macrobond Imports'!C483="","",'Macrobond Imports'!C483)</f>
        <v/>
      </c>
      <c r="D484" s="9" t="str">
        <f>IF('Macrobond Imports'!Z483="","",'Macrobond Imports'!Z483)</f>
        <v/>
      </c>
      <c r="E484" s="9" t="str">
        <f>IF('Macrobond Imports'!BH483="","",'Macrobond Imports'!BH483)</f>
        <v/>
      </c>
      <c r="F484" s="9" t="str">
        <f>IF('Macrobond Imports'!BJ483="","",'Macrobond Imports'!BJ483)</f>
        <v/>
      </c>
      <c r="G484" s="9" t="str">
        <f>IF('Macrobond Imports'!BK483="","",'Macrobond Imports'!BK483)</f>
        <v/>
      </c>
      <c r="H484" s="9" t="str">
        <f>IF('Macrobond Imports'!BL483="","",'Macrobond Imports'!BL483)</f>
        <v/>
      </c>
      <c r="I484" s="9" t="str">
        <f>IF('Macrobond Imports'!BS483="","",'Macrobond Imports'!BS483)</f>
        <v/>
      </c>
      <c r="J484" s="9" t="str">
        <f>IF('Macrobond Imports'!AA483="","",'Macrobond Imports'!AA483)</f>
        <v/>
      </c>
      <c r="K484" s="9">
        <f>IF('Macrobond Imports'!DF483="","",'Macrobond Imports'!DF483)</f>
        <v>99.8</v>
      </c>
      <c r="L484" s="9">
        <f>IF('Macrobond Imports'!EA483="","",'Macrobond Imports'!EA483)</f>
        <v>90.2</v>
      </c>
      <c r="M484" s="9">
        <f>IF('Macrobond Imports'!FA483="","",'Macrobond Imports'!FA483)</f>
        <v>71.5</v>
      </c>
      <c r="N484" s="9">
        <f>IF('Macrobond Imports'!FC483="","",'Macrobond Imports'!FC483)</f>
        <v>105.9</v>
      </c>
      <c r="P484" s="16">
        <f t="shared" si="391"/>
        <v>31809</v>
      </c>
      <c r="Q484" s="17" t="str">
        <f t="shared" si="392"/>
        <v/>
      </c>
      <c r="R484" s="17" t="str">
        <f t="shared" si="393"/>
        <v/>
      </c>
      <c r="S484" s="17" t="str">
        <f t="shared" si="394"/>
        <v/>
      </c>
      <c r="T484" s="17" t="str">
        <f t="shared" si="395"/>
        <v/>
      </c>
      <c r="U484" s="17" t="str">
        <f t="shared" si="396"/>
        <v/>
      </c>
      <c r="V484" s="17" t="str">
        <f t="shared" si="397"/>
        <v/>
      </c>
      <c r="W484" s="17" t="str">
        <f t="shared" si="398"/>
        <v/>
      </c>
      <c r="X484" s="17" t="str">
        <f t="shared" si="399"/>
        <v/>
      </c>
      <c r="Y484" s="17" t="str">
        <f t="shared" si="400"/>
        <v/>
      </c>
      <c r="Z484" s="17">
        <f t="shared" si="401"/>
        <v>8.0808080808081328E-3</v>
      </c>
      <c r="AA484" s="17">
        <f t="shared" si="402"/>
        <v>1.0078387458006821E-2</v>
      </c>
      <c r="AB484" s="17">
        <f t="shared" si="403"/>
        <v>3.1746031746031855E-2</v>
      </c>
      <c r="AC484" s="17">
        <f t="shared" si="404"/>
        <v>2.8409090909091717E-3</v>
      </c>
      <c r="AE484" s="17" t="str">
        <f t="shared" ca="1" si="405"/>
        <v/>
      </c>
      <c r="AF484" s="17" t="str">
        <f t="shared" ca="1" si="406"/>
        <v/>
      </c>
      <c r="AG484" s="17" t="str">
        <f t="shared" ca="1" si="407"/>
        <v/>
      </c>
      <c r="AH484" s="17" t="str">
        <f t="shared" ca="1" si="408"/>
        <v/>
      </c>
      <c r="AI484" s="17" t="str">
        <f t="shared" ca="1" si="409"/>
        <v/>
      </c>
      <c r="AJ484" s="17" t="str">
        <f t="shared" ca="1" si="410"/>
        <v/>
      </c>
      <c r="AK484" s="17" t="str">
        <f t="shared" ca="1" si="411"/>
        <v/>
      </c>
      <c r="AL484" s="17" t="str">
        <f t="shared" ca="1" si="412"/>
        <v/>
      </c>
      <c r="AM484" s="17" t="str">
        <f t="shared" ca="1" si="413"/>
        <v/>
      </c>
      <c r="AN484" s="17">
        <f t="shared" ca="1" si="414"/>
        <v>-1.3833992094861691E-2</v>
      </c>
      <c r="AO484" s="17">
        <f t="shared" ca="1" si="415"/>
        <v>-3.3149171270717703E-3</v>
      </c>
      <c r="AP484" s="17">
        <f t="shared" ca="1" si="416"/>
        <v>-0.16178194607268459</v>
      </c>
      <c r="AQ484" s="17">
        <f t="shared" ca="1" si="417"/>
        <v>9.5328884652050583E-3</v>
      </c>
      <c r="AS484" s="17" t="str">
        <f t="shared" ca="1" si="418"/>
        <v/>
      </c>
      <c r="AT484" s="17" t="str">
        <f t="shared" ca="1" si="419"/>
        <v/>
      </c>
      <c r="AU484" s="17" t="str">
        <f t="shared" ca="1" si="420"/>
        <v/>
      </c>
      <c r="AV484" s="17" t="str">
        <f t="shared" ca="1" si="421"/>
        <v/>
      </c>
      <c r="AW484" s="17" t="str">
        <f t="shared" ca="1" si="422"/>
        <v/>
      </c>
      <c r="AX484" s="17" t="str">
        <f t="shared" ca="1" si="423"/>
        <v/>
      </c>
      <c r="AY484" s="17" t="str">
        <f t="shared" ca="1" si="424"/>
        <v/>
      </c>
      <c r="AZ484" s="17" t="str">
        <f t="shared" ca="1" si="425"/>
        <v/>
      </c>
      <c r="BA484" s="17" t="str">
        <f t="shared" ca="1" si="426"/>
        <v/>
      </c>
      <c r="BB484" s="17">
        <f t="shared" ca="1" si="427"/>
        <v>6.2449004242137507E-2</v>
      </c>
      <c r="BC484" s="17">
        <f t="shared" ca="1" si="428"/>
        <v>0.12411236631383304</v>
      </c>
      <c r="BD484" s="17">
        <f t="shared" ca="1" si="429"/>
        <v>0.32839505582929718</v>
      </c>
      <c r="BE484" s="17">
        <f t="shared" ca="1" si="430"/>
        <v>2.6882803669286526E-2</v>
      </c>
      <c r="BG484" s="17" t="str">
        <f t="shared" ca="1" si="431"/>
        <v/>
      </c>
      <c r="BH484" s="17" t="str">
        <f t="shared" ca="1" si="432"/>
        <v/>
      </c>
      <c r="BI484" s="17" t="str">
        <f t="shared" ca="1" si="433"/>
        <v/>
      </c>
      <c r="BJ484" s="17" t="str">
        <f t="shared" ca="1" si="434"/>
        <v/>
      </c>
      <c r="BK484" s="17" t="str">
        <f t="shared" ca="1" si="435"/>
        <v/>
      </c>
      <c r="BL484" s="17" t="str">
        <f t="shared" ca="1" si="436"/>
        <v/>
      </c>
      <c r="BM484" s="17" t="str">
        <f t="shared" ca="1" si="437"/>
        <v/>
      </c>
      <c r="BN484" s="17" t="str">
        <f t="shared" ca="1" si="438"/>
        <v/>
      </c>
      <c r="BO484" s="17" t="str">
        <f t="shared" ca="1" si="439"/>
        <v/>
      </c>
      <c r="BP484" s="17">
        <f t="shared" ca="1" si="440"/>
        <v>3.7072053311120401E-2</v>
      </c>
      <c r="BQ484" s="17">
        <f t="shared" ca="1" si="441"/>
        <v>8.2367840955501537E-2</v>
      </c>
      <c r="BR484" s="17">
        <f t="shared" ca="1" si="442"/>
        <v>0.18435349091507192</v>
      </c>
      <c r="BS484" s="17">
        <f t="shared" ca="1" si="443"/>
        <v>1.9156652892900139E-2</v>
      </c>
      <c r="BX484" t="str">
        <f>IF('Macrobond Imports'!FG483="","",'Macrobond Imports'!FG483)</f>
        <v/>
      </c>
      <c r="BY484" t="str">
        <f>IF('Macrobond Imports'!AI483="","",'Macrobond Imports'!AI483)</f>
        <v/>
      </c>
      <c r="CA484" s="37" t="str">
        <f t="shared" ca="1" si="444"/>
        <v/>
      </c>
      <c r="CB484" s="37" t="str">
        <f t="shared" ca="1" si="445"/>
        <v/>
      </c>
    </row>
    <row r="485" spans="1:80" x14ac:dyDescent="0.25">
      <c r="A485" s="10">
        <f>IF('Macrobond Imports'!A484="","",'Macrobond Imports'!A484)</f>
        <v>31837</v>
      </c>
      <c r="B485" s="9" t="str">
        <f>IF('Macrobond Imports'!B484="","",'Macrobond Imports'!B484)</f>
        <v/>
      </c>
      <c r="C485" s="9" t="str">
        <f>IF('Macrobond Imports'!C484="","",'Macrobond Imports'!C484)</f>
        <v/>
      </c>
      <c r="D485" s="9" t="str">
        <f>IF('Macrobond Imports'!Z484="","",'Macrobond Imports'!Z484)</f>
        <v/>
      </c>
      <c r="E485" s="9" t="str">
        <f>IF('Macrobond Imports'!BH484="","",'Macrobond Imports'!BH484)</f>
        <v/>
      </c>
      <c r="F485" s="9" t="str">
        <f>IF('Macrobond Imports'!BJ484="","",'Macrobond Imports'!BJ484)</f>
        <v/>
      </c>
      <c r="G485" s="9" t="str">
        <f>IF('Macrobond Imports'!BK484="","",'Macrobond Imports'!BK484)</f>
        <v/>
      </c>
      <c r="H485" s="9" t="str">
        <f>IF('Macrobond Imports'!BL484="","",'Macrobond Imports'!BL484)</f>
        <v/>
      </c>
      <c r="I485" s="9" t="str">
        <f>IF('Macrobond Imports'!BS484="","",'Macrobond Imports'!BS484)</f>
        <v/>
      </c>
      <c r="J485" s="9" t="str">
        <f>IF('Macrobond Imports'!AA484="","",'Macrobond Imports'!AA484)</f>
        <v/>
      </c>
      <c r="K485" s="9">
        <f>IF('Macrobond Imports'!DF484="","",'Macrobond Imports'!DF484)</f>
        <v>99.9</v>
      </c>
      <c r="L485" s="9">
        <f>IF('Macrobond Imports'!EA484="","",'Macrobond Imports'!EA484)</f>
        <v>90.5</v>
      </c>
      <c r="M485" s="9">
        <f>IF('Macrobond Imports'!FA484="","",'Macrobond Imports'!FA484)</f>
        <v>71.3</v>
      </c>
      <c r="N485" s="9">
        <f>IF('Macrobond Imports'!FC484="","",'Macrobond Imports'!FC484)</f>
        <v>106.2</v>
      </c>
      <c r="P485" s="16">
        <f t="shared" si="391"/>
        <v>31837</v>
      </c>
      <c r="Q485" s="17" t="str">
        <f t="shared" si="392"/>
        <v/>
      </c>
      <c r="R485" s="17" t="str">
        <f t="shared" si="393"/>
        <v/>
      </c>
      <c r="S485" s="17" t="str">
        <f t="shared" si="394"/>
        <v/>
      </c>
      <c r="T485" s="17" t="str">
        <f t="shared" si="395"/>
        <v/>
      </c>
      <c r="U485" s="17" t="str">
        <f t="shared" si="396"/>
        <v/>
      </c>
      <c r="V485" s="17" t="str">
        <f t="shared" si="397"/>
        <v/>
      </c>
      <c r="W485" s="17" t="str">
        <f t="shared" si="398"/>
        <v/>
      </c>
      <c r="X485" s="17" t="str">
        <f t="shared" si="399"/>
        <v/>
      </c>
      <c r="Y485" s="17" t="str">
        <f t="shared" si="400"/>
        <v/>
      </c>
      <c r="Z485" s="17">
        <f t="shared" si="401"/>
        <v>1.0020040080160886E-3</v>
      </c>
      <c r="AA485" s="17">
        <f t="shared" si="402"/>
        <v>3.3259423503324559E-3</v>
      </c>
      <c r="AB485" s="17">
        <f t="shared" si="403"/>
        <v>-2.7972027972028579E-3</v>
      </c>
      <c r="AC485" s="17">
        <f t="shared" si="404"/>
        <v>2.8328611898016387E-3</v>
      </c>
      <c r="AE485" s="17" t="str">
        <f t="shared" ca="1" si="405"/>
        <v/>
      </c>
      <c r="AF485" s="17" t="str">
        <f t="shared" ca="1" si="406"/>
        <v/>
      </c>
      <c r="AG485" s="17" t="str">
        <f t="shared" ca="1" si="407"/>
        <v/>
      </c>
      <c r="AH485" s="17" t="str">
        <f t="shared" ca="1" si="408"/>
        <v/>
      </c>
      <c r="AI485" s="17" t="str">
        <f t="shared" ca="1" si="409"/>
        <v/>
      </c>
      <c r="AJ485" s="17" t="str">
        <f t="shared" ca="1" si="410"/>
        <v/>
      </c>
      <c r="AK485" s="17" t="str">
        <f t="shared" ca="1" si="411"/>
        <v/>
      </c>
      <c r="AL485" s="17" t="str">
        <f t="shared" ca="1" si="412"/>
        <v/>
      </c>
      <c r="AM485" s="17" t="str">
        <f t="shared" ca="1" si="413"/>
        <v/>
      </c>
      <c r="AN485" s="17">
        <f t="shared" ca="1" si="414"/>
        <v>0</v>
      </c>
      <c r="AO485" s="17">
        <f t="shared" ca="1" si="415"/>
        <v>2.6077097505669E-2</v>
      </c>
      <c r="AP485" s="17">
        <f t="shared" ca="1" si="416"/>
        <v>-8.0000000000000071E-2</v>
      </c>
      <c r="AQ485" s="17">
        <f t="shared" ca="1" si="417"/>
        <v>1.1428571428571566E-2</v>
      </c>
      <c r="AS485" s="17" t="str">
        <f t="shared" ca="1" si="418"/>
        <v/>
      </c>
      <c r="AT485" s="17" t="str">
        <f t="shared" ca="1" si="419"/>
        <v/>
      </c>
      <c r="AU485" s="17" t="str">
        <f t="shared" ca="1" si="420"/>
        <v/>
      </c>
      <c r="AV485" s="17" t="str">
        <f t="shared" ca="1" si="421"/>
        <v/>
      </c>
      <c r="AW485" s="17" t="str">
        <f t="shared" ca="1" si="422"/>
        <v/>
      </c>
      <c r="AX485" s="17" t="str">
        <f t="shared" ca="1" si="423"/>
        <v/>
      </c>
      <c r="AY485" s="17" t="str">
        <f t="shared" ca="1" si="424"/>
        <v/>
      </c>
      <c r="AZ485" s="17" t="str">
        <f t="shared" ca="1" si="425"/>
        <v/>
      </c>
      <c r="BA485" s="17" t="str">
        <f t="shared" ca="1" si="426"/>
        <v/>
      </c>
      <c r="BB485" s="17">
        <f t="shared" ca="1" si="427"/>
        <v>5.8076407783913764E-2</v>
      </c>
      <c r="BC485" s="17">
        <f t="shared" ca="1" si="428"/>
        <v>0.1762921832229587</v>
      </c>
      <c r="BD485" s="17">
        <f t="shared" ca="1" si="429"/>
        <v>0.25978914670922881</v>
      </c>
      <c r="BE485" s="17">
        <f t="shared" ca="1" si="430"/>
        <v>3.4628845137375963E-2</v>
      </c>
      <c r="BG485" s="17" t="str">
        <f t="shared" ca="1" si="431"/>
        <v/>
      </c>
      <c r="BH485" s="17" t="str">
        <f t="shared" ca="1" si="432"/>
        <v/>
      </c>
      <c r="BI485" s="17" t="str">
        <f t="shared" ca="1" si="433"/>
        <v/>
      </c>
      <c r="BJ485" s="17" t="str">
        <f t="shared" ca="1" si="434"/>
        <v/>
      </c>
      <c r="BK485" s="17" t="str">
        <f t="shared" ca="1" si="435"/>
        <v/>
      </c>
      <c r="BL485" s="17" t="str">
        <f t="shared" ca="1" si="436"/>
        <v/>
      </c>
      <c r="BM485" s="17" t="str">
        <f t="shared" ca="1" si="437"/>
        <v/>
      </c>
      <c r="BN485" s="17" t="str">
        <f t="shared" ca="1" si="438"/>
        <v/>
      </c>
      <c r="BO485" s="17" t="str">
        <f t="shared" ca="1" si="439"/>
        <v/>
      </c>
      <c r="BP485" s="17">
        <f t="shared" ca="1" si="440"/>
        <v>2.8628410935607862E-2</v>
      </c>
      <c r="BQ485" s="17">
        <f t="shared" ca="1" si="441"/>
        <v>9.2097403047645576E-2</v>
      </c>
      <c r="BR485" s="17">
        <f t="shared" ca="1" si="442"/>
        <v>9.9413927335640251E-2</v>
      </c>
      <c r="BS485" s="17">
        <f t="shared" ca="1" si="443"/>
        <v>2.1041987106656723E-2</v>
      </c>
      <c r="BX485" t="str">
        <f>IF('Macrobond Imports'!FG484="","",'Macrobond Imports'!FG484)</f>
        <v/>
      </c>
      <c r="BY485" t="str">
        <f>IF('Macrobond Imports'!AI484="","",'Macrobond Imports'!AI484)</f>
        <v/>
      </c>
      <c r="CA485" s="37" t="str">
        <f t="shared" ca="1" si="444"/>
        <v/>
      </c>
      <c r="CB485" s="37" t="str">
        <f t="shared" ca="1" si="445"/>
        <v/>
      </c>
    </row>
    <row r="486" spans="1:80" x14ac:dyDescent="0.25">
      <c r="A486" s="10">
        <f>IF('Macrobond Imports'!A485="","",'Macrobond Imports'!A485)</f>
        <v>31868</v>
      </c>
      <c r="B486" s="9" t="str">
        <f>IF('Macrobond Imports'!B485="","",'Macrobond Imports'!B485)</f>
        <v/>
      </c>
      <c r="C486" s="9" t="str">
        <f>IF('Macrobond Imports'!C485="","",'Macrobond Imports'!C485)</f>
        <v/>
      </c>
      <c r="D486" s="9" t="str">
        <f>IF('Macrobond Imports'!Z485="","",'Macrobond Imports'!Z485)</f>
        <v/>
      </c>
      <c r="E486" s="9" t="str">
        <f>IF('Macrobond Imports'!BH485="","",'Macrobond Imports'!BH485)</f>
        <v/>
      </c>
      <c r="F486" s="9" t="str">
        <f>IF('Macrobond Imports'!BJ485="","",'Macrobond Imports'!BJ485)</f>
        <v/>
      </c>
      <c r="G486" s="9" t="str">
        <f>IF('Macrobond Imports'!BK485="","",'Macrobond Imports'!BK485)</f>
        <v/>
      </c>
      <c r="H486" s="9" t="str">
        <f>IF('Macrobond Imports'!BL485="","",'Macrobond Imports'!BL485)</f>
        <v/>
      </c>
      <c r="I486" s="9" t="str">
        <f>IF('Macrobond Imports'!BS485="","",'Macrobond Imports'!BS485)</f>
        <v/>
      </c>
      <c r="J486" s="9" t="str">
        <f>IF('Macrobond Imports'!AA485="","",'Macrobond Imports'!AA485)</f>
        <v/>
      </c>
      <c r="K486" s="9">
        <f>IF('Macrobond Imports'!DF485="","",'Macrobond Imports'!DF485)</f>
        <v>100.3</v>
      </c>
      <c r="L486" s="9">
        <f>IF('Macrobond Imports'!EA485="","",'Macrobond Imports'!EA485)</f>
        <v>92.5</v>
      </c>
      <c r="M486" s="9">
        <f>IF('Macrobond Imports'!FA485="","",'Macrobond Imports'!FA485)</f>
        <v>71.8</v>
      </c>
      <c r="N486" s="9">
        <f>IF('Macrobond Imports'!FC485="","",'Macrobond Imports'!FC485)</f>
        <v>106.5</v>
      </c>
      <c r="P486" s="16">
        <f t="shared" si="391"/>
        <v>31868</v>
      </c>
      <c r="Q486" s="17" t="str">
        <f t="shared" si="392"/>
        <v/>
      </c>
      <c r="R486" s="17" t="str">
        <f t="shared" si="393"/>
        <v/>
      </c>
      <c r="S486" s="17" t="str">
        <f t="shared" si="394"/>
        <v/>
      </c>
      <c r="T486" s="17" t="str">
        <f t="shared" si="395"/>
        <v/>
      </c>
      <c r="U486" s="17" t="str">
        <f t="shared" si="396"/>
        <v/>
      </c>
      <c r="V486" s="17" t="str">
        <f t="shared" si="397"/>
        <v/>
      </c>
      <c r="W486" s="17" t="str">
        <f t="shared" si="398"/>
        <v/>
      </c>
      <c r="X486" s="17" t="str">
        <f t="shared" si="399"/>
        <v/>
      </c>
      <c r="Y486" s="17" t="str">
        <f t="shared" si="400"/>
        <v/>
      </c>
      <c r="Z486" s="17">
        <f t="shared" si="401"/>
        <v>4.0040040040039138E-3</v>
      </c>
      <c r="AA486" s="17">
        <f t="shared" si="402"/>
        <v>2.2099447513812098E-2</v>
      </c>
      <c r="AB486" s="17">
        <f t="shared" si="403"/>
        <v>7.0126227208975322E-3</v>
      </c>
      <c r="AC486" s="17">
        <f t="shared" si="404"/>
        <v>2.8248587570620654E-3</v>
      </c>
      <c r="AE486" s="17" t="str">
        <f t="shared" ca="1" si="405"/>
        <v/>
      </c>
      <c r="AF486" s="17" t="str">
        <f t="shared" ca="1" si="406"/>
        <v/>
      </c>
      <c r="AG486" s="17" t="str">
        <f t="shared" ca="1" si="407"/>
        <v/>
      </c>
      <c r="AH486" s="17" t="str">
        <f t="shared" ca="1" si="408"/>
        <v/>
      </c>
      <c r="AI486" s="17" t="str">
        <f t="shared" ca="1" si="409"/>
        <v/>
      </c>
      <c r="AJ486" s="17" t="str">
        <f t="shared" ca="1" si="410"/>
        <v/>
      </c>
      <c r="AK486" s="17" t="str">
        <f t="shared" ca="1" si="411"/>
        <v/>
      </c>
      <c r="AL486" s="17" t="str">
        <f t="shared" ca="1" si="412"/>
        <v/>
      </c>
      <c r="AM486" s="17" t="str">
        <f t="shared" ca="1" si="413"/>
        <v/>
      </c>
      <c r="AN486" s="17">
        <f t="shared" ca="1" si="414"/>
        <v>1.415571284125372E-2</v>
      </c>
      <c r="AO486" s="17">
        <f t="shared" ca="1" si="415"/>
        <v>8.0607476635514042E-2</v>
      </c>
      <c r="AP486" s="17">
        <f t="shared" ca="1" si="416"/>
        <v>-1.6438356164383605E-2</v>
      </c>
      <c r="AQ486" s="17">
        <f t="shared" ca="1" si="417"/>
        <v>1.7191977077363862E-2</v>
      </c>
      <c r="AS486" s="17" t="str">
        <f t="shared" ca="1" si="418"/>
        <v/>
      </c>
      <c r="AT486" s="17" t="str">
        <f t="shared" ca="1" si="419"/>
        <v/>
      </c>
      <c r="AU486" s="17" t="str">
        <f t="shared" ca="1" si="420"/>
        <v/>
      </c>
      <c r="AV486" s="17" t="str">
        <f t="shared" ca="1" si="421"/>
        <v/>
      </c>
      <c r="AW486" s="17" t="str">
        <f t="shared" ca="1" si="422"/>
        <v/>
      </c>
      <c r="AX486" s="17" t="str">
        <f t="shared" ca="1" si="423"/>
        <v/>
      </c>
      <c r="AY486" s="17" t="str">
        <f t="shared" ca="1" si="424"/>
        <v/>
      </c>
      <c r="AZ486" s="17" t="str">
        <f t="shared" ca="1" si="425"/>
        <v/>
      </c>
      <c r="BA486" s="17" t="str">
        <f t="shared" ca="1" si="426"/>
        <v/>
      </c>
      <c r="BB486" s="17">
        <f t="shared" ca="1" si="427"/>
        <v>5.3568927567167357E-2</v>
      </c>
      <c r="BC486" s="17">
        <f t="shared" ca="1" si="428"/>
        <v>0.15122734127020521</v>
      </c>
      <c r="BD486" s="17">
        <f t="shared" ca="1" si="429"/>
        <v>0.1522980807254779</v>
      </c>
      <c r="BE486" s="17">
        <f t="shared" ca="1" si="430"/>
        <v>3.4529211905295787E-2</v>
      </c>
      <c r="BG486" s="17" t="str">
        <f t="shared" ca="1" si="431"/>
        <v/>
      </c>
      <c r="BH486" s="17" t="str">
        <f t="shared" ca="1" si="432"/>
        <v/>
      </c>
      <c r="BI486" s="17" t="str">
        <f t="shared" ca="1" si="433"/>
        <v/>
      </c>
      <c r="BJ486" s="17" t="str">
        <f t="shared" ca="1" si="434"/>
        <v/>
      </c>
      <c r="BK486" s="17" t="str">
        <f t="shared" ca="1" si="435"/>
        <v/>
      </c>
      <c r="BL486" s="17" t="str">
        <f t="shared" ca="1" si="436"/>
        <v/>
      </c>
      <c r="BM486" s="17" t="str">
        <f t="shared" ca="1" si="437"/>
        <v/>
      </c>
      <c r="BN486" s="17" t="str">
        <f t="shared" ca="1" si="438"/>
        <v/>
      </c>
      <c r="BO486" s="17" t="str">
        <f t="shared" ca="1" si="439"/>
        <v/>
      </c>
      <c r="BP486" s="17">
        <f t="shared" ca="1" si="440"/>
        <v>4.1105714749934963E-2</v>
      </c>
      <c r="BQ486" s="17">
        <f t="shared" ca="1" si="441"/>
        <v>0.12010980839822172</v>
      </c>
      <c r="BR486" s="17">
        <f t="shared" ca="1" si="442"/>
        <v>0.15876994036714742</v>
      </c>
      <c r="BS486" s="17">
        <f t="shared" ca="1" si="443"/>
        <v>2.6818733642283377E-2</v>
      </c>
      <c r="BX486" t="str">
        <f>IF('Macrobond Imports'!FG485="","",'Macrobond Imports'!FG485)</f>
        <v/>
      </c>
      <c r="BY486" t="str">
        <f>IF('Macrobond Imports'!AI485="","",'Macrobond Imports'!AI485)</f>
        <v/>
      </c>
      <c r="CA486" s="37" t="str">
        <f t="shared" ca="1" si="444"/>
        <v/>
      </c>
      <c r="CB486" s="37" t="str">
        <f t="shared" ca="1" si="445"/>
        <v/>
      </c>
    </row>
    <row r="487" spans="1:80" x14ac:dyDescent="0.25">
      <c r="A487" s="10">
        <f>IF('Macrobond Imports'!A486="","",'Macrobond Imports'!A486)</f>
        <v>31898</v>
      </c>
      <c r="B487" s="9" t="str">
        <f>IF('Macrobond Imports'!B486="","",'Macrobond Imports'!B486)</f>
        <v/>
      </c>
      <c r="C487" s="9" t="str">
        <f>IF('Macrobond Imports'!C486="","",'Macrobond Imports'!C486)</f>
        <v/>
      </c>
      <c r="D487" s="9" t="str">
        <f>IF('Macrobond Imports'!Z486="","",'Macrobond Imports'!Z486)</f>
        <v/>
      </c>
      <c r="E487" s="9" t="str">
        <f>IF('Macrobond Imports'!BH486="","",'Macrobond Imports'!BH486)</f>
        <v/>
      </c>
      <c r="F487" s="9" t="str">
        <f>IF('Macrobond Imports'!BJ486="","",'Macrobond Imports'!BJ486)</f>
        <v/>
      </c>
      <c r="G487" s="9" t="str">
        <f>IF('Macrobond Imports'!BK486="","",'Macrobond Imports'!BK486)</f>
        <v/>
      </c>
      <c r="H487" s="9" t="str">
        <f>IF('Macrobond Imports'!BL486="","",'Macrobond Imports'!BL486)</f>
        <v/>
      </c>
      <c r="I487" s="9" t="str">
        <f>IF('Macrobond Imports'!BS486="","",'Macrobond Imports'!BS486)</f>
        <v/>
      </c>
      <c r="J487" s="9" t="str">
        <f>IF('Macrobond Imports'!AA486="","",'Macrobond Imports'!AA486)</f>
        <v/>
      </c>
      <c r="K487" s="9">
        <f>IF('Macrobond Imports'!DF486="","",'Macrobond Imports'!DF486)</f>
        <v>100.8</v>
      </c>
      <c r="L487" s="9">
        <f>IF('Macrobond Imports'!EA486="","",'Macrobond Imports'!EA486)</f>
        <v>93.8</v>
      </c>
      <c r="M487" s="9">
        <f>IF('Macrobond Imports'!FA486="","",'Macrobond Imports'!FA486)</f>
        <v>72.5</v>
      </c>
      <c r="N487" s="9">
        <f>IF('Macrobond Imports'!FC486="","",'Macrobond Imports'!FC486)</f>
        <v>107</v>
      </c>
      <c r="P487" s="16">
        <f t="shared" si="391"/>
        <v>31898</v>
      </c>
      <c r="Q487" s="17" t="str">
        <f t="shared" si="392"/>
        <v/>
      </c>
      <c r="R487" s="17" t="str">
        <f t="shared" si="393"/>
        <v/>
      </c>
      <c r="S487" s="17" t="str">
        <f t="shared" si="394"/>
        <v/>
      </c>
      <c r="T487" s="17" t="str">
        <f t="shared" si="395"/>
        <v/>
      </c>
      <c r="U487" s="17" t="str">
        <f t="shared" si="396"/>
        <v/>
      </c>
      <c r="V487" s="17" t="str">
        <f t="shared" si="397"/>
        <v/>
      </c>
      <c r="W487" s="17" t="str">
        <f t="shared" si="398"/>
        <v/>
      </c>
      <c r="X487" s="17" t="str">
        <f t="shared" si="399"/>
        <v/>
      </c>
      <c r="Y487" s="17" t="str">
        <f t="shared" si="400"/>
        <v/>
      </c>
      <c r="Z487" s="17">
        <f t="shared" si="401"/>
        <v>4.9850448654038537E-3</v>
      </c>
      <c r="AA487" s="17">
        <f t="shared" si="402"/>
        <v>1.4054054054054133E-2</v>
      </c>
      <c r="AB487" s="17">
        <f t="shared" si="403"/>
        <v>9.7493036211699913E-3</v>
      </c>
      <c r="AC487" s="17">
        <f t="shared" si="404"/>
        <v>4.6948356807512415E-3</v>
      </c>
      <c r="AE487" s="17" t="str">
        <f t="shared" ca="1" si="405"/>
        <v/>
      </c>
      <c r="AF487" s="17" t="str">
        <f t="shared" ca="1" si="406"/>
        <v/>
      </c>
      <c r="AG487" s="17" t="str">
        <f t="shared" ca="1" si="407"/>
        <v/>
      </c>
      <c r="AH487" s="17" t="str">
        <f t="shared" ca="1" si="408"/>
        <v/>
      </c>
      <c r="AI487" s="17" t="str">
        <f t="shared" ca="1" si="409"/>
        <v/>
      </c>
      <c r="AJ487" s="17" t="str">
        <f t="shared" ca="1" si="410"/>
        <v/>
      </c>
      <c r="AK487" s="17" t="str">
        <f t="shared" ca="1" si="411"/>
        <v/>
      </c>
      <c r="AL487" s="17" t="str">
        <f t="shared" ca="1" si="412"/>
        <v/>
      </c>
      <c r="AM487" s="17" t="str">
        <f t="shared" ca="1" si="413"/>
        <v/>
      </c>
      <c r="AN487" s="17">
        <f t="shared" ca="1" si="414"/>
        <v>2.1276595744680771E-2</v>
      </c>
      <c r="AO487" s="17">
        <f t="shared" ca="1" si="415"/>
        <v>8.4393063583815042E-2</v>
      </c>
      <c r="AP487" s="17">
        <f t="shared" ca="1" si="416"/>
        <v>1.1157601115760141E-2</v>
      </c>
      <c r="AQ487" s="17">
        <f t="shared" ca="1" si="417"/>
        <v>2.2944550669216079E-2</v>
      </c>
      <c r="AS487" s="17" t="str">
        <f t="shared" ca="1" si="418"/>
        <v/>
      </c>
      <c r="AT487" s="17" t="str">
        <f t="shared" ca="1" si="419"/>
        <v/>
      </c>
      <c r="AU487" s="17" t="str">
        <f t="shared" ca="1" si="420"/>
        <v/>
      </c>
      <c r="AV487" s="17" t="str">
        <f t="shared" ca="1" si="421"/>
        <v/>
      </c>
      <c r="AW487" s="17" t="str">
        <f t="shared" ca="1" si="422"/>
        <v/>
      </c>
      <c r="AX487" s="17" t="str">
        <f t="shared" ca="1" si="423"/>
        <v/>
      </c>
      <c r="AY487" s="17" t="str">
        <f t="shared" ca="1" si="424"/>
        <v/>
      </c>
      <c r="AZ487" s="17" t="str">
        <f t="shared" ca="1" si="425"/>
        <v/>
      </c>
      <c r="BA487" s="17" t="str">
        <f t="shared" ca="1" si="426"/>
        <v/>
      </c>
      <c r="BB487" s="17">
        <f t="shared" ca="1" si="427"/>
        <v>4.0686601716611426E-2</v>
      </c>
      <c r="BC487" s="17">
        <f t="shared" ca="1" si="428"/>
        <v>0.16945954621211112</v>
      </c>
      <c r="BD487" s="17">
        <f t="shared" ca="1" si="429"/>
        <v>5.7128688867823518E-2</v>
      </c>
      <c r="BE487" s="17">
        <f t="shared" ca="1" si="430"/>
        <v>4.2200483502960129E-2</v>
      </c>
      <c r="BG487" s="17" t="str">
        <f t="shared" ca="1" si="431"/>
        <v/>
      </c>
      <c r="BH487" s="17" t="str">
        <f t="shared" ca="1" si="432"/>
        <v/>
      </c>
      <c r="BI487" s="17" t="str">
        <f t="shared" ca="1" si="433"/>
        <v/>
      </c>
      <c r="BJ487" s="17" t="str">
        <f t="shared" ca="1" si="434"/>
        <v/>
      </c>
      <c r="BK487" s="17" t="str">
        <f t="shared" ca="1" si="435"/>
        <v/>
      </c>
      <c r="BL487" s="17" t="str">
        <f t="shared" ca="1" si="436"/>
        <v/>
      </c>
      <c r="BM487" s="17" t="str">
        <f t="shared" ca="1" si="437"/>
        <v/>
      </c>
      <c r="BN487" s="17" t="str">
        <f t="shared" ca="1" si="438"/>
        <v/>
      </c>
      <c r="BO487" s="17" t="str">
        <f t="shared" ca="1" si="439"/>
        <v/>
      </c>
      <c r="BP487" s="17">
        <f t="shared" ca="1" si="440"/>
        <v>5.1511504322206081E-2</v>
      </c>
      <c r="BQ487" s="17">
        <f t="shared" ca="1" si="441"/>
        <v>0.14656178978753598</v>
      </c>
      <c r="BR487" s="17">
        <f t="shared" ca="1" si="442"/>
        <v>0.18502511520529552</v>
      </c>
      <c r="BS487" s="17">
        <f t="shared" ca="1" si="443"/>
        <v>3.4513293527447253E-2</v>
      </c>
      <c r="BX487" t="str">
        <f>IF('Macrobond Imports'!FG486="","",'Macrobond Imports'!FG486)</f>
        <v/>
      </c>
      <c r="BY487" t="str">
        <f>IF('Macrobond Imports'!AI486="","",'Macrobond Imports'!AI486)</f>
        <v/>
      </c>
      <c r="CA487" s="37" t="str">
        <f t="shared" ca="1" si="444"/>
        <v/>
      </c>
      <c r="CB487" s="37" t="str">
        <f t="shared" ca="1" si="445"/>
        <v/>
      </c>
    </row>
    <row r="488" spans="1:80" x14ac:dyDescent="0.25">
      <c r="A488" s="10">
        <f>IF('Macrobond Imports'!A487="","",'Macrobond Imports'!A487)</f>
        <v>31929</v>
      </c>
      <c r="B488" s="9" t="str">
        <f>IF('Macrobond Imports'!B487="","",'Macrobond Imports'!B487)</f>
        <v/>
      </c>
      <c r="C488" s="9" t="str">
        <f>IF('Macrobond Imports'!C487="","",'Macrobond Imports'!C487)</f>
        <v/>
      </c>
      <c r="D488" s="9" t="str">
        <f>IF('Macrobond Imports'!Z487="","",'Macrobond Imports'!Z487)</f>
        <v/>
      </c>
      <c r="E488" s="9" t="str">
        <f>IF('Macrobond Imports'!BH487="","",'Macrobond Imports'!BH487)</f>
        <v/>
      </c>
      <c r="F488" s="9" t="str">
        <f>IF('Macrobond Imports'!BJ487="","",'Macrobond Imports'!BJ487)</f>
        <v/>
      </c>
      <c r="G488" s="9" t="str">
        <f>IF('Macrobond Imports'!BK487="","",'Macrobond Imports'!BK487)</f>
        <v/>
      </c>
      <c r="H488" s="9" t="str">
        <f>IF('Macrobond Imports'!BL487="","",'Macrobond Imports'!BL487)</f>
        <v/>
      </c>
      <c r="I488" s="9" t="str">
        <f>IF('Macrobond Imports'!BS487="","",'Macrobond Imports'!BS487)</f>
        <v/>
      </c>
      <c r="J488" s="9" t="str">
        <f>IF('Macrobond Imports'!AA487="","",'Macrobond Imports'!AA487)</f>
        <v/>
      </c>
      <c r="K488" s="9">
        <f>IF('Macrobond Imports'!DF487="","",'Macrobond Imports'!DF487)</f>
        <v>101.4</v>
      </c>
      <c r="L488" s="9">
        <f>IF('Macrobond Imports'!EA487="","",'Macrobond Imports'!EA487)</f>
        <v>94.5</v>
      </c>
      <c r="M488" s="9">
        <f>IF('Macrobond Imports'!FA487="","",'Macrobond Imports'!FA487)</f>
        <v>73.400000000000006</v>
      </c>
      <c r="N488" s="9">
        <f>IF('Macrobond Imports'!FC487="","",'Macrobond Imports'!FC487)</f>
        <v>107.5</v>
      </c>
      <c r="P488" s="16">
        <f t="shared" si="391"/>
        <v>31929</v>
      </c>
      <c r="Q488" s="17" t="str">
        <f t="shared" si="392"/>
        <v/>
      </c>
      <c r="R488" s="17" t="str">
        <f t="shared" si="393"/>
        <v/>
      </c>
      <c r="S488" s="17" t="str">
        <f t="shared" si="394"/>
        <v/>
      </c>
      <c r="T488" s="17" t="str">
        <f t="shared" si="395"/>
        <v/>
      </c>
      <c r="U488" s="17" t="str">
        <f t="shared" si="396"/>
        <v/>
      </c>
      <c r="V488" s="17" t="str">
        <f t="shared" si="397"/>
        <v/>
      </c>
      <c r="W488" s="17" t="str">
        <f t="shared" si="398"/>
        <v/>
      </c>
      <c r="X488" s="17" t="str">
        <f t="shared" si="399"/>
        <v/>
      </c>
      <c r="Y488" s="17" t="str">
        <f t="shared" si="400"/>
        <v/>
      </c>
      <c r="Z488" s="17">
        <f t="shared" si="401"/>
        <v>5.9523809523809312E-3</v>
      </c>
      <c r="AA488" s="17">
        <f t="shared" si="402"/>
        <v>7.4626865671643117E-3</v>
      </c>
      <c r="AB488" s="17">
        <f t="shared" si="403"/>
        <v>1.2413793103448256E-2</v>
      </c>
      <c r="AC488" s="17">
        <f t="shared" si="404"/>
        <v>4.6728971962617383E-3</v>
      </c>
      <c r="AE488" s="17" t="str">
        <f t="shared" ca="1" si="405"/>
        <v/>
      </c>
      <c r="AF488" s="17" t="str">
        <f t="shared" ca="1" si="406"/>
        <v/>
      </c>
      <c r="AG488" s="17" t="str">
        <f t="shared" ca="1" si="407"/>
        <v/>
      </c>
      <c r="AH488" s="17" t="str">
        <f t="shared" ca="1" si="408"/>
        <v/>
      </c>
      <c r="AI488" s="17" t="str">
        <f t="shared" ca="1" si="409"/>
        <v/>
      </c>
      <c r="AJ488" s="17" t="str">
        <f t="shared" ca="1" si="410"/>
        <v/>
      </c>
      <c r="AK488" s="17" t="str">
        <f t="shared" ca="1" si="411"/>
        <v/>
      </c>
      <c r="AL488" s="17" t="str">
        <f t="shared" ca="1" si="412"/>
        <v/>
      </c>
      <c r="AM488" s="17" t="str">
        <f t="shared" ca="1" si="413"/>
        <v/>
      </c>
      <c r="AN488" s="17">
        <f t="shared" ca="1" si="414"/>
        <v>2.8397565922920975E-2</v>
      </c>
      <c r="AO488" s="17">
        <f t="shared" ca="1" si="415"/>
        <v>9.6287703016241233E-2</v>
      </c>
      <c r="AP488" s="17">
        <f t="shared" ca="1" si="416"/>
        <v>3.0898876404494402E-2</v>
      </c>
      <c r="AQ488" s="17">
        <f t="shared" ca="1" si="417"/>
        <v>2.6743075453677045E-2</v>
      </c>
      <c r="AS488" s="17" t="str">
        <f t="shared" ca="1" si="418"/>
        <v/>
      </c>
      <c r="AT488" s="17" t="str">
        <f t="shared" ca="1" si="419"/>
        <v/>
      </c>
      <c r="AU488" s="17" t="str">
        <f t="shared" ca="1" si="420"/>
        <v/>
      </c>
      <c r="AV488" s="17" t="str">
        <f t="shared" ca="1" si="421"/>
        <v/>
      </c>
      <c r="AW488" s="17" t="str">
        <f t="shared" ca="1" si="422"/>
        <v/>
      </c>
      <c r="AX488" s="17" t="str">
        <f t="shared" ca="1" si="423"/>
        <v/>
      </c>
      <c r="AY488" s="17" t="str">
        <f t="shared" ca="1" si="424"/>
        <v/>
      </c>
      <c r="AZ488" s="17" t="str">
        <f t="shared" ca="1" si="425"/>
        <v/>
      </c>
      <c r="BA488" s="17" t="str">
        <f t="shared" ca="1" si="426"/>
        <v/>
      </c>
      <c r="BB488" s="17">
        <f t="shared" ca="1" si="427"/>
        <v>6.1426355524609288E-2</v>
      </c>
      <c r="BC488" s="17">
        <f t="shared" ca="1" si="428"/>
        <v>0.18886602801610697</v>
      </c>
      <c r="BD488" s="17">
        <f t="shared" ca="1" si="429"/>
        <v>0.12311989456073591</v>
      </c>
      <c r="BE488" s="17">
        <f t="shared" ca="1" si="430"/>
        <v>4.9870638383018084E-2</v>
      </c>
      <c r="BG488" s="17" t="str">
        <f t="shared" ca="1" si="431"/>
        <v/>
      </c>
      <c r="BH488" s="17" t="str">
        <f t="shared" ca="1" si="432"/>
        <v/>
      </c>
      <c r="BI488" s="17" t="str">
        <f t="shared" ca="1" si="433"/>
        <v/>
      </c>
      <c r="BJ488" s="17" t="str">
        <f t="shared" ca="1" si="434"/>
        <v/>
      </c>
      <c r="BK488" s="17" t="str">
        <f t="shared" ca="1" si="435"/>
        <v/>
      </c>
      <c r="BL488" s="17" t="str">
        <f t="shared" ca="1" si="436"/>
        <v/>
      </c>
      <c r="BM488" s="17" t="str">
        <f t="shared" ca="1" si="437"/>
        <v/>
      </c>
      <c r="BN488" s="17" t="str">
        <f t="shared" ca="1" si="438"/>
        <v/>
      </c>
      <c r="BO488" s="17" t="str">
        <f t="shared" ca="1" si="439"/>
        <v/>
      </c>
      <c r="BP488" s="17">
        <f t="shared" ca="1" si="440"/>
        <v>5.9750057976242665E-2</v>
      </c>
      <c r="BQ488" s="17">
        <f t="shared" ca="1" si="441"/>
        <v>0.18256239397956175</v>
      </c>
      <c r="BR488" s="17">
        <f t="shared" ca="1" si="442"/>
        <v>0.18949327598806898</v>
      </c>
      <c r="BS488" s="17">
        <f t="shared" ca="1" si="443"/>
        <v>4.2221879512161387E-2</v>
      </c>
      <c r="BX488" t="str">
        <f>IF('Macrobond Imports'!FG487="","",'Macrobond Imports'!FG487)</f>
        <v/>
      </c>
      <c r="BY488" t="str">
        <f>IF('Macrobond Imports'!AI487="","",'Macrobond Imports'!AI487)</f>
        <v/>
      </c>
      <c r="CA488" s="37" t="str">
        <f t="shared" ca="1" si="444"/>
        <v/>
      </c>
      <c r="CB488" s="37" t="str">
        <f t="shared" ca="1" si="445"/>
        <v/>
      </c>
    </row>
    <row r="489" spans="1:80" x14ac:dyDescent="0.25">
      <c r="A489" s="10">
        <f>IF('Macrobond Imports'!A488="","",'Macrobond Imports'!A488)</f>
        <v>31959</v>
      </c>
      <c r="B489" s="9" t="str">
        <f>IF('Macrobond Imports'!B488="","",'Macrobond Imports'!B488)</f>
        <v/>
      </c>
      <c r="C489" s="9" t="str">
        <f>IF('Macrobond Imports'!C488="","",'Macrobond Imports'!C488)</f>
        <v/>
      </c>
      <c r="D489" s="9" t="str">
        <f>IF('Macrobond Imports'!Z488="","",'Macrobond Imports'!Z488)</f>
        <v/>
      </c>
      <c r="E489" s="9" t="str">
        <f>IF('Macrobond Imports'!BH488="","",'Macrobond Imports'!BH488)</f>
        <v/>
      </c>
      <c r="F489" s="9" t="str">
        <f>IF('Macrobond Imports'!BJ488="","",'Macrobond Imports'!BJ488)</f>
        <v/>
      </c>
      <c r="G489" s="9" t="str">
        <f>IF('Macrobond Imports'!BK488="","",'Macrobond Imports'!BK488)</f>
        <v/>
      </c>
      <c r="H489" s="9" t="str">
        <f>IF('Macrobond Imports'!BL488="","",'Macrobond Imports'!BL488)</f>
        <v/>
      </c>
      <c r="I489" s="9" t="str">
        <f>IF('Macrobond Imports'!BS488="","",'Macrobond Imports'!BS488)</f>
        <v/>
      </c>
      <c r="J489" s="9" t="str">
        <f>IF('Macrobond Imports'!AA488="","",'Macrobond Imports'!AA488)</f>
        <v/>
      </c>
      <c r="K489" s="9">
        <f>IF('Macrobond Imports'!DF488="","",'Macrobond Imports'!DF488)</f>
        <v>101.9</v>
      </c>
      <c r="L489" s="9">
        <f>IF('Macrobond Imports'!EA488="","",'Macrobond Imports'!EA488)</f>
        <v>95.6</v>
      </c>
      <c r="M489" s="9">
        <f>IF('Macrobond Imports'!FA488="","",'Macrobond Imports'!FA488)</f>
        <v>74.7</v>
      </c>
      <c r="N489" s="9">
        <f>IF('Macrobond Imports'!FC488="","",'Macrobond Imports'!FC488)</f>
        <v>107.9</v>
      </c>
      <c r="P489" s="16">
        <f t="shared" si="391"/>
        <v>31959</v>
      </c>
      <c r="Q489" s="17" t="str">
        <f t="shared" si="392"/>
        <v/>
      </c>
      <c r="R489" s="17" t="str">
        <f t="shared" si="393"/>
        <v/>
      </c>
      <c r="S489" s="17" t="str">
        <f t="shared" si="394"/>
        <v/>
      </c>
      <c r="T489" s="17" t="str">
        <f t="shared" si="395"/>
        <v/>
      </c>
      <c r="U489" s="17" t="str">
        <f t="shared" si="396"/>
        <v/>
      </c>
      <c r="V489" s="17" t="str">
        <f t="shared" si="397"/>
        <v/>
      </c>
      <c r="W489" s="17" t="str">
        <f t="shared" si="398"/>
        <v/>
      </c>
      <c r="X489" s="17" t="str">
        <f t="shared" si="399"/>
        <v/>
      </c>
      <c r="Y489" s="17" t="str">
        <f t="shared" si="400"/>
        <v/>
      </c>
      <c r="Z489" s="17">
        <f t="shared" si="401"/>
        <v>4.930966469427922E-3</v>
      </c>
      <c r="AA489" s="17">
        <f t="shared" si="402"/>
        <v>1.1640211640211673E-2</v>
      </c>
      <c r="AB489" s="17">
        <f t="shared" si="403"/>
        <v>1.7711171662125214E-2</v>
      </c>
      <c r="AC489" s="17">
        <f t="shared" si="404"/>
        <v>3.7209302325582616E-3</v>
      </c>
      <c r="AE489" s="17" t="str">
        <f t="shared" ca="1" si="405"/>
        <v/>
      </c>
      <c r="AF489" s="17" t="str">
        <f t="shared" ca="1" si="406"/>
        <v/>
      </c>
      <c r="AG489" s="17" t="str">
        <f t="shared" ca="1" si="407"/>
        <v/>
      </c>
      <c r="AH489" s="17" t="str">
        <f t="shared" ca="1" si="408"/>
        <v/>
      </c>
      <c r="AI489" s="17" t="str">
        <f t="shared" ca="1" si="409"/>
        <v/>
      </c>
      <c r="AJ489" s="17" t="str">
        <f t="shared" ca="1" si="410"/>
        <v/>
      </c>
      <c r="AK489" s="17" t="str">
        <f t="shared" ca="1" si="411"/>
        <v/>
      </c>
      <c r="AL489" s="17" t="str">
        <f t="shared" ca="1" si="412"/>
        <v/>
      </c>
      <c r="AM489" s="17" t="str">
        <f t="shared" ca="1" si="413"/>
        <v/>
      </c>
      <c r="AN489" s="17">
        <f t="shared" ca="1" si="414"/>
        <v>3.9795918367347083E-2</v>
      </c>
      <c r="AO489" s="17">
        <f t="shared" ca="1" si="415"/>
        <v>0.1064814814814814</v>
      </c>
      <c r="AP489" s="17">
        <f t="shared" ca="1" si="416"/>
        <v>0.12162162162162171</v>
      </c>
      <c r="AQ489" s="17">
        <f t="shared" ca="1" si="417"/>
        <v>2.9580152671755844E-2</v>
      </c>
      <c r="AS489" s="17" t="str">
        <f t="shared" ca="1" si="418"/>
        <v/>
      </c>
      <c r="AT489" s="17" t="str">
        <f t="shared" ca="1" si="419"/>
        <v/>
      </c>
      <c r="AU489" s="17" t="str">
        <f t="shared" ca="1" si="420"/>
        <v/>
      </c>
      <c r="AV489" s="17" t="str">
        <f t="shared" ca="1" si="421"/>
        <v/>
      </c>
      <c r="AW489" s="17" t="str">
        <f t="shared" ca="1" si="422"/>
        <v/>
      </c>
      <c r="AX489" s="17" t="str">
        <f t="shared" ca="1" si="423"/>
        <v/>
      </c>
      <c r="AY489" s="17" t="str">
        <f t="shared" ca="1" si="424"/>
        <v/>
      </c>
      <c r="AZ489" s="17" t="str">
        <f t="shared" ca="1" si="425"/>
        <v/>
      </c>
      <c r="BA489" s="17" t="str">
        <f t="shared" ca="1" si="426"/>
        <v/>
      </c>
      <c r="BB489" s="17">
        <f t="shared" ca="1" si="427"/>
        <v>6.5351701763664005E-2</v>
      </c>
      <c r="BC489" s="17">
        <f t="shared" ca="1" si="428"/>
        <v>0.1409448126205588</v>
      </c>
      <c r="BD489" s="17">
        <f t="shared" ca="1" si="429"/>
        <v>0.1716142096808666</v>
      </c>
      <c r="BE489" s="17">
        <f t="shared" ca="1" si="430"/>
        <v>5.3628107274226622E-2</v>
      </c>
      <c r="BG489" s="17" t="str">
        <f t="shared" ca="1" si="431"/>
        <v/>
      </c>
      <c r="BH489" s="17" t="str">
        <f t="shared" ca="1" si="432"/>
        <v/>
      </c>
      <c r="BI489" s="17" t="str">
        <f t="shared" ca="1" si="433"/>
        <v/>
      </c>
      <c r="BJ489" s="17" t="str">
        <f t="shared" ca="1" si="434"/>
        <v/>
      </c>
      <c r="BK489" s="17" t="str">
        <f t="shared" ca="1" si="435"/>
        <v/>
      </c>
      <c r="BL489" s="17" t="str">
        <f t="shared" ca="1" si="436"/>
        <v/>
      </c>
      <c r="BM489" s="17" t="str">
        <f t="shared" ca="1" si="437"/>
        <v/>
      </c>
      <c r="BN489" s="17" t="str">
        <f t="shared" ca="1" si="438"/>
        <v/>
      </c>
      <c r="BO489" s="17" t="str">
        <f t="shared" ca="1" si="439"/>
        <v/>
      </c>
      <c r="BP489" s="17">
        <f t="shared" ca="1" si="440"/>
        <v>5.9443934292419343E-2</v>
      </c>
      <c r="BQ489" s="17">
        <f t="shared" ca="1" si="441"/>
        <v>0.14607454520602592</v>
      </c>
      <c r="BR489" s="17">
        <f t="shared" ca="1" si="442"/>
        <v>0.1619160060718503</v>
      </c>
      <c r="BS489" s="17">
        <f t="shared" ca="1" si="443"/>
        <v>4.4034987660698244E-2</v>
      </c>
      <c r="BX489" t="str">
        <f>IF('Macrobond Imports'!FG488="","",'Macrobond Imports'!FG488)</f>
        <v/>
      </c>
      <c r="BY489" t="str">
        <f>IF('Macrobond Imports'!AI488="","",'Macrobond Imports'!AI488)</f>
        <v/>
      </c>
      <c r="CA489" s="37" t="str">
        <f t="shared" ca="1" si="444"/>
        <v/>
      </c>
      <c r="CB489" s="37" t="str">
        <f t="shared" ca="1" si="445"/>
        <v/>
      </c>
    </row>
    <row r="490" spans="1:80" x14ac:dyDescent="0.25">
      <c r="A490" s="10">
        <f>IF('Macrobond Imports'!A489="","",'Macrobond Imports'!A489)</f>
        <v>31990</v>
      </c>
      <c r="B490" s="9" t="str">
        <f>IF('Macrobond Imports'!B489="","",'Macrobond Imports'!B489)</f>
        <v/>
      </c>
      <c r="C490" s="9" t="str">
        <f>IF('Macrobond Imports'!C489="","",'Macrobond Imports'!C489)</f>
        <v/>
      </c>
      <c r="D490" s="9" t="str">
        <f>IF('Macrobond Imports'!Z489="","",'Macrobond Imports'!Z489)</f>
        <v/>
      </c>
      <c r="E490" s="9" t="str">
        <f>IF('Macrobond Imports'!BH489="","",'Macrobond Imports'!BH489)</f>
        <v/>
      </c>
      <c r="F490" s="9" t="str">
        <f>IF('Macrobond Imports'!BJ489="","",'Macrobond Imports'!BJ489)</f>
        <v/>
      </c>
      <c r="G490" s="9" t="str">
        <f>IF('Macrobond Imports'!BK489="","",'Macrobond Imports'!BK489)</f>
        <v/>
      </c>
      <c r="H490" s="9" t="str">
        <f>IF('Macrobond Imports'!BL489="","",'Macrobond Imports'!BL489)</f>
        <v/>
      </c>
      <c r="I490" s="9" t="str">
        <f>IF('Macrobond Imports'!BS489="","",'Macrobond Imports'!BS489)</f>
        <v/>
      </c>
      <c r="J490" s="9" t="str">
        <f>IF('Macrobond Imports'!AA489="","",'Macrobond Imports'!AA489)</f>
        <v/>
      </c>
      <c r="K490" s="9">
        <f>IF('Macrobond Imports'!DF489="","",'Macrobond Imports'!DF489)</f>
        <v>102.4</v>
      </c>
      <c r="L490" s="9">
        <f>IF('Macrobond Imports'!EA489="","",'Macrobond Imports'!EA489)</f>
        <v>96.5</v>
      </c>
      <c r="M490" s="9">
        <f>IF('Macrobond Imports'!FA489="","",'Macrobond Imports'!FA489)</f>
        <v>75.900000000000006</v>
      </c>
      <c r="N490" s="9">
        <f>IF('Macrobond Imports'!FC489="","",'Macrobond Imports'!FC489)</f>
        <v>108.3</v>
      </c>
      <c r="P490" s="16">
        <f t="shared" si="391"/>
        <v>31990</v>
      </c>
      <c r="Q490" s="17" t="str">
        <f t="shared" si="392"/>
        <v/>
      </c>
      <c r="R490" s="17" t="str">
        <f t="shared" si="393"/>
        <v/>
      </c>
      <c r="S490" s="17" t="str">
        <f t="shared" si="394"/>
        <v/>
      </c>
      <c r="T490" s="17" t="str">
        <f t="shared" si="395"/>
        <v/>
      </c>
      <c r="U490" s="17" t="str">
        <f t="shared" si="396"/>
        <v/>
      </c>
      <c r="V490" s="17" t="str">
        <f t="shared" si="397"/>
        <v/>
      </c>
      <c r="W490" s="17" t="str">
        <f t="shared" si="398"/>
        <v/>
      </c>
      <c r="X490" s="17" t="str">
        <f t="shared" si="399"/>
        <v/>
      </c>
      <c r="Y490" s="17" t="str">
        <f t="shared" si="400"/>
        <v/>
      </c>
      <c r="Z490" s="17">
        <f t="shared" si="401"/>
        <v>4.9067713444552741E-3</v>
      </c>
      <c r="AA490" s="17">
        <f t="shared" si="402"/>
        <v>9.4142259414227158E-3</v>
      </c>
      <c r="AB490" s="17">
        <f t="shared" si="403"/>
        <v>1.6064257028112428E-2</v>
      </c>
      <c r="AC490" s="17">
        <f t="shared" si="404"/>
        <v>3.707136237256714E-3</v>
      </c>
      <c r="AE490" s="17" t="str">
        <f t="shared" ca="1" si="405"/>
        <v/>
      </c>
      <c r="AF490" s="17" t="str">
        <f t="shared" ca="1" si="406"/>
        <v/>
      </c>
      <c r="AG490" s="17" t="str">
        <f t="shared" ca="1" si="407"/>
        <v/>
      </c>
      <c r="AH490" s="17" t="str">
        <f t="shared" ca="1" si="408"/>
        <v/>
      </c>
      <c r="AI490" s="17" t="str">
        <f t="shared" ca="1" si="409"/>
        <v/>
      </c>
      <c r="AJ490" s="17" t="str">
        <f t="shared" ca="1" si="410"/>
        <v/>
      </c>
      <c r="AK490" s="17" t="str">
        <f t="shared" ca="1" si="411"/>
        <v/>
      </c>
      <c r="AL490" s="17" t="str">
        <f t="shared" ca="1" si="412"/>
        <v/>
      </c>
      <c r="AM490" s="17" t="str">
        <f t="shared" ca="1" si="413"/>
        <v/>
      </c>
      <c r="AN490" s="17">
        <f t="shared" ca="1" si="414"/>
        <v>4.4897959183673564E-2</v>
      </c>
      <c r="AO490" s="17">
        <f t="shared" ca="1" si="415"/>
        <v>0.11303344867358711</v>
      </c>
      <c r="AP490" s="17">
        <f t="shared" ca="1" si="416"/>
        <v>0.15525114155251152</v>
      </c>
      <c r="AQ490" s="17">
        <f t="shared" ca="1" si="417"/>
        <v>3.2411820781696798E-2</v>
      </c>
      <c r="AS490" s="17" t="str">
        <f t="shared" ca="1" si="418"/>
        <v/>
      </c>
      <c r="AT490" s="17" t="str">
        <f t="shared" ca="1" si="419"/>
        <v/>
      </c>
      <c r="AU490" s="17" t="str">
        <f t="shared" ca="1" si="420"/>
        <v/>
      </c>
      <c r="AV490" s="17" t="str">
        <f t="shared" ca="1" si="421"/>
        <v/>
      </c>
      <c r="AW490" s="17" t="str">
        <f t="shared" ca="1" si="422"/>
        <v/>
      </c>
      <c r="AX490" s="17" t="str">
        <f t="shared" ca="1" si="423"/>
        <v/>
      </c>
      <c r="AY490" s="17" t="str">
        <f t="shared" ca="1" si="424"/>
        <v/>
      </c>
      <c r="AZ490" s="17" t="str">
        <f t="shared" ca="1" si="425"/>
        <v/>
      </c>
      <c r="BA490" s="17" t="str">
        <f t="shared" ca="1" si="426"/>
        <v/>
      </c>
      <c r="BB490" s="17">
        <f t="shared" ca="1" si="427"/>
        <v>6.5019839762188836E-2</v>
      </c>
      <c r="BC490" s="17">
        <f t="shared" ca="1" si="428"/>
        <v>0.12020601385179419</v>
      </c>
      <c r="BD490" s="17">
        <f t="shared" ca="1" si="429"/>
        <v>0.20119931896397625</v>
      </c>
      <c r="BE490" s="17">
        <f t="shared" ca="1" si="430"/>
        <v>4.9490993126382499E-2</v>
      </c>
      <c r="BG490" s="17" t="str">
        <f t="shared" ca="1" si="431"/>
        <v/>
      </c>
      <c r="BH490" s="17" t="str">
        <f t="shared" ca="1" si="432"/>
        <v/>
      </c>
      <c r="BI490" s="17" t="str">
        <f t="shared" ca="1" si="433"/>
        <v/>
      </c>
      <c r="BJ490" s="17" t="str">
        <f t="shared" ca="1" si="434"/>
        <v/>
      </c>
      <c r="BK490" s="17" t="str">
        <f t="shared" ca="1" si="435"/>
        <v/>
      </c>
      <c r="BL490" s="17" t="str">
        <f t="shared" ca="1" si="436"/>
        <v/>
      </c>
      <c r="BM490" s="17" t="str">
        <f t="shared" ca="1" si="437"/>
        <v/>
      </c>
      <c r="BN490" s="17" t="str">
        <f t="shared" ca="1" si="438"/>
        <v/>
      </c>
      <c r="BO490" s="17" t="str">
        <f t="shared" ca="1" si="439"/>
        <v/>
      </c>
      <c r="BP490" s="17">
        <f t="shared" ca="1" si="440"/>
        <v>5.278292055052014E-2</v>
      </c>
      <c r="BQ490" s="17">
        <f t="shared" ca="1" si="441"/>
        <v>0.14456787331429055</v>
      </c>
      <c r="BR490" s="17">
        <f t="shared" ca="1" si="442"/>
        <v>0.12686390532544389</v>
      </c>
      <c r="BS490" s="17">
        <f t="shared" ca="1" si="443"/>
        <v>4.5839385598150928E-2</v>
      </c>
      <c r="BX490" t="str">
        <f>IF('Macrobond Imports'!FG489="","",'Macrobond Imports'!FG489)</f>
        <v/>
      </c>
      <c r="BY490" t="str">
        <f>IF('Macrobond Imports'!AI489="","",'Macrobond Imports'!AI489)</f>
        <v/>
      </c>
      <c r="CA490" s="37" t="str">
        <f t="shared" ca="1" si="444"/>
        <v/>
      </c>
      <c r="CB490" s="37" t="str">
        <f t="shared" ca="1" si="445"/>
        <v/>
      </c>
    </row>
    <row r="491" spans="1:80" x14ac:dyDescent="0.25">
      <c r="A491" s="10">
        <f>IF('Macrobond Imports'!A490="","",'Macrobond Imports'!A490)</f>
        <v>32021</v>
      </c>
      <c r="B491" s="9" t="str">
        <f>IF('Macrobond Imports'!B490="","",'Macrobond Imports'!B490)</f>
        <v/>
      </c>
      <c r="C491" s="9" t="str">
        <f>IF('Macrobond Imports'!C490="","",'Macrobond Imports'!C490)</f>
        <v/>
      </c>
      <c r="D491" s="9" t="str">
        <f>IF('Macrobond Imports'!Z490="","",'Macrobond Imports'!Z490)</f>
        <v/>
      </c>
      <c r="E491" s="9" t="str">
        <f>IF('Macrobond Imports'!BH490="","",'Macrobond Imports'!BH490)</f>
        <v/>
      </c>
      <c r="F491" s="9" t="str">
        <f>IF('Macrobond Imports'!BJ490="","",'Macrobond Imports'!BJ490)</f>
        <v/>
      </c>
      <c r="G491" s="9" t="str">
        <f>IF('Macrobond Imports'!BK490="","",'Macrobond Imports'!BK490)</f>
        <v/>
      </c>
      <c r="H491" s="9" t="str">
        <f>IF('Macrobond Imports'!BL490="","",'Macrobond Imports'!BL490)</f>
        <v/>
      </c>
      <c r="I491" s="9" t="str">
        <f>IF('Macrobond Imports'!BS490="","",'Macrobond Imports'!BS490)</f>
        <v/>
      </c>
      <c r="J491" s="9" t="str">
        <f>IF('Macrobond Imports'!AA490="","",'Macrobond Imports'!AA490)</f>
        <v/>
      </c>
      <c r="K491" s="9">
        <f>IF('Macrobond Imports'!DF490="","",'Macrobond Imports'!DF490)</f>
        <v>102.6</v>
      </c>
      <c r="L491" s="9">
        <f>IF('Macrobond Imports'!EA490="","",'Macrobond Imports'!EA490)</f>
        <v>96</v>
      </c>
      <c r="M491" s="9">
        <f>IF('Macrobond Imports'!FA490="","",'Macrobond Imports'!FA490)</f>
        <v>74.400000000000006</v>
      </c>
      <c r="N491" s="9">
        <f>IF('Macrobond Imports'!FC490="","",'Macrobond Imports'!FC490)</f>
        <v>108.9</v>
      </c>
      <c r="P491" s="16">
        <f t="shared" si="391"/>
        <v>32021</v>
      </c>
      <c r="Q491" s="17" t="str">
        <f t="shared" si="392"/>
        <v/>
      </c>
      <c r="R491" s="17" t="str">
        <f t="shared" si="393"/>
        <v/>
      </c>
      <c r="S491" s="17" t="str">
        <f t="shared" si="394"/>
        <v/>
      </c>
      <c r="T491" s="17" t="str">
        <f t="shared" si="395"/>
        <v/>
      </c>
      <c r="U491" s="17" t="str">
        <f t="shared" si="396"/>
        <v/>
      </c>
      <c r="V491" s="17" t="str">
        <f t="shared" si="397"/>
        <v/>
      </c>
      <c r="W491" s="17" t="str">
        <f t="shared" si="398"/>
        <v/>
      </c>
      <c r="X491" s="17" t="str">
        <f t="shared" si="399"/>
        <v/>
      </c>
      <c r="Y491" s="17" t="str">
        <f t="shared" si="400"/>
        <v/>
      </c>
      <c r="Z491" s="17">
        <f t="shared" si="401"/>
        <v>1.953124999999778E-3</v>
      </c>
      <c r="AA491" s="17">
        <f t="shared" si="402"/>
        <v>-5.1813471502590858E-3</v>
      </c>
      <c r="AB491" s="17">
        <f t="shared" si="403"/>
        <v>-1.9762845849802368E-2</v>
      </c>
      <c r="AC491" s="17">
        <f t="shared" si="404"/>
        <v>5.5401662049863187E-3</v>
      </c>
      <c r="AE491" s="17" t="str">
        <f t="shared" ca="1" si="405"/>
        <v/>
      </c>
      <c r="AF491" s="17" t="str">
        <f t="shared" ca="1" si="406"/>
        <v/>
      </c>
      <c r="AG491" s="17" t="str">
        <f t="shared" ca="1" si="407"/>
        <v/>
      </c>
      <c r="AH491" s="17" t="str">
        <f t="shared" ca="1" si="408"/>
        <v/>
      </c>
      <c r="AI491" s="17" t="str">
        <f t="shared" ca="1" si="409"/>
        <v/>
      </c>
      <c r="AJ491" s="17" t="str">
        <f t="shared" ca="1" si="410"/>
        <v/>
      </c>
      <c r="AK491" s="17" t="str">
        <f t="shared" ca="1" si="411"/>
        <v/>
      </c>
      <c r="AL491" s="17" t="str">
        <f t="shared" ca="1" si="412"/>
        <v/>
      </c>
      <c r="AM491" s="17" t="str">
        <f t="shared" ca="1" si="413"/>
        <v/>
      </c>
      <c r="AN491" s="17">
        <f t="shared" ca="1" si="414"/>
        <v>4.1624365482233472E-2</v>
      </c>
      <c r="AO491" s="17">
        <f t="shared" ca="1" si="415"/>
        <v>0.10854503464203247</v>
      </c>
      <c r="AP491" s="17">
        <f t="shared" ca="1" si="416"/>
        <v>9.4117647058823639E-2</v>
      </c>
      <c r="AQ491" s="17">
        <f t="shared" ca="1" si="417"/>
        <v>3.6156041864890742E-2</v>
      </c>
      <c r="AS491" s="17" t="str">
        <f t="shared" ca="1" si="418"/>
        <v/>
      </c>
      <c r="AT491" s="17" t="str">
        <f t="shared" ca="1" si="419"/>
        <v/>
      </c>
      <c r="AU491" s="17" t="str">
        <f t="shared" ca="1" si="420"/>
        <v/>
      </c>
      <c r="AV491" s="17" t="str">
        <f t="shared" ca="1" si="421"/>
        <v/>
      </c>
      <c r="AW491" s="17" t="str">
        <f t="shared" ca="1" si="422"/>
        <v/>
      </c>
      <c r="AX491" s="17" t="str">
        <f t="shared" ca="1" si="423"/>
        <v/>
      </c>
      <c r="AY491" s="17" t="str">
        <f t="shared" ca="1" si="424"/>
        <v/>
      </c>
      <c r="AZ491" s="17" t="str">
        <f t="shared" ca="1" si="425"/>
        <v/>
      </c>
      <c r="BA491" s="17" t="str">
        <f t="shared" ca="1" si="426"/>
        <v/>
      </c>
      <c r="BB491" s="17">
        <f t="shared" ca="1" si="427"/>
        <v>4.8184234071526832E-2</v>
      </c>
      <c r="BC491" s="17">
        <f t="shared" ca="1" si="428"/>
        <v>6.5019839762187948E-2</v>
      </c>
      <c r="BD491" s="17">
        <f t="shared" ca="1" si="429"/>
        <v>5.5619739088861975E-2</v>
      </c>
      <c r="BE491" s="17">
        <f t="shared" ca="1" si="430"/>
        <v>5.3119518420920553E-2</v>
      </c>
      <c r="BG491" s="17" t="str">
        <f t="shared" ca="1" si="431"/>
        <v/>
      </c>
      <c r="BH491" s="17" t="str">
        <f t="shared" ca="1" si="432"/>
        <v/>
      </c>
      <c r="BI491" s="17" t="str">
        <f t="shared" ca="1" si="433"/>
        <v/>
      </c>
      <c r="BJ491" s="17" t="str">
        <f t="shared" ca="1" si="434"/>
        <v/>
      </c>
      <c r="BK491" s="17" t="str">
        <f t="shared" ca="1" si="435"/>
        <v/>
      </c>
      <c r="BL491" s="17" t="str">
        <f t="shared" ca="1" si="436"/>
        <v/>
      </c>
      <c r="BM491" s="17" t="str">
        <f t="shared" ca="1" si="437"/>
        <v/>
      </c>
      <c r="BN491" s="17" t="str">
        <f t="shared" ca="1" si="438"/>
        <v/>
      </c>
      <c r="BO491" s="17" t="str">
        <f t="shared" ca="1" si="439"/>
        <v/>
      </c>
      <c r="BP491" s="17">
        <f t="shared" ca="1" si="440"/>
        <v>5.478451424397357E-2</v>
      </c>
      <c r="BQ491" s="17">
        <f t="shared" ca="1" si="441"/>
        <v>0.12524037727786075</v>
      </c>
      <c r="BR491" s="17">
        <f t="shared" ca="1" si="442"/>
        <v>8.8846880907372805E-2</v>
      </c>
      <c r="BS491" s="17">
        <f t="shared" ca="1" si="443"/>
        <v>5.1493823613903977E-2</v>
      </c>
      <c r="BX491" t="str">
        <f>IF('Macrobond Imports'!FG490="","",'Macrobond Imports'!FG490)</f>
        <v/>
      </c>
      <c r="BY491" t="str">
        <f>IF('Macrobond Imports'!AI490="","",'Macrobond Imports'!AI490)</f>
        <v/>
      </c>
      <c r="CA491" s="37" t="str">
        <f t="shared" ca="1" si="444"/>
        <v/>
      </c>
      <c r="CB491" s="37" t="str">
        <f t="shared" ca="1" si="445"/>
        <v/>
      </c>
    </row>
    <row r="492" spans="1:80" x14ac:dyDescent="0.25">
      <c r="A492" s="10">
        <f>IF('Macrobond Imports'!A491="","",'Macrobond Imports'!A491)</f>
        <v>32051</v>
      </c>
      <c r="B492" s="9" t="str">
        <f>IF('Macrobond Imports'!B491="","",'Macrobond Imports'!B491)</f>
        <v/>
      </c>
      <c r="C492" s="9" t="str">
        <f>IF('Macrobond Imports'!C491="","",'Macrobond Imports'!C491)</f>
        <v/>
      </c>
      <c r="D492" s="9" t="str">
        <f>IF('Macrobond Imports'!Z491="","",'Macrobond Imports'!Z491)</f>
        <v/>
      </c>
      <c r="E492" s="9" t="str">
        <f>IF('Macrobond Imports'!BH491="","",'Macrobond Imports'!BH491)</f>
        <v/>
      </c>
      <c r="F492" s="9" t="str">
        <f>IF('Macrobond Imports'!BJ491="","",'Macrobond Imports'!BJ491)</f>
        <v/>
      </c>
      <c r="G492" s="9" t="str">
        <f>IF('Macrobond Imports'!BK491="","",'Macrobond Imports'!BK491)</f>
        <v/>
      </c>
      <c r="H492" s="9" t="str">
        <f>IF('Macrobond Imports'!BL491="","",'Macrobond Imports'!BL491)</f>
        <v/>
      </c>
      <c r="I492" s="9" t="str">
        <f>IF('Macrobond Imports'!BS491="","",'Macrobond Imports'!BS491)</f>
        <v/>
      </c>
      <c r="J492" s="9" t="str">
        <f>IF('Macrobond Imports'!AA491="","",'Macrobond Imports'!AA491)</f>
        <v/>
      </c>
      <c r="K492" s="9">
        <f>IF('Macrobond Imports'!DF491="","",'Macrobond Imports'!DF491)</f>
        <v>103.1</v>
      </c>
      <c r="L492" s="9">
        <f>IF('Macrobond Imports'!EA491="","",'Macrobond Imports'!EA491)</f>
        <v>95.8</v>
      </c>
      <c r="M492" s="9">
        <f>IF('Macrobond Imports'!FA491="","",'Macrobond Imports'!FA491)</f>
        <v>74.3</v>
      </c>
      <c r="N492" s="9">
        <f>IF('Macrobond Imports'!FC491="","",'Macrobond Imports'!FC491)</f>
        <v>109.6</v>
      </c>
      <c r="P492" s="16">
        <f t="shared" si="391"/>
        <v>32051</v>
      </c>
      <c r="Q492" s="17" t="str">
        <f t="shared" si="392"/>
        <v/>
      </c>
      <c r="R492" s="17" t="str">
        <f t="shared" si="393"/>
        <v/>
      </c>
      <c r="S492" s="17" t="str">
        <f t="shared" si="394"/>
        <v/>
      </c>
      <c r="T492" s="17" t="str">
        <f t="shared" si="395"/>
        <v/>
      </c>
      <c r="U492" s="17" t="str">
        <f t="shared" si="396"/>
        <v/>
      </c>
      <c r="V492" s="17" t="str">
        <f t="shared" si="397"/>
        <v/>
      </c>
      <c r="W492" s="17" t="str">
        <f t="shared" si="398"/>
        <v/>
      </c>
      <c r="X492" s="17" t="str">
        <f t="shared" si="399"/>
        <v/>
      </c>
      <c r="Y492" s="17" t="str">
        <f t="shared" si="400"/>
        <v/>
      </c>
      <c r="Z492" s="17">
        <f t="shared" si="401"/>
        <v>4.873294346978474E-3</v>
      </c>
      <c r="AA492" s="17">
        <f t="shared" si="402"/>
        <v>-2.0833333333333259E-3</v>
      </c>
      <c r="AB492" s="17">
        <f t="shared" si="403"/>
        <v>-1.3440860215054862E-3</v>
      </c>
      <c r="AC492" s="17">
        <f t="shared" si="404"/>
        <v>6.4279155188244896E-3</v>
      </c>
      <c r="AE492" s="17" t="str">
        <f t="shared" ca="1" si="405"/>
        <v/>
      </c>
      <c r="AF492" s="17" t="str">
        <f t="shared" ca="1" si="406"/>
        <v/>
      </c>
      <c r="AG492" s="17" t="str">
        <f t="shared" ca="1" si="407"/>
        <v/>
      </c>
      <c r="AH492" s="17" t="str">
        <f t="shared" ca="1" si="408"/>
        <v/>
      </c>
      <c r="AI492" s="17" t="str">
        <f t="shared" ca="1" si="409"/>
        <v/>
      </c>
      <c r="AJ492" s="17" t="str">
        <f t="shared" ca="1" si="410"/>
        <v/>
      </c>
      <c r="AK492" s="17" t="str">
        <f t="shared" ca="1" si="411"/>
        <v/>
      </c>
      <c r="AL492" s="17" t="str">
        <f t="shared" ca="1" si="412"/>
        <v/>
      </c>
      <c r="AM492" s="17" t="str">
        <f t="shared" ca="1" si="413"/>
        <v/>
      </c>
      <c r="AN492" s="17">
        <f t="shared" ca="1" si="414"/>
        <v>4.8830111902339768E-2</v>
      </c>
      <c r="AO492" s="17">
        <f t="shared" ca="1" si="415"/>
        <v>9.6109839816933551E-2</v>
      </c>
      <c r="AP492" s="17">
        <f t="shared" ca="1" si="416"/>
        <v>0.11394302848575699</v>
      </c>
      <c r="AQ492" s="17">
        <f t="shared" ca="1" si="417"/>
        <v>4.2816365366317832E-2</v>
      </c>
      <c r="AS492" s="17" t="str">
        <f t="shared" ca="1" si="418"/>
        <v/>
      </c>
      <c r="AT492" s="17" t="str">
        <f t="shared" ca="1" si="419"/>
        <v/>
      </c>
      <c r="AU492" s="17" t="str">
        <f t="shared" ca="1" si="420"/>
        <v/>
      </c>
      <c r="AV492" s="17" t="str">
        <f t="shared" ca="1" si="421"/>
        <v/>
      </c>
      <c r="AW492" s="17" t="str">
        <f t="shared" ca="1" si="422"/>
        <v/>
      </c>
      <c r="AX492" s="17" t="str">
        <f t="shared" ca="1" si="423"/>
        <v/>
      </c>
      <c r="AY492" s="17" t="str">
        <f t="shared" ca="1" si="424"/>
        <v/>
      </c>
      <c r="AZ492" s="17" t="str">
        <f t="shared" ca="1" si="425"/>
        <v/>
      </c>
      <c r="BA492" s="17" t="str">
        <f t="shared" ca="1" si="426"/>
        <v/>
      </c>
      <c r="BB492" s="17">
        <f t="shared" ca="1" si="427"/>
        <v>4.7943637223123448E-2</v>
      </c>
      <c r="BC492" s="17">
        <f t="shared" ca="1" si="428"/>
        <v>8.394497525329836E-3</v>
      </c>
      <c r="BD492" s="17">
        <f t="shared" ca="1" si="429"/>
        <v>-2.1247582467981974E-2</v>
      </c>
      <c r="BE492" s="17">
        <f t="shared" ca="1" si="430"/>
        <v>6.4526403810651667E-2</v>
      </c>
      <c r="BG492" s="17" t="str">
        <f t="shared" ca="1" si="431"/>
        <v/>
      </c>
      <c r="BH492" s="17" t="str">
        <f t="shared" ca="1" si="432"/>
        <v/>
      </c>
      <c r="BI492" s="17" t="str">
        <f t="shared" ca="1" si="433"/>
        <v/>
      </c>
      <c r="BJ492" s="17" t="str">
        <f t="shared" ca="1" si="434"/>
        <v/>
      </c>
      <c r="BK492" s="17" t="str">
        <f t="shared" ca="1" si="435"/>
        <v/>
      </c>
      <c r="BL492" s="17" t="str">
        <f t="shared" ca="1" si="436"/>
        <v/>
      </c>
      <c r="BM492" s="17" t="str">
        <f t="shared" ca="1" si="437"/>
        <v/>
      </c>
      <c r="BN492" s="17" t="str">
        <f t="shared" ca="1" si="438"/>
        <v/>
      </c>
      <c r="BO492" s="17" t="str">
        <f t="shared" ca="1" si="439"/>
        <v/>
      </c>
      <c r="BP492" s="17">
        <f t="shared" ca="1" si="440"/>
        <v>5.6611819576166678E-2</v>
      </c>
      <c r="BQ492" s="17">
        <f t="shared" ca="1" si="441"/>
        <v>7.2624105186267496E-2</v>
      </c>
      <c r="BR492" s="17">
        <f t="shared" ca="1" si="442"/>
        <v>7.0850241695827876E-2</v>
      </c>
      <c r="BS492" s="17">
        <f t="shared" ca="1" si="443"/>
        <v>5.9063237012056513E-2</v>
      </c>
      <c r="BX492" t="str">
        <f>IF('Macrobond Imports'!FG491="","",'Macrobond Imports'!FG491)</f>
        <v/>
      </c>
      <c r="BY492" t="str">
        <f>IF('Macrobond Imports'!AI491="","",'Macrobond Imports'!AI491)</f>
        <v/>
      </c>
      <c r="CA492" s="37" t="str">
        <f t="shared" ca="1" si="444"/>
        <v/>
      </c>
      <c r="CB492" s="37" t="str">
        <f t="shared" ca="1" si="445"/>
        <v/>
      </c>
    </row>
    <row r="493" spans="1:80" x14ac:dyDescent="0.25">
      <c r="A493" s="10">
        <f>IF('Macrobond Imports'!A492="","",'Macrobond Imports'!A492)</f>
        <v>32082</v>
      </c>
      <c r="B493" s="9" t="str">
        <f>IF('Macrobond Imports'!B492="","",'Macrobond Imports'!B492)</f>
        <v/>
      </c>
      <c r="C493" s="9" t="str">
        <f>IF('Macrobond Imports'!C492="","",'Macrobond Imports'!C492)</f>
        <v/>
      </c>
      <c r="D493" s="9" t="str">
        <f>IF('Macrobond Imports'!Z492="","",'Macrobond Imports'!Z492)</f>
        <v/>
      </c>
      <c r="E493" s="9" t="str">
        <f>IF('Macrobond Imports'!BH492="","",'Macrobond Imports'!BH492)</f>
        <v/>
      </c>
      <c r="F493" s="9" t="str">
        <f>IF('Macrobond Imports'!BJ492="","",'Macrobond Imports'!BJ492)</f>
        <v/>
      </c>
      <c r="G493" s="9" t="str">
        <f>IF('Macrobond Imports'!BK492="","",'Macrobond Imports'!BK492)</f>
        <v/>
      </c>
      <c r="H493" s="9" t="str">
        <f>IF('Macrobond Imports'!BL492="","",'Macrobond Imports'!BL492)</f>
        <v/>
      </c>
      <c r="I493" s="9" t="str">
        <f>IF('Macrobond Imports'!BS492="","",'Macrobond Imports'!BS492)</f>
        <v/>
      </c>
      <c r="J493" s="9" t="str">
        <f>IF('Macrobond Imports'!AA492="","",'Macrobond Imports'!AA492)</f>
        <v/>
      </c>
      <c r="K493" s="9">
        <f>IF('Macrobond Imports'!DF492="","",'Macrobond Imports'!DF492)</f>
        <v>103.5</v>
      </c>
      <c r="L493" s="9">
        <f>IF('Macrobond Imports'!EA492="","",'Macrobond Imports'!EA492)</f>
        <v>95.1</v>
      </c>
      <c r="M493" s="9">
        <f>IF('Macrobond Imports'!FA492="","",'Macrobond Imports'!FA492)</f>
        <v>74.099999999999994</v>
      </c>
      <c r="N493" s="9">
        <f>IF('Macrobond Imports'!FC492="","",'Macrobond Imports'!FC492)</f>
        <v>110.1</v>
      </c>
      <c r="P493" s="16">
        <f t="shared" si="391"/>
        <v>32082</v>
      </c>
      <c r="Q493" s="17" t="str">
        <f t="shared" si="392"/>
        <v/>
      </c>
      <c r="R493" s="17" t="str">
        <f t="shared" si="393"/>
        <v/>
      </c>
      <c r="S493" s="17" t="str">
        <f t="shared" si="394"/>
        <v/>
      </c>
      <c r="T493" s="17" t="str">
        <f t="shared" si="395"/>
        <v/>
      </c>
      <c r="U493" s="17" t="str">
        <f t="shared" si="396"/>
        <v/>
      </c>
      <c r="V493" s="17" t="str">
        <f t="shared" si="397"/>
        <v/>
      </c>
      <c r="W493" s="17" t="str">
        <f t="shared" si="398"/>
        <v/>
      </c>
      <c r="X493" s="17" t="str">
        <f t="shared" si="399"/>
        <v/>
      </c>
      <c r="Y493" s="17" t="str">
        <f t="shared" si="400"/>
        <v/>
      </c>
      <c r="Z493" s="17">
        <f t="shared" si="401"/>
        <v>3.8797284190106307E-3</v>
      </c>
      <c r="AA493" s="17">
        <f t="shared" si="402"/>
        <v>-7.3068893528184242E-3</v>
      </c>
      <c r="AB493" s="17">
        <f t="shared" si="403"/>
        <v>-2.6917900403768957E-3</v>
      </c>
      <c r="AC493" s="17">
        <f t="shared" si="404"/>
        <v>4.5620437956204185E-3</v>
      </c>
      <c r="AE493" s="17" t="str">
        <f t="shared" ca="1" si="405"/>
        <v/>
      </c>
      <c r="AF493" s="17" t="str">
        <f t="shared" ca="1" si="406"/>
        <v/>
      </c>
      <c r="AG493" s="17" t="str">
        <f t="shared" ca="1" si="407"/>
        <v/>
      </c>
      <c r="AH493" s="17" t="str">
        <f t="shared" ca="1" si="408"/>
        <v/>
      </c>
      <c r="AI493" s="17" t="str">
        <f t="shared" ca="1" si="409"/>
        <v/>
      </c>
      <c r="AJ493" s="17" t="str">
        <f t="shared" ca="1" si="410"/>
        <v/>
      </c>
      <c r="AK493" s="17" t="str">
        <f t="shared" ca="1" si="411"/>
        <v/>
      </c>
      <c r="AL493" s="17" t="str">
        <f t="shared" ca="1" si="412"/>
        <v/>
      </c>
      <c r="AM493" s="17" t="str">
        <f t="shared" ca="1" si="413"/>
        <v/>
      </c>
      <c r="AN493" s="17">
        <f t="shared" ca="1" si="414"/>
        <v>5.2899287894201397E-2</v>
      </c>
      <c r="AO493" s="17">
        <f t="shared" ca="1" si="415"/>
        <v>8.5616438356164393E-2</v>
      </c>
      <c r="AP493" s="17">
        <f t="shared" ca="1" si="416"/>
        <v>0.11261261261261257</v>
      </c>
      <c r="AQ493" s="17">
        <f t="shared" ca="1" si="417"/>
        <v>4.6577946768060707E-2</v>
      </c>
      <c r="AS493" s="17" t="str">
        <f t="shared" ca="1" si="418"/>
        <v/>
      </c>
      <c r="AT493" s="17" t="str">
        <f t="shared" ca="1" si="419"/>
        <v/>
      </c>
      <c r="AU493" s="17" t="str">
        <f t="shared" ca="1" si="420"/>
        <v/>
      </c>
      <c r="AV493" s="17" t="str">
        <f t="shared" ca="1" si="421"/>
        <v/>
      </c>
      <c r="AW493" s="17" t="str">
        <f t="shared" ca="1" si="422"/>
        <v/>
      </c>
      <c r="AX493" s="17" t="str">
        <f t="shared" ca="1" si="423"/>
        <v/>
      </c>
      <c r="AY493" s="17" t="str">
        <f t="shared" ca="1" si="424"/>
        <v/>
      </c>
      <c r="AZ493" s="17" t="str">
        <f t="shared" ca="1" si="425"/>
        <v/>
      </c>
      <c r="BA493" s="17" t="str">
        <f t="shared" ca="1" si="426"/>
        <v/>
      </c>
      <c r="BB493" s="17">
        <f t="shared" ca="1" si="427"/>
        <v>4.3666089231010119E-2</v>
      </c>
      <c r="BC493" s="17">
        <f t="shared" ca="1" si="428"/>
        <v>-5.6780405208275431E-2</v>
      </c>
      <c r="BD493" s="17">
        <f t="shared" ca="1" si="429"/>
        <v>-9.1540170485559069E-2</v>
      </c>
      <c r="BE493" s="17">
        <f t="shared" ca="1" si="430"/>
        <v>6.8157881665085851E-2</v>
      </c>
      <c r="BG493" s="17" t="str">
        <f t="shared" ca="1" si="431"/>
        <v/>
      </c>
      <c r="BH493" s="17" t="str">
        <f t="shared" ca="1" si="432"/>
        <v/>
      </c>
      <c r="BI493" s="17" t="str">
        <f t="shared" ca="1" si="433"/>
        <v/>
      </c>
      <c r="BJ493" s="17" t="str">
        <f t="shared" ca="1" si="434"/>
        <v/>
      </c>
      <c r="BK493" s="17" t="str">
        <f t="shared" ca="1" si="435"/>
        <v/>
      </c>
      <c r="BL493" s="17" t="str">
        <f t="shared" ca="1" si="436"/>
        <v/>
      </c>
      <c r="BM493" s="17" t="str">
        <f t="shared" ca="1" si="437"/>
        <v/>
      </c>
      <c r="BN493" s="17" t="str">
        <f t="shared" ca="1" si="438"/>
        <v/>
      </c>
      <c r="BO493" s="17" t="str">
        <f t="shared" ca="1" si="439"/>
        <v/>
      </c>
      <c r="BP493" s="17">
        <f t="shared" ca="1" si="440"/>
        <v>5.4288903061224802E-2</v>
      </c>
      <c r="BQ493" s="17">
        <f t="shared" ca="1" si="441"/>
        <v>2.7910629611612947E-2</v>
      </c>
      <c r="BR493" s="17">
        <f t="shared" ca="1" si="442"/>
        <v>4.4624970273483777E-2</v>
      </c>
      <c r="BS493" s="17">
        <f t="shared" ca="1" si="443"/>
        <v>5.8783299851515203E-2</v>
      </c>
      <c r="BX493" t="str">
        <f>IF('Macrobond Imports'!FG492="","",'Macrobond Imports'!FG492)</f>
        <v/>
      </c>
      <c r="BY493" t="str">
        <f>IF('Macrobond Imports'!AI492="","",'Macrobond Imports'!AI492)</f>
        <v/>
      </c>
      <c r="CA493" s="37" t="str">
        <f t="shared" ca="1" si="444"/>
        <v/>
      </c>
      <c r="CB493" s="37" t="str">
        <f t="shared" ca="1" si="445"/>
        <v/>
      </c>
    </row>
    <row r="494" spans="1:80" x14ac:dyDescent="0.25">
      <c r="A494" s="10">
        <f>IF('Macrobond Imports'!A493="","",'Macrobond Imports'!A493)</f>
        <v>32112</v>
      </c>
      <c r="B494" s="9" t="str">
        <f>IF('Macrobond Imports'!B493="","",'Macrobond Imports'!B493)</f>
        <v/>
      </c>
      <c r="C494" s="9" t="str">
        <f>IF('Macrobond Imports'!C493="","",'Macrobond Imports'!C493)</f>
        <v/>
      </c>
      <c r="D494" s="9" t="str">
        <f>IF('Macrobond Imports'!Z493="","",'Macrobond Imports'!Z493)</f>
        <v/>
      </c>
      <c r="E494" s="9" t="str">
        <f>IF('Macrobond Imports'!BH493="","",'Macrobond Imports'!BH493)</f>
        <v/>
      </c>
      <c r="F494" s="9" t="str">
        <f>IF('Macrobond Imports'!BJ493="","",'Macrobond Imports'!BJ493)</f>
        <v/>
      </c>
      <c r="G494" s="9" t="str">
        <f>IF('Macrobond Imports'!BK493="","",'Macrobond Imports'!BK493)</f>
        <v/>
      </c>
      <c r="H494" s="9" t="str">
        <f>IF('Macrobond Imports'!BL493="","",'Macrobond Imports'!BL493)</f>
        <v/>
      </c>
      <c r="I494" s="9" t="str">
        <f>IF('Macrobond Imports'!BS493="","",'Macrobond Imports'!BS493)</f>
        <v/>
      </c>
      <c r="J494" s="9" t="str">
        <f>IF('Macrobond Imports'!AA493="","",'Macrobond Imports'!AA493)</f>
        <v/>
      </c>
      <c r="K494" s="9">
        <f>IF('Macrobond Imports'!DF493="","",'Macrobond Imports'!DF493)</f>
        <v>103.8</v>
      </c>
      <c r="L494" s="9">
        <f>IF('Macrobond Imports'!EA493="","",'Macrobond Imports'!EA493)</f>
        <v>94.9</v>
      </c>
      <c r="M494" s="9">
        <f>IF('Macrobond Imports'!FA493="","",'Macrobond Imports'!FA493)</f>
        <v>73</v>
      </c>
      <c r="N494" s="9">
        <f>IF('Macrobond Imports'!FC493="","",'Macrobond Imports'!FC493)</f>
        <v>110.7</v>
      </c>
      <c r="P494" s="16">
        <f t="shared" si="391"/>
        <v>32112</v>
      </c>
      <c r="Q494" s="17" t="str">
        <f t="shared" si="392"/>
        <v/>
      </c>
      <c r="R494" s="17" t="str">
        <f t="shared" si="393"/>
        <v/>
      </c>
      <c r="S494" s="17" t="str">
        <f t="shared" si="394"/>
        <v/>
      </c>
      <c r="T494" s="17" t="str">
        <f t="shared" si="395"/>
        <v/>
      </c>
      <c r="U494" s="17" t="str">
        <f t="shared" si="396"/>
        <v/>
      </c>
      <c r="V494" s="17" t="str">
        <f t="shared" si="397"/>
        <v/>
      </c>
      <c r="W494" s="17" t="str">
        <f t="shared" si="398"/>
        <v/>
      </c>
      <c r="X494" s="17" t="str">
        <f t="shared" si="399"/>
        <v/>
      </c>
      <c r="Y494" s="17" t="str">
        <f t="shared" si="400"/>
        <v/>
      </c>
      <c r="Z494" s="17">
        <f t="shared" si="401"/>
        <v>2.8985507246377384E-3</v>
      </c>
      <c r="AA494" s="17">
        <f t="shared" si="402"/>
        <v>-2.1030494216612849E-3</v>
      </c>
      <c r="AB494" s="17">
        <f t="shared" si="403"/>
        <v>-1.4844804318488447E-2</v>
      </c>
      <c r="AC494" s="17">
        <f t="shared" si="404"/>
        <v>5.4495912806540314E-3</v>
      </c>
      <c r="AE494" s="17" t="str">
        <f t="shared" ca="1" si="405"/>
        <v/>
      </c>
      <c r="AF494" s="17" t="str">
        <f t="shared" ca="1" si="406"/>
        <v/>
      </c>
      <c r="AG494" s="17" t="str">
        <f t="shared" ca="1" si="407"/>
        <v/>
      </c>
      <c r="AH494" s="17" t="str">
        <f t="shared" ca="1" si="408"/>
        <v/>
      </c>
      <c r="AI494" s="17" t="str">
        <f t="shared" ca="1" si="409"/>
        <v/>
      </c>
      <c r="AJ494" s="17" t="str">
        <f t="shared" ca="1" si="410"/>
        <v/>
      </c>
      <c r="AK494" s="17" t="str">
        <f t="shared" ca="1" si="411"/>
        <v/>
      </c>
      <c r="AL494" s="17" t="str">
        <f t="shared" ca="1" si="412"/>
        <v/>
      </c>
      <c r="AM494" s="17" t="str">
        <f t="shared" ca="1" si="413"/>
        <v/>
      </c>
      <c r="AN494" s="17">
        <f t="shared" ca="1" si="414"/>
        <v>5.3807106598984689E-2</v>
      </c>
      <c r="AO494" s="17">
        <f t="shared" ca="1" si="415"/>
        <v>9.205983889528202E-2</v>
      </c>
      <c r="AP494" s="17">
        <f t="shared" ca="1" si="416"/>
        <v>8.4695393759286919E-2</v>
      </c>
      <c r="AQ494" s="17">
        <f t="shared" ca="1" si="417"/>
        <v>5.1282051282051322E-2</v>
      </c>
      <c r="AS494" s="17" t="str">
        <f t="shared" ca="1" si="418"/>
        <v/>
      </c>
      <c r="AT494" s="17" t="str">
        <f t="shared" ca="1" si="419"/>
        <v/>
      </c>
      <c r="AU494" s="17" t="str">
        <f t="shared" ca="1" si="420"/>
        <v/>
      </c>
      <c r="AV494" s="17" t="str">
        <f t="shared" ca="1" si="421"/>
        <v/>
      </c>
      <c r="AW494" s="17" t="str">
        <f t="shared" ca="1" si="422"/>
        <v/>
      </c>
      <c r="AX494" s="17" t="str">
        <f t="shared" ca="1" si="423"/>
        <v/>
      </c>
      <c r="AY494" s="17" t="str">
        <f t="shared" ca="1" si="424"/>
        <v/>
      </c>
      <c r="AZ494" s="17" t="str">
        <f t="shared" ca="1" si="425"/>
        <v/>
      </c>
      <c r="BA494" s="17" t="str">
        <f t="shared" ca="1" si="426"/>
        <v/>
      </c>
      <c r="BB494" s="17">
        <f t="shared" ca="1" si="427"/>
        <v>4.7610809537288246E-2</v>
      </c>
      <c r="BC494" s="17">
        <f t="shared" ca="1" si="428"/>
        <v>-4.50515732930028E-2</v>
      </c>
      <c r="BD494" s="17">
        <f t="shared" ca="1" si="429"/>
        <v>-7.3170820483374754E-2</v>
      </c>
      <c r="BE494" s="17">
        <f t="shared" ca="1" si="430"/>
        <v>6.7773072579157212E-2</v>
      </c>
      <c r="BG494" s="17" t="str">
        <f t="shared" ca="1" si="431"/>
        <v/>
      </c>
      <c r="BH494" s="17" t="str">
        <f t="shared" ca="1" si="432"/>
        <v/>
      </c>
      <c r="BI494" s="17" t="str">
        <f t="shared" ca="1" si="433"/>
        <v/>
      </c>
      <c r="BJ494" s="17" t="str">
        <f t="shared" ca="1" si="434"/>
        <v/>
      </c>
      <c r="BK494" s="17" t="str">
        <f t="shared" ca="1" si="435"/>
        <v/>
      </c>
      <c r="BL494" s="17" t="str">
        <f t="shared" ca="1" si="436"/>
        <v/>
      </c>
      <c r="BM494" s="17" t="str">
        <f t="shared" ca="1" si="437"/>
        <v/>
      </c>
      <c r="BN494" s="17" t="str">
        <f t="shared" ca="1" si="438"/>
        <v/>
      </c>
      <c r="BO494" s="17" t="str">
        <f t="shared" ca="1" si="439"/>
        <v/>
      </c>
      <c r="BP494" s="17">
        <f t="shared" ca="1" si="440"/>
        <v>4.7897482581142015E-2</v>
      </c>
      <c r="BQ494" s="17">
        <f t="shared" ca="1" si="441"/>
        <v>8.4835250972818965E-3</v>
      </c>
      <c r="BR494" s="17">
        <f t="shared" ca="1" si="442"/>
        <v>-1.086948451618186E-2</v>
      </c>
      <c r="BS494" s="17">
        <f t="shared" ca="1" si="443"/>
        <v>6.0420984315846527E-2</v>
      </c>
      <c r="BX494" t="str">
        <f>IF('Macrobond Imports'!FG493="","",'Macrobond Imports'!FG493)</f>
        <v/>
      </c>
      <c r="BY494" t="str">
        <f>IF('Macrobond Imports'!AI493="","",'Macrobond Imports'!AI493)</f>
        <v/>
      </c>
      <c r="CA494" s="37" t="str">
        <f t="shared" ca="1" si="444"/>
        <v/>
      </c>
      <c r="CB494" s="37" t="str">
        <f t="shared" ca="1" si="445"/>
        <v/>
      </c>
    </row>
    <row r="495" spans="1:80" x14ac:dyDescent="0.25">
      <c r="A495" s="10">
        <f>IF('Macrobond Imports'!A494="","",'Macrobond Imports'!A494)</f>
        <v>32143</v>
      </c>
      <c r="B495" s="9" t="str">
        <f>IF('Macrobond Imports'!B494="","",'Macrobond Imports'!B494)</f>
        <v/>
      </c>
      <c r="C495" s="9" t="str">
        <f>IF('Macrobond Imports'!C494="","",'Macrobond Imports'!C494)</f>
        <v/>
      </c>
      <c r="D495" s="9" t="str">
        <f>IF('Macrobond Imports'!Z494="","",'Macrobond Imports'!Z494)</f>
        <v/>
      </c>
      <c r="E495" s="9" t="str">
        <f>IF('Macrobond Imports'!BH494="","",'Macrobond Imports'!BH494)</f>
        <v/>
      </c>
      <c r="F495" s="9" t="str">
        <f>IF('Macrobond Imports'!BJ494="","",'Macrobond Imports'!BJ494)</f>
        <v/>
      </c>
      <c r="G495" s="9" t="str">
        <f>IF('Macrobond Imports'!BK494="","",'Macrobond Imports'!BK494)</f>
        <v/>
      </c>
      <c r="H495" s="9" t="str">
        <f>IF('Macrobond Imports'!BL494="","",'Macrobond Imports'!BL494)</f>
        <v/>
      </c>
      <c r="I495" s="9" t="str">
        <f>IF('Macrobond Imports'!BS494="","",'Macrobond Imports'!BS494)</f>
        <v/>
      </c>
      <c r="J495" s="9" t="str">
        <f>IF('Macrobond Imports'!AA494="","",'Macrobond Imports'!AA494)</f>
        <v/>
      </c>
      <c r="K495" s="9">
        <f>IF('Macrobond Imports'!DF494="","",'Macrobond Imports'!DF494)</f>
        <v>104.1</v>
      </c>
      <c r="L495" s="9">
        <f>IF('Macrobond Imports'!EA494="","",'Macrobond Imports'!EA494)</f>
        <v>94.2</v>
      </c>
      <c r="M495" s="9">
        <f>IF('Macrobond Imports'!FA494="","",'Macrobond Imports'!FA494)</f>
        <v>71.099999999999994</v>
      </c>
      <c r="N495" s="9">
        <f>IF('Macrobond Imports'!FC494="","",'Macrobond Imports'!FC494)</f>
        <v>111.8</v>
      </c>
      <c r="P495" s="16">
        <f t="shared" si="391"/>
        <v>32143</v>
      </c>
      <c r="Q495" s="17" t="str">
        <f t="shared" si="392"/>
        <v/>
      </c>
      <c r="R495" s="17" t="str">
        <f t="shared" si="393"/>
        <v/>
      </c>
      <c r="S495" s="17" t="str">
        <f t="shared" si="394"/>
        <v/>
      </c>
      <c r="T495" s="17" t="str">
        <f t="shared" si="395"/>
        <v/>
      </c>
      <c r="U495" s="17" t="str">
        <f t="shared" si="396"/>
        <v/>
      </c>
      <c r="V495" s="17" t="str">
        <f t="shared" si="397"/>
        <v/>
      </c>
      <c r="W495" s="17" t="str">
        <f t="shared" si="398"/>
        <v/>
      </c>
      <c r="X495" s="17" t="str">
        <f t="shared" si="399"/>
        <v/>
      </c>
      <c r="Y495" s="17" t="str">
        <f t="shared" si="400"/>
        <v/>
      </c>
      <c r="Z495" s="17">
        <f t="shared" si="401"/>
        <v>2.8901734104045396E-3</v>
      </c>
      <c r="AA495" s="17">
        <f t="shared" si="402"/>
        <v>-7.3761854583772601E-3</v>
      </c>
      <c r="AB495" s="17">
        <f t="shared" si="403"/>
        <v>-2.6027397260274032E-2</v>
      </c>
      <c r="AC495" s="17">
        <f t="shared" si="404"/>
        <v>9.936766034327027E-3</v>
      </c>
      <c r="AE495" s="17" t="str">
        <f t="shared" ca="1" si="405"/>
        <v/>
      </c>
      <c r="AF495" s="17" t="str">
        <f t="shared" ca="1" si="406"/>
        <v/>
      </c>
      <c r="AG495" s="17" t="str">
        <f t="shared" ca="1" si="407"/>
        <v/>
      </c>
      <c r="AH495" s="17" t="str">
        <f t="shared" ca="1" si="408"/>
        <v/>
      </c>
      <c r="AI495" s="17" t="str">
        <f t="shared" ca="1" si="409"/>
        <v/>
      </c>
      <c r="AJ495" s="17" t="str">
        <f t="shared" ca="1" si="410"/>
        <v/>
      </c>
      <c r="AK495" s="17" t="str">
        <f t="shared" ca="1" si="411"/>
        <v/>
      </c>
      <c r="AL495" s="17" t="str">
        <f t="shared" ca="1" si="412"/>
        <v/>
      </c>
      <c r="AM495" s="17" t="str">
        <f t="shared" ca="1" si="413"/>
        <v/>
      </c>
      <c r="AN495" s="17">
        <f t="shared" ca="1" si="414"/>
        <v>5.1515151515151514E-2</v>
      </c>
      <c r="AO495" s="17">
        <f t="shared" ca="1" si="415"/>
        <v>5.4871220604703286E-2</v>
      </c>
      <c r="AP495" s="17">
        <f t="shared" ca="1" si="416"/>
        <v>2.5974025974025983E-2</v>
      </c>
      <c r="AQ495" s="17">
        <f t="shared" ca="1" si="417"/>
        <v>5.8712121212121327E-2</v>
      </c>
      <c r="AS495" s="17" t="str">
        <f t="shared" ca="1" si="418"/>
        <v/>
      </c>
      <c r="AT495" s="17" t="str">
        <f t="shared" ca="1" si="419"/>
        <v/>
      </c>
      <c r="AU495" s="17" t="str">
        <f t="shared" ca="1" si="420"/>
        <v/>
      </c>
      <c r="AV495" s="17" t="str">
        <f t="shared" ca="1" si="421"/>
        <v/>
      </c>
      <c r="AW495" s="17" t="str">
        <f t="shared" ca="1" si="422"/>
        <v/>
      </c>
      <c r="AX495" s="17" t="str">
        <f t="shared" ca="1" si="423"/>
        <v/>
      </c>
      <c r="AY495" s="17" t="str">
        <f t="shared" ca="1" si="424"/>
        <v/>
      </c>
      <c r="AZ495" s="17" t="str">
        <f t="shared" ca="1" si="425"/>
        <v/>
      </c>
      <c r="BA495" s="17" t="str">
        <f t="shared" ca="1" si="426"/>
        <v/>
      </c>
      <c r="BB495" s="17">
        <f t="shared" ca="1" si="427"/>
        <v>3.9365403938716348E-2</v>
      </c>
      <c r="BC495" s="17">
        <f t="shared" ca="1" si="428"/>
        <v>-6.5150769574874423E-2</v>
      </c>
      <c r="BD495" s="17">
        <f t="shared" ca="1" si="429"/>
        <v>-0.16146122848966626</v>
      </c>
      <c r="BE495" s="17">
        <f t="shared" ca="1" si="430"/>
        <v>8.2742035012509207E-2</v>
      </c>
      <c r="BG495" s="17" t="str">
        <f t="shared" ca="1" si="431"/>
        <v/>
      </c>
      <c r="BH495" s="17" t="str">
        <f t="shared" ca="1" si="432"/>
        <v/>
      </c>
      <c r="BI495" s="17" t="str">
        <f t="shared" ca="1" si="433"/>
        <v/>
      </c>
      <c r="BJ495" s="17" t="str">
        <f t="shared" ca="1" si="434"/>
        <v/>
      </c>
      <c r="BK495" s="17" t="str">
        <f t="shared" ca="1" si="435"/>
        <v/>
      </c>
      <c r="BL495" s="17" t="str">
        <f t="shared" ca="1" si="436"/>
        <v/>
      </c>
      <c r="BM495" s="17" t="str">
        <f t="shared" ca="1" si="437"/>
        <v/>
      </c>
      <c r="BN495" s="17" t="str">
        <f t="shared" ca="1" si="438"/>
        <v/>
      </c>
      <c r="BO495" s="17" t="str">
        <f t="shared" ca="1" si="439"/>
        <v/>
      </c>
      <c r="BP495" s="17">
        <f t="shared" ca="1" si="440"/>
        <v>4.3645707032524905E-2</v>
      </c>
      <c r="BQ495" s="17">
        <f t="shared" ca="1" si="441"/>
        <v>-2.9074245899056272E-2</v>
      </c>
      <c r="BR495" s="17">
        <f t="shared" ca="1" si="442"/>
        <v>-9.4062998983887702E-2</v>
      </c>
      <c r="BS495" s="17">
        <f t="shared" ca="1" si="443"/>
        <v>7.3595587167949006E-2</v>
      </c>
      <c r="BX495" t="str">
        <f>IF('Macrobond Imports'!FG494="","",'Macrobond Imports'!FG494)</f>
        <v/>
      </c>
      <c r="BY495" t="str">
        <f>IF('Macrobond Imports'!AI494="","",'Macrobond Imports'!AI494)</f>
        <v/>
      </c>
      <c r="CA495" s="37" t="str">
        <f t="shared" ca="1" si="444"/>
        <v/>
      </c>
      <c r="CB495" s="37" t="str">
        <f t="shared" ca="1" si="445"/>
        <v/>
      </c>
    </row>
    <row r="496" spans="1:80" x14ac:dyDescent="0.25">
      <c r="A496" s="10">
        <f>IF('Macrobond Imports'!A495="","",'Macrobond Imports'!A495)</f>
        <v>32174</v>
      </c>
      <c r="B496" s="9" t="str">
        <f>IF('Macrobond Imports'!B495="","",'Macrobond Imports'!B495)</f>
        <v/>
      </c>
      <c r="C496" s="9" t="str">
        <f>IF('Macrobond Imports'!C495="","",'Macrobond Imports'!C495)</f>
        <v/>
      </c>
      <c r="D496" s="9" t="str">
        <f>IF('Macrobond Imports'!Z495="","",'Macrobond Imports'!Z495)</f>
        <v/>
      </c>
      <c r="E496" s="9" t="str">
        <f>IF('Macrobond Imports'!BH495="","",'Macrobond Imports'!BH495)</f>
        <v/>
      </c>
      <c r="F496" s="9" t="str">
        <f>IF('Macrobond Imports'!BJ495="","",'Macrobond Imports'!BJ495)</f>
        <v/>
      </c>
      <c r="G496" s="9" t="str">
        <f>IF('Macrobond Imports'!BK495="","",'Macrobond Imports'!BK495)</f>
        <v/>
      </c>
      <c r="H496" s="9" t="str">
        <f>IF('Macrobond Imports'!BL495="","",'Macrobond Imports'!BL495)</f>
        <v/>
      </c>
      <c r="I496" s="9" t="str">
        <f>IF('Macrobond Imports'!BS495="","",'Macrobond Imports'!BS495)</f>
        <v/>
      </c>
      <c r="J496" s="9" t="str">
        <f>IF('Macrobond Imports'!AA495="","",'Macrobond Imports'!AA495)</f>
        <v/>
      </c>
      <c r="K496" s="9">
        <f>IF('Macrobond Imports'!DF495="","",'Macrobond Imports'!DF495)</f>
        <v>104.4</v>
      </c>
      <c r="L496" s="9">
        <f>IF('Macrobond Imports'!EA495="","",'Macrobond Imports'!EA495)</f>
        <v>95.2</v>
      </c>
      <c r="M496" s="9">
        <f>IF('Macrobond Imports'!FA495="","",'Macrobond Imports'!FA495)</f>
        <v>71.099999999999994</v>
      </c>
      <c r="N496" s="9">
        <f>IF('Macrobond Imports'!FC495="","",'Macrobond Imports'!FC495)</f>
        <v>112.2</v>
      </c>
      <c r="P496" s="16">
        <f t="shared" si="391"/>
        <v>32174</v>
      </c>
      <c r="Q496" s="17" t="str">
        <f t="shared" si="392"/>
        <v/>
      </c>
      <c r="R496" s="17" t="str">
        <f t="shared" si="393"/>
        <v/>
      </c>
      <c r="S496" s="17" t="str">
        <f t="shared" si="394"/>
        <v/>
      </c>
      <c r="T496" s="17" t="str">
        <f t="shared" si="395"/>
        <v/>
      </c>
      <c r="U496" s="17" t="str">
        <f t="shared" si="396"/>
        <v/>
      </c>
      <c r="V496" s="17" t="str">
        <f t="shared" si="397"/>
        <v/>
      </c>
      <c r="W496" s="17" t="str">
        <f t="shared" si="398"/>
        <v/>
      </c>
      <c r="X496" s="17" t="str">
        <f t="shared" si="399"/>
        <v/>
      </c>
      <c r="Y496" s="17" t="str">
        <f t="shared" si="400"/>
        <v/>
      </c>
      <c r="Z496" s="17">
        <f t="shared" si="401"/>
        <v>2.8818443804035088E-3</v>
      </c>
      <c r="AA496" s="17">
        <f t="shared" si="402"/>
        <v>1.0615711252653925E-2</v>
      </c>
      <c r="AB496" s="17">
        <f t="shared" si="403"/>
        <v>0</v>
      </c>
      <c r="AC496" s="17">
        <f t="shared" si="404"/>
        <v>3.5778175313059268E-3</v>
      </c>
      <c r="AE496" s="17" t="str">
        <f t="shared" ca="1" si="405"/>
        <v/>
      </c>
      <c r="AF496" s="17" t="str">
        <f t="shared" ca="1" si="406"/>
        <v/>
      </c>
      <c r="AG496" s="17" t="str">
        <f t="shared" ca="1" si="407"/>
        <v/>
      </c>
      <c r="AH496" s="17" t="str">
        <f t="shared" ca="1" si="408"/>
        <v/>
      </c>
      <c r="AI496" s="17" t="str">
        <f t="shared" ca="1" si="409"/>
        <v/>
      </c>
      <c r="AJ496" s="17" t="str">
        <f t="shared" ca="1" si="410"/>
        <v/>
      </c>
      <c r="AK496" s="17" t="str">
        <f t="shared" ca="1" si="411"/>
        <v/>
      </c>
      <c r="AL496" s="17" t="str">
        <f t="shared" ca="1" si="412"/>
        <v/>
      </c>
      <c r="AM496" s="17" t="str">
        <f t="shared" ca="1" si="413"/>
        <v/>
      </c>
      <c r="AN496" s="17">
        <f t="shared" ca="1" si="414"/>
        <v>4.6092184368737632E-2</v>
      </c>
      <c r="AO496" s="17">
        <f t="shared" ca="1" si="415"/>
        <v>5.5432372505543226E-2</v>
      </c>
      <c r="AP496" s="17">
        <f t="shared" ca="1" si="416"/>
        <v>-5.5944055944057158E-3</v>
      </c>
      <c r="AQ496" s="17">
        <f t="shared" ca="1" si="417"/>
        <v>5.9490084985835745E-2</v>
      </c>
      <c r="AS496" s="17" t="str">
        <f t="shared" ca="1" si="418"/>
        <v/>
      </c>
      <c r="AT496" s="17" t="str">
        <f t="shared" ca="1" si="419"/>
        <v/>
      </c>
      <c r="AU496" s="17" t="str">
        <f t="shared" ca="1" si="420"/>
        <v/>
      </c>
      <c r="AV496" s="17" t="str">
        <f t="shared" ca="1" si="421"/>
        <v/>
      </c>
      <c r="AW496" s="17" t="str">
        <f t="shared" ca="1" si="422"/>
        <v/>
      </c>
      <c r="AX496" s="17" t="str">
        <f t="shared" ca="1" si="423"/>
        <v/>
      </c>
      <c r="AY496" s="17" t="str">
        <f t="shared" ca="1" si="424"/>
        <v/>
      </c>
      <c r="AZ496" s="17" t="str">
        <f t="shared" ca="1" si="425"/>
        <v/>
      </c>
      <c r="BA496" s="17" t="str">
        <f t="shared" ca="1" si="426"/>
        <v/>
      </c>
      <c r="BB496" s="17">
        <f t="shared" ca="1" si="427"/>
        <v>3.5238930678492375E-2</v>
      </c>
      <c r="BC496" s="17">
        <f t="shared" ca="1" si="428"/>
        <v>4.2127377205516403E-3</v>
      </c>
      <c r="BD496" s="17">
        <f t="shared" ca="1" si="429"/>
        <v>-0.15237146030489046</v>
      </c>
      <c r="BE496" s="17">
        <f t="shared" ca="1" si="430"/>
        <v>7.850497253576938E-2</v>
      </c>
      <c r="BG496" s="17" t="str">
        <f t="shared" ca="1" si="431"/>
        <v/>
      </c>
      <c r="BH496" s="17" t="str">
        <f t="shared" ca="1" si="432"/>
        <v/>
      </c>
      <c r="BI496" s="17" t="str">
        <f t="shared" ca="1" si="433"/>
        <v/>
      </c>
      <c r="BJ496" s="17" t="str">
        <f t="shared" ca="1" si="434"/>
        <v/>
      </c>
      <c r="BK496" s="17" t="str">
        <f t="shared" ca="1" si="435"/>
        <v/>
      </c>
      <c r="BL496" s="17" t="str">
        <f t="shared" ca="1" si="436"/>
        <v/>
      </c>
      <c r="BM496" s="17" t="str">
        <f t="shared" ca="1" si="437"/>
        <v/>
      </c>
      <c r="BN496" s="17" t="str">
        <f t="shared" ca="1" si="438"/>
        <v/>
      </c>
      <c r="BO496" s="17" t="str">
        <f t="shared" ca="1" si="439"/>
        <v/>
      </c>
      <c r="BP496" s="17">
        <f t="shared" ca="1" si="440"/>
        <v>3.94439697265625E-2</v>
      </c>
      <c r="BQ496" s="17">
        <f t="shared" ca="1" si="441"/>
        <v>-2.6761523799296527E-2</v>
      </c>
      <c r="BR496" s="17">
        <f t="shared" ca="1" si="442"/>
        <v>-0.12248277585964507</v>
      </c>
      <c r="BS496" s="17">
        <f t="shared" ca="1" si="443"/>
        <v>7.3318958571527482E-2</v>
      </c>
      <c r="BX496" t="str">
        <f>IF('Macrobond Imports'!FG495="","",'Macrobond Imports'!FG495)</f>
        <v/>
      </c>
      <c r="BY496" t="str">
        <f>IF('Macrobond Imports'!AI495="","",'Macrobond Imports'!AI495)</f>
        <v/>
      </c>
      <c r="CA496" s="37" t="str">
        <f t="shared" ca="1" si="444"/>
        <v/>
      </c>
      <c r="CB496" s="37" t="str">
        <f t="shared" ca="1" si="445"/>
        <v/>
      </c>
    </row>
    <row r="497" spans="1:80" x14ac:dyDescent="0.25">
      <c r="A497" s="10">
        <f>IF('Macrobond Imports'!A496="","",'Macrobond Imports'!A496)</f>
        <v>32203</v>
      </c>
      <c r="B497" s="9" t="str">
        <f>IF('Macrobond Imports'!B496="","",'Macrobond Imports'!B496)</f>
        <v/>
      </c>
      <c r="C497" s="9" t="str">
        <f>IF('Macrobond Imports'!C496="","",'Macrobond Imports'!C496)</f>
        <v/>
      </c>
      <c r="D497" s="9" t="str">
        <f>IF('Macrobond Imports'!Z496="","",'Macrobond Imports'!Z496)</f>
        <v/>
      </c>
      <c r="E497" s="9" t="str">
        <f>IF('Macrobond Imports'!BH496="","",'Macrobond Imports'!BH496)</f>
        <v/>
      </c>
      <c r="F497" s="9" t="str">
        <f>IF('Macrobond Imports'!BJ496="","",'Macrobond Imports'!BJ496)</f>
        <v/>
      </c>
      <c r="G497" s="9" t="str">
        <f>IF('Macrobond Imports'!BK496="","",'Macrobond Imports'!BK496)</f>
        <v/>
      </c>
      <c r="H497" s="9" t="str">
        <f>IF('Macrobond Imports'!BL496="","",'Macrobond Imports'!BL496)</f>
        <v/>
      </c>
      <c r="I497" s="9" t="str">
        <f>IF('Macrobond Imports'!BS496="","",'Macrobond Imports'!BS496)</f>
        <v/>
      </c>
      <c r="J497" s="9" t="str">
        <f>IF('Macrobond Imports'!AA496="","",'Macrobond Imports'!AA496)</f>
        <v/>
      </c>
      <c r="K497" s="9">
        <f>IF('Macrobond Imports'!DF496="","",'Macrobond Imports'!DF496)</f>
        <v>104.8</v>
      </c>
      <c r="L497" s="9">
        <f>IF('Macrobond Imports'!EA496="","",'Macrobond Imports'!EA496)</f>
        <v>94.1</v>
      </c>
      <c r="M497" s="9">
        <f>IF('Macrobond Imports'!FA496="","",'Macrobond Imports'!FA496)</f>
        <v>70.900000000000006</v>
      </c>
      <c r="N497" s="9">
        <f>IF('Macrobond Imports'!FC496="","",'Macrobond Imports'!FC496)</f>
        <v>112.8</v>
      </c>
      <c r="P497" s="16">
        <f t="shared" si="391"/>
        <v>32203</v>
      </c>
      <c r="Q497" s="17" t="str">
        <f t="shared" si="392"/>
        <v/>
      </c>
      <c r="R497" s="17" t="str">
        <f t="shared" si="393"/>
        <v/>
      </c>
      <c r="S497" s="17" t="str">
        <f t="shared" si="394"/>
        <v/>
      </c>
      <c r="T497" s="17" t="str">
        <f t="shared" si="395"/>
        <v/>
      </c>
      <c r="U497" s="17" t="str">
        <f t="shared" si="396"/>
        <v/>
      </c>
      <c r="V497" s="17" t="str">
        <f t="shared" si="397"/>
        <v/>
      </c>
      <c r="W497" s="17" t="str">
        <f t="shared" si="398"/>
        <v/>
      </c>
      <c r="X497" s="17" t="str">
        <f t="shared" si="399"/>
        <v/>
      </c>
      <c r="Y497" s="17" t="str">
        <f t="shared" si="400"/>
        <v/>
      </c>
      <c r="Z497" s="17">
        <f t="shared" si="401"/>
        <v>3.8314176245208831E-3</v>
      </c>
      <c r="AA497" s="17">
        <f t="shared" si="402"/>
        <v>-1.1554621848739566E-2</v>
      </c>
      <c r="AB497" s="17">
        <f t="shared" si="403"/>
        <v>-2.8129395218001729E-3</v>
      </c>
      <c r="AC497" s="17">
        <f t="shared" si="404"/>
        <v>5.3475935828877219E-3</v>
      </c>
      <c r="AE497" s="17" t="str">
        <f t="shared" ca="1" si="405"/>
        <v/>
      </c>
      <c r="AF497" s="17" t="str">
        <f t="shared" ca="1" si="406"/>
        <v/>
      </c>
      <c r="AG497" s="17" t="str">
        <f t="shared" ca="1" si="407"/>
        <v/>
      </c>
      <c r="AH497" s="17" t="str">
        <f t="shared" ca="1" si="408"/>
        <v/>
      </c>
      <c r="AI497" s="17" t="str">
        <f t="shared" ca="1" si="409"/>
        <v/>
      </c>
      <c r="AJ497" s="17" t="str">
        <f t="shared" ca="1" si="410"/>
        <v/>
      </c>
      <c r="AK497" s="17" t="str">
        <f t="shared" ca="1" si="411"/>
        <v/>
      </c>
      <c r="AL497" s="17" t="str">
        <f t="shared" ca="1" si="412"/>
        <v/>
      </c>
      <c r="AM497" s="17" t="str">
        <f t="shared" ca="1" si="413"/>
        <v/>
      </c>
      <c r="AN497" s="17">
        <f t="shared" ca="1" si="414"/>
        <v>4.9049049049048943E-2</v>
      </c>
      <c r="AO497" s="17">
        <f t="shared" ca="1" si="415"/>
        <v>3.977900552486191E-2</v>
      </c>
      <c r="AP497" s="17">
        <f t="shared" ca="1" si="416"/>
        <v>-5.6100981767179814E-3</v>
      </c>
      <c r="AQ497" s="17">
        <f t="shared" ca="1" si="417"/>
        <v>6.2146892655367214E-2</v>
      </c>
      <c r="AS497" s="17" t="str">
        <f t="shared" ca="1" si="418"/>
        <v/>
      </c>
      <c r="AT497" s="17" t="str">
        <f t="shared" ca="1" si="419"/>
        <v/>
      </c>
      <c r="AU497" s="17" t="str">
        <f t="shared" ca="1" si="420"/>
        <v/>
      </c>
      <c r="AV497" s="17" t="str">
        <f t="shared" ca="1" si="421"/>
        <v/>
      </c>
      <c r="AW497" s="17" t="str">
        <f t="shared" ca="1" si="422"/>
        <v/>
      </c>
      <c r="AX497" s="17" t="str">
        <f t="shared" ca="1" si="423"/>
        <v/>
      </c>
      <c r="AY497" s="17" t="str">
        <f t="shared" ca="1" si="424"/>
        <v/>
      </c>
      <c r="AZ497" s="17" t="str">
        <f t="shared" ca="1" si="425"/>
        <v/>
      </c>
      <c r="BA497" s="17" t="str">
        <f t="shared" ca="1" si="426"/>
        <v/>
      </c>
      <c r="BB497" s="17">
        <f t="shared" ca="1" si="427"/>
        <v>3.9096104155550204E-2</v>
      </c>
      <c r="BC497" s="17">
        <f t="shared" ca="1" si="428"/>
        <v>-3.3295714209781502E-2</v>
      </c>
      <c r="BD497" s="17">
        <f t="shared" ca="1" si="429"/>
        <v>-0.1101977486528124</v>
      </c>
      <c r="BE497" s="17">
        <f t="shared" ca="1" si="430"/>
        <v>7.8067403960887072E-2</v>
      </c>
      <c r="BG497" s="17" t="str">
        <f t="shared" ca="1" si="431"/>
        <v/>
      </c>
      <c r="BH497" s="17" t="str">
        <f t="shared" ca="1" si="432"/>
        <v/>
      </c>
      <c r="BI497" s="17" t="str">
        <f t="shared" ca="1" si="433"/>
        <v/>
      </c>
      <c r="BJ497" s="17" t="str">
        <f t="shared" ca="1" si="434"/>
        <v/>
      </c>
      <c r="BK497" s="17" t="str">
        <f t="shared" ca="1" si="435"/>
        <v/>
      </c>
      <c r="BL497" s="17" t="str">
        <f t="shared" ca="1" si="436"/>
        <v/>
      </c>
      <c r="BM497" s="17" t="str">
        <f t="shared" ca="1" si="437"/>
        <v/>
      </c>
      <c r="BN497" s="17" t="str">
        <f t="shared" ca="1" si="438"/>
        <v/>
      </c>
      <c r="BO497" s="17" t="str">
        <f t="shared" ca="1" si="439"/>
        <v/>
      </c>
      <c r="BP497" s="17">
        <f t="shared" ca="1" si="440"/>
        <v>4.3344770850670011E-2</v>
      </c>
      <c r="BQ497" s="17">
        <f t="shared" ca="1" si="441"/>
        <v>-3.9191623263889031E-2</v>
      </c>
      <c r="BR497" s="17">
        <f t="shared" ca="1" si="442"/>
        <v>-9.1872976644698734E-2</v>
      </c>
      <c r="BS497" s="17">
        <f t="shared" ca="1" si="443"/>
        <v>7.2907891841024863E-2</v>
      </c>
      <c r="BX497" t="str">
        <f>IF('Macrobond Imports'!FG496="","",'Macrobond Imports'!FG496)</f>
        <v/>
      </c>
      <c r="BY497" t="str">
        <f>IF('Macrobond Imports'!AI496="","",'Macrobond Imports'!AI496)</f>
        <v/>
      </c>
      <c r="CA497" s="37" t="str">
        <f t="shared" ca="1" si="444"/>
        <v/>
      </c>
      <c r="CB497" s="37" t="str">
        <f t="shared" ca="1" si="445"/>
        <v/>
      </c>
    </row>
    <row r="498" spans="1:80" x14ac:dyDescent="0.25">
      <c r="A498" s="10">
        <f>IF('Macrobond Imports'!A497="","",'Macrobond Imports'!A497)</f>
        <v>32234</v>
      </c>
      <c r="B498" s="9" t="str">
        <f>IF('Macrobond Imports'!B497="","",'Macrobond Imports'!B497)</f>
        <v/>
      </c>
      <c r="C498" s="9" t="str">
        <f>IF('Macrobond Imports'!C497="","",'Macrobond Imports'!C497)</f>
        <v/>
      </c>
      <c r="D498" s="9" t="str">
        <f>IF('Macrobond Imports'!Z497="","",'Macrobond Imports'!Z497)</f>
        <v/>
      </c>
      <c r="E498" s="9" t="str">
        <f>IF('Macrobond Imports'!BH497="","",'Macrobond Imports'!BH497)</f>
        <v/>
      </c>
      <c r="F498" s="9" t="str">
        <f>IF('Macrobond Imports'!BJ497="","",'Macrobond Imports'!BJ497)</f>
        <v/>
      </c>
      <c r="G498" s="9" t="str">
        <f>IF('Macrobond Imports'!BK497="","",'Macrobond Imports'!BK497)</f>
        <v/>
      </c>
      <c r="H498" s="9" t="str">
        <f>IF('Macrobond Imports'!BL497="","",'Macrobond Imports'!BL497)</f>
        <v/>
      </c>
      <c r="I498" s="9" t="str">
        <f>IF('Macrobond Imports'!BS497="","",'Macrobond Imports'!BS497)</f>
        <v/>
      </c>
      <c r="J498" s="9" t="str">
        <f>IF('Macrobond Imports'!AA497="","",'Macrobond Imports'!AA497)</f>
        <v/>
      </c>
      <c r="K498" s="9">
        <f>IF('Macrobond Imports'!DF497="","",'Macrobond Imports'!DF497)</f>
        <v>105.5</v>
      </c>
      <c r="L498" s="9">
        <f>IF('Macrobond Imports'!EA497="","",'Macrobond Imports'!EA497)</f>
        <v>95.4</v>
      </c>
      <c r="M498" s="9">
        <f>IF('Macrobond Imports'!FA497="","",'Macrobond Imports'!FA497)</f>
        <v>71.400000000000006</v>
      </c>
      <c r="N498" s="9">
        <f>IF('Macrobond Imports'!FC497="","",'Macrobond Imports'!FC497)</f>
        <v>113.6</v>
      </c>
      <c r="P498" s="16">
        <f t="shared" si="391"/>
        <v>32234</v>
      </c>
      <c r="Q498" s="17" t="str">
        <f t="shared" si="392"/>
        <v/>
      </c>
      <c r="R498" s="17" t="str">
        <f t="shared" si="393"/>
        <v/>
      </c>
      <c r="S498" s="17" t="str">
        <f t="shared" si="394"/>
        <v/>
      </c>
      <c r="T498" s="17" t="str">
        <f t="shared" si="395"/>
        <v/>
      </c>
      <c r="U498" s="17" t="str">
        <f t="shared" si="396"/>
        <v/>
      </c>
      <c r="V498" s="17" t="str">
        <f t="shared" si="397"/>
        <v/>
      </c>
      <c r="W498" s="17" t="str">
        <f t="shared" si="398"/>
        <v/>
      </c>
      <c r="X498" s="17" t="str">
        <f t="shared" si="399"/>
        <v/>
      </c>
      <c r="Y498" s="17" t="str">
        <f t="shared" si="400"/>
        <v/>
      </c>
      <c r="Z498" s="17">
        <f t="shared" si="401"/>
        <v>6.6793893129770687E-3</v>
      </c>
      <c r="AA498" s="17">
        <f t="shared" si="402"/>
        <v>1.3815090329436952E-2</v>
      </c>
      <c r="AB498" s="17">
        <f t="shared" si="403"/>
        <v>7.0521861777150807E-3</v>
      </c>
      <c r="AC498" s="17">
        <f t="shared" si="404"/>
        <v>7.0921985815601829E-3</v>
      </c>
      <c r="AE498" s="17" t="str">
        <f t="shared" ca="1" si="405"/>
        <v/>
      </c>
      <c r="AF498" s="17" t="str">
        <f t="shared" ca="1" si="406"/>
        <v/>
      </c>
      <c r="AG498" s="17" t="str">
        <f t="shared" ca="1" si="407"/>
        <v/>
      </c>
      <c r="AH498" s="17" t="str">
        <f t="shared" ca="1" si="408"/>
        <v/>
      </c>
      <c r="AI498" s="17" t="str">
        <f t="shared" ca="1" si="409"/>
        <v/>
      </c>
      <c r="AJ498" s="17" t="str">
        <f t="shared" ca="1" si="410"/>
        <v/>
      </c>
      <c r="AK498" s="17" t="str">
        <f t="shared" ca="1" si="411"/>
        <v/>
      </c>
      <c r="AL498" s="17" t="str">
        <f t="shared" ca="1" si="412"/>
        <v/>
      </c>
      <c r="AM498" s="17" t="str">
        <f t="shared" ca="1" si="413"/>
        <v/>
      </c>
      <c r="AN498" s="17">
        <f t="shared" ca="1" si="414"/>
        <v>5.1844466600199368E-2</v>
      </c>
      <c r="AO498" s="17">
        <f t="shared" ca="1" si="415"/>
        <v>3.1351351351351475E-2</v>
      </c>
      <c r="AP498" s="17">
        <f t="shared" ca="1" si="416"/>
        <v>-5.5710306406684396E-3</v>
      </c>
      <c r="AQ498" s="17">
        <f t="shared" ca="1" si="417"/>
        <v>6.6666666666666652E-2</v>
      </c>
      <c r="AS498" s="17" t="str">
        <f t="shared" ca="1" si="418"/>
        <v/>
      </c>
      <c r="AT498" s="17" t="str">
        <f t="shared" ca="1" si="419"/>
        <v/>
      </c>
      <c r="AU498" s="17" t="str">
        <f t="shared" ca="1" si="420"/>
        <v/>
      </c>
      <c r="AV498" s="17" t="str">
        <f t="shared" ca="1" si="421"/>
        <v/>
      </c>
      <c r="AW498" s="17" t="str">
        <f t="shared" ca="1" si="422"/>
        <v/>
      </c>
      <c r="AX498" s="17" t="str">
        <f t="shared" ca="1" si="423"/>
        <v/>
      </c>
      <c r="AY498" s="17" t="str">
        <f t="shared" ca="1" si="424"/>
        <v/>
      </c>
      <c r="AZ498" s="17" t="str">
        <f t="shared" ca="1" si="425"/>
        <v/>
      </c>
      <c r="BA498" s="17" t="str">
        <f t="shared" ca="1" si="426"/>
        <v/>
      </c>
      <c r="BB498" s="17">
        <f t="shared" ca="1" si="427"/>
        <v>5.4889380876401717E-2</v>
      </c>
      <c r="BC498" s="17">
        <f t="shared" ca="1" si="428"/>
        <v>5.1937379640942805E-2</v>
      </c>
      <c r="BD498" s="17">
        <f t="shared" ca="1" si="429"/>
        <v>1.6984758415506507E-2</v>
      </c>
      <c r="BE498" s="17">
        <f t="shared" ca="1" si="430"/>
        <v>6.5972770998675934E-2</v>
      </c>
      <c r="BG498" s="17" t="str">
        <f t="shared" ca="1" si="431"/>
        <v/>
      </c>
      <c r="BH498" s="17" t="str">
        <f t="shared" ca="1" si="432"/>
        <v/>
      </c>
      <c r="BI498" s="17" t="str">
        <f t="shared" ca="1" si="433"/>
        <v/>
      </c>
      <c r="BJ498" s="17" t="str">
        <f t="shared" ca="1" si="434"/>
        <v/>
      </c>
      <c r="BK498" s="17" t="str">
        <f t="shared" ca="1" si="435"/>
        <v/>
      </c>
      <c r="BL498" s="17" t="str">
        <f t="shared" ca="1" si="436"/>
        <v/>
      </c>
      <c r="BM498" s="17" t="str">
        <f t="shared" ca="1" si="437"/>
        <v/>
      </c>
      <c r="BN498" s="17" t="str">
        <f t="shared" ca="1" si="438"/>
        <v/>
      </c>
      <c r="BO498" s="17" t="str">
        <f t="shared" ca="1" si="439"/>
        <v/>
      </c>
      <c r="BP498" s="17">
        <f t="shared" ca="1" si="440"/>
        <v>4.7098623561917963E-2</v>
      </c>
      <c r="BQ498" s="17">
        <f t="shared" ca="1" si="441"/>
        <v>-8.3332970131754225E-3</v>
      </c>
      <c r="BR498" s="17">
        <f t="shared" ca="1" si="442"/>
        <v>-7.6538495677013985E-2</v>
      </c>
      <c r="BS498" s="17">
        <f t="shared" ca="1" si="443"/>
        <v>7.4324684319889256E-2</v>
      </c>
      <c r="BX498" t="str">
        <f>IF('Macrobond Imports'!FG497="","",'Macrobond Imports'!FG497)</f>
        <v/>
      </c>
      <c r="BY498" t="str">
        <f>IF('Macrobond Imports'!AI497="","",'Macrobond Imports'!AI497)</f>
        <v/>
      </c>
      <c r="CA498" s="37" t="str">
        <f t="shared" ca="1" si="444"/>
        <v/>
      </c>
      <c r="CB498" s="37" t="str">
        <f t="shared" ca="1" si="445"/>
        <v/>
      </c>
    </row>
    <row r="499" spans="1:80" x14ac:dyDescent="0.25">
      <c r="A499" s="10">
        <f>IF('Macrobond Imports'!A498="","",'Macrobond Imports'!A498)</f>
        <v>32264</v>
      </c>
      <c r="B499" s="9" t="str">
        <f>IF('Macrobond Imports'!B498="","",'Macrobond Imports'!B498)</f>
        <v/>
      </c>
      <c r="C499" s="9" t="str">
        <f>IF('Macrobond Imports'!C498="","",'Macrobond Imports'!C498)</f>
        <v/>
      </c>
      <c r="D499" s="9" t="str">
        <f>IF('Macrobond Imports'!Z498="","",'Macrobond Imports'!Z498)</f>
        <v/>
      </c>
      <c r="E499" s="9" t="str">
        <f>IF('Macrobond Imports'!BH498="","",'Macrobond Imports'!BH498)</f>
        <v/>
      </c>
      <c r="F499" s="9" t="str">
        <f>IF('Macrobond Imports'!BJ498="","",'Macrobond Imports'!BJ498)</f>
        <v/>
      </c>
      <c r="G499" s="9" t="str">
        <f>IF('Macrobond Imports'!BK498="","",'Macrobond Imports'!BK498)</f>
        <v/>
      </c>
      <c r="H499" s="9" t="str">
        <f>IF('Macrobond Imports'!BL498="","",'Macrobond Imports'!BL498)</f>
        <v/>
      </c>
      <c r="I499" s="9" t="str">
        <f>IF('Macrobond Imports'!BS498="","",'Macrobond Imports'!BS498)</f>
        <v/>
      </c>
      <c r="J499" s="9" t="str">
        <f>IF('Macrobond Imports'!AA498="","",'Macrobond Imports'!AA498)</f>
        <v/>
      </c>
      <c r="K499" s="9">
        <f>IF('Macrobond Imports'!DF498="","",'Macrobond Imports'!DF498)</f>
        <v>106.2</v>
      </c>
      <c r="L499" s="9">
        <f>IF('Macrobond Imports'!EA498="","",'Macrobond Imports'!EA498)</f>
        <v>95.8</v>
      </c>
      <c r="M499" s="9">
        <f>IF('Macrobond Imports'!FA498="","",'Macrobond Imports'!FA498)</f>
        <v>71.599999999999994</v>
      </c>
      <c r="N499" s="9">
        <f>IF('Macrobond Imports'!FC498="","",'Macrobond Imports'!FC498)</f>
        <v>114.3</v>
      </c>
      <c r="P499" s="16">
        <f t="shared" si="391"/>
        <v>32264</v>
      </c>
      <c r="Q499" s="17" t="str">
        <f t="shared" si="392"/>
        <v/>
      </c>
      <c r="R499" s="17" t="str">
        <f t="shared" si="393"/>
        <v/>
      </c>
      <c r="S499" s="17" t="str">
        <f t="shared" si="394"/>
        <v/>
      </c>
      <c r="T499" s="17" t="str">
        <f t="shared" si="395"/>
        <v/>
      </c>
      <c r="U499" s="17" t="str">
        <f t="shared" si="396"/>
        <v/>
      </c>
      <c r="V499" s="17" t="str">
        <f t="shared" si="397"/>
        <v/>
      </c>
      <c r="W499" s="17" t="str">
        <f t="shared" si="398"/>
        <v/>
      </c>
      <c r="X499" s="17" t="str">
        <f t="shared" si="399"/>
        <v/>
      </c>
      <c r="Y499" s="17" t="str">
        <f t="shared" si="400"/>
        <v/>
      </c>
      <c r="Z499" s="17">
        <f t="shared" si="401"/>
        <v>6.6350710900473509E-3</v>
      </c>
      <c r="AA499" s="17">
        <f t="shared" si="402"/>
        <v>4.1928721174002703E-3</v>
      </c>
      <c r="AB499" s="17">
        <f t="shared" si="403"/>
        <v>2.8011204481790397E-3</v>
      </c>
      <c r="AC499" s="17">
        <f t="shared" si="404"/>
        <v>6.1619718309859906E-3</v>
      </c>
      <c r="AE499" s="17" t="str">
        <f t="shared" ca="1" si="405"/>
        <v/>
      </c>
      <c r="AF499" s="17" t="str">
        <f t="shared" ca="1" si="406"/>
        <v/>
      </c>
      <c r="AG499" s="17" t="str">
        <f t="shared" ca="1" si="407"/>
        <v/>
      </c>
      <c r="AH499" s="17" t="str">
        <f t="shared" ca="1" si="408"/>
        <v/>
      </c>
      <c r="AI499" s="17" t="str">
        <f t="shared" ca="1" si="409"/>
        <v/>
      </c>
      <c r="AJ499" s="17" t="str">
        <f t="shared" ca="1" si="410"/>
        <v/>
      </c>
      <c r="AK499" s="17" t="str">
        <f t="shared" ca="1" si="411"/>
        <v/>
      </c>
      <c r="AL499" s="17" t="str">
        <f t="shared" ca="1" si="412"/>
        <v/>
      </c>
      <c r="AM499" s="17" t="str">
        <f t="shared" ca="1" si="413"/>
        <v/>
      </c>
      <c r="AN499" s="17">
        <f t="shared" ca="1" si="414"/>
        <v>5.3571428571428603E-2</v>
      </c>
      <c r="AO499" s="17">
        <f t="shared" ca="1" si="415"/>
        <v>2.1321961620469176E-2</v>
      </c>
      <c r="AP499" s="17">
        <f t="shared" ca="1" si="416"/>
        <v>-1.2413793103448367E-2</v>
      </c>
      <c r="AQ499" s="17">
        <f t="shared" ca="1" si="417"/>
        <v>6.8224299065420491E-2</v>
      </c>
      <c r="AS499" s="17" t="str">
        <f t="shared" ca="1" si="418"/>
        <v/>
      </c>
      <c r="AT499" s="17" t="str">
        <f t="shared" ca="1" si="419"/>
        <v/>
      </c>
      <c r="AU499" s="17" t="str">
        <f t="shared" ca="1" si="420"/>
        <v/>
      </c>
      <c r="AV499" s="17" t="str">
        <f t="shared" ca="1" si="421"/>
        <v/>
      </c>
      <c r="AW499" s="17" t="str">
        <f t="shared" ca="1" si="422"/>
        <v/>
      </c>
      <c r="AX499" s="17" t="str">
        <f t="shared" ca="1" si="423"/>
        <v/>
      </c>
      <c r="AY499" s="17" t="str">
        <f t="shared" ca="1" si="424"/>
        <v/>
      </c>
      <c r="AZ499" s="17" t="str">
        <f t="shared" ca="1" si="425"/>
        <v/>
      </c>
      <c r="BA499" s="17" t="str">
        <f t="shared" ca="1" si="426"/>
        <v/>
      </c>
      <c r="BB499" s="17">
        <f t="shared" ca="1" si="427"/>
        <v>7.0769697616646976E-2</v>
      </c>
      <c r="BC499" s="17">
        <f t="shared" ca="1" si="428"/>
        <v>2.5449417626986826E-2</v>
      </c>
      <c r="BD499" s="17">
        <f t="shared" ca="1" si="429"/>
        <v>2.84275123510771E-2</v>
      </c>
      <c r="BE499" s="17">
        <f t="shared" ca="1" si="430"/>
        <v>7.6994520964291491E-2</v>
      </c>
      <c r="BG499" s="17" t="str">
        <f t="shared" ca="1" si="431"/>
        <v/>
      </c>
      <c r="BH499" s="17" t="str">
        <f t="shared" ca="1" si="432"/>
        <v/>
      </c>
      <c r="BI499" s="17" t="str">
        <f t="shared" ca="1" si="433"/>
        <v/>
      </c>
      <c r="BJ499" s="17" t="str">
        <f t="shared" ca="1" si="434"/>
        <v/>
      </c>
      <c r="BK499" s="17" t="str">
        <f t="shared" ca="1" si="435"/>
        <v/>
      </c>
      <c r="BL499" s="17" t="str">
        <f t="shared" ca="1" si="436"/>
        <v/>
      </c>
      <c r="BM499" s="17" t="str">
        <f t="shared" ca="1" si="437"/>
        <v/>
      </c>
      <c r="BN499" s="17" t="str">
        <f t="shared" ca="1" si="438"/>
        <v/>
      </c>
      <c r="BO499" s="17" t="str">
        <f t="shared" ca="1" si="439"/>
        <v/>
      </c>
      <c r="BP499" s="17">
        <f t="shared" ca="1" si="440"/>
        <v>5.2854442344045571E-2</v>
      </c>
      <c r="BQ499" s="17">
        <f t="shared" ca="1" si="441"/>
        <v>1.4775525458286642E-2</v>
      </c>
      <c r="BR499" s="17">
        <f t="shared" ca="1" si="442"/>
        <v>-6.6338117691196685E-2</v>
      </c>
      <c r="BS499" s="17">
        <f t="shared" ca="1" si="443"/>
        <v>7.7749482140338388E-2</v>
      </c>
      <c r="BX499" t="str">
        <f>IF('Macrobond Imports'!FG498="","",'Macrobond Imports'!FG498)</f>
        <v/>
      </c>
      <c r="BY499" t="str">
        <f>IF('Macrobond Imports'!AI498="","",'Macrobond Imports'!AI498)</f>
        <v/>
      </c>
      <c r="CA499" s="37" t="str">
        <f t="shared" ca="1" si="444"/>
        <v/>
      </c>
      <c r="CB499" s="37" t="str">
        <f t="shared" ca="1" si="445"/>
        <v/>
      </c>
    </row>
    <row r="500" spans="1:80" x14ac:dyDescent="0.25">
      <c r="A500" s="10">
        <f>IF('Macrobond Imports'!A499="","",'Macrobond Imports'!A499)</f>
        <v>32295</v>
      </c>
      <c r="B500" s="9" t="str">
        <f>IF('Macrobond Imports'!B499="","",'Macrobond Imports'!B499)</f>
        <v/>
      </c>
      <c r="C500" s="9" t="str">
        <f>IF('Macrobond Imports'!C499="","",'Macrobond Imports'!C499)</f>
        <v/>
      </c>
      <c r="D500" s="9" t="str">
        <f>IF('Macrobond Imports'!Z499="","",'Macrobond Imports'!Z499)</f>
        <v/>
      </c>
      <c r="E500" s="9" t="str">
        <f>IF('Macrobond Imports'!BH499="","",'Macrobond Imports'!BH499)</f>
        <v/>
      </c>
      <c r="F500" s="9" t="str">
        <f>IF('Macrobond Imports'!BJ499="","",'Macrobond Imports'!BJ499)</f>
        <v/>
      </c>
      <c r="G500" s="9" t="str">
        <f>IF('Macrobond Imports'!BK499="","",'Macrobond Imports'!BK499)</f>
        <v/>
      </c>
      <c r="H500" s="9" t="str">
        <f>IF('Macrobond Imports'!BL499="","",'Macrobond Imports'!BL499)</f>
        <v/>
      </c>
      <c r="I500" s="9" t="str">
        <f>IF('Macrobond Imports'!BS499="","",'Macrobond Imports'!BS499)</f>
        <v/>
      </c>
      <c r="J500" s="9" t="str">
        <f>IF('Macrobond Imports'!AA499="","",'Macrobond Imports'!AA499)</f>
        <v/>
      </c>
      <c r="K500" s="9">
        <f>IF('Macrobond Imports'!DF499="","",'Macrobond Imports'!DF499)</f>
        <v>107.4</v>
      </c>
      <c r="L500" s="9">
        <f>IF('Macrobond Imports'!EA499="","",'Macrobond Imports'!EA499)</f>
        <v>97</v>
      </c>
      <c r="M500" s="9">
        <f>IF('Macrobond Imports'!FA499="","",'Macrobond Imports'!FA499)</f>
        <v>72.8</v>
      </c>
      <c r="N500" s="9">
        <f>IF('Macrobond Imports'!FC499="","",'Macrobond Imports'!FC499)</f>
        <v>114.9</v>
      </c>
      <c r="P500" s="16">
        <f t="shared" si="391"/>
        <v>32295</v>
      </c>
      <c r="Q500" s="17" t="str">
        <f t="shared" si="392"/>
        <v/>
      </c>
      <c r="R500" s="17" t="str">
        <f t="shared" si="393"/>
        <v/>
      </c>
      <c r="S500" s="17" t="str">
        <f t="shared" si="394"/>
        <v/>
      </c>
      <c r="T500" s="17" t="str">
        <f t="shared" si="395"/>
        <v/>
      </c>
      <c r="U500" s="17" t="str">
        <f t="shared" si="396"/>
        <v/>
      </c>
      <c r="V500" s="17" t="str">
        <f t="shared" si="397"/>
        <v/>
      </c>
      <c r="W500" s="17" t="str">
        <f t="shared" si="398"/>
        <v/>
      </c>
      <c r="X500" s="17" t="str">
        <f t="shared" si="399"/>
        <v/>
      </c>
      <c r="Y500" s="17" t="str">
        <f t="shared" si="400"/>
        <v/>
      </c>
      <c r="Z500" s="17">
        <f t="shared" si="401"/>
        <v>1.1299435028248705E-2</v>
      </c>
      <c r="AA500" s="17">
        <f t="shared" si="402"/>
        <v>1.2526096033403045E-2</v>
      </c>
      <c r="AB500" s="17">
        <f t="shared" si="403"/>
        <v>1.6759776536312998E-2</v>
      </c>
      <c r="AC500" s="17">
        <f t="shared" si="404"/>
        <v>5.2493438320211361E-3</v>
      </c>
      <c r="AE500" s="17" t="str">
        <f t="shared" ca="1" si="405"/>
        <v/>
      </c>
      <c r="AF500" s="17" t="str">
        <f t="shared" ca="1" si="406"/>
        <v/>
      </c>
      <c r="AG500" s="17" t="str">
        <f t="shared" ca="1" si="407"/>
        <v/>
      </c>
      <c r="AH500" s="17" t="str">
        <f t="shared" ca="1" si="408"/>
        <v/>
      </c>
      <c r="AI500" s="17" t="str">
        <f t="shared" ca="1" si="409"/>
        <v/>
      </c>
      <c r="AJ500" s="17" t="str">
        <f t="shared" ca="1" si="410"/>
        <v/>
      </c>
      <c r="AK500" s="17" t="str">
        <f t="shared" ca="1" si="411"/>
        <v/>
      </c>
      <c r="AL500" s="17" t="str">
        <f t="shared" ca="1" si="412"/>
        <v/>
      </c>
      <c r="AM500" s="17" t="str">
        <f t="shared" ca="1" si="413"/>
        <v/>
      </c>
      <c r="AN500" s="17">
        <f t="shared" ca="1" si="414"/>
        <v>5.9171597633136175E-2</v>
      </c>
      <c r="AO500" s="17">
        <f t="shared" ca="1" si="415"/>
        <v>2.6455026455026509E-2</v>
      </c>
      <c r="AP500" s="17">
        <f t="shared" ca="1" si="416"/>
        <v>-8.1743869209810471E-3</v>
      </c>
      <c r="AQ500" s="17">
        <f t="shared" ca="1" si="417"/>
        <v>6.883720930232573E-2</v>
      </c>
      <c r="AS500" s="17" t="str">
        <f t="shared" ca="1" si="418"/>
        <v/>
      </c>
      <c r="AT500" s="17" t="str">
        <f t="shared" ca="1" si="419"/>
        <v/>
      </c>
      <c r="AU500" s="17" t="str">
        <f t="shared" ca="1" si="420"/>
        <v/>
      </c>
      <c r="AV500" s="17" t="str">
        <f t="shared" ca="1" si="421"/>
        <v/>
      </c>
      <c r="AW500" s="17" t="str">
        <f t="shared" ca="1" si="422"/>
        <v/>
      </c>
      <c r="AX500" s="17" t="str">
        <f t="shared" ca="1" si="423"/>
        <v/>
      </c>
      <c r="AY500" s="17" t="str">
        <f t="shared" ca="1" si="424"/>
        <v/>
      </c>
      <c r="AZ500" s="17" t="str">
        <f t="shared" ca="1" si="425"/>
        <v/>
      </c>
      <c r="BA500" s="17" t="str">
        <f t="shared" ca="1" si="426"/>
        <v/>
      </c>
      <c r="BB500" s="17">
        <f t="shared" ca="1" si="427"/>
        <v>0.10299106626553667</v>
      </c>
      <c r="BC500" s="17">
        <f t="shared" ca="1" si="428"/>
        <v>0.12908969412339144</v>
      </c>
      <c r="BD500" s="17">
        <f t="shared" ca="1" si="429"/>
        <v>0.11157962208216698</v>
      </c>
      <c r="BE500" s="17">
        <f t="shared" ca="1" si="430"/>
        <v>7.6573576273560651E-2</v>
      </c>
      <c r="BG500" s="17" t="str">
        <f t="shared" ca="1" si="431"/>
        <v/>
      </c>
      <c r="BH500" s="17" t="str">
        <f t="shared" ca="1" si="432"/>
        <v/>
      </c>
      <c r="BI500" s="17" t="str">
        <f t="shared" ca="1" si="433"/>
        <v/>
      </c>
      <c r="BJ500" s="17" t="str">
        <f t="shared" ca="1" si="434"/>
        <v/>
      </c>
      <c r="BK500" s="17" t="str">
        <f t="shared" ca="1" si="435"/>
        <v/>
      </c>
      <c r="BL500" s="17" t="str">
        <f t="shared" ca="1" si="436"/>
        <v/>
      </c>
      <c r="BM500" s="17" t="str">
        <f t="shared" ca="1" si="437"/>
        <v/>
      </c>
      <c r="BN500" s="17" t="str">
        <f t="shared" ca="1" si="438"/>
        <v/>
      </c>
      <c r="BO500" s="17" t="str">
        <f t="shared" ca="1" si="439"/>
        <v/>
      </c>
      <c r="BP500" s="17">
        <f t="shared" ca="1" si="440"/>
        <v>7.0567008586989388E-2</v>
      </c>
      <c r="BQ500" s="17">
        <f t="shared" ca="1" si="441"/>
        <v>4.4746785757510787E-2</v>
      </c>
      <c r="BR500" s="17">
        <f t="shared" ca="1" si="442"/>
        <v>-5.4719459560893524E-3</v>
      </c>
      <c r="BS500" s="17">
        <f t="shared" ca="1" si="443"/>
        <v>7.7320231196891909E-2</v>
      </c>
      <c r="BX500" t="str">
        <f>IF('Macrobond Imports'!FG499="","",'Macrobond Imports'!FG499)</f>
        <v/>
      </c>
      <c r="BY500" t="str">
        <f>IF('Macrobond Imports'!AI499="","",'Macrobond Imports'!AI499)</f>
        <v/>
      </c>
      <c r="CA500" s="37" t="str">
        <f t="shared" ca="1" si="444"/>
        <v/>
      </c>
      <c r="CB500" s="37" t="str">
        <f t="shared" ca="1" si="445"/>
        <v/>
      </c>
    </row>
    <row r="501" spans="1:80" x14ac:dyDescent="0.25">
      <c r="A501" s="10">
        <f>IF('Macrobond Imports'!A500="","",'Macrobond Imports'!A500)</f>
        <v>32325</v>
      </c>
      <c r="B501" s="9" t="str">
        <f>IF('Macrobond Imports'!B500="","",'Macrobond Imports'!B500)</f>
        <v/>
      </c>
      <c r="C501" s="9" t="str">
        <f>IF('Macrobond Imports'!C500="","",'Macrobond Imports'!C500)</f>
        <v/>
      </c>
      <c r="D501" s="9" t="str">
        <f>IF('Macrobond Imports'!Z500="","",'Macrobond Imports'!Z500)</f>
        <v/>
      </c>
      <c r="E501" s="9" t="str">
        <f>IF('Macrobond Imports'!BH500="","",'Macrobond Imports'!BH500)</f>
        <v/>
      </c>
      <c r="F501" s="9" t="str">
        <f>IF('Macrobond Imports'!BJ500="","",'Macrobond Imports'!BJ500)</f>
        <v/>
      </c>
      <c r="G501" s="9" t="str">
        <f>IF('Macrobond Imports'!BK500="","",'Macrobond Imports'!BK500)</f>
        <v/>
      </c>
      <c r="H501" s="9" t="str">
        <f>IF('Macrobond Imports'!BL500="","",'Macrobond Imports'!BL500)</f>
        <v/>
      </c>
      <c r="I501" s="9" t="str">
        <f>IF('Macrobond Imports'!BS500="","",'Macrobond Imports'!BS500)</f>
        <v/>
      </c>
      <c r="J501" s="9" t="str">
        <f>IF('Macrobond Imports'!AA500="","",'Macrobond Imports'!AA500)</f>
        <v/>
      </c>
      <c r="K501" s="9">
        <f>IF('Macrobond Imports'!DF500="","",'Macrobond Imports'!DF500)</f>
        <v>108.3</v>
      </c>
      <c r="L501" s="9">
        <f>IF('Macrobond Imports'!EA500="","",'Macrobond Imports'!EA500)</f>
        <v>96.7</v>
      </c>
      <c r="M501" s="9">
        <f>IF('Macrobond Imports'!FA500="","",'Macrobond Imports'!FA500)</f>
        <v>72.099999999999994</v>
      </c>
      <c r="N501" s="9">
        <f>IF('Macrobond Imports'!FC500="","",'Macrobond Imports'!FC500)</f>
        <v>115.8</v>
      </c>
      <c r="P501" s="16">
        <f t="shared" si="391"/>
        <v>32325</v>
      </c>
      <c r="Q501" s="17" t="str">
        <f t="shared" si="392"/>
        <v/>
      </c>
      <c r="R501" s="17" t="str">
        <f t="shared" si="393"/>
        <v/>
      </c>
      <c r="S501" s="17" t="str">
        <f t="shared" si="394"/>
        <v/>
      </c>
      <c r="T501" s="17" t="str">
        <f t="shared" si="395"/>
        <v/>
      </c>
      <c r="U501" s="17" t="str">
        <f t="shared" si="396"/>
        <v/>
      </c>
      <c r="V501" s="17" t="str">
        <f t="shared" si="397"/>
        <v/>
      </c>
      <c r="W501" s="17" t="str">
        <f t="shared" si="398"/>
        <v/>
      </c>
      <c r="X501" s="17" t="str">
        <f t="shared" si="399"/>
        <v/>
      </c>
      <c r="Y501" s="17" t="str">
        <f t="shared" si="400"/>
        <v/>
      </c>
      <c r="Z501" s="17">
        <f t="shared" si="401"/>
        <v>8.379888268156277E-3</v>
      </c>
      <c r="AA501" s="17">
        <f t="shared" si="402"/>
        <v>-3.0927835051546282E-3</v>
      </c>
      <c r="AB501" s="17">
        <f t="shared" si="403"/>
        <v>-9.6153846153846922E-3</v>
      </c>
      <c r="AC501" s="17">
        <f t="shared" si="404"/>
        <v>7.8328981723236879E-3</v>
      </c>
      <c r="AE501" s="17" t="str">
        <f t="shared" ca="1" si="405"/>
        <v/>
      </c>
      <c r="AF501" s="17" t="str">
        <f t="shared" ca="1" si="406"/>
        <v/>
      </c>
      <c r="AG501" s="17" t="str">
        <f t="shared" ca="1" si="407"/>
        <v/>
      </c>
      <c r="AH501" s="17" t="str">
        <f t="shared" ca="1" si="408"/>
        <v/>
      </c>
      <c r="AI501" s="17" t="str">
        <f t="shared" ca="1" si="409"/>
        <v/>
      </c>
      <c r="AJ501" s="17" t="str">
        <f t="shared" ca="1" si="410"/>
        <v/>
      </c>
      <c r="AK501" s="17" t="str">
        <f t="shared" ca="1" si="411"/>
        <v/>
      </c>
      <c r="AL501" s="17" t="str">
        <f t="shared" ca="1" si="412"/>
        <v/>
      </c>
      <c r="AM501" s="17" t="str">
        <f t="shared" ca="1" si="413"/>
        <v/>
      </c>
      <c r="AN501" s="17">
        <f t="shared" ca="1" si="414"/>
        <v>6.2806673209028441E-2</v>
      </c>
      <c r="AO501" s="17">
        <f t="shared" ca="1" si="415"/>
        <v>1.1506276150627714E-2</v>
      </c>
      <c r="AP501" s="17">
        <f t="shared" ca="1" si="416"/>
        <v>-3.4805890227577074E-2</v>
      </c>
      <c r="AQ501" s="17">
        <f t="shared" ca="1" si="417"/>
        <v>7.3215940685820158E-2</v>
      </c>
      <c r="AS501" s="17" t="str">
        <f t="shared" ca="1" si="418"/>
        <v/>
      </c>
      <c r="AT501" s="17" t="str">
        <f t="shared" ca="1" si="419"/>
        <v/>
      </c>
      <c r="AU501" s="17" t="str">
        <f t="shared" ca="1" si="420"/>
        <v/>
      </c>
      <c r="AV501" s="17" t="str">
        <f t="shared" ca="1" si="421"/>
        <v/>
      </c>
      <c r="AW501" s="17" t="str">
        <f t="shared" ca="1" si="422"/>
        <v/>
      </c>
      <c r="AX501" s="17" t="str">
        <f t="shared" ca="1" si="423"/>
        <v/>
      </c>
      <c r="AY501" s="17" t="str">
        <f t="shared" ca="1" si="424"/>
        <v/>
      </c>
      <c r="AZ501" s="17" t="str">
        <f t="shared" ca="1" si="425"/>
        <v/>
      </c>
      <c r="BA501" s="17" t="str">
        <f t="shared" ca="1" si="426"/>
        <v/>
      </c>
      <c r="BB501" s="17">
        <f t="shared" ca="1" si="427"/>
        <v>0.11046273225751624</v>
      </c>
      <c r="BC501" s="17">
        <f t="shared" ca="1" si="428"/>
        <v>5.5631637199824668E-2</v>
      </c>
      <c r="BD501" s="17">
        <f t="shared" ca="1" si="429"/>
        <v>3.9796166071043748E-2</v>
      </c>
      <c r="BE501" s="17">
        <f t="shared" ca="1" si="430"/>
        <v>7.9744280092111097E-2</v>
      </c>
      <c r="BG501" s="17" t="str">
        <f t="shared" ca="1" si="431"/>
        <v/>
      </c>
      <c r="BH501" s="17" t="str">
        <f t="shared" ca="1" si="432"/>
        <v/>
      </c>
      <c r="BI501" s="17" t="str">
        <f t="shared" ca="1" si="433"/>
        <v/>
      </c>
      <c r="BJ501" s="17" t="str">
        <f t="shared" ca="1" si="434"/>
        <v/>
      </c>
      <c r="BK501" s="17" t="str">
        <f t="shared" ca="1" si="435"/>
        <v/>
      </c>
      <c r="BL501" s="17" t="str">
        <f t="shared" ca="1" si="436"/>
        <v/>
      </c>
      <c r="BM501" s="17" t="str">
        <f t="shared" ca="1" si="437"/>
        <v/>
      </c>
      <c r="BN501" s="17" t="str">
        <f t="shared" ca="1" si="438"/>
        <v/>
      </c>
      <c r="BO501" s="17" t="str">
        <f t="shared" ca="1" si="439"/>
        <v/>
      </c>
      <c r="BP501" s="17">
        <f t="shared" ca="1" si="440"/>
        <v>8.2319427949738122E-2</v>
      </c>
      <c r="BQ501" s="17">
        <f t="shared" ca="1" si="441"/>
        <v>5.3782889547018042E-2</v>
      </c>
      <c r="BR501" s="17">
        <f t="shared" ca="1" si="442"/>
        <v>2.8327210936835323E-2</v>
      </c>
      <c r="BS501" s="17">
        <f t="shared" ca="1" si="443"/>
        <v>7.2836428454850166E-2</v>
      </c>
      <c r="BX501" t="str">
        <f>IF('Macrobond Imports'!FG500="","",'Macrobond Imports'!FG500)</f>
        <v/>
      </c>
      <c r="BY501" t="str">
        <f>IF('Macrobond Imports'!AI500="","",'Macrobond Imports'!AI500)</f>
        <v/>
      </c>
      <c r="CA501" s="37" t="str">
        <f t="shared" ca="1" si="444"/>
        <v/>
      </c>
      <c r="CB501" s="37" t="str">
        <f t="shared" ca="1" si="445"/>
        <v/>
      </c>
    </row>
    <row r="502" spans="1:80" x14ac:dyDescent="0.25">
      <c r="A502" s="10">
        <f>IF('Macrobond Imports'!A501="","",'Macrobond Imports'!A501)</f>
        <v>32356</v>
      </c>
      <c r="B502" s="9" t="str">
        <f>IF('Macrobond Imports'!B501="","",'Macrobond Imports'!B501)</f>
        <v/>
      </c>
      <c r="C502" s="9" t="str">
        <f>IF('Macrobond Imports'!C501="","",'Macrobond Imports'!C501)</f>
        <v/>
      </c>
      <c r="D502" s="9" t="str">
        <f>IF('Macrobond Imports'!Z501="","",'Macrobond Imports'!Z501)</f>
        <v/>
      </c>
      <c r="E502" s="9" t="str">
        <f>IF('Macrobond Imports'!BH501="","",'Macrobond Imports'!BH501)</f>
        <v/>
      </c>
      <c r="F502" s="9" t="str">
        <f>IF('Macrobond Imports'!BJ501="","",'Macrobond Imports'!BJ501)</f>
        <v/>
      </c>
      <c r="G502" s="9" t="str">
        <f>IF('Macrobond Imports'!BK501="","",'Macrobond Imports'!BK501)</f>
        <v/>
      </c>
      <c r="H502" s="9" t="str">
        <f>IF('Macrobond Imports'!BL501="","",'Macrobond Imports'!BL501)</f>
        <v/>
      </c>
      <c r="I502" s="9" t="str">
        <f>IF('Macrobond Imports'!BS501="","",'Macrobond Imports'!BS501)</f>
        <v/>
      </c>
      <c r="J502" s="9" t="str">
        <f>IF('Macrobond Imports'!AA501="","",'Macrobond Imports'!AA501)</f>
        <v/>
      </c>
      <c r="K502" s="9">
        <f>IF('Macrobond Imports'!DF501="","",'Macrobond Imports'!DF501)</f>
        <v>108.5</v>
      </c>
      <c r="L502" s="9">
        <f>IF('Macrobond Imports'!EA501="","",'Macrobond Imports'!EA501)</f>
        <v>97</v>
      </c>
      <c r="M502" s="9">
        <f>IF('Macrobond Imports'!FA501="","",'Macrobond Imports'!FA501)</f>
        <v>71.7</v>
      </c>
      <c r="N502" s="9">
        <f>IF('Macrobond Imports'!FC501="","",'Macrobond Imports'!FC501)</f>
        <v>116.3</v>
      </c>
      <c r="P502" s="16">
        <f t="shared" si="391"/>
        <v>32356</v>
      </c>
      <c r="Q502" s="17" t="str">
        <f t="shared" si="392"/>
        <v/>
      </c>
      <c r="R502" s="17" t="str">
        <f t="shared" si="393"/>
        <v/>
      </c>
      <c r="S502" s="17" t="str">
        <f t="shared" si="394"/>
        <v/>
      </c>
      <c r="T502" s="17" t="str">
        <f t="shared" si="395"/>
        <v/>
      </c>
      <c r="U502" s="17" t="str">
        <f t="shared" si="396"/>
        <v/>
      </c>
      <c r="V502" s="17" t="str">
        <f t="shared" si="397"/>
        <v/>
      </c>
      <c r="W502" s="17" t="str">
        <f t="shared" si="398"/>
        <v/>
      </c>
      <c r="X502" s="17" t="str">
        <f t="shared" si="399"/>
        <v/>
      </c>
      <c r="Y502" s="17" t="str">
        <f t="shared" si="400"/>
        <v/>
      </c>
      <c r="Z502" s="17">
        <f t="shared" si="401"/>
        <v>1.8467220683286989E-3</v>
      </c>
      <c r="AA502" s="17">
        <f t="shared" si="402"/>
        <v>3.1023784901758056E-3</v>
      </c>
      <c r="AB502" s="17">
        <f t="shared" si="403"/>
        <v>-5.5478502080442693E-3</v>
      </c>
      <c r="AC502" s="17">
        <f t="shared" si="404"/>
        <v>4.3177892918826455E-3</v>
      </c>
      <c r="AE502" s="17" t="str">
        <f t="shared" ca="1" si="405"/>
        <v/>
      </c>
      <c r="AF502" s="17" t="str">
        <f t="shared" ca="1" si="406"/>
        <v/>
      </c>
      <c r="AG502" s="17" t="str">
        <f t="shared" ca="1" si="407"/>
        <v/>
      </c>
      <c r="AH502" s="17" t="str">
        <f t="shared" ca="1" si="408"/>
        <v/>
      </c>
      <c r="AI502" s="17" t="str">
        <f t="shared" ca="1" si="409"/>
        <v/>
      </c>
      <c r="AJ502" s="17" t="str">
        <f t="shared" ca="1" si="410"/>
        <v/>
      </c>
      <c r="AK502" s="17" t="str">
        <f t="shared" ca="1" si="411"/>
        <v/>
      </c>
      <c r="AL502" s="17" t="str">
        <f t="shared" ca="1" si="412"/>
        <v/>
      </c>
      <c r="AM502" s="17" t="str">
        <f t="shared" ca="1" si="413"/>
        <v/>
      </c>
      <c r="AN502" s="17">
        <f t="shared" ca="1" si="414"/>
        <v>5.95703125E-2</v>
      </c>
      <c r="AO502" s="17">
        <f t="shared" ca="1" si="415"/>
        <v>5.1813471502590858E-3</v>
      </c>
      <c r="AP502" s="17">
        <f t="shared" ca="1" si="416"/>
        <v>-5.5335968379446654E-2</v>
      </c>
      <c r="AQ502" s="17">
        <f t="shared" ca="1" si="417"/>
        <v>7.3868882733148622E-2</v>
      </c>
      <c r="AS502" s="17" t="str">
        <f t="shared" ca="1" si="418"/>
        <v/>
      </c>
      <c r="AT502" s="17" t="str">
        <f t="shared" ca="1" si="419"/>
        <v/>
      </c>
      <c r="AU502" s="17" t="str">
        <f t="shared" ca="1" si="420"/>
        <v/>
      </c>
      <c r="AV502" s="17" t="str">
        <f t="shared" ca="1" si="421"/>
        <v/>
      </c>
      <c r="AW502" s="17" t="str">
        <f t="shared" ca="1" si="422"/>
        <v/>
      </c>
      <c r="AX502" s="17" t="str">
        <f t="shared" ca="1" si="423"/>
        <v/>
      </c>
      <c r="AY502" s="17" t="str">
        <f t="shared" ca="1" si="424"/>
        <v/>
      </c>
      <c r="AZ502" s="17" t="str">
        <f t="shared" ca="1" si="425"/>
        <v/>
      </c>
      <c r="BA502" s="17" t="str">
        <f t="shared" ca="1" si="426"/>
        <v/>
      </c>
      <c r="BB502" s="17">
        <f t="shared" ca="1" si="427"/>
        <v>8.9484073029872047E-2</v>
      </c>
      <c r="BC502" s="17">
        <f t="shared" ca="1" si="428"/>
        <v>5.1053688775501538E-2</v>
      </c>
      <c r="BD502" s="17">
        <f t="shared" ca="1" si="429"/>
        <v>5.5983068344909181E-3</v>
      </c>
      <c r="BE502" s="17">
        <f t="shared" ca="1" si="430"/>
        <v>7.1849815009861207E-2</v>
      </c>
      <c r="BG502" s="17" t="str">
        <f t="shared" ca="1" si="431"/>
        <v/>
      </c>
      <c r="BH502" s="17" t="str">
        <f t="shared" ca="1" si="432"/>
        <v/>
      </c>
      <c r="BI502" s="17" t="str">
        <f t="shared" ca="1" si="433"/>
        <v/>
      </c>
      <c r="BJ502" s="17" t="str">
        <f t="shared" ca="1" si="434"/>
        <v/>
      </c>
      <c r="BK502" s="17" t="str">
        <f t="shared" ca="1" si="435"/>
        <v/>
      </c>
      <c r="BL502" s="17" t="str">
        <f t="shared" ca="1" si="436"/>
        <v/>
      </c>
      <c r="BM502" s="17" t="str">
        <f t="shared" ca="1" si="437"/>
        <v/>
      </c>
      <c r="BN502" s="17" t="str">
        <f t="shared" ca="1" si="438"/>
        <v/>
      </c>
      <c r="BO502" s="17" t="str">
        <f t="shared" ca="1" si="439"/>
        <v/>
      </c>
      <c r="BP502" s="17">
        <f t="shared" ca="1" si="440"/>
        <v>8.0086353694161838E-2</v>
      </c>
      <c r="BQ502" s="17">
        <f t="shared" ca="1" si="441"/>
        <v>3.8172621989972289E-2</v>
      </c>
      <c r="BR502" s="17">
        <f t="shared" ca="1" si="442"/>
        <v>1.6948850789581638E-2</v>
      </c>
      <c r="BS502" s="17">
        <f t="shared" ca="1" si="443"/>
        <v>7.4419088653124188E-2</v>
      </c>
      <c r="BX502" t="str">
        <f>IF('Macrobond Imports'!FG501="","",'Macrobond Imports'!FG501)</f>
        <v/>
      </c>
      <c r="BY502" t="str">
        <f>IF('Macrobond Imports'!AI501="","",'Macrobond Imports'!AI501)</f>
        <v/>
      </c>
      <c r="CA502" s="37" t="str">
        <f t="shared" ca="1" si="444"/>
        <v/>
      </c>
      <c r="CB502" s="37" t="str">
        <f t="shared" ca="1" si="445"/>
        <v/>
      </c>
    </row>
    <row r="503" spans="1:80" x14ac:dyDescent="0.25">
      <c r="A503" s="10">
        <f>IF('Macrobond Imports'!A502="","",'Macrobond Imports'!A502)</f>
        <v>32387</v>
      </c>
      <c r="B503" s="9" t="str">
        <f>IF('Macrobond Imports'!B502="","",'Macrobond Imports'!B502)</f>
        <v/>
      </c>
      <c r="C503" s="9" t="str">
        <f>IF('Macrobond Imports'!C502="","",'Macrobond Imports'!C502)</f>
        <v/>
      </c>
      <c r="D503" s="9" t="str">
        <f>IF('Macrobond Imports'!Z502="","",'Macrobond Imports'!Z502)</f>
        <v/>
      </c>
      <c r="E503" s="9" t="str">
        <f>IF('Macrobond Imports'!BH502="","",'Macrobond Imports'!BH502)</f>
        <v/>
      </c>
      <c r="F503" s="9" t="str">
        <f>IF('Macrobond Imports'!BJ502="","",'Macrobond Imports'!BJ502)</f>
        <v/>
      </c>
      <c r="G503" s="9" t="str">
        <f>IF('Macrobond Imports'!BK502="","",'Macrobond Imports'!BK502)</f>
        <v/>
      </c>
      <c r="H503" s="9" t="str">
        <f>IF('Macrobond Imports'!BL502="","",'Macrobond Imports'!BL502)</f>
        <v/>
      </c>
      <c r="I503" s="9" t="str">
        <f>IF('Macrobond Imports'!BS502="","",'Macrobond Imports'!BS502)</f>
        <v/>
      </c>
      <c r="J503" s="9" t="str">
        <f>IF('Macrobond Imports'!AA502="","",'Macrobond Imports'!AA502)</f>
        <v/>
      </c>
      <c r="K503" s="9">
        <f>IF('Macrobond Imports'!DF502="","",'Macrobond Imports'!DF502)</f>
        <v>108.7</v>
      </c>
      <c r="L503" s="9">
        <f>IF('Macrobond Imports'!EA502="","",'Macrobond Imports'!EA502)</f>
        <v>97</v>
      </c>
      <c r="M503" s="9">
        <f>IF('Macrobond Imports'!FA502="","",'Macrobond Imports'!FA502)</f>
        <v>70.5</v>
      </c>
      <c r="N503" s="9">
        <f>IF('Macrobond Imports'!FC502="","",'Macrobond Imports'!FC502)</f>
        <v>116.8</v>
      </c>
      <c r="P503" s="16">
        <f t="shared" si="391"/>
        <v>32387</v>
      </c>
      <c r="Q503" s="17" t="str">
        <f t="shared" si="392"/>
        <v/>
      </c>
      <c r="R503" s="17" t="str">
        <f t="shared" si="393"/>
        <v/>
      </c>
      <c r="S503" s="17" t="str">
        <f t="shared" si="394"/>
        <v/>
      </c>
      <c r="T503" s="17" t="str">
        <f t="shared" si="395"/>
        <v/>
      </c>
      <c r="U503" s="17" t="str">
        <f t="shared" si="396"/>
        <v/>
      </c>
      <c r="V503" s="17" t="str">
        <f t="shared" si="397"/>
        <v/>
      </c>
      <c r="W503" s="17" t="str">
        <f t="shared" si="398"/>
        <v/>
      </c>
      <c r="X503" s="17" t="str">
        <f t="shared" si="399"/>
        <v/>
      </c>
      <c r="Y503" s="17" t="str">
        <f t="shared" si="400"/>
        <v/>
      </c>
      <c r="Z503" s="17">
        <f t="shared" si="401"/>
        <v>1.8433179723502668E-3</v>
      </c>
      <c r="AA503" s="17">
        <f t="shared" si="402"/>
        <v>0</v>
      </c>
      <c r="AB503" s="17">
        <f t="shared" si="403"/>
        <v>-1.6736401673640211E-2</v>
      </c>
      <c r="AC503" s="17">
        <f t="shared" si="404"/>
        <v>4.2992261392948983E-3</v>
      </c>
      <c r="AE503" s="17" t="str">
        <f t="shared" ca="1" si="405"/>
        <v/>
      </c>
      <c r="AF503" s="17" t="str">
        <f t="shared" ca="1" si="406"/>
        <v/>
      </c>
      <c r="AG503" s="17" t="str">
        <f t="shared" ca="1" si="407"/>
        <v/>
      </c>
      <c r="AH503" s="17" t="str">
        <f t="shared" ca="1" si="408"/>
        <v/>
      </c>
      <c r="AI503" s="17" t="str">
        <f t="shared" ca="1" si="409"/>
        <v/>
      </c>
      <c r="AJ503" s="17" t="str">
        <f t="shared" ca="1" si="410"/>
        <v/>
      </c>
      <c r="AK503" s="17" t="str">
        <f t="shared" ca="1" si="411"/>
        <v/>
      </c>
      <c r="AL503" s="17" t="str">
        <f t="shared" ca="1" si="412"/>
        <v/>
      </c>
      <c r="AM503" s="17" t="str">
        <f t="shared" ca="1" si="413"/>
        <v/>
      </c>
      <c r="AN503" s="17">
        <f t="shared" ca="1" si="414"/>
        <v>5.9454191033138537E-2</v>
      </c>
      <c r="AO503" s="17">
        <f t="shared" ca="1" si="415"/>
        <v>1.0416666666666741E-2</v>
      </c>
      <c r="AP503" s="17">
        <f t="shared" ca="1" si="416"/>
        <v>-5.2419354838709742E-2</v>
      </c>
      <c r="AQ503" s="17">
        <f t="shared" ca="1" si="417"/>
        <v>7.2543617998163334E-2</v>
      </c>
      <c r="AS503" s="17" t="str">
        <f t="shared" ca="1" si="418"/>
        <v/>
      </c>
      <c r="AT503" s="17" t="str">
        <f t="shared" ca="1" si="419"/>
        <v/>
      </c>
      <c r="AU503" s="17" t="str">
        <f t="shared" ca="1" si="420"/>
        <v/>
      </c>
      <c r="AV503" s="17" t="str">
        <f t="shared" ca="1" si="421"/>
        <v/>
      </c>
      <c r="AW503" s="17" t="str">
        <f t="shared" ca="1" si="422"/>
        <v/>
      </c>
      <c r="AX503" s="17" t="str">
        <f t="shared" ca="1" si="423"/>
        <v/>
      </c>
      <c r="AY503" s="17" t="str">
        <f t="shared" ca="1" si="424"/>
        <v/>
      </c>
      <c r="AZ503" s="17" t="str">
        <f t="shared" ca="1" si="425"/>
        <v/>
      </c>
      <c r="BA503" s="17" t="str">
        <f t="shared" ca="1" si="426"/>
        <v/>
      </c>
      <c r="BB503" s="17">
        <f t="shared" ca="1" si="427"/>
        <v>4.9303329463425527E-2</v>
      </c>
      <c r="BC503" s="17">
        <f t="shared" ca="1" si="428"/>
        <v>0</v>
      </c>
      <c r="BD503" s="17">
        <f t="shared" ca="1" si="429"/>
        <v>-0.12050990903597969</v>
      </c>
      <c r="BE503" s="17">
        <f t="shared" ca="1" si="430"/>
        <v>6.7803294246796542E-2</v>
      </c>
      <c r="BG503" s="17" t="str">
        <f t="shared" ca="1" si="431"/>
        <v/>
      </c>
      <c r="BH503" s="17" t="str">
        <f t="shared" ca="1" si="432"/>
        <v/>
      </c>
      <c r="BI503" s="17" t="str">
        <f t="shared" ca="1" si="433"/>
        <v/>
      </c>
      <c r="BJ503" s="17" t="str">
        <f t="shared" ca="1" si="434"/>
        <v/>
      </c>
      <c r="BK503" s="17" t="str">
        <f t="shared" ca="1" si="435"/>
        <v/>
      </c>
      <c r="BL503" s="17" t="str">
        <f t="shared" ca="1" si="436"/>
        <v/>
      </c>
      <c r="BM503" s="17" t="str">
        <f t="shared" ca="1" si="437"/>
        <v/>
      </c>
      <c r="BN503" s="17" t="str">
        <f t="shared" ca="1" si="438"/>
        <v/>
      </c>
      <c r="BO503" s="17" t="str">
        <f t="shared" ca="1" si="439"/>
        <v/>
      </c>
      <c r="BP503" s="17">
        <f t="shared" ca="1" si="440"/>
        <v>7.5812343394907167E-2</v>
      </c>
      <c r="BQ503" s="17">
        <f t="shared" ca="1" si="441"/>
        <v>6.2586323139626865E-2</v>
      </c>
      <c r="BR503" s="17">
        <f t="shared" ca="1" si="442"/>
        <v>-1.1251668553217797E-2</v>
      </c>
      <c r="BS503" s="17">
        <f t="shared" ca="1" si="443"/>
        <v>7.2179467833609845E-2</v>
      </c>
      <c r="BX503" t="str">
        <f>IF('Macrobond Imports'!FG502="","",'Macrobond Imports'!FG502)</f>
        <v/>
      </c>
      <c r="BY503" t="str">
        <f>IF('Macrobond Imports'!AI502="","",'Macrobond Imports'!AI502)</f>
        <v/>
      </c>
      <c r="CA503" s="37" t="str">
        <f t="shared" ca="1" si="444"/>
        <v/>
      </c>
      <c r="CB503" s="37" t="str">
        <f t="shared" ca="1" si="445"/>
        <v/>
      </c>
    </row>
    <row r="504" spans="1:80" x14ac:dyDescent="0.25">
      <c r="A504" s="10">
        <f>IF('Macrobond Imports'!A503="","",'Macrobond Imports'!A503)</f>
        <v>32417</v>
      </c>
      <c r="B504" s="9" t="str">
        <f>IF('Macrobond Imports'!B503="","",'Macrobond Imports'!B503)</f>
        <v/>
      </c>
      <c r="C504" s="9" t="str">
        <f>IF('Macrobond Imports'!C503="","",'Macrobond Imports'!C503)</f>
        <v/>
      </c>
      <c r="D504" s="9" t="str">
        <f>IF('Macrobond Imports'!Z503="","",'Macrobond Imports'!Z503)</f>
        <v/>
      </c>
      <c r="E504" s="9" t="str">
        <f>IF('Macrobond Imports'!BH503="","",'Macrobond Imports'!BH503)</f>
        <v/>
      </c>
      <c r="F504" s="9" t="str">
        <f>IF('Macrobond Imports'!BJ503="","",'Macrobond Imports'!BJ503)</f>
        <v/>
      </c>
      <c r="G504" s="9" t="str">
        <f>IF('Macrobond Imports'!BK503="","",'Macrobond Imports'!BK503)</f>
        <v/>
      </c>
      <c r="H504" s="9" t="str">
        <f>IF('Macrobond Imports'!BL503="","",'Macrobond Imports'!BL503)</f>
        <v/>
      </c>
      <c r="I504" s="9" t="str">
        <f>IF('Macrobond Imports'!BS503="","",'Macrobond Imports'!BS503)</f>
        <v/>
      </c>
      <c r="J504" s="9" t="str">
        <f>IF('Macrobond Imports'!AA503="","",'Macrobond Imports'!AA503)</f>
        <v/>
      </c>
      <c r="K504" s="9">
        <f>IF('Macrobond Imports'!DF503="","",'Macrobond Imports'!DF503)</f>
        <v>108.6</v>
      </c>
      <c r="L504" s="9">
        <f>IF('Macrobond Imports'!EA503="","",'Macrobond Imports'!EA503)</f>
        <v>96.6</v>
      </c>
      <c r="M504" s="9">
        <f>IF('Macrobond Imports'!FA503="","",'Macrobond Imports'!FA503)</f>
        <v>69</v>
      </c>
      <c r="N504" s="9">
        <f>IF('Macrobond Imports'!FC503="","",'Macrobond Imports'!FC503)</f>
        <v>117.3</v>
      </c>
      <c r="P504" s="16">
        <f t="shared" si="391"/>
        <v>32417</v>
      </c>
      <c r="Q504" s="17" t="str">
        <f t="shared" si="392"/>
        <v/>
      </c>
      <c r="R504" s="17" t="str">
        <f t="shared" si="393"/>
        <v/>
      </c>
      <c r="S504" s="17" t="str">
        <f t="shared" si="394"/>
        <v/>
      </c>
      <c r="T504" s="17" t="str">
        <f t="shared" si="395"/>
        <v/>
      </c>
      <c r="U504" s="17" t="str">
        <f t="shared" si="396"/>
        <v/>
      </c>
      <c r="V504" s="17" t="str">
        <f t="shared" si="397"/>
        <v/>
      </c>
      <c r="W504" s="17" t="str">
        <f t="shared" si="398"/>
        <v/>
      </c>
      <c r="X504" s="17" t="str">
        <f t="shared" si="399"/>
        <v/>
      </c>
      <c r="Y504" s="17" t="str">
        <f t="shared" si="400"/>
        <v/>
      </c>
      <c r="Z504" s="17">
        <f t="shared" si="401"/>
        <v>-9.1996320147202937E-4</v>
      </c>
      <c r="AA504" s="17">
        <f t="shared" si="402"/>
        <v>-4.1237113402062819E-3</v>
      </c>
      <c r="AB504" s="17">
        <f t="shared" si="403"/>
        <v>-2.1276595744680882E-2</v>
      </c>
      <c r="AC504" s="17">
        <f t="shared" si="404"/>
        <v>4.2808219178083196E-3</v>
      </c>
      <c r="AE504" s="17" t="str">
        <f t="shared" ca="1" si="405"/>
        <v/>
      </c>
      <c r="AF504" s="17" t="str">
        <f t="shared" ca="1" si="406"/>
        <v/>
      </c>
      <c r="AG504" s="17" t="str">
        <f t="shared" ca="1" si="407"/>
        <v/>
      </c>
      <c r="AH504" s="17" t="str">
        <f t="shared" ca="1" si="408"/>
        <v/>
      </c>
      <c r="AI504" s="17" t="str">
        <f t="shared" ca="1" si="409"/>
        <v/>
      </c>
      <c r="AJ504" s="17" t="str">
        <f t="shared" ca="1" si="410"/>
        <v/>
      </c>
      <c r="AK504" s="17" t="str">
        <f t="shared" ca="1" si="411"/>
        <v/>
      </c>
      <c r="AL504" s="17" t="str">
        <f t="shared" ca="1" si="412"/>
        <v/>
      </c>
      <c r="AM504" s="17" t="str">
        <f t="shared" ca="1" si="413"/>
        <v/>
      </c>
      <c r="AN504" s="17">
        <f t="shared" ca="1" si="414"/>
        <v>5.3346265761396783E-2</v>
      </c>
      <c r="AO504" s="17">
        <f t="shared" ca="1" si="415"/>
        <v>8.3507306889352151E-3</v>
      </c>
      <c r="AP504" s="17">
        <f t="shared" ca="1" si="416"/>
        <v>-7.1332436069986516E-2</v>
      </c>
      <c r="AQ504" s="17">
        <f t="shared" ca="1" si="417"/>
        <v>7.0255474452554756E-2</v>
      </c>
      <c r="AS504" s="17" t="str">
        <f t="shared" ca="1" si="418"/>
        <v/>
      </c>
      <c r="AT504" s="17" t="str">
        <f t="shared" ca="1" si="419"/>
        <v/>
      </c>
      <c r="AU504" s="17" t="str">
        <f t="shared" ca="1" si="420"/>
        <v/>
      </c>
      <c r="AV504" s="17" t="str">
        <f t="shared" ca="1" si="421"/>
        <v/>
      </c>
      <c r="AW504" s="17" t="str">
        <f t="shared" ca="1" si="422"/>
        <v/>
      </c>
      <c r="AX504" s="17" t="str">
        <f t="shared" ca="1" si="423"/>
        <v/>
      </c>
      <c r="AY504" s="17" t="str">
        <f t="shared" ca="1" si="424"/>
        <v/>
      </c>
      <c r="AZ504" s="17" t="str">
        <f t="shared" ca="1" si="425"/>
        <v/>
      </c>
      <c r="BA504" s="17" t="str">
        <f t="shared" ca="1" si="426"/>
        <v/>
      </c>
      <c r="BB504" s="17">
        <f t="shared" ca="1" si="427"/>
        <v>1.1126457654604627E-2</v>
      </c>
      <c r="BC504" s="17">
        <f t="shared" ca="1" si="428"/>
        <v>-4.1300925745417771E-3</v>
      </c>
      <c r="BD504" s="17">
        <f t="shared" ca="1" si="429"/>
        <v>-0.16120602157277264</v>
      </c>
      <c r="BE504" s="17">
        <f t="shared" ca="1" si="430"/>
        <v>5.2828931860795736E-2</v>
      </c>
      <c r="BG504" s="17" t="str">
        <f t="shared" ca="1" si="431"/>
        <v/>
      </c>
      <c r="BH504" s="17" t="str">
        <f t="shared" ca="1" si="432"/>
        <v/>
      </c>
      <c r="BI504" s="17" t="str">
        <f t="shared" ca="1" si="433"/>
        <v/>
      </c>
      <c r="BJ504" s="17" t="str">
        <f t="shared" ca="1" si="434"/>
        <v/>
      </c>
      <c r="BK504" s="17" t="str">
        <f t="shared" ca="1" si="435"/>
        <v/>
      </c>
      <c r="BL504" s="17" t="str">
        <f t="shared" ca="1" si="436"/>
        <v/>
      </c>
      <c r="BM504" s="17" t="str">
        <f t="shared" ca="1" si="437"/>
        <v/>
      </c>
      <c r="BN504" s="17" t="str">
        <f t="shared" ca="1" si="438"/>
        <v/>
      </c>
      <c r="BO504" s="17" t="str">
        <f t="shared" ca="1" si="439"/>
        <v/>
      </c>
      <c r="BP504" s="17">
        <f t="shared" ca="1" si="440"/>
        <v>5.9631185283349319E-2</v>
      </c>
      <c r="BQ504" s="17">
        <f t="shared" ca="1" si="441"/>
        <v>2.5315454293737938E-2</v>
      </c>
      <c r="BR504" s="17">
        <f t="shared" ca="1" si="442"/>
        <v>-6.6097027046112755E-2</v>
      </c>
      <c r="BS504" s="17">
        <f t="shared" ca="1" si="443"/>
        <v>6.6201677494544642E-2</v>
      </c>
      <c r="BX504" t="str">
        <f>IF('Macrobond Imports'!FG503="","",'Macrobond Imports'!FG503)</f>
        <v/>
      </c>
      <c r="BY504" t="str">
        <f>IF('Macrobond Imports'!AI503="","",'Macrobond Imports'!AI503)</f>
        <v/>
      </c>
      <c r="CA504" s="37" t="str">
        <f t="shared" ca="1" si="444"/>
        <v/>
      </c>
      <c r="CB504" s="37" t="str">
        <f t="shared" ca="1" si="445"/>
        <v/>
      </c>
    </row>
    <row r="505" spans="1:80" x14ac:dyDescent="0.25">
      <c r="A505" s="10">
        <f>IF('Macrobond Imports'!A504="","",'Macrobond Imports'!A504)</f>
        <v>32448</v>
      </c>
      <c r="B505" s="9" t="str">
        <f>IF('Macrobond Imports'!B504="","",'Macrobond Imports'!B504)</f>
        <v/>
      </c>
      <c r="C505" s="9" t="str">
        <f>IF('Macrobond Imports'!C504="","",'Macrobond Imports'!C504)</f>
        <v/>
      </c>
      <c r="D505" s="9" t="str">
        <f>IF('Macrobond Imports'!Z504="","",'Macrobond Imports'!Z504)</f>
        <v/>
      </c>
      <c r="E505" s="9" t="str">
        <f>IF('Macrobond Imports'!BH504="","",'Macrobond Imports'!BH504)</f>
        <v/>
      </c>
      <c r="F505" s="9" t="str">
        <f>IF('Macrobond Imports'!BJ504="","",'Macrobond Imports'!BJ504)</f>
        <v/>
      </c>
      <c r="G505" s="9" t="str">
        <f>IF('Macrobond Imports'!BK504="","",'Macrobond Imports'!BK504)</f>
        <v/>
      </c>
      <c r="H505" s="9" t="str">
        <f>IF('Macrobond Imports'!BL504="","",'Macrobond Imports'!BL504)</f>
        <v/>
      </c>
      <c r="I505" s="9" t="str">
        <f>IF('Macrobond Imports'!BS504="","",'Macrobond Imports'!BS504)</f>
        <v/>
      </c>
      <c r="J505" s="9" t="str">
        <f>IF('Macrobond Imports'!AA504="","",'Macrobond Imports'!AA504)</f>
        <v/>
      </c>
      <c r="K505" s="9">
        <f>IF('Macrobond Imports'!DF504="","",'Macrobond Imports'!DF504)</f>
        <v>108.8</v>
      </c>
      <c r="L505" s="9">
        <f>IF('Macrobond Imports'!EA504="","",'Macrobond Imports'!EA504)</f>
        <v>95.2</v>
      </c>
      <c r="M505" s="9">
        <f>IF('Macrobond Imports'!FA504="","",'Macrobond Imports'!FA504)</f>
        <v>68.7</v>
      </c>
      <c r="N505" s="9">
        <f>IF('Macrobond Imports'!FC504="","",'Macrobond Imports'!FC504)</f>
        <v>118</v>
      </c>
      <c r="P505" s="16">
        <f t="shared" si="391"/>
        <v>32448</v>
      </c>
      <c r="Q505" s="17" t="str">
        <f t="shared" si="392"/>
        <v/>
      </c>
      <c r="R505" s="17" t="str">
        <f t="shared" si="393"/>
        <v/>
      </c>
      <c r="S505" s="17" t="str">
        <f t="shared" si="394"/>
        <v/>
      </c>
      <c r="T505" s="17" t="str">
        <f t="shared" si="395"/>
        <v/>
      </c>
      <c r="U505" s="17" t="str">
        <f t="shared" si="396"/>
        <v/>
      </c>
      <c r="V505" s="17" t="str">
        <f t="shared" si="397"/>
        <v/>
      </c>
      <c r="W505" s="17" t="str">
        <f t="shared" si="398"/>
        <v/>
      </c>
      <c r="X505" s="17" t="str">
        <f t="shared" si="399"/>
        <v/>
      </c>
      <c r="Y505" s="17" t="str">
        <f t="shared" si="400"/>
        <v/>
      </c>
      <c r="Z505" s="17">
        <f t="shared" si="401"/>
        <v>1.8416206261511192E-3</v>
      </c>
      <c r="AA505" s="17">
        <f t="shared" si="402"/>
        <v>-1.4492753623188359E-2</v>
      </c>
      <c r="AB505" s="17">
        <f t="shared" si="403"/>
        <v>-4.3478260869564966E-3</v>
      </c>
      <c r="AC505" s="17">
        <f t="shared" si="404"/>
        <v>5.9676044330776445E-3</v>
      </c>
      <c r="AE505" s="17" t="str">
        <f t="shared" ca="1" si="405"/>
        <v/>
      </c>
      <c r="AF505" s="17" t="str">
        <f t="shared" ca="1" si="406"/>
        <v/>
      </c>
      <c r="AG505" s="17" t="str">
        <f t="shared" ca="1" si="407"/>
        <v/>
      </c>
      <c r="AH505" s="17" t="str">
        <f t="shared" ca="1" si="408"/>
        <v/>
      </c>
      <c r="AI505" s="17" t="str">
        <f t="shared" ca="1" si="409"/>
        <v/>
      </c>
      <c r="AJ505" s="17" t="str">
        <f t="shared" ca="1" si="410"/>
        <v/>
      </c>
      <c r="AK505" s="17" t="str">
        <f t="shared" ca="1" si="411"/>
        <v/>
      </c>
      <c r="AL505" s="17" t="str">
        <f t="shared" ca="1" si="412"/>
        <v/>
      </c>
      <c r="AM505" s="17" t="str">
        <f t="shared" ca="1" si="413"/>
        <v/>
      </c>
      <c r="AN505" s="17">
        <f t="shared" ca="1" si="414"/>
        <v>5.1207729468599084E-2</v>
      </c>
      <c r="AO505" s="17">
        <f t="shared" ca="1" si="415"/>
        <v>1.051524710830698E-3</v>
      </c>
      <c r="AP505" s="17">
        <f t="shared" ca="1" si="416"/>
        <v>-7.2874493927125417E-2</v>
      </c>
      <c r="AQ505" s="17">
        <f t="shared" ca="1" si="417"/>
        <v>7.1752951861943748E-2</v>
      </c>
      <c r="AS505" s="17" t="str">
        <f t="shared" ca="1" si="418"/>
        <v/>
      </c>
      <c r="AT505" s="17" t="str">
        <f t="shared" ca="1" si="419"/>
        <v/>
      </c>
      <c r="AU505" s="17" t="str">
        <f t="shared" ca="1" si="420"/>
        <v/>
      </c>
      <c r="AV505" s="17" t="str">
        <f t="shared" ca="1" si="421"/>
        <v/>
      </c>
      <c r="AW505" s="17" t="str">
        <f t="shared" ca="1" si="422"/>
        <v/>
      </c>
      <c r="AX505" s="17" t="str">
        <f t="shared" ca="1" si="423"/>
        <v/>
      </c>
      <c r="AY505" s="17" t="str">
        <f t="shared" ca="1" si="424"/>
        <v/>
      </c>
      <c r="AZ505" s="17" t="str">
        <f t="shared" ca="1" si="425"/>
        <v/>
      </c>
      <c r="BA505" s="17" t="str">
        <f t="shared" ca="1" si="426"/>
        <v/>
      </c>
      <c r="BB505" s="17">
        <f t="shared" ca="1" si="427"/>
        <v>1.1105863032110808E-2</v>
      </c>
      <c r="BC505" s="17">
        <f t="shared" ca="1" si="428"/>
        <v>-7.2186138712681758E-2</v>
      </c>
      <c r="BD505" s="17">
        <f t="shared" ca="1" si="429"/>
        <v>-0.15714993320688586</v>
      </c>
      <c r="BE505" s="17">
        <f t="shared" ca="1" si="430"/>
        <v>5.9764019009986624E-2</v>
      </c>
      <c r="BG505" s="17" t="str">
        <f t="shared" ca="1" si="431"/>
        <v/>
      </c>
      <c r="BH505" s="17" t="str">
        <f t="shared" ca="1" si="432"/>
        <v/>
      </c>
      <c r="BI505" s="17" t="str">
        <f t="shared" ca="1" si="433"/>
        <v/>
      </c>
      <c r="BJ505" s="17" t="str">
        <f t="shared" ca="1" si="434"/>
        <v/>
      </c>
      <c r="BK505" s="17" t="str">
        <f t="shared" ca="1" si="435"/>
        <v/>
      </c>
      <c r="BL505" s="17" t="str">
        <f t="shared" ca="1" si="436"/>
        <v/>
      </c>
      <c r="BM505" s="17" t="str">
        <f t="shared" ca="1" si="437"/>
        <v/>
      </c>
      <c r="BN505" s="17" t="str">
        <f t="shared" ca="1" si="438"/>
        <v/>
      </c>
      <c r="BO505" s="17" t="str">
        <f t="shared" ca="1" si="439"/>
        <v/>
      </c>
      <c r="BP505" s="17">
        <f t="shared" ca="1" si="440"/>
        <v>4.9563592127989331E-2</v>
      </c>
      <c r="BQ505" s="17">
        <f t="shared" ca="1" si="441"/>
        <v>-1.2486870262943262E-2</v>
      </c>
      <c r="BR505" s="17">
        <f t="shared" ca="1" si="442"/>
        <v>-7.9365110327392907E-2</v>
      </c>
      <c r="BS505" s="17">
        <f t="shared" ca="1" si="443"/>
        <v>6.5789785900559394E-2</v>
      </c>
      <c r="BX505" t="str">
        <f>IF('Macrobond Imports'!FG504="","",'Macrobond Imports'!FG504)</f>
        <v/>
      </c>
      <c r="BY505" t="str">
        <f>IF('Macrobond Imports'!AI504="","",'Macrobond Imports'!AI504)</f>
        <v/>
      </c>
      <c r="CA505" s="37" t="str">
        <f t="shared" ca="1" si="444"/>
        <v/>
      </c>
      <c r="CB505" s="37" t="str">
        <f t="shared" ca="1" si="445"/>
        <v/>
      </c>
    </row>
    <row r="506" spans="1:80" x14ac:dyDescent="0.25">
      <c r="A506" s="10">
        <f>IF('Macrobond Imports'!A505="","",'Macrobond Imports'!A505)</f>
        <v>32478</v>
      </c>
      <c r="B506" s="9" t="str">
        <f>IF('Macrobond Imports'!B505="","",'Macrobond Imports'!B505)</f>
        <v/>
      </c>
      <c r="C506" s="9" t="str">
        <f>IF('Macrobond Imports'!C505="","",'Macrobond Imports'!C505)</f>
        <v/>
      </c>
      <c r="D506" s="9" t="str">
        <f>IF('Macrobond Imports'!Z505="","",'Macrobond Imports'!Z505)</f>
        <v/>
      </c>
      <c r="E506" s="9" t="str">
        <f>IF('Macrobond Imports'!BH505="","",'Macrobond Imports'!BH505)</f>
        <v/>
      </c>
      <c r="F506" s="9" t="str">
        <f>IF('Macrobond Imports'!BJ505="","",'Macrobond Imports'!BJ505)</f>
        <v/>
      </c>
      <c r="G506" s="9" t="str">
        <f>IF('Macrobond Imports'!BK505="","",'Macrobond Imports'!BK505)</f>
        <v/>
      </c>
      <c r="H506" s="9" t="str">
        <f>IF('Macrobond Imports'!BL505="","",'Macrobond Imports'!BL505)</f>
        <v/>
      </c>
      <c r="I506" s="9" t="str">
        <f>IF('Macrobond Imports'!BS505="","",'Macrobond Imports'!BS505)</f>
        <v/>
      </c>
      <c r="J506" s="9" t="str">
        <f>IF('Macrobond Imports'!AA505="","",'Macrobond Imports'!AA505)</f>
        <v/>
      </c>
      <c r="K506" s="9">
        <f>IF('Macrobond Imports'!DF505="","",'Macrobond Imports'!DF505)</f>
        <v>109.4</v>
      </c>
      <c r="L506" s="9">
        <f>IF('Macrobond Imports'!EA505="","",'Macrobond Imports'!EA505)</f>
        <v>98.1</v>
      </c>
      <c r="M506" s="9">
        <f>IF('Macrobond Imports'!FA505="","",'Macrobond Imports'!FA505)</f>
        <v>69.8</v>
      </c>
      <c r="N506" s="9">
        <f>IF('Macrobond Imports'!FC505="","",'Macrobond Imports'!FC505)</f>
        <v>118.6</v>
      </c>
      <c r="P506" s="16">
        <f t="shared" si="391"/>
        <v>32478</v>
      </c>
      <c r="Q506" s="17" t="str">
        <f t="shared" si="392"/>
        <v/>
      </c>
      <c r="R506" s="17" t="str">
        <f t="shared" si="393"/>
        <v/>
      </c>
      <c r="S506" s="17" t="str">
        <f t="shared" si="394"/>
        <v/>
      </c>
      <c r="T506" s="17" t="str">
        <f t="shared" si="395"/>
        <v/>
      </c>
      <c r="U506" s="17" t="str">
        <f t="shared" si="396"/>
        <v/>
      </c>
      <c r="V506" s="17" t="str">
        <f t="shared" si="397"/>
        <v/>
      </c>
      <c r="W506" s="17" t="str">
        <f t="shared" si="398"/>
        <v/>
      </c>
      <c r="X506" s="17" t="str">
        <f t="shared" si="399"/>
        <v/>
      </c>
      <c r="Y506" s="17" t="str">
        <f t="shared" si="400"/>
        <v/>
      </c>
      <c r="Z506" s="17">
        <f t="shared" si="401"/>
        <v>5.5147058823530326E-3</v>
      </c>
      <c r="AA506" s="17">
        <f t="shared" si="402"/>
        <v>3.0462184873949472E-2</v>
      </c>
      <c r="AB506" s="17">
        <f t="shared" si="403"/>
        <v>1.6011644832605532E-2</v>
      </c>
      <c r="AC506" s="17">
        <f t="shared" si="404"/>
        <v>5.0847457627118953E-3</v>
      </c>
      <c r="AE506" s="17" t="str">
        <f t="shared" ca="1" si="405"/>
        <v/>
      </c>
      <c r="AF506" s="17" t="str">
        <f t="shared" ca="1" si="406"/>
        <v/>
      </c>
      <c r="AG506" s="17" t="str">
        <f t="shared" ca="1" si="407"/>
        <v/>
      </c>
      <c r="AH506" s="17" t="str">
        <f t="shared" ca="1" si="408"/>
        <v/>
      </c>
      <c r="AI506" s="17" t="str">
        <f t="shared" ca="1" si="409"/>
        <v/>
      </c>
      <c r="AJ506" s="17" t="str">
        <f t="shared" ca="1" si="410"/>
        <v/>
      </c>
      <c r="AK506" s="17" t="str">
        <f t="shared" ca="1" si="411"/>
        <v/>
      </c>
      <c r="AL506" s="17" t="str">
        <f t="shared" ca="1" si="412"/>
        <v/>
      </c>
      <c r="AM506" s="17" t="str">
        <f t="shared" ca="1" si="413"/>
        <v/>
      </c>
      <c r="AN506" s="17">
        <f t="shared" ca="1" si="414"/>
        <v>5.3949903660886367E-2</v>
      </c>
      <c r="AO506" s="17">
        <f t="shared" ca="1" si="415"/>
        <v>3.3719704952581475E-2</v>
      </c>
      <c r="AP506" s="17">
        <f t="shared" ca="1" si="416"/>
        <v>-4.3835616438356206E-2</v>
      </c>
      <c r="AQ506" s="17">
        <f t="shared" ca="1" si="417"/>
        <v>7.1364046973803053E-2</v>
      </c>
      <c r="AS506" s="17" t="str">
        <f t="shared" ca="1" si="418"/>
        <v/>
      </c>
      <c r="AT506" s="17" t="str">
        <f t="shared" ca="1" si="419"/>
        <v/>
      </c>
      <c r="AU506" s="17" t="str">
        <f t="shared" ca="1" si="420"/>
        <v/>
      </c>
      <c r="AV506" s="17" t="str">
        <f t="shared" ca="1" si="421"/>
        <v/>
      </c>
      <c r="AW506" s="17" t="str">
        <f t="shared" ca="1" si="422"/>
        <v/>
      </c>
      <c r="AX506" s="17" t="str">
        <f t="shared" ca="1" si="423"/>
        <v/>
      </c>
      <c r="AY506" s="17" t="str">
        <f t="shared" ca="1" si="424"/>
        <v/>
      </c>
      <c r="AZ506" s="17" t="str">
        <f t="shared" ca="1" si="425"/>
        <v/>
      </c>
      <c r="BA506" s="17" t="str">
        <f t="shared" ca="1" si="426"/>
        <v/>
      </c>
      <c r="BB506" s="17">
        <f t="shared" ca="1" si="427"/>
        <v>2.6008861286607843E-2</v>
      </c>
      <c r="BC506" s="17">
        <f t="shared" ca="1" si="428"/>
        <v>4.613827635288259E-2</v>
      </c>
      <c r="BD506" s="17">
        <f t="shared" ca="1" si="429"/>
        <v>-3.9128698291932773E-2</v>
      </c>
      <c r="BE506" s="17">
        <f t="shared" ca="1" si="430"/>
        <v>6.3083518214003043E-2</v>
      </c>
      <c r="BG506" s="17" t="str">
        <f t="shared" ca="1" si="431"/>
        <v/>
      </c>
      <c r="BH506" s="17" t="str">
        <f t="shared" ca="1" si="432"/>
        <v/>
      </c>
      <c r="BI506" s="17" t="str">
        <f t="shared" ca="1" si="433"/>
        <v/>
      </c>
      <c r="BJ506" s="17" t="str">
        <f t="shared" ca="1" si="434"/>
        <v/>
      </c>
      <c r="BK506" s="17" t="str">
        <f t="shared" ca="1" si="435"/>
        <v/>
      </c>
      <c r="BL506" s="17" t="str">
        <f t="shared" ca="1" si="436"/>
        <v/>
      </c>
      <c r="BM506" s="17" t="str">
        <f t="shared" ca="1" si="437"/>
        <v/>
      </c>
      <c r="BN506" s="17" t="str">
        <f t="shared" ca="1" si="438"/>
        <v/>
      </c>
      <c r="BO506" s="17" t="str">
        <f t="shared" ca="1" si="439"/>
        <v/>
      </c>
      <c r="BP506" s="17">
        <f t="shared" ca="1" si="440"/>
        <v>3.7590725771494249E-2</v>
      </c>
      <c r="BQ506" s="17">
        <f t="shared" ca="1" si="441"/>
        <v>2.2809012647465154E-2</v>
      </c>
      <c r="BR506" s="17">
        <f t="shared" ca="1" si="442"/>
        <v>-8.0719417944692617E-2</v>
      </c>
      <c r="BS506" s="17">
        <f t="shared" ca="1" si="443"/>
        <v>6.5440792727773811E-2</v>
      </c>
      <c r="BX506" t="str">
        <f>IF('Macrobond Imports'!FG505="","",'Macrobond Imports'!FG505)</f>
        <v/>
      </c>
      <c r="BY506" t="str">
        <f>IF('Macrobond Imports'!AI505="","",'Macrobond Imports'!AI505)</f>
        <v/>
      </c>
      <c r="CA506" s="37" t="str">
        <f t="shared" ca="1" si="444"/>
        <v/>
      </c>
      <c r="CB506" s="37" t="str">
        <f t="shared" ca="1" si="445"/>
        <v/>
      </c>
    </row>
    <row r="507" spans="1:80" x14ac:dyDescent="0.25">
      <c r="A507" s="10">
        <f>IF('Macrobond Imports'!A506="","",'Macrobond Imports'!A506)</f>
        <v>32509</v>
      </c>
      <c r="B507" s="9" t="str">
        <f>IF('Macrobond Imports'!B506="","",'Macrobond Imports'!B506)</f>
        <v/>
      </c>
      <c r="C507" s="9" t="str">
        <f>IF('Macrobond Imports'!C506="","",'Macrobond Imports'!C506)</f>
        <v/>
      </c>
      <c r="D507" s="9" t="str">
        <f>IF('Macrobond Imports'!Z506="","",'Macrobond Imports'!Z506)</f>
        <v/>
      </c>
      <c r="E507" s="9" t="str">
        <f>IF('Macrobond Imports'!BH506="","",'Macrobond Imports'!BH506)</f>
        <v/>
      </c>
      <c r="F507" s="9" t="str">
        <f>IF('Macrobond Imports'!BJ506="","",'Macrobond Imports'!BJ506)</f>
        <v/>
      </c>
      <c r="G507" s="9" t="str">
        <f>IF('Macrobond Imports'!BK506="","",'Macrobond Imports'!BK506)</f>
        <v/>
      </c>
      <c r="H507" s="9" t="str">
        <f>IF('Macrobond Imports'!BL506="","",'Macrobond Imports'!BL506)</f>
        <v/>
      </c>
      <c r="I507" s="9" t="str">
        <f>IF('Macrobond Imports'!BS506="","",'Macrobond Imports'!BS506)</f>
        <v/>
      </c>
      <c r="J507" s="9" t="str">
        <f>IF('Macrobond Imports'!AA506="","",'Macrobond Imports'!AA506)</f>
        <v/>
      </c>
      <c r="K507" s="9">
        <f>IF('Macrobond Imports'!DF506="","",'Macrobond Imports'!DF506)</f>
        <v>110.8</v>
      </c>
      <c r="L507" s="9">
        <f>IF('Macrobond Imports'!EA506="","",'Macrobond Imports'!EA506)</f>
        <v>102</v>
      </c>
      <c r="M507" s="9">
        <f>IF('Macrobond Imports'!FA506="","",'Macrobond Imports'!FA506)</f>
        <v>72.3</v>
      </c>
      <c r="N507" s="9">
        <f>IF('Macrobond Imports'!FC506="","",'Macrobond Imports'!FC506)</f>
        <v>119.5</v>
      </c>
      <c r="P507" s="16">
        <f t="shared" si="391"/>
        <v>32509</v>
      </c>
      <c r="Q507" s="17" t="str">
        <f t="shared" si="392"/>
        <v/>
      </c>
      <c r="R507" s="17" t="str">
        <f t="shared" si="393"/>
        <v/>
      </c>
      <c r="S507" s="17" t="str">
        <f t="shared" si="394"/>
        <v/>
      </c>
      <c r="T507" s="17" t="str">
        <f t="shared" si="395"/>
        <v/>
      </c>
      <c r="U507" s="17" t="str">
        <f t="shared" si="396"/>
        <v/>
      </c>
      <c r="V507" s="17" t="str">
        <f t="shared" si="397"/>
        <v/>
      </c>
      <c r="W507" s="17" t="str">
        <f t="shared" si="398"/>
        <v/>
      </c>
      <c r="X507" s="17" t="str">
        <f t="shared" si="399"/>
        <v/>
      </c>
      <c r="Y507" s="17" t="str">
        <f t="shared" si="400"/>
        <v/>
      </c>
      <c r="Z507" s="17">
        <f t="shared" si="401"/>
        <v>1.279707495429605E-2</v>
      </c>
      <c r="AA507" s="17">
        <f t="shared" si="402"/>
        <v>3.9755351681957318E-2</v>
      </c>
      <c r="AB507" s="17">
        <f t="shared" si="403"/>
        <v>3.5816618911174825E-2</v>
      </c>
      <c r="AC507" s="17">
        <f t="shared" si="404"/>
        <v>7.5885328836424737E-3</v>
      </c>
      <c r="AE507" s="17" t="str">
        <f t="shared" ca="1" si="405"/>
        <v/>
      </c>
      <c r="AF507" s="17" t="str">
        <f t="shared" ca="1" si="406"/>
        <v/>
      </c>
      <c r="AG507" s="17" t="str">
        <f t="shared" ca="1" si="407"/>
        <v/>
      </c>
      <c r="AH507" s="17" t="str">
        <f t="shared" ca="1" si="408"/>
        <v/>
      </c>
      <c r="AI507" s="17" t="str">
        <f t="shared" ca="1" si="409"/>
        <v/>
      </c>
      <c r="AJ507" s="17" t="str">
        <f t="shared" ca="1" si="410"/>
        <v/>
      </c>
      <c r="AK507" s="17" t="str">
        <f t="shared" ca="1" si="411"/>
        <v/>
      </c>
      <c r="AL507" s="17" t="str">
        <f t="shared" ca="1" si="412"/>
        <v/>
      </c>
      <c r="AM507" s="17" t="str">
        <f t="shared" ca="1" si="413"/>
        <v/>
      </c>
      <c r="AN507" s="17">
        <f t="shared" ca="1" si="414"/>
        <v>6.4361191162343845E-2</v>
      </c>
      <c r="AO507" s="17">
        <f t="shared" ca="1" si="415"/>
        <v>8.2802547770700619E-2</v>
      </c>
      <c r="AP507" s="17">
        <f t="shared" ca="1" si="416"/>
        <v>1.6877637130801704E-2</v>
      </c>
      <c r="AQ507" s="17">
        <f t="shared" ca="1" si="417"/>
        <v>6.8872987477638592E-2</v>
      </c>
      <c r="AS507" s="17" t="str">
        <f t="shared" ca="1" si="418"/>
        <v/>
      </c>
      <c r="AT507" s="17" t="str">
        <f t="shared" ca="1" si="419"/>
        <v/>
      </c>
      <c r="AU507" s="17" t="str">
        <f t="shared" ca="1" si="420"/>
        <v/>
      </c>
      <c r="AV507" s="17" t="str">
        <f t="shared" ca="1" si="421"/>
        <v/>
      </c>
      <c r="AW507" s="17" t="str">
        <f t="shared" ca="1" si="422"/>
        <v/>
      </c>
      <c r="AX507" s="17" t="str">
        <f t="shared" ca="1" si="423"/>
        <v/>
      </c>
      <c r="AY507" s="17" t="str">
        <f t="shared" ca="1" si="424"/>
        <v/>
      </c>
      <c r="AZ507" s="17" t="str">
        <f t="shared" ca="1" si="425"/>
        <v/>
      </c>
      <c r="BA507" s="17" t="str">
        <f t="shared" ca="1" si="426"/>
        <v/>
      </c>
      <c r="BB507" s="17">
        <f t="shared" ca="1" si="427"/>
        <v>8.3527006854828167E-2</v>
      </c>
      <c r="BC507" s="17">
        <f t="shared" ca="1" si="428"/>
        <v>0.24306025679861842</v>
      </c>
      <c r="BD507" s="17">
        <f t="shared" ca="1" si="429"/>
        <v>0.20547116433974977</v>
      </c>
      <c r="BE507" s="17">
        <f t="shared" ca="1" si="430"/>
        <v>7.7158400301470031E-2</v>
      </c>
      <c r="BG507" s="17" t="str">
        <f t="shared" ca="1" si="431"/>
        <v/>
      </c>
      <c r="BH507" s="17" t="str">
        <f t="shared" ca="1" si="432"/>
        <v/>
      </c>
      <c r="BI507" s="17" t="str">
        <f t="shared" ca="1" si="433"/>
        <v/>
      </c>
      <c r="BJ507" s="17" t="str">
        <f t="shared" ca="1" si="434"/>
        <v/>
      </c>
      <c r="BK507" s="17" t="str">
        <f t="shared" ca="1" si="435"/>
        <v/>
      </c>
      <c r="BL507" s="17" t="str">
        <f t="shared" ca="1" si="436"/>
        <v/>
      </c>
      <c r="BM507" s="17" t="str">
        <f t="shared" ca="1" si="437"/>
        <v/>
      </c>
      <c r="BN507" s="17" t="str">
        <f t="shared" ca="1" si="438"/>
        <v/>
      </c>
      <c r="BO507" s="17" t="str">
        <f t="shared" ca="1" si="439"/>
        <v/>
      </c>
      <c r="BP507" s="17">
        <f t="shared" ca="1" si="440"/>
        <v>4.6700923957851082E-2</v>
      </c>
      <c r="BQ507" s="17">
        <f t="shared" ca="1" si="441"/>
        <v>0.11262136545291423</v>
      </c>
      <c r="BR507" s="17">
        <f t="shared" ca="1" si="442"/>
        <v>5.5555448685271624E-3</v>
      </c>
      <c r="BS507" s="17">
        <f t="shared" ca="1" si="443"/>
        <v>6.4924188867113486E-2</v>
      </c>
      <c r="BX507" t="str">
        <f>IF('Macrobond Imports'!FG506="","",'Macrobond Imports'!FG506)</f>
        <v/>
      </c>
      <c r="BY507" t="str">
        <f>IF('Macrobond Imports'!AI506="","",'Macrobond Imports'!AI506)</f>
        <v/>
      </c>
      <c r="CA507" s="37" t="str">
        <f t="shared" ca="1" si="444"/>
        <v/>
      </c>
      <c r="CB507" s="37" t="str">
        <f t="shared" ca="1" si="445"/>
        <v/>
      </c>
    </row>
    <row r="508" spans="1:80" x14ac:dyDescent="0.25">
      <c r="A508" s="10">
        <f>IF('Macrobond Imports'!A507="","",'Macrobond Imports'!A507)</f>
        <v>32540</v>
      </c>
      <c r="B508" s="9" t="str">
        <f>IF('Macrobond Imports'!B507="","",'Macrobond Imports'!B507)</f>
        <v/>
      </c>
      <c r="C508" s="9" t="str">
        <f>IF('Macrobond Imports'!C507="","",'Macrobond Imports'!C507)</f>
        <v/>
      </c>
      <c r="D508" s="9" t="str">
        <f>IF('Macrobond Imports'!Z507="","",'Macrobond Imports'!Z507)</f>
        <v/>
      </c>
      <c r="E508" s="9" t="str">
        <f>IF('Macrobond Imports'!BH507="","",'Macrobond Imports'!BH507)</f>
        <v/>
      </c>
      <c r="F508" s="9" t="str">
        <f>IF('Macrobond Imports'!BJ507="","",'Macrobond Imports'!BJ507)</f>
        <v/>
      </c>
      <c r="G508" s="9" t="str">
        <f>IF('Macrobond Imports'!BK507="","",'Macrobond Imports'!BK507)</f>
        <v/>
      </c>
      <c r="H508" s="9" t="str">
        <f>IF('Macrobond Imports'!BL507="","",'Macrobond Imports'!BL507)</f>
        <v/>
      </c>
      <c r="I508" s="9" t="str">
        <f>IF('Macrobond Imports'!BS507="","",'Macrobond Imports'!BS507)</f>
        <v/>
      </c>
      <c r="J508" s="9" t="str">
        <f>IF('Macrobond Imports'!AA507="","",'Macrobond Imports'!AA507)</f>
        <v/>
      </c>
      <c r="K508" s="9">
        <f>IF('Macrobond Imports'!DF507="","",'Macrobond Imports'!DF507)</f>
        <v>111.3</v>
      </c>
      <c r="L508" s="9">
        <f>IF('Macrobond Imports'!EA507="","",'Macrobond Imports'!EA507)</f>
        <v>101.7</v>
      </c>
      <c r="M508" s="9">
        <f>IF('Macrobond Imports'!FA507="","",'Macrobond Imports'!FA507)</f>
        <v>73.3</v>
      </c>
      <c r="N508" s="9">
        <f>IF('Macrobond Imports'!FC507="","",'Macrobond Imports'!FC507)</f>
        <v>119.9</v>
      </c>
      <c r="P508" s="16">
        <f t="shared" si="391"/>
        <v>32540</v>
      </c>
      <c r="Q508" s="17" t="str">
        <f t="shared" si="392"/>
        <v/>
      </c>
      <c r="R508" s="17" t="str">
        <f t="shared" si="393"/>
        <v/>
      </c>
      <c r="S508" s="17" t="str">
        <f t="shared" si="394"/>
        <v/>
      </c>
      <c r="T508" s="17" t="str">
        <f t="shared" si="395"/>
        <v/>
      </c>
      <c r="U508" s="17" t="str">
        <f t="shared" si="396"/>
        <v/>
      </c>
      <c r="V508" s="17" t="str">
        <f t="shared" si="397"/>
        <v/>
      </c>
      <c r="W508" s="17" t="str">
        <f t="shared" si="398"/>
        <v/>
      </c>
      <c r="X508" s="17" t="str">
        <f t="shared" si="399"/>
        <v/>
      </c>
      <c r="Y508" s="17" t="str">
        <f t="shared" si="400"/>
        <v/>
      </c>
      <c r="Z508" s="17">
        <f t="shared" si="401"/>
        <v>4.512635379061436E-3</v>
      </c>
      <c r="AA508" s="17">
        <f t="shared" si="402"/>
        <v>-2.9411764705882248E-3</v>
      </c>
      <c r="AB508" s="17">
        <f t="shared" si="403"/>
        <v>1.3831258644536604E-2</v>
      </c>
      <c r="AC508" s="17">
        <f t="shared" si="404"/>
        <v>3.3472803347280866E-3</v>
      </c>
      <c r="AE508" s="17" t="str">
        <f t="shared" ca="1" si="405"/>
        <v/>
      </c>
      <c r="AF508" s="17" t="str">
        <f t="shared" ca="1" si="406"/>
        <v/>
      </c>
      <c r="AG508" s="17" t="str">
        <f t="shared" ca="1" si="407"/>
        <v/>
      </c>
      <c r="AH508" s="17" t="str">
        <f t="shared" ca="1" si="408"/>
        <v/>
      </c>
      <c r="AI508" s="17" t="str">
        <f t="shared" ca="1" si="409"/>
        <v/>
      </c>
      <c r="AJ508" s="17" t="str">
        <f t="shared" ca="1" si="410"/>
        <v/>
      </c>
      <c r="AK508" s="17" t="str">
        <f t="shared" ca="1" si="411"/>
        <v/>
      </c>
      <c r="AL508" s="17" t="str">
        <f t="shared" ca="1" si="412"/>
        <v/>
      </c>
      <c r="AM508" s="17" t="str">
        <f t="shared" ca="1" si="413"/>
        <v/>
      </c>
      <c r="AN508" s="17">
        <f t="shared" ca="1" si="414"/>
        <v>6.6091954022988508E-2</v>
      </c>
      <c r="AO508" s="17">
        <f t="shared" ca="1" si="415"/>
        <v>6.8277310924369727E-2</v>
      </c>
      <c r="AP508" s="17">
        <f t="shared" ca="1" si="416"/>
        <v>3.0942334739803234E-2</v>
      </c>
      <c r="AQ508" s="17">
        <f t="shared" ca="1" si="417"/>
        <v>6.8627450980392135E-2</v>
      </c>
      <c r="AS508" s="17" t="str">
        <f t="shared" ca="1" si="418"/>
        <v/>
      </c>
      <c r="AT508" s="17" t="str">
        <f t="shared" ca="1" si="419"/>
        <v/>
      </c>
      <c r="AU508" s="17" t="str">
        <f t="shared" ca="1" si="420"/>
        <v/>
      </c>
      <c r="AV508" s="17" t="str">
        <f t="shared" ca="1" si="421"/>
        <v/>
      </c>
      <c r="AW508" s="17" t="str">
        <f t="shared" ca="1" si="422"/>
        <v/>
      </c>
      <c r="AX508" s="17" t="str">
        <f t="shared" ca="1" si="423"/>
        <v/>
      </c>
      <c r="AY508" s="17" t="str">
        <f t="shared" ca="1" si="424"/>
        <v/>
      </c>
      <c r="AZ508" s="17" t="str">
        <f t="shared" ca="1" si="425"/>
        <v/>
      </c>
      <c r="BA508" s="17" t="str">
        <f t="shared" ca="1" si="426"/>
        <v/>
      </c>
      <c r="BB508" s="17">
        <f t="shared" ca="1" si="427"/>
        <v>9.512848626396786E-2</v>
      </c>
      <c r="BC508" s="17">
        <f t="shared" ca="1" si="428"/>
        <v>0.30237490138230316</v>
      </c>
      <c r="BD508" s="17">
        <f t="shared" ca="1" si="429"/>
        <v>0.29595210166750352</v>
      </c>
      <c r="BE508" s="17">
        <f t="shared" ca="1" si="430"/>
        <v>6.5979132750625835E-2</v>
      </c>
      <c r="BG508" s="17" t="str">
        <f t="shared" ca="1" si="431"/>
        <v/>
      </c>
      <c r="BH508" s="17" t="str">
        <f t="shared" ca="1" si="432"/>
        <v/>
      </c>
      <c r="BI508" s="17" t="str">
        <f t="shared" ca="1" si="433"/>
        <v/>
      </c>
      <c r="BJ508" s="17" t="str">
        <f t="shared" ca="1" si="434"/>
        <v/>
      </c>
      <c r="BK508" s="17" t="str">
        <f t="shared" ca="1" si="435"/>
        <v/>
      </c>
      <c r="BL508" s="17" t="str">
        <f t="shared" ca="1" si="436"/>
        <v/>
      </c>
      <c r="BM508" s="17" t="str">
        <f t="shared" ca="1" si="437"/>
        <v/>
      </c>
      <c r="BN508" s="17" t="str">
        <f t="shared" ca="1" si="438"/>
        <v/>
      </c>
      <c r="BO508" s="17" t="str">
        <f t="shared" ca="1" si="439"/>
        <v/>
      </c>
      <c r="BP508" s="17">
        <f t="shared" ca="1" si="440"/>
        <v>5.227887617065563E-2</v>
      </c>
      <c r="BQ508" s="17">
        <f t="shared" ca="1" si="441"/>
        <v>9.9254968647040087E-2</v>
      </c>
      <c r="BR508" s="17">
        <f t="shared" ca="1" si="442"/>
        <v>4.5128372713673759E-2</v>
      </c>
      <c r="BS508" s="17">
        <f t="shared" ca="1" si="443"/>
        <v>6.2867033031216879E-2</v>
      </c>
      <c r="BX508" t="str">
        <f>IF('Macrobond Imports'!FG507="","",'Macrobond Imports'!FG507)</f>
        <v/>
      </c>
      <c r="BY508" t="str">
        <f>IF('Macrobond Imports'!AI507="","",'Macrobond Imports'!AI507)</f>
        <v/>
      </c>
      <c r="CA508" s="37" t="str">
        <f t="shared" ca="1" si="444"/>
        <v/>
      </c>
      <c r="CB508" s="37" t="str">
        <f t="shared" ca="1" si="445"/>
        <v/>
      </c>
    </row>
    <row r="509" spans="1:80" x14ac:dyDescent="0.25">
      <c r="A509" s="10">
        <f>IF('Macrobond Imports'!A508="","",'Macrobond Imports'!A508)</f>
        <v>32568</v>
      </c>
      <c r="B509" s="9" t="str">
        <f>IF('Macrobond Imports'!B508="","",'Macrobond Imports'!B508)</f>
        <v/>
      </c>
      <c r="C509" s="9" t="str">
        <f>IF('Macrobond Imports'!C508="","",'Macrobond Imports'!C508)</f>
        <v/>
      </c>
      <c r="D509" s="9" t="str">
        <f>IF('Macrobond Imports'!Z508="","",'Macrobond Imports'!Z508)</f>
        <v/>
      </c>
      <c r="E509" s="9" t="str">
        <f>IF('Macrobond Imports'!BH508="","",'Macrobond Imports'!BH508)</f>
        <v/>
      </c>
      <c r="F509" s="9" t="str">
        <f>IF('Macrobond Imports'!BJ508="","",'Macrobond Imports'!BJ508)</f>
        <v/>
      </c>
      <c r="G509" s="9" t="str">
        <f>IF('Macrobond Imports'!BK508="","",'Macrobond Imports'!BK508)</f>
        <v/>
      </c>
      <c r="H509" s="9" t="str">
        <f>IF('Macrobond Imports'!BL508="","",'Macrobond Imports'!BL508)</f>
        <v/>
      </c>
      <c r="I509" s="9" t="str">
        <f>IF('Macrobond Imports'!BS508="","",'Macrobond Imports'!BS508)</f>
        <v/>
      </c>
      <c r="J509" s="9" t="str">
        <f>IF('Macrobond Imports'!AA508="","",'Macrobond Imports'!AA508)</f>
        <v/>
      </c>
      <c r="K509" s="9">
        <f>IF('Macrobond Imports'!DF508="","",'Macrobond Imports'!DF508)</f>
        <v>111.9</v>
      </c>
      <c r="L509" s="9">
        <f>IF('Macrobond Imports'!EA508="","",'Macrobond Imports'!EA508)</f>
        <v>102.9</v>
      </c>
      <c r="M509" s="9">
        <f>IF('Macrobond Imports'!FA508="","",'Macrobond Imports'!FA508)</f>
        <v>74.8</v>
      </c>
      <c r="N509" s="9">
        <f>IF('Macrobond Imports'!FC508="","",'Macrobond Imports'!FC508)</f>
        <v>120.2</v>
      </c>
      <c r="P509" s="16">
        <f t="shared" si="391"/>
        <v>32568</v>
      </c>
      <c r="Q509" s="17" t="str">
        <f t="shared" si="392"/>
        <v/>
      </c>
      <c r="R509" s="17" t="str">
        <f t="shared" si="393"/>
        <v/>
      </c>
      <c r="S509" s="17" t="str">
        <f t="shared" si="394"/>
        <v/>
      </c>
      <c r="T509" s="17" t="str">
        <f t="shared" si="395"/>
        <v/>
      </c>
      <c r="U509" s="17" t="str">
        <f t="shared" si="396"/>
        <v/>
      </c>
      <c r="V509" s="17" t="str">
        <f t="shared" si="397"/>
        <v/>
      </c>
      <c r="W509" s="17" t="str">
        <f t="shared" si="398"/>
        <v/>
      </c>
      <c r="X509" s="17" t="str">
        <f t="shared" si="399"/>
        <v/>
      </c>
      <c r="Y509" s="17" t="str">
        <f t="shared" si="400"/>
        <v/>
      </c>
      <c r="Z509" s="17">
        <f t="shared" si="401"/>
        <v>5.3908355795149188E-3</v>
      </c>
      <c r="AA509" s="17">
        <f t="shared" si="402"/>
        <v>1.1799410029498469E-2</v>
      </c>
      <c r="AB509" s="17">
        <f t="shared" si="403"/>
        <v>2.0463847203274321E-2</v>
      </c>
      <c r="AC509" s="17">
        <f t="shared" si="404"/>
        <v>2.5020850708923348E-3</v>
      </c>
      <c r="AE509" s="17" t="str">
        <f t="shared" ca="1" si="405"/>
        <v/>
      </c>
      <c r="AF509" s="17" t="str">
        <f t="shared" ca="1" si="406"/>
        <v/>
      </c>
      <c r="AG509" s="17" t="str">
        <f t="shared" ca="1" si="407"/>
        <v/>
      </c>
      <c r="AH509" s="17" t="str">
        <f t="shared" ca="1" si="408"/>
        <v/>
      </c>
      <c r="AI509" s="17" t="str">
        <f t="shared" ca="1" si="409"/>
        <v/>
      </c>
      <c r="AJ509" s="17" t="str">
        <f t="shared" ca="1" si="410"/>
        <v/>
      </c>
      <c r="AK509" s="17" t="str">
        <f t="shared" ca="1" si="411"/>
        <v/>
      </c>
      <c r="AL509" s="17" t="str">
        <f t="shared" ca="1" si="412"/>
        <v/>
      </c>
      <c r="AM509" s="17" t="str">
        <f t="shared" ca="1" si="413"/>
        <v/>
      </c>
      <c r="AN509" s="17">
        <f t="shared" ca="1" si="414"/>
        <v>6.7748091603053506E-2</v>
      </c>
      <c r="AO509" s="17">
        <f t="shared" ca="1" si="415"/>
        <v>9.3517534537725933E-2</v>
      </c>
      <c r="AP509" s="17">
        <f t="shared" ca="1" si="416"/>
        <v>5.500705218617763E-2</v>
      </c>
      <c r="AQ509" s="17">
        <f t="shared" ca="1" si="417"/>
        <v>6.560283687943258E-2</v>
      </c>
      <c r="AS509" s="17" t="str">
        <f t="shared" ca="1" si="418"/>
        <v/>
      </c>
      <c r="AT509" s="17" t="str">
        <f t="shared" ca="1" si="419"/>
        <v/>
      </c>
      <c r="AU509" s="17" t="str">
        <f t="shared" ca="1" si="420"/>
        <v/>
      </c>
      <c r="AV509" s="17" t="str">
        <f t="shared" ca="1" si="421"/>
        <v/>
      </c>
      <c r="AW509" s="17" t="str">
        <f t="shared" ca="1" si="422"/>
        <v/>
      </c>
      <c r="AX509" s="17" t="str">
        <f t="shared" ca="1" si="423"/>
        <v/>
      </c>
      <c r="AY509" s="17" t="str">
        <f t="shared" ca="1" si="424"/>
        <v/>
      </c>
      <c r="AZ509" s="17" t="str">
        <f t="shared" ca="1" si="425"/>
        <v/>
      </c>
      <c r="BA509" s="17" t="str">
        <f t="shared" ca="1" si="426"/>
        <v/>
      </c>
      <c r="BB509" s="17">
        <f t="shared" ca="1" si="427"/>
        <v>9.4588946338759028E-2</v>
      </c>
      <c r="BC509" s="17">
        <f t="shared" ca="1" si="428"/>
        <v>0.21055763046696674</v>
      </c>
      <c r="BD509" s="17">
        <f t="shared" ca="1" si="429"/>
        <v>0.31881749878926713</v>
      </c>
      <c r="BE509" s="17">
        <f t="shared" ca="1" si="430"/>
        <v>5.5064752846192944E-2</v>
      </c>
      <c r="BG509" s="17" t="str">
        <f t="shared" ca="1" si="431"/>
        <v/>
      </c>
      <c r="BH509" s="17" t="str">
        <f t="shared" ca="1" si="432"/>
        <v/>
      </c>
      <c r="BI509" s="17" t="str">
        <f t="shared" ca="1" si="433"/>
        <v/>
      </c>
      <c r="BJ509" s="17" t="str">
        <f t="shared" ca="1" si="434"/>
        <v/>
      </c>
      <c r="BK509" s="17" t="str">
        <f t="shared" ca="1" si="435"/>
        <v/>
      </c>
      <c r="BL509" s="17" t="str">
        <f t="shared" ca="1" si="436"/>
        <v/>
      </c>
      <c r="BM509" s="17" t="str">
        <f t="shared" ca="1" si="437"/>
        <v/>
      </c>
      <c r="BN509" s="17" t="str">
        <f t="shared" ca="1" si="438"/>
        <v/>
      </c>
      <c r="BO509" s="17" t="str">
        <f t="shared" ca="1" si="439"/>
        <v/>
      </c>
      <c r="BP509" s="17">
        <f t="shared" ca="1" si="440"/>
        <v>5.9744289161276054E-2</v>
      </c>
      <c r="BQ509" s="17">
        <f t="shared" ca="1" si="441"/>
        <v>0.12534913380805612</v>
      </c>
      <c r="BR509" s="17">
        <f t="shared" ca="1" si="442"/>
        <v>0.12570595040490917</v>
      </c>
      <c r="BS509" s="17">
        <f t="shared" ca="1" si="443"/>
        <v>5.9066546256333341E-2</v>
      </c>
      <c r="BX509" t="str">
        <f>IF('Macrobond Imports'!FG508="","",'Macrobond Imports'!FG508)</f>
        <v/>
      </c>
      <c r="BY509" t="str">
        <f>IF('Macrobond Imports'!AI508="","",'Macrobond Imports'!AI508)</f>
        <v/>
      </c>
      <c r="CA509" s="37" t="str">
        <f t="shared" ca="1" si="444"/>
        <v/>
      </c>
      <c r="CB509" s="37" t="str">
        <f t="shared" ca="1" si="445"/>
        <v/>
      </c>
    </row>
    <row r="510" spans="1:80" x14ac:dyDescent="0.25">
      <c r="A510" s="10">
        <f>IF('Macrobond Imports'!A509="","",'Macrobond Imports'!A509)</f>
        <v>32599</v>
      </c>
      <c r="B510" s="9" t="str">
        <f>IF('Macrobond Imports'!B509="","",'Macrobond Imports'!B509)</f>
        <v/>
      </c>
      <c r="C510" s="9" t="str">
        <f>IF('Macrobond Imports'!C509="","",'Macrobond Imports'!C509)</f>
        <v/>
      </c>
      <c r="D510" s="9" t="str">
        <f>IF('Macrobond Imports'!Z509="","",'Macrobond Imports'!Z509)</f>
        <v/>
      </c>
      <c r="E510" s="9" t="str">
        <f>IF('Macrobond Imports'!BH509="","",'Macrobond Imports'!BH509)</f>
        <v/>
      </c>
      <c r="F510" s="9" t="str">
        <f>IF('Macrobond Imports'!BJ509="","",'Macrobond Imports'!BJ509)</f>
        <v/>
      </c>
      <c r="G510" s="9" t="str">
        <f>IF('Macrobond Imports'!BK509="","",'Macrobond Imports'!BK509)</f>
        <v/>
      </c>
      <c r="H510" s="9" t="str">
        <f>IF('Macrobond Imports'!BL509="","",'Macrobond Imports'!BL509)</f>
        <v/>
      </c>
      <c r="I510" s="9" t="str">
        <f>IF('Macrobond Imports'!BS509="","",'Macrobond Imports'!BS509)</f>
        <v/>
      </c>
      <c r="J510" s="9" t="str">
        <f>IF('Macrobond Imports'!AA509="","",'Macrobond Imports'!AA509)</f>
        <v/>
      </c>
      <c r="K510" s="9">
        <f>IF('Macrobond Imports'!DF509="","",'Macrobond Imports'!DF509)</f>
        <v>112.5</v>
      </c>
      <c r="L510" s="9">
        <f>IF('Macrobond Imports'!EA509="","",'Macrobond Imports'!EA509)</f>
        <v>104.1</v>
      </c>
      <c r="M510" s="9">
        <f>IF('Macrobond Imports'!FA509="","",'Macrobond Imports'!FA509)</f>
        <v>78</v>
      </c>
      <c r="N510" s="9">
        <f>IF('Macrobond Imports'!FC509="","",'Macrobond Imports'!FC509)</f>
        <v>120.5</v>
      </c>
      <c r="P510" s="16">
        <f t="shared" si="391"/>
        <v>32599</v>
      </c>
      <c r="Q510" s="17" t="str">
        <f t="shared" si="392"/>
        <v/>
      </c>
      <c r="R510" s="17" t="str">
        <f t="shared" si="393"/>
        <v/>
      </c>
      <c r="S510" s="17" t="str">
        <f t="shared" si="394"/>
        <v/>
      </c>
      <c r="T510" s="17" t="str">
        <f t="shared" si="395"/>
        <v/>
      </c>
      <c r="U510" s="17" t="str">
        <f t="shared" si="396"/>
        <v/>
      </c>
      <c r="V510" s="17" t="str">
        <f t="shared" si="397"/>
        <v/>
      </c>
      <c r="W510" s="17" t="str">
        <f t="shared" si="398"/>
        <v/>
      </c>
      <c r="X510" s="17" t="str">
        <f t="shared" si="399"/>
        <v/>
      </c>
      <c r="Y510" s="17" t="str">
        <f t="shared" si="400"/>
        <v/>
      </c>
      <c r="Z510" s="17">
        <f t="shared" si="401"/>
        <v>5.3619302949061698E-3</v>
      </c>
      <c r="AA510" s="17">
        <f t="shared" si="402"/>
        <v>1.1661807580174877E-2</v>
      </c>
      <c r="AB510" s="17">
        <f t="shared" si="403"/>
        <v>4.2780748663101553E-2</v>
      </c>
      <c r="AC510" s="17">
        <f t="shared" si="404"/>
        <v>2.4958402662229595E-3</v>
      </c>
      <c r="AE510" s="17" t="str">
        <f t="shared" ca="1" si="405"/>
        <v/>
      </c>
      <c r="AF510" s="17" t="str">
        <f t="shared" ca="1" si="406"/>
        <v/>
      </c>
      <c r="AG510" s="17" t="str">
        <f t="shared" ca="1" si="407"/>
        <v/>
      </c>
      <c r="AH510" s="17" t="str">
        <f t="shared" ca="1" si="408"/>
        <v/>
      </c>
      <c r="AI510" s="17" t="str">
        <f t="shared" ca="1" si="409"/>
        <v/>
      </c>
      <c r="AJ510" s="17" t="str">
        <f t="shared" ca="1" si="410"/>
        <v/>
      </c>
      <c r="AK510" s="17" t="str">
        <f t="shared" ca="1" si="411"/>
        <v/>
      </c>
      <c r="AL510" s="17" t="str">
        <f t="shared" ca="1" si="412"/>
        <v/>
      </c>
      <c r="AM510" s="17" t="str">
        <f t="shared" ca="1" si="413"/>
        <v/>
      </c>
      <c r="AN510" s="17">
        <f t="shared" ca="1" si="414"/>
        <v>6.6350710900473953E-2</v>
      </c>
      <c r="AO510" s="17">
        <f t="shared" ca="1" si="415"/>
        <v>9.1194968553458988E-2</v>
      </c>
      <c r="AP510" s="17">
        <f t="shared" ca="1" si="416"/>
        <v>9.243697478991586E-2</v>
      </c>
      <c r="AQ510" s="17">
        <f t="shared" ca="1" si="417"/>
        <v>6.0739436619718257E-2</v>
      </c>
      <c r="AS510" s="17" t="str">
        <f t="shared" ca="1" si="418"/>
        <v/>
      </c>
      <c r="AT510" s="17" t="str">
        <f t="shared" ca="1" si="419"/>
        <v/>
      </c>
      <c r="AU510" s="17" t="str">
        <f t="shared" ca="1" si="420"/>
        <v/>
      </c>
      <c r="AV510" s="17" t="str">
        <f t="shared" ca="1" si="421"/>
        <v/>
      </c>
      <c r="AW510" s="17" t="str">
        <f t="shared" ca="1" si="422"/>
        <v/>
      </c>
      <c r="AX510" s="17" t="str">
        <f t="shared" ca="1" si="423"/>
        <v/>
      </c>
      <c r="AY510" s="17" t="str">
        <f t="shared" ca="1" si="424"/>
        <v/>
      </c>
      <c r="AZ510" s="17" t="str">
        <f t="shared" ca="1" si="425"/>
        <v/>
      </c>
      <c r="BA510" s="17" t="str">
        <f t="shared" ca="1" si="426"/>
        <v/>
      </c>
      <c r="BB510" s="17">
        <f t="shared" ca="1" si="427"/>
        <v>6.2798782480020909E-2</v>
      </c>
      <c r="BC510" s="17">
        <f t="shared" ca="1" si="428"/>
        <v>8.4931280830569111E-2</v>
      </c>
      <c r="BD510" s="17">
        <f t="shared" ca="1" si="429"/>
        <v>0.35464413670373052</v>
      </c>
      <c r="BE510" s="17">
        <f t="shared" ca="1" si="430"/>
        <v>3.3895312955314338E-2</v>
      </c>
      <c r="BG510" s="17" t="str">
        <f t="shared" ca="1" si="431"/>
        <v/>
      </c>
      <c r="BH510" s="17" t="str">
        <f t="shared" ca="1" si="432"/>
        <v/>
      </c>
      <c r="BI510" s="17" t="str">
        <f t="shared" ca="1" si="433"/>
        <v/>
      </c>
      <c r="BJ510" s="17" t="str">
        <f t="shared" ca="1" si="434"/>
        <v/>
      </c>
      <c r="BK510" s="17" t="str">
        <f t="shared" ca="1" si="435"/>
        <v/>
      </c>
      <c r="BL510" s="17" t="str">
        <f t="shared" ca="1" si="436"/>
        <v/>
      </c>
      <c r="BM510" s="17" t="str">
        <f t="shared" ca="1" si="437"/>
        <v/>
      </c>
      <c r="BN510" s="17" t="str">
        <f t="shared" ca="1" si="438"/>
        <v/>
      </c>
      <c r="BO510" s="17" t="str">
        <f t="shared" ca="1" si="439"/>
        <v/>
      </c>
      <c r="BP510" s="17">
        <f t="shared" ca="1" si="440"/>
        <v>7.3112847593175045E-2</v>
      </c>
      <c r="BQ510" s="17">
        <f t="shared" ca="1" si="441"/>
        <v>0.16130743412676996</v>
      </c>
      <c r="BR510" s="17">
        <f t="shared" ca="1" si="442"/>
        <v>0.27788279773156876</v>
      </c>
      <c r="BS510" s="17">
        <f t="shared" ca="1" si="443"/>
        <v>5.5305179264336868E-2</v>
      </c>
      <c r="BX510" t="str">
        <f>IF('Macrobond Imports'!FG509="","",'Macrobond Imports'!FG509)</f>
        <v/>
      </c>
      <c r="BY510" t="str">
        <f>IF('Macrobond Imports'!AI509="","",'Macrobond Imports'!AI509)</f>
        <v/>
      </c>
      <c r="CA510" s="37" t="str">
        <f t="shared" ca="1" si="444"/>
        <v/>
      </c>
      <c r="CB510" s="37" t="str">
        <f t="shared" ca="1" si="445"/>
        <v/>
      </c>
    </row>
    <row r="511" spans="1:80" x14ac:dyDescent="0.25">
      <c r="A511" s="10">
        <f>IF('Macrobond Imports'!A510="","",'Macrobond Imports'!A510)</f>
        <v>32629</v>
      </c>
      <c r="B511" s="9" t="str">
        <f>IF('Macrobond Imports'!B510="","",'Macrobond Imports'!B510)</f>
        <v/>
      </c>
      <c r="C511" s="9" t="str">
        <f>IF('Macrobond Imports'!C510="","",'Macrobond Imports'!C510)</f>
        <v/>
      </c>
      <c r="D511" s="9" t="str">
        <f>IF('Macrobond Imports'!Z510="","",'Macrobond Imports'!Z510)</f>
        <v/>
      </c>
      <c r="E511" s="9" t="str">
        <f>IF('Macrobond Imports'!BH510="","",'Macrobond Imports'!BH510)</f>
        <v/>
      </c>
      <c r="F511" s="9" t="str">
        <f>IF('Macrobond Imports'!BJ510="","",'Macrobond Imports'!BJ510)</f>
        <v/>
      </c>
      <c r="G511" s="9" t="str">
        <f>IF('Macrobond Imports'!BK510="","",'Macrobond Imports'!BK510)</f>
        <v/>
      </c>
      <c r="H511" s="9" t="str">
        <f>IF('Macrobond Imports'!BL510="","",'Macrobond Imports'!BL510)</f>
        <v/>
      </c>
      <c r="I511" s="9" t="str">
        <f>IF('Macrobond Imports'!BS510="","",'Macrobond Imports'!BS510)</f>
        <v/>
      </c>
      <c r="J511" s="9" t="str">
        <f>IF('Macrobond Imports'!AA510="","",'Macrobond Imports'!AA510)</f>
        <v/>
      </c>
      <c r="K511" s="9">
        <f>IF('Macrobond Imports'!DF510="","",'Macrobond Imports'!DF510)</f>
        <v>112.6</v>
      </c>
      <c r="L511" s="9">
        <f>IF('Macrobond Imports'!EA510="","",'Macrobond Imports'!EA510)</f>
        <v>104.5</v>
      </c>
      <c r="M511" s="9">
        <f>IF('Macrobond Imports'!FA510="","",'Macrobond Imports'!FA510)</f>
        <v>78.099999999999994</v>
      </c>
      <c r="N511" s="9">
        <f>IF('Macrobond Imports'!FC510="","",'Macrobond Imports'!FC510)</f>
        <v>120.6</v>
      </c>
      <c r="P511" s="16">
        <f t="shared" si="391"/>
        <v>32629</v>
      </c>
      <c r="Q511" s="17" t="str">
        <f t="shared" si="392"/>
        <v/>
      </c>
      <c r="R511" s="17" t="str">
        <f t="shared" si="393"/>
        <v/>
      </c>
      <c r="S511" s="17" t="str">
        <f t="shared" si="394"/>
        <v/>
      </c>
      <c r="T511" s="17" t="str">
        <f t="shared" si="395"/>
        <v/>
      </c>
      <c r="U511" s="17" t="str">
        <f t="shared" si="396"/>
        <v/>
      </c>
      <c r="V511" s="17" t="str">
        <f t="shared" si="397"/>
        <v/>
      </c>
      <c r="W511" s="17" t="str">
        <f t="shared" si="398"/>
        <v/>
      </c>
      <c r="X511" s="17" t="str">
        <f t="shared" si="399"/>
        <v/>
      </c>
      <c r="Y511" s="17" t="str">
        <f t="shared" si="400"/>
        <v/>
      </c>
      <c r="Z511" s="17">
        <f t="shared" si="401"/>
        <v>8.8888888888893902E-4</v>
      </c>
      <c r="AA511" s="17">
        <f t="shared" si="402"/>
        <v>3.842459173871271E-3</v>
      </c>
      <c r="AB511" s="17">
        <f t="shared" si="403"/>
        <v>1.2820512820512775E-3</v>
      </c>
      <c r="AC511" s="17">
        <f t="shared" si="404"/>
        <v>8.2987551867219622E-4</v>
      </c>
      <c r="AE511" s="17" t="str">
        <f t="shared" ca="1" si="405"/>
        <v/>
      </c>
      <c r="AF511" s="17" t="str">
        <f t="shared" ca="1" si="406"/>
        <v/>
      </c>
      <c r="AG511" s="17" t="str">
        <f t="shared" ca="1" si="407"/>
        <v/>
      </c>
      <c r="AH511" s="17" t="str">
        <f t="shared" ca="1" si="408"/>
        <v/>
      </c>
      <c r="AI511" s="17" t="str">
        <f t="shared" ca="1" si="409"/>
        <v/>
      </c>
      <c r="AJ511" s="17" t="str">
        <f t="shared" ca="1" si="410"/>
        <v/>
      </c>
      <c r="AK511" s="17" t="str">
        <f t="shared" ca="1" si="411"/>
        <v/>
      </c>
      <c r="AL511" s="17" t="str">
        <f t="shared" ca="1" si="412"/>
        <v/>
      </c>
      <c r="AM511" s="17" t="str">
        <f t="shared" ca="1" si="413"/>
        <v/>
      </c>
      <c r="AN511" s="17">
        <f t="shared" ca="1" si="414"/>
        <v>6.026365348399243E-2</v>
      </c>
      <c r="AO511" s="17">
        <f t="shared" ca="1" si="415"/>
        <v>9.081419624217113E-2</v>
      </c>
      <c r="AP511" s="17">
        <f t="shared" ca="1" si="416"/>
        <v>9.0782122905027851E-2</v>
      </c>
      <c r="AQ511" s="17">
        <f t="shared" ca="1" si="417"/>
        <v>5.5118110236220375E-2</v>
      </c>
      <c r="AS511" s="17" t="str">
        <f t="shared" ca="1" si="418"/>
        <v/>
      </c>
      <c r="AT511" s="17" t="str">
        <f t="shared" ca="1" si="419"/>
        <v/>
      </c>
      <c r="AU511" s="17" t="str">
        <f t="shared" ca="1" si="420"/>
        <v/>
      </c>
      <c r="AV511" s="17" t="str">
        <f t="shared" ca="1" si="421"/>
        <v/>
      </c>
      <c r="AW511" s="17" t="str">
        <f t="shared" ca="1" si="422"/>
        <v/>
      </c>
      <c r="AX511" s="17" t="str">
        <f t="shared" ca="1" si="423"/>
        <v/>
      </c>
      <c r="AY511" s="17" t="str">
        <f t="shared" ca="1" si="424"/>
        <v/>
      </c>
      <c r="AZ511" s="17" t="str">
        <f t="shared" ca="1" si="425"/>
        <v/>
      </c>
      <c r="BA511" s="17" t="str">
        <f t="shared" ca="1" si="426"/>
        <v/>
      </c>
      <c r="BB511" s="17">
        <f t="shared" ca="1" si="427"/>
        <v>4.7545522073228375E-2</v>
      </c>
      <c r="BC511" s="17">
        <f t="shared" ca="1" si="428"/>
        <v>0.11475993121371064</v>
      </c>
      <c r="BD511" s="17">
        <f t="shared" ca="1" si="429"/>
        <v>0.2888080407600131</v>
      </c>
      <c r="BE511" s="17">
        <f t="shared" ca="1" si="430"/>
        <v>2.3558098496765378E-2</v>
      </c>
      <c r="BG511" s="17" t="str">
        <f t="shared" ca="1" si="431"/>
        <v/>
      </c>
      <c r="BH511" s="17" t="str">
        <f t="shared" ca="1" si="432"/>
        <v/>
      </c>
      <c r="BI511" s="17" t="str">
        <f t="shared" ca="1" si="433"/>
        <v/>
      </c>
      <c r="BJ511" s="17" t="str">
        <f t="shared" ca="1" si="434"/>
        <v/>
      </c>
      <c r="BK511" s="17" t="str">
        <f t="shared" ca="1" si="435"/>
        <v/>
      </c>
      <c r="BL511" s="17" t="str">
        <f t="shared" ca="1" si="436"/>
        <v/>
      </c>
      <c r="BM511" s="17" t="str">
        <f t="shared" ca="1" si="437"/>
        <v/>
      </c>
      <c r="BN511" s="17" t="str">
        <f t="shared" ca="1" si="438"/>
        <v/>
      </c>
      <c r="BO511" s="17" t="str">
        <f t="shared" ca="1" si="439"/>
        <v/>
      </c>
      <c r="BP511" s="17">
        <f t="shared" ca="1" si="440"/>
        <v>7.1072799524221519E-2</v>
      </c>
      <c r="BQ511" s="17">
        <f t="shared" ca="1" si="441"/>
        <v>0.20492130675799713</v>
      </c>
      <c r="BR511" s="17">
        <f t="shared" ca="1" si="442"/>
        <v>0.29237513480758226</v>
      </c>
      <c r="BS511" s="17">
        <f t="shared" ca="1" si="443"/>
        <v>4.4553289284688269E-2</v>
      </c>
      <c r="BX511" t="str">
        <f>IF('Macrobond Imports'!FG510="","",'Macrobond Imports'!FG510)</f>
        <v/>
      </c>
      <c r="BY511" t="str">
        <f>IF('Macrobond Imports'!AI510="","",'Macrobond Imports'!AI510)</f>
        <v/>
      </c>
      <c r="CA511" s="37" t="str">
        <f t="shared" ca="1" si="444"/>
        <v/>
      </c>
      <c r="CB511" s="37" t="str">
        <f t="shared" ca="1" si="445"/>
        <v/>
      </c>
    </row>
    <row r="512" spans="1:80" x14ac:dyDescent="0.25">
      <c r="A512" s="10">
        <f>IF('Macrobond Imports'!A511="","",'Macrobond Imports'!A511)</f>
        <v>32660</v>
      </c>
      <c r="B512" s="9" t="str">
        <f>IF('Macrobond Imports'!B511="","",'Macrobond Imports'!B511)</f>
        <v/>
      </c>
      <c r="C512" s="9" t="str">
        <f>IF('Macrobond Imports'!C511="","",'Macrobond Imports'!C511)</f>
        <v/>
      </c>
      <c r="D512" s="9" t="str">
        <f>IF('Macrobond Imports'!Z511="","",'Macrobond Imports'!Z511)</f>
        <v/>
      </c>
      <c r="E512" s="9" t="str">
        <f>IF('Macrobond Imports'!BH511="","",'Macrobond Imports'!BH511)</f>
        <v/>
      </c>
      <c r="F512" s="9" t="str">
        <f>IF('Macrobond Imports'!BJ511="","",'Macrobond Imports'!BJ511)</f>
        <v/>
      </c>
      <c r="G512" s="9" t="str">
        <f>IF('Macrobond Imports'!BK511="","",'Macrobond Imports'!BK511)</f>
        <v/>
      </c>
      <c r="H512" s="9" t="str">
        <f>IF('Macrobond Imports'!BL511="","",'Macrobond Imports'!BL511)</f>
        <v/>
      </c>
      <c r="I512" s="9" t="str">
        <f>IF('Macrobond Imports'!BS511="","",'Macrobond Imports'!BS511)</f>
        <v/>
      </c>
      <c r="J512" s="9" t="str">
        <f>IF('Macrobond Imports'!AA511="","",'Macrobond Imports'!AA511)</f>
        <v/>
      </c>
      <c r="K512" s="9">
        <f>IF('Macrobond Imports'!DF511="","",'Macrobond Imports'!DF511)</f>
        <v>112.5</v>
      </c>
      <c r="L512" s="9">
        <f>IF('Macrobond Imports'!EA511="","",'Macrobond Imports'!EA511)</f>
        <v>103.2</v>
      </c>
      <c r="M512" s="9">
        <f>IF('Macrobond Imports'!FA511="","",'Macrobond Imports'!FA511)</f>
        <v>77.8</v>
      </c>
      <c r="N512" s="9">
        <f>IF('Macrobond Imports'!FC511="","",'Macrobond Imports'!FC511)</f>
        <v>120.6</v>
      </c>
      <c r="P512" s="16">
        <f t="shared" si="391"/>
        <v>32660</v>
      </c>
      <c r="Q512" s="17" t="str">
        <f t="shared" si="392"/>
        <v/>
      </c>
      <c r="R512" s="17" t="str">
        <f t="shared" si="393"/>
        <v/>
      </c>
      <c r="S512" s="17" t="str">
        <f t="shared" si="394"/>
        <v/>
      </c>
      <c r="T512" s="17" t="str">
        <f t="shared" si="395"/>
        <v/>
      </c>
      <c r="U512" s="17" t="str">
        <f t="shared" si="396"/>
        <v/>
      </c>
      <c r="V512" s="17" t="str">
        <f t="shared" si="397"/>
        <v/>
      </c>
      <c r="W512" s="17" t="str">
        <f t="shared" si="398"/>
        <v/>
      </c>
      <c r="X512" s="17" t="str">
        <f t="shared" si="399"/>
        <v/>
      </c>
      <c r="Y512" s="17" t="str">
        <f t="shared" si="400"/>
        <v/>
      </c>
      <c r="Z512" s="17">
        <f t="shared" si="401"/>
        <v>-8.8809946714030197E-4</v>
      </c>
      <c r="AA512" s="17">
        <f t="shared" si="402"/>
        <v>-1.2440191387559807E-2</v>
      </c>
      <c r="AB512" s="17">
        <f t="shared" si="403"/>
        <v>-3.8412291933418441E-3</v>
      </c>
      <c r="AC512" s="17">
        <f t="shared" si="404"/>
        <v>0</v>
      </c>
      <c r="AE512" s="17" t="str">
        <f t="shared" ca="1" si="405"/>
        <v/>
      </c>
      <c r="AF512" s="17" t="str">
        <f t="shared" ca="1" si="406"/>
        <v/>
      </c>
      <c r="AG512" s="17" t="str">
        <f t="shared" ca="1" si="407"/>
        <v/>
      </c>
      <c r="AH512" s="17" t="str">
        <f t="shared" ca="1" si="408"/>
        <v/>
      </c>
      <c r="AI512" s="17" t="str">
        <f t="shared" ca="1" si="409"/>
        <v/>
      </c>
      <c r="AJ512" s="17" t="str">
        <f t="shared" ca="1" si="410"/>
        <v/>
      </c>
      <c r="AK512" s="17" t="str">
        <f t="shared" ca="1" si="411"/>
        <v/>
      </c>
      <c r="AL512" s="17" t="str">
        <f t="shared" ca="1" si="412"/>
        <v/>
      </c>
      <c r="AM512" s="17" t="str">
        <f t="shared" ca="1" si="413"/>
        <v/>
      </c>
      <c r="AN512" s="17">
        <f t="shared" ca="1" si="414"/>
        <v>4.748603351955305E-2</v>
      </c>
      <c r="AO512" s="17">
        <f t="shared" ca="1" si="415"/>
        <v>6.3917525773195871E-2</v>
      </c>
      <c r="AP512" s="17">
        <f t="shared" ca="1" si="416"/>
        <v>6.8681318681318659E-2</v>
      </c>
      <c r="AQ512" s="17">
        <f t="shared" ca="1" si="417"/>
        <v>4.9608355091383727E-2</v>
      </c>
      <c r="AS512" s="17" t="str">
        <f t="shared" ca="1" si="418"/>
        <v/>
      </c>
      <c r="AT512" s="17" t="str">
        <f t="shared" ca="1" si="419"/>
        <v/>
      </c>
      <c r="AU512" s="17" t="str">
        <f t="shared" ca="1" si="420"/>
        <v/>
      </c>
      <c r="AV512" s="17" t="str">
        <f t="shared" ca="1" si="421"/>
        <v/>
      </c>
      <c r="AW512" s="17" t="str">
        <f t="shared" ca="1" si="422"/>
        <v/>
      </c>
      <c r="AX512" s="17" t="str">
        <f t="shared" ca="1" si="423"/>
        <v/>
      </c>
      <c r="AY512" s="17" t="str">
        <f t="shared" ca="1" si="424"/>
        <v/>
      </c>
      <c r="AZ512" s="17" t="str">
        <f t="shared" ca="1" si="425"/>
        <v/>
      </c>
      <c r="BA512" s="17" t="str">
        <f t="shared" ca="1" si="426"/>
        <v/>
      </c>
      <c r="BB512" s="17">
        <f t="shared" ca="1" si="427"/>
        <v>2.1620840413471898E-2</v>
      </c>
      <c r="BC512" s="17">
        <f t="shared" ca="1" si="428"/>
        <v>1.1712905934664786E-2</v>
      </c>
      <c r="BD512" s="17">
        <f t="shared" ca="1" si="429"/>
        <v>0.17033985947833674</v>
      </c>
      <c r="BE512" s="17">
        <f t="shared" ca="1" si="430"/>
        <v>1.3377740617797507E-2</v>
      </c>
      <c r="BG512" s="17" t="str">
        <f t="shared" ca="1" si="431"/>
        <v/>
      </c>
      <c r="BH512" s="17" t="str">
        <f t="shared" ca="1" si="432"/>
        <v/>
      </c>
      <c r="BI512" s="17" t="str">
        <f t="shared" ca="1" si="433"/>
        <v/>
      </c>
      <c r="BJ512" s="17" t="str">
        <f t="shared" ca="1" si="434"/>
        <v/>
      </c>
      <c r="BK512" s="17" t="str">
        <f t="shared" ca="1" si="435"/>
        <v/>
      </c>
      <c r="BL512" s="17" t="str">
        <f t="shared" ca="1" si="436"/>
        <v/>
      </c>
      <c r="BM512" s="17" t="str">
        <f t="shared" ca="1" si="437"/>
        <v/>
      </c>
      <c r="BN512" s="17" t="str">
        <f t="shared" ca="1" si="438"/>
        <v/>
      </c>
      <c r="BO512" s="17" t="str">
        <f t="shared" ca="1" si="439"/>
        <v/>
      </c>
      <c r="BP512" s="17">
        <f t="shared" ca="1" si="440"/>
        <v>5.7475710957892501E-2</v>
      </c>
      <c r="BQ512" s="17">
        <f t="shared" ca="1" si="441"/>
        <v>0.10667826314657392</v>
      </c>
      <c r="BR512" s="17">
        <f t="shared" ca="1" si="442"/>
        <v>0.24236254217945663</v>
      </c>
      <c r="BS512" s="17">
        <f t="shared" ca="1" si="443"/>
        <v>3.4011187291873357E-2</v>
      </c>
      <c r="BX512" t="str">
        <f>IF('Macrobond Imports'!FG511="","",'Macrobond Imports'!FG511)</f>
        <v/>
      </c>
      <c r="BY512" t="str">
        <f>IF('Macrobond Imports'!AI511="","",'Macrobond Imports'!AI511)</f>
        <v/>
      </c>
      <c r="CA512" s="37" t="str">
        <f t="shared" ca="1" si="444"/>
        <v/>
      </c>
      <c r="CB512" s="37" t="str">
        <f t="shared" ca="1" si="445"/>
        <v/>
      </c>
    </row>
    <row r="513" spans="1:80" x14ac:dyDescent="0.25">
      <c r="A513" s="10">
        <f>IF('Macrobond Imports'!A512="","",'Macrobond Imports'!A512)</f>
        <v>32690</v>
      </c>
      <c r="B513" s="9" t="str">
        <f>IF('Macrobond Imports'!B512="","",'Macrobond Imports'!B512)</f>
        <v/>
      </c>
      <c r="C513" s="9" t="str">
        <f>IF('Macrobond Imports'!C512="","",'Macrobond Imports'!C512)</f>
        <v/>
      </c>
      <c r="D513" s="9" t="str">
        <f>IF('Macrobond Imports'!Z512="","",'Macrobond Imports'!Z512)</f>
        <v/>
      </c>
      <c r="E513" s="9" t="str">
        <f>IF('Macrobond Imports'!BH512="","",'Macrobond Imports'!BH512)</f>
        <v/>
      </c>
      <c r="F513" s="9" t="str">
        <f>IF('Macrobond Imports'!BJ512="","",'Macrobond Imports'!BJ512)</f>
        <v/>
      </c>
      <c r="G513" s="9" t="str">
        <f>IF('Macrobond Imports'!BK512="","",'Macrobond Imports'!BK512)</f>
        <v/>
      </c>
      <c r="H513" s="9" t="str">
        <f>IF('Macrobond Imports'!BL512="","",'Macrobond Imports'!BL512)</f>
        <v/>
      </c>
      <c r="I513" s="9" t="str">
        <f>IF('Macrobond Imports'!BS512="","",'Macrobond Imports'!BS512)</f>
        <v/>
      </c>
      <c r="J513" s="9" t="str">
        <f>IF('Macrobond Imports'!AA512="","",'Macrobond Imports'!AA512)</f>
        <v/>
      </c>
      <c r="K513" s="9">
        <f>IF('Macrobond Imports'!DF512="","",'Macrobond Imports'!DF512)</f>
        <v>112.2</v>
      </c>
      <c r="L513" s="9">
        <f>IF('Macrobond Imports'!EA512="","",'Macrobond Imports'!EA512)</f>
        <v>103.5</v>
      </c>
      <c r="M513" s="9">
        <f>IF('Macrobond Imports'!FA512="","",'Macrobond Imports'!FA512)</f>
        <v>76.8</v>
      </c>
      <c r="N513" s="9">
        <f>IF('Macrobond Imports'!FC512="","",'Macrobond Imports'!FC512)</f>
        <v>120.3</v>
      </c>
      <c r="P513" s="16">
        <f t="shared" si="391"/>
        <v>32690</v>
      </c>
      <c r="Q513" s="17" t="str">
        <f t="shared" si="392"/>
        <v/>
      </c>
      <c r="R513" s="17" t="str">
        <f t="shared" si="393"/>
        <v/>
      </c>
      <c r="S513" s="17" t="str">
        <f t="shared" si="394"/>
        <v/>
      </c>
      <c r="T513" s="17" t="str">
        <f t="shared" si="395"/>
        <v/>
      </c>
      <c r="U513" s="17" t="str">
        <f t="shared" si="396"/>
        <v/>
      </c>
      <c r="V513" s="17" t="str">
        <f t="shared" si="397"/>
        <v/>
      </c>
      <c r="W513" s="17" t="str">
        <f t="shared" si="398"/>
        <v/>
      </c>
      <c r="X513" s="17" t="str">
        <f t="shared" si="399"/>
        <v/>
      </c>
      <c r="Y513" s="17" t="str">
        <f t="shared" si="400"/>
        <v/>
      </c>
      <c r="Z513" s="17">
        <f t="shared" si="401"/>
        <v>-2.666666666666595E-3</v>
      </c>
      <c r="AA513" s="17">
        <f t="shared" si="402"/>
        <v>2.9069767441860517E-3</v>
      </c>
      <c r="AB513" s="17">
        <f t="shared" si="403"/>
        <v>-1.2853470437018011E-2</v>
      </c>
      <c r="AC513" s="17">
        <f t="shared" si="404"/>
        <v>-2.4875621890546595E-3</v>
      </c>
      <c r="AE513" s="17" t="str">
        <f t="shared" ca="1" si="405"/>
        <v/>
      </c>
      <c r="AF513" s="17" t="str">
        <f t="shared" ca="1" si="406"/>
        <v/>
      </c>
      <c r="AG513" s="17" t="str">
        <f t="shared" ca="1" si="407"/>
        <v/>
      </c>
      <c r="AH513" s="17" t="str">
        <f t="shared" ca="1" si="408"/>
        <v/>
      </c>
      <c r="AI513" s="17" t="str">
        <f t="shared" ca="1" si="409"/>
        <v/>
      </c>
      <c r="AJ513" s="17" t="str">
        <f t="shared" ca="1" si="410"/>
        <v/>
      </c>
      <c r="AK513" s="17" t="str">
        <f t="shared" ca="1" si="411"/>
        <v/>
      </c>
      <c r="AL513" s="17" t="str">
        <f t="shared" ca="1" si="412"/>
        <v/>
      </c>
      <c r="AM513" s="17" t="str">
        <f t="shared" ca="1" si="413"/>
        <v/>
      </c>
      <c r="AN513" s="17">
        <f t="shared" ca="1" si="414"/>
        <v>3.6011080332410073E-2</v>
      </c>
      <c r="AO513" s="17">
        <f t="shared" ca="1" si="415"/>
        <v>7.0320579110651371E-2</v>
      </c>
      <c r="AP513" s="17">
        <f t="shared" ca="1" si="416"/>
        <v>6.5187239944521469E-2</v>
      </c>
      <c r="AQ513" s="17">
        <f t="shared" ca="1" si="417"/>
        <v>3.8860103626942921E-2</v>
      </c>
      <c r="AS513" s="17" t="str">
        <f t="shared" ca="1" si="418"/>
        <v/>
      </c>
      <c r="AT513" s="17" t="str">
        <f t="shared" ca="1" si="419"/>
        <v/>
      </c>
      <c r="AU513" s="17" t="str">
        <f t="shared" ca="1" si="420"/>
        <v/>
      </c>
      <c r="AV513" s="17" t="str">
        <f t="shared" ca="1" si="421"/>
        <v/>
      </c>
      <c r="AW513" s="17" t="str">
        <f t="shared" ca="1" si="422"/>
        <v/>
      </c>
      <c r="AX513" s="17" t="str">
        <f t="shared" ca="1" si="423"/>
        <v/>
      </c>
      <c r="AY513" s="17" t="str">
        <f t="shared" ca="1" si="424"/>
        <v/>
      </c>
      <c r="AZ513" s="17" t="str">
        <f t="shared" ca="1" si="425"/>
        <v/>
      </c>
      <c r="BA513" s="17" t="str">
        <f t="shared" ca="1" si="426"/>
        <v/>
      </c>
      <c r="BB513" s="17">
        <f t="shared" ca="1" si="427"/>
        <v>-1.0624075801283772E-2</v>
      </c>
      <c r="BC513" s="17">
        <f t="shared" ca="1" si="428"/>
        <v>-2.2856199172318847E-2</v>
      </c>
      <c r="BD513" s="17">
        <f t="shared" ca="1" si="429"/>
        <v>-6.0132852491159516E-2</v>
      </c>
      <c r="BE513" s="17">
        <f t="shared" ca="1" si="430"/>
        <v>-6.6224937897056968E-3</v>
      </c>
      <c r="BG513" s="17" t="str">
        <f t="shared" ca="1" si="431"/>
        <v/>
      </c>
      <c r="BH513" s="17" t="str">
        <f t="shared" ca="1" si="432"/>
        <v/>
      </c>
      <c r="BI513" s="17" t="str">
        <f t="shared" ca="1" si="433"/>
        <v/>
      </c>
      <c r="BJ513" s="17" t="str">
        <f t="shared" ca="1" si="434"/>
        <v/>
      </c>
      <c r="BK513" s="17" t="str">
        <f t="shared" ca="1" si="435"/>
        <v/>
      </c>
      <c r="BL513" s="17" t="str">
        <f t="shared" ca="1" si="436"/>
        <v/>
      </c>
      <c r="BM513" s="17" t="str">
        <f t="shared" ca="1" si="437"/>
        <v/>
      </c>
      <c r="BN513" s="17" t="str">
        <f t="shared" ca="1" si="438"/>
        <v/>
      </c>
      <c r="BO513" s="17" t="str">
        <f t="shared" ca="1" si="439"/>
        <v/>
      </c>
      <c r="BP513" s="17">
        <f t="shared" ca="1" si="440"/>
        <v>2.5430410926768232E-2</v>
      </c>
      <c r="BQ513" s="17">
        <f t="shared" ca="1" si="441"/>
        <v>2.9628027681660729E-2</v>
      </c>
      <c r="BR513" s="17">
        <f t="shared" ca="1" si="442"/>
        <v>0.12835522804359423</v>
      </c>
      <c r="BS513" s="17">
        <f t="shared" ca="1" si="443"/>
        <v>1.343393848146901E-2</v>
      </c>
      <c r="BX513" t="str">
        <f>IF('Macrobond Imports'!FG512="","",'Macrobond Imports'!FG512)</f>
        <v/>
      </c>
      <c r="BY513" t="str">
        <f>IF('Macrobond Imports'!AI512="","",'Macrobond Imports'!AI512)</f>
        <v/>
      </c>
      <c r="CA513" s="37" t="str">
        <f t="shared" ca="1" si="444"/>
        <v/>
      </c>
      <c r="CB513" s="37" t="str">
        <f t="shared" ca="1" si="445"/>
        <v/>
      </c>
    </row>
    <row r="514" spans="1:80" x14ac:dyDescent="0.25">
      <c r="A514" s="10">
        <f>IF('Macrobond Imports'!A513="","",'Macrobond Imports'!A513)</f>
        <v>32721</v>
      </c>
      <c r="B514" s="9" t="str">
        <f>IF('Macrobond Imports'!B513="","",'Macrobond Imports'!B513)</f>
        <v/>
      </c>
      <c r="C514" s="9" t="str">
        <f>IF('Macrobond Imports'!C513="","",'Macrobond Imports'!C513)</f>
        <v/>
      </c>
      <c r="D514" s="9" t="str">
        <f>IF('Macrobond Imports'!Z513="","",'Macrobond Imports'!Z513)</f>
        <v/>
      </c>
      <c r="E514" s="9" t="str">
        <f>IF('Macrobond Imports'!BH513="","",'Macrobond Imports'!BH513)</f>
        <v/>
      </c>
      <c r="F514" s="9" t="str">
        <f>IF('Macrobond Imports'!BJ513="","",'Macrobond Imports'!BJ513)</f>
        <v/>
      </c>
      <c r="G514" s="9" t="str">
        <f>IF('Macrobond Imports'!BK513="","",'Macrobond Imports'!BK513)</f>
        <v/>
      </c>
      <c r="H514" s="9" t="str">
        <f>IF('Macrobond Imports'!BL513="","",'Macrobond Imports'!BL513)</f>
        <v/>
      </c>
      <c r="I514" s="9" t="str">
        <f>IF('Macrobond Imports'!BS513="","",'Macrobond Imports'!BS513)</f>
        <v/>
      </c>
      <c r="J514" s="9" t="str">
        <f>IF('Macrobond Imports'!AA513="","",'Macrobond Imports'!AA513)</f>
        <v/>
      </c>
      <c r="K514" s="9">
        <f>IF('Macrobond Imports'!DF513="","",'Macrobond Imports'!DF513)</f>
        <v>111.8</v>
      </c>
      <c r="L514" s="9">
        <f>IF('Macrobond Imports'!EA513="","",'Macrobond Imports'!EA513)</f>
        <v>101.2</v>
      </c>
      <c r="M514" s="9">
        <f>IF('Macrobond Imports'!FA513="","",'Macrobond Imports'!FA513)</f>
        <v>75.2</v>
      </c>
      <c r="N514" s="9">
        <f>IF('Macrobond Imports'!FC513="","",'Macrobond Imports'!FC513)</f>
        <v>120.2</v>
      </c>
      <c r="P514" s="16">
        <f t="shared" si="391"/>
        <v>32721</v>
      </c>
      <c r="Q514" s="17" t="str">
        <f t="shared" si="392"/>
        <v/>
      </c>
      <c r="R514" s="17" t="str">
        <f t="shared" si="393"/>
        <v/>
      </c>
      <c r="S514" s="17" t="str">
        <f t="shared" si="394"/>
        <v/>
      </c>
      <c r="T514" s="17" t="str">
        <f t="shared" si="395"/>
        <v/>
      </c>
      <c r="U514" s="17" t="str">
        <f t="shared" si="396"/>
        <v/>
      </c>
      <c r="V514" s="17" t="str">
        <f t="shared" si="397"/>
        <v/>
      </c>
      <c r="W514" s="17" t="str">
        <f t="shared" si="398"/>
        <v/>
      </c>
      <c r="X514" s="17" t="str">
        <f t="shared" si="399"/>
        <v/>
      </c>
      <c r="Y514" s="17" t="str">
        <f t="shared" si="400"/>
        <v/>
      </c>
      <c r="Z514" s="17">
        <f t="shared" si="401"/>
        <v>-3.5650623885918886E-3</v>
      </c>
      <c r="AA514" s="17">
        <f t="shared" si="402"/>
        <v>-2.2222222222222143E-2</v>
      </c>
      <c r="AB514" s="17">
        <f t="shared" si="403"/>
        <v>-2.0833333333333259E-2</v>
      </c>
      <c r="AC514" s="17">
        <f t="shared" si="404"/>
        <v>-8.3125519534488213E-4</v>
      </c>
      <c r="AE514" s="17" t="str">
        <f t="shared" ca="1" si="405"/>
        <v/>
      </c>
      <c r="AF514" s="17" t="str">
        <f t="shared" ca="1" si="406"/>
        <v/>
      </c>
      <c r="AG514" s="17" t="str">
        <f t="shared" ca="1" si="407"/>
        <v/>
      </c>
      <c r="AH514" s="17" t="str">
        <f t="shared" ca="1" si="408"/>
        <v/>
      </c>
      <c r="AI514" s="17" t="str">
        <f t="shared" ca="1" si="409"/>
        <v/>
      </c>
      <c r="AJ514" s="17" t="str">
        <f t="shared" ca="1" si="410"/>
        <v/>
      </c>
      <c r="AK514" s="17" t="str">
        <f t="shared" ca="1" si="411"/>
        <v/>
      </c>
      <c r="AL514" s="17" t="str">
        <f t="shared" ca="1" si="412"/>
        <v/>
      </c>
      <c r="AM514" s="17" t="str">
        <f t="shared" ca="1" si="413"/>
        <v/>
      </c>
      <c r="AN514" s="17">
        <f t="shared" ca="1" si="414"/>
        <v>3.0414746543778737E-2</v>
      </c>
      <c r="AO514" s="17">
        <f t="shared" ca="1" si="415"/>
        <v>4.3298969072165017E-2</v>
      </c>
      <c r="AP514" s="17">
        <f t="shared" ca="1" si="416"/>
        <v>4.881450488145056E-2</v>
      </c>
      <c r="AQ514" s="17">
        <f t="shared" ca="1" si="417"/>
        <v>3.3533963886500429E-2</v>
      </c>
      <c r="AS514" s="17" t="str">
        <f t="shared" ca="1" si="418"/>
        <v/>
      </c>
      <c r="AT514" s="17" t="str">
        <f t="shared" ca="1" si="419"/>
        <v/>
      </c>
      <c r="AU514" s="17" t="str">
        <f t="shared" ca="1" si="420"/>
        <v/>
      </c>
      <c r="AV514" s="17" t="str">
        <f t="shared" ca="1" si="421"/>
        <v/>
      </c>
      <c r="AW514" s="17" t="str">
        <f t="shared" ca="1" si="422"/>
        <v/>
      </c>
      <c r="AX514" s="17" t="str">
        <f t="shared" ca="1" si="423"/>
        <v/>
      </c>
      <c r="AY514" s="17" t="str">
        <f t="shared" ca="1" si="424"/>
        <v/>
      </c>
      <c r="AZ514" s="17" t="str">
        <f t="shared" ca="1" si="425"/>
        <v/>
      </c>
      <c r="BA514" s="17" t="str">
        <f t="shared" ca="1" si="426"/>
        <v/>
      </c>
      <c r="BB514" s="17">
        <f t="shared" ca="1" si="427"/>
        <v>-2.8117746212649064E-2</v>
      </c>
      <c r="BC514" s="17">
        <f t="shared" ca="1" si="428"/>
        <v>-0.12045738138903161</v>
      </c>
      <c r="BD514" s="17">
        <f t="shared" ca="1" si="429"/>
        <v>-0.14045775402123084</v>
      </c>
      <c r="BE514" s="17">
        <f t="shared" ca="1" si="430"/>
        <v>-1.3201139201697631E-2</v>
      </c>
      <c r="BG514" s="17" t="str">
        <f t="shared" ca="1" si="431"/>
        <v/>
      </c>
      <c r="BH514" s="17" t="str">
        <f t="shared" ca="1" si="432"/>
        <v/>
      </c>
      <c r="BI514" s="17" t="str">
        <f t="shared" ca="1" si="433"/>
        <v/>
      </c>
      <c r="BJ514" s="17" t="str">
        <f t="shared" ca="1" si="434"/>
        <v/>
      </c>
      <c r="BK514" s="17" t="str">
        <f t="shared" ca="1" si="435"/>
        <v/>
      </c>
      <c r="BL514" s="17" t="str">
        <f t="shared" ca="1" si="436"/>
        <v/>
      </c>
      <c r="BM514" s="17" t="str">
        <f t="shared" ca="1" si="437"/>
        <v/>
      </c>
      <c r="BN514" s="17" t="str">
        <f t="shared" ca="1" si="438"/>
        <v/>
      </c>
      <c r="BO514" s="17" t="str">
        <f t="shared" ca="1" si="439"/>
        <v/>
      </c>
      <c r="BP514" s="17">
        <f t="shared" ca="1" si="440"/>
        <v>9.004907291028319E-3</v>
      </c>
      <c r="BQ514" s="17">
        <f t="shared" ca="1" si="441"/>
        <v>-9.8086704973174843E-3</v>
      </c>
      <c r="BR514" s="17">
        <f t="shared" ca="1" si="442"/>
        <v>5.251363791181296E-2</v>
      </c>
      <c r="BS514" s="17">
        <f t="shared" ca="1" si="443"/>
        <v>5.0104305714866459E-3</v>
      </c>
      <c r="BX514" t="str">
        <f>IF('Macrobond Imports'!FG513="","",'Macrobond Imports'!FG513)</f>
        <v/>
      </c>
      <c r="BY514" t="str">
        <f>IF('Macrobond Imports'!AI513="","",'Macrobond Imports'!AI513)</f>
        <v/>
      </c>
      <c r="CA514" s="37" t="str">
        <f t="shared" ca="1" si="444"/>
        <v/>
      </c>
      <c r="CB514" s="37" t="str">
        <f t="shared" ca="1" si="445"/>
        <v/>
      </c>
    </row>
    <row r="515" spans="1:80" x14ac:dyDescent="0.25">
      <c r="A515" s="10">
        <f>IF('Macrobond Imports'!A514="","",'Macrobond Imports'!A514)</f>
        <v>32752</v>
      </c>
      <c r="B515" s="9" t="str">
        <f>IF('Macrobond Imports'!B514="","",'Macrobond Imports'!B514)</f>
        <v/>
      </c>
      <c r="C515" s="9" t="str">
        <f>IF('Macrobond Imports'!C514="","",'Macrobond Imports'!C514)</f>
        <v/>
      </c>
      <c r="D515" s="9" t="str">
        <f>IF('Macrobond Imports'!Z514="","",'Macrobond Imports'!Z514)</f>
        <v/>
      </c>
      <c r="E515" s="9" t="str">
        <f>IF('Macrobond Imports'!BH514="","",'Macrobond Imports'!BH514)</f>
        <v/>
      </c>
      <c r="F515" s="9" t="str">
        <f>IF('Macrobond Imports'!BJ514="","",'Macrobond Imports'!BJ514)</f>
        <v/>
      </c>
      <c r="G515" s="9" t="str">
        <f>IF('Macrobond Imports'!BK514="","",'Macrobond Imports'!BK514)</f>
        <v/>
      </c>
      <c r="H515" s="9" t="str">
        <f>IF('Macrobond Imports'!BL514="","",'Macrobond Imports'!BL514)</f>
        <v/>
      </c>
      <c r="I515" s="9" t="str">
        <f>IF('Macrobond Imports'!BS514="","",'Macrobond Imports'!BS514)</f>
        <v/>
      </c>
      <c r="J515" s="9" t="str">
        <f>IF('Macrobond Imports'!AA514="","",'Macrobond Imports'!AA514)</f>
        <v/>
      </c>
      <c r="K515" s="9">
        <f>IF('Macrobond Imports'!DF514="","",'Macrobond Imports'!DF514)</f>
        <v>112.1</v>
      </c>
      <c r="L515" s="9">
        <f>IF('Macrobond Imports'!EA514="","",'Macrobond Imports'!EA514)</f>
        <v>102.5</v>
      </c>
      <c r="M515" s="9">
        <f>IF('Macrobond Imports'!FA514="","",'Macrobond Imports'!FA514)</f>
        <v>76.099999999999994</v>
      </c>
      <c r="N515" s="9">
        <f>IF('Macrobond Imports'!FC514="","",'Macrobond Imports'!FC514)</f>
        <v>120.2</v>
      </c>
      <c r="P515" s="16">
        <f t="shared" si="391"/>
        <v>32752</v>
      </c>
      <c r="Q515" s="17" t="str">
        <f t="shared" si="392"/>
        <v/>
      </c>
      <c r="R515" s="17" t="str">
        <f t="shared" si="393"/>
        <v/>
      </c>
      <c r="S515" s="17" t="str">
        <f t="shared" si="394"/>
        <v/>
      </c>
      <c r="T515" s="17" t="str">
        <f t="shared" si="395"/>
        <v/>
      </c>
      <c r="U515" s="17" t="str">
        <f t="shared" si="396"/>
        <v/>
      </c>
      <c r="V515" s="17" t="str">
        <f t="shared" si="397"/>
        <v/>
      </c>
      <c r="W515" s="17" t="str">
        <f t="shared" si="398"/>
        <v/>
      </c>
      <c r="X515" s="17" t="str">
        <f t="shared" si="399"/>
        <v/>
      </c>
      <c r="Y515" s="17" t="str">
        <f t="shared" si="400"/>
        <v/>
      </c>
      <c r="Z515" s="17">
        <f t="shared" si="401"/>
        <v>2.6833631484795006E-3</v>
      </c>
      <c r="AA515" s="17">
        <f t="shared" si="402"/>
        <v>1.2845849802371578E-2</v>
      </c>
      <c r="AB515" s="17">
        <f t="shared" si="403"/>
        <v>1.1968085106382809E-2</v>
      </c>
      <c r="AC515" s="17">
        <f t="shared" si="404"/>
        <v>0</v>
      </c>
      <c r="AE515" s="17" t="str">
        <f t="shared" ca="1" si="405"/>
        <v/>
      </c>
      <c r="AF515" s="17" t="str">
        <f t="shared" ca="1" si="406"/>
        <v/>
      </c>
      <c r="AG515" s="17" t="str">
        <f t="shared" ca="1" si="407"/>
        <v/>
      </c>
      <c r="AH515" s="17" t="str">
        <f t="shared" ca="1" si="408"/>
        <v/>
      </c>
      <c r="AI515" s="17" t="str">
        <f t="shared" ca="1" si="409"/>
        <v/>
      </c>
      <c r="AJ515" s="17" t="str">
        <f t="shared" ca="1" si="410"/>
        <v/>
      </c>
      <c r="AK515" s="17" t="str">
        <f t="shared" ca="1" si="411"/>
        <v/>
      </c>
      <c r="AL515" s="17" t="str">
        <f t="shared" ca="1" si="412"/>
        <v/>
      </c>
      <c r="AM515" s="17" t="str">
        <f t="shared" ca="1" si="413"/>
        <v/>
      </c>
      <c r="AN515" s="17">
        <f t="shared" ca="1" si="414"/>
        <v>3.127874885004589E-2</v>
      </c>
      <c r="AO515" s="17">
        <f t="shared" ca="1" si="415"/>
        <v>5.6701030927835072E-2</v>
      </c>
      <c r="AP515" s="17">
        <f t="shared" ca="1" si="416"/>
        <v>7.943262411347507E-2</v>
      </c>
      <c r="AQ515" s="17">
        <f t="shared" ca="1" si="417"/>
        <v>2.9109589041095951E-2</v>
      </c>
      <c r="AS515" s="17" t="str">
        <f t="shared" ca="1" si="418"/>
        <v/>
      </c>
      <c r="AT515" s="17" t="str">
        <f t="shared" ca="1" si="419"/>
        <v/>
      </c>
      <c r="AU515" s="17" t="str">
        <f t="shared" ca="1" si="420"/>
        <v/>
      </c>
      <c r="AV515" s="17" t="str">
        <f t="shared" ca="1" si="421"/>
        <v/>
      </c>
      <c r="AW515" s="17" t="str">
        <f t="shared" ca="1" si="422"/>
        <v/>
      </c>
      <c r="AX515" s="17" t="str">
        <f t="shared" ca="1" si="423"/>
        <v/>
      </c>
      <c r="AY515" s="17" t="str">
        <f t="shared" ca="1" si="424"/>
        <v/>
      </c>
      <c r="AZ515" s="17" t="str">
        <f t="shared" ca="1" si="425"/>
        <v/>
      </c>
      <c r="BA515" s="17" t="str">
        <f t="shared" ca="1" si="426"/>
        <v/>
      </c>
      <c r="BB515" s="17">
        <f t="shared" ca="1" si="427"/>
        <v>-1.4146550007533398E-2</v>
      </c>
      <c r="BC515" s="17">
        <f t="shared" ca="1" si="428"/>
        <v>-2.6856979000431158E-2</v>
      </c>
      <c r="BD515" s="17">
        <f t="shared" ca="1" si="429"/>
        <v>-8.4580331965882216E-2</v>
      </c>
      <c r="BE515" s="17">
        <f t="shared" ca="1" si="430"/>
        <v>-1.3201139201697631E-2</v>
      </c>
      <c r="BG515" s="17" t="str">
        <f t="shared" ca="1" si="431"/>
        <v/>
      </c>
      <c r="BH515" s="17" t="str">
        <f t="shared" ca="1" si="432"/>
        <v/>
      </c>
      <c r="BI515" s="17" t="str">
        <f t="shared" ca="1" si="433"/>
        <v/>
      </c>
      <c r="BJ515" s="17" t="str">
        <f t="shared" ca="1" si="434"/>
        <v/>
      </c>
      <c r="BK515" s="17" t="str">
        <f t="shared" ca="1" si="435"/>
        <v/>
      </c>
      <c r="BL515" s="17" t="str">
        <f t="shared" ca="1" si="436"/>
        <v/>
      </c>
      <c r="BM515" s="17" t="str">
        <f t="shared" ca="1" si="437"/>
        <v/>
      </c>
      <c r="BN515" s="17" t="str">
        <f t="shared" ca="1" si="438"/>
        <v/>
      </c>
      <c r="BO515" s="17" t="str">
        <f t="shared" ca="1" si="439"/>
        <v/>
      </c>
      <c r="BP515" s="17">
        <f t="shared" ca="1" si="440"/>
        <v>3.5778146739913197E-3</v>
      </c>
      <c r="BQ515" s="17">
        <f t="shared" ca="1" si="441"/>
        <v>-7.7594275250014721E-3</v>
      </c>
      <c r="BR515" s="17">
        <f t="shared" ca="1" si="442"/>
        <v>3.5061411535931786E-2</v>
      </c>
      <c r="BS515" s="17">
        <f t="shared" ca="1" si="443"/>
        <v>0</v>
      </c>
      <c r="BX515" t="str">
        <f>IF('Macrobond Imports'!FG514="","",'Macrobond Imports'!FG514)</f>
        <v/>
      </c>
      <c r="BY515" t="str">
        <f>IF('Macrobond Imports'!AI514="","",'Macrobond Imports'!AI514)</f>
        <v/>
      </c>
      <c r="CA515" s="37" t="str">
        <f t="shared" ca="1" si="444"/>
        <v/>
      </c>
      <c r="CB515" s="37" t="str">
        <f t="shared" ca="1" si="445"/>
        <v/>
      </c>
    </row>
    <row r="516" spans="1:80" x14ac:dyDescent="0.25">
      <c r="A516" s="10">
        <f>IF('Macrobond Imports'!A515="","",'Macrobond Imports'!A515)</f>
        <v>32782</v>
      </c>
      <c r="B516" s="9" t="str">
        <f>IF('Macrobond Imports'!B515="","",'Macrobond Imports'!B515)</f>
        <v/>
      </c>
      <c r="C516" s="9" t="str">
        <f>IF('Macrobond Imports'!C515="","",'Macrobond Imports'!C515)</f>
        <v/>
      </c>
      <c r="D516" s="9" t="str">
        <f>IF('Macrobond Imports'!Z515="","",'Macrobond Imports'!Z515)</f>
        <v/>
      </c>
      <c r="E516" s="9" t="str">
        <f>IF('Macrobond Imports'!BH515="","",'Macrobond Imports'!BH515)</f>
        <v/>
      </c>
      <c r="F516" s="9" t="str">
        <f>IF('Macrobond Imports'!BJ515="","",'Macrobond Imports'!BJ515)</f>
        <v/>
      </c>
      <c r="G516" s="9" t="str">
        <f>IF('Macrobond Imports'!BK515="","",'Macrobond Imports'!BK515)</f>
        <v/>
      </c>
      <c r="H516" s="9" t="str">
        <f>IF('Macrobond Imports'!BL515="","",'Macrobond Imports'!BL515)</f>
        <v/>
      </c>
      <c r="I516" s="9" t="str">
        <f>IF('Macrobond Imports'!BS515="","",'Macrobond Imports'!BS515)</f>
        <v/>
      </c>
      <c r="J516" s="9" t="str">
        <f>IF('Macrobond Imports'!AA515="","",'Macrobond Imports'!AA515)</f>
        <v/>
      </c>
      <c r="K516" s="9">
        <f>IF('Macrobond Imports'!DF515="","",'Macrobond Imports'!DF515)</f>
        <v>112.2</v>
      </c>
      <c r="L516" s="9">
        <f>IF('Macrobond Imports'!EA515="","",'Macrobond Imports'!EA515)</f>
        <v>102.7</v>
      </c>
      <c r="M516" s="9">
        <f>IF('Macrobond Imports'!FA515="","",'Macrobond Imports'!FA515)</f>
        <v>76.400000000000006</v>
      </c>
      <c r="N516" s="9">
        <f>IF('Macrobond Imports'!FC515="","",'Macrobond Imports'!FC515)</f>
        <v>120.3</v>
      </c>
      <c r="P516" s="16">
        <f t="shared" si="391"/>
        <v>32782</v>
      </c>
      <c r="Q516" s="17" t="str">
        <f t="shared" si="392"/>
        <v/>
      </c>
      <c r="R516" s="17" t="str">
        <f t="shared" si="393"/>
        <v/>
      </c>
      <c r="S516" s="17" t="str">
        <f t="shared" si="394"/>
        <v/>
      </c>
      <c r="T516" s="17" t="str">
        <f t="shared" si="395"/>
        <v/>
      </c>
      <c r="U516" s="17" t="str">
        <f t="shared" si="396"/>
        <v/>
      </c>
      <c r="V516" s="17" t="str">
        <f t="shared" si="397"/>
        <v/>
      </c>
      <c r="W516" s="17" t="str">
        <f t="shared" si="398"/>
        <v/>
      </c>
      <c r="X516" s="17" t="str">
        <f t="shared" si="399"/>
        <v/>
      </c>
      <c r="Y516" s="17" t="str">
        <f t="shared" si="400"/>
        <v/>
      </c>
      <c r="Z516" s="17">
        <f t="shared" si="401"/>
        <v>8.9206066012503804E-4</v>
      </c>
      <c r="AA516" s="17">
        <f t="shared" si="402"/>
        <v>1.9512195121951237E-3</v>
      </c>
      <c r="AB516" s="17">
        <f t="shared" si="403"/>
        <v>3.9421813403417438E-3</v>
      </c>
      <c r="AC516" s="17">
        <f t="shared" si="404"/>
        <v>8.3194675540765317E-4</v>
      </c>
      <c r="AE516" s="17" t="str">
        <f t="shared" ca="1" si="405"/>
        <v/>
      </c>
      <c r="AF516" s="17" t="str">
        <f t="shared" ca="1" si="406"/>
        <v/>
      </c>
      <c r="AG516" s="17" t="str">
        <f t="shared" ca="1" si="407"/>
        <v/>
      </c>
      <c r="AH516" s="17" t="str">
        <f t="shared" ca="1" si="408"/>
        <v/>
      </c>
      <c r="AI516" s="17" t="str">
        <f t="shared" ca="1" si="409"/>
        <v/>
      </c>
      <c r="AJ516" s="17" t="str">
        <f t="shared" ca="1" si="410"/>
        <v/>
      </c>
      <c r="AK516" s="17" t="str">
        <f t="shared" ca="1" si="411"/>
        <v/>
      </c>
      <c r="AL516" s="17" t="str">
        <f t="shared" ca="1" si="412"/>
        <v/>
      </c>
      <c r="AM516" s="17" t="str">
        <f t="shared" ca="1" si="413"/>
        <v/>
      </c>
      <c r="AN516" s="17">
        <f t="shared" ca="1" si="414"/>
        <v>3.3149171270718369E-2</v>
      </c>
      <c r="AO516" s="17">
        <f t="shared" ca="1" si="415"/>
        <v>6.3146997929606652E-2</v>
      </c>
      <c r="AP516" s="17">
        <f t="shared" ca="1" si="416"/>
        <v>0.10724637681159432</v>
      </c>
      <c r="AQ516" s="17">
        <f t="shared" ca="1" si="417"/>
        <v>2.5575447570332477E-2</v>
      </c>
      <c r="AS516" s="17" t="str">
        <f t="shared" ca="1" si="418"/>
        <v/>
      </c>
      <c r="AT516" s="17" t="str">
        <f t="shared" ca="1" si="419"/>
        <v/>
      </c>
      <c r="AU516" s="17" t="str">
        <f t="shared" ca="1" si="420"/>
        <v/>
      </c>
      <c r="AV516" s="17" t="str">
        <f t="shared" ca="1" si="421"/>
        <v/>
      </c>
      <c r="AW516" s="17" t="str">
        <f t="shared" ca="1" si="422"/>
        <v/>
      </c>
      <c r="AX516" s="17" t="str">
        <f t="shared" ca="1" si="423"/>
        <v/>
      </c>
      <c r="AY516" s="17" t="str">
        <f t="shared" ca="1" si="424"/>
        <v/>
      </c>
      <c r="AZ516" s="17" t="str">
        <f t="shared" ca="1" si="425"/>
        <v/>
      </c>
      <c r="BA516" s="17" t="str">
        <f t="shared" ca="1" si="426"/>
        <v/>
      </c>
      <c r="BB516" s="17">
        <f t="shared" ca="1" si="427"/>
        <v>0</v>
      </c>
      <c r="BC516" s="17">
        <f t="shared" ca="1" si="428"/>
        <v>-3.0561249896428166E-2</v>
      </c>
      <c r="BD516" s="17">
        <f t="shared" ca="1" si="429"/>
        <v>-2.0671137321142119E-2</v>
      </c>
      <c r="BE516" s="17">
        <f t="shared" ca="1" si="430"/>
        <v>0</v>
      </c>
      <c r="BG516" s="17" t="str">
        <f t="shared" ca="1" si="431"/>
        <v/>
      </c>
      <c r="BH516" s="17" t="str">
        <f t="shared" ca="1" si="432"/>
        <v/>
      </c>
      <c r="BI516" s="17" t="str">
        <f t="shared" ca="1" si="433"/>
        <v/>
      </c>
      <c r="BJ516" s="17" t="str">
        <f t="shared" ca="1" si="434"/>
        <v/>
      </c>
      <c r="BK516" s="17" t="str">
        <f t="shared" ca="1" si="435"/>
        <v/>
      </c>
      <c r="BL516" s="17" t="str">
        <f t="shared" ca="1" si="436"/>
        <v/>
      </c>
      <c r="BM516" s="17" t="str">
        <f t="shared" ca="1" si="437"/>
        <v/>
      </c>
      <c r="BN516" s="17" t="str">
        <f t="shared" ca="1" si="438"/>
        <v/>
      </c>
      <c r="BO516" s="17" t="str">
        <f t="shared" ca="1" si="439"/>
        <v/>
      </c>
      <c r="BP516" s="17">
        <f t="shared" ca="1" si="440"/>
        <v>-5.3262222222221212E-3</v>
      </c>
      <c r="BQ516" s="17">
        <f t="shared" ca="1" si="441"/>
        <v>-2.6716349183938504E-2</v>
      </c>
      <c r="BR516" s="17">
        <f t="shared" ca="1" si="442"/>
        <v>-4.0604865220249642E-2</v>
      </c>
      <c r="BS516" s="17">
        <f t="shared" ca="1" si="443"/>
        <v>-3.3167473011828097E-3</v>
      </c>
      <c r="BX516" t="str">
        <f>IF('Macrobond Imports'!FG515="","",'Macrobond Imports'!FG515)</f>
        <v/>
      </c>
      <c r="BY516" t="str">
        <f>IF('Macrobond Imports'!AI515="","",'Macrobond Imports'!AI515)</f>
        <v/>
      </c>
      <c r="CA516" s="37" t="str">
        <f t="shared" ca="1" si="444"/>
        <v/>
      </c>
      <c r="CB516" s="37" t="str">
        <f t="shared" ca="1" si="445"/>
        <v/>
      </c>
    </row>
    <row r="517" spans="1:80" x14ac:dyDescent="0.25">
      <c r="A517" s="10">
        <f>IF('Macrobond Imports'!A516="","",'Macrobond Imports'!A516)</f>
        <v>32813</v>
      </c>
      <c r="B517" s="9" t="str">
        <f>IF('Macrobond Imports'!B516="","",'Macrobond Imports'!B516)</f>
        <v/>
      </c>
      <c r="C517" s="9" t="str">
        <f>IF('Macrobond Imports'!C516="","",'Macrobond Imports'!C516)</f>
        <v/>
      </c>
      <c r="D517" s="9" t="str">
        <f>IF('Macrobond Imports'!Z516="","",'Macrobond Imports'!Z516)</f>
        <v/>
      </c>
      <c r="E517" s="9" t="str">
        <f>IF('Macrobond Imports'!BH516="","",'Macrobond Imports'!BH516)</f>
        <v/>
      </c>
      <c r="F517" s="9" t="str">
        <f>IF('Macrobond Imports'!BJ516="","",'Macrobond Imports'!BJ516)</f>
        <v/>
      </c>
      <c r="G517" s="9" t="str">
        <f>IF('Macrobond Imports'!BK516="","",'Macrobond Imports'!BK516)</f>
        <v/>
      </c>
      <c r="H517" s="9" t="str">
        <f>IF('Macrobond Imports'!BL516="","",'Macrobond Imports'!BL516)</f>
        <v/>
      </c>
      <c r="I517" s="9" t="str">
        <f>IF('Macrobond Imports'!BS516="","",'Macrobond Imports'!BS516)</f>
        <v/>
      </c>
      <c r="J517" s="9" t="str">
        <f>IF('Macrobond Imports'!AA516="","",'Macrobond Imports'!AA516)</f>
        <v/>
      </c>
      <c r="K517" s="9">
        <f>IF('Macrobond Imports'!DF516="","",'Macrobond Imports'!DF516)</f>
        <v>112</v>
      </c>
      <c r="L517" s="9">
        <f>IF('Macrobond Imports'!EA516="","",'Macrobond Imports'!EA516)</f>
        <v>103.5</v>
      </c>
      <c r="M517" s="9">
        <f>IF('Macrobond Imports'!FA516="","",'Macrobond Imports'!FA516)</f>
        <v>75.8</v>
      </c>
      <c r="N517" s="9">
        <f>IF('Macrobond Imports'!FC516="","",'Macrobond Imports'!FC516)</f>
        <v>120</v>
      </c>
      <c r="P517" s="16">
        <f t="shared" si="391"/>
        <v>32813</v>
      </c>
      <c r="Q517" s="17" t="str">
        <f t="shared" si="392"/>
        <v/>
      </c>
      <c r="R517" s="17" t="str">
        <f t="shared" si="393"/>
        <v/>
      </c>
      <c r="S517" s="17" t="str">
        <f t="shared" si="394"/>
        <v/>
      </c>
      <c r="T517" s="17" t="str">
        <f t="shared" si="395"/>
        <v/>
      </c>
      <c r="U517" s="17" t="str">
        <f t="shared" si="396"/>
        <v/>
      </c>
      <c r="V517" s="17" t="str">
        <f t="shared" si="397"/>
        <v/>
      </c>
      <c r="W517" s="17" t="str">
        <f t="shared" si="398"/>
        <v/>
      </c>
      <c r="X517" s="17" t="str">
        <f t="shared" si="399"/>
        <v/>
      </c>
      <c r="Y517" s="17" t="str">
        <f t="shared" si="400"/>
        <v/>
      </c>
      <c r="Z517" s="17">
        <f t="shared" si="401"/>
        <v>-1.7825311942959443E-3</v>
      </c>
      <c r="AA517" s="17">
        <f t="shared" si="402"/>
        <v>7.78967867575453E-3</v>
      </c>
      <c r="AB517" s="17">
        <f t="shared" si="403"/>
        <v>-7.8534031413614036E-3</v>
      </c>
      <c r="AC517" s="17">
        <f t="shared" si="404"/>
        <v>-2.4937655860348684E-3</v>
      </c>
      <c r="AE517" s="17" t="str">
        <f t="shared" ca="1" si="405"/>
        <v/>
      </c>
      <c r="AF517" s="17" t="str">
        <f t="shared" ca="1" si="406"/>
        <v/>
      </c>
      <c r="AG517" s="17" t="str">
        <f t="shared" ca="1" si="407"/>
        <v/>
      </c>
      <c r="AH517" s="17" t="str">
        <f t="shared" ca="1" si="408"/>
        <v/>
      </c>
      <c r="AI517" s="17" t="str">
        <f t="shared" ca="1" si="409"/>
        <v/>
      </c>
      <c r="AJ517" s="17" t="str">
        <f t="shared" ca="1" si="410"/>
        <v/>
      </c>
      <c r="AK517" s="17" t="str">
        <f t="shared" ca="1" si="411"/>
        <v/>
      </c>
      <c r="AL517" s="17" t="str">
        <f t="shared" ca="1" si="412"/>
        <v/>
      </c>
      <c r="AM517" s="17" t="str">
        <f t="shared" ca="1" si="413"/>
        <v/>
      </c>
      <c r="AN517" s="17">
        <f t="shared" ca="1" si="414"/>
        <v>2.941176470588247E-2</v>
      </c>
      <c r="AO517" s="17">
        <f t="shared" ca="1" si="415"/>
        <v>8.7184873949579744E-2</v>
      </c>
      <c r="AP517" s="17">
        <f t="shared" ca="1" si="416"/>
        <v>0.10334788937409023</v>
      </c>
      <c r="AQ517" s="17">
        <f t="shared" ca="1" si="417"/>
        <v>1.6949152542372836E-2</v>
      </c>
      <c r="AS517" s="17" t="str">
        <f t="shared" ca="1" si="418"/>
        <v/>
      </c>
      <c r="AT517" s="17" t="str">
        <f t="shared" ca="1" si="419"/>
        <v/>
      </c>
      <c r="AU517" s="17" t="str">
        <f t="shared" ca="1" si="420"/>
        <v/>
      </c>
      <c r="AV517" s="17" t="str">
        <f t="shared" ca="1" si="421"/>
        <v/>
      </c>
      <c r="AW517" s="17" t="str">
        <f t="shared" ca="1" si="422"/>
        <v/>
      </c>
      <c r="AX517" s="17" t="str">
        <f t="shared" ca="1" si="423"/>
        <v/>
      </c>
      <c r="AY517" s="17" t="str">
        <f t="shared" ca="1" si="424"/>
        <v/>
      </c>
      <c r="AZ517" s="17" t="str">
        <f t="shared" ca="1" si="425"/>
        <v/>
      </c>
      <c r="BA517" s="17" t="str">
        <f t="shared" ca="1" si="426"/>
        <v/>
      </c>
      <c r="BB517" s="17">
        <f t="shared" ca="1" si="427"/>
        <v>7.1748591397089445E-3</v>
      </c>
      <c r="BC517" s="17">
        <f t="shared" ca="1" si="428"/>
        <v>9.4055488439997337E-2</v>
      </c>
      <c r="BD517" s="17">
        <f t="shared" ca="1" si="429"/>
        <v>3.2298889535583797E-2</v>
      </c>
      <c r="BE517" s="17">
        <f t="shared" ca="1" si="430"/>
        <v>-6.6389812121382397E-3</v>
      </c>
      <c r="BG517" s="17" t="str">
        <f t="shared" ca="1" si="431"/>
        <v/>
      </c>
      <c r="BH517" s="17" t="str">
        <f t="shared" ca="1" si="432"/>
        <v/>
      </c>
      <c r="BI517" s="17" t="str">
        <f t="shared" ca="1" si="433"/>
        <v/>
      </c>
      <c r="BJ517" s="17" t="str">
        <f t="shared" ca="1" si="434"/>
        <v/>
      </c>
      <c r="BK517" s="17" t="str">
        <f t="shared" ca="1" si="435"/>
        <v/>
      </c>
      <c r="BL517" s="17" t="str">
        <f t="shared" ca="1" si="436"/>
        <v/>
      </c>
      <c r="BM517" s="17" t="str">
        <f t="shared" ca="1" si="437"/>
        <v/>
      </c>
      <c r="BN517" s="17" t="str">
        <f t="shared" ca="1" si="438"/>
        <v/>
      </c>
      <c r="BO517" s="17" t="str">
        <f t="shared" ca="1" si="439"/>
        <v/>
      </c>
      <c r="BP517" s="17">
        <f t="shared" ca="1" si="440"/>
        <v>-1.062879966179664E-2</v>
      </c>
      <c r="BQ517" s="17">
        <f t="shared" ca="1" si="441"/>
        <v>-1.9047182985737598E-2</v>
      </c>
      <c r="BR517" s="17">
        <f t="shared" ca="1" si="442"/>
        <v>-5.8031579068169914E-2</v>
      </c>
      <c r="BS517" s="17">
        <f t="shared" ca="1" si="443"/>
        <v>-9.9254968936411947E-3</v>
      </c>
      <c r="BX517" t="str">
        <f>IF('Macrobond Imports'!FG516="","",'Macrobond Imports'!FG516)</f>
        <v/>
      </c>
      <c r="BY517" t="str">
        <f>IF('Macrobond Imports'!AI516="","",'Macrobond Imports'!AI516)</f>
        <v/>
      </c>
      <c r="CA517" s="37" t="str">
        <f t="shared" ca="1" si="444"/>
        <v/>
      </c>
      <c r="CB517" s="37" t="str">
        <f t="shared" ca="1" si="445"/>
        <v/>
      </c>
    </row>
    <row r="518" spans="1:80" x14ac:dyDescent="0.25">
      <c r="A518" s="10">
        <f>IF('Macrobond Imports'!A517="","",'Macrobond Imports'!A517)</f>
        <v>32843</v>
      </c>
      <c r="B518" s="9" t="str">
        <f>IF('Macrobond Imports'!B517="","",'Macrobond Imports'!B517)</f>
        <v/>
      </c>
      <c r="C518" s="9" t="str">
        <f>IF('Macrobond Imports'!C517="","",'Macrobond Imports'!C517)</f>
        <v/>
      </c>
      <c r="D518" s="9" t="str">
        <f>IF('Macrobond Imports'!Z517="","",'Macrobond Imports'!Z517)</f>
        <v/>
      </c>
      <c r="E518" s="9" t="str">
        <f>IF('Macrobond Imports'!BH517="","",'Macrobond Imports'!BH517)</f>
        <v/>
      </c>
      <c r="F518" s="9" t="str">
        <f>IF('Macrobond Imports'!BJ517="","",'Macrobond Imports'!BJ517)</f>
        <v/>
      </c>
      <c r="G518" s="9" t="str">
        <f>IF('Macrobond Imports'!BK517="","",'Macrobond Imports'!BK517)</f>
        <v/>
      </c>
      <c r="H518" s="9" t="str">
        <f>IF('Macrobond Imports'!BL517="","",'Macrobond Imports'!BL517)</f>
        <v/>
      </c>
      <c r="I518" s="9" t="str">
        <f>IF('Macrobond Imports'!BS517="","",'Macrobond Imports'!BS517)</f>
        <v/>
      </c>
      <c r="J518" s="9" t="str">
        <f>IF('Macrobond Imports'!AA517="","",'Macrobond Imports'!AA517)</f>
        <v/>
      </c>
      <c r="K518" s="9">
        <f>IF('Macrobond Imports'!DF517="","",'Macrobond Imports'!DF517)</f>
        <v>112.2</v>
      </c>
      <c r="L518" s="9">
        <f>IF('Macrobond Imports'!EA517="","",'Macrobond Imports'!EA517)</f>
        <v>105.1</v>
      </c>
      <c r="M518" s="9">
        <f>IF('Macrobond Imports'!FA517="","",'Macrobond Imports'!FA517)</f>
        <v>77.599999999999994</v>
      </c>
      <c r="N518" s="9">
        <f>IF('Macrobond Imports'!FC517="","",'Macrobond Imports'!FC517)</f>
        <v>119.8</v>
      </c>
      <c r="P518" s="16">
        <f t="shared" si="391"/>
        <v>32843</v>
      </c>
      <c r="Q518" s="17" t="str">
        <f t="shared" si="392"/>
        <v/>
      </c>
      <c r="R518" s="17" t="str">
        <f t="shared" si="393"/>
        <v/>
      </c>
      <c r="S518" s="17" t="str">
        <f t="shared" si="394"/>
        <v/>
      </c>
      <c r="T518" s="17" t="str">
        <f t="shared" si="395"/>
        <v/>
      </c>
      <c r="U518" s="17" t="str">
        <f t="shared" si="396"/>
        <v/>
      </c>
      <c r="V518" s="17" t="str">
        <f t="shared" si="397"/>
        <v/>
      </c>
      <c r="W518" s="17" t="str">
        <f t="shared" si="398"/>
        <v/>
      </c>
      <c r="X518" s="17" t="str">
        <f t="shared" si="399"/>
        <v/>
      </c>
      <c r="Y518" s="17" t="str">
        <f t="shared" si="400"/>
        <v/>
      </c>
      <c r="Z518" s="17">
        <f t="shared" si="401"/>
        <v>1.7857142857142794E-3</v>
      </c>
      <c r="AA518" s="17">
        <f t="shared" si="402"/>
        <v>1.5458937198067568E-2</v>
      </c>
      <c r="AB518" s="17">
        <f t="shared" si="403"/>
        <v>2.3746701846965701E-2</v>
      </c>
      <c r="AC518" s="17">
        <f t="shared" si="404"/>
        <v>-1.6666666666667052E-3</v>
      </c>
      <c r="AE518" s="17" t="str">
        <f t="shared" ca="1" si="405"/>
        <v/>
      </c>
      <c r="AF518" s="17" t="str">
        <f t="shared" ca="1" si="406"/>
        <v/>
      </c>
      <c r="AG518" s="17" t="str">
        <f t="shared" ca="1" si="407"/>
        <v/>
      </c>
      <c r="AH518" s="17" t="str">
        <f t="shared" ca="1" si="408"/>
        <v/>
      </c>
      <c r="AI518" s="17" t="str">
        <f t="shared" ca="1" si="409"/>
        <v/>
      </c>
      <c r="AJ518" s="17" t="str">
        <f t="shared" ca="1" si="410"/>
        <v/>
      </c>
      <c r="AK518" s="17" t="str">
        <f t="shared" ca="1" si="411"/>
        <v/>
      </c>
      <c r="AL518" s="17" t="str">
        <f t="shared" ca="1" si="412"/>
        <v/>
      </c>
      <c r="AM518" s="17" t="str">
        <f t="shared" ca="1" si="413"/>
        <v/>
      </c>
      <c r="AN518" s="17">
        <f t="shared" ca="1" si="414"/>
        <v>2.5594149908592323E-2</v>
      </c>
      <c r="AO518" s="17">
        <f t="shared" ca="1" si="415"/>
        <v>7.1355759429153842E-2</v>
      </c>
      <c r="AP518" s="17">
        <f t="shared" ca="1" si="416"/>
        <v>0.11174785100286533</v>
      </c>
      <c r="AQ518" s="17">
        <f t="shared" ca="1" si="417"/>
        <v>1.0118043844856706E-2</v>
      </c>
      <c r="AS518" s="17" t="str">
        <f t="shared" ca="1" si="418"/>
        <v/>
      </c>
      <c r="AT518" s="17" t="str">
        <f t="shared" ca="1" si="419"/>
        <v/>
      </c>
      <c r="AU518" s="17" t="str">
        <f t="shared" ca="1" si="420"/>
        <v/>
      </c>
      <c r="AV518" s="17" t="str">
        <f t="shared" ca="1" si="421"/>
        <v/>
      </c>
      <c r="AW518" s="17" t="str">
        <f t="shared" ca="1" si="422"/>
        <v/>
      </c>
      <c r="AX518" s="17" t="str">
        <f t="shared" ca="1" si="423"/>
        <v/>
      </c>
      <c r="AY518" s="17" t="str">
        <f t="shared" ca="1" si="424"/>
        <v/>
      </c>
      <c r="AZ518" s="17" t="str">
        <f t="shared" ca="1" si="425"/>
        <v/>
      </c>
      <c r="BA518" s="17" t="str">
        <f t="shared" ca="1" si="426"/>
        <v/>
      </c>
      <c r="BB518" s="17">
        <f t="shared" ca="1" si="427"/>
        <v>3.5730201139700934E-3</v>
      </c>
      <c r="BC518" s="17">
        <f t="shared" ca="1" si="428"/>
        <v>0.1053896720757912</v>
      </c>
      <c r="BD518" s="17">
        <f t="shared" ca="1" si="429"/>
        <v>8.120552912603074E-2</v>
      </c>
      <c r="BE518" s="17">
        <f t="shared" ca="1" si="430"/>
        <v>-1.3244850374987127E-2</v>
      </c>
      <c r="BG518" s="17" t="str">
        <f t="shared" ca="1" si="431"/>
        <v/>
      </c>
      <c r="BH518" s="17" t="str">
        <f t="shared" ca="1" si="432"/>
        <v/>
      </c>
      <c r="BI518" s="17" t="str">
        <f t="shared" ca="1" si="433"/>
        <v/>
      </c>
      <c r="BJ518" s="17" t="str">
        <f t="shared" ca="1" si="434"/>
        <v/>
      </c>
      <c r="BK518" s="17" t="str">
        <f t="shared" ca="1" si="435"/>
        <v/>
      </c>
      <c r="BL518" s="17" t="str">
        <f t="shared" ca="1" si="436"/>
        <v/>
      </c>
      <c r="BM518" s="17" t="str">
        <f t="shared" ca="1" si="437"/>
        <v/>
      </c>
      <c r="BN518" s="17" t="str">
        <f t="shared" ca="1" si="438"/>
        <v/>
      </c>
      <c r="BO518" s="17" t="str">
        <f t="shared" ca="1" si="439"/>
        <v/>
      </c>
      <c r="BP518" s="17">
        <f t="shared" ca="1" si="440"/>
        <v>-5.3262222222221212E-3</v>
      </c>
      <c r="BQ518" s="17">
        <f t="shared" ca="1" si="441"/>
        <v>3.7160664923982623E-2</v>
      </c>
      <c r="BR518" s="17">
        <f t="shared" ca="1" si="442"/>
        <v>-5.1347797067162748E-3</v>
      </c>
      <c r="BS518" s="17">
        <f t="shared" ca="1" si="443"/>
        <v>-1.3222995030375939E-2</v>
      </c>
      <c r="BX518" t="str">
        <f>IF('Macrobond Imports'!FG517="","",'Macrobond Imports'!FG517)</f>
        <v/>
      </c>
      <c r="BY518" t="str">
        <f>IF('Macrobond Imports'!AI517="","",'Macrobond Imports'!AI517)</f>
        <v/>
      </c>
      <c r="CA518" s="37" t="str">
        <f t="shared" ca="1" si="444"/>
        <v/>
      </c>
      <c r="CB518" s="37" t="str">
        <f t="shared" ca="1" si="445"/>
        <v/>
      </c>
    </row>
    <row r="519" spans="1:80" x14ac:dyDescent="0.25">
      <c r="A519" s="10">
        <f>IF('Macrobond Imports'!A518="","",'Macrobond Imports'!A518)</f>
        <v>32874</v>
      </c>
      <c r="B519" s="9" t="str">
        <f>IF('Macrobond Imports'!B518="","",'Macrobond Imports'!B518)</f>
        <v/>
      </c>
      <c r="C519" s="9" t="str">
        <f>IF('Macrobond Imports'!C518="","",'Macrobond Imports'!C518)</f>
        <v/>
      </c>
      <c r="D519" s="9" t="str">
        <f>IF('Macrobond Imports'!Z518="","",'Macrobond Imports'!Z518)</f>
        <v/>
      </c>
      <c r="E519" s="9" t="str">
        <f>IF('Macrobond Imports'!BH518="","",'Macrobond Imports'!BH518)</f>
        <v/>
      </c>
      <c r="F519" s="9" t="str">
        <f>IF('Macrobond Imports'!BJ518="","",'Macrobond Imports'!BJ518)</f>
        <v/>
      </c>
      <c r="G519" s="9" t="str">
        <f>IF('Macrobond Imports'!BK518="","",'Macrobond Imports'!BK518)</f>
        <v/>
      </c>
      <c r="H519" s="9" t="str">
        <f>IF('Macrobond Imports'!BL518="","",'Macrobond Imports'!BL518)</f>
        <v/>
      </c>
      <c r="I519" s="9" t="str">
        <f>IF('Macrobond Imports'!BS518="","",'Macrobond Imports'!BS518)</f>
        <v/>
      </c>
      <c r="J519" s="9" t="str">
        <f>IF('Macrobond Imports'!AA518="","",'Macrobond Imports'!AA518)</f>
        <v/>
      </c>
      <c r="K519" s="9">
        <f>IF('Macrobond Imports'!DF518="","",'Macrobond Imports'!DF518)</f>
        <v>113.7</v>
      </c>
      <c r="L519" s="9">
        <f>IF('Macrobond Imports'!EA518="","",'Macrobond Imports'!EA518)</f>
        <v>106.7</v>
      </c>
      <c r="M519" s="9">
        <f>IF('Macrobond Imports'!FA518="","",'Macrobond Imports'!FA518)</f>
        <v>85.4</v>
      </c>
      <c r="N519" s="9">
        <f>IF('Macrobond Imports'!FC518="","",'Macrobond Imports'!FC518)</f>
        <v>120</v>
      </c>
      <c r="P519" s="16">
        <f t="shared" ref="P519:P582" si="446">A519</f>
        <v>32874</v>
      </c>
      <c r="Q519" s="17" t="str">
        <f t="shared" ref="Q519:Q582" si="447">IF(OR(B519="",N(B518)=0),"",B519/B518-1)</f>
        <v/>
      </c>
      <c r="R519" s="17" t="str">
        <f t="shared" ref="R519:R582" si="448">IF(OR(C519="",N(C518)=0),"",C519/C518-1)</f>
        <v/>
      </c>
      <c r="S519" s="17" t="str">
        <f t="shared" ref="S519:S582" si="449">IF(OR(D519="",N(D518)=0),"",D519/D518-1)</f>
        <v/>
      </c>
      <c r="T519" s="17" t="str">
        <f t="shared" ref="T519:T582" si="450">IF(OR(E519="",N(E518)=0),"",E519/E518-1)</f>
        <v/>
      </c>
      <c r="U519" s="17" t="str">
        <f t="shared" ref="U519:U582" si="451">IF(OR(F519="",N(F518)=0),"",F519/F518-1)</f>
        <v/>
      </c>
      <c r="V519" s="17" t="str">
        <f t="shared" ref="V519:V582" si="452">IF(OR(G519="",N(G518)=0),"",G519/G518-1)</f>
        <v/>
      </c>
      <c r="W519" s="17" t="str">
        <f t="shared" ref="W519:W582" si="453">IF(OR(H519="",N(H518)=0),"",H519/H518-1)</f>
        <v/>
      </c>
      <c r="X519" s="17" t="str">
        <f t="shared" ref="X519:X582" si="454">IF(OR(I519="",N(I518)=0),"",I519/I518-1)</f>
        <v/>
      </c>
      <c r="Y519" s="17" t="str">
        <f t="shared" ref="Y519:Y582" si="455">IF(OR(J519="",N(J518)=0),"",J519/J518-1)</f>
        <v/>
      </c>
      <c r="Z519" s="17">
        <f t="shared" ref="Z519:Z582" si="456">IF(OR(K519="",N(K518)=0),"",K519/K518-1)</f>
        <v>1.3368983957219305E-2</v>
      </c>
      <c r="AA519" s="17">
        <f t="shared" ref="AA519:AA582" si="457">IF(OR(L519="",N(L518)=0),"",L519/L518-1)</f>
        <v>1.5223596574690745E-2</v>
      </c>
      <c r="AB519" s="17">
        <f t="shared" ref="AB519:AB582" si="458">IF(OR(M519="",N(M518)=0),"",M519/M518-1)</f>
        <v>0.10051546391752586</v>
      </c>
      <c r="AC519" s="17">
        <f t="shared" ref="AC519:AC582" si="459">IF(OR(N519="",N(N518)=0),"",N519/N518-1)</f>
        <v>1.6694490818029983E-3</v>
      </c>
      <c r="AE519" s="17" t="str">
        <f t="shared" ref="AE519:AE582" ca="1" si="460">IFERROR(IF(OR(B519="",OFFSET(B519,-12,0)=""),"",B519/OFFSET(B519,-12,0)-1),"")</f>
        <v/>
      </c>
      <c r="AF519" s="17" t="str">
        <f t="shared" ref="AF519:AF582" ca="1" si="461">IFERROR(IF(OR(C519="",OFFSET(C519,-12,0)=""),"",C519/OFFSET(C519,-12,0)-1),"")</f>
        <v/>
      </c>
      <c r="AG519" s="17" t="str">
        <f t="shared" ref="AG519:AG582" ca="1" si="462">IFERROR(IF(OR(D519="",OFFSET(D519,-12,0)=""),"",D519/OFFSET(D519,-12,0)-1),"")</f>
        <v/>
      </c>
      <c r="AH519" s="17" t="str">
        <f t="shared" ref="AH519:AH582" ca="1" si="463">IFERROR(IF(OR(E519="",OFFSET(E519,-12,0)=""),"",E519/OFFSET(E519,-12,0)-1),"")</f>
        <v/>
      </c>
      <c r="AI519" s="17" t="str">
        <f t="shared" ref="AI519:AI582" ca="1" si="464">IFERROR(IF(OR(F519="",OFFSET(F519,-12,0)=""),"",F519/OFFSET(F519,-12,0)-1),"")</f>
        <v/>
      </c>
      <c r="AJ519" s="17" t="str">
        <f t="shared" ref="AJ519:AJ582" ca="1" si="465">IFERROR(IF(OR(G519="",OFFSET(G519,-12,0)=""),"",G519/OFFSET(G519,-12,0)-1),"")</f>
        <v/>
      </c>
      <c r="AK519" s="17" t="str">
        <f t="shared" ref="AK519:AK582" ca="1" si="466">IFERROR(IF(OR(H519="",OFFSET(H519,-12,0)=""),"",H519/OFFSET(H519,-12,0)-1),"")</f>
        <v/>
      </c>
      <c r="AL519" s="17" t="str">
        <f t="shared" ref="AL519:AL582" ca="1" si="467">IFERROR(IF(OR(I519="",OFFSET(I519,-12,0)=""),"",I519/OFFSET(I519,-12,0)-1),"")</f>
        <v/>
      </c>
      <c r="AM519" s="17" t="str">
        <f t="shared" ref="AM519:AM582" ca="1" si="468">IFERROR(IF(OR(J519="",OFFSET(J519,-12,0)=""),"",J519/OFFSET(J519,-12,0)-1),"")</f>
        <v/>
      </c>
      <c r="AN519" s="17">
        <f t="shared" ref="AN519:AN582" ca="1" si="469">IFERROR(IF(OR(K519="",OFFSET(K519,-12,0)=""),"",K519/OFFSET(K519,-12,0)-1),"")</f>
        <v>2.6173285198556107E-2</v>
      </c>
      <c r="AO519" s="17">
        <f t="shared" ref="AO519:AO582" ca="1" si="470">IFERROR(IF(OR(L519="",OFFSET(L519,-12,0)=""),"",L519/OFFSET(L519,-12,0)-1),"")</f>
        <v>4.6078431372549078E-2</v>
      </c>
      <c r="AP519" s="17">
        <f t="shared" ref="AP519:AP582" ca="1" si="471">IFERROR(IF(OR(M519="",OFFSET(M519,-12,0)=""),"",M519/OFFSET(M519,-12,0)-1),"")</f>
        <v>0.18118948824343017</v>
      </c>
      <c r="AQ519" s="17">
        <f t="shared" ref="AQ519:AQ582" ca="1" si="472">IFERROR(IF(OR(N519="",OFFSET(N519,-12,0)=""),"",N519/OFFSET(N519,-12,0)-1),"")</f>
        <v>4.1841004184099972E-3</v>
      </c>
      <c r="AS519" s="17" t="str">
        <f t="shared" ref="AS519:AS582" ca="1" si="473">IFERROR(IF(OR(B519="",OFFSET(B519,-3,0)=""),"",(B519/OFFSET(B519,-3,0))^4-1),"")</f>
        <v/>
      </c>
      <c r="AT519" s="17" t="str">
        <f t="shared" ref="AT519:AT582" ca="1" si="474">IFERROR(IF(OR(C519="",OFFSET(C519,-3,0)=""),"",(C519/OFFSET(C519,-3,0))^4-1),"")</f>
        <v/>
      </c>
      <c r="AU519" s="17" t="str">
        <f t="shared" ref="AU519:AU582" ca="1" si="475">IFERROR(IF(OR(D519="",OFFSET(D519,-3,0)=""),"",(D519/OFFSET(D519,-3,0))^4-1),"")</f>
        <v/>
      </c>
      <c r="AV519" s="17" t="str">
        <f t="shared" ref="AV519:AV582" ca="1" si="476">IFERROR(IF(OR(E519="",OFFSET(E519,-3,0)=""),"",(E519/OFFSET(E519,-3,0))^4-1),"")</f>
        <v/>
      </c>
      <c r="AW519" s="17" t="str">
        <f t="shared" ref="AW519:AW582" ca="1" si="477">IFERROR(IF(OR(F519="",OFFSET(F519,-3,0)=""),"",(F519/OFFSET(F519,-3,0))^4-1),"")</f>
        <v/>
      </c>
      <c r="AX519" s="17" t="str">
        <f t="shared" ref="AX519:AX582" ca="1" si="478">IFERROR(IF(OR(G519="",OFFSET(G519,-3,0)=""),"",(G519/OFFSET(G519,-3,0))^4-1),"")</f>
        <v/>
      </c>
      <c r="AY519" s="17" t="str">
        <f t="shared" ref="AY519:AY582" ca="1" si="479">IFERROR(IF(OR(H519="",OFFSET(H519,-3,0)=""),"",(H519/OFFSET(H519,-3,0))^4-1),"")</f>
        <v/>
      </c>
      <c r="AZ519" s="17" t="str">
        <f t="shared" ref="AZ519:AZ582" ca="1" si="480">IFERROR(IF(OR(I519="",OFFSET(I519,-3,0)=""),"",(I519/OFFSET(I519,-3,0))^4-1),"")</f>
        <v/>
      </c>
      <c r="BA519" s="17" t="str">
        <f t="shared" ref="BA519:BA582" ca="1" si="481">IFERROR(IF(OR(J519="",OFFSET(J519,-3,0)=""),"",(J519/OFFSET(J519,-3,0))^4-1),"")</f>
        <v/>
      </c>
      <c r="BB519" s="17">
        <f t="shared" ref="BB519:BB582" ca="1" si="482">IFERROR(IF(OR(K519="",OFFSET(K519,-3,0)=""),"",(K519/OFFSET(K519,-3,0))^4-1),"")</f>
        <v>5.4557903905166238E-2</v>
      </c>
      <c r="BC519" s="17">
        <f t="shared" ref="BC519:BC582" ca="1" si="483">IFERROR(IF(OR(L519="",OFFSET(L519,-3,0)=""),"",(L519/OFFSET(L519,-3,0))^4-1),"")</f>
        <v>0.16513407413788639</v>
      </c>
      <c r="BD519" s="17">
        <f t="shared" ref="BD519:BD582" ca="1" si="484">IFERROR(IF(OR(M519="",OFFSET(M519,-3,0)=""),"",(M519/OFFSET(M519,-3,0))^4-1),"")</f>
        <v>0.56119822361125227</v>
      </c>
      <c r="BE519" s="17">
        <f t="shared" ref="BE519:BE582" ca="1" si="485">IFERROR(IF(OR(N519="",OFFSET(N519,-3,0)=""),"",(N519/OFFSET(N519,-3,0))^4-1),"")</f>
        <v>-9.9378111382606438E-3</v>
      </c>
      <c r="BG519" s="17" t="str">
        <f t="shared" ref="BG519:BG582" ca="1" si="486">IFERROR(IF(OR(B519="",OFFSET(B519,-6,0)=""),"",(B519/OFFSET(B519,-6,0))^2-1),"")</f>
        <v/>
      </c>
      <c r="BH519" s="17" t="str">
        <f t="shared" ref="BH519:BH582" ca="1" si="487">IFERROR(IF(OR(C519="",OFFSET(C519,-6,0)=""),"",(C519/OFFSET(C519,-6,0))^2-1),"")</f>
        <v/>
      </c>
      <c r="BI519" s="17" t="str">
        <f t="shared" ref="BI519:BI582" ca="1" si="488">IFERROR(IF(OR(D519="",OFFSET(D519,-6,0)=""),"",(D519/OFFSET(D519,-6,0))^2-1),"")</f>
        <v/>
      </c>
      <c r="BJ519" s="17" t="str">
        <f t="shared" ref="BJ519:BJ582" ca="1" si="489">IFERROR(IF(OR(E519="",OFFSET(E519,-6,0)=""),"",(E519/OFFSET(E519,-6,0))^2-1),"")</f>
        <v/>
      </c>
      <c r="BK519" s="17" t="str">
        <f t="shared" ref="BK519:BK582" ca="1" si="490">IFERROR(IF(OR(F519="",OFFSET(F519,-6,0)=""),"",(F519/OFFSET(F519,-6,0))^2-1),"")</f>
        <v/>
      </c>
      <c r="BL519" s="17" t="str">
        <f t="shared" ref="BL519:BL582" ca="1" si="491">IFERROR(IF(OR(G519="",OFFSET(G519,-6,0)=""),"",(G519/OFFSET(G519,-6,0))^2-1),"")</f>
        <v/>
      </c>
      <c r="BM519" s="17" t="str">
        <f t="shared" ref="BM519:BM582" ca="1" si="492">IFERROR(IF(OR(H519="",OFFSET(H519,-6,0)=""),"",(H519/OFFSET(H519,-6,0))^2-1),"")</f>
        <v/>
      </c>
      <c r="BN519" s="17" t="str">
        <f t="shared" ref="BN519:BN582" ca="1" si="493">IFERROR(IF(OR(I519="",OFFSET(I519,-6,0)=""),"",(I519/OFFSET(I519,-6,0))^2-1),"")</f>
        <v/>
      </c>
      <c r="BO519" s="17" t="str">
        <f t="shared" ref="BO519:BO582" ca="1" si="494">IFERROR(IF(OR(J519="",OFFSET(J519,-6,0)=""),"",(J519/OFFSET(J519,-6,0))^2-1),"")</f>
        <v/>
      </c>
      <c r="BP519" s="17">
        <f t="shared" ref="BP519:BP582" ca="1" si="495">IFERROR(IF(OR(K519="",OFFSET(K519,-6,0)=""),"",(K519/OFFSET(K519,-6,0))^2-1),"")</f>
        <v>2.6916697646486965E-2</v>
      </c>
      <c r="BQ519" s="17">
        <f t="shared" ref="BQ519:BQ582" ca="1" si="496">IFERROR(IF(OR(L519="",OFFSET(L519,-6,0)=""),"",(L519/OFFSET(L519,-6,0))^2-1),"")</f>
        <v>6.2791663749445892E-2</v>
      </c>
      <c r="BR519" s="17">
        <f t="shared" ref="BR519:BR582" ca="1" si="497">IFERROR(IF(OR(M519="",OFFSET(M519,-6,0)=""),"",(M519/OFFSET(M519,-6,0))^2-1),"")</f>
        <v>0.23649766710069464</v>
      </c>
      <c r="BS519" s="17">
        <f t="shared" ref="BS519:BS582" ca="1" si="498">IFERROR(IF(OR(N519="",OFFSET(N519,-6,0)=""),"",(N519/OFFSET(N519,-6,0))^2-1),"")</f>
        <v>-4.9813123052716568E-3</v>
      </c>
      <c r="BX519">
        <f>IF('Macrobond Imports'!FG518="","",'Macrobond Imports'!FG518)</f>
        <v>81.5</v>
      </c>
      <c r="BY519" t="str">
        <f>IF('Macrobond Imports'!AI518="","",'Macrobond Imports'!AI518)</f>
        <v/>
      </c>
      <c r="CA519" s="37" t="str">
        <f t="shared" ref="CA519:CA582" ca="1" si="499">IFERROR(IF(OR(BX519="",OFFSET(BX519,-12,0)=""),"",BX519/OFFSET(BX519,-12,0)-1),"")</f>
        <v/>
      </c>
      <c r="CB519" s="37" t="str">
        <f t="shared" ref="CB519:CB582" ca="1" si="500">IFERROR(IF(OR(BY519="",OFFSET(BY519,-12,0)=""),"",BY519/OFFSET(BY519,-12,0)-1),"")</f>
        <v/>
      </c>
    </row>
    <row r="520" spans="1:80" x14ac:dyDescent="0.25">
      <c r="A520" s="10">
        <f>IF('Macrobond Imports'!A519="","",'Macrobond Imports'!A519)</f>
        <v>32905</v>
      </c>
      <c r="B520" s="9" t="str">
        <f>IF('Macrobond Imports'!B519="","",'Macrobond Imports'!B519)</f>
        <v/>
      </c>
      <c r="C520" s="9" t="str">
        <f>IF('Macrobond Imports'!C519="","",'Macrobond Imports'!C519)</f>
        <v/>
      </c>
      <c r="D520" s="9" t="str">
        <f>IF('Macrobond Imports'!Z519="","",'Macrobond Imports'!Z519)</f>
        <v/>
      </c>
      <c r="E520" s="9" t="str">
        <f>IF('Macrobond Imports'!BH519="","",'Macrobond Imports'!BH519)</f>
        <v/>
      </c>
      <c r="F520" s="9" t="str">
        <f>IF('Macrobond Imports'!BJ519="","",'Macrobond Imports'!BJ519)</f>
        <v/>
      </c>
      <c r="G520" s="9" t="str">
        <f>IF('Macrobond Imports'!BK519="","",'Macrobond Imports'!BK519)</f>
        <v/>
      </c>
      <c r="H520" s="9" t="str">
        <f>IF('Macrobond Imports'!BL519="","",'Macrobond Imports'!BL519)</f>
        <v/>
      </c>
      <c r="I520" s="9" t="str">
        <f>IF('Macrobond Imports'!BS519="","",'Macrobond Imports'!BS519)</f>
        <v/>
      </c>
      <c r="J520" s="9" t="str">
        <f>IF('Macrobond Imports'!AA519="","",'Macrobond Imports'!AA519)</f>
        <v/>
      </c>
      <c r="K520" s="9">
        <f>IF('Macrobond Imports'!DF519="","",'Macrobond Imports'!DF519)</f>
        <v>112.8</v>
      </c>
      <c r="L520" s="9">
        <f>IF('Macrobond Imports'!EA519="","",'Macrobond Imports'!EA519)</f>
        <v>106.8</v>
      </c>
      <c r="M520" s="9">
        <f>IF('Macrobond Imports'!FA519="","",'Macrobond Imports'!FA519)</f>
        <v>81.099999999999994</v>
      </c>
      <c r="N520" s="9">
        <f>IF('Macrobond Imports'!FC519="","",'Macrobond Imports'!FC519)</f>
        <v>119.9</v>
      </c>
      <c r="P520" s="16">
        <f t="shared" si="446"/>
        <v>32905</v>
      </c>
      <c r="Q520" s="17" t="str">
        <f t="shared" si="447"/>
        <v/>
      </c>
      <c r="R520" s="17" t="str">
        <f t="shared" si="448"/>
        <v/>
      </c>
      <c r="S520" s="17" t="str">
        <f t="shared" si="449"/>
        <v/>
      </c>
      <c r="T520" s="17" t="str">
        <f t="shared" si="450"/>
        <v/>
      </c>
      <c r="U520" s="17" t="str">
        <f t="shared" si="451"/>
        <v/>
      </c>
      <c r="V520" s="17" t="str">
        <f t="shared" si="452"/>
        <v/>
      </c>
      <c r="W520" s="17" t="str">
        <f t="shared" si="453"/>
        <v/>
      </c>
      <c r="X520" s="17" t="str">
        <f t="shared" si="454"/>
        <v/>
      </c>
      <c r="Y520" s="17" t="str">
        <f t="shared" si="455"/>
        <v/>
      </c>
      <c r="Z520" s="17">
        <f t="shared" si="456"/>
        <v>-7.9155672823219003E-3</v>
      </c>
      <c r="AA520" s="17">
        <f t="shared" si="457"/>
        <v>9.3720712277400864E-4</v>
      </c>
      <c r="AB520" s="17">
        <f t="shared" si="458"/>
        <v>-5.0351288056206256E-2</v>
      </c>
      <c r="AC520" s="17">
        <f t="shared" si="459"/>
        <v>-8.3333333333324155E-4</v>
      </c>
      <c r="AE520" s="17" t="str">
        <f t="shared" ca="1" si="460"/>
        <v/>
      </c>
      <c r="AF520" s="17" t="str">
        <f t="shared" ca="1" si="461"/>
        <v/>
      </c>
      <c r="AG520" s="17" t="str">
        <f t="shared" ca="1" si="462"/>
        <v/>
      </c>
      <c r="AH520" s="17" t="str">
        <f t="shared" ca="1" si="463"/>
        <v/>
      </c>
      <c r="AI520" s="17" t="str">
        <f t="shared" ca="1" si="464"/>
        <v/>
      </c>
      <c r="AJ520" s="17" t="str">
        <f t="shared" ca="1" si="465"/>
        <v/>
      </c>
      <c r="AK520" s="17" t="str">
        <f t="shared" ca="1" si="466"/>
        <v/>
      </c>
      <c r="AL520" s="17" t="str">
        <f t="shared" ca="1" si="467"/>
        <v/>
      </c>
      <c r="AM520" s="17" t="str">
        <f t="shared" ca="1" si="468"/>
        <v/>
      </c>
      <c r="AN520" s="17">
        <f t="shared" ca="1" si="469"/>
        <v>1.3477088948786964E-2</v>
      </c>
      <c r="AO520" s="17">
        <f t="shared" ca="1" si="470"/>
        <v>5.0147492625368661E-2</v>
      </c>
      <c r="AP520" s="17">
        <f t="shared" ca="1" si="471"/>
        <v>0.10641200545702589</v>
      </c>
      <c r="AQ520" s="17">
        <f t="shared" ca="1" si="472"/>
        <v>0</v>
      </c>
      <c r="AS520" s="17" t="str">
        <f t="shared" ca="1" si="473"/>
        <v/>
      </c>
      <c r="AT520" s="17" t="str">
        <f t="shared" ca="1" si="474"/>
        <v/>
      </c>
      <c r="AU520" s="17" t="str">
        <f t="shared" ca="1" si="475"/>
        <v/>
      </c>
      <c r="AV520" s="17" t="str">
        <f t="shared" ca="1" si="476"/>
        <v/>
      </c>
      <c r="AW520" s="17" t="str">
        <f t="shared" ca="1" si="477"/>
        <v/>
      </c>
      <c r="AX520" s="17" t="str">
        <f t="shared" ca="1" si="478"/>
        <v/>
      </c>
      <c r="AY520" s="17" t="str">
        <f t="shared" ca="1" si="479"/>
        <v/>
      </c>
      <c r="AZ520" s="17" t="str">
        <f t="shared" ca="1" si="480"/>
        <v/>
      </c>
      <c r="BA520" s="17" t="str">
        <f t="shared" ca="1" si="481"/>
        <v/>
      </c>
      <c r="BB520" s="17">
        <f t="shared" ca="1" si="482"/>
        <v>2.8879011349437489E-2</v>
      </c>
      <c r="BC520" s="17">
        <f t="shared" ca="1" si="483"/>
        <v>0.13376647672194464</v>
      </c>
      <c r="BD520" s="17">
        <f t="shared" ca="1" si="484"/>
        <v>0.31040817662732145</v>
      </c>
      <c r="BE520" s="17">
        <f t="shared" ca="1" si="485"/>
        <v>-3.3291689809989977E-3</v>
      </c>
      <c r="BG520" s="17" t="str">
        <f t="shared" ca="1" si="486"/>
        <v/>
      </c>
      <c r="BH520" s="17" t="str">
        <f t="shared" ca="1" si="487"/>
        <v/>
      </c>
      <c r="BI520" s="17" t="str">
        <f t="shared" ca="1" si="488"/>
        <v/>
      </c>
      <c r="BJ520" s="17" t="str">
        <f t="shared" ca="1" si="489"/>
        <v/>
      </c>
      <c r="BK520" s="17" t="str">
        <f t="shared" ca="1" si="490"/>
        <v/>
      </c>
      <c r="BL520" s="17" t="str">
        <f t="shared" ca="1" si="491"/>
        <v/>
      </c>
      <c r="BM520" s="17" t="str">
        <f t="shared" ca="1" si="492"/>
        <v/>
      </c>
      <c r="BN520" s="17" t="str">
        <f t="shared" ca="1" si="493"/>
        <v/>
      </c>
      <c r="BO520" s="17" t="str">
        <f t="shared" ca="1" si="494"/>
        <v/>
      </c>
      <c r="BP520" s="17">
        <f t="shared" ca="1" si="495"/>
        <v>1.7969092520825125E-2</v>
      </c>
      <c r="BQ520" s="17">
        <f t="shared" ca="1" si="496"/>
        <v>0.1137340061553842</v>
      </c>
      <c r="BR520" s="17">
        <f t="shared" ca="1" si="497"/>
        <v>0.16307046457673113</v>
      </c>
      <c r="BS520" s="17">
        <f t="shared" ca="1" si="498"/>
        <v>-4.9854513138114509E-3</v>
      </c>
      <c r="BX520">
        <f>IF('Macrobond Imports'!FG519="","",'Macrobond Imports'!FG519)</f>
        <v>82.1</v>
      </c>
      <c r="BY520" t="str">
        <f>IF('Macrobond Imports'!AI519="","",'Macrobond Imports'!AI519)</f>
        <v/>
      </c>
      <c r="CA520" s="37" t="str">
        <f t="shared" ca="1" si="499"/>
        <v/>
      </c>
      <c r="CB520" s="37" t="str">
        <f t="shared" ca="1" si="500"/>
        <v/>
      </c>
    </row>
    <row r="521" spans="1:80" x14ac:dyDescent="0.25">
      <c r="A521" s="10">
        <f>IF('Macrobond Imports'!A520="","",'Macrobond Imports'!A520)</f>
        <v>32933</v>
      </c>
      <c r="B521" s="9" t="str">
        <f>IF('Macrobond Imports'!B520="","",'Macrobond Imports'!B520)</f>
        <v/>
      </c>
      <c r="C521" s="9" t="str">
        <f>IF('Macrobond Imports'!C520="","",'Macrobond Imports'!C520)</f>
        <v/>
      </c>
      <c r="D521" s="9" t="str">
        <f>IF('Macrobond Imports'!Z520="","",'Macrobond Imports'!Z520)</f>
        <v/>
      </c>
      <c r="E521" s="9" t="str">
        <f>IF('Macrobond Imports'!BH520="","",'Macrobond Imports'!BH520)</f>
        <v/>
      </c>
      <c r="F521" s="9" t="str">
        <f>IF('Macrobond Imports'!BJ520="","",'Macrobond Imports'!BJ520)</f>
        <v/>
      </c>
      <c r="G521" s="9" t="str">
        <f>IF('Macrobond Imports'!BK520="","",'Macrobond Imports'!BK520)</f>
        <v/>
      </c>
      <c r="H521" s="9" t="str">
        <f>IF('Macrobond Imports'!BL520="","",'Macrobond Imports'!BL520)</f>
        <v/>
      </c>
      <c r="I521" s="9" t="str">
        <f>IF('Macrobond Imports'!BS520="","",'Macrobond Imports'!BS520)</f>
        <v/>
      </c>
      <c r="J521" s="9" t="str">
        <f>IF('Macrobond Imports'!AA520="","",'Macrobond Imports'!AA520)</f>
        <v/>
      </c>
      <c r="K521" s="9">
        <f>IF('Macrobond Imports'!DF520="","",'Macrobond Imports'!DF520)</f>
        <v>112.9</v>
      </c>
      <c r="L521" s="9">
        <f>IF('Macrobond Imports'!EA520="","",'Macrobond Imports'!EA520)</f>
        <v>105.1</v>
      </c>
      <c r="M521" s="9">
        <f>IF('Macrobond Imports'!FA520="","",'Macrobond Imports'!FA520)</f>
        <v>80.099999999999994</v>
      </c>
      <c r="N521" s="9">
        <f>IF('Macrobond Imports'!FC520="","",'Macrobond Imports'!FC520)</f>
        <v>120.2</v>
      </c>
      <c r="P521" s="16">
        <f t="shared" si="446"/>
        <v>32933</v>
      </c>
      <c r="Q521" s="17" t="str">
        <f t="shared" si="447"/>
        <v/>
      </c>
      <c r="R521" s="17" t="str">
        <f t="shared" si="448"/>
        <v/>
      </c>
      <c r="S521" s="17" t="str">
        <f t="shared" si="449"/>
        <v/>
      </c>
      <c r="T521" s="17" t="str">
        <f t="shared" si="450"/>
        <v/>
      </c>
      <c r="U521" s="17" t="str">
        <f t="shared" si="451"/>
        <v/>
      </c>
      <c r="V521" s="17" t="str">
        <f t="shared" si="452"/>
        <v/>
      </c>
      <c r="W521" s="17" t="str">
        <f t="shared" si="453"/>
        <v/>
      </c>
      <c r="X521" s="17" t="str">
        <f t="shared" si="454"/>
        <v/>
      </c>
      <c r="Y521" s="17" t="str">
        <f t="shared" si="455"/>
        <v/>
      </c>
      <c r="Z521" s="17">
        <f t="shared" si="456"/>
        <v>8.8652482269502286E-4</v>
      </c>
      <c r="AA521" s="17">
        <f t="shared" si="457"/>
        <v>-1.5917602996254665E-2</v>
      </c>
      <c r="AB521" s="17">
        <f t="shared" si="458"/>
        <v>-1.2330456226880449E-2</v>
      </c>
      <c r="AC521" s="17">
        <f t="shared" si="459"/>
        <v>2.5020850708923348E-3</v>
      </c>
      <c r="AE521" s="17" t="str">
        <f t="shared" ca="1" si="460"/>
        <v/>
      </c>
      <c r="AF521" s="17" t="str">
        <f t="shared" ca="1" si="461"/>
        <v/>
      </c>
      <c r="AG521" s="17" t="str">
        <f t="shared" ca="1" si="462"/>
        <v/>
      </c>
      <c r="AH521" s="17" t="str">
        <f t="shared" ca="1" si="463"/>
        <v/>
      </c>
      <c r="AI521" s="17" t="str">
        <f t="shared" ca="1" si="464"/>
        <v/>
      </c>
      <c r="AJ521" s="17" t="str">
        <f t="shared" ca="1" si="465"/>
        <v/>
      </c>
      <c r="AK521" s="17" t="str">
        <f t="shared" ca="1" si="466"/>
        <v/>
      </c>
      <c r="AL521" s="17" t="str">
        <f t="shared" ca="1" si="467"/>
        <v/>
      </c>
      <c r="AM521" s="17" t="str">
        <f t="shared" ca="1" si="468"/>
        <v/>
      </c>
      <c r="AN521" s="17">
        <f t="shared" ca="1" si="469"/>
        <v>8.936550491510209E-3</v>
      </c>
      <c r="AO521" s="17">
        <f t="shared" ca="1" si="470"/>
        <v>2.1379980563653866E-2</v>
      </c>
      <c r="AP521" s="17">
        <f t="shared" ca="1" si="471"/>
        <v>7.0855614973261982E-2</v>
      </c>
      <c r="AQ521" s="17">
        <f t="shared" ca="1" si="472"/>
        <v>0</v>
      </c>
      <c r="AS521" s="17" t="str">
        <f t="shared" ca="1" si="473"/>
        <v/>
      </c>
      <c r="AT521" s="17" t="str">
        <f t="shared" ca="1" si="474"/>
        <v/>
      </c>
      <c r="AU521" s="17" t="str">
        <f t="shared" ca="1" si="475"/>
        <v/>
      </c>
      <c r="AV521" s="17" t="str">
        <f t="shared" ca="1" si="476"/>
        <v/>
      </c>
      <c r="AW521" s="17" t="str">
        <f t="shared" ca="1" si="477"/>
        <v/>
      </c>
      <c r="AX521" s="17" t="str">
        <f t="shared" ca="1" si="478"/>
        <v/>
      </c>
      <c r="AY521" s="17" t="str">
        <f t="shared" ca="1" si="479"/>
        <v/>
      </c>
      <c r="AZ521" s="17" t="str">
        <f t="shared" ca="1" si="480"/>
        <v/>
      </c>
      <c r="BA521" s="17" t="str">
        <f t="shared" ca="1" si="481"/>
        <v/>
      </c>
      <c r="BB521" s="17">
        <f t="shared" ca="1" si="482"/>
        <v>2.518994976792488E-2</v>
      </c>
      <c r="BC521" s="17">
        <f t="shared" ca="1" si="483"/>
        <v>0</v>
      </c>
      <c r="BD521" s="17">
        <f t="shared" ca="1" si="484"/>
        <v>0.13522822219118891</v>
      </c>
      <c r="BE521" s="17">
        <f t="shared" ca="1" si="485"/>
        <v>1.3422631115753481E-2</v>
      </c>
      <c r="BG521" s="17" t="str">
        <f t="shared" ca="1" si="486"/>
        <v/>
      </c>
      <c r="BH521" s="17" t="str">
        <f t="shared" ca="1" si="487"/>
        <v/>
      </c>
      <c r="BI521" s="17" t="str">
        <f t="shared" ca="1" si="488"/>
        <v/>
      </c>
      <c r="BJ521" s="17" t="str">
        <f t="shared" ca="1" si="489"/>
        <v/>
      </c>
      <c r="BK521" s="17" t="str">
        <f t="shared" ca="1" si="490"/>
        <v/>
      </c>
      <c r="BL521" s="17" t="str">
        <f t="shared" ca="1" si="491"/>
        <v/>
      </c>
      <c r="BM521" s="17" t="str">
        <f t="shared" ca="1" si="492"/>
        <v/>
      </c>
      <c r="BN521" s="17" t="str">
        <f t="shared" ca="1" si="493"/>
        <v/>
      </c>
      <c r="BO521" s="17" t="str">
        <f t="shared" ca="1" si="494"/>
        <v/>
      </c>
      <c r="BP521" s="17">
        <f t="shared" ca="1" si="495"/>
        <v>1.432389998416439E-2</v>
      </c>
      <c r="BQ521" s="17">
        <f t="shared" ca="1" si="496"/>
        <v>5.1375133848899468E-2</v>
      </c>
      <c r="BR521" s="17">
        <f t="shared" ca="1" si="497"/>
        <v>0.1078876435149132</v>
      </c>
      <c r="BS521" s="17">
        <f t="shared" ca="1" si="498"/>
        <v>0</v>
      </c>
      <c r="BX521">
        <f>IF('Macrobond Imports'!FG520="","",'Macrobond Imports'!FG520)</f>
        <v>78.599999999999994</v>
      </c>
      <c r="BY521" t="str">
        <f>IF('Macrobond Imports'!AI520="","",'Macrobond Imports'!AI520)</f>
        <v/>
      </c>
      <c r="CA521" s="37" t="str">
        <f t="shared" ca="1" si="499"/>
        <v/>
      </c>
      <c r="CB521" s="37" t="str">
        <f t="shared" ca="1" si="500"/>
        <v/>
      </c>
    </row>
    <row r="522" spans="1:80" x14ac:dyDescent="0.25">
      <c r="A522" s="10">
        <f>IF('Macrobond Imports'!A521="","",'Macrobond Imports'!A521)</f>
        <v>32964</v>
      </c>
      <c r="B522" s="9" t="str">
        <f>IF('Macrobond Imports'!B521="","",'Macrobond Imports'!B521)</f>
        <v/>
      </c>
      <c r="C522" s="9" t="str">
        <f>IF('Macrobond Imports'!C521="","",'Macrobond Imports'!C521)</f>
        <v/>
      </c>
      <c r="D522" s="9" t="str">
        <f>IF('Macrobond Imports'!Z521="","",'Macrobond Imports'!Z521)</f>
        <v/>
      </c>
      <c r="E522" s="9" t="str">
        <f>IF('Macrobond Imports'!BH521="","",'Macrobond Imports'!BH521)</f>
        <v/>
      </c>
      <c r="F522" s="9" t="str">
        <f>IF('Macrobond Imports'!BJ521="","",'Macrobond Imports'!BJ521)</f>
        <v/>
      </c>
      <c r="G522" s="9" t="str">
        <f>IF('Macrobond Imports'!BK521="","",'Macrobond Imports'!BK521)</f>
        <v/>
      </c>
      <c r="H522" s="9" t="str">
        <f>IF('Macrobond Imports'!BL521="","",'Macrobond Imports'!BL521)</f>
        <v/>
      </c>
      <c r="I522" s="9" t="str">
        <f>IF('Macrobond Imports'!BS521="","",'Macrobond Imports'!BS521)</f>
        <v/>
      </c>
      <c r="J522" s="9" t="str">
        <f>IF('Macrobond Imports'!AA521="","",'Macrobond Imports'!AA521)</f>
        <v/>
      </c>
      <c r="K522" s="9">
        <f>IF('Macrobond Imports'!DF521="","",'Macrobond Imports'!DF521)</f>
        <v>113.1</v>
      </c>
      <c r="L522" s="9">
        <f>IF('Macrobond Imports'!EA521="","",'Macrobond Imports'!EA521)</f>
        <v>102.7</v>
      </c>
      <c r="M522" s="9">
        <f>IF('Macrobond Imports'!FA521="","",'Macrobond Imports'!FA521)</f>
        <v>79.900000000000006</v>
      </c>
      <c r="N522" s="9">
        <f>IF('Macrobond Imports'!FC521="","",'Macrobond Imports'!FC521)</f>
        <v>120.5</v>
      </c>
      <c r="P522" s="16">
        <f t="shared" si="446"/>
        <v>32964</v>
      </c>
      <c r="Q522" s="17" t="str">
        <f t="shared" si="447"/>
        <v/>
      </c>
      <c r="R522" s="17" t="str">
        <f t="shared" si="448"/>
        <v/>
      </c>
      <c r="S522" s="17" t="str">
        <f t="shared" si="449"/>
        <v/>
      </c>
      <c r="T522" s="17" t="str">
        <f t="shared" si="450"/>
        <v/>
      </c>
      <c r="U522" s="17" t="str">
        <f t="shared" si="451"/>
        <v/>
      </c>
      <c r="V522" s="17" t="str">
        <f t="shared" si="452"/>
        <v/>
      </c>
      <c r="W522" s="17" t="str">
        <f t="shared" si="453"/>
        <v/>
      </c>
      <c r="X522" s="17" t="str">
        <f t="shared" si="454"/>
        <v/>
      </c>
      <c r="Y522" s="17" t="str">
        <f t="shared" si="455"/>
        <v/>
      </c>
      <c r="Z522" s="17">
        <f t="shared" si="456"/>
        <v>1.771479185119551E-3</v>
      </c>
      <c r="AA522" s="17">
        <f t="shared" si="457"/>
        <v>-2.2835394862036118E-2</v>
      </c>
      <c r="AB522" s="17">
        <f t="shared" si="458"/>
        <v>-2.4968789013731785E-3</v>
      </c>
      <c r="AC522" s="17">
        <f t="shared" si="459"/>
        <v>2.4958402662229595E-3</v>
      </c>
      <c r="AE522" s="17" t="str">
        <f t="shared" ca="1" si="460"/>
        <v/>
      </c>
      <c r="AF522" s="17" t="str">
        <f t="shared" ca="1" si="461"/>
        <v/>
      </c>
      <c r="AG522" s="17" t="str">
        <f t="shared" ca="1" si="462"/>
        <v/>
      </c>
      <c r="AH522" s="17" t="str">
        <f t="shared" ca="1" si="463"/>
        <v/>
      </c>
      <c r="AI522" s="17" t="str">
        <f t="shared" ca="1" si="464"/>
        <v/>
      </c>
      <c r="AJ522" s="17" t="str">
        <f t="shared" ca="1" si="465"/>
        <v/>
      </c>
      <c r="AK522" s="17" t="str">
        <f t="shared" ca="1" si="466"/>
        <v/>
      </c>
      <c r="AL522" s="17" t="str">
        <f t="shared" ca="1" si="467"/>
        <v/>
      </c>
      <c r="AM522" s="17" t="str">
        <f t="shared" ca="1" si="468"/>
        <v/>
      </c>
      <c r="AN522" s="17">
        <f t="shared" ca="1" si="469"/>
        <v>5.33333333333319E-3</v>
      </c>
      <c r="AO522" s="17">
        <f t="shared" ca="1" si="470"/>
        <v>-1.3448607108549337E-2</v>
      </c>
      <c r="AP522" s="17">
        <f t="shared" ca="1" si="471"/>
        <v>2.4358974358974494E-2</v>
      </c>
      <c r="AQ522" s="17">
        <f t="shared" ca="1" si="472"/>
        <v>0</v>
      </c>
      <c r="AS522" s="17" t="str">
        <f t="shared" ca="1" si="473"/>
        <v/>
      </c>
      <c r="AT522" s="17" t="str">
        <f t="shared" ca="1" si="474"/>
        <v/>
      </c>
      <c r="AU522" s="17" t="str">
        <f t="shared" ca="1" si="475"/>
        <v/>
      </c>
      <c r="AV522" s="17" t="str">
        <f t="shared" ca="1" si="476"/>
        <v/>
      </c>
      <c r="AW522" s="17" t="str">
        <f t="shared" ca="1" si="477"/>
        <v/>
      </c>
      <c r="AX522" s="17" t="str">
        <f t="shared" ca="1" si="478"/>
        <v/>
      </c>
      <c r="AY522" s="17" t="str">
        <f t="shared" ca="1" si="479"/>
        <v/>
      </c>
      <c r="AZ522" s="17" t="str">
        <f t="shared" ca="1" si="480"/>
        <v/>
      </c>
      <c r="BA522" s="17" t="str">
        <f t="shared" ca="1" si="481"/>
        <v/>
      </c>
      <c r="BB522" s="17">
        <f t="shared" ca="1" si="482"/>
        <v>-2.0941683233400621E-2</v>
      </c>
      <c r="BC522" s="17">
        <f t="shared" ca="1" si="483"/>
        <v>-0.14172967541102399</v>
      </c>
      <c r="BD522" s="17">
        <f t="shared" ca="1" si="484"/>
        <v>-0.23377620557578471</v>
      </c>
      <c r="BE522" s="17">
        <f t="shared" ca="1" si="485"/>
        <v>1.6771122986593445E-2</v>
      </c>
      <c r="BG522" s="17" t="str">
        <f t="shared" ca="1" si="486"/>
        <v/>
      </c>
      <c r="BH522" s="17" t="str">
        <f t="shared" ca="1" si="487"/>
        <v/>
      </c>
      <c r="BI522" s="17" t="str">
        <f t="shared" ca="1" si="488"/>
        <v/>
      </c>
      <c r="BJ522" s="17" t="str">
        <f t="shared" ca="1" si="489"/>
        <v/>
      </c>
      <c r="BK522" s="17" t="str">
        <f t="shared" ca="1" si="490"/>
        <v/>
      </c>
      <c r="BL522" s="17" t="str">
        <f t="shared" ca="1" si="491"/>
        <v/>
      </c>
      <c r="BM522" s="17" t="str">
        <f t="shared" ca="1" si="492"/>
        <v/>
      </c>
      <c r="BN522" s="17" t="str">
        <f t="shared" ca="1" si="493"/>
        <v/>
      </c>
      <c r="BO522" s="17" t="str">
        <f t="shared" ca="1" si="494"/>
        <v/>
      </c>
      <c r="BP522" s="17">
        <f t="shared" ca="1" si="495"/>
        <v>1.6107123452200556E-2</v>
      </c>
      <c r="BQ522" s="17">
        <f t="shared" ca="1" si="496"/>
        <v>0</v>
      </c>
      <c r="BR522" s="17">
        <f t="shared" ca="1" si="497"/>
        <v>9.3721731860420432E-2</v>
      </c>
      <c r="BS522" s="17">
        <f t="shared" ca="1" si="498"/>
        <v>3.3277847221790946E-3</v>
      </c>
      <c r="BX522">
        <f>IF('Macrobond Imports'!FG521="","",'Macrobond Imports'!FG521)</f>
        <v>73.400000000000006</v>
      </c>
      <c r="BY522" t="str">
        <f>IF('Macrobond Imports'!AI521="","",'Macrobond Imports'!AI521)</f>
        <v/>
      </c>
      <c r="CA522" s="37" t="str">
        <f t="shared" ca="1" si="499"/>
        <v/>
      </c>
      <c r="CB522" s="37" t="str">
        <f t="shared" ca="1" si="500"/>
        <v/>
      </c>
    </row>
    <row r="523" spans="1:80" x14ac:dyDescent="0.25">
      <c r="A523" s="10">
        <f>IF('Macrobond Imports'!A522="","",'Macrobond Imports'!A522)</f>
        <v>32994</v>
      </c>
      <c r="B523" s="9" t="str">
        <f>IF('Macrobond Imports'!B522="","",'Macrobond Imports'!B522)</f>
        <v/>
      </c>
      <c r="C523" s="9" t="str">
        <f>IF('Macrobond Imports'!C522="","",'Macrobond Imports'!C522)</f>
        <v/>
      </c>
      <c r="D523" s="9" t="str">
        <f>IF('Macrobond Imports'!Z522="","",'Macrobond Imports'!Z522)</f>
        <v/>
      </c>
      <c r="E523" s="9" t="str">
        <f>IF('Macrobond Imports'!BH522="","",'Macrobond Imports'!BH522)</f>
        <v/>
      </c>
      <c r="F523" s="9" t="str">
        <f>IF('Macrobond Imports'!BJ522="","",'Macrobond Imports'!BJ522)</f>
        <v/>
      </c>
      <c r="G523" s="9" t="str">
        <f>IF('Macrobond Imports'!BK522="","",'Macrobond Imports'!BK522)</f>
        <v/>
      </c>
      <c r="H523" s="9" t="str">
        <f>IF('Macrobond Imports'!BL522="","",'Macrobond Imports'!BL522)</f>
        <v/>
      </c>
      <c r="I523" s="9" t="str">
        <f>IF('Macrobond Imports'!BS522="","",'Macrobond Imports'!BS522)</f>
        <v/>
      </c>
      <c r="J523" s="9" t="str">
        <f>IF('Macrobond Imports'!AA522="","",'Macrobond Imports'!AA522)</f>
        <v/>
      </c>
      <c r="K523" s="9">
        <f>IF('Macrobond Imports'!DF522="","",'Macrobond Imports'!DF522)</f>
        <v>113.1</v>
      </c>
      <c r="L523" s="9">
        <f>IF('Macrobond Imports'!EA522="","",'Macrobond Imports'!EA522)</f>
        <v>103.1</v>
      </c>
      <c r="M523" s="9">
        <f>IF('Macrobond Imports'!FA522="","",'Macrobond Imports'!FA522)</f>
        <v>78.7</v>
      </c>
      <c r="N523" s="9">
        <f>IF('Macrobond Imports'!FC522="","",'Macrobond Imports'!FC522)</f>
        <v>120.6</v>
      </c>
      <c r="P523" s="16">
        <f t="shared" si="446"/>
        <v>32994</v>
      </c>
      <c r="Q523" s="17" t="str">
        <f t="shared" si="447"/>
        <v/>
      </c>
      <c r="R523" s="17" t="str">
        <f t="shared" si="448"/>
        <v/>
      </c>
      <c r="S523" s="17" t="str">
        <f t="shared" si="449"/>
        <v/>
      </c>
      <c r="T523" s="17" t="str">
        <f t="shared" si="450"/>
        <v/>
      </c>
      <c r="U523" s="17" t="str">
        <f t="shared" si="451"/>
        <v/>
      </c>
      <c r="V523" s="17" t="str">
        <f t="shared" si="452"/>
        <v/>
      </c>
      <c r="W523" s="17" t="str">
        <f t="shared" si="453"/>
        <v/>
      </c>
      <c r="X523" s="17" t="str">
        <f t="shared" si="454"/>
        <v/>
      </c>
      <c r="Y523" s="17" t="str">
        <f t="shared" si="455"/>
        <v/>
      </c>
      <c r="Z523" s="17">
        <f t="shared" si="456"/>
        <v>0</v>
      </c>
      <c r="AA523" s="17">
        <f t="shared" si="457"/>
        <v>3.894839337877265E-3</v>
      </c>
      <c r="AB523" s="17">
        <f t="shared" si="458"/>
        <v>-1.5018773466833557E-2</v>
      </c>
      <c r="AC523" s="17">
        <f t="shared" si="459"/>
        <v>8.2987551867219622E-4</v>
      </c>
      <c r="AE523" s="17" t="str">
        <f t="shared" ca="1" si="460"/>
        <v/>
      </c>
      <c r="AF523" s="17" t="str">
        <f t="shared" ca="1" si="461"/>
        <v/>
      </c>
      <c r="AG523" s="17" t="str">
        <f t="shared" ca="1" si="462"/>
        <v/>
      </c>
      <c r="AH523" s="17" t="str">
        <f t="shared" ca="1" si="463"/>
        <v/>
      </c>
      <c r="AI523" s="17" t="str">
        <f t="shared" ca="1" si="464"/>
        <v/>
      </c>
      <c r="AJ523" s="17" t="str">
        <f t="shared" ca="1" si="465"/>
        <v/>
      </c>
      <c r="AK523" s="17" t="str">
        <f t="shared" ca="1" si="466"/>
        <v/>
      </c>
      <c r="AL523" s="17" t="str">
        <f t="shared" ca="1" si="467"/>
        <v/>
      </c>
      <c r="AM523" s="17" t="str">
        <f t="shared" ca="1" si="468"/>
        <v/>
      </c>
      <c r="AN523" s="17">
        <f t="shared" ca="1" si="469"/>
        <v>4.4404973357015098E-3</v>
      </c>
      <c r="AO523" s="17">
        <f t="shared" ca="1" si="470"/>
        <v>-1.3397129186602963E-2</v>
      </c>
      <c r="AP523" s="17">
        <f t="shared" ca="1" si="471"/>
        <v>7.6824583866839102E-3</v>
      </c>
      <c r="AQ523" s="17">
        <f t="shared" ca="1" si="472"/>
        <v>0</v>
      </c>
      <c r="AS523" s="17" t="str">
        <f t="shared" ca="1" si="473"/>
        <v/>
      </c>
      <c r="AT523" s="17" t="str">
        <f t="shared" ca="1" si="474"/>
        <v/>
      </c>
      <c r="AU523" s="17" t="str">
        <f t="shared" ca="1" si="475"/>
        <v/>
      </c>
      <c r="AV523" s="17" t="str">
        <f t="shared" ca="1" si="476"/>
        <v/>
      </c>
      <c r="AW523" s="17" t="str">
        <f t="shared" ca="1" si="477"/>
        <v/>
      </c>
      <c r="AX523" s="17" t="str">
        <f t="shared" ca="1" si="478"/>
        <v/>
      </c>
      <c r="AY523" s="17" t="str">
        <f t="shared" ca="1" si="479"/>
        <v/>
      </c>
      <c r="AZ523" s="17" t="str">
        <f t="shared" ca="1" si="480"/>
        <v/>
      </c>
      <c r="BA523" s="17" t="str">
        <f t="shared" ca="1" si="481"/>
        <v/>
      </c>
      <c r="BB523" s="17">
        <f t="shared" ca="1" si="482"/>
        <v>1.0680813188739258E-2</v>
      </c>
      <c r="BC523" s="17">
        <f t="shared" ca="1" si="483"/>
        <v>-0.13154033976927693</v>
      </c>
      <c r="BD523" s="17">
        <f t="shared" ca="1" si="484"/>
        <v>-0.11322076998913122</v>
      </c>
      <c r="BE523" s="17">
        <f t="shared" ca="1" si="485"/>
        <v>2.3558098496765378E-2</v>
      </c>
      <c r="BG523" s="17" t="str">
        <f t="shared" ca="1" si="486"/>
        <v/>
      </c>
      <c r="BH523" s="17" t="str">
        <f t="shared" ca="1" si="487"/>
        <v/>
      </c>
      <c r="BI523" s="17" t="str">
        <f t="shared" ca="1" si="488"/>
        <v/>
      </c>
      <c r="BJ523" s="17" t="str">
        <f t="shared" ca="1" si="489"/>
        <v/>
      </c>
      <c r="BK523" s="17" t="str">
        <f t="shared" ca="1" si="490"/>
        <v/>
      </c>
      <c r="BL523" s="17" t="str">
        <f t="shared" ca="1" si="491"/>
        <v/>
      </c>
      <c r="BM523" s="17" t="str">
        <f t="shared" ca="1" si="492"/>
        <v/>
      </c>
      <c r="BN523" s="17" t="str">
        <f t="shared" ca="1" si="493"/>
        <v/>
      </c>
      <c r="BO523" s="17" t="str">
        <f t="shared" ca="1" si="494"/>
        <v/>
      </c>
      <c r="BP523" s="17">
        <f t="shared" ca="1" si="495"/>
        <v>1.9739317602040618E-2</v>
      </c>
      <c r="BQ523" s="17">
        <f t="shared" ca="1" si="496"/>
        <v>-7.7145324278280469E-3</v>
      </c>
      <c r="BR523" s="17">
        <f t="shared" ca="1" si="497"/>
        <v>7.7980868971951001E-2</v>
      </c>
      <c r="BS523" s="17">
        <f t="shared" ca="1" si="498"/>
        <v>1.0024999999999729E-2</v>
      </c>
      <c r="BX523">
        <f>IF('Macrobond Imports'!FG522="","",'Macrobond Imports'!FG522)</f>
        <v>74.5</v>
      </c>
      <c r="BY523" t="str">
        <f>IF('Macrobond Imports'!AI522="","",'Macrobond Imports'!AI522)</f>
        <v/>
      </c>
      <c r="CA523" s="37" t="str">
        <f t="shared" ca="1" si="499"/>
        <v/>
      </c>
      <c r="CB523" s="37" t="str">
        <f t="shared" ca="1" si="500"/>
        <v/>
      </c>
    </row>
    <row r="524" spans="1:80" x14ac:dyDescent="0.25">
      <c r="A524" s="10">
        <f>IF('Macrobond Imports'!A523="","",'Macrobond Imports'!A523)</f>
        <v>33025</v>
      </c>
      <c r="B524" s="9" t="str">
        <f>IF('Macrobond Imports'!B523="","",'Macrobond Imports'!B523)</f>
        <v/>
      </c>
      <c r="C524" s="9" t="str">
        <f>IF('Macrobond Imports'!C523="","",'Macrobond Imports'!C523)</f>
        <v/>
      </c>
      <c r="D524" s="9" t="str">
        <f>IF('Macrobond Imports'!Z523="","",'Macrobond Imports'!Z523)</f>
        <v/>
      </c>
      <c r="E524" s="9" t="str">
        <f>IF('Macrobond Imports'!BH523="","",'Macrobond Imports'!BH523)</f>
        <v/>
      </c>
      <c r="F524" s="9" t="str">
        <f>IF('Macrobond Imports'!BJ523="","",'Macrobond Imports'!BJ523)</f>
        <v/>
      </c>
      <c r="G524" s="9" t="str">
        <f>IF('Macrobond Imports'!BK523="","",'Macrobond Imports'!BK523)</f>
        <v/>
      </c>
      <c r="H524" s="9" t="str">
        <f>IF('Macrobond Imports'!BL523="","",'Macrobond Imports'!BL523)</f>
        <v/>
      </c>
      <c r="I524" s="9" t="str">
        <f>IF('Macrobond Imports'!BS523="","",'Macrobond Imports'!BS523)</f>
        <v/>
      </c>
      <c r="J524" s="9" t="str">
        <f>IF('Macrobond Imports'!AA523="","",'Macrobond Imports'!AA523)</f>
        <v/>
      </c>
      <c r="K524" s="9">
        <f>IF('Macrobond Imports'!DF523="","",'Macrobond Imports'!DF523)</f>
        <v>112.9</v>
      </c>
      <c r="L524" s="9">
        <f>IF('Macrobond Imports'!EA523="","",'Macrobond Imports'!EA523)</f>
        <v>100.6</v>
      </c>
      <c r="M524" s="9">
        <f>IF('Macrobond Imports'!FA523="","",'Macrobond Imports'!FA523)</f>
        <v>78.099999999999994</v>
      </c>
      <c r="N524" s="9">
        <f>IF('Macrobond Imports'!FC523="","",'Macrobond Imports'!FC523)</f>
        <v>120.4</v>
      </c>
      <c r="P524" s="16">
        <f t="shared" si="446"/>
        <v>33025</v>
      </c>
      <c r="Q524" s="17" t="str">
        <f t="shared" si="447"/>
        <v/>
      </c>
      <c r="R524" s="17" t="str">
        <f t="shared" si="448"/>
        <v/>
      </c>
      <c r="S524" s="17" t="str">
        <f t="shared" si="449"/>
        <v/>
      </c>
      <c r="T524" s="17" t="str">
        <f t="shared" si="450"/>
        <v/>
      </c>
      <c r="U524" s="17" t="str">
        <f t="shared" si="451"/>
        <v/>
      </c>
      <c r="V524" s="17" t="str">
        <f t="shared" si="452"/>
        <v/>
      </c>
      <c r="W524" s="17" t="str">
        <f t="shared" si="453"/>
        <v/>
      </c>
      <c r="X524" s="17" t="str">
        <f t="shared" si="454"/>
        <v/>
      </c>
      <c r="Y524" s="17" t="str">
        <f t="shared" si="455"/>
        <v/>
      </c>
      <c r="Z524" s="17">
        <f t="shared" si="456"/>
        <v>-1.7683465959327238E-3</v>
      </c>
      <c r="AA524" s="17">
        <f t="shared" si="457"/>
        <v>-2.4248302618816719E-2</v>
      </c>
      <c r="AB524" s="17">
        <f t="shared" si="458"/>
        <v>-7.6238881829734373E-3</v>
      </c>
      <c r="AC524" s="17">
        <f t="shared" si="459"/>
        <v>-1.6583747927030323E-3</v>
      </c>
      <c r="AE524" s="17" t="str">
        <f t="shared" ca="1" si="460"/>
        <v/>
      </c>
      <c r="AF524" s="17" t="str">
        <f t="shared" ca="1" si="461"/>
        <v/>
      </c>
      <c r="AG524" s="17" t="str">
        <f t="shared" ca="1" si="462"/>
        <v/>
      </c>
      <c r="AH524" s="17" t="str">
        <f t="shared" ca="1" si="463"/>
        <v/>
      </c>
      <c r="AI524" s="17" t="str">
        <f t="shared" ca="1" si="464"/>
        <v/>
      </c>
      <c r="AJ524" s="17" t="str">
        <f t="shared" ca="1" si="465"/>
        <v/>
      </c>
      <c r="AK524" s="17" t="str">
        <f t="shared" ca="1" si="466"/>
        <v/>
      </c>
      <c r="AL524" s="17" t="str">
        <f t="shared" ca="1" si="467"/>
        <v/>
      </c>
      <c r="AM524" s="17" t="str">
        <f t="shared" ca="1" si="468"/>
        <v/>
      </c>
      <c r="AN524" s="17">
        <f t="shared" ca="1" si="469"/>
        <v>3.555555555555534E-3</v>
      </c>
      <c r="AO524" s="17">
        <f t="shared" ca="1" si="470"/>
        <v>-2.5193798449612448E-2</v>
      </c>
      <c r="AP524" s="17">
        <f t="shared" ca="1" si="471"/>
        <v>3.85604113110527E-3</v>
      </c>
      <c r="AQ524" s="17">
        <f t="shared" ca="1" si="472"/>
        <v>-1.6583747927030323E-3</v>
      </c>
      <c r="AS524" s="17" t="str">
        <f t="shared" ca="1" si="473"/>
        <v/>
      </c>
      <c r="AT524" s="17" t="str">
        <f t="shared" ca="1" si="474"/>
        <v/>
      </c>
      <c r="AU524" s="17" t="str">
        <f t="shared" ca="1" si="475"/>
        <v/>
      </c>
      <c r="AV524" s="17" t="str">
        <f t="shared" ca="1" si="476"/>
        <v/>
      </c>
      <c r="AW524" s="17" t="str">
        <f t="shared" ca="1" si="477"/>
        <v/>
      </c>
      <c r="AX524" s="17" t="str">
        <f t="shared" ca="1" si="478"/>
        <v/>
      </c>
      <c r="AY524" s="17" t="str">
        <f t="shared" ca="1" si="479"/>
        <v/>
      </c>
      <c r="AZ524" s="17" t="str">
        <f t="shared" ca="1" si="480"/>
        <v/>
      </c>
      <c r="BA524" s="17" t="str">
        <f t="shared" ca="1" si="481"/>
        <v/>
      </c>
      <c r="BB524" s="17">
        <f t="shared" ca="1" si="482"/>
        <v>0</v>
      </c>
      <c r="BC524" s="17">
        <f t="shared" ca="1" si="483"/>
        <v>-0.16057662472345424</v>
      </c>
      <c r="BD524" s="17">
        <f t="shared" ca="1" si="484"/>
        <v>-9.6196391037813078E-2</v>
      </c>
      <c r="BE524" s="17">
        <f t="shared" ca="1" si="485"/>
        <v>6.6722037268516221E-3</v>
      </c>
      <c r="BG524" s="17" t="str">
        <f t="shared" ca="1" si="486"/>
        <v/>
      </c>
      <c r="BH524" s="17" t="str">
        <f t="shared" ca="1" si="487"/>
        <v/>
      </c>
      <c r="BI524" s="17" t="str">
        <f t="shared" ca="1" si="488"/>
        <v/>
      </c>
      <c r="BJ524" s="17" t="str">
        <f t="shared" ca="1" si="489"/>
        <v/>
      </c>
      <c r="BK524" s="17" t="str">
        <f t="shared" ca="1" si="490"/>
        <v/>
      </c>
      <c r="BL524" s="17" t="str">
        <f t="shared" ca="1" si="491"/>
        <v/>
      </c>
      <c r="BM524" s="17" t="str">
        <f t="shared" ca="1" si="492"/>
        <v/>
      </c>
      <c r="BN524" s="17" t="str">
        <f t="shared" ca="1" si="493"/>
        <v/>
      </c>
      <c r="BO524" s="17" t="str">
        <f t="shared" ca="1" si="494"/>
        <v/>
      </c>
      <c r="BP524" s="17">
        <f t="shared" ca="1" si="495"/>
        <v>1.2516641723939737E-2</v>
      </c>
      <c r="BQ524" s="17">
        <f t="shared" ca="1" si="496"/>
        <v>-8.3799489589453602E-2</v>
      </c>
      <c r="BR524" s="17">
        <f t="shared" ca="1" si="497"/>
        <v>1.2928114039749028E-2</v>
      </c>
      <c r="BS524" s="17">
        <f t="shared" ca="1" si="498"/>
        <v>1.0041778032948478E-2</v>
      </c>
      <c r="BX524">
        <f>IF('Macrobond Imports'!FG523="","",'Macrobond Imports'!FG523)</f>
        <v>69.8</v>
      </c>
      <c r="BY524" t="str">
        <f>IF('Macrobond Imports'!AI523="","",'Macrobond Imports'!AI523)</f>
        <v/>
      </c>
      <c r="CA524" s="37" t="str">
        <f t="shared" ca="1" si="499"/>
        <v/>
      </c>
      <c r="CB524" s="37" t="str">
        <f t="shared" ca="1" si="500"/>
        <v/>
      </c>
    </row>
    <row r="525" spans="1:80" x14ac:dyDescent="0.25">
      <c r="A525" s="10">
        <f>IF('Macrobond Imports'!A524="","",'Macrobond Imports'!A524)</f>
        <v>33055</v>
      </c>
      <c r="B525" s="9" t="str">
        <f>IF('Macrobond Imports'!B524="","",'Macrobond Imports'!B524)</f>
        <v/>
      </c>
      <c r="C525" s="9" t="str">
        <f>IF('Macrobond Imports'!C524="","",'Macrobond Imports'!C524)</f>
        <v/>
      </c>
      <c r="D525" s="9" t="str">
        <f>IF('Macrobond Imports'!Z524="","",'Macrobond Imports'!Z524)</f>
        <v/>
      </c>
      <c r="E525" s="9" t="str">
        <f>IF('Macrobond Imports'!BH524="","",'Macrobond Imports'!BH524)</f>
        <v/>
      </c>
      <c r="F525" s="9" t="str">
        <f>IF('Macrobond Imports'!BJ524="","",'Macrobond Imports'!BJ524)</f>
        <v/>
      </c>
      <c r="G525" s="9" t="str">
        <f>IF('Macrobond Imports'!BK524="","",'Macrobond Imports'!BK524)</f>
        <v/>
      </c>
      <c r="H525" s="9" t="str">
        <f>IF('Macrobond Imports'!BL524="","",'Macrobond Imports'!BL524)</f>
        <v/>
      </c>
      <c r="I525" s="9" t="str">
        <f>IF('Macrobond Imports'!BS524="","",'Macrobond Imports'!BS524)</f>
        <v/>
      </c>
      <c r="J525" s="9" t="str">
        <f>IF('Macrobond Imports'!AA524="","",'Macrobond Imports'!AA524)</f>
        <v/>
      </c>
      <c r="K525" s="9">
        <f>IF('Macrobond Imports'!DF524="","",'Macrobond Imports'!DF524)</f>
        <v>112.8</v>
      </c>
      <c r="L525" s="9">
        <f>IF('Macrobond Imports'!EA524="","",'Macrobond Imports'!EA524)</f>
        <v>101</v>
      </c>
      <c r="M525" s="9">
        <f>IF('Macrobond Imports'!FA524="","",'Macrobond Imports'!FA524)</f>
        <v>76.7</v>
      </c>
      <c r="N525" s="9">
        <f>IF('Macrobond Imports'!FC524="","",'Macrobond Imports'!FC524)</f>
        <v>120.6</v>
      </c>
      <c r="P525" s="16">
        <f t="shared" si="446"/>
        <v>33055</v>
      </c>
      <c r="Q525" s="17" t="str">
        <f t="shared" si="447"/>
        <v/>
      </c>
      <c r="R525" s="17" t="str">
        <f t="shared" si="448"/>
        <v/>
      </c>
      <c r="S525" s="17" t="str">
        <f t="shared" si="449"/>
        <v/>
      </c>
      <c r="T525" s="17" t="str">
        <f t="shared" si="450"/>
        <v/>
      </c>
      <c r="U525" s="17" t="str">
        <f t="shared" si="451"/>
        <v/>
      </c>
      <c r="V525" s="17" t="str">
        <f t="shared" si="452"/>
        <v/>
      </c>
      <c r="W525" s="17" t="str">
        <f t="shared" si="453"/>
        <v/>
      </c>
      <c r="X525" s="17" t="str">
        <f t="shared" si="454"/>
        <v/>
      </c>
      <c r="Y525" s="17" t="str">
        <f t="shared" si="455"/>
        <v/>
      </c>
      <c r="Z525" s="17">
        <f t="shared" si="456"/>
        <v>-8.8573959255988655E-4</v>
      </c>
      <c r="AA525" s="17">
        <f t="shared" si="457"/>
        <v>3.9761431411531323E-3</v>
      </c>
      <c r="AB525" s="17">
        <f t="shared" si="458"/>
        <v>-1.7925736235595235E-2</v>
      </c>
      <c r="AC525" s="17">
        <f t="shared" si="459"/>
        <v>1.6611295681061566E-3</v>
      </c>
      <c r="AE525" s="17" t="str">
        <f t="shared" ca="1" si="460"/>
        <v/>
      </c>
      <c r="AF525" s="17" t="str">
        <f t="shared" ca="1" si="461"/>
        <v/>
      </c>
      <c r="AG525" s="17" t="str">
        <f t="shared" ca="1" si="462"/>
        <v/>
      </c>
      <c r="AH525" s="17" t="str">
        <f t="shared" ca="1" si="463"/>
        <v/>
      </c>
      <c r="AI525" s="17" t="str">
        <f t="shared" ca="1" si="464"/>
        <v/>
      </c>
      <c r="AJ525" s="17" t="str">
        <f t="shared" ca="1" si="465"/>
        <v/>
      </c>
      <c r="AK525" s="17" t="str">
        <f t="shared" ca="1" si="466"/>
        <v/>
      </c>
      <c r="AL525" s="17" t="str">
        <f t="shared" ca="1" si="467"/>
        <v/>
      </c>
      <c r="AM525" s="17" t="str">
        <f t="shared" ca="1" si="468"/>
        <v/>
      </c>
      <c r="AN525" s="17">
        <f t="shared" ca="1" si="469"/>
        <v>5.3475935828877219E-3</v>
      </c>
      <c r="AO525" s="17">
        <f t="shared" ca="1" si="470"/>
        <v>-2.4154589371980673E-2</v>
      </c>
      <c r="AP525" s="17">
        <f t="shared" ca="1" si="471"/>
        <v>-1.3020833333332593E-3</v>
      </c>
      <c r="AQ525" s="17">
        <f t="shared" ca="1" si="472"/>
        <v>2.4937655860348684E-3</v>
      </c>
      <c r="AS525" s="17" t="str">
        <f t="shared" ca="1" si="473"/>
        <v/>
      </c>
      <c r="AT525" s="17" t="str">
        <f t="shared" ca="1" si="474"/>
        <v/>
      </c>
      <c r="AU525" s="17" t="str">
        <f t="shared" ca="1" si="475"/>
        <v/>
      </c>
      <c r="AV525" s="17" t="str">
        <f t="shared" ca="1" si="476"/>
        <v/>
      </c>
      <c r="AW525" s="17" t="str">
        <f t="shared" ca="1" si="477"/>
        <v/>
      </c>
      <c r="AX525" s="17" t="str">
        <f t="shared" ca="1" si="478"/>
        <v/>
      </c>
      <c r="AY525" s="17" t="str">
        <f t="shared" ca="1" si="479"/>
        <v/>
      </c>
      <c r="AZ525" s="17" t="str">
        <f t="shared" ca="1" si="480"/>
        <v/>
      </c>
      <c r="BA525" s="17" t="str">
        <f t="shared" ca="1" si="481"/>
        <v/>
      </c>
      <c r="BB525" s="17">
        <f t="shared" ca="1" si="482"/>
        <v>-1.0567939006421501E-2</v>
      </c>
      <c r="BC525" s="17">
        <f t="shared" ca="1" si="483"/>
        <v>-6.4586311894810455E-2</v>
      </c>
      <c r="BD525" s="17">
        <f t="shared" ca="1" si="484"/>
        <v>-0.15083059480268324</v>
      </c>
      <c r="BE525" s="17">
        <f t="shared" ca="1" si="485"/>
        <v>3.3236365215412178E-3</v>
      </c>
      <c r="BG525" s="17" t="str">
        <f t="shared" ca="1" si="486"/>
        <v/>
      </c>
      <c r="BH525" s="17" t="str">
        <f t="shared" ca="1" si="487"/>
        <v/>
      </c>
      <c r="BI525" s="17" t="str">
        <f t="shared" ca="1" si="488"/>
        <v/>
      </c>
      <c r="BJ525" s="17" t="str">
        <f t="shared" ca="1" si="489"/>
        <v/>
      </c>
      <c r="BK525" s="17" t="str">
        <f t="shared" ca="1" si="490"/>
        <v/>
      </c>
      <c r="BL525" s="17" t="str">
        <f t="shared" ca="1" si="491"/>
        <v/>
      </c>
      <c r="BM525" s="17" t="str">
        <f t="shared" ca="1" si="492"/>
        <v/>
      </c>
      <c r="BN525" s="17" t="str">
        <f t="shared" ca="1" si="493"/>
        <v/>
      </c>
      <c r="BO525" s="17" t="str">
        <f t="shared" ca="1" si="494"/>
        <v/>
      </c>
      <c r="BP525" s="17">
        <f t="shared" ca="1" si="495"/>
        <v>-1.5768478359242888E-2</v>
      </c>
      <c r="BQ525" s="17">
        <f t="shared" ca="1" si="496"/>
        <v>-0.10398782948276186</v>
      </c>
      <c r="BR525" s="17">
        <f t="shared" ca="1" si="497"/>
        <v>-0.19336885520131197</v>
      </c>
      <c r="BS525" s="17">
        <f t="shared" ca="1" si="498"/>
        <v>1.0024999999999729E-2</v>
      </c>
      <c r="BX525">
        <f>IF('Macrobond Imports'!FG524="","",'Macrobond Imports'!FG524)</f>
        <v>69.8</v>
      </c>
      <c r="BY525" t="str">
        <f>IF('Macrobond Imports'!AI524="","",'Macrobond Imports'!AI524)</f>
        <v/>
      </c>
      <c r="CA525" s="37" t="str">
        <f t="shared" ca="1" si="499"/>
        <v/>
      </c>
      <c r="CB525" s="37" t="str">
        <f t="shared" ca="1" si="500"/>
        <v/>
      </c>
    </row>
    <row r="526" spans="1:80" x14ac:dyDescent="0.25">
      <c r="A526" s="10">
        <f>IF('Macrobond Imports'!A525="","",'Macrobond Imports'!A525)</f>
        <v>33086</v>
      </c>
      <c r="B526" s="9" t="str">
        <f>IF('Macrobond Imports'!B525="","",'Macrobond Imports'!B525)</f>
        <v/>
      </c>
      <c r="C526" s="9" t="str">
        <f>IF('Macrobond Imports'!C525="","",'Macrobond Imports'!C525)</f>
        <v/>
      </c>
      <c r="D526" s="9" t="str">
        <f>IF('Macrobond Imports'!Z525="","",'Macrobond Imports'!Z525)</f>
        <v/>
      </c>
      <c r="E526" s="9" t="str">
        <f>IF('Macrobond Imports'!BH525="","",'Macrobond Imports'!BH525)</f>
        <v/>
      </c>
      <c r="F526" s="9" t="str">
        <f>IF('Macrobond Imports'!BJ525="","",'Macrobond Imports'!BJ525)</f>
        <v/>
      </c>
      <c r="G526" s="9" t="str">
        <f>IF('Macrobond Imports'!BK525="","",'Macrobond Imports'!BK525)</f>
        <v/>
      </c>
      <c r="H526" s="9" t="str">
        <f>IF('Macrobond Imports'!BL525="","",'Macrobond Imports'!BL525)</f>
        <v/>
      </c>
      <c r="I526" s="9" t="str">
        <f>IF('Macrobond Imports'!BS525="","",'Macrobond Imports'!BS525)</f>
        <v/>
      </c>
      <c r="J526" s="9" t="str">
        <f>IF('Macrobond Imports'!AA525="","",'Macrobond Imports'!AA525)</f>
        <v/>
      </c>
      <c r="K526" s="9">
        <f>IF('Macrobond Imports'!DF525="","",'Macrobond Imports'!DF525)</f>
        <v>114</v>
      </c>
      <c r="L526" s="9">
        <f>IF('Macrobond Imports'!EA525="","",'Macrobond Imports'!EA525)</f>
        <v>110.5</v>
      </c>
      <c r="M526" s="9">
        <f>IF('Macrobond Imports'!FA525="","",'Macrobond Imports'!FA525)</f>
        <v>83.1</v>
      </c>
      <c r="N526" s="9">
        <f>IF('Macrobond Imports'!FC525="","",'Macrobond Imports'!FC525)</f>
        <v>120.8</v>
      </c>
      <c r="P526" s="16">
        <f t="shared" si="446"/>
        <v>33086</v>
      </c>
      <c r="Q526" s="17" t="str">
        <f t="shared" si="447"/>
        <v/>
      </c>
      <c r="R526" s="17" t="str">
        <f t="shared" si="448"/>
        <v/>
      </c>
      <c r="S526" s="17" t="str">
        <f t="shared" si="449"/>
        <v/>
      </c>
      <c r="T526" s="17" t="str">
        <f t="shared" si="450"/>
        <v/>
      </c>
      <c r="U526" s="17" t="str">
        <f t="shared" si="451"/>
        <v/>
      </c>
      <c r="V526" s="17" t="str">
        <f t="shared" si="452"/>
        <v/>
      </c>
      <c r="W526" s="17" t="str">
        <f t="shared" si="453"/>
        <v/>
      </c>
      <c r="X526" s="17" t="str">
        <f t="shared" si="454"/>
        <v/>
      </c>
      <c r="Y526" s="17" t="str">
        <f t="shared" si="455"/>
        <v/>
      </c>
      <c r="Z526" s="17">
        <f t="shared" si="456"/>
        <v>1.0638297872340496E-2</v>
      </c>
      <c r="AA526" s="17">
        <f t="shared" si="457"/>
        <v>9.4059405940594143E-2</v>
      </c>
      <c r="AB526" s="17">
        <f t="shared" si="458"/>
        <v>8.3441981747066407E-2</v>
      </c>
      <c r="AC526" s="17">
        <f t="shared" si="459"/>
        <v>1.6583747927032544E-3</v>
      </c>
      <c r="AE526" s="17" t="str">
        <f t="shared" ca="1" si="460"/>
        <v/>
      </c>
      <c r="AF526" s="17" t="str">
        <f t="shared" ca="1" si="461"/>
        <v/>
      </c>
      <c r="AG526" s="17" t="str">
        <f t="shared" ca="1" si="462"/>
        <v/>
      </c>
      <c r="AH526" s="17" t="str">
        <f t="shared" ca="1" si="463"/>
        <v/>
      </c>
      <c r="AI526" s="17" t="str">
        <f t="shared" ca="1" si="464"/>
        <v/>
      </c>
      <c r="AJ526" s="17" t="str">
        <f t="shared" ca="1" si="465"/>
        <v/>
      </c>
      <c r="AK526" s="17" t="str">
        <f t="shared" ca="1" si="466"/>
        <v/>
      </c>
      <c r="AL526" s="17" t="str">
        <f t="shared" ca="1" si="467"/>
        <v/>
      </c>
      <c r="AM526" s="17" t="str">
        <f t="shared" ca="1" si="468"/>
        <v/>
      </c>
      <c r="AN526" s="17">
        <f t="shared" ca="1" si="469"/>
        <v>1.9677996422182487E-2</v>
      </c>
      <c r="AO526" s="17">
        <f t="shared" ca="1" si="470"/>
        <v>9.1897233201581052E-2</v>
      </c>
      <c r="AP526" s="17">
        <f t="shared" ca="1" si="471"/>
        <v>0.10505319148936154</v>
      </c>
      <c r="AQ526" s="17">
        <f t="shared" ca="1" si="472"/>
        <v>4.991680532445919E-3</v>
      </c>
      <c r="AS526" s="17" t="str">
        <f t="shared" ca="1" si="473"/>
        <v/>
      </c>
      <c r="AT526" s="17" t="str">
        <f t="shared" ca="1" si="474"/>
        <v/>
      </c>
      <c r="AU526" s="17" t="str">
        <f t="shared" ca="1" si="475"/>
        <v/>
      </c>
      <c r="AV526" s="17" t="str">
        <f t="shared" ca="1" si="476"/>
        <v/>
      </c>
      <c r="AW526" s="17" t="str">
        <f t="shared" ca="1" si="477"/>
        <v/>
      </c>
      <c r="AX526" s="17" t="str">
        <f t="shared" ca="1" si="478"/>
        <v/>
      </c>
      <c r="AY526" s="17" t="str">
        <f t="shared" ca="1" si="479"/>
        <v/>
      </c>
      <c r="AZ526" s="17" t="str">
        <f t="shared" ca="1" si="480"/>
        <v/>
      </c>
      <c r="BA526" s="17" t="str">
        <f t="shared" ca="1" si="481"/>
        <v/>
      </c>
      <c r="BB526" s="17">
        <f t="shared" ca="1" si="482"/>
        <v>3.2212194851531706E-2</v>
      </c>
      <c r="BC526" s="17">
        <f t="shared" ca="1" si="483"/>
        <v>0.31951536273544101</v>
      </c>
      <c r="BD526" s="17">
        <f t="shared" ca="1" si="484"/>
        <v>0.24309742173451965</v>
      </c>
      <c r="BE526" s="17">
        <f t="shared" ca="1" si="485"/>
        <v>6.6500186635907177E-3</v>
      </c>
      <c r="BG526" s="17" t="str">
        <f t="shared" ca="1" si="486"/>
        <v/>
      </c>
      <c r="BH526" s="17" t="str">
        <f t="shared" ca="1" si="487"/>
        <v/>
      </c>
      <c r="BI526" s="17" t="str">
        <f t="shared" ca="1" si="488"/>
        <v/>
      </c>
      <c r="BJ526" s="17" t="str">
        <f t="shared" ca="1" si="489"/>
        <v/>
      </c>
      <c r="BK526" s="17" t="str">
        <f t="shared" ca="1" si="490"/>
        <v/>
      </c>
      <c r="BL526" s="17" t="str">
        <f t="shared" ca="1" si="491"/>
        <v/>
      </c>
      <c r="BM526" s="17" t="str">
        <f t="shared" ca="1" si="492"/>
        <v/>
      </c>
      <c r="BN526" s="17" t="str">
        <f t="shared" ca="1" si="493"/>
        <v/>
      </c>
      <c r="BO526" s="17" t="str">
        <f t="shared" ca="1" si="494"/>
        <v/>
      </c>
      <c r="BP526" s="17">
        <f t="shared" ca="1" si="495"/>
        <v>2.1389769126301639E-2</v>
      </c>
      <c r="BQ526" s="17">
        <f t="shared" ca="1" si="496"/>
        <v>7.0488609743438735E-2</v>
      </c>
      <c r="BR526" s="17">
        <f t="shared" ca="1" si="497"/>
        <v>4.9929985510573927E-2</v>
      </c>
      <c r="BS526" s="17">
        <f t="shared" ca="1" si="498"/>
        <v>1.506885429267224E-2</v>
      </c>
      <c r="BX526">
        <f>IF('Macrobond Imports'!FG525="","",'Macrobond Imports'!FG525)</f>
        <v>87.8</v>
      </c>
      <c r="BY526" t="str">
        <f>IF('Macrobond Imports'!AI525="","",'Macrobond Imports'!AI525)</f>
        <v/>
      </c>
      <c r="CA526" s="37" t="str">
        <f t="shared" ca="1" si="499"/>
        <v/>
      </c>
      <c r="CB526" s="37" t="str">
        <f t="shared" ca="1" si="500"/>
        <v/>
      </c>
    </row>
    <row r="527" spans="1:80" x14ac:dyDescent="0.25">
      <c r="A527" s="10">
        <f>IF('Macrobond Imports'!A526="","",'Macrobond Imports'!A526)</f>
        <v>33117</v>
      </c>
      <c r="B527" s="9" t="str">
        <f>IF('Macrobond Imports'!B526="","",'Macrobond Imports'!B526)</f>
        <v/>
      </c>
      <c r="C527" s="9" t="str">
        <f>IF('Macrobond Imports'!C526="","",'Macrobond Imports'!C526)</f>
        <v/>
      </c>
      <c r="D527" s="9" t="str">
        <f>IF('Macrobond Imports'!Z526="","",'Macrobond Imports'!Z526)</f>
        <v/>
      </c>
      <c r="E527" s="9" t="str">
        <f>IF('Macrobond Imports'!BH526="","",'Macrobond Imports'!BH526)</f>
        <v/>
      </c>
      <c r="F527" s="9" t="str">
        <f>IF('Macrobond Imports'!BJ526="","",'Macrobond Imports'!BJ526)</f>
        <v/>
      </c>
      <c r="G527" s="9" t="str">
        <f>IF('Macrobond Imports'!BK526="","",'Macrobond Imports'!BK526)</f>
        <v/>
      </c>
      <c r="H527" s="9" t="str">
        <f>IF('Macrobond Imports'!BL526="","",'Macrobond Imports'!BL526)</f>
        <v/>
      </c>
      <c r="I527" s="9" t="str">
        <f>IF('Macrobond Imports'!BS526="","",'Macrobond Imports'!BS526)</f>
        <v/>
      </c>
      <c r="J527" s="9" t="str">
        <f>IF('Macrobond Imports'!AA526="","",'Macrobond Imports'!AA526)</f>
        <v/>
      </c>
      <c r="K527" s="9">
        <f>IF('Macrobond Imports'!DF526="","",'Macrobond Imports'!DF526)</f>
        <v>115.8</v>
      </c>
      <c r="L527" s="9">
        <f>IF('Macrobond Imports'!EA526="","",'Macrobond Imports'!EA526)</f>
        <v>115.8</v>
      </c>
      <c r="M527" s="9">
        <f>IF('Macrobond Imports'!FA526="","",'Macrobond Imports'!FA526)</f>
        <v>90.5</v>
      </c>
      <c r="N527" s="9">
        <f>IF('Macrobond Imports'!FC526="","",'Macrobond Imports'!FC526)</f>
        <v>121.5</v>
      </c>
      <c r="P527" s="16">
        <f t="shared" si="446"/>
        <v>33117</v>
      </c>
      <c r="Q527" s="17" t="str">
        <f t="shared" si="447"/>
        <v/>
      </c>
      <c r="R527" s="17" t="str">
        <f t="shared" si="448"/>
        <v/>
      </c>
      <c r="S527" s="17" t="str">
        <f t="shared" si="449"/>
        <v/>
      </c>
      <c r="T527" s="17" t="str">
        <f t="shared" si="450"/>
        <v/>
      </c>
      <c r="U527" s="17" t="str">
        <f t="shared" si="451"/>
        <v/>
      </c>
      <c r="V527" s="17" t="str">
        <f t="shared" si="452"/>
        <v/>
      </c>
      <c r="W527" s="17" t="str">
        <f t="shared" si="453"/>
        <v/>
      </c>
      <c r="X527" s="17" t="str">
        <f t="shared" si="454"/>
        <v/>
      </c>
      <c r="Y527" s="17" t="str">
        <f t="shared" si="455"/>
        <v/>
      </c>
      <c r="Z527" s="17">
        <f t="shared" si="456"/>
        <v>1.5789473684210575E-2</v>
      </c>
      <c r="AA527" s="17">
        <f t="shared" si="457"/>
        <v>4.7963800904977427E-2</v>
      </c>
      <c r="AB527" s="17">
        <f t="shared" si="458"/>
        <v>8.9049338146811152E-2</v>
      </c>
      <c r="AC527" s="17">
        <f t="shared" si="459"/>
        <v>5.7947019867550242E-3</v>
      </c>
      <c r="AE527" s="17" t="str">
        <f t="shared" ca="1" si="460"/>
        <v/>
      </c>
      <c r="AF527" s="17" t="str">
        <f t="shared" ca="1" si="461"/>
        <v/>
      </c>
      <c r="AG527" s="17" t="str">
        <f t="shared" ca="1" si="462"/>
        <v/>
      </c>
      <c r="AH527" s="17" t="str">
        <f t="shared" ca="1" si="463"/>
        <v/>
      </c>
      <c r="AI527" s="17" t="str">
        <f t="shared" ca="1" si="464"/>
        <v/>
      </c>
      <c r="AJ527" s="17" t="str">
        <f t="shared" ca="1" si="465"/>
        <v/>
      </c>
      <c r="AK527" s="17" t="str">
        <f t="shared" ca="1" si="466"/>
        <v/>
      </c>
      <c r="AL527" s="17" t="str">
        <f t="shared" ca="1" si="467"/>
        <v/>
      </c>
      <c r="AM527" s="17" t="str">
        <f t="shared" ca="1" si="468"/>
        <v/>
      </c>
      <c r="AN527" s="17">
        <f t="shared" ca="1" si="469"/>
        <v>3.3006244424620856E-2</v>
      </c>
      <c r="AO527" s="17">
        <f t="shared" ca="1" si="470"/>
        <v>0.1297560975609755</v>
      </c>
      <c r="AP527" s="17">
        <f t="shared" ca="1" si="471"/>
        <v>0.18922470433639949</v>
      </c>
      <c r="AQ527" s="17">
        <f t="shared" ca="1" si="472"/>
        <v>1.0815307820299491E-2</v>
      </c>
      <c r="AS527" s="17" t="str">
        <f t="shared" ca="1" si="473"/>
        <v/>
      </c>
      <c r="AT527" s="17" t="str">
        <f t="shared" ca="1" si="474"/>
        <v/>
      </c>
      <c r="AU527" s="17" t="str">
        <f t="shared" ca="1" si="475"/>
        <v/>
      </c>
      <c r="AV527" s="17" t="str">
        <f t="shared" ca="1" si="476"/>
        <v/>
      </c>
      <c r="AW527" s="17" t="str">
        <f t="shared" ca="1" si="477"/>
        <v/>
      </c>
      <c r="AX527" s="17" t="str">
        <f t="shared" ca="1" si="478"/>
        <v/>
      </c>
      <c r="AY527" s="17" t="str">
        <f t="shared" ca="1" si="479"/>
        <v/>
      </c>
      <c r="AZ527" s="17" t="str">
        <f t="shared" ca="1" si="480"/>
        <v/>
      </c>
      <c r="BA527" s="17" t="str">
        <f t="shared" ca="1" si="481"/>
        <v/>
      </c>
      <c r="BB527" s="17">
        <f t="shared" ca="1" si="482"/>
        <v>0.1067727808050476</v>
      </c>
      <c r="BC527" s="17">
        <f t="shared" ca="1" si="483"/>
        <v>0.75566768154742459</v>
      </c>
      <c r="BD527" s="17">
        <f t="shared" ca="1" si="484"/>
        <v>0.80297697803624568</v>
      </c>
      <c r="BE527" s="17">
        <f t="shared" ca="1" si="485"/>
        <v>3.704873016497201E-2</v>
      </c>
      <c r="BG527" s="17" t="str">
        <f t="shared" ca="1" si="486"/>
        <v/>
      </c>
      <c r="BH527" s="17" t="str">
        <f t="shared" ca="1" si="487"/>
        <v/>
      </c>
      <c r="BI527" s="17" t="str">
        <f t="shared" ca="1" si="488"/>
        <v/>
      </c>
      <c r="BJ527" s="17" t="str">
        <f t="shared" ca="1" si="489"/>
        <v/>
      </c>
      <c r="BK527" s="17" t="str">
        <f t="shared" ca="1" si="490"/>
        <v/>
      </c>
      <c r="BL527" s="17" t="str">
        <f t="shared" ca="1" si="491"/>
        <v/>
      </c>
      <c r="BM527" s="17" t="str">
        <f t="shared" ca="1" si="492"/>
        <v/>
      </c>
      <c r="BN527" s="17" t="str">
        <f t="shared" ca="1" si="493"/>
        <v/>
      </c>
      <c r="BO527" s="17" t="str">
        <f t="shared" ca="1" si="494"/>
        <v/>
      </c>
      <c r="BP527" s="17">
        <f t="shared" ca="1" si="495"/>
        <v>5.2032689988789071E-2</v>
      </c>
      <c r="BQ527" s="17">
        <f t="shared" ca="1" si="496"/>
        <v>0.21398043275354617</v>
      </c>
      <c r="BR527" s="17">
        <f t="shared" ca="1" si="497"/>
        <v>0.27653323482974645</v>
      </c>
      <c r="BS527" s="17">
        <f t="shared" ca="1" si="498"/>
        <v>2.1747586523846785E-2</v>
      </c>
      <c r="BX527">
        <f>IF('Macrobond Imports'!FG526="","",'Macrobond Imports'!FG526)</f>
        <v>98.8</v>
      </c>
      <c r="BY527" t="str">
        <f>IF('Macrobond Imports'!AI526="","",'Macrobond Imports'!AI526)</f>
        <v/>
      </c>
      <c r="CA527" s="37" t="str">
        <f t="shared" ca="1" si="499"/>
        <v/>
      </c>
      <c r="CB527" s="37" t="str">
        <f t="shared" ca="1" si="500"/>
        <v/>
      </c>
    </row>
    <row r="528" spans="1:80" x14ac:dyDescent="0.25">
      <c r="A528" s="10">
        <f>IF('Macrobond Imports'!A527="","",'Macrobond Imports'!A527)</f>
        <v>33147</v>
      </c>
      <c r="B528" s="9" t="str">
        <f>IF('Macrobond Imports'!B527="","",'Macrobond Imports'!B527)</f>
        <v/>
      </c>
      <c r="C528" s="9" t="str">
        <f>IF('Macrobond Imports'!C527="","",'Macrobond Imports'!C527)</f>
        <v/>
      </c>
      <c r="D528" s="9" t="str">
        <f>IF('Macrobond Imports'!Z527="","",'Macrobond Imports'!Z527)</f>
        <v/>
      </c>
      <c r="E528" s="9" t="str">
        <f>IF('Macrobond Imports'!BH527="","",'Macrobond Imports'!BH527)</f>
        <v/>
      </c>
      <c r="F528" s="9" t="str">
        <f>IF('Macrobond Imports'!BJ527="","",'Macrobond Imports'!BJ527)</f>
        <v/>
      </c>
      <c r="G528" s="9" t="str">
        <f>IF('Macrobond Imports'!BK527="","",'Macrobond Imports'!BK527)</f>
        <v/>
      </c>
      <c r="H528" s="9" t="str">
        <f>IF('Macrobond Imports'!BL527="","",'Macrobond Imports'!BL527)</f>
        <v/>
      </c>
      <c r="I528" s="9" t="str">
        <f>IF('Macrobond Imports'!BS527="","",'Macrobond Imports'!BS527)</f>
        <v/>
      </c>
      <c r="J528" s="9" t="str">
        <f>IF('Macrobond Imports'!AA527="","",'Macrobond Imports'!AA527)</f>
        <v/>
      </c>
      <c r="K528" s="9">
        <f>IF('Macrobond Imports'!DF527="","",'Macrobond Imports'!DF527)</f>
        <v>117.4</v>
      </c>
      <c r="L528" s="9">
        <f>IF('Macrobond Imports'!EA527="","",'Macrobond Imports'!EA527)</f>
        <v>125.8</v>
      </c>
      <c r="M528" s="9">
        <f>IF('Macrobond Imports'!FA527="","",'Macrobond Imports'!FA527)</f>
        <v>97.3</v>
      </c>
      <c r="N528" s="9">
        <f>IF('Macrobond Imports'!FC527="","",'Macrobond Imports'!FC527)</f>
        <v>122.1</v>
      </c>
      <c r="P528" s="16">
        <f t="shared" si="446"/>
        <v>33147</v>
      </c>
      <c r="Q528" s="17" t="str">
        <f t="shared" si="447"/>
        <v/>
      </c>
      <c r="R528" s="17" t="str">
        <f t="shared" si="448"/>
        <v/>
      </c>
      <c r="S528" s="17" t="str">
        <f t="shared" si="449"/>
        <v/>
      </c>
      <c r="T528" s="17" t="str">
        <f t="shared" si="450"/>
        <v/>
      </c>
      <c r="U528" s="17" t="str">
        <f t="shared" si="451"/>
        <v/>
      </c>
      <c r="V528" s="17" t="str">
        <f t="shared" si="452"/>
        <v/>
      </c>
      <c r="W528" s="17" t="str">
        <f t="shared" si="453"/>
        <v/>
      </c>
      <c r="X528" s="17" t="str">
        <f t="shared" si="454"/>
        <v/>
      </c>
      <c r="Y528" s="17" t="str">
        <f t="shared" si="455"/>
        <v/>
      </c>
      <c r="Z528" s="17">
        <f t="shared" si="456"/>
        <v>1.3816925734024155E-2</v>
      </c>
      <c r="AA528" s="17">
        <f t="shared" si="457"/>
        <v>8.6355785837651133E-2</v>
      </c>
      <c r="AB528" s="17">
        <f t="shared" si="458"/>
        <v>7.5138121546961312E-2</v>
      </c>
      <c r="AC528" s="17">
        <f t="shared" si="459"/>
        <v>4.9382716049382047E-3</v>
      </c>
      <c r="AE528" s="17" t="str">
        <f t="shared" ca="1" si="460"/>
        <v/>
      </c>
      <c r="AF528" s="17" t="str">
        <f t="shared" ca="1" si="461"/>
        <v/>
      </c>
      <c r="AG528" s="17" t="str">
        <f t="shared" ca="1" si="462"/>
        <v/>
      </c>
      <c r="AH528" s="17" t="str">
        <f t="shared" ca="1" si="463"/>
        <v/>
      </c>
      <c r="AI528" s="17" t="str">
        <f t="shared" ca="1" si="464"/>
        <v/>
      </c>
      <c r="AJ528" s="17" t="str">
        <f t="shared" ca="1" si="465"/>
        <v/>
      </c>
      <c r="AK528" s="17" t="str">
        <f t="shared" ca="1" si="466"/>
        <v/>
      </c>
      <c r="AL528" s="17" t="str">
        <f t="shared" ca="1" si="467"/>
        <v/>
      </c>
      <c r="AM528" s="17" t="str">
        <f t="shared" ca="1" si="468"/>
        <v/>
      </c>
      <c r="AN528" s="17">
        <f t="shared" ca="1" si="469"/>
        <v>4.6345811051693442E-2</v>
      </c>
      <c r="AO528" s="17">
        <f t="shared" ca="1" si="470"/>
        <v>0.22492697176241472</v>
      </c>
      <c r="AP528" s="17">
        <f t="shared" ca="1" si="471"/>
        <v>0.27356020942408366</v>
      </c>
      <c r="AQ528" s="17">
        <f t="shared" ca="1" si="472"/>
        <v>1.4962593516209433E-2</v>
      </c>
      <c r="AS528" s="17" t="str">
        <f t="shared" ca="1" si="473"/>
        <v/>
      </c>
      <c r="AT528" s="17" t="str">
        <f t="shared" ca="1" si="474"/>
        <v/>
      </c>
      <c r="AU528" s="17" t="str">
        <f t="shared" ca="1" si="475"/>
        <v/>
      </c>
      <c r="AV528" s="17" t="str">
        <f t="shared" ca="1" si="476"/>
        <v/>
      </c>
      <c r="AW528" s="17" t="str">
        <f t="shared" ca="1" si="477"/>
        <v/>
      </c>
      <c r="AX528" s="17" t="str">
        <f t="shared" ca="1" si="478"/>
        <v/>
      </c>
      <c r="AY528" s="17" t="str">
        <f t="shared" ca="1" si="479"/>
        <v/>
      </c>
      <c r="AZ528" s="17" t="str">
        <f t="shared" ca="1" si="480"/>
        <v/>
      </c>
      <c r="BA528" s="17" t="str">
        <f t="shared" ca="1" si="481"/>
        <v/>
      </c>
      <c r="BB528" s="17">
        <f t="shared" ca="1" si="482"/>
        <v>0.17337272558506056</v>
      </c>
      <c r="BC528" s="17">
        <f t="shared" ca="1" si="483"/>
        <v>1.4067837429302239</v>
      </c>
      <c r="BD528" s="17">
        <f t="shared" ca="1" si="484"/>
        <v>1.5898219373107847</v>
      </c>
      <c r="BE528" s="17">
        <f t="shared" ca="1" si="485"/>
        <v>5.0687159034263018E-2</v>
      </c>
      <c r="BG528" s="17" t="str">
        <f t="shared" ca="1" si="486"/>
        <v/>
      </c>
      <c r="BH528" s="17" t="str">
        <f t="shared" ca="1" si="487"/>
        <v/>
      </c>
      <c r="BI528" s="17" t="str">
        <f t="shared" ca="1" si="488"/>
        <v/>
      </c>
      <c r="BJ528" s="17" t="str">
        <f t="shared" ca="1" si="489"/>
        <v/>
      </c>
      <c r="BK528" s="17" t="str">
        <f t="shared" ca="1" si="490"/>
        <v/>
      </c>
      <c r="BL528" s="17" t="str">
        <f t="shared" ca="1" si="491"/>
        <v/>
      </c>
      <c r="BM528" s="17" t="str">
        <f t="shared" ca="1" si="492"/>
        <v/>
      </c>
      <c r="BN528" s="17" t="str">
        <f t="shared" ca="1" si="493"/>
        <v/>
      </c>
      <c r="BO528" s="17" t="str">
        <f t="shared" ca="1" si="494"/>
        <v/>
      </c>
      <c r="BP528" s="17">
        <f t="shared" ca="1" si="495"/>
        <v>7.7484382341238112E-2</v>
      </c>
      <c r="BQ528" s="17">
        <f t="shared" ca="1" si="496"/>
        <v>0.50044608615103958</v>
      </c>
      <c r="BR528" s="17">
        <f t="shared" ca="1" si="497"/>
        <v>0.4829691682813777</v>
      </c>
      <c r="BS528" s="17">
        <f t="shared" ca="1" si="498"/>
        <v>2.6732322101892025E-2</v>
      </c>
      <c r="BX528">
        <f>IF('Macrobond Imports'!FG527="","",'Macrobond Imports'!FG527)</f>
        <v>117.4</v>
      </c>
      <c r="BY528" t="str">
        <f>IF('Macrobond Imports'!AI527="","",'Macrobond Imports'!AI527)</f>
        <v/>
      </c>
      <c r="CA528" s="37" t="str">
        <f t="shared" ca="1" si="499"/>
        <v/>
      </c>
      <c r="CB528" s="37" t="str">
        <f t="shared" ca="1" si="500"/>
        <v/>
      </c>
    </row>
    <row r="529" spans="1:80" x14ac:dyDescent="0.25">
      <c r="A529" s="10">
        <f>IF('Macrobond Imports'!A528="","",'Macrobond Imports'!A528)</f>
        <v>33178</v>
      </c>
      <c r="B529" s="9" t="str">
        <f>IF('Macrobond Imports'!B528="","",'Macrobond Imports'!B528)</f>
        <v/>
      </c>
      <c r="C529" s="9" t="str">
        <f>IF('Macrobond Imports'!C528="","",'Macrobond Imports'!C528)</f>
        <v/>
      </c>
      <c r="D529" s="9" t="str">
        <f>IF('Macrobond Imports'!Z528="","",'Macrobond Imports'!Z528)</f>
        <v/>
      </c>
      <c r="E529" s="9" t="str">
        <f>IF('Macrobond Imports'!BH528="","",'Macrobond Imports'!BH528)</f>
        <v/>
      </c>
      <c r="F529" s="9" t="str">
        <f>IF('Macrobond Imports'!BJ528="","",'Macrobond Imports'!BJ528)</f>
        <v/>
      </c>
      <c r="G529" s="9" t="str">
        <f>IF('Macrobond Imports'!BK528="","",'Macrobond Imports'!BK528)</f>
        <v/>
      </c>
      <c r="H529" s="9" t="str">
        <f>IF('Macrobond Imports'!BL528="","",'Macrobond Imports'!BL528)</f>
        <v/>
      </c>
      <c r="I529" s="9" t="str">
        <f>IF('Macrobond Imports'!BS528="","",'Macrobond Imports'!BS528)</f>
        <v/>
      </c>
      <c r="J529" s="9" t="str">
        <f>IF('Macrobond Imports'!AA528="","",'Macrobond Imports'!AA528)</f>
        <v/>
      </c>
      <c r="K529" s="9">
        <f>IF('Macrobond Imports'!DF528="","",'Macrobond Imports'!DF528)</f>
        <v>117.7</v>
      </c>
      <c r="L529" s="9">
        <f>IF('Macrobond Imports'!EA528="","",'Macrobond Imports'!EA528)</f>
        <v>117.8</v>
      </c>
      <c r="M529" s="9">
        <f>IF('Macrobond Imports'!FA528="","",'Macrobond Imports'!FA528)</f>
        <v>97.9</v>
      </c>
      <c r="N529" s="9">
        <f>IF('Macrobond Imports'!FC528="","",'Macrobond Imports'!FC528)</f>
        <v>122.3</v>
      </c>
      <c r="P529" s="16">
        <f t="shared" si="446"/>
        <v>33178</v>
      </c>
      <c r="Q529" s="17" t="str">
        <f t="shared" si="447"/>
        <v/>
      </c>
      <c r="R529" s="17" t="str">
        <f t="shared" si="448"/>
        <v/>
      </c>
      <c r="S529" s="17" t="str">
        <f t="shared" si="449"/>
        <v/>
      </c>
      <c r="T529" s="17" t="str">
        <f t="shared" si="450"/>
        <v/>
      </c>
      <c r="U529" s="17" t="str">
        <f t="shared" si="451"/>
        <v/>
      </c>
      <c r="V529" s="17" t="str">
        <f t="shared" si="452"/>
        <v/>
      </c>
      <c r="W529" s="17" t="str">
        <f t="shared" si="453"/>
        <v/>
      </c>
      <c r="X529" s="17" t="str">
        <f t="shared" si="454"/>
        <v/>
      </c>
      <c r="Y529" s="17" t="str">
        <f t="shared" si="455"/>
        <v/>
      </c>
      <c r="Z529" s="17">
        <f t="shared" si="456"/>
        <v>2.5553662691653045E-3</v>
      </c>
      <c r="AA529" s="17">
        <f t="shared" si="457"/>
        <v>-6.3593004769475381E-2</v>
      </c>
      <c r="AB529" s="17">
        <f t="shared" si="458"/>
        <v>6.1664953751285889E-3</v>
      </c>
      <c r="AC529" s="17">
        <f t="shared" si="459"/>
        <v>1.6380016380017626E-3</v>
      </c>
      <c r="AE529" s="17" t="str">
        <f t="shared" ca="1" si="460"/>
        <v/>
      </c>
      <c r="AF529" s="17" t="str">
        <f t="shared" ca="1" si="461"/>
        <v/>
      </c>
      <c r="AG529" s="17" t="str">
        <f t="shared" ca="1" si="462"/>
        <v/>
      </c>
      <c r="AH529" s="17" t="str">
        <f t="shared" ca="1" si="463"/>
        <v/>
      </c>
      <c r="AI529" s="17" t="str">
        <f t="shared" ca="1" si="464"/>
        <v/>
      </c>
      <c r="AJ529" s="17" t="str">
        <f t="shared" ca="1" si="465"/>
        <v/>
      </c>
      <c r="AK529" s="17" t="str">
        <f t="shared" ca="1" si="466"/>
        <v/>
      </c>
      <c r="AL529" s="17" t="str">
        <f t="shared" ca="1" si="467"/>
        <v/>
      </c>
      <c r="AM529" s="17" t="str">
        <f t="shared" ca="1" si="468"/>
        <v/>
      </c>
      <c r="AN529" s="17">
        <f t="shared" ca="1" si="469"/>
        <v>5.0892857142857073E-2</v>
      </c>
      <c r="AO529" s="17">
        <f t="shared" ca="1" si="470"/>
        <v>0.13816425120772946</v>
      </c>
      <c r="AP529" s="17">
        <f t="shared" ca="1" si="471"/>
        <v>0.29155672823219003</v>
      </c>
      <c r="AQ529" s="17">
        <f t="shared" ca="1" si="472"/>
        <v>1.9166666666666554E-2</v>
      </c>
      <c r="AS529" s="17" t="str">
        <f t="shared" ca="1" si="473"/>
        <v/>
      </c>
      <c r="AT529" s="17" t="str">
        <f t="shared" ca="1" si="474"/>
        <v/>
      </c>
      <c r="AU529" s="17" t="str">
        <f t="shared" ca="1" si="475"/>
        <v/>
      </c>
      <c r="AV529" s="17" t="str">
        <f t="shared" ca="1" si="476"/>
        <v/>
      </c>
      <c r="AW529" s="17" t="str">
        <f t="shared" ca="1" si="477"/>
        <v/>
      </c>
      <c r="AX529" s="17" t="str">
        <f t="shared" ca="1" si="478"/>
        <v/>
      </c>
      <c r="AY529" s="17" t="str">
        <f t="shared" ca="1" si="479"/>
        <v/>
      </c>
      <c r="AZ529" s="17" t="str">
        <f t="shared" ca="1" si="480"/>
        <v/>
      </c>
      <c r="BA529" s="17" t="str">
        <f t="shared" ca="1" si="481"/>
        <v/>
      </c>
      <c r="BB529" s="17">
        <f t="shared" ca="1" si="482"/>
        <v>0.13628283466496915</v>
      </c>
      <c r="BC529" s="17">
        <f t="shared" ca="1" si="483"/>
        <v>0.2916119359073539</v>
      </c>
      <c r="BD529" s="17">
        <f t="shared" ca="1" si="484"/>
        <v>0.92631218622510203</v>
      </c>
      <c r="BE529" s="17">
        <f t="shared" ca="1" si="485"/>
        <v>5.0601680154403361E-2</v>
      </c>
      <c r="BG529" s="17" t="str">
        <f t="shared" ca="1" si="486"/>
        <v/>
      </c>
      <c r="BH529" s="17" t="str">
        <f t="shared" ca="1" si="487"/>
        <v/>
      </c>
      <c r="BI529" s="17" t="str">
        <f t="shared" ca="1" si="488"/>
        <v/>
      </c>
      <c r="BJ529" s="17" t="str">
        <f t="shared" ca="1" si="489"/>
        <v/>
      </c>
      <c r="BK529" s="17" t="str">
        <f t="shared" ca="1" si="490"/>
        <v/>
      </c>
      <c r="BL529" s="17" t="str">
        <f t="shared" ca="1" si="491"/>
        <v/>
      </c>
      <c r="BM529" s="17" t="str">
        <f t="shared" ca="1" si="492"/>
        <v/>
      </c>
      <c r="BN529" s="17" t="str">
        <f t="shared" ca="1" si="493"/>
        <v/>
      </c>
      <c r="BO529" s="17" t="str">
        <f t="shared" ca="1" si="494"/>
        <v/>
      </c>
      <c r="BP529" s="17">
        <f t="shared" ca="1" si="495"/>
        <v>8.2998152695399785E-2</v>
      </c>
      <c r="BQ529" s="17">
        <f t="shared" ca="1" si="496"/>
        <v>0.30548910072900148</v>
      </c>
      <c r="BR529" s="17">
        <f t="shared" ca="1" si="497"/>
        <v>0.54744748284140821</v>
      </c>
      <c r="BS529" s="17">
        <f t="shared" ca="1" si="498"/>
        <v>2.8391073928313304E-2</v>
      </c>
      <c r="BX529">
        <f>IF('Macrobond Imports'!FG528="","",'Macrobond Imports'!FG528)</f>
        <v>103.9</v>
      </c>
      <c r="BY529" t="str">
        <f>IF('Macrobond Imports'!AI528="","",'Macrobond Imports'!AI528)</f>
        <v/>
      </c>
      <c r="CA529" s="37" t="str">
        <f t="shared" ca="1" si="499"/>
        <v/>
      </c>
      <c r="CB529" s="37" t="str">
        <f t="shared" ca="1" si="500"/>
        <v/>
      </c>
    </row>
    <row r="530" spans="1:80" x14ac:dyDescent="0.25">
      <c r="A530" s="10">
        <f>IF('Macrobond Imports'!A529="","",'Macrobond Imports'!A529)</f>
        <v>33208</v>
      </c>
      <c r="B530" s="9" t="str">
        <f>IF('Macrobond Imports'!B529="","",'Macrobond Imports'!B529)</f>
        <v/>
      </c>
      <c r="C530" s="9" t="str">
        <f>IF('Macrobond Imports'!C529="","",'Macrobond Imports'!C529)</f>
        <v/>
      </c>
      <c r="D530" s="9" t="str">
        <f>IF('Macrobond Imports'!Z529="","",'Macrobond Imports'!Z529)</f>
        <v/>
      </c>
      <c r="E530" s="9" t="str">
        <f>IF('Macrobond Imports'!BH529="","",'Macrobond Imports'!BH529)</f>
        <v/>
      </c>
      <c r="F530" s="9" t="str">
        <f>IF('Macrobond Imports'!BJ529="","",'Macrobond Imports'!BJ529)</f>
        <v/>
      </c>
      <c r="G530" s="9" t="str">
        <f>IF('Macrobond Imports'!BK529="","",'Macrobond Imports'!BK529)</f>
        <v/>
      </c>
      <c r="H530" s="9" t="str">
        <f>IF('Macrobond Imports'!BL529="","",'Macrobond Imports'!BL529)</f>
        <v/>
      </c>
      <c r="I530" s="9" t="str">
        <f>IF('Macrobond Imports'!BS529="","",'Macrobond Imports'!BS529)</f>
        <v/>
      </c>
      <c r="J530" s="9" t="str">
        <f>IF('Macrobond Imports'!AA529="","",'Macrobond Imports'!AA529)</f>
        <v/>
      </c>
      <c r="K530" s="9">
        <f>IF('Macrobond Imports'!DF529="","",'Macrobond Imports'!DF529)</f>
        <v>116.9</v>
      </c>
      <c r="L530" s="9">
        <f>IF('Macrobond Imports'!EA529="","",'Macrobond Imports'!EA529)</f>
        <v>110.8</v>
      </c>
      <c r="M530" s="9">
        <f>IF('Macrobond Imports'!FA529="","",'Macrobond Imports'!FA529)</f>
        <v>94.1</v>
      </c>
      <c r="N530" s="9">
        <f>IF('Macrobond Imports'!FC529="","",'Macrobond Imports'!FC529)</f>
        <v>122.1</v>
      </c>
      <c r="P530" s="16">
        <f t="shared" si="446"/>
        <v>33208</v>
      </c>
      <c r="Q530" s="17" t="str">
        <f t="shared" si="447"/>
        <v/>
      </c>
      <c r="R530" s="17" t="str">
        <f t="shared" si="448"/>
        <v/>
      </c>
      <c r="S530" s="17" t="str">
        <f t="shared" si="449"/>
        <v/>
      </c>
      <c r="T530" s="17" t="str">
        <f t="shared" si="450"/>
        <v/>
      </c>
      <c r="U530" s="17" t="str">
        <f t="shared" si="451"/>
        <v/>
      </c>
      <c r="V530" s="17" t="str">
        <f t="shared" si="452"/>
        <v/>
      </c>
      <c r="W530" s="17" t="str">
        <f t="shared" si="453"/>
        <v/>
      </c>
      <c r="X530" s="17" t="str">
        <f t="shared" si="454"/>
        <v/>
      </c>
      <c r="Y530" s="17" t="str">
        <f t="shared" si="455"/>
        <v/>
      </c>
      <c r="Z530" s="17">
        <f t="shared" si="456"/>
        <v>-6.7969413763806497E-3</v>
      </c>
      <c r="AA530" s="17">
        <f t="shared" si="457"/>
        <v>-5.9422750424448223E-2</v>
      </c>
      <c r="AB530" s="17">
        <f t="shared" si="458"/>
        <v>-3.8815117466802995E-2</v>
      </c>
      <c r="AC530" s="17">
        <f t="shared" si="459"/>
        <v>-1.6353229762878785E-3</v>
      </c>
      <c r="AE530" s="17" t="str">
        <f t="shared" ca="1" si="460"/>
        <v/>
      </c>
      <c r="AF530" s="17" t="str">
        <f t="shared" ca="1" si="461"/>
        <v/>
      </c>
      <c r="AG530" s="17" t="str">
        <f t="shared" ca="1" si="462"/>
        <v/>
      </c>
      <c r="AH530" s="17" t="str">
        <f t="shared" ca="1" si="463"/>
        <v/>
      </c>
      <c r="AI530" s="17" t="str">
        <f t="shared" ca="1" si="464"/>
        <v/>
      </c>
      <c r="AJ530" s="17" t="str">
        <f t="shared" ca="1" si="465"/>
        <v/>
      </c>
      <c r="AK530" s="17" t="str">
        <f t="shared" ca="1" si="466"/>
        <v/>
      </c>
      <c r="AL530" s="17" t="str">
        <f t="shared" ca="1" si="467"/>
        <v/>
      </c>
      <c r="AM530" s="17" t="str">
        <f t="shared" ca="1" si="468"/>
        <v/>
      </c>
      <c r="AN530" s="17">
        <f t="shared" ca="1" si="469"/>
        <v>4.1889483065953748E-2</v>
      </c>
      <c r="AO530" s="17">
        <f t="shared" ca="1" si="470"/>
        <v>5.4234062797335891E-2</v>
      </c>
      <c r="AP530" s="17">
        <f t="shared" ca="1" si="471"/>
        <v>0.21262886597938135</v>
      </c>
      <c r="AQ530" s="17">
        <f t="shared" ca="1" si="472"/>
        <v>1.9198664440734481E-2</v>
      </c>
      <c r="AS530" s="17" t="str">
        <f t="shared" ca="1" si="473"/>
        <v/>
      </c>
      <c r="AT530" s="17" t="str">
        <f t="shared" ca="1" si="474"/>
        <v/>
      </c>
      <c r="AU530" s="17" t="str">
        <f t="shared" ca="1" si="475"/>
        <v/>
      </c>
      <c r="AV530" s="17" t="str">
        <f t="shared" ca="1" si="476"/>
        <v/>
      </c>
      <c r="AW530" s="17" t="str">
        <f t="shared" ca="1" si="477"/>
        <v/>
      </c>
      <c r="AX530" s="17" t="str">
        <f t="shared" ca="1" si="478"/>
        <v/>
      </c>
      <c r="AY530" s="17" t="str">
        <f t="shared" ca="1" si="479"/>
        <v/>
      </c>
      <c r="AZ530" s="17" t="str">
        <f t="shared" ca="1" si="480"/>
        <v/>
      </c>
      <c r="BA530" s="17" t="str">
        <f t="shared" ca="1" si="481"/>
        <v/>
      </c>
      <c r="BB530" s="17">
        <f t="shared" ca="1" si="482"/>
        <v>3.8541384034398884E-2</v>
      </c>
      <c r="BC530" s="17">
        <f t="shared" ca="1" si="483"/>
        <v>-0.16184410476574762</v>
      </c>
      <c r="BD530" s="17">
        <f t="shared" ca="1" si="484"/>
        <v>0.16886452198068258</v>
      </c>
      <c r="BE530" s="17">
        <f t="shared" ca="1" si="485"/>
        <v>1.9899887882284695E-2</v>
      </c>
      <c r="BG530" s="17" t="str">
        <f t="shared" ca="1" si="486"/>
        <v/>
      </c>
      <c r="BH530" s="17" t="str">
        <f t="shared" ca="1" si="487"/>
        <v/>
      </c>
      <c r="BI530" s="17" t="str">
        <f t="shared" ca="1" si="488"/>
        <v/>
      </c>
      <c r="BJ530" s="17" t="str">
        <f t="shared" ca="1" si="489"/>
        <v/>
      </c>
      <c r="BK530" s="17" t="str">
        <f t="shared" ca="1" si="490"/>
        <v/>
      </c>
      <c r="BL530" s="17" t="str">
        <f t="shared" ca="1" si="491"/>
        <v/>
      </c>
      <c r="BM530" s="17" t="str">
        <f t="shared" ca="1" si="492"/>
        <v/>
      </c>
      <c r="BN530" s="17" t="str">
        <f t="shared" ca="1" si="493"/>
        <v/>
      </c>
      <c r="BO530" s="17" t="str">
        <f t="shared" ca="1" si="494"/>
        <v/>
      </c>
      <c r="BP530" s="17">
        <f t="shared" ca="1" si="495"/>
        <v>7.2114422806107692E-2</v>
      </c>
      <c r="BQ530" s="17">
        <f t="shared" ca="1" si="496"/>
        <v>0.21306356690868711</v>
      </c>
      <c r="BR530" s="17">
        <f t="shared" ca="1" si="497"/>
        <v>0.45170101039246746</v>
      </c>
      <c r="BS530" s="17">
        <f t="shared" ca="1" si="498"/>
        <v>2.8438565799494331E-2</v>
      </c>
      <c r="BX530">
        <f>IF('Macrobond Imports'!FG529="","",'Macrobond Imports'!FG529)</f>
        <v>92.7</v>
      </c>
      <c r="BY530" t="str">
        <f>IF('Macrobond Imports'!AI529="","",'Macrobond Imports'!AI529)</f>
        <v/>
      </c>
      <c r="CA530" s="37" t="str">
        <f t="shared" ca="1" si="499"/>
        <v/>
      </c>
      <c r="CB530" s="37" t="str">
        <f t="shared" ca="1" si="500"/>
        <v/>
      </c>
    </row>
    <row r="531" spans="1:80" x14ac:dyDescent="0.25">
      <c r="A531" s="10">
        <f>IF('Macrobond Imports'!A530="","",'Macrobond Imports'!A530)</f>
        <v>33239</v>
      </c>
      <c r="B531" s="9" t="str">
        <f>IF('Macrobond Imports'!B530="","",'Macrobond Imports'!B530)</f>
        <v/>
      </c>
      <c r="C531" s="9" t="str">
        <f>IF('Macrobond Imports'!C530="","",'Macrobond Imports'!C530)</f>
        <v/>
      </c>
      <c r="D531" s="9" t="str">
        <f>IF('Macrobond Imports'!Z530="","",'Macrobond Imports'!Z530)</f>
        <v/>
      </c>
      <c r="E531" s="9" t="str">
        <f>IF('Macrobond Imports'!BH530="","",'Macrobond Imports'!BH530)</f>
        <v/>
      </c>
      <c r="F531" s="9" t="str">
        <f>IF('Macrobond Imports'!BJ530="","",'Macrobond Imports'!BJ530)</f>
        <v/>
      </c>
      <c r="G531" s="9" t="str">
        <f>IF('Macrobond Imports'!BK530="","",'Macrobond Imports'!BK530)</f>
        <v/>
      </c>
      <c r="H531" s="9" t="str">
        <f>IF('Macrobond Imports'!BL530="","",'Macrobond Imports'!BL530)</f>
        <v/>
      </c>
      <c r="I531" s="9" t="str">
        <f>IF('Macrobond Imports'!BS530="","",'Macrobond Imports'!BS530)</f>
        <v/>
      </c>
      <c r="J531" s="9" t="str">
        <f>IF('Macrobond Imports'!AA530="","",'Macrobond Imports'!AA530)</f>
        <v/>
      </c>
      <c r="K531" s="9">
        <f>IF('Macrobond Imports'!DF530="","",'Macrobond Imports'!DF530)</f>
        <v>116.9</v>
      </c>
      <c r="L531" s="9">
        <f>IF('Macrobond Imports'!EA530="","",'Macrobond Imports'!EA530)</f>
        <v>113.3</v>
      </c>
      <c r="M531" s="9">
        <f>IF('Macrobond Imports'!FA530="","",'Macrobond Imports'!FA530)</f>
        <v>93.5</v>
      </c>
      <c r="N531" s="9">
        <f>IF('Macrobond Imports'!FC530="","",'Macrobond Imports'!FC530)</f>
        <v>122.4</v>
      </c>
      <c r="P531" s="16">
        <f t="shared" si="446"/>
        <v>33239</v>
      </c>
      <c r="Q531" s="17" t="str">
        <f t="shared" si="447"/>
        <v/>
      </c>
      <c r="R531" s="17" t="str">
        <f t="shared" si="448"/>
        <v/>
      </c>
      <c r="S531" s="17" t="str">
        <f t="shared" si="449"/>
        <v/>
      </c>
      <c r="T531" s="17" t="str">
        <f t="shared" si="450"/>
        <v/>
      </c>
      <c r="U531" s="17" t="str">
        <f t="shared" si="451"/>
        <v/>
      </c>
      <c r="V531" s="17" t="str">
        <f t="shared" si="452"/>
        <v/>
      </c>
      <c r="W531" s="17" t="str">
        <f t="shared" si="453"/>
        <v/>
      </c>
      <c r="X531" s="17" t="str">
        <f t="shared" si="454"/>
        <v/>
      </c>
      <c r="Y531" s="17" t="str">
        <f t="shared" si="455"/>
        <v/>
      </c>
      <c r="Z531" s="17">
        <f t="shared" si="456"/>
        <v>0</v>
      </c>
      <c r="AA531" s="17">
        <f t="shared" si="457"/>
        <v>2.2563176895306958E-2</v>
      </c>
      <c r="AB531" s="17">
        <f t="shared" si="458"/>
        <v>-6.3761955366630207E-3</v>
      </c>
      <c r="AC531" s="17">
        <f t="shared" si="459"/>
        <v>2.4570024570025328E-3</v>
      </c>
      <c r="AE531" s="17" t="str">
        <f t="shared" ca="1" si="460"/>
        <v/>
      </c>
      <c r="AF531" s="17" t="str">
        <f t="shared" ca="1" si="461"/>
        <v/>
      </c>
      <c r="AG531" s="17" t="str">
        <f t="shared" ca="1" si="462"/>
        <v/>
      </c>
      <c r="AH531" s="17" t="str">
        <f t="shared" ca="1" si="463"/>
        <v/>
      </c>
      <c r="AI531" s="17" t="str">
        <f t="shared" ca="1" si="464"/>
        <v/>
      </c>
      <c r="AJ531" s="17" t="str">
        <f t="shared" ca="1" si="465"/>
        <v/>
      </c>
      <c r="AK531" s="17" t="str">
        <f t="shared" ca="1" si="466"/>
        <v/>
      </c>
      <c r="AL531" s="17" t="str">
        <f t="shared" ca="1" si="467"/>
        <v/>
      </c>
      <c r="AM531" s="17" t="str">
        <f t="shared" ca="1" si="468"/>
        <v/>
      </c>
      <c r="AN531" s="17">
        <f t="shared" ca="1" si="469"/>
        <v>2.8144239226033374E-2</v>
      </c>
      <c r="AO531" s="17">
        <f t="shared" ca="1" si="470"/>
        <v>6.1855670103092786E-2</v>
      </c>
      <c r="AP531" s="17">
        <f t="shared" ca="1" si="471"/>
        <v>9.4847775175644022E-2</v>
      </c>
      <c r="AQ531" s="17">
        <f t="shared" ca="1" si="472"/>
        <v>2.0000000000000018E-2</v>
      </c>
      <c r="AS531" s="17" t="str">
        <f t="shared" ca="1" si="473"/>
        <v/>
      </c>
      <c r="AT531" s="17" t="str">
        <f t="shared" ca="1" si="474"/>
        <v/>
      </c>
      <c r="AU531" s="17" t="str">
        <f t="shared" ca="1" si="475"/>
        <v/>
      </c>
      <c r="AV531" s="17" t="str">
        <f t="shared" ca="1" si="476"/>
        <v/>
      </c>
      <c r="AW531" s="17" t="str">
        <f t="shared" ca="1" si="477"/>
        <v/>
      </c>
      <c r="AX531" s="17" t="str">
        <f t="shared" ca="1" si="478"/>
        <v/>
      </c>
      <c r="AY531" s="17" t="str">
        <f t="shared" ca="1" si="479"/>
        <v/>
      </c>
      <c r="AZ531" s="17" t="str">
        <f t="shared" ca="1" si="480"/>
        <v/>
      </c>
      <c r="BA531" s="17" t="str">
        <f t="shared" ca="1" si="481"/>
        <v/>
      </c>
      <c r="BB531" s="17">
        <f t="shared" ca="1" si="482"/>
        <v>-1.6927252191079933E-2</v>
      </c>
      <c r="BC531" s="17">
        <f t="shared" ca="1" si="483"/>
        <v>-0.3420436616367859</v>
      </c>
      <c r="BD531" s="17">
        <f t="shared" ca="1" si="484"/>
        <v>-0.14730231793827642</v>
      </c>
      <c r="BE531" s="17">
        <f t="shared" ca="1" si="485"/>
        <v>9.8642903612260469E-3</v>
      </c>
      <c r="BG531" s="17" t="str">
        <f t="shared" ca="1" si="486"/>
        <v/>
      </c>
      <c r="BH531" s="17" t="str">
        <f t="shared" ca="1" si="487"/>
        <v/>
      </c>
      <c r="BI531" s="17" t="str">
        <f t="shared" ca="1" si="488"/>
        <v/>
      </c>
      <c r="BJ531" s="17" t="str">
        <f t="shared" ca="1" si="489"/>
        <v/>
      </c>
      <c r="BK531" s="17" t="str">
        <f t="shared" ca="1" si="490"/>
        <v/>
      </c>
      <c r="BL531" s="17" t="str">
        <f t="shared" ca="1" si="491"/>
        <v/>
      </c>
      <c r="BM531" s="17" t="str">
        <f t="shared" ca="1" si="492"/>
        <v/>
      </c>
      <c r="BN531" s="17" t="str">
        <f t="shared" ca="1" si="493"/>
        <v/>
      </c>
      <c r="BO531" s="17" t="str">
        <f t="shared" ca="1" si="494"/>
        <v/>
      </c>
      <c r="BP531" s="17">
        <f t="shared" ca="1" si="495"/>
        <v>7.4016177506162073E-2</v>
      </c>
      <c r="BQ531" s="17">
        <f t="shared" ca="1" si="496"/>
        <v>0.25839525536712071</v>
      </c>
      <c r="BR531" s="17">
        <f t="shared" ca="1" si="497"/>
        <v>0.48604682392497556</v>
      </c>
      <c r="BS531" s="17">
        <f t="shared" ca="1" si="498"/>
        <v>3.0073513031855681E-2</v>
      </c>
      <c r="BX531">
        <f>IF('Macrobond Imports'!FG530="","",'Macrobond Imports'!FG530)</f>
        <v>97.6</v>
      </c>
      <c r="BY531" t="str">
        <f>IF('Macrobond Imports'!AI530="","",'Macrobond Imports'!AI530)</f>
        <v/>
      </c>
      <c r="CA531" s="37">
        <f t="shared" ca="1" si="499"/>
        <v>0.19754601226993862</v>
      </c>
      <c r="CB531" s="37" t="str">
        <f t="shared" ca="1" si="500"/>
        <v/>
      </c>
    </row>
    <row r="532" spans="1:80" x14ac:dyDescent="0.25">
      <c r="A532" s="10">
        <f>IF('Macrobond Imports'!A531="","",'Macrobond Imports'!A531)</f>
        <v>33270</v>
      </c>
      <c r="B532" s="9" t="str">
        <f>IF('Macrobond Imports'!B531="","",'Macrobond Imports'!B531)</f>
        <v/>
      </c>
      <c r="C532" s="9" t="str">
        <f>IF('Macrobond Imports'!C531="","",'Macrobond Imports'!C531)</f>
        <v/>
      </c>
      <c r="D532" s="9" t="str">
        <f>IF('Macrobond Imports'!Z531="","",'Macrobond Imports'!Z531)</f>
        <v/>
      </c>
      <c r="E532" s="9" t="str">
        <f>IF('Macrobond Imports'!BH531="","",'Macrobond Imports'!BH531)</f>
        <v/>
      </c>
      <c r="F532" s="9" t="str">
        <f>IF('Macrobond Imports'!BJ531="","",'Macrobond Imports'!BJ531)</f>
        <v/>
      </c>
      <c r="G532" s="9" t="str">
        <f>IF('Macrobond Imports'!BK531="","",'Macrobond Imports'!BK531)</f>
        <v/>
      </c>
      <c r="H532" s="9" t="str">
        <f>IF('Macrobond Imports'!BL531="","",'Macrobond Imports'!BL531)</f>
        <v/>
      </c>
      <c r="I532" s="9" t="str">
        <f>IF('Macrobond Imports'!BS531="","",'Macrobond Imports'!BS531)</f>
        <v/>
      </c>
      <c r="J532" s="9" t="str">
        <f>IF('Macrobond Imports'!AA531="","",'Macrobond Imports'!AA531)</f>
        <v/>
      </c>
      <c r="K532" s="9">
        <f>IF('Macrobond Imports'!DF531="","",'Macrobond Imports'!DF531)</f>
        <v>115.9</v>
      </c>
      <c r="L532" s="9">
        <f>IF('Macrobond Imports'!EA531="","",'Macrobond Imports'!EA531)</f>
        <v>104.1</v>
      </c>
      <c r="M532" s="9">
        <f>IF('Macrobond Imports'!FA531="","",'Macrobond Imports'!FA531)</f>
        <v>89.6</v>
      </c>
      <c r="N532" s="9">
        <f>IF('Macrobond Imports'!FC531="","",'Macrobond Imports'!FC531)</f>
        <v>122.1</v>
      </c>
      <c r="P532" s="16">
        <f t="shared" si="446"/>
        <v>33270</v>
      </c>
      <c r="Q532" s="17" t="str">
        <f t="shared" si="447"/>
        <v/>
      </c>
      <c r="R532" s="17" t="str">
        <f t="shared" si="448"/>
        <v/>
      </c>
      <c r="S532" s="17" t="str">
        <f t="shared" si="449"/>
        <v/>
      </c>
      <c r="T532" s="17" t="str">
        <f t="shared" si="450"/>
        <v/>
      </c>
      <c r="U532" s="17" t="str">
        <f t="shared" si="451"/>
        <v/>
      </c>
      <c r="V532" s="17" t="str">
        <f t="shared" si="452"/>
        <v/>
      </c>
      <c r="W532" s="17" t="str">
        <f t="shared" si="453"/>
        <v/>
      </c>
      <c r="X532" s="17" t="str">
        <f t="shared" si="454"/>
        <v/>
      </c>
      <c r="Y532" s="17" t="str">
        <f t="shared" si="455"/>
        <v/>
      </c>
      <c r="Z532" s="17">
        <f t="shared" si="456"/>
        <v>-8.5543199315654128E-3</v>
      </c>
      <c r="AA532" s="17">
        <f t="shared" si="457"/>
        <v>-8.1200353045013274E-2</v>
      </c>
      <c r="AB532" s="17">
        <f t="shared" si="458"/>
        <v>-4.1711229946524098E-2</v>
      </c>
      <c r="AC532" s="17">
        <f t="shared" si="459"/>
        <v>-2.4509803921569651E-3</v>
      </c>
      <c r="AE532" s="17" t="str">
        <f t="shared" ca="1" si="460"/>
        <v/>
      </c>
      <c r="AF532" s="17" t="str">
        <f t="shared" ca="1" si="461"/>
        <v/>
      </c>
      <c r="AG532" s="17" t="str">
        <f t="shared" ca="1" si="462"/>
        <v/>
      </c>
      <c r="AH532" s="17" t="str">
        <f t="shared" ca="1" si="463"/>
        <v/>
      </c>
      <c r="AI532" s="17" t="str">
        <f t="shared" ca="1" si="464"/>
        <v/>
      </c>
      <c r="AJ532" s="17" t="str">
        <f t="shared" ca="1" si="465"/>
        <v/>
      </c>
      <c r="AK532" s="17" t="str">
        <f t="shared" ca="1" si="466"/>
        <v/>
      </c>
      <c r="AL532" s="17" t="str">
        <f t="shared" ca="1" si="467"/>
        <v/>
      </c>
      <c r="AM532" s="17" t="str">
        <f t="shared" ca="1" si="468"/>
        <v/>
      </c>
      <c r="AN532" s="17">
        <f t="shared" ca="1" si="469"/>
        <v>2.7482269503546153E-2</v>
      </c>
      <c r="AO532" s="17">
        <f t="shared" ca="1" si="470"/>
        <v>-2.5280898876404501E-2</v>
      </c>
      <c r="AP532" s="17">
        <f t="shared" ca="1" si="471"/>
        <v>0.10480887792848326</v>
      </c>
      <c r="AQ532" s="17">
        <f t="shared" ca="1" si="472"/>
        <v>1.8348623853210899E-2</v>
      </c>
      <c r="AS532" s="17" t="str">
        <f t="shared" ca="1" si="473"/>
        <v/>
      </c>
      <c r="AT532" s="17" t="str">
        <f t="shared" ca="1" si="474"/>
        <v/>
      </c>
      <c r="AU532" s="17" t="str">
        <f t="shared" ca="1" si="475"/>
        <v/>
      </c>
      <c r="AV532" s="17" t="str">
        <f t="shared" ca="1" si="476"/>
        <v/>
      </c>
      <c r="AW532" s="17" t="str">
        <f t="shared" ca="1" si="477"/>
        <v/>
      </c>
      <c r="AX532" s="17" t="str">
        <f t="shared" ca="1" si="478"/>
        <v/>
      </c>
      <c r="AY532" s="17" t="str">
        <f t="shared" ca="1" si="479"/>
        <v/>
      </c>
      <c r="AZ532" s="17" t="str">
        <f t="shared" ca="1" si="480"/>
        <v/>
      </c>
      <c r="BA532" s="17" t="str">
        <f t="shared" ca="1" si="481"/>
        <v/>
      </c>
      <c r="BB532" s="17">
        <f t="shared" ca="1" si="482"/>
        <v>-5.9783447905954468E-2</v>
      </c>
      <c r="BC532" s="17">
        <f t="shared" ca="1" si="483"/>
        <v>-0.39015178606103196</v>
      </c>
      <c r="BD532" s="17">
        <f t="shared" ca="1" si="484"/>
        <v>-0.29838111288297009</v>
      </c>
      <c r="BE532" s="17">
        <f t="shared" ca="1" si="485"/>
        <v>-6.5252637038332173E-3</v>
      </c>
      <c r="BG532" s="17" t="str">
        <f t="shared" ca="1" si="486"/>
        <v/>
      </c>
      <c r="BH532" s="17" t="str">
        <f t="shared" ca="1" si="487"/>
        <v/>
      </c>
      <c r="BI532" s="17" t="str">
        <f t="shared" ca="1" si="488"/>
        <v/>
      </c>
      <c r="BJ532" s="17" t="str">
        <f t="shared" ca="1" si="489"/>
        <v/>
      </c>
      <c r="BK532" s="17" t="str">
        <f t="shared" ca="1" si="490"/>
        <v/>
      </c>
      <c r="BL532" s="17" t="str">
        <f t="shared" ca="1" si="491"/>
        <v/>
      </c>
      <c r="BM532" s="17" t="str">
        <f t="shared" ca="1" si="492"/>
        <v/>
      </c>
      <c r="BN532" s="17" t="str">
        <f t="shared" ca="1" si="493"/>
        <v/>
      </c>
      <c r="BO532" s="17" t="str">
        <f t="shared" ca="1" si="494"/>
        <v/>
      </c>
      <c r="BP532" s="17">
        <f t="shared" ca="1" si="495"/>
        <v>3.3611111111111036E-2</v>
      </c>
      <c r="BQ532" s="17">
        <f t="shared" ca="1" si="496"/>
        <v>-0.1124825454024283</v>
      </c>
      <c r="BR532" s="17">
        <f t="shared" ca="1" si="497"/>
        <v>0.16255624050590733</v>
      </c>
      <c r="BS532" s="17">
        <f t="shared" ca="1" si="498"/>
        <v>2.1638990614446518E-2</v>
      </c>
      <c r="BX532">
        <f>IF('Macrobond Imports'!FG531="","",'Macrobond Imports'!FG531)</f>
        <v>83.1</v>
      </c>
      <c r="BY532" t="str">
        <f>IF('Macrobond Imports'!AI531="","",'Macrobond Imports'!AI531)</f>
        <v/>
      </c>
      <c r="CA532" s="37">
        <f t="shared" ca="1" si="499"/>
        <v>1.2180267965895331E-2</v>
      </c>
      <c r="CB532" s="37" t="str">
        <f t="shared" ca="1" si="500"/>
        <v/>
      </c>
    </row>
    <row r="533" spans="1:80" x14ac:dyDescent="0.25">
      <c r="A533" s="10">
        <f>IF('Macrobond Imports'!A532="","",'Macrobond Imports'!A532)</f>
        <v>33298</v>
      </c>
      <c r="B533" s="9" t="str">
        <f>IF('Macrobond Imports'!B532="","",'Macrobond Imports'!B532)</f>
        <v/>
      </c>
      <c r="C533" s="9" t="str">
        <f>IF('Macrobond Imports'!C532="","",'Macrobond Imports'!C532)</f>
        <v/>
      </c>
      <c r="D533" s="9" t="str">
        <f>IF('Macrobond Imports'!Z532="","",'Macrobond Imports'!Z532)</f>
        <v/>
      </c>
      <c r="E533" s="9" t="str">
        <f>IF('Macrobond Imports'!BH532="","",'Macrobond Imports'!BH532)</f>
        <v/>
      </c>
      <c r="F533" s="9" t="str">
        <f>IF('Macrobond Imports'!BJ532="","",'Macrobond Imports'!BJ532)</f>
        <v/>
      </c>
      <c r="G533" s="9" t="str">
        <f>IF('Macrobond Imports'!BK532="","",'Macrobond Imports'!BK532)</f>
        <v/>
      </c>
      <c r="H533" s="9" t="str">
        <f>IF('Macrobond Imports'!BL532="","",'Macrobond Imports'!BL532)</f>
        <v/>
      </c>
      <c r="I533" s="9" t="str">
        <f>IF('Macrobond Imports'!BS532="","",'Macrobond Imports'!BS532)</f>
        <v/>
      </c>
      <c r="J533" s="9" t="str">
        <f>IF('Macrobond Imports'!AA532="","",'Macrobond Imports'!AA532)</f>
        <v/>
      </c>
      <c r="K533" s="9">
        <f>IF('Macrobond Imports'!DF532="","",'Macrobond Imports'!DF532)</f>
        <v>114.7</v>
      </c>
      <c r="L533" s="9">
        <f>IF('Macrobond Imports'!EA532="","",'Macrobond Imports'!EA532)</f>
        <v>100.5</v>
      </c>
      <c r="M533" s="9">
        <f>IF('Macrobond Imports'!FA532="","",'Macrobond Imports'!FA532)</f>
        <v>84.9</v>
      </c>
      <c r="N533" s="9">
        <f>IF('Macrobond Imports'!FC532="","",'Macrobond Imports'!FC532)</f>
        <v>121.7</v>
      </c>
      <c r="P533" s="16">
        <f t="shared" si="446"/>
        <v>33298</v>
      </c>
      <c r="Q533" s="17" t="str">
        <f t="shared" si="447"/>
        <v/>
      </c>
      <c r="R533" s="17" t="str">
        <f t="shared" si="448"/>
        <v/>
      </c>
      <c r="S533" s="17" t="str">
        <f t="shared" si="449"/>
        <v/>
      </c>
      <c r="T533" s="17" t="str">
        <f t="shared" si="450"/>
        <v/>
      </c>
      <c r="U533" s="17" t="str">
        <f t="shared" si="451"/>
        <v/>
      </c>
      <c r="V533" s="17" t="str">
        <f t="shared" si="452"/>
        <v/>
      </c>
      <c r="W533" s="17" t="str">
        <f t="shared" si="453"/>
        <v/>
      </c>
      <c r="X533" s="17" t="str">
        <f t="shared" si="454"/>
        <v/>
      </c>
      <c r="Y533" s="17" t="str">
        <f t="shared" si="455"/>
        <v/>
      </c>
      <c r="Z533" s="17">
        <f t="shared" si="456"/>
        <v>-1.035375323554788E-2</v>
      </c>
      <c r="AA533" s="17">
        <f t="shared" si="457"/>
        <v>-3.4582132564841439E-2</v>
      </c>
      <c r="AB533" s="17">
        <f t="shared" si="458"/>
        <v>-5.2455357142856984E-2</v>
      </c>
      <c r="AC533" s="17">
        <f t="shared" si="459"/>
        <v>-3.2760032760031921E-3</v>
      </c>
      <c r="AE533" s="17" t="str">
        <f t="shared" ca="1" si="460"/>
        <v/>
      </c>
      <c r="AF533" s="17" t="str">
        <f t="shared" ca="1" si="461"/>
        <v/>
      </c>
      <c r="AG533" s="17" t="str">
        <f t="shared" ca="1" si="462"/>
        <v/>
      </c>
      <c r="AH533" s="17" t="str">
        <f t="shared" ca="1" si="463"/>
        <v/>
      </c>
      <c r="AI533" s="17" t="str">
        <f t="shared" ca="1" si="464"/>
        <v/>
      </c>
      <c r="AJ533" s="17" t="str">
        <f t="shared" ca="1" si="465"/>
        <v/>
      </c>
      <c r="AK533" s="17" t="str">
        <f t="shared" ca="1" si="466"/>
        <v/>
      </c>
      <c r="AL533" s="17" t="str">
        <f t="shared" ca="1" si="467"/>
        <v/>
      </c>
      <c r="AM533" s="17" t="str">
        <f t="shared" ca="1" si="468"/>
        <v/>
      </c>
      <c r="AN533" s="17">
        <f t="shared" ca="1" si="469"/>
        <v>1.5943312666076181E-2</v>
      </c>
      <c r="AO533" s="17">
        <f t="shared" ca="1" si="470"/>
        <v>-4.3767840152235893E-2</v>
      </c>
      <c r="AP533" s="17">
        <f t="shared" ca="1" si="471"/>
        <v>5.9925093632958948E-2</v>
      </c>
      <c r="AQ533" s="17">
        <f t="shared" ca="1" si="472"/>
        <v>1.2479201331114798E-2</v>
      </c>
      <c r="AS533" s="17" t="str">
        <f t="shared" ca="1" si="473"/>
        <v/>
      </c>
      <c r="AT533" s="17" t="str">
        <f t="shared" ca="1" si="474"/>
        <v/>
      </c>
      <c r="AU533" s="17" t="str">
        <f t="shared" ca="1" si="475"/>
        <v/>
      </c>
      <c r="AV533" s="17" t="str">
        <f t="shared" ca="1" si="476"/>
        <v/>
      </c>
      <c r="AW533" s="17" t="str">
        <f t="shared" ca="1" si="477"/>
        <v/>
      </c>
      <c r="AX533" s="17" t="str">
        <f t="shared" ca="1" si="478"/>
        <v/>
      </c>
      <c r="AY533" s="17" t="str">
        <f t="shared" ca="1" si="479"/>
        <v/>
      </c>
      <c r="AZ533" s="17" t="str">
        <f t="shared" ca="1" si="480"/>
        <v/>
      </c>
      <c r="BA533" s="17" t="str">
        <f t="shared" ca="1" si="481"/>
        <v/>
      </c>
      <c r="BB533" s="17">
        <f t="shared" ca="1" si="482"/>
        <v>-7.317950910304738E-2</v>
      </c>
      <c r="BC533" s="17">
        <f t="shared" ca="1" si="483"/>
        <v>-0.32313009416193317</v>
      </c>
      <c r="BD533" s="17">
        <f t="shared" ca="1" si="484"/>
        <v>-0.33736821032644204</v>
      </c>
      <c r="BE533" s="17">
        <f t="shared" ca="1" si="485"/>
        <v>-1.3039760438902648E-2</v>
      </c>
      <c r="BG533" s="17" t="str">
        <f t="shared" ca="1" si="486"/>
        <v/>
      </c>
      <c r="BH533" s="17" t="str">
        <f t="shared" ca="1" si="487"/>
        <v/>
      </c>
      <c r="BI533" s="17" t="str">
        <f t="shared" ca="1" si="488"/>
        <v/>
      </c>
      <c r="BJ533" s="17" t="str">
        <f t="shared" ca="1" si="489"/>
        <v/>
      </c>
      <c r="BK533" s="17" t="str">
        <f t="shared" ca="1" si="490"/>
        <v/>
      </c>
      <c r="BL533" s="17" t="str">
        <f t="shared" ca="1" si="491"/>
        <v/>
      </c>
      <c r="BM533" s="17" t="str">
        <f t="shared" ca="1" si="492"/>
        <v/>
      </c>
      <c r="BN533" s="17" t="str">
        <f t="shared" ca="1" si="493"/>
        <v/>
      </c>
      <c r="BO533" s="17" t="str">
        <f t="shared" ca="1" si="494"/>
        <v/>
      </c>
      <c r="BP533" s="17">
        <f t="shared" ca="1" si="495"/>
        <v>-1.8908039291136824E-2</v>
      </c>
      <c r="BQ533" s="17">
        <f t="shared" ca="1" si="496"/>
        <v>-0.2467918601841661</v>
      </c>
      <c r="BR533" s="17">
        <f t="shared" ca="1" si="497"/>
        <v>-0.11992796312688858</v>
      </c>
      <c r="BS533" s="17">
        <f t="shared" ca="1" si="498"/>
        <v>3.2948906840084558E-3</v>
      </c>
      <c r="BX533">
        <f>IF('Macrobond Imports'!FG532="","",'Macrobond Imports'!FG532)</f>
        <v>77</v>
      </c>
      <c r="BY533" t="str">
        <f>IF('Macrobond Imports'!AI532="","",'Macrobond Imports'!AI532)</f>
        <v/>
      </c>
      <c r="CA533" s="37">
        <f t="shared" ca="1" si="499"/>
        <v>-2.0356234096692072E-2</v>
      </c>
      <c r="CB533" s="37" t="str">
        <f t="shared" ca="1" si="500"/>
        <v/>
      </c>
    </row>
    <row r="534" spans="1:80" x14ac:dyDescent="0.25">
      <c r="A534" s="10">
        <f>IF('Macrobond Imports'!A533="","",'Macrobond Imports'!A533)</f>
        <v>33329</v>
      </c>
      <c r="B534" s="9" t="str">
        <f>IF('Macrobond Imports'!B533="","",'Macrobond Imports'!B533)</f>
        <v/>
      </c>
      <c r="C534" s="9" t="str">
        <f>IF('Macrobond Imports'!C533="","",'Macrobond Imports'!C533)</f>
        <v/>
      </c>
      <c r="D534" s="9" t="str">
        <f>IF('Macrobond Imports'!Z533="","",'Macrobond Imports'!Z533)</f>
        <v/>
      </c>
      <c r="E534" s="9" t="str">
        <f>IF('Macrobond Imports'!BH533="","",'Macrobond Imports'!BH533)</f>
        <v/>
      </c>
      <c r="F534" s="9" t="str">
        <f>IF('Macrobond Imports'!BJ533="","",'Macrobond Imports'!BJ533)</f>
        <v/>
      </c>
      <c r="G534" s="9" t="str">
        <f>IF('Macrobond Imports'!BK533="","",'Macrobond Imports'!BK533)</f>
        <v/>
      </c>
      <c r="H534" s="9" t="str">
        <f>IF('Macrobond Imports'!BL533="","",'Macrobond Imports'!BL533)</f>
        <v/>
      </c>
      <c r="I534" s="9" t="str">
        <f>IF('Macrobond Imports'!BS533="","",'Macrobond Imports'!BS533)</f>
        <v/>
      </c>
      <c r="J534" s="9" t="str">
        <f>IF('Macrobond Imports'!AA533="","",'Macrobond Imports'!AA533)</f>
        <v/>
      </c>
      <c r="K534" s="9">
        <f>IF('Macrobond Imports'!DF533="","",'Macrobond Imports'!DF533)</f>
        <v>114.2</v>
      </c>
      <c r="L534" s="9">
        <f>IF('Macrobond Imports'!EA533="","",'Macrobond Imports'!EA533)</f>
        <v>100.2</v>
      </c>
      <c r="M534" s="9">
        <f>IF('Macrobond Imports'!FA533="","",'Macrobond Imports'!FA533)</f>
        <v>83.6</v>
      </c>
      <c r="N534" s="9">
        <f>IF('Macrobond Imports'!FC533="","",'Macrobond Imports'!FC533)</f>
        <v>121.5</v>
      </c>
      <c r="P534" s="16">
        <f t="shared" si="446"/>
        <v>33329</v>
      </c>
      <c r="Q534" s="17" t="str">
        <f t="shared" si="447"/>
        <v/>
      </c>
      <c r="R534" s="17" t="str">
        <f t="shared" si="448"/>
        <v/>
      </c>
      <c r="S534" s="17" t="str">
        <f t="shared" si="449"/>
        <v/>
      </c>
      <c r="T534" s="17" t="str">
        <f t="shared" si="450"/>
        <v/>
      </c>
      <c r="U534" s="17" t="str">
        <f t="shared" si="451"/>
        <v/>
      </c>
      <c r="V534" s="17" t="str">
        <f t="shared" si="452"/>
        <v/>
      </c>
      <c r="W534" s="17" t="str">
        <f t="shared" si="453"/>
        <v/>
      </c>
      <c r="X534" s="17" t="str">
        <f t="shared" si="454"/>
        <v/>
      </c>
      <c r="Y534" s="17" t="str">
        <f t="shared" si="455"/>
        <v/>
      </c>
      <c r="Z534" s="17">
        <f t="shared" si="456"/>
        <v>-4.3591979075849885E-3</v>
      </c>
      <c r="AA534" s="17">
        <f t="shared" si="457"/>
        <v>-2.9850746268655914E-3</v>
      </c>
      <c r="AB534" s="17">
        <f t="shared" si="458"/>
        <v>-1.531213191990588E-2</v>
      </c>
      <c r="AC534" s="17">
        <f t="shared" si="459"/>
        <v>-1.6433853738702098E-3</v>
      </c>
      <c r="AE534" s="17" t="str">
        <f t="shared" ca="1" si="460"/>
        <v/>
      </c>
      <c r="AF534" s="17" t="str">
        <f t="shared" ca="1" si="461"/>
        <v/>
      </c>
      <c r="AG534" s="17" t="str">
        <f t="shared" ca="1" si="462"/>
        <v/>
      </c>
      <c r="AH534" s="17" t="str">
        <f t="shared" ca="1" si="463"/>
        <v/>
      </c>
      <c r="AI534" s="17" t="str">
        <f t="shared" ca="1" si="464"/>
        <v/>
      </c>
      <c r="AJ534" s="17" t="str">
        <f t="shared" ca="1" si="465"/>
        <v/>
      </c>
      <c r="AK534" s="17" t="str">
        <f t="shared" ca="1" si="466"/>
        <v/>
      </c>
      <c r="AL534" s="17" t="str">
        <f t="shared" ca="1" si="467"/>
        <v/>
      </c>
      <c r="AM534" s="17" t="str">
        <f t="shared" ca="1" si="468"/>
        <v/>
      </c>
      <c r="AN534" s="17">
        <f t="shared" ca="1" si="469"/>
        <v>9.7259062776304805E-3</v>
      </c>
      <c r="AO534" s="17">
        <f t="shared" ca="1" si="470"/>
        <v>-2.4342745861733239E-2</v>
      </c>
      <c r="AP534" s="17">
        <f t="shared" ca="1" si="471"/>
        <v>4.6307884856069848E-2</v>
      </c>
      <c r="AQ534" s="17">
        <f t="shared" ca="1" si="472"/>
        <v>8.2987551867219622E-3</v>
      </c>
      <c r="AS534" s="17" t="str">
        <f t="shared" ca="1" si="473"/>
        <v/>
      </c>
      <c r="AT534" s="17" t="str">
        <f t="shared" ca="1" si="474"/>
        <v/>
      </c>
      <c r="AU534" s="17" t="str">
        <f t="shared" ca="1" si="475"/>
        <v/>
      </c>
      <c r="AV534" s="17" t="str">
        <f t="shared" ca="1" si="476"/>
        <v/>
      </c>
      <c r="AW534" s="17" t="str">
        <f t="shared" ca="1" si="477"/>
        <v/>
      </c>
      <c r="AX534" s="17" t="str">
        <f t="shared" ca="1" si="478"/>
        <v/>
      </c>
      <c r="AY534" s="17" t="str">
        <f t="shared" ca="1" si="479"/>
        <v/>
      </c>
      <c r="AZ534" s="17" t="str">
        <f t="shared" ca="1" si="480"/>
        <v/>
      </c>
      <c r="BA534" s="17" t="str">
        <f t="shared" ca="1" si="481"/>
        <v/>
      </c>
      <c r="BB534" s="17">
        <f t="shared" ca="1" si="482"/>
        <v>-8.9234919613796371E-2</v>
      </c>
      <c r="BC534" s="17">
        <f t="shared" ca="1" si="483"/>
        <v>-0.38828201869136958</v>
      </c>
      <c r="BD534" s="17">
        <f t="shared" ca="1" si="484"/>
        <v>-0.36088550663904917</v>
      </c>
      <c r="BE534" s="17">
        <f t="shared" ca="1" si="485"/>
        <v>-2.9088957488049738E-2</v>
      </c>
      <c r="BG534" s="17" t="str">
        <f t="shared" ca="1" si="486"/>
        <v/>
      </c>
      <c r="BH534" s="17" t="str">
        <f t="shared" ca="1" si="487"/>
        <v/>
      </c>
      <c r="BI534" s="17" t="str">
        <f t="shared" ca="1" si="488"/>
        <v/>
      </c>
      <c r="BJ534" s="17" t="str">
        <f t="shared" ca="1" si="489"/>
        <v/>
      </c>
      <c r="BK534" s="17" t="str">
        <f t="shared" ca="1" si="490"/>
        <v/>
      </c>
      <c r="BL534" s="17" t="str">
        <f t="shared" ca="1" si="491"/>
        <v/>
      </c>
      <c r="BM534" s="17" t="str">
        <f t="shared" ca="1" si="492"/>
        <v/>
      </c>
      <c r="BN534" s="17" t="str">
        <f t="shared" ca="1" si="493"/>
        <v/>
      </c>
      <c r="BO534" s="17" t="str">
        <f t="shared" ca="1" si="494"/>
        <v/>
      </c>
      <c r="BP534" s="17">
        <f t="shared" ca="1" si="495"/>
        <v>-5.3771523265296661E-2</v>
      </c>
      <c r="BQ534" s="17">
        <f t="shared" ca="1" si="496"/>
        <v>-0.36558395110719055</v>
      </c>
      <c r="BR534" s="17">
        <f t="shared" ca="1" si="497"/>
        <v>-0.26177818573213674</v>
      </c>
      <c r="BS534" s="17">
        <f t="shared" ca="1" si="498"/>
        <v>-9.8038623837147787E-3</v>
      </c>
      <c r="BX534">
        <f>IF('Macrobond Imports'!FG533="","",'Macrobond Imports'!FG533)</f>
        <v>76.7</v>
      </c>
      <c r="BY534" t="str">
        <f>IF('Macrobond Imports'!AI533="","",'Macrobond Imports'!AI533)</f>
        <v/>
      </c>
      <c r="CA534" s="37">
        <f t="shared" ca="1" si="499"/>
        <v>4.4959128065395149E-2</v>
      </c>
      <c r="CB534" s="37" t="str">
        <f t="shared" ca="1" si="500"/>
        <v/>
      </c>
    </row>
    <row r="535" spans="1:80" x14ac:dyDescent="0.25">
      <c r="A535" s="10">
        <f>IF('Macrobond Imports'!A534="","",'Macrobond Imports'!A534)</f>
        <v>33359</v>
      </c>
      <c r="B535" s="9" t="str">
        <f>IF('Macrobond Imports'!B534="","",'Macrobond Imports'!B534)</f>
        <v/>
      </c>
      <c r="C535" s="9" t="str">
        <f>IF('Macrobond Imports'!C534="","",'Macrobond Imports'!C534)</f>
        <v/>
      </c>
      <c r="D535" s="9" t="str">
        <f>IF('Macrobond Imports'!Z534="","",'Macrobond Imports'!Z534)</f>
        <v/>
      </c>
      <c r="E535" s="9" t="str">
        <f>IF('Macrobond Imports'!BH534="","",'Macrobond Imports'!BH534)</f>
        <v/>
      </c>
      <c r="F535" s="9" t="str">
        <f>IF('Macrobond Imports'!BJ534="","",'Macrobond Imports'!BJ534)</f>
        <v/>
      </c>
      <c r="G535" s="9" t="str">
        <f>IF('Macrobond Imports'!BK534="","",'Macrobond Imports'!BK534)</f>
        <v/>
      </c>
      <c r="H535" s="9" t="str">
        <f>IF('Macrobond Imports'!BL534="","",'Macrobond Imports'!BL534)</f>
        <v/>
      </c>
      <c r="I535" s="9" t="str">
        <f>IF('Macrobond Imports'!BS534="","",'Macrobond Imports'!BS534)</f>
        <v/>
      </c>
      <c r="J535" s="9" t="str">
        <f>IF('Macrobond Imports'!AA534="","",'Macrobond Imports'!AA534)</f>
        <v/>
      </c>
      <c r="K535" s="9">
        <f>IF('Macrobond Imports'!DF534="","",'Macrobond Imports'!DF534)</f>
        <v>114.1</v>
      </c>
      <c r="L535" s="9">
        <f>IF('Macrobond Imports'!EA534="","",'Macrobond Imports'!EA534)</f>
        <v>100.9</v>
      </c>
      <c r="M535" s="9">
        <f>IF('Macrobond Imports'!FA534="","",'Macrobond Imports'!FA534)</f>
        <v>83.8</v>
      </c>
      <c r="N535" s="9">
        <f>IF('Macrobond Imports'!FC534="","",'Macrobond Imports'!FC534)</f>
        <v>121.3</v>
      </c>
      <c r="P535" s="16">
        <f t="shared" si="446"/>
        <v>33359</v>
      </c>
      <c r="Q535" s="17" t="str">
        <f t="shared" si="447"/>
        <v/>
      </c>
      <c r="R535" s="17" t="str">
        <f t="shared" si="448"/>
        <v/>
      </c>
      <c r="S535" s="17" t="str">
        <f t="shared" si="449"/>
        <v/>
      </c>
      <c r="T535" s="17" t="str">
        <f t="shared" si="450"/>
        <v/>
      </c>
      <c r="U535" s="17" t="str">
        <f t="shared" si="451"/>
        <v/>
      </c>
      <c r="V535" s="17" t="str">
        <f t="shared" si="452"/>
        <v/>
      </c>
      <c r="W535" s="17" t="str">
        <f t="shared" si="453"/>
        <v/>
      </c>
      <c r="X535" s="17" t="str">
        <f t="shared" si="454"/>
        <v/>
      </c>
      <c r="Y535" s="17" t="str">
        <f t="shared" si="455"/>
        <v/>
      </c>
      <c r="Z535" s="17">
        <f t="shared" si="456"/>
        <v>-8.756567425569628E-4</v>
      </c>
      <c r="AA535" s="17">
        <f t="shared" si="457"/>
        <v>6.98602794411185E-3</v>
      </c>
      <c r="AB535" s="17">
        <f t="shared" si="458"/>
        <v>2.3923444976077235E-3</v>
      </c>
      <c r="AC535" s="17">
        <f t="shared" si="459"/>
        <v>-1.6460905349794386E-3</v>
      </c>
      <c r="AE535" s="17" t="str">
        <f t="shared" ca="1" si="460"/>
        <v/>
      </c>
      <c r="AF535" s="17" t="str">
        <f t="shared" ca="1" si="461"/>
        <v/>
      </c>
      <c r="AG535" s="17" t="str">
        <f t="shared" ca="1" si="462"/>
        <v/>
      </c>
      <c r="AH535" s="17" t="str">
        <f t="shared" ca="1" si="463"/>
        <v/>
      </c>
      <c r="AI535" s="17" t="str">
        <f t="shared" ca="1" si="464"/>
        <v/>
      </c>
      <c r="AJ535" s="17" t="str">
        <f t="shared" ca="1" si="465"/>
        <v/>
      </c>
      <c r="AK535" s="17" t="str">
        <f t="shared" ca="1" si="466"/>
        <v/>
      </c>
      <c r="AL535" s="17" t="str">
        <f t="shared" ca="1" si="467"/>
        <v/>
      </c>
      <c r="AM535" s="17" t="str">
        <f t="shared" ca="1" si="468"/>
        <v/>
      </c>
      <c r="AN535" s="17">
        <f t="shared" ca="1" si="469"/>
        <v>8.8417329796639521E-3</v>
      </c>
      <c r="AO535" s="17">
        <f t="shared" ca="1" si="470"/>
        <v>-2.133850630455858E-2</v>
      </c>
      <c r="AP535" s="17">
        <f t="shared" ca="1" si="471"/>
        <v>6.4803049555273162E-2</v>
      </c>
      <c r="AQ535" s="17">
        <f t="shared" ca="1" si="472"/>
        <v>5.8043117744610573E-3</v>
      </c>
      <c r="AS535" s="17" t="str">
        <f t="shared" ca="1" si="473"/>
        <v/>
      </c>
      <c r="AT535" s="17" t="str">
        <f t="shared" ca="1" si="474"/>
        <v/>
      </c>
      <c r="AU535" s="17" t="str">
        <f t="shared" ca="1" si="475"/>
        <v/>
      </c>
      <c r="AV535" s="17" t="str">
        <f t="shared" ca="1" si="476"/>
        <v/>
      </c>
      <c r="AW535" s="17" t="str">
        <f t="shared" ca="1" si="477"/>
        <v/>
      </c>
      <c r="AX535" s="17" t="str">
        <f t="shared" ca="1" si="478"/>
        <v/>
      </c>
      <c r="AY535" s="17" t="str">
        <f t="shared" ca="1" si="479"/>
        <v/>
      </c>
      <c r="AZ535" s="17" t="str">
        <f t="shared" ca="1" si="480"/>
        <v/>
      </c>
      <c r="BA535" s="17" t="str">
        <f t="shared" ca="1" si="481"/>
        <v/>
      </c>
      <c r="BB535" s="17">
        <f t="shared" ca="1" si="482"/>
        <v>-6.0690242434263575E-2</v>
      </c>
      <c r="BC535" s="17">
        <f t="shared" ca="1" si="483"/>
        <v>-0.11740442260815553</v>
      </c>
      <c r="BD535" s="17">
        <f t="shared" ca="1" si="484"/>
        <v>-0.23485448684656618</v>
      </c>
      <c r="BE535" s="17">
        <f t="shared" ca="1" si="485"/>
        <v>-2.5951576704849377E-2</v>
      </c>
      <c r="BG535" s="17" t="str">
        <f t="shared" ca="1" si="486"/>
        <v/>
      </c>
      <c r="BH535" s="17" t="str">
        <f t="shared" ca="1" si="487"/>
        <v/>
      </c>
      <c r="BI535" s="17" t="str">
        <f t="shared" ca="1" si="488"/>
        <v/>
      </c>
      <c r="BJ535" s="17" t="str">
        <f t="shared" ca="1" si="489"/>
        <v/>
      </c>
      <c r="BK535" s="17" t="str">
        <f t="shared" ca="1" si="490"/>
        <v/>
      </c>
      <c r="BL535" s="17" t="str">
        <f t="shared" ca="1" si="491"/>
        <v/>
      </c>
      <c r="BM535" s="17" t="str">
        <f t="shared" ca="1" si="492"/>
        <v/>
      </c>
      <c r="BN535" s="17" t="str">
        <f t="shared" ca="1" si="493"/>
        <v/>
      </c>
      <c r="BO535" s="17" t="str">
        <f t="shared" ca="1" si="494"/>
        <v/>
      </c>
      <c r="BP535" s="17">
        <f t="shared" ca="1" si="495"/>
        <v>-6.0236954542928212E-2</v>
      </c>
      <c r="BQ535" s="17">
        <f t="shared" ca="1" si="496"/>
        <v>-0.2663452198050853</v>
      </c>
      <c r="BR535" s="17">
        <f t="shared" ca="1" si="497"/>
        <v>-0.26730596875551038</v>
      </c>
      <c r="BS535" s="17">
        <f t="shared" ca="1" si="498"/>
        <v>-1.6286372731958765E-2</v>
      </c>
      <c r="BX535">
        <f>IF('Macrobond Imports'!FG534="","",'Macrobond Imports'!FG534)</f>
        <v>79.2</v>
      </c>
      <c r="BY535" t="str">
        <f>IF('Macrobond Imports'!AI534="","",'Macrobond Imports'!AI534)</f>
        <v/>
      </c>
      <c r="CA535" s="37">
        <f t="shared" ca="1" si="499"/>
        <v>6.3087248322147627E-2</v>
      </c>
      <c r="CB535" s="37" t="str">
        <f t="shared" ca="1" si="500"/>
        <v/>
      </c>
    </row>
    <row r="536" spans="1:80" x14ac:dyDescent="0.25">
      <c r="A536" s="10">
        <f>IF('Macrobond Imports'!A535="","",'Macrobond Imports'!A535)</f>
        <v>33390</v>
      </c>
      <c r="B536" s="9" t="str">
        <f>IF('Macrobond Imports'!B535="","",'Macrobond Imports'!B535)</f>
        <v/>
      </c>
      <c r="C536" s="9" t="str">
        <f>IF('Macrobond Imports'!C535="","",'Macrobond Imports'!C535)</f>
        <v/>
      </c>
      <c r="D536" s="9" t="str">
        <f>IF('Macrobond Imports'!Z535="","",'Macrobond Imports'!Z535)</f>
        <v/>
      </c>
      <c r="E536" s="9" t="str">
        <f>IF('Macrobond Imports'!BH535="","",'Macrobond Imports'!BH535)</f>
        <v/>
      </c>
      <c r="F536" s="9" t="str">
        <f>IF('Macrobond Imports'!BJ535="","",'Macrobond Imports'!BJ535)</f>
        <v/>
      </c>
      <c r="G536" s="9" t="str">
        <f>IF('Macrobond Imports'!BK535="","",'Macrobond Imports'!BK535)</f>
        <v/>
      </c>
      <c r="H536" s="9" t="str">
        <f>IF('Macrobond Imports'!BL535="","",'Macrobond Imports'!BL535)</f>
        <v/>
      </c>
      <c r="I536" s="9" t="str">
        <f>IF('Macrobond Imports'!BS535="","",'Macrobond Imports'!BS535)</f>
        <v/>
      </c>
      <c r="J536" s="9" t="str">
        <f>IF('Macrobond Imports'!AA535="","",'Macrobond Imports'!AA535)</f>
        <v/>
      </c>
      <c r="K536" s="9">
        <f>IF('Macrobond Imports'!DF535="","",'Macrobond Imports'!DF535)</f>
        <v>113.9</v>
      </c>
      <c r="L536" s="9">
        <f>IF('Macrobond Imports'!EA535="","",'Macrobond Imports'!EA535)</f>
        <v>99.2</v>
      </c>
      <c r="M536" s="9">
        <f>IF('Macrobond Imports'!FA535="","",'Macrobond Imports'!FA535)</f>
        <v>83.2</v>
      </c>
      <c r="N536" s="9">
        <f>IF('Macrobond Imports'!FC535="","",'Macrobond Imports'!FC535)</f>
        <v>121.3</v>
      </c>
      <c r="P536" s="16">
        <f t="shared" si="446"/>
        <v>33390</v>
      </c>
      <c r="Q536" s="17" t="str">
        <f t="shared" si="447"/>
        <v/>
      </c>
      <c r="R536" s="17" t="str">
        <f t="shared" si="448"/>
        <v/>
      </c>
      <c r="S536" s="17" t="str">
        <f t="shared" si="449"/>
        <v/>
      </c>
      <c r="T536" s="17" t="str">
        <f t="shared" si="450"/>
        <v/>
      </c>
      <c r="U536" s="17" t="str">
        <f t="shared" si="451"/>
        <v/>
      </c>
      <c r="V536" s="17" t="str">
        <f t="shared" si="452"/>
        <v/>
      </c>
      <c r="W536" s="17" t="str">
        <f t="shared" si="453"/>
        <v/>
      </c>
      <c r="X536" s="17" t="str">
        <f t="shared" si="454"/>
        <v/>
      </c>
      <c r="Y536" s="17" t="str">
        <f t="shared" si="455"/>
        <v/>
      </c>
      <c r="Z536" s="17">
        <f t="shared" si="456"/>
        <v>-1.7528483786151128E-3</v>
      </c>
      <c r="AA536" s="17">
        <f t="shared" si="457"/>
        <v>-1.6848364717542141E-2</v>
      </c>
      <c r="AB536" s="17">
        <f t="shared" si="458"/>
        <v>-7.1599045346061319E-3</v>
      </c>
      <c r="AC536" s="17">
        <f t="shared" si="459"/>
        <v>0</v>
      </c>
      <c r="AE536" s="17" t="str">
        <f t="shared" ca="1" si="460"/>
        <v/>
      </c>
      <c r="AF536" s="17" t="str">
        <f t="shared" ca="1" si="461"/>
        <v/>
      </c>
      <c r="AG536" s="17" t="str">
        <f t="shared" ca="1" si="462"/>
        <v/>
      </c>
      <c r="AH536" s="17" t="str">
        <f t="shared" ca="1" si="463"/>
        <v/>
      </c>
      <c r="AI536" s="17" t="str">
        <f t="shared" ca="1" si="464"/>
        <v/>
      </c>
      <c r="AJ536" s="17" t="str">
        <f t="shared" ca="1" si="465"/>
        <v/>
      </c>
      <c r="AK536" s="17" t="str">
        <f t="shared" ca="1" si="466"/>
        <v/>
      </c>
      <c r="AL536" s="17" t="str">
        <f t="shared" ca="1" si="467"/>
        <v/>
      </c>
      <c r="AM536" s="17" t="str">
        <f t="shared" ca="1" si="468"/>
        <v/>
      </c>
      <c r="AN536" s="17">
        <f t="shared" ca="1" si="469"/>
        <v>8.8573959255979773E-3</v>
      </c>
      <c r="AO536" s="17">
        <f t="shared" ca="1" si="470"/>
        <v>-1.3916500994035741E-2</v>
      </c>
      <c r="AP536" s="17">
        <f t="shared" ca="1" si="471"/>
        <v>6.5300896286811794E-2</v>
      </c>
      <c r="AQ536" s="17">
        <f t="shared" ca="1" si="472"/>
        <v>7.47508305647826E-3</v>
      </c>
      <c r="AS536" s="17" t="str">
        <f t="shared" ca="1" si="473"/>
        <v/>
      </c>
      <c r="AT536" s="17" t="str">
        <f t="shared" ca="1" si="474"/>
        <v/>
      </c>
      <c r="AU536" s="17" t="str">
        <f t="shared" ca="1" si="475"/>
        <v/>
      </c>
      <c r="AV536" s="17" t="str">
        <f t="shared" ca="1" si="476"/>
        <v/>
      </c>
      <c r="AW536" s="17" t="str">
        <f t="shared" ca="1" si="477"/>
        <v/>
      </c>
      <c r="AX536" s="17" t="str">
        <f t="shared" ca="1" si="478"/>
        <v/>
      </c>
      <c r="AY536" s="17" t="str">
        <f t="shared" ca="1" si="479"/>
        <v/>
      </c>
      <c r="AZ536" s="17" t="str">
        <f t="shared" ca="1" si="480"/>
        <v/>
      </c>
      <c r="BA536" s="17" t="str">
        <f t="shared" ca="1" si="481"/>
        <v/>
      </c>
      <c r="BB536" s="17">
        <f t="shared" ca="1" si="482"/>
        <v>-2.7608341394803393E-2</v>
      </c>
      <c r="BC536" s="17">
        <f t="shared" ca="1" si="483"/>
        <v>-5.0745987476635834E-2</v>
      </c>
      <c r="BD536" s="17">
        <f t="shared" ca="1" si="484"/>
        <v>-7.7720523916527728E-2</v>
      </c>
      <c r="BE536" s="17">
        <f t="shared" ca="1" si="485"/>
        <v>-1.3082407728693179E-2</v>
      </c>
      <c r="BG536" s="17" t="str">
        <f t="shared" ca="1" si="486"/>
        <v/>
      </c>
      <c r="BH536" s="17" t="str">
        <f t="shared" ca="1" si="487"/>
        <v/>
      </c>
      <c r="BI536" s="17" t="str">
        <f t="shared" ca="1" si="488"/>
        <v/>
      </c>
      <c r="BJ536" s="17" t="str">
        <f t="shared" ca="1" si="489"/>
        <v/>
      </c>
      <c r="BK536" s="17" t="str">
        <f t="shared" ca="1" si="490"/>
        <v/>
      </c>
      <c r="BL536" s="17" t="str">
        <f t="shared" ca="1" si="491"/>
        <v/>
      </c>
      <c r="BM536" s="17" t="str">
        <f t="shared" ca="1" si="492"/>
        <v/>
      </c>
      <c r="BN536" s="17" t="str">
        <f t="shared" ca="1" si="493"/>
        <v/>
      </c>
      <c r="BO536" s="17" t="str">
        <f t="shared" ca="1" si="494"/>
        <v/>
      </c>
      <c r="BP536" s="17">
        <f t="shared" ca="1" si="495"/>
        <v>-5.0667332083968453E-2</v>
      </c>
      <c r="BQ536" s="17">
        <f t="shared" ca="1" si="496"/>
        <v>-0.19842562785908835</v>
      </c>
      <c r="BR536" s="17">
        <f t="shared" ca="1" si="497"/>
        <v>-0.21825087156020284</v>
      </c>
      <c r="BS536" s="17">
        <f t="shared" ca="1" si="498"/>
        <v>-1.3061084314155424E-2</v>
      </c>
      <c r="BX536">
        <f>IF('Macrobond Imports'!FG535="","",'Macrobond Imports'!FG535)</f>
        <v>77.099999999999994</v>
      </c>
      <c r="BY536" t="str">
        <f>IF('Macrobond Imports'!AI535="","",'Macrobond Imports'!AI535)</f>
        <v/>
      </c>
      <c r="CA536" s="37">
        <f t="shared" ca="1" si="499"/>
        <v>0.10458452722063027</v>
      </c>
      <c r="CB536" s="37" t="str">
        <f t="shared" ca="1" si="500"/>
        <v/>
      </c>
    </row>
    <row r="537" spans="1:80" x14ac:dyDescent="0.25">
      <c r="A537" s="10">
        <f>IF('Macrobond Imports'!A536="","",'Macrobond Imports'!A536)</f>
        <v>33420</v>
      </c>
      <c r="B537" s="9" t="str">
        <f>IF('Macrobond Imports'!B536="","",'Macrobond Imports'!B536)</f>
        <v/>
      </c>
      <c r="C537" s="9" t="str">
        <f>IF('Macrobond Imports'!C536="","",'Macrobond Imports'!C536)</f>
        <v/>
      </c>
      <c r="D537" s="9" t="str">
        <f>IF('Macrobond Imports'!Z536="","",'Macrobond Imports'!Z536)</f>
        <v/>
      </c>
      <c r="E537" s="9" t="str">
        <f>IF('Macrobond Imports'!BH536="","",'Macrobond Imports'!BH536)</f>
        <v/>
      </c>
      <c r="F537" s="9" t="str">
        <f>IF('Macrobond Imports'!BJ536="","",'Macrobond Imports'!BJ536)</f>
        <v/>
      </c>
      <c r="G537" s="9" t="str">
        <f>IF('Macrobond Imports'!BK536="","",'Macrobond Imports'!BK536)</f>
        <v/>
      </c>
      <c r="H537" s="9" t="str">
        <f>IF('Macrobond Imports'!BL536="","",'Macrobond Imports'!BL536)</f>
        <v/>
      </c>
      <c r="I537" s="9" t="str">
        <f>IF('Macrobond Imports'!BS536="","",'Macrobond Imports'!BS536)</f>
        <v/>
      </c>
      <c r="J537" s="9" t="str">
        <f>IF('Macrobond Imports'!AA536="","",'Macrobond Imports'!AA536)</f>
        <v/>
      </c>
      <c r="K537" s="9">
        <f>IF('Macrobond Imports'!DF536="","",'Macrobond Imports'!DF536)</f>
        <v>113.6</v>
      </c>
      <c r="L537" s="9">
        <f>IF('Macrobond Imports'!EA536="","",'Macrobond Imports'!EA536)</f>
        <v>99.4</v>
      </c>
      <c r="M537" s="9">
        <f>IF('Macrobond Imports'!FA536="","",'Macrobond Imports'!FA536)</f>
        <v>82.3</v>
      </c>
      <c r="N537" s="9">
        <f>IF('Macrobond Imports'!FC536="","",'Macrobond Imports'!FC536)</f>
        <v>121.1</v>
      </c>
      <c r="P537" s="16">
        <f t="shared" si="446"/>
        <v>33420</v>
      </c>
      <c r="Q537" s="17" t="str">
        <f t="shared" si="447"/>
        <v/>
      </c>
      <c r="R537" s="17" t="str">
        <f t="shared" si="448"/>
        <v/>
      </c>
      <c r="S537" s="17" t="str">
        <f t="shared" si="449"/>
        <v/>
      </c>
      <c r="T537" s="17" t="str">
        <f t="shared" si="450"/>
        <v/>
      </c>
      <c r="U537" s="17" t="str">
        <f t="shared" si="451"/>
        <v/>
      </c>
      <c r="V537" s="17" t="str">
        <f t="shared" si="452"/>
        <v/>
      </c>
      <c r="W537" s="17" t="str">
        <f t="shared" si="453"/>
        <v/>
      </c>
      <c r="X537" s="17" t="str">
        <f t="shared" si="454"/>
        <v/>
      </c>
      <c r="Y537" s="17" t="str">
        <f t="shared" si="455"/>
        <v/>
      </c>
      <c r="Z537" s="17">
        <f t="shared" si="456"/>
        <v>-2.6338893766463256E-3</v>
      </c>
      <c r="AA537" s="17">
        <f t="shared" si="457"/>
        <v>2.0161290322580072E-3</v>
      </c>
      <c r="AB537" s="17">
        <f t="shared" si="458"/>
        <v>-1.0817307692307709E-2</v>
      </c>
      <c r="AC537" s="17">
        <f t="shared" si="459"/>
        <v>-1.6488046166529546E-3</v>
      </c>
      <c r="AE537" s="17" t="str">
        <f t="shared" ca="1" si="460"/>
        <v/>
      </c>
      <c r="AF537" s="17" t="str">
        <f t="shared" ca="1" si="461"/>
        <v/>
      </c>
      <c r="AG537" s="17" t="str">
        <f t="shared" ca="1" si="462"/>
        <v/>
      </c>
      <c r="AH537" s="17" t="str">
        <f t="shared" ca="1" si="463"/>
        <v/>
      </c>
      <c r="AI537" s="17" t="str">
        <f t="shared" ca="1" si="464"/>
        <v/>
      </c>
      <c r="AJ537" s="17" t="str">
        <f t="shared" ca="1" si="465"/>
        <v/>
      </c>
      <c r="AK537" s="17" t="str">
        <f t="shared" ca="1" si="466"/>
        <v/>
      </c>
      <c r="AL537" s="17" t="str">
        <f t="shared" ca="1" si="467"/>
        <v/>
      </c>
      <c r="AM537" s="17" t="str">
        <f t="shared" ca="1" si="468"/>
        <v/>
      </c>
      <c r="AN537" s="17">
        <f t="shared" ca="1" si="469"/>
        <v>7.0921985815601829E-3</v>
      </c>
      <c r="AO537" s="17">
        <f t="shared" ca="1" si="470"/>
        <v>-1.5841584158415745E-2</v>
      </c>
      <c r="AP537" s="17">
        <f t="shared" ca="1" si="471"/>
        <v>7.3011734028683106E-2</v>
      </c>
      <c r="AQ537" s="17">
        <f t="shared" ca="1" si="472"/>
        <v>4.1459369817578029E-3</v>
      </c>
      <c r="AS537" s="17" t="str">
        <f t="shared" ca="1" si="473"/>
        <v/>
      </c>
      <c r="AT537" s="17" t="str">
        <f t="shared" ca="1" si="474"/>
        <v/>
      </c>
      <c r="AU537" s="17" t="str">
        <f t="shared" ca="1" si="475"/>
        <v/>
      </c>
      <c r="AV537" s="17" t="str">
        <f t="shared" ca="1" si="476"/>
        <v/>
      </c>
      <c r="AW537" s="17" t="str">
        <f t="shared" ca="1" si="477"/>
        <v/>
      </c>
      <c r="AX537" s="17" t="str">
        <f t="shared" ca="1" si="478"/>
        <v/>
      </c>
      <c r="AY537" s="17" t="str">
        <f t="shared" ca="1" si="479"/>
        <v/>
      </c>
      <c r="AZ537" s="17" t="str">
        <f t="shared" ca="1" si="480"/>
        <v/>
      </c>
      <c r="BA537" s="17" t="str">
        <f t="shared" ca="1" si="481"/>
        <v/>
      </c>
      <c r="BB537" s="17">
        <f t="shared" ca="1" si="482"/>
        <v>-2.0850717834325794E-2</v>
      </c>
      <c r="BC537" s="17">
        <f t="shared" ca="1" si="483"/>
        <v>-3.1555690846361895E-2</v>
      </c>
      <c r="BD537" s="17">
        <f t="shared" ca="1" si="484"/>
        <v>-6.0765079633940733E-2</v>
      </c>
      <c r="BE537" s="17">
        <f t="shared" ca="1" si="485"/>
        <v>-1.310383615382027E-2</v>
      </c>
      <c r="BG537" s="17" t="str">
        <f t="shared" ca="1" si="486"/>
        <v/>
      </c>
      <c r="BH537" s="17" t="str">
        <f t="shared" ca="1" si="487"/>
        <v/>
      </c>
      <c r="BI537" s="17" t="str">
        <f t="shared" ca="1" si="488"/>
        <v/>
      </c>
      <c r="BJ537" s="17" t="str">
        <f t="shared" ca="1" si="489"/>
        <v/>
      </c>
      <c r="BK537" s="17" t="str">
        <f t="shared" ca="1" si="490"/>
        <v/>
      </c>
      <c r="BL537" s="17" t="str">
        <f t="shared" ca="1" si="491"/>
        <v/>
      </c>
      <c r="BM537" s="17" t="str">
        <f t="shared" ca="1" si="492"/>
        <v/>
      </c>
      <c r="BN537" s="17" t="str">
        <f t="shared" ca="1" si="493"/>
        <v/>
      </c>
      <c r="BO537" s="17" t="str">
        <f t="shared" ca="1" si="494"/>
        <v/>
      </c>
      <c r="BP537" s="17">
        <f t="shared" ca="1" si="495"/>
        <v>-5.5661620666768719E-2</v>
      </c>
      <c r="BQ537" s="17">
        <f t="shared" ca="1" si="496"/>
        <v>-0.2303151308455551</v>
      </c>
      <c r="BR537" s="17">
        <f t="shared" ca="1" si="497"/>
        <v>-0.22522348365695344</v>
      </c>
      <c r="BS537" s="17">
        <f t="shared" ca="1" si="498"/>
        <v>-2.1129026229228187E-2</v>
      </c>
      <c r="BX537">
        <f>IF('Macrobond Imports'!FG536="","",'Macrobond Imports'!FG536)</f>
        <v>78.3</v>
      </c>
      <c r="BY537" t="str">
        <f>IF('Macrobond Imports'!AI536="","",'Macrobond Imports'!AI536)</f>
        <v/>
      </c>
      <c r="CA537" s="37">
        <f t="shared" ca="1" si="499"/>
        <v>0.12177650429799436</v>
      </c>
      <c r="CB537" s="37" t="str">
        <f t="shared" ca="1" si="500"/>
        <v/>
      </c>
    </row>
    <row r="538" spans="1:80" x14ac:dyDescent="0.25">
      <c r="A538" s="10">
        <f>IF('Macrobond Imports'!A537="","",'Macrobond Imports'!A537)</f>
        <v>33451</v>
      </c>
      <c r="B538" s="9" t="str">
        <f>IF('Macrobond Imports'!B537="","",'Macrobond Imports'!B537)</f>
        <v/>
      </c>
      <c r="C538" s="9" t="str">
        <f>IF('Macrobond Imports'!C537="","",'Macrobond Imports'!C537)</f>
        <v/>
      </c>
      <c r="D538" s="9" t="str">
        <f>IF('Macrobond Imports'!Z537="","",'Macrobond Imports'!Z537)</f>
        <v/>
      </c>
      <c r="E538" s="9" t="str">
        <f>IF('Macrobond Imports'!BH537="","",'Macrobond Imports'!BH537)</f>
        <v/>
      </c>
      <c r="F538" s="9" t="str">
        <f>IF('Macrobond Imports'!BJ537="","",'Macrobond Imports'!BJ537)</f>
        <v/>
      </c>
      <c r="G538" s="9" t="str">
        <f>IF('Macrobond Imports'!BK537="","",'Macrobond Imports'!BK537)</f>
        <v/>
      </c>
      <c r="H538" s="9" t="str">
        <f>IF('Macrobond Imports'!BL537="","",'Macrobond Imports'!BL537)</f>
        <v/>
      </c>
      <c r="I538" s="9" t="str">
        <f>IF('Macrobond Imports'!BS537="","",'Macrobond Imports'!BS537)</f>
        <v/>
      </c>
      <c r="J538" s="9" t="str">
        <f>IF('Macrobond Imports'!AA537="","",'Macrobond Imports'!AA537)</f>
        <v/>
      </c>
      <c r="K538" s="9">
        <f>IF('Macrobond Imports'!DF537="","",'Macrobond Imports'!DF537)</f>
        <v>113.8</v>
      </c>
      <c r="L538" s="9">
        <f>IF('Macrobond Imports'!EA537="","",'Macrobond Imports'!EA537)</f>
        <v>99.1</v>
      </c>
      <c r="M538" s="9">
        <f>IF('Macrobond Imports'!FA537="","",'Macrobond Imports'!FA537)</f>
        <v>83.5</v>
      </c>
      <c r="N538" s="9">
        <f>IF('Macrobond Imports'!FC537="","",'Macrobond Imports'!FC537)</f>
        <v>121</v>
      </c>
      <c r="P538" s="16">
        <f t="shared" si="446"/>
        <v>33451</v>
      </c>
      <c r="Q538" s="17" t="str">
        <f t="shared" si="447"/>
        <v/>
      </c>
      <c r="R538" s="17" t="str">
        <f t="shared" si="448"/>
        <v/>
      </c>
      <c r="S538" s="17" t="str">
        <f t="shared" si="449"/>
        <v/>
      </c>
      <c r="T538" s="17" t="str">
        <f t="shared" si="450"/>
        <v/>
      </c>
      <c r="U538" s="17" t="str">
        <f t="shared" si="451"/>
        <v/>
      </c>
      <c r="V538" s="17" t="str">
        <f t="shared" si="452"/>
        <v/>
      </c>
      <c r="W538" s="17" t="str">
        <f t="shared" si="453"/>
        <v/>
      </c>
      <c r="X538" s="17" t="str">
        <f t="shared" si="454"/>
        <v/>
      </c>
      <c r="Y538" s="17" t="str">
        <f t="shared" si="455"/>
        <v/>
      </c>
      <c r="Z538" s="17">
        <f t="shared" si="456"/>
        <v>1.7605633802817433E-3</v>
      </c>
      <c r="AA538" s="17">
        <f t="shared" si="457"/>
        <v>-3.0181086519115441E-3</v>
      </c>
      <c r="AB538" s="17">
        <f t="shared" si="458"/>
        <v>1.4580801944106936E-2</v>
      </c>
      <c r="AC538" s="17">
        <f t="shared" si="459"/>
        <v>-8.2576383154409072E-4</v>
      </c>
      <c r="AE538" s="17" t="str">
        <f t="shared" ca="1" si="460"/>
        <v/>
      </c>
      <c r="AF538" s="17" t="str">
        <f t="shared" ca="1" si="461"/>
        <v/>
      </c>
      <c r="AG538" s="17" t="str">
        <f t="shared" ca="1" si="462"/>
        <v/>
      </c>
      <c r="AH538" s="17" t="str">
        <f t="shared" ca="1" si="463"/>
        <v/>
      </c>
      <c r="AI538" s="17" t="str">
        <f t="shared" ca="1" si="464"/>
        <v/>
      </c>
      <c r="AJ538" s="17" t="str">
        <f t="shared" ca="1" si="465"/>
        <v/>
      </c>
      <c r="AK538" s="17" t="str">
        <f t="shared" ca="1" si="466"/>
        <v/>
      </c>
      <c r="AL538" s="17" t="str">
        <f t="shared" ca="1" si="467"/>
        <v/>
      </c>
      <c r="AM538" s="17" t="str">
        <f t="shared" ca="1" si="468"/>
        <v/>
      </c>
      <c r="AN538" s="17">
        <f t="shared" ca="1" si="469"/>
        <v>-1.7543859649122862E-3</v>
      </c>
      <c r="AO538" s="17">
        <f t="shared" ca="1" si="470"/>
        <v>-0.10316742081447972</v>
      </c>
      <c r="AP538" s="17">
        <f t="shared" ca="1" si="471"/>
        <v>4.8134777376656057E-3</v>
      </c>
      <c r="AQ538" s="17">
        <f t="shared" ca="1" si="472"/>
        <v>1.6556291390728006E-3</v>
      </c>
      <c r="AS538" s="17" t="str">
        <f t="shared" ca="1" si="473"/>
        <v/>
      </c>
      <c r="AT538" s="17" t="str">
        <f t="shared" ca="1" si="474"/>
        <v/>
      </c>
      <c r="AU538" s="17" t="str">
        <f t="shared" ca="1" si="475"/>
        <v/>
      </c>
      <c r="AV538" s="17" t="str">
        <f t="shared" ca="1" si="476"/>
        <v/>
      </c>
      <c r="AW538" s="17" t="str">
        <f t="shared" ca="1" si="477"/>
        <v/>
      </c>
      <c r="AX538" s="17" t="str">
        <f t="shared" ca="1" si="478"/>
        <v/>
      </c>
      <c r="AY538" s="17" t="str">
        <f t="shared" ca="1" si="479"/>
        <v/>
      </c>
      <c r="AZ538" s="17" t="str">
        <f t="shared" ca="1" si="480"/>
        <v/>
      </c>
      <c r="BA538" s="17" t="str">
        <f t="shared" ca="1" si="481"/>
        <v/>
      </c>
      <c r="BB538" s="17">
        <f t="shared" ca="1" si="482"/>
        <v>-1.0475684483908232E-2</v>
      </c>
      <c r="BC538" s="17">
        <f t="shared" ca="1" si="483"/>
        <v>-6.9470913227018039E-2</v>
      </c>
      <c r="BD538" s="17">
        <f t="shared" ca="1" si="484"/>
        <v>-1.4243096079050943E-2</v>
      </c>
      <c r="BE538" s="17">
        <f t="shared" ca="1" si="485"/>
        <v>-9.8561876595185671E-3</v>
      </c>
      <c r="BG538" s="17" t="str">
        <f t="shared" ca="1" si="486"/>
        <v/>
      </c>
      <c r="BH538" s="17" t="str">
        <f t="shared" ca="1" si="487"/>
        <v/>
      </c>
      <c r="BI538" s="17" t="str">
        <f t="shared" ca="1" si="488"/>
        <v/>
      </c>
      <c r="BJ538" s="17" t="str">
        <f t="shared" ca="1" si="489"/>
        <v/>
      </c>
      <c r="BK538" s="17" t="str">
        <f t="shared" ca="1" si="490"/>
        <v/>
      </c>
      <c r="BL538" s="17" t="str">
        <f t="shared" ca="1" si="491"/>
        <v/>
      </c>
      <c r="BM538" s="17" t="str">
        <f t="shared" ca="1" si="492"/>
        <v/>
      </c>
      <c r="BN538" s="17" t="str">
        <f t="shared" ca="1" si="493"/>
        <v/>
      </c>
      <c r="BO538" s="17" t="str">
        <f t="shared" ca="1" si="494"/>
        <v/>
      </c>
      <c r="BP538" s="17">
        <f t="shared" ca="1" si="495"/>
        <v>-3.5909835693350933E-2</v>
      </c>
      <c r="BQ538" s="17">
        <f t="shared" ca="1" si="496"/>
        <v>-9.3754527393208886E-2</v>
      </c>
      <c r="BR538" s="17">
        <f t="shared" ca="1" si="497"/>
        <v>-0.13152577925701525</v>
      </c>
      <c r="BS538" s="17">
        <f t="shared" ca="1" si="498"/>
        <v>-1.7936855774693394E-2</v>
      </c>
      <c r="BX538">
        <f>IF('Macrobond Imports'!FG537="","",'Macrobond Imports'!FG537)</f>
        <v>79</v>
      </c>
      <c r="BY538" t="str">
        <f>IF('Macrobond Imports'!AI537="","",'Macrobond Imports'!AI537)</f>
        <v/>
      </c>
      <c r="CA538" s="37">
        <f t="shared" ca="1" si="499"/>
        <v>-0.10022779043280183</v>
      </c>
      <c r="CB538" s="37" t="str">
        <f t="shared" ca="1" si="500"/>
        <v/>
      </c>
    </row>
    <row r="539" spans="1:80" x14ac:dyDescent="0.25">
      <c r="A539" s="10">
        <f>IF('Macrobond Imports'!A538="","",'Macrobond Imports'!A538)</f>
        <v>33482</v>
      </c>
      <c r="B539" s="9" t="str">
        <f>IF('Macrobond Imports'!B538="","",'Macrobond Imports'!B538)</f>
        <v/>
      </c>
      <c r="C539" s="9" t="str">
        <f>IF('Macrobond Imports'!C538="","",'Macrobond Imports'!C538)</f>
        <v/>
      </c>
      <c r="D539" s="9" t="str">
        <f>IF('Macrobond Imports'!Z538="","",'Macrobond Imports'!Z538)</f>
        <v/>
      </c>
      <c r="E539" s="9" t="str">
        <f>IF('Macrobond Imports'!BH538="","",'Macrobond Imports'!BH538)</f>
        <v/>
      </c>
      <c r="F539" s="9" t="str">
        <f>IF('Macrobond Imports'!BJ538="","",'Macrobond Imports'!BJ538)</f>
        <v/>
      </c>
      <c r="G539" s="9" t="str">
        <f>IF('Macrobond Imports'!BK538="","",'Macrobond Imports'!BK538)</f>
        <v/>
      </c>
      <c r="H539" s="9" t="str">
        <f>IF('Macrobond Imports'!BL538="","",'Macrobond Imports'!BL538)</f>
        <v/>
      </c>
      <c r="I539" s="9" t="str">
        <f>IF('Macrobond Imports'!BS538="","",'Macrobond Imports'!BS538)</f>
        <v/>
      </c>
      <c r="J539" s="9" t="str">
        <f>IF('Macrobond Imports'!AA538="","",'Macrobond Imports'!AA538)</f>
        <v/>
      </c>
      <c r="K539" s="9">
        <f>IF('Macrobond Imports'!DF538="","",'Macrobond Imports'!DF538)</f>
        <v>114</v>
      </c>
      <c r="L539" s="9">
        <f>IF('Macrobond Imports'!EA538="","",'Macrobond Imports'!EA538)</f>
        <v>98.4</v>
      </c>
      <c r="M539" s="9">
        <f>IF('Macrobond Imports'!FA538="","",'Macrobond Imports'!FA538)</f>
        <v>84.4</v>
      </c>
      <c r="N539" s="9">
        <f>IF('Macrobond Imports'!FC538="","",'Macrobond Imports'!FC538)</f>
        <v>121</v>
      </c>
      <c r="P539" s="16">
        <f t="shared" si="446"/>
        <v>33482</v>
      </c>
      <c r="Q539" s="17" t="str">
        <f t="shared" si="447"/>
        <v/>
      </c>
      <c r="R539" s="17" t="str">
        <f t="shared" si="448"/>
        <v/>
      </c>
      <c r="S539" s="17" t="str">
        <f t="shared" si="449"/>
        <v/>
      </c>
      <c r="T539" s="17" t="str">
        <f t="shared" si="450"/>
        <v/>
      </c>
      <c r="U539" s="17" t="str">
        <f t="shared" si="451"/>
        <v/>
      </c>
      <c r="V539" s="17" t="str">
        <f t="shared" si="452"/>
        <v/>
      </c>
      <c r="W539" s="17" t="str">
        <f t="shared" si="453"/>
        <v/>
      </c>
      <c r="X539" s="17" t="str">
        <f t="shared" si="454"/>
        <v/>
      </c>
      <c r="Y539" s="17" t="str">
        <f t="shared" si="455"/>
        <v/>
      </c>
      <c r="Z539" s="17">
        <f t="shared" si="456"/>
        <v>1.7574692442883233E-3</v>
      </c>
      <c r="AA539" s="17">
        <f t="shared" si="457"/>
        <v>-7.0635721493439441E-3</v>
      </c>
      <c r="AB539" s="17">
        <f t="shared" si="458"/>
        <v>1.0778443113772518E-2</v>
      </c>
      <c r="AC539" s="17">
        <f t="shared" si="459"/>
        <v>0</v>
      </c>
      <c r="AE539" s="17" t="str">
        <f t="shared" ca="1" si="460"/>
        <v/>
      </c>
      <c r="AF539" s="17" t="str">
        <f t="shared" ca="1" si="461"/>
        <v/>
      </c>
      <c r="AG539" s="17" t="str">
        <f t="shared" ca="1" si="462"/>
        <v/>
      </c>
      <c r="AH539" s="17" t="str">
        <f t="shared" ca="1" si="463"/>
        <v/>
      </c>
      <c r="AI539" s="17" t="str">
        <f t="shared" ca="1" si="464"/>
        <v/>
      </c>
      <c r="AJ539" s="17" t="str">
        <f t="shared" ca="1" si="465"/>
        <v/>
      </c>
      <c r="AK539" s="17" t="str">
        <f t="shared" ca="1" si="466"/>
        <v/>
      </c>
      <c r="AL539" s="17" t="str">
        <f t="shared" ca="1" si="467"/>
        <v/>
      </c>
      <c r="AM539" s="17" t="str">
        <f t="shared" ca="1" si="468"/>
        <v/>
      </c>
      <c r="AN539" s="17">
        <f t="shared" ca="1" si="469"/>
        <v>-1.5544041450777146E-2</v>
      </c>
      <c r="AO539" s="17">
        <f t="shared" ca="1" si="470"/>
        <v>-0.15025906735751293</v>
      </c>
      <c r="AP539" s="17">
        <f t="shared" ca="1" si="471"/>
        <v>-6.7403314917127033E-2</v>
      </c>
      <c r="AQ539" s="17">
        <f t="shared" ca="1" si="472"/>
        <v>-4.1152263374485409E-3</v>
      </c>
      <c r="AS539" s="17" t="str">
        <f t="shared" ca="1" si="473"/>
        <v/>
      </c>
      <c r="AT539" s="17" t="str">
        <f t="shared" ca="1" si="474"/>
        <v/>
      </c>
      <c r="AU539" s="17" t="str">
        <f t="shared" ca="1" si="475"/>
        <v/>
      </c>
      <c r="AV539" s="17" t="str">
        <f t="shared" ca="1" si="476"/>
        <v/>
      </c>
      <c r="AW539" s="17" t="str">
        <f t="shared" ca="1" si="477"/>
        <v/>
      </c>
      <c r="AX539" s="17" t="str">
        <f t="shared" ca="1" si="478"/>
        <v/>
      </c>
      <c r="AY539" s="17" t="str">
        <f t="shared" ca="1" si="479"/>
        <v/>
      </c>
      <c r="AZ539" s="17" t="str">
        <f t="shared" ca="1" si="480"/>
        <v/>
      </c>
      <c r="BA539" s="17" t="str">
        <f t="shared" ca="1" si="481"/>
        <v/>
      </c>
      <c r="BB539" s="17">
        <f t="shared" ca="1" si="482"/>
        <v>3.5164801252911548E-3</v>
      </c>
      <c r="BC539" s="17">
        <f t="shared" ca="1" si="483"/>
        <v>-3.1869939713065398E-2</v>
      </c>
      <c r="BD539" s="17">
        <f t="shared" ca="1" si="484"/>
        <v>5.8952503305185866E-2</v>
      </c>
      <c r="BE539" s="17">
        <f t="shared" ca="1" si="485"/>
        <v>-9.8561876595185671E-3</v>
      </c>
      <c r="BG539" s="17" t="str">
        <f t="shared" ca="1" si="486"/>
        <v/>
      </c>
      <c r="BH539" s="17" t="str">
        <f t="shared" ca="1" si="487"/>
        <v/>
      </c>
      <c r="BI539" s="17" t="str">
        <f t="shared" ca="1" si="488"/>
        <v/>
      </c>
      <c r="BJ539" s="17" t="str">
        <f t="shared" ca="1" si="489"/>
        <v/>
      </c>
      <c r="BK539" s="17" t="str">
        <f t="shared" ca="1" si="490"/>
        <v/>
      </c>
      <c r="BL539" s="17" t="str">
        <f t="shared" ca="1" si="491"/>
        <v/>
      </c>
      <c r="BM539" s="17" t="str">
        <f t="shared" ca="1" si="492"/>
        <v/>
      </c>
      <c r="BN539" s="17" t="str">
        <f t="shared" ca="1" si="493"/>
        <v/>
      </c>
      <c r="BO539" s="17" t="str">
        <f t="shared" ca="1" si="494"/>
        <v/>
      </c>
      <c r="BP539" s="17">
        <f t="shared" ca="1" si="495"/>
        <v>-1.216850903269906E-2</v>
      </c>
      <c r="BQ539" s="17">
        <f t="shared" ca="1" si="496"/>
        <v>-4.1354421920249518E-2</v>
      </c>
      <c r="BR539" s="17">
        <f t="shared" ca="1" si="497"/>
        <v>-1.1743879378635746E-2</v>
      </c>
      <c r="BS539" s="17">
        <f t="shared" ca="1" si="498"/>
        <v>-1.1470613852374911E-2</v>
      </c>
      <c r="BX539">
        <f>IF('Macrobond Imports'!FG538="","",'Macrobond Imports'!FG538)</f>
        <v>77</v>
      </c>
      <c r="BY539" t="str">
        <f>IF('Macrobond Imports'!AI538="","",'Macrobond Imports'!AI538)</f>
        <v/>
      </c>
      <c r="CA539" s="37">
        <f t="shared" ca="1" si="499"/>
        <v>-0.22064777327935226</v>
      </c>
      <c r="CB539" s="37" t="str">
        <f t="shared" ca="1" si="500"/>
        <v/>
      </c>
    </row>
    <row r="540" spans="1:80" x14ac:dyDescent="0.25">
      <c r="A540" s="10">
        <f>IF('Macrobond Imports'!A539="","",'Macrobond Imports'!A539)</f>
        <v>33512</v>
      </c>
      <c r="B540" s="9" t="str">
        <f>IF('Macrobond Imports'!B539="","",'Macrobond Imports'!B539)</f>
        <v/>
      </c>
      <c r="C540" s="9" t="str">
        <f>IF('Macrobond Imports'!C539="","",'Macrobond Imports'!C539)</f>
        <v/>
      </c>
      <c r="D540" s="9" t="str">
        <f>IF('Macrobond Imports'!Z539="","",'Macrobond Imports'!Z539)</f>
        <v/>
      </c>
      <c r="E540" s="9" t="str">
        <f>IF('Macrobond Imports'!BH539="","",'Macrobond Imports'!BH539)</f>
        <v/>
      </c>
      <c r="F540" s="9" t="str">
        <f>IF('Macrobond Imports'!BJ539="","",'Macrobond Imports'!BJ539)</f>
        <v/>
      </c>
      <c r="G540" s="9" t="str">
        <f>IF('Macrobond Imports'!BK539="","",'Macrobond Imports'!BK539)</f>
        <v/>
      </c>
      <c r="H540" s="9" t="str">
        <f>IF('Macrobond Imports'!BL539="","",'Macrobond Imports'!BL539)</f>
        <v/>
      </c>
      <c r="I540" s="9" t="str">
        <f>IF('Macrobond Imports'!BS539="","",'Macrobond Imports'!BS539)</f>
        <v/>
      </c>
      <c r="J540" s="9" t="str">
        <f>IF('Macrobond Imports'!AA539="","",'Macrobond Imports'!AA539)</f>
        <v/>
      </c>
      <c r="K540" s="9">
        <f>IF('Macrobond Imports'!DF539="","",'Macrobond Imports'!DF539)</f>
        <v>114</v>
      </c>
      <c r="L540" s="9">
        <f>IF('Macrobond Imports'!EA539="","",'Macrobond Imports'!EA539)</f>
        <v>100.8</v>
      </c>
      <c r="M540" s="9">
        <f>IF('Macrobond Imports'!FA539="","",'Macrobond Imports'!FA539)</f>
        <v>83.8</v>
      </c>
      <c r="N540" s="9">
        <f>IF('Macrobond Imports'!FC539="","",'Macrobond Imports'!FC539)</f>
        <v>121.1</v>
      </c>
      <c r="P540" s="16">
        <f t="shared" si="446"/>
        <v>33512</v>
      </c>
      <c r="Q540" s="17" t="str">
        <f t="shared" si="447"/>
        <v/>
      </c>
      <c r="R540" s="17" t="str">
        <f t="shared" si="448"/>
        <v/>
      </c>
      <c r="S540" s="17" t="str">
        <f t="shared" si="449"/>
        <v/>
      </c>
      <c r="T540" s="17" t="str">
        <f t="shared" si="450"/>
        <v/>
      </c>
      <c r="U540" s="17" t="str">
        <f t="shared" si="451"/>
        <v/>
      </c>
      <c r="V540" s="17" t="str">
        <f t="shared" si="452"/>
        <v/>
      </c>
      <c r="W540" s="17" t="str">
        <f t="shared" si="453"/>
        <v/>
      </c>
      <c r="X540" s="17" t="str">
        <f t="shared" si="454"/>
        <v/>
      </c>
      <c r="Y540" s="17" t="str">
        <f t="shared" si="455"/>
        <v/>
      </c>
      <c r="Z540" s="17">
        <f t="shared" si="456"/>
        <v>0</v>
      </c>
      <c r="AA540" s="17">
        <f t="shared" si="457"/>
        <v>2.4390243902439046E-2</v>
      </c>
      <c r="AB540" s="17">
        <f t="shared" si="458"/>
        <v>-7.1090047393366218E-3</v>
      </c>
      <c r="AC540" s="17">
        <f t="shared" si="459"/>
        <v>8.2644628099171058E-4</v>
      </c>
      <c r="AE540" s="17" t="str">
        <f t="shared" ca="1" si="460"/>
        <v/>
      </c>
      <c r="AF540" s="17" t="str">
        <f t="shared" ca="1" si="461"/>
        <v/>
      </c>
      <c r="AG540" s="17" t="str">
        <f t="shared" ca="1" si="462"/>
        <v/>
      </c>
      <c r="AH540" s="17" t="str">
        <f t="shared" ca="1" si="463"/>
        <v/>
      </c>
      <c r="AI540" s="17" t="str">
        <f t="shared" ca="1" si="464"/>
        <v/>
      </c>
      <c r="AJ540" s="17" t="str">
        <f t="shared" ca="1" si="465"/>
        <v/>
      </c>
      <c r="AK540" s="17" t="str">
        <f t="shared" ca="1" si="466"/>
        <v/>
      </c>
      <c r="AL540" s="17" t="str">
        <f t="shared" ca="1" si="467"/>
        <v/>
      </c>
      <c r="AM540" s="17" t="str">
        <f t="shared" ca="1" si="468"/>
        <v/>
      </c>
      <c r="AN540" s="17">
        <f t="shared" ca="1" si="469"/>
        <v>-2.8960817717206155E-2</v>
      </c>
      <c r="AO540" s="17">
        <f t="shared" ca="1" si="470"/>
        <v>-0.19872813990461047</v>
      </c>
      <c r="AP540" s="17">
        <f t="shared" ca="1" si="471"/>
        <v>-0.13874614594039059</v>
      </c>
      <c r="AQ540" s="17">
        <f t="shared" ca="1" si="472"/>
        <v>-8.1900081900081467E-3</v>
      </c>
      <c r="AS540" s="17" t="str">
        <f t="shared" ca="1" si="473"/>
        <v/>
      </c>
      <c r="AT540" s="17" t="str">
        <f t="shared" ca="1" si="474"/>
        <v/>
      </c>
      <c r="AU540" s="17" t="str">
        <f t="shared" ca="1" si="475"/>
        <v/>
      </c>
      <c r="AV540" s="17" t="str">
        <f t="shared" ca="1" si="476"/>
        <v/>
      </c>
      <c r="AW540" s="17" t="str">
        <f t="shared" ca="1" si="477"/>
        <v/>
      </c>
      <c r="AX540" s="17" t="str">
        <f t="shared" ca="1" si="478"/>
        <v/>
      </c>
      <c r="AY540" s="17" t="str">
        <f t="shared" ca="1" si="479"/>
        <v/>
      </c>
      <c r="AZ540" s="17" t="str">
        <f t="shared" ca="1" si="480"/>
        <v/>
      </c>
      <c r="BA540" s="17" t="str">
        <f t="shared" ca="1" si="481"/>
        <v/>
      </c>
      <c r="BB540" s="17">
        <f t="shared" ca="1" si="482"/>
        <v>1.4159071822374081E-2</v>
      </c>
      <c r="BC540" s="17">
        <f t="shared" ca="1" si="483"/>
        <v>5.7539483515474554E-2</v>
      </c>
      <c r="BD540" s="17">
        <f t="shared" ca="1" si="484"/>
        <v>7.49214608326223E-2</v>
      </c>
      <c r="BE540" s="17">
        <f t="shared" ca="1" si="485"/>
        <v>0</v>
      </c>
      <c r="BG540" s="17" t="str">
        <f t="shared" ca="1" si="486"/>
        <v/>
      </c>
      <c r="BH540" s="17" t="str">
        <f t="shared" ca="1" si="487"/>
        <v/>
      </c>
      <c r="BI540" s="17" t="str">
        <f t="shared" ca="1" si="488"/>
        <v/>
      </c>
      <c r="BJ540" s="17" t="str">
        <f t="shared" ca="1" si="489"/>
        <v/>
      </c>
      <c r="BK540" s="17" t="str">
        <f t="shared" ca="1" si="490"/>
        <v/>
      </c>
      <c r="BL540" s="17" t="str">
        <f t="shared" ca="1" si="491"/>
        <v/>
      </c>
      <c r="BM540" s="17" t="str">
        <f t="shared" ca="1" si="492"/>
        <v/>
      </c>
      <c r="BN540" s="17" t="str">
        <f t="shared" ca="1" si="493"/>
        <v/>
      </c>
      <c r="BO540" s="17" t="str">
        <f t="shared" ca="1" si="494"/>
        <v/>
      </c>
      <c r="BP540" s="17">
        <f t="shared" ca="1" si="495"/>
        <v>-3.4995598713044584E-3</v>
      </c>
      <c r="BQ540" s="17">
        <f t="shared" ca="1" si="496"/>
        <v>1.20119043350424E-2</v>
      </c>
      <c r="BR540" s="17">
        <f t="shared" ca="1" si="497"/>
        <v>4.7904123074107297E-3</v>
      </c>
      <c r="BS540" s="17">
        <f t="shared" ca="1" si="498"/>
        <v>-6.5735236837203281E-3</v>
      </c>
      <c r="BX540">
        <f>IF('Macrobond Imports'!FG539="","",'Macrobond Imports'!FG539)</f>
        <v>80.599999999999994</v>
      </c>
      <c r="BY540" t="str">
        <f>IF('Macrobond Imports'!AI539="","",'Macrobond Imports'!AI539)</f>
        <v/>
      </c>
      <c r="CA540" s="37">
        <f t="shared" ca="1" si="499"/>
        <v>-0.3134582623509371</v>
      </c>
      <c r="CB540" s="37" t="str">
        <f t="shared" ca="1" si="500"/>
        <v/>
      </c>
    </row>
    <row r="541" spans="1:80" x14ac:dyDescent="0.25">
      <c r="A541" s="10">
        <f>IF('Macrobond Imports'!A540="","",'Macrobond Imports'!A540)</f>
        <v>33543</v>
      </c>
      <c r="B541" s="9" t="str">
        <f>IF('Macrobond Imports'!B540="","",'Macrobond Imports'!B540)</f>
        <v/>
      </c>
      <c r="C541" s="9" t="str">
        <f>IF('Macrobond Imports'!C540="","",'Macrobond Imports'!C540)</f>
        <v/>
      </c>
      <c r="D541" s="9" t="str">
        <f>IF('Macrobond Imports'!Z540="","",'Macrobond Imports'!Z540)</f>
        <v/>
      </c>
      <c r="E541" s="9" t="str">
        <f>IF('Macrobond Imports'!BH540="","",'Macrobond Imports'!BH540)</f>
        <v/>
      </c>
      <c r="F541" s="9" t="str">
        <f>IF('Macrobond Imports'!BJ540="","",'Macrobond Imports'!BJ540)</f>
        <v/>
      </c>
      <c r="G541" s="9" t="str">
        <f>IF('Macrobond Imports'!BK540="","",'Macrobond Imports'!BK540)</f>
        <v/>
      </c>
      <c r="H541" s="9" t="str">
        <f>IF('Macrobond Imports'!BL540="","",'Macrobond Imports'!BL540)</f>
        <v/>
      </c>
      <c r="I541" s="9" t="str">
        <f>IF('Macrobond Imports'!BS540="","",'Macrobond Imports'!BS540)</f>
        <v/>
      </c>
      <c r="J541" s="9" t="str">
        <f>IF('Macrobond Imports'!AA540="","",'Macrobond Imports'!AA540)</f>
        <v/>
      </c>
      <c r="K541" s="9">
        <f>IF('Macrobond Imports'!DF540="","",'Macrobond Imports'!DF540)</f>
        <v>114.1</v>
      </c>
      <c r="L541" s="9">
        <f>IF('Macrobond Imports'!EA540="","",'Macrobond Imports'!EA540)</f>
        <v>100.7</v>
      </c>
      <c r="M541" s="9">
        <f>IF('Macrobond Imports'!FA540="","",'Macrobond Imports'!FA540)</f>
        <v>84.4</v>
      </c>
      <c r="N541" s="9">
        <f>IF('Macrobond Imports'!FC540="","",'Macrobond Imports'!FC540)</f>
        <v>121.1</v>
      </c>
      <c r="P541" s="16">
        <f t="shared" si="446"/>
        <v>33543</v>
      </c>
      <c r="Q541" s="17" t="str">
        <f t="shared" si="447"/>
        <v/>
      </c>
      <c r="R541" s="17" t="str">
        <f t="shared" si="448"/>
        <v/>
      </c>
      <c r="S541" s="17" t="str">
        <f t="shared" si="449"/>
        <v/>
      </c>
      <c r="T541" s="17" t="str">
        <f t="shared" si="450"/>
        <v/>
      </c>
      <c r="U541" s="17" t="str">
        <f t="shared" si="451"/>
        <v/>
      </c>
      <c r="V541" s="17" t="str">
        <f t="shared" si="452"/>
        <v/>
      </c>
      <c r="W541" s="17" t="str">
        <f t="shared" si="453"/>
        <v/>
      </c>
      <c r="X541" s="17" t="str">
        <f t="shared" si="454"/>
        <v/>
      </c>
      <c r="Y541" s="17" t="str">
        <f t="shared" si="455"/>
        <v/>
      </c>
      <c r="Z541" s="17">
        <f t="shared" si="456"/>
        <v>8.7719298245603206E-4</v>
      </c>
      <c r="AA541" s="17">
        <f t="shared" si="457"/>
        <v>-9.9206349206348854E-4</v>
      </c>
      <c r="AB541" s="17">
        <f t="shared" si="458"/>
        <v>7.1599045346062429E-3</v>
      </c>
      <c r="AC541" s="17">
        <f t="shared" si="459"/>
        <v>0</v>
      </c>
      <c r="AE541" s="17" t="str">
        <f t="shared" ca="1" si="460"/>
        <v/>
      </c>
      <c r="AF541" s="17" t="str">
        <f t="shared" ca="1" si="461"/>
        <v/>
      </c>
      <c r="AG541" s="17" t="str">
        <f t="shared" ca="1" si="462"/>
        <v/>
      </c>
      <c r="AH541" s="17" t="str">
        <f t="shared" ca="1" si="463"/>
        <v/>
      </c>
      <c r="AI541" s="17" t="str">
        <f t="shared" ca="1" si="464"/>
        <v/>
      </c>
      <c r="AJ541" s="17" t="str">
        <f t="shared" ca="1" si="465"/>
        <v/>
      </c>
      <c r="AK541" s="17" t="str">
        <f t="shared" ca="1" si="466"/>
        <v/>
      </c>
      <c r="AL541" s="17" t="str">
        <f t="shared" ca="1" si="467"/>
        <v/>
      </c>
      <c r="AM541" s="17" t="str">
        <f t="shared" ca="1" si="468"/>
        <v/>
      </c>
      <c r="AN541" s="17">
        <f t="shared" ca="1" si="469"/>
        <v>-3.0586236193712923E-2</v>
      </c>
      <c r="AO541" s="17">
        <f t="shared" ca="1" si="470"/>
        <v>-0.14516129032258063</v>
      </c>
      <c r="AP541" s="17">
        <f t="shared" ca="1" si="471"/>
        <v>-0.13789581205311541</v>
      </c>
      <c r="AQ541" s="17">
        <f t="shared" ca="1" si="472"/>
        <v>-9.8119378577269378E-3</v>
      </c>
      <c r="AS541" s="17" t="str">
        <f t="shared" ca="1" si="473"/>
        <v/>
      </c>
      <c r="AT541" s="17" t="str">
        <f t="shared" ca="1" si="474"/>
        <v/>
      </c>
      <c r="AU541" s="17" t="str">
        <f t="shared" ca="1" si="475"/>
        <v/>
      </c>
      <c r="AV541" s="17" t="str">
        <f t="shared" ca="1" si="476"/>
        <v/>
      </c>
      <c r="AW541" s="17" t="str">
        <f t="shared" ca="1" si="477"/>
        <v/>
      </c>
      <c r="AX541" s="17" t="str">
        <f t="shared" ca="1" si="478"/>
        <v/>
      </c>
      <c r="AY541" s="17" t="str">
        <f t="shared" ca="1" si="479"/>
        <v/>
      </c>
      <c r="AZ541" s="17" t="str">
        <f t="shared" ca="1" si="480"/>
        <v/>
      </c>
      <c r="BA541" s="17" t="str">
        <f t="shared" ca="1" si="481"/>
        <v/>
      </c>
      <c r="BB541" s="17">
        <f t="shared" ca="1" si="482"/>
        <v>1.0586586220920013E-2</v>
      </c>
      <c r="BC541" s="17">
        <f t="shared" ca="1" si="483"/>
        <v>6.6162159258679409E-2</v>
      </c>
      <c r="BD541" s="17">
        <f t="shared" ca="1" si="484"/>
        <v>4.3815843702865953E-2</v>
      </c>
      <c r="BE541" s="17">
        <f t="shared" ca="1" si="485"/>
        <v>3.3098854630613239E-3</v>
      </c>
      <c r="BG541" s="17" t="str">
        <f t="shared" ca="1" si="486"/>
        <v/>
      </c>
      <c r="BH541" s="17" t="str">
        <f t="shared" ca="1" si="487"/>
        <v/>
      </c>
      <c r="BI541" s="17" t="str">
        <f t="shared" ca="1" si="488"/>
        <v/>
      </c>
      <c r="BJ541" s="17" t="str">
        <f t="shared" ca="1" si="489"/>
        <v/>
      </c>
      <c r="BK541" s="17" t="str">
        <f t="shared" ca="1" si="490"/>
        <v/>
      </c>
      <c r="BL541" s="17" t="str">
        <f t="shared" ca="1" si="491"/>
        <v/>
      </c>
      <c r="BM541" s="17" t="str">
        <f t="shared" ca="1" si="492"/>
        <v/>
      </c>
      <c r="BN541" s="17" t="str">
        <f t="shared" ca="1" si="493"/>
        <v/>
      </c>
      <c r="BO541" s="17" t="str">
        <f t="shared" ca="1" si="494"/>
        <v/>
      </c>
      <c r="BP541" s="17">
        <f t="shared" ca="1" si="495"/>
        <v>0</v>
      </c>
      <c r="BQ541" s="17">
        <f t="shared" ca="1" si="496"/>
        <v>-3.9603921495441341E-3</v>
      </c>
      <c r="BR541" s="17">
        <f t="shared" ca="1" si="497"/>
        <v>1.4371073302157145E-2</v>
      </c>
      <c r="BS541" s="17">
        <f t="shared" ca="1" si="498"/>
        <v>-3.294890676642015E-3</v>
      </c>
      <c r="BX541">
        <f>IF('Macrobond Imports'!FG540="","",'Macrobond Imports'!FG540)</f>
        <v>81.2</v>
      </c>
      <c r="BY541" t="str">
        <f>IF('Macrobond Imports'!AI540="","",'Macrobond Imports'!AI540)</f>
        <v/>
      </c>
      <c r="CA541" s="37">
        <f t="shared" ca="1" si="499"/>
        <v>-0.2184793070259865</v>
      </c>
      <c r="CB541" s="37" t="str">
        <f t="shared" ca="1" si="500"/>
        <v/>
      </c>
    </row>
    <row r="542" spans="1:80" x14ac:dyDescent="0.25">
      <c r="A542" s="10">
        <f>IF('Macrobond Imports'!A541="","",'Macrobond Imports'!A541)</f>
        <v>33573</v>
      </c>
      <c r="B542" s="9" t="str">
        <f>IF('Macrobond Imports'!B541="","",'Macrobond Imports'!B541)</f>
        <v/>
      </c>
      <c r="C542" s="9" t="str">
        <f>IF('Macrobond Imports'!C541="","",'Macrobond Imports'!C541)</f>
        <v/>
      </c>
      <c r="D542" s="9" t="str">
        <f>IF('Macrobond Imports'!Z541="","",'Macrobond Imports'!Z541)</f>
        <v/>
      </c>
      <c r="E542" s="9" t="str">
        <f>IF('Macrobond Imports'!BH541="","",'Macrobond Imports'!BH541)</f>
        <v/>
      </c>
      <c r="F542" s="9" t="str">
        <f>IF('Macrobond Imports'!BJ541="","",'Macrobond Imports'!BJ541)</f>
        <v/>
      </c>
      <c r="G542" s="9" t="str">
        <f>IF('Macrobond Imports'!BK541="","",'Macrobond Imports'!BK541)</f>
        <v/>
      </c>
      <c r="H542" s="9" t="str">
        <f>IF('Macrobond Imports'!BL541="","",'Macrobond Imports'!BL541)</f>
        <v/>
      </c>
      <c r="I542" s="9" t="str">
        <f>IF('Macrobond Imports'!BS541="","",'Macrobond Imports'!BS541)</f>
        <v/>
      </c>
      <c r="J542" s="9" t="str">
        <f>IF('Macrobond Imports'!AA541="","",'Macrobond Imports'!AA541)</f>
        <v/>
      </c>
      <c r="K542" s="9">
        <f>IF('Macrobond Imports'!DF541="","",'Macrobond Imports'!DF541)</f>
        <v>114</v>
      </c>
      <c r="L542" s="9">
        <f>IF('Macrobond Imports'!EA541="","",'Macrobond Imports'!EA541)</f>
        <v>98.2</v>
      </c>
      <c r="M542" s="9">
        <f>IF('Macrobond Imports'!FA541="","",'Macrobond Imports'!FA541)</f>
        <v>84.3</v>
      </c>
      <c r="N542" s="9">
        <f>IF('Macrobond Imports'!FC541="","",'Macrobond Imports'!FC541)</f>
        <v>121.1</v>
      </c>
      <c r="P542" s="16">
        <f t="shared" si="446"/>
        <v>33573</v>
      </c>
      <c r="Q542" s="17" t="str">
        <f t="shared" si="447"/>
        <v/>
      </c>
      <c r="R542" s="17" t="str">
        <f t="shared" si="448"/>
        <v/>
      </c>
      <c r="S542" s="17" t="str">
        <f t="shared" si="449"/>
        <v/>
      </c>
      <c r="T542" s="17" t="str">
        <f t="shared" si="450"/>
        <v/>
      </c>
      <c r="U542" s="17" t="str">
        <f t="shared" si="451"/>
        <v/>
      </c>
      <c r="V542" s="17" t="str">
        <f t="shared" si="452"/>
        <v/>
      </c>
      <c r="W542" s="17" t="str">
        <f t="shared" si="453"/>
        <v/>
      </c>
      <c r="X542" s="17" t="str">
        <f t="shared" si="454"/>
        <v/>
      </c>
      <c r="Y542" s="17" t="str">
        <f t="shared" si="455"/>
        <v/>
      </c>
      <c r="Z542" s="17">
        <f t="shared" si="456"/>
        <v>-8.7642418930755639E-4</v>
      </c>
      <c r="AA542" s="17">
        <f t="shared" si="457"/>
        <v>-2.4826216484607699E-2</v>
      </c>
      <c r="AB542" s="17">
        <f t="shared" si="458"/>
        <v>-1.1848341232228998E-3</v>
      </c>
      <c r="AC542" s="17">
        <f t="shared" si="459"/>
        <v>0</v>
      </c>
      <c r="AE542" s="17" t="str">
        <f t="shared" ca="1" si="460"/>
        <v/>
      </c>
      <c r="AF542" s="17" t="str">
        <f t="shared" ca="1" si="461"/>
        <v/>
      </c>
      <c r="AG542" s="17" t="str">
        <f t="shared" ca="1" si="462"/>
        <v/>
      </c>
      <c r="AH542" s="17" t="str">
        <f t="shared" ca="1" si="463"/>
        <v/>
      </c>
      <c r="AI542" s="17" t="str">
        <f t="shared" ca="1" si="464"/>
        <v/>
      </c>
      <c r="AJ542" s="17" t="str">
        <f t="shared" ca="1" si="465"/>
        <v/>
      </c>
      <c r="AK542" s="17" t="str">
        <f t="shared" ca="1" si="466"/>
        <v/>
      </c>
      <c r="AL542" s="17" t="str">
        <f t="shared" ca="1" si="467"/>
        <v/>
      </c>
      <c r="AM542" s="17" t="str">
        <f t="shared" ca="1" si="468"/>
        <v/>
      </c>
      <c r="AN542" s="17">
        <f t="shared" ca="1" si="469"/>
        <v>-2.480752780153983E-2</v>
      </c>
      <c r="AO542" s="17">
        <f t="shared" ca="1" si="470"/>
        <v>-0.11371841155234652</v>
      </c>
      <c r="AP542" s="17">
        <f t="shared" ca="1" si="471"/>
        <v>-0.10414452709883104</v>
      </c>
      <c r="AQ542" s="17">
        <f t="shared" ca="1" si="472"/>
        <v>-8.1900081900081467E-3</v>
      </c>
      <c r="AS542" s="17" t="str">
        <f t="shared" ca="1" si="473"/>
        <v/>
      </c>
      <c r="AT542" s="17" t="str">
        <f t="shared" ca="1" si="474"/>
        <v/>
      </c>
      <c r="AU542" s="17" t="str">
        <f t="shared" ca="1" si="475"/>
        <v/>
      </c>
      <c r="AV542" s="17" t="str">
        <f t="shared" ca="1" si="476"/>
        <v/>
      </c>
      <c r="AW542" s="17" t="str">
        <f t="shared" ca="1" si="477"/>
        <v/>
      </c>
      <c r="AX542" s="17" t="str">
        <f t="shared" ca="1" si="478"/>
        <v/>
      </c>
      <c r="AY542" s="17" t="str">
        <f t="shared" ca="1" si="479"/>
        <v/>
      </c>
      <c r="AZ542" s="17" t="str">
        <f t="shared" ca="1" si="480"/>
        <v/>
      </c>
      <c r="BA542" s="17" t="str">
        <f t="shared" ca="1" si="481"/>
        <v/>
      </c>
      <c r="BB542" s="17">
        <f t="shared" ca="1" si="482"/>
        <v>0</v>
      </c>
      <c r="BC542" s="17">
        <f t="shared" ca="1" si="483"/>
        <v>-8.1053280370076974E-3</v>
      </c>
      <c r="BD542" s="17">
        <f t="shared" ca="1" si="484"/>
        <v>-4.7309201527553357E-3</v>
      </c>
      <c r="BE542" s="17">
        <f t="shared" ca="1" si="485"/>
        <v>3.3098854630613239E-3</v>
      </c>
      <c r="BG542" s="17" t="str">
        <f t="shared" ca="1" si="486"/>
        <v/>
      </c>
      <c r="BH542" s="17" t="str">
        <f t="shared" ca="1" si="487"/>
        <v/>
      </c>
      <c r="BI542" s="17" t="str">
        <f t="shared" ca="1" si="488"/>
        <v/>
      </c>
      <c r="BJ542" s="17" t="str">
        <f t="shared" ca="1" si="489"/>
        <v/>
      </c>
      <c r="BK542" s="17" t="str">
        <f t="shared" ca="1" si="490"/>
        <v/>
      </c>
      <c r="BL542" s="17" t="str">
        <f t="shared" ca="1" si="491"/>
        <v/>
      </c>
      <c r="BM542" s="17" t="str">
        <f t="shared" ca="1" si="492"/>
        <v/>
      </c>
      <c r="BN542" s="17" t="str">
        <f t="shared" ca="1" si="493"/>
        <v/>
      </c>
      <c r="BO542" s="17" t="str">
        <f t="shared" ca="1" si="494"/>
        <v/>
      </c>
      <c r="BP542" s="17">
        <f t="shared" ca="1" si="495"/>
        <v>1.7566970703470908E-3</v>
      </c>
      <c r="BQ542" s="17">
        <f t="shared" ca="1" si="496"/>
        <v>-2.0059670915712924E-2</v>
      </c>
      <c r="BR542" s="17">
        <f t="shared" ca="1" si="497"/>
        <v>2.6617106601331209E-2</v>
      </c>
      <c r="BS542" s="17">
        <f t="shared" ca="1" si="498"/>
        <v>-3.294890676642015E-3</v>
      </c>
      <c r="BX542">
        <f>IF('Macrobond Imports'!FG541="","",'Macrobond Imports'!FG541)</f>
        <v>78</v>
      </c>
      <c r="BY542" t="str">
        <f>IF('Macrobond Imports'!AI541="","",'Macrobond Imports'!AI541)</f>
        <v/>
      </c>
      <c r="CA542" s="37">
        <f t="shared" ca="1" si="499"/>
        <v>-0.15857605177993528</v>
      </c>
      <c r="CB542" s="37" t="str">
        <f t="shared" ca="1" si="500"/>
        <v/>
      </c>
    </row>
    <row r="543" spans="1:80" x14ac:dyDescent="0.25">
      <c r="A543" s="10">
        <f>IF('Macrobond Imports'!A542="","",'Macrobond Imports'!A542)</f>
        <v>33604</v>
      </c>
      <c r="B543" s="9" t="str">
        <f>IF('Macrobond Imports'!B542="","",'Macrobond Imports'!B542)</f>
        <v/>
      </c>
      <c r="C543" s="9" t="str">
        <f>IF('Macrobond Imports'!C542="","",'Macrobond Imports'!C542)</f>
        <v/>
      </c>
      <c r="D543" s="9" t="str">
        <f>IF('Macrobond Imports'!Z542="","",'Macrobond Imports'!Z542)</f>
        <v/>
      </c>
      <c r="E543" s="9" t="str">
        <f>IF('Macrobond Imports'!BH542="","",'Macrobond Imports'!BH542)</f>
        <v/>
      </c>
      <c r="F543" s="9" t="str">
        <f>IF('Macrobond Imports'!BJ542="","",'Macrobond Imports'!BJ542)</f>
        <v/>
      </c>
      <c r="G543" s="9" t="str">
        <f>IF('Macrobond Imports'!BK542="","",'Macrobond Imports'!BK542)</f>
        <v/>
      </c>
      <c r="H543" s="9" t="str">
        <f>IF('Macrobond Imports'!BL542="","",'Macrobond Imports'!BL542)</f>
        <v/>
      </c>
      <c r="I543" s="9" t="str">
        <f>IF('Macrobond Imports'!BS542="","",'Macrobond Imports'!BS542)</f>
        <v/>
      </c>
      <c r="J543" s="9" t="str">
        <f>IF('Macrobond Imports'!AA542="","",'Macrobond Imports'!AA542)</f>
        <v/>
      </c>
      <c r="K543" s="9">
        <f>IF('Macrobond Imports'!DF542="","",'Macrobond Imports'!DF542)</f>
        <v>113.4</v>
      </c>
      <c r="L543" s="9">
        <f>IF('Macrobond Imports'!EA542="","",'Macrobond Imports'!EA542)</f>
        <v>97.2</v>
      </c>
      <c r="M543" s="9">
        <f>IF('Macrobond Imports'!FA542="","",'Macrobond Imports'!FA542)</f>
        <v>81.3</v>
      </c>
      <c r="N543" s="9">
        <f>IF('Macrobond Imports'!FC542="","",'Macrobond Imports'!FC542)</f>
        <v>121</v>
      </c>
      <c r="P543" s="16">
        <f t="shared" si="446"/>
        <v>33604</v>
      </c>
      <c r="Q543" s="17" t="str">
        <f t="shared" si="447"/>
        <v/>
      </c>
      <c r="R543" s="17" t="str">
        <f t="shared" si="448"/>
        <v/>
      </c>
      <c r="S543" s="17" t="str">
        <f t="shared" si="449"/>
        <v/>
      </c>
      <c r="T543" s="17" t="str">
        <f t="shared" si="450"/>
        <v/>
      </c>
      <c r="U543" s="17" t="str">
        <f t="shared" si="451"/>
        <v/>
      </c>
      <c r="V543" s="17" t="str">
        <f t="shared" si="452"/>
        <v/>
      </c>
      <c r="W543" s="17" t="str">
        <f t="shared" si="453"/>
        <v/>
      </c>
      <c r="X543" s="17" t="str">
        <f t="shared" si="454"/>
        <v/>
      </c>
      <c r="Y543" s="17" t="str">
        <f t="shared" si="455"/>
        <v/>
      </c>
      <c r="Z543" s="17">
        <f t="shared" si="456"/>
        <v>-5.2631578947367474E-3</v>
      </c>
      <c r="AA543" s="17">
        <f t="shared" si="457"/>
        <v>-1.0183299389002087E-2</v>
      </c>
      <c r="AB543" s="17">
        <f t="shared" si="458"/>
        <v>-3.5587188612099641E-2</v>
      </c>
      <c r="AC543" s="17">
        <f t="shared" si="459"/>
        <v>-8.2576383154409072E-4</v>
      </c>
      <c r="AE543" s="17" t="str">
        <f t="shared" ca="1" si="460"/>
        <v/>
      </c>
      <c r="AF543" s="17" t="str">
        <f t="shared" ca="1" si="461"/>
        <v/>
      </c>
      <c r="AG543" s="17" t="str">
        <f t="shared" ca="1" si="462"/>
        <v/>
      </c>
      <c r="AH543" s="17" t="str">
        <f t="shared" ca="1" si="463"/>
        <v/>
      </c>
      <c r="AI543" s="17" t="str">
        <f t="shared" ca="1" si="464"/>
        <v/>
      </c>
      <c r="AJ543" s="17" t="str">
        <f t="shared" ca="1" si="465"/>
        <v/>
      </c>
      <c r="AK543" s="17" t="str">
        <f t="shared" ca="1" si="466"/>
        <v/>
      </c>
      <c r="AL543" s="17" t="str">
        <f t="shared" ca="1" si="467"/>
        <v/>
      </c>
      <c r="AM543" s="17" t="str">
        <f t="shared" ca="1" si="468"/>
        <v/>
      </c>
      <c r="AN543" s="17">
        <f t="shared" ca="1" si="469"/>
        <v>-2.9940119760479056E-2</v>
      </c>
      <c r="AO543" s="17">
        <f t="shared" ca="1" si="470"/>
        <v>-0.14210061782877315</v>
      </c>
      <c r="AP543" s="17">
        <f t="shared" ca="1" si="471"/>
        <v>-0.1304812834224599</v>
      </c>
      <c r="AQ543" s="17">
        <f t="shared" ca="1" si="472"/>
        <v>-1.1437908496732097E-2</v>
      </c>
      <c r="AS543" s="17" t="str">
        <f t="shared" ca="1" si="473"/>
        <v/>
      </c>
      <c r="AT543" s="17" t="str">
        <f t="shared" ca="1" si="474"/>
        <v/>
      </c>
      <c r="AU543" s="17" t="str">
        <f t="shared" ca="1" si="475"/>
        <v/>
      </c>
      <c r="AV543" s="17" t="str">
        <f t="shared" ca="1" si="476"/>
        <v/>
      </c>
      <c r="AW543" s="17" t="str">
        <f t="shared" ca="1" si="477"/>
        <v/>
      </c>
      <c r="AX543" s="17" t="str">
        <f t="shared" ca="1" si="478"/>
        <v/>
      </c>
      <c r="AY543" s="17" t="str">
        <f t="shared" ca="1" si="479"/>
        <v/>
      </c>
      <c r="AZ543" s="17" t="str">
        <f t="shared" ca="1" si="480"/>
        <v/>
      </c>
      <c r="BA543" s="17" t="str">
        <f t="shared" ca="1" si="481"/>
        <v/>
      </c>
      <c r="BB543" s="17">
        <f t="shared" ca="1" si="482"/>
        <v>-2.0887009000851497E-2</v>
      </c>
      <c r="BC543" s="17">
        <f t="shared" ca="1" si="483"/>
        <v>-0.13538467044981239</v>
      </c>
      <c r="BD543" s="17">
        <f t="shared" ca="1" si="484"/>
        <v>-0.11409713160436341</v>
      </c>
      <c r="BE543" s="17">
        <f t="shared" ca="1" si="485"/>
        <v>-3.2989662625853011E-3</v>
      </c>
      <c r="BG543" s="17" t="str">
        <f t="shared" ca="1" si="486"/>
        <v/>
      </c>
      <c r="BH543" s="17" t="str">
        <f t="shared" ca="1" si="487"/>
        <v/>
      </c>
      <c r="BI543" s="17" t="str">
        <f t="shared" ca="1" si="488"/>
        <v/>
      </c>
      <c r="BJ543" s="17" t="str">
        <f t="shared" ca="1" si="489"/>
        <v/>
      </c>
      <c r="BK543" s="17" t="str">
        <f t="shared" ca="1" si="490"/>
        <v/>
      </c>
      <c r="BL543" s="17" t="str">
        <f t="shared" ca="1" si="491"/>
        <v/>
      </c>
      <c r="BM543" s="17" t="str">
        <f t="shared" ca="1" si="492"/>
        <v/>
      </c>
      <c r="BN543" s="17" t="str">
        <f t="shared" ca="1" si="493"/>
        <v/>
      </c>
      <c r="BO543" s="17" t="str">
        <f t="shared" ca="1" si="494"/>
        <v/>
      </c>
      <c r="BP543" s="17">
        <f t="shared" ca="1" si="495"/>
        <v>-3.5180271771472205E-3</v>
      </c>
      <c r="BQ543" s="17">
        <f t="shared" ca="1" si="496"/>
        <v>-4.3775732868033268E-2</v>
      </c>
      <c r="BR543" s="17">
        <f t="shared" ca="1" si="497"/>
        <v>-2.4153697833696808E-2</v>
      </c>
      <c r="BS543" s="17">
        <f t="shared" ca="1" si="498"/>
        <v>-1.6508457771826635E-3</v>
      </c>
      <c r="BX543">
        <f>IF('Macrobond Imports'!FG542="","",'Macrobond Imports'!FG542)</f>
        <v>74.400000000000006</v>
      </c>
      <c r="BY543" t="str">
        <f>IF('Macrobond Imports'!AI542="","",'Macrobond Imports'!AI542)</f>
        <v/>
      </c>
      <c r="CA543" s="37">
        <f t="shared" ca="1" si="499"/>
        <v>-0.23770491803278682</v>
      </c>
      <c r="CB543" s="37" t="str">
        <f t="shared" ca="1" si="500"/>
        <v/>
      </c>
    </row>
    <row r="544" spans="1:80" x14ac:dyDescent="0.25">
      <c r="A544" s="10">
        <f>IF('Macrobond Imports'!A543="","",'Macrobond Imports'!A543)</f>
        <v>33635</v>
      </c>
      <c r="B544" s="9" t="str">
        <f>IF('Macrobond Imports'!B543="","",'Macrobond Imports'!B543)</f>
        <v/>
      </c>
      <c r="C544" s="9" t="str">
        <f>IF('Macrobond Imports'!C543="","",'Macrobond Imports'!C543)</f>
        <v/>
      </c>
      <c r="D544" s="9" t="str">
        <f>IF('Macrobond Imports'!Z543="","",'Macrobond Imports'!Z543)</f>
        <v/>
      </c>
      <c r="E544" s="9" t="str">
        <f>IF('Macrobond Imports'!BH543="","",'Macrobond Imports'!BH543)</f>
        <v/>
      </c>
      <c r="F544" s="9" t="str">
        <f>IF('Macrobond Imports'!BJ543="","",'Macrobond Imports'!BJ543)</f>
        <v/>
      </c>
      <c r="G544" s="9" t="str">
        <f>IF('Macrobond Imports'!BK543="","",'Macrobond Imports'!BK543)</f>
        <v/>
      </c>
      <c r="H544" s="9" t="str">
        <f>IF('Macrobond Imports'!BL543="","",'Macrobond Imports'!BL543)</f>
        <v/>
      </c>
      <c r="I544" s="9" t="str">
        <f>IF('Macrobond Imports'!BS543="","",'Macrobond Imports'!BS543)</f>
        <v/>
      </c>
      <c r="J544" s="9" t="str">
        <f>IF('Macrobond Imports'!AA543="","",'Macrobond Imports'!AA543)</f>
        <v/>
      </c>
      <c r="K544" s="9">
        <f>IF('Macrobond Imports'!DF543="","",'Macrobond Imports'!DF543)</f>
        <v>113.8</v>
      </c>
      <c r="L544" s="9">
        <f>IF('Macrobond Imports'!EA543="","",'Macrobond Imports'!EA543)</f>
        <v>98.6</v>
      </c>
      <c r="M544" s="9">
        <f>IF('Macrobond Imports'!FA543="","",'Macrobond Imports'!FA543)</f>
        <v>82.4</v>
      </c>
      <c r="N544" s="9">
        <f>IF('Macrobond Imports'!FC543="","",'Macrobond Imports'!FC543)</f>
        <v>121.3</v>
      </c>
      <c r="P544" s="16">
        <f t="shared" si="446"/>
        <v>33635</v>
      </c>
      <c r="Q544" s="17" t="str">
        <f t="shared" si="447"/>
        <v/>
      </c>
      <c r="R544" s="17" t="str">
        <f t="shared" si="448"/>
        <v/>
      </c>
      <c r="S544" s="17" t="str">
        <f t="shared" si="449"/>
        <v/>
      </c>
      <c r="T544" s="17" t="str">
        <f t="shared" si="450"/>
        <v/>
      </c>
      <c r="U544" s="17" t="str">
        <f t="shared" si="451"/>
        <v/>
      </c>
      <c r="V544" s="17" t="str">
        <f t="shared" si="452"/>
        <v/>
      </c>
      <c r="W544" s="17" t="str">
        <f t="shared" si="453"/>
        <v/>
      </c>
      <c r="X544" s="17" t="str">
        <f t="shared" si="454"/>
        <v/>
      </c>
      <c r="Y544" s="17" t="str">
        <f t="shared" si="455"/>
        <v/>
      </c>
      <c r="Z544" s="17">
        <f t="shared" si="456"/>
        <v>3.5273368606700828E-3</v>
      </c>
      <c r="AA544" s="17">
        <f t="shared" si="457"/>
        <v>1.4403292181069949E-2</v>
      </c>
      <c r="AB544" s="17">
        <f t="shared" si="458"/>
        <v>1.3530135301353052E-2</v>
      </c>
      <c r="AC544" s="17">
        <f t="shared" si="459"/>
        <v>2.4793388429751317E-3</v>
      </c>
      <c r="AE544" s="17" t="str">
        <f t="shared" ca="1" si="460"/>
        <v/>
      </c>
      <c r="AF544" s="17" t="str">
        <f t="shared" ca="1" si="461"/>
        <v/>
      </c>
      <c r="AG544" s="17" t="str">
        <f t="shared" ca="1" si="462"/>
        <v/>
      </c>
      <c r="AH544" s="17" t="str">
        <f t="shared" ca="1" si="463"/>
        <v/>
      </c>
      <c r="AI544" s="17" t="str">
        <f t="shared" ca="1" si="464"/>
        <v/>
      </c>
      <c r="AJ544" s="17" t="str">
        <f t="shared" ca="1" si="465"/>
        <v/>
      </c>
      <c r="AK544" s="17" t="str">
        <f t="shared" ca="1" si="466"/>
        <v/>
      </c>
      <c r="AL544" s="17" t="str">
        <f t="shared" ca="1" si="467"/>
        <v/>
      </c>
      <c r="AM544" s="17" t="str">
        <f t="shared" ca="1" si="468"/>
        <v/>
      </c>
      <c r="AN544" s="17">
        <f t="shared" ca="1" si="469"/>
        <v>-1.8119068162208873E-2</v>
      </c>
      <c r="AO544" s="17">
        <f t="shared" ca="1" si="470"/>
        <v>-5.2833813640730032E-2</v>
      </c>
      <c r="AP544" s="17">
        <f t="shared" ca="1" si="471"/>
        <v>-8.0357142857142683E-2</v>
      </c>
      <c r="AQ544" s="17">
        <f t="shared" ca="1" si="472"/>
        <v>-6.5520065520064952E-3</v>
      </c>
      <c r="AS544" s="17" t="str">
        <f t="shared" ca="1" si="473"/>
        <v/>
      </c>
      <c r="AT544" s="17" t="str">
        <f t="shared" ca="1" si="474"/>
        <v/>
      </c>
      <c r="AU544" s="17" t="str">
        <f t="shared" ca="1" si="475"/>
        <v/>
      </c>
      <c r="AV544" s="17" t="str">
        <f t="shared" ca="1" si="476"/>
        <v/>
      </c>
      <c r="AW544" s="17" t="str">
        <f t="shared" ca="1" si="477"/>
        <v/>
      </c>
      <c r="AX544" s="17" t="str">
        <f t="shared" ca="1" si="478"/>
        <v/>
      </c>
      <c r="AY544" s="17" t="str">
        <f t="shared" ca="1" si="479"/>
        <v/>
      </c>
      <c r="AZ544" s="17" t="str">
        <f t="shared" ca="1" si="480"/>
        <v/>
      </c>
      <c r="BA544" s="17" t="str">
        <f t="shared" ca="1" si="481"/>
        <v/>
      </c>
      <c r="BB544" s="17">
        <f t="shared" ca="1" si="482"/>
        <v>-1.0475684483908232E-2</v>
      </c>
      <c r="BC544" s="17">
        <f t="shared" ca="1" si="483"/>
        <v>-8.0842833736780473E-2</v>
      </c>
      <c r="BD544" s="17">
        <f t="shared" ca="1" si="484"/>
        <v>-9.1470443833863935E-2</v>
      </c>
      <c r="BE544" s="17">
        <f t="shared" ca="1" si="485"/>
        <v>6.6224939399794902E-3</v>
      </c>
      <c r="BG544" s="17" t="str">
        <f t="shared" ca="1" si="486"/>
        <v/>
      </c>
      <c r="BH544" s="17" t="str">
        <f t="shared" ca="1" si="487"/>
        <v/>
      </c>
      <c r="BI544" s="17" t="str">
        <f t="shared" ca="1" si="488"/>
        <v/>
      </c>
      <c r="BJ544" s="17" t="str">
        <f t="shared" ca="1" si="489"/>
        <v/>
      </c>
      <c r="BK544" s="17" t="str">
        <f t="shared" ca="1" si="490"/>
        <v/>
      </c>
      <c r="BL544" s="17" t="str">
        <f t="shared" ca="1" si="491"/>
        <v/>
      </c>
      <c r="BM544" s="17" t="str">
        <f t="shared" ca="1" si="492"/>
        <v/>
      </c>
      <c r="BN544" s="17" t="str">
        <f t="shared" ca="1" si="493"/>
        <v/>
      </c>
      <c r="BO544" s="17" t="str">
        <f t="shared" ca="1" si="494"/>
        <v/>
      </c>
      <c r="BP544" s="17">
        <f t="shared" ca="1" si="495"/>
        <v>0</v>
      </c>
      <c r="BQ544" s="17">
        <f t="shared" ca="1" si="496"/>
        <v>-1.0065361207476697E-2</v>
      </c>
      <c r="BR544" s="17">
        <f t="shared" ca="1" si="497"/>
        <v>-2.6173760263903167E-2</v>
      </c>
      <c r="BS544" s="17">
        <f t="shared" ca="1" si="498"/>
        <v>4.9648248070486289E-3</v>
      </c>
      <c r="BX544">
        <f>IF('Macrobond Imports'!FG543="","",'Macrobond Imports'!FG543)</f>
        <v>75.5</v>
      </c>
      <c r="BY544" t="str">
        <f>IF('Macrobond Imports'!AI543="","",'Macrobond Imports'!AI543)</f>
        <v/>
      </c>
      <c r="CA544" s="37">
        <f t="shared" ca="1" si="499"/>
        <v>-9.1456077015643733E-2</v>
      </c>
      <c r="CB544" s="37" t="str">
        <f t="shared" ca="1" si="500"/>
        <v/>
      </c>
    </row>
    <row r="545" spans="1:80" x14ac:dyDescent="0.25">
      <c r="A545" s="10">
        <f>IF('Macrobond Imports'!A544="","",'Macrobond Imports'!A544)</f>
        <v>33664</v>
      </c>
      <c r="B545" s="9" t="str">
        <f>IF('Macrobond Imports'!B544="","",'Macrobond Imports'!B544)</f>
        <v/>
      </c>
      <c r="C545" s="9" t="str">
        <f>IF('Macrobond Imports'!C544="","",'Macrobond Imports'!C544)</f>
        <v/>
      </c>
      <c r="D545" s="9" t="str">
        <f>IF('Macrobond Imports'!Z544="","",'Macrobond Imports'!Z544)</f>
        <v/>
      </c>
      <c r="E545" s="9" t="str">
        <f>IF('Macrobond Imports'!BH544="","",'Macrobond Imports'!BH544)</f>
        <v/>
      </c>
      <c r="F545" s="9" t="str">
        <f>IF('Macrobond Imports'!BJ544="","",'Macrobond Imports'!BJ544)</f>
        <v/>
      </c>
      <c r="G545" s="9" t="str">
        <f>IF('Macrobond Imports'!BK544="","",'Macrobond Imports'!BK544)</f>
        <v/>
      </c>
      <c r="H545" s="9" t="str">
        <f>IF('Macrobond Imports'!BL544="","",'Macrobond Imports'!BL544)</f>
        <v/>
      </c>
      <c r="I545" s="9" t="str">
        <f>IF('Macrobond Imports'!BS544="","",'Macrobond Imports'!BS544)</f>
        <v/>
      </c>
      <c r="J545" s="9" t="str">
        <f>IF('Macrobond Imports'!AA544="","",'Macrobond Imports'!AA544)</f>
        <v/>
      </c>
      <c r="K545" s="9">
        <f>IF('Macrobond Imports'!DF544="","",'Macrobond Imports'!DF544)</f>
        <v>113.9</v>
      </c>
      <c r="L545" s="9">
        <f>IF('Macrobond Imports'!EA544="","",'Macrobond Imports'!EA544)</f>
        <v>97.1</v>
      </c>
      <c r="M545" s="9">
        <f>IF('Macrobond Imports'!FA544="","",'Macrobond Imports'!FA544)</f>
        <v>81.8</v>
      </c>
      <c r="N545" s="9">
        <f>IF('Macrobond Imports'!FC544="","",'Macrobond Imports'!FC544)</f>
        <v>121.5</v>
      </c>
      <c r="P545" s="16">
        <f t="shared" si="446"/>
        <v>33664</v>
      </c>
      <c r="Q545" s="17" t="str">
        <f t="shared" si="447"/>
        <v/>
      </c>
      <c r="R545" s="17" t="str">
        <f t="shared" si="448"/>
        <v/>
      </c>
      <c r="S545" s="17" t="str">
        <f t="shared" si="449"/>
        <v/>
      </c>
      <c r="T545" s="17" t="str">
        <f t="shared" si="450"/>
        <v/>
      </c>
      <c r="U545" s="17" t="str">
        <f t="shared" si="451"/>
        <v/>
      </c>
      <c r="V545" s="17" t="str">
        <f t="shared" si="452"/>
        <v/>
      </c>
      <c r="W545" s="17" t="str">
        <f t="shared" si="453"/>
        <v/>
      </c>
      <c r="X545" s="17" t="str">
        <f t="shared" si="454"/>
        <v/>
      </c>
      <c r="Y545" s="17" t="str">
        <f t="shared" si="455"/>
        <v/>
      </c>
      <c r="Z545" s="17">
        <f t="shared" si="456"/>
        <v>8.7873462214416165E-4</v>
      </c>
      <c r="AA545" s="17">
        <f t="shared" si="457"/>
        <v>-1.5212981744421872E-2</v>
      </c>
      <c r="AB545" s="17">
        <f t="shared" si="458"/>
        <v>-7.2815533980583602E-3</v>
      </c>
      <c r="AC545" s="17">
        <f t="shared" si="459"/>
        <v>1.6488046166529546E-3</v>
      </c>
      <c r="AE545" s="17" t="str">
        <f t="shared" ca="1" si="460"/>
        <v/>
      </c>
      <c r="AF545" s="17" t="str">
        <f t="shared" ca="1" si="461"/>
        <v/>
      </c>
      <c r="AG545" s="17" t="str">
        <f t="shared" ca="1" si="462"/>
        <v/>
      </c>
      <c r="AH545" s="17" t="str">
        <f t="shared" ca="1" si="463"/>
        <v/>
      </c>
      <c r="AI545" s="17" t="str">
        <f t="shared" ca="1" si="464"/>
        <v/>
      </c>
      <c r="AJ545" s="17" t="str">
        <f t="shared" ca="1" si="465"/>
        <v/>
      </c>
      <c r="AK545" s="17" t="str">
        <f t="shared" ca="1" si="466"/>
        <v/>
      </c>
      <c r="AL545" s="17" t="str">
        <f t="shared" ca="1" si="467"/>
        <v/>
      </c>
      <c r="AM545" s="17" t="str">
        <f t="shared" ca="1" si="468"/>
        <v/>
      </c>
      <c r="AN545" s="17">
        <f t="shared" ca="1" si="469"/>
        <v>-6.9747166521360038E-3</v>
      </c>
      <c r="AO545" s="17">
        <f t="shared" ca="1" si="470"/>
        <v>-3.3830845771144369E-2</v>
      </c>
      <c r="AP545" s="17">
        <f t="shared" ca="1" si="471"/>
        <v>-3.6513545347467757E-2</v>
      </c>
      <c r="AQ545" s="17">
        <f t="shared" ca="1" si="472"/>
        <v>-1.6433853738702098E-3</v>
      </c>
      <c r="AS545" s="17" t="str">
        <f t="shared" ca="1" si="473"/>
        <v/>
      </c>
      <c r="AT545" s="17" t="str">
        <f t="shared" ca="1" si="474"/>
        <v/>
      </c>
      <c r="AU545" s="17" t="str">
        <f t="shared" ca="1" si="475"/>
        <v/>
      </c>
      <c r="AV545" s="17" t="str">
        <f t="shared" ca="1" si="476"/>
        <v/>
      </c>
      <c r="AW545" s="17" t="str">
        <f t="shared" ca="1" si="477"/>
        <v/>
      </c>
      <c r="AX545" s="17" t="str">
        <f t="shared" ca="1" si="478"/>
        <v/>
      </c>
      <c r="AY545" s="17" t="str">
        <f t="shared" ca="1" si="479"/>
        <v/>
      </c>
      <c r="AZ545" s="17" t="str">
        <f t="shared" ca="1" si="480"/>
        <v/>
      </c>
      <c r="BA545" s="17" t="str">
        <f t="shared" ca="1" si="481"/>
        <v/>
      </c>
      <c r="BB545" s="17">
        <f t="shared" ca="1" si="482"/>
        <v>-3.5041578239477511E-3</v>
      </c>
      <c r="BC545" s="17">
        <f t="shared" ca="1" si="483"/>
        <v>-4.4059264734610748E-2</v>
      </c>
      <c r="BD545" s="17">
        <f t="shared" ca="1" si="484"/>
        <v>-0.11345064905834956</v>
      </c>
      <c r="BE545" s="17">
        <f t="shared" ca="1" si="485"/>
        <v>1.3277826618305788E-2</v>
      </c>
      <c r="BG545" s="17" t="str">
        <f t="shared" ca="1" si="486"/>
        <v/>
      </c>
      <c r="BH545" s="17" t="str">
        <f t="shared" ca="1" si="487"/>
        <v/>
      </c>
      <c r="BI545" s="17" t="str">
        <f t="shared" ca="1" si="488"/>
        <v/>
      </c>
      <c r="BJ545" s="17" t="str">
        <f t="shared" ca="1" si="489"/>
        <v/>
      </c>
      <c r="BK545" s="17" t="str">
        <f t="shared" ca="1" si="490"/>
        <v/>
      </c>
      <c r="BL545" s="17" t="str">
        <f t="shared" ca="1" si="491"/>
        <v/>
      </c>
      <c r="BM545" s="17" t="str">
        <f t="shared" ca="1" si="492"/>
        <v/>
      </c>
      <c r="BN545" s="17" t="str">
        <f t="shared" ca="1" si="493"/>
        <v/>
      </c>
      <c r="BO545" s="17" t="str">
        <f t="shared" ca="1" si="494"/>
        <v/>
      </c>
      <c r="BP545" s="17">
        <f t="shared" ca="1" si="495"/>
        <v>-1.7536164973838142E-3</v>
      </c>
      <c r="BQ545" s="17">
        <f t="shared" ca="1" si="496"/>
        <v>-2.6248223610285004E-2</v>
      </c>
      <c r="BR545" s="17">
        <f t="shared" ca="1" si="497"/>
        <v>-6.066238404348534E-2</v>
      </c>
      <c r="BS545" s="17">
        <f t="shared" ca="1" si="498"/>
        <v>8.2815381463017257E-3</v>
      </c>
      <c r="BX545">
        <f>IF('Macrobond Imports'!FG544="","",'Macrobond Imports'!FG544)</f>
        <v>72.2</v>
      </c>
      <c r="BY545" t="str">
        <f>IF('Macrobond Imports'!AI544="","",'Macrobond Imports'!AI544)</f>
        <v/>
      </c>
      <c r="CA545" s="37">
        <f t="shared" ca="1" si="499"/>
        <v>-6.2337662337662247E-2</v>
      </c>
      <c r="CB545" s="37" t="str">
        <f t="shared" ca="1" si="500"/>
        <v/>
      </c>
    </row>
    <row r="546" spans="1:80" x14ac:dyDescent="0.25">
      <c r="A546" s="10">
        <f>IF('Macrobond Imports'!A545="","",'Macrobond Imports'!A545)</f>
        <v>33695</v>
      </c>
      <c r="B546" s="9" t="str">
        <f>IF('Macrobond Imports'!B545="","",'Macrobond Imports'!B545)</f>
        <v/>
      </c>
      <c r="C546" s="9" t="str">
        <f>IF('Macrobond Imports'!C545="","",'Macrobond Imports'!C545)</f>
        <v/>
      </c>
      <c r="D546" s="9" t="str">
        <f>IF('Macrobond Imports'!Z545="","",'Macrobond Imports'!Z545)</f>
        <v/>
      </c>
      <c r="E546" s="9" t="str">
        <f>IF('Macrobond Imports'!BH545="","",'Macrobond Imports'!BH545)</f>
        <v/>
      </c>
      <c r="F546" s="9" t="str">
        <f>IF('Macrobond Imports'!BJ545="","",'Macrobond Imports'!BJ545)</f>
        <v/>
      </c>
      <c r="G546" s="9" t="str">
        <f>IF('Macrobond Imports'!BK545="","",'Macrobond Imports'!BK545)</f>
        <v/>
      </c>
      <c r="H546" s="9" t="str">
        <f>IF('Macrobond Imports'!BL545="","",'Macrobond Imports'!BL545)</f>
        <v/>
      </c>
      <c r="I546" s="9" t="str">
        <f>IF('Macrobond Imports'!BS545="","",'Macrobond Imports'!BS545)</f>
        <v/>
      </c>
      <c r="J546" s="9" t="str">
        <f>IF('Macrobond Imports'!AA545="","",'Macrobond Imports'!AA545)</f>
        <v/>
      </c>
      <c r="K546" s="9">
        <f>IF('Macrobond Imports'!DF545="","",'Macrobond Imports'!DF545)</f>
        <v>114.1</v>
      </c>
      <c r="L546" s="9">
        <f>IF('Macrobond Imports'!EA545="","",'Macrobond Imports'!EA545)</f>
        <v>98.1</v>
      </c>
      <c r="M546" s="9">
        <f>IF('Macrobond Imports'!FA545="","",'Macrobond Imports'!FA545)</f>
        <v>82.3</v>
      </c>
      <c r="N546" s="9">
        <f>IF('Macrobond Imports'!FC545="","",'Macrobond Imports'!FC545)</f>
        <v>121.7</v>
      </c>
      <c r="P546" s="16">
        <f t="shared" si="446"/>
        <v>33695</v>
      </c>
      <c r="Q546" s="17" t="str">
        <f t="shared" si="447"/>
        <v/>
      </c>
      <c r="R546" s="17" t="str">
        <f t="shared" si="448"/>
        <v/>
      </c>
      <c r="S546" s="17" t="str">
        <f t="shared" si="449"/>
        <v/>
      </c>
      <c r="T546" s="17" t="str">
        <f t="shared" si="450"/>
        <v/>
      </c>
      <c r="U546" s="17" t="str">
        <f t="shared" si="451"/>
        <v/>
      </c>
      <c r="V546" s="17" t="str">
        <f t="shared" si="452"/>
        <v/>
      </c>
      <c r="W546" s="17" t="str">
        <f t="shared" si="453"/>
        <v/>
      </c>
      <c r="X546" s="17" t="str">
        <f t="shared" si="454"/>
        <v/>
      </c>
      <c r="Y546" s="17" t="str">
        <f t="shared" si="455"/>
        <v/>
      </c>
      <c r="Z546" s="17">
        <f t="shared" si="456"/>
        <v>1.7559262510973284E-3</v>
      </c>
      <c r="AA546" s="17">
        <f t="shared" si="457"/>
        <v>1.029866117404743E-2</v>
      </c>
      <c r="AB546" s="17">
        <f t="shared" si="458"/>
        <v>6.1124694376528677E-3</v>
      </c>
      <c r="AC546" s="17">
        <f t="shared" si="459"/>
        <v>1.6460905349795496E-3</v>
      </c>
      <c r="AE546" s="17" t="str">
        <f t="shared" ca="1" si="460"/>
        <v/>
      </c>
      <c r="AF546" s="17" t="str">
        <f t="shared" ca="1" si="461"/>
        <v/>
      </c>
      <c r="AG546" s="17" t="str">
        <f t="shared" ca="1" si="462"/>
        <v/>
      </c>
      <c r="AH546" s="17" t="str">
        <f t="shared" ca="1" si="463"/>
        <v/>
      </c>
      <c r="AI546" s="17" t="str">
        <f t="shared" ca="1" si="464"/>
        <v/>
      </c>
      <c r="AJ546" s="17" t="str">
        <f t="shared" ca="1" si="465"/>
        <v/>
      </c>
      <c r="AK546" s="17" t="str">
        <f t="shared" ca="1" si="466"/>
        <v/>
      </c>
      <c r="AL546" s="17" t="str">
        <f t="shared" ca="1" si="467"/>
        <v/>
      </c>
      <c r="AM546" s="17" t="str">
        <f t="shared" ca="1" si="468"/>
        <v/>
      </c>
      <c r="AN546" s="17">
        <f t="shared" ca="1" si="469"/>
        <v>-8.756567425569628E-4</v>
      </c>
      <c r="AO546" s="17">
        <f t="shared" ca="1" si="470"/>
        <v>-2.0958083832335439E-2</v>
      </c>
      <c r="AP546" s="17">
        <f t="shared" ca="1" si="471"/>
        <v>-1.5550239234449759E-2</v>
      </c>
      <c r="AQ546" s="17">
        <f t="shared" ca="1" si="472"/>
        <v>1.6460905349795496E-3</v>
      </c>
      <c r="AS546" s="17" t="str">
        <f t="shared" ca="1" si="473"/>
        <v/>
      </c>
      <c r="AT546" s="17" t="str">
        <f t="shared" ca="1" si="474"/>
        <v/>
      </c>
      <c r="AU546" s="17" t="str">
        <f t="shared" ca="1" si="475"/>
        <v/>
      </c>
      <c r="AV546" s="17" t="str">
        <f t="shared" ca="1" si="476"/>
        <v/>
      </c>
      <c r="AW546" s="17" t="str">
        <f t="shared" ca="1" si="477"/>
        <v/>
      </c>
      <c r="AX546" s="17" t="str">
        <f t="shared" ca="1" si="478"/>
        <v/>
      </c>
      <c r="AY546" s="17" t="str">
        <f t="shared" ca="1" si="479"/>
        <v/>
      </c>
      <c r="AZ546" s="17" t="str">
        <f t="shared" ca="1" si="480"/>
        <v/>
      </c>
      <c r="BA546" s="17" t="str">
        <f t="shared" ca="1" si="481"/>
        <v/>
      </c>
      <c r="BB546" s="17">
        <f t="shared" ca="1" si="482"/>
        <v>2.492092400022683E-2</v>
      </c>
      <c r="BC546" s="17">
        <f t="shared" ca="1" si="483"/>
        <v>3.7554623008480004E-2</v>
      </c>
      <c r="BD546" s="17">
        <f t="shared" ca="1" si="484"/>
        <v>5.0115716740880778E-2</v>
      </c>
      <c r="BE546" s="17">
        <f t="shared" ca="1" si="485"/>
        <v>2.3342077401962147E-2</v>
      </c>
      <c r="BG546" s="17" t="str">
        <f t="shared" ca="1" si="486"/>
        <v/>
      </c>
      <c r="BH546" s="17" t="str">
        <f t="shared" ca="1" si="487"/>
        <v/>
      </c>
      <c r="BI546" s="17" t="str">
        <f t="shared" ca="1" si="488"/>
        <v/>
      </c>
      <c r="BJ546" s="17" t="str">
        <f t="shared" ca="1" si="489"/>
        <v/>
      </c>
      <c r="BK546" s="17" t="str">
        <f t="shared" ca="1" si="490"/>
        <v/>
      </c>
      <c r="BL546" s="17" t="str">
        <f t="shared" ca="1" si="491"/>
        <v/>
      </c>
      <c r="BM546" s="17" t="str">
        <f t="shared" ca="1" si="492"/>
        <v/>
      </c>
      <c r="BN546" s="17" t="str">
        <f t="shared" ca="1" si="493"/>
        <v/>
      </c>
      <c r="BO546" s="17" t="str">
        <f t="shared" ca="1" si="494"/>
        <v/>
      </c>
      <c r="BP546" s="17">
        <f t="shared" ca="1" si="495"/>
        <v>1.755155432440425E-3</v>
      </c>
      <c r="BQ546" s="17">
        <f t="shared" ca="1" si="496"/>
        <v>-5.2853954081632737E-2</v>
      </c>
      <c r="BR546" s="17">
        <f t="shared" ca="1" si="497"/>
        <v>-3.5479121217126819E-2</v>
      </c>
      <c r="BS546" s="17">
        <f t="shared" ca="1" si="498"/>
        <v>9.9337138711279582E-3</v>
      </c>
      <c r="BX546">
        <f>IF('Macrobond Imports'!FG545="","",'Macrobond Imports'!FG545)</f>
        <v>75</v>
      </c>
      <c r="BY546" t="str">
        <f>IF('Macrobond Imports'!AI545="","",'Macrobond Imports'!AI545)</f>
        <v/>
      </c>
      <c r="CA546" s="37">
        <f t="shared" ca="1" si="499"/>
        <v>-2.2164276401564598E-2</v>
      </c>
      <c r="CB546" s="37" t="str">
        <f t="shared" ca="1" si="500"/>
        <v/>
      </c>
    </row>
    <row r="547" spans="1:80" x14ac:dyDescent="0.25">
      <c r="A547" s="10">
        <f>IF('Macrobond Imports'!A546="","",'Macrobond Imports'!A546)</f>
        <v>33725</v>
      </c>
      <c r="B547" s="9" t="str">
        <f>IF('Macrobond Imports'!B546="","",'Macrobond Imports'!B546)</f>
        <v/>
      </c>
      <c r="C547" s="9" t="str">
        <f>IF('Macrobond Imports'!C546="","",'Macrobond Imports'!C546)</f>
        <v/>
      </c>
      <c r="D547" s="9" t="str">
        <f>IF('Macrobond Imports'!Z546="","",'Macrobond Imports'!Z546)</f>
        <v/>
      </c>
      <c r="E547" s="9" t="str">
        <f>IF('Macrobond Imports'!BH546="","",'Macrobond Imports'!BH546)</f>
        <v/>
      </c>
      <c r="F547" s="9" t="str">
        <f>IF('Macrobond Imports'!BJ546="","",'Macrobond Imports'!BJ546)</f>
        <v/>
      </c>
      <c r="G547" s="9" t="str">
        <f>IF('Macrobond Imports'!BK546="","",'Macrobond Imports'!BK546)</f>
        <v/>
      </c>
      <c r="H547" s="9" t="str">
        <f>IF('Macrobond Imports'!BL546="","",'Macrobond Imports'!BL546)</f>
        <v/>
      </c>
      <c r="I547" s="9" t="str">
        <f>IF('Macrobond Imports'!BS546="","",'Macrobond Imports'!BS546)</f>
        <v/>
      </c>
      <c r="J547" s="9" t="str">
        <f>IF('Macrobond Imports'!AA546="","",'Macrobond Imports'!AA546)</f>
        <v/>
      </c>
      <c r="K547" s="9">
        <f>IF('Macrobond Imports'!DF546="","",'Macrobond Imports'!DF546)</f>
        <v>114.5</v>
      </c>
      <c r="L547" s="9">
        <f>IF('Macrobond Imports'!EA546="","",'Macrobond Imports'!EA546)</f>
        <v>100.3</v>
      </c>
      <c r="M547" s="9">
        <f>IF('Macrobond Imports'!FA546="","",'Macrobond Imports'!FA546)</f>
        <v>83.7</v>
      </c>
      <c r="N547" s="9">
        <f>IF('Macrobond Imports'!FC546="","",'Macrobond Imports'!FC546)</f>
        <v>121.8</v>
      </c>
      <c r="P547" s="16">
        <f t="shared" si="446"/>
        <v>33725</v>
      </c>
      <c r="Q547" s="17" t="str">
        <f t="shared" si="447"/>
        <v/>
      </c>
      <c r="R547" s="17" t="str">
        <f t="shared" si="448"/>
        <v/>
      </c>
      <c r="S547" s="17" t="str">
        <f t="shared" si="449"/>
        <v/>
      </c>
      <c r="T547" s="17" t="str">
        <f t="shared" si="450"/>
        <v/>
      </c>
      <c r="U547" s="17" t="str">
        <f t="shared" si="451"/>
        <v/>
      </c>
      <c r="V547" s="17" t="str">
        <f t="shared" si="452"/>
        <v/>
      </c>
      <c r="W547" s="17" t="str">
        <f t="shared" si="453"/>
        <v/>
      </c>
      <c r="X547" s="17" t="str">
        <f t="shared" si="454"/>
        <v/>
      </c>
      <c r="Y547" s="17" t="str">
        <f t="shared" si="455"/>
        <v/>
      </c>
      <c r="Z547" s="17">
        <f t="shared" si="456"/>
        <v>3.5056967572304476E-3</v>
      </c>
      <c r="AA547" s="17">
        <f t="shared" si="457"/>
        <v>2.2426095820591296E-2</v>
      </c>
      <c r="AB547" s="17">
        <f t="shared" si="458"/>
        <v>1.7010935601458055E-2</v>
      </c>
      <c r="AC547" s="17">
        <f t="shared" si="459"/>
        <v>8.2169268693510489E-4</v>
      </c>
      <c r="AE547" s="17" t="str">
        <f t="shared" ca="1" si="460"/>
        <v/>
      </c>
      <c r="AF547" s="17" t="str">
        <f t="shared" ca="1" si="461"/>
        <v/>
      </c>
      <c r="AG547" s="17" t="str">
        <f t="shared" ca="1" si="462"/>
        <v/>
      </c>
      <c r="AH547" s="17" t="str">
        <f t="shared" ca="1" si="463"/>
        <v/>
      </c>
      <c r="AI547" s="17" t="str">
        <f t="shared" ca="1" si="464"/>
        <v/>
      </c>
      <c r="AJ547" s="17" t="str">
        <f t="shared" ca="1" si="465"/>
        <v/>
      </c>
      <c r="AK547" s="17" t="str">
        <f t="shared" ca="1" si="466"/>
        <v/>
      </c>
      <c r="AL547" s="17" t="str">
        <f t="shared" ca="1" si="467"/>
        <v/>
      </c>
      <c r="AM547" s="17" t="str">
        <f t="shared" ca="1" si="468"/>
        <v/>
      </c>
      <c r="AN547" s="17">
        <f t="shared" ca="1" si="469"/>
        <v>3.5056967572304476E-3</v>
      </c>
      <c r="AO547" s="17">
        <f t="shared" ca="1" si="470"/>
        <v>-5.946481665014991E-3</v>
      </c>
      <c r="AP547" s="17">
        <f t="shared" ca="1" si="471"/>
        <v>-1.1933174224343368E-3</v>
      </c>
      <c r="AQ547" s="17">
        <f t="shared" ca="1" si="472"/>
        <v>4.1220115416322756E-3</v>
      </c>
      <c r="AS547" s="17" t="str">
        <f t="shared" ca="1" si="473"/>
        <v/>
      </c>
      <c r="AT547" s="17" t="str">
        <f t="shared" ca="1" si="474"/>
        <v/>
      </c>
      <c r="AU547" s="17" t="str">
        <f t="shared" ca="1" si="475"/>
        <v/>
      </c>
      <c r="AV547" s="17" t="str">
        <f t="shared" ca="1" si="476"/>
        <v/>
      </c>
      <c r="AW547" s="17" t="str">
        <f t="shared" ca="1" si="477"/>
        <v/>
      </c>
      <c r="AX547" s="17" t="str">
        <f t="shared" ca="1" si="478"/>
        <v/>
      </c>
      <c r="AY547" s="17" t="str">
        <f t="shared" ca="1" si="479"/>
        <v/>
      </c>
      <c r="AZ547" s="17" t="str">
        <f t="shared" ca="1" si="480"/>
        <v/>
      </c>
      <c r="BA547" s="17" t="str">
        <f t="shared" ca="1" si="481"/>
        <v/>
      </c>
      <c r="BB547" s="17">
        <f t="shared" ca="1" si="482"/>
        <v>2.4832521117346573E-2</v>
      </c>
      <c r="BC547" s="17">
        <f t="shared" ca="1" si="483"/>
        <v>7.0769697616646976E-2</v>
      </c>
      <c r="BD547" s="17">
        <f t="shared" ca="1" si="484"/>
        <v>6.4615991011992557E-2</v>
      </c>
      <c r="BE547" s="17">
        <f t="shared" ca="1" si="485"/>
        <v>1.6590272478167245E-2</v>
      </c>
      <c r="BG547" s="17" t="str">
        <f t="shared" ca="1" si="486"/>
        <v/>
      </c>
      <c r="BH547" s="17" t="str">
        <f t="shared" ca="1" si="487"/>
        <v/>
      </c>
      <c r="BI547" s="17" t="str">
        <f t="shared" ca="1" si="488"/>
        <v/>
      </c>
      <c r="BJ547" s="17" t="str">
        <f t="shared" ca="1" si="489"/>
        <v/>
      </c>
      <c r="BK547" s="17" t="str">
        <f t="shared" ca="1" si="490"/>
        <v/>
      </c>
      <c r="BL547" s="17" t="str">
        <f t="shared" ca="1" si="491"/>
        <v/>
      </c>
      <c r="BM547" s="17" t="str">
        <f t="shared" ca="1" si="492"/>
        <v/>
      </c>
      <c r="BN547" s="17" t="str">
        <f t="shared" ca="1" si="493"/>
        <v/>
      </c>
      <c r="BO547" s="17" t="str">
        <f t="shared" ca="1" si="494"/>
        <v/>
      </c>
      <c r="BP547" s="17">
        <f t="shared" ca="1" si="495"/>
        <v>7.0236834242145552E-3</v>
      </c>
      <c r="BQ547" s="17">
        <f t="shared" ca="1" si="496"/>
        <v>-7.9286109448361008E-3</v>
      </c>
      <c r="BR547" s="17">
        <f t="shared" ca="1" si="497"/>
        <v>-1.6518889962040539E-2</v>
      </c>
      <c r="BS547" s="17">
        <f t="shared" ca="1" si="498"/>
        <v>1.1594106050987429E-2</v>
      </c>
      <c r="BX547">
        <f>IF('Macrobond Imports'!FG546="","",'Macrobond Imports'!FG546)</f>
        <v>77.400000000000006</v>
      </c>
      <c r="BY547" t="str">
        <f>IF('Macrobond Imports'!AI546="","",'Macrobond Imports'!AI546)</f>
        <v/>
      </c>
      <c r="CA547" s="37">
        <f t="shared" ca="1" si="499"/>
        <v>-2.2727272727272707E-2</v>
      </c>
      <c r="CB547" s="37" t="str">
        <f t="shared" ca="1" si="500"/>
        <v/>
      </c>
    </row>
    <row r="548" spans="1:80" x14ac:dyDescent="0.25">
      <c r="A548" s="10">
        <f>IF('Macrobond Imports'!A547="","",'Macrobond Imports'!A547)</f>
        <v>33756</v>
      </c>
      <c r="B548" s="9" t="str">
        <f>IF('Macrobond Imports'!B547="","",'Macrobond Imports'!B547)</f>
        <v/>
      </c>
      <c r="C548" s="9" t="str">
        <f>IF('Macrobond Imports'!C547="","",'Macrobond Imports'!C547)</f>
        <v/>
      </c>
      <c r="D548" s="9" t="str">
        <f>IF('Macrobond Imports'!Z547="","",'Macrobond Imports'!Z547)</f>
        <v/>
      </c>
      <c r="E548" s="9" t="str">
        <f>IF('Macrobond Imports'!BH547="","",'Macrobond Imports'!BH547)</f>
        <v/>
      </c>
      <c r="F548" s="9" t="str">
        <f>IF('Macrobond Imports'!BJ547="","",'Macrobond Imports'!BJ547)</f>
        <v/>
      </c>
      <c r="G548" s="9" t="str">
        <f>IF('Macrobond Imports'!BK547="","",'Macrobond Imports'!BK547)</f>
        <v/>
      </c>
      <c r="H548" s="9" t="str">
        <f>IF('Macrobond Imports'!BL547="","",'Macrobond Imports'!BL547)</f>
        <v/>
      </c>
      <c r="I548" s="9" t="str">
        <f>IF('Macrobond Imports'!BS547="","",'Macrobond Imports'!BS547)</f>
        <v/>
      </c>
      <c r="J548" s="9" t="str">
        <f>IF('Macrobond Imports'!AA547="","",'Macrobond Imports'!AA547)</f>
        <v/>
      </c>
      <c r="K548" s="9">
        <f>IF('Macrobond Imports'!DF547="","",'Macrobond Imports'!DF547)</f>
        <v>115.1</v>
      </c>
      <c r="L548" s="9">
        <f>IF('Macrobond Imports'!EA547="","",'Macrobond Imports'!EA547)</f>
        <v>101.6</v>
      </c>
      <c r="M548" s="9">
        <f>IF('Macrobond Imports'!FA547="","",'Macrobond Imports'!FA547)</f>
        <v>86.2</v>
      </c>
      <c r="N548" s="9">
        <f>IF('Macrobond Imports'!FC547="","",'Macrobond Imports'!FC547)</f>
        <v>122</v>
      </c>
      <c r="P548" s="16">
        <f t="shared" si="446"/>
        <v>33756</v>
      </c>
      <c r="Q548" s="17" t="str">
        <f t="shared" si="447"/>
        <v/>
      </c>
      <c r="R548" s="17" t="str">
        <f t="shared" si="448"/>
        <v/>
      </c>
      <c r="S548" s="17" t="str">
        <f t="shared" si="449"/>
        <v/>
      </c>
      <c r="T548" s="17" t="str">
        <f t="shared" si="450"/>
        <v/>
      </c>
      <c r="U548" s="17" t="str">
        <f t="shared" si="451"/>
        <v/>
      </c>
      <c r="V548" s="17" t="str">
        <f t="shared" si="452"/>
        <v/>
      </c>
      <c r="W548" s="17" t="str">
        <f t="shared" si="453"/>
        <v/>
      </c>
      <c r="X548" s="17" t="str">
        <f t="shared" si="454"/>
        <v/>
      </c>
      <c r="Y548" s="17" t="str">
        <f t="shared" si="455"/>
        <v/>
      </c>
      <c r="Z548" s="17">
        <f t="shared" si="456"/>
        <v>5.2401746724890508E-3</v>
      </c>
      <c r="AA548" s="17">
        <f t="shared" si="457"/>
        <v>1.2961116650049842E-2</v>
      </c>
      <c r="AB548" s="17">
        <f t="shared" si="458"/>
        <v>2.9868578255675127E-2</v>
      </c>
      <c r="AC548" s="17">
        <f t="shared" si="459"/>
        <v>1.6420361247948545E-3</v>
      </c>
      <c r="AE548" s="17" t="str">
        <f t="shared" ca="1" si="460"/>
        <v/>
      </c>
      <c r="AF548" s="17" t="str">
        <f t="shared" ca="1" si="461"/>
        <v/>
      </c>
      <c r="AG548" s="17" t="str">
        <f t="shared" ca="1" si="462"/>
        <v/>
      </c>
      <c r="AH548" s="17" t="str">
        <f t="shared" ca="1" si="463"/>
        <v/>
      </c>
      <c r="AI548" s="17" t="str">
        <f t="shared" ca="1" si="464"/>
        <v/>
      </c>
      <c r="AJ548" s="17" t="str">
        <f t="shared" ca="1" si="465"/>
        <v/>
      </c>
      <c r="AK548" s="17" t="str">
        <f t="shared" ca="1" si="466"/>
        <v/>
      </c>
      <c r="AL548" s="17" t="str">
        <f t="shared" ca="1" si="467"/>
        <v/>
      </c>
      <c r="AM548" s="17" t="str">
        <f t="shared" ca="1" si="468"/>
        <v/>
      </c>
      <c r="AN548" s="17">
        <f t="shared" ca="1" si="469"/>
        <v>1.0535557506584636E-2</v>
      </c>
      <c r="AO548" s="17">
        <f t="shared" ca="1" si="470"/>
        <v>2.4193548387096753E-2</v>
      </c>
      <c r="AP548" s="17">
        <f t="shared" ca="1" si="471"/>
        <v>3.6057692307692291E-2</v>
      </c>
      <c r="AQ548" s="17">
        <f t="shared" ca="1" si="472"/>
        <v>5.7708161582852302E-3</v>
      </c>
      <c r="AS548" s="17" t="str">
        <f t="shared" ca="1" si="473"/>
        <v/>
      </c>
      <c r="AT548" s="17" t="str">
        <f t="shared" ca="1" si="474"/>
        <v/>
      </c>
      <c r="AU548" s="17" t="str">
        <f t="shared" ca="1" si="475"/>
        <v/>
      </c>
      <c r="AV548" s="17" t="str">
        <f t="shared" ca="1" si="476"/>
        <v/>
      </c>
      <c r="AW548" s="17" t="str">
        <f t="shared" ca="1" si="477"/>
        <v/>
      </c>
      <c r="AX548" s="17" t="str">
        <f t="shared" ca="1" si="478"/>
        <v/>
      </c>
      <c r="AY548" s="17" t="str">
        <f t="shared" ca="1" si="479"/>
        <v/>
      </c>
      <c r="AZ548" s="17" t="str">
        <f t="shared" ca="1" si="480"/>
        <v/>
      </c>
      <c r="BA548" s="17" t="str">
        <f t="shared" ca="1" si="481"/>
        <v/>
      </c>
      <c r="BB548" s="17">
        <f t="shared" ca="1" si="482"/>
        <v>4.2812907880802831E-2</v>
      </c>
      <c r="BC548" s="17">
        <f t="shared" ca="1" si="483"/>
        <v>0.19866524198882418</v>
      </c>
      <c r="BD548" s="17">
        <f t="shared" ca="1" si="484"/>
        <v>0.23314983347502793</v>
      </c>
      <c r="BE548" s="17">
        <f t="shared" ca="1" si="485"/>
        <v>1.6562794930320202E-2</v>
      </c>
      <c r="BG548" s="17" t="str">
        <f t="shared" ca="1" si="486"/>
        <v/>
      </c>
      <c r="BH548" s="17" t="str">
        <f t="shared" ca="1" si="487"/>
        <v/>
      </c>
      <c r="BI548" s="17" t="str">
        <f t="shared" ca="1" si="488"/>
        <v/>
      </c>
      <c r="BJ548" s="17" t="str">
        <f t="shared" ca="1" si="489"/>
        <v/>
      </c>
      <c r="BK548" s="17" t="str">
        <f t="shared" ca="1" si="490"/>
        <v/>
      </c>
      <c r="BL548" s="17" t="str">
        <f t="shared" ca="1" si="491"/>
        <v/>
      </c>
      <c r="BM548" s="17" t="str">
        <f t="shared" ca="1" si="492"/>
        <v/>
      </c>
      <c r="BN548" s="17" t="str">
        <f t="shared" ca="1" si="493"/>
        <v/>
      </c>
      <c r="BO548" s="17" t="str">
        <f t="shared" ca="1" si="494"/>
        <v/>
      </c>
      <c r="BP548" s="17">
        <f t="shared" ca="1" si="495"/>
        <v>1.9391351184979921E-2</v>
      </c>
      <c r="BQ548" s="17">
        <f t="shared" ca="1" si="496"/>
        <v>7.0445203064530171E-2</v>
      </c>
      <c r="BR548" s="17">
        <f t="shared" ca="1" si="497"/>
        <v>4.5585091937088595E-2</v>
      </c>
      <c r="BS548" s="17">
        <f t="shared" ca="1" si="498"/>
        <v>1.4918981726139924E-2</v>
      </c>
      <c r="BX548">
        <f>IF('Macrobond Imports'!FG547="","",'Macrobond Imports'!FG547)</f>
        <v>80.099999999999994</v>
      </c>
      <c r="BY548" t="str">
        <f>IF('Macrobond Imports'!AI547="","",'Macrobond Imports'!AI547)</f>
        <v/>
      </c>
      <c r="CA548" s="37">
        <f t="shared" ca="1" si="499"/>
        <v>3.8910505836575959E-2</v>
      </c>
      <c r="CB548" s="37" t="str">
        <f t="shared" ca="1" si="500"/>
        <v/>
      </c>
    </row>
    <row r="549" spans="1:80" x14ac:dyDescent="0.25">
      <c r="A549" s="10">
        <f>IF('Macrobond Imports'!A548="","",'Macrobond Imports'!A548)</f>
        <v>33786</v>
      </c>
      <c r="B549" s="9" t="str">
        <f>IF('Macrobond Imports'!B548="","",'Macrobond Imports'!B548)</f>
        <v/>
      </c>
      <c r="C549" s="9" t="str">
        <f>IF('Macrobond Imports'!C548="","",'Macrobond Imports'!C548)</f>
        <v/>
      </c>
      <c r="D549" s="9" t="str">
        <f>IF('Macrobond Imports'!Z548="","",'Macrobond Imports'!Z548)</f>
        <v/>
      </c>
      <c r="E549" s="9" t="str">
        <f>IF('Macrobond Imports'!BH548="","",'Macrobond Imports'!BH548)</f>
        <v/>
      </c>
      <c r="F549" s="9" t="str">
        <f>IF('Macrobond Imports'!BJ548="","",'Macrobond Imports'!BJ548)</f>
        <v/>
      </c>
      <c r="G549" s="9" t="str">
        <f>IF('Macrobond Imports'!BK548="","",'Macrobond Imports'!BK548)</f>
        <v/>
      </c>
      <c r="H549" s="9" t="str">
        <f>IF('Macrobond Imports'!BL548="","",'Macrobond Imports'!BL548)</f>
        <v/>
      </c>
      <c r="I549" s="9" t="str">
        <f>IF('Macrobond Imports'!BS548="","",'Macrobond Imports'!BS548)</f>
        <v/>
      </c>
      <c r="J549" s="9" t="str">
        <f>IF('Macrobond Imports'!AA548="","",'Macrobond Imports'!AA548)</f>
        <v/>
      </c>
      <c r="K549" s="9">
        <f>IF('Macrobond Imports'!DF548="","",'Macrobond Imports'!DF548)</f>
        <v>115.2</v>
      </c>
      <c r="L549" s="9">
        <f>IF('Macrobond Imports'!EA548="","",'Macrobond Imports'!EA548)</f>
        <v>101.6</v>
      </c>
      <c r="M549" s="9">
        <f>IF('Macrobond Imports'!FA548="","",'Macrobond Imports'!FA548)</f>
        <v>86.3</v>
      </c>
      <c r="N549" s="9">
        <f>IF('Macrobond Imports'!FC548="","",'Macrobond Imports'!FC548)</f>
        <v>122.1</v>
      </c>
      <c r="P549" s="16">
        <f t="shared" si="446"/>
        <v>33786</v>
      </c>
      <c r="Q549" s="17" t="str">
        <f t="shared" si="447"/>
        <v/>
      </c>
      <c r="R549" s="17" t="str">
        <f t="shared" si="448"/>
        <v/>
      </c>
      <c r="S549" s="17" t="str">
        <f t="shared" si="449"/>
        <v/>
      </c>
      <c r="T549" s="17" t="str">
        <f t="shared" si="450"/>
        <v/>
      </c>
      <c r="U549" s="17" t="str">
        <f t="shared" si="451"/>
        <v/>
      </c>
      <c r="V549" s="17" t="str">
        <f t="shared" si="452"/>
        <v/>
      </c>
      <c r="W549" s="17" t="str">
        <f t="shared" si="453"/>
        <v/>
      </c>
      <c r="X549" s="17" t="str">
        <f t="shared" si="454"/>
        <v/>
      </c>
      <c r="Y549" s="17" t="str">
        <f t="shared" si="455"/>
        <v/>
      </c>
      <c r="Z549" s="17">
        <f t="shared" si="456"/>
        <v>8.6880973066905121E-4</v>
      </c>
      <c r="AA549" s="17">
        <f t="shared" si="457"/>
        <v>0</v>
      </c>
      <c r="AB549" s="17">
        <f t="shared" si="458"/>
        <v>1.1600928074244621E-3</v>
      </c>
      <c r="AC549" s="17">
        <f t="shared" si="459"/>
        <v>8.1967213114753079E-4</v>
      </c>
      <c r="AE549" s="17" t="str">
        <f t="shared" ca="1" si="460"/>
        <v/>
      </c>
      <c r="AF549" s="17" t="str">
        <f t="shared" ca="1" si="461"/>
        <v/>
      </c>
      <c r="AG549" s="17" t="str">
        <f t="shared" ca="1" si="462"/>
        <v/>
      </c>
      <c r="AH549" s="17" t="str">
        <f t="shared" ca="1" si="463"/>
        <v/>
      </c>
      <c r="AI549" s="17" t="str">
        <f t="shared" ca="1" si="464"/>
        <v/>
      </c>
      <c r="AJ549" s="17" t="str">
        <f t="shared" ca="1" si="465"/>
        <v/>
      </c>
      <c r="AK549" s="17" t="str">
        <f t="shared" ca="1" si="466"/>
        <v/>
      </c>
      <c r="AL549" s="17" t="str">
        <f t="shared" ca="1" si="467"/>
        <v/>
      </c>
      <c r="AM549" s="17" t="str">
        <f t="shared" ca="1" si="468"/>
        <v/>
      </c>
      <c r="AN549" s="17">
        <f t="shared" ca="1" si="469"/>
        <v>1.4084507042253502E-2</v>
      </c>
      <c r="AO549" s="17">
        <f t="shared" ca="1" si="470"/>
        <v>2.2132796780683917E-2</v>
      </c>
      <c r="AP549" s="17">
        <f t="shared" ca="1" si="471"/>
        <v>4.8602673147023046E-2</v>
      </c>
      <c r="AQ549" s="17">
        <f t="shared" ca="1" si="472"/>
        <v>8.2576383154417954E-3</v>
      </c>
      <c r="AS549" s="17" t="str">
        <f t="shared" ca="1" si="473"/>
        <v/>
      </c>
      <c r="AT549" s="17" t="str">
        <f t="shared" ca="1" si="474"/>
        <v/>
      </c>
      <c r="AU549" s="17" t="str">
        <f t="shared" ca="1" si="475"/>
        <v/>
      </c>
      <c r="AV549" s="17" t="str">
        <f t="shared" ca="1" si="476"/>
        <v/>
      </c>
      <c r="AW549" s="17" t="str">
        <f t="shared" ca="1" si="477"/>
        <v/>
      </c>
      <c r="AX549" s="17" t="str">
        <f t="shared" ca="1" si="478"/>
        <v/>
      </c>
      <c r="AY549" s="17" t="str">
        <f t="shared" ca="1" si="479"/>
        <v/>
      </c>
      <c r="AZ549" s="17" t="str">
        <f t="shared" ca="1" si="480"/>
        <v/>
      </c>
      <c r="BA549" s="17" t="str">
        <f t="shared" ca="1" si="481"/>
        <v/>
      </c>
      <c r="BB549" s="17">
        <f t="shared" ca="1" si="482"/>
        <v>3.9123911731118399E-2</v>
      </c>
      <c r="BC549" s="17">
        <f t="shared" ca="1" si="483"/>
        <v>0.15053226484313043</v>
      </c>
      <c r="BD549" s="17">
        <f t="shared" ca="1" si="484"/>
        <v>0.20904883248743222</v>
      </c>
      <c r="BE549" s="17">
        <f t="shared" ca="1" si="485"/>
        <v>1.3212042305474236E-2</v>
      </c>
      <c r="BG549" s="17" t="str">
        <f t="shared" ca="1" si="486"/>
        <v/>
      </c>
      <c r="BH549" s="17" t="str">
        <f t="shared" ca="1" si="487"/>
        <v/>
      </c>
      <c r="BI549" s="17" t="str">
        <f t="shared" ca="1" si="488"/>
        <v/>
      </c>
      <c r="BJ549" s="17" t="str">
        <f t="shared" ca="1" si="489"/>
        <v/>
      </c>
      <c r="BK549" s="17" t="str">
        <f t="shared" ca="1" si="490"/>
        <v/>
      </c>
      <c r="BL549" s="17" t="str">
        <f t="shared" ca="1" si="491"/>
        <v/>
      </c>
      <c r="BM549" s="17" t="str">
        <f t="shared" ca="1" si="492"/>
        <v/>
      </c>
      <c r="BN549" s="17" t="str">
        <f t="shared" ca="1" si="493"/>
        <v/>
      </c>
      <c r="BO549" s="17" t="str">
        <f t="shared" ca="1" si="494"/>
        <v/>
      </c>
      <c r="BP549" s="17">
        <f t="shared" ca="1" si="495"/>
        <v>3.1997984378936639E-2</v>
      </c>
      <c r="BQ549" s="17">
        <f t="shared" ca="1" si="496"/>
        <v>9.2584125048688071E-2</v>
      </c>
      <c r="BR549" s="17">
        <f t="shared" ca="1" si="497"/>
        <v>0.12678355565843491</v>
      </c>
      <c r="BS549" s="17">
        <f t="shared" ca="1" si="498"/>
        <v>1.8264462809917337E-2</v>
      </c>
      <c r="BX549">
        <f>IF('Macrobond Imports'!FG548="","",'Macrobond Imports'!FG548)</f>
        <v>81</v>
      </c>
      <c r="BY549" t="str">
        <f>IF('Macrobond Imports'!AI548="","",'Macrobond Imports'!AI548)</f>
        <v/>
      </c>
      <c r="CA549" s="37">
        <f t="shared" ca="1" si="499"/>
        <v>3.4482758620689724E-2</v>
      </c>
      <c r="CB549" s="37" t="str">
        <f t="shared" ca="1" si="500"/>
        <v/>
      </c>
    </row>
    <row r="550" spans="1:80" x14ac:dyDescent="0.25">
      <c r="A550" s="10">
        <f>IF('Macrobond Imports'!A549="","",'Macrobond Imports'!A549)</f>
        <v>33817</v>
      </c>
      <c r="B550" s="9" t="str">
        <f>IF('Macrobond Imports'!B549="","",'Macrobond Imports'!B549)</f>
        <v/>
      </c>
      <c r="C550" s="9" t="str">
        <f>IF('Macrobond Imports'!C549="","",'Macrobond Imports'!C549)</f>
        <v/>
      </c>
      <c r="D550" s="9" t="str">
        <f>IF('Macrobond Imports'!Z549="","",'Macrobond Imports'!Z549)</f>
        <v/>
      </c>
      <c r="E550" s="9" t="str">
        <f>IF('Macrobond Imports'!BH549="","",'Macrobond Imports'!BH549)</f>
        <v/>
      </c>
      <c r="F550" s="9" t="str">
        <f>IF('Macrobond Imports'!BJ549="","",'Macrobond Imports'!BJ549)</f>
        <v/>
      </c>
      <c r="G550" s="9" t="str">
        <f>IF('Macrobond Imports'!BK549="","",'Macrobond Imports'!BK549)</f>
        <v/>
      </c>
      <c r="H550" s="9" t="str">
        <f>IF('Macrobond Imports'!BL549="","",'Macrobond Imports'!BL549)</f>
        <v/>
      </c>
      <c r="I550" s="9" t="str">
        <f>IF('Macrobond Imports'!BS549="","",'Macrobond Imports'!BS549)</f>
        <v/>
      </c>
      <c r="J550" s="9" t="str">
        <f>IF('Macrobond Imports'!AA549="","",'Macrobond Imports'!AA549)</f>
        <v/>
      </c>
      <c r="K550" s="9">
        <f>IF('Macrobond Imports'!DF549="","",'Macrobond Imports'!DF549)</f>
        <v>115.1</v>
      </c>
      <c r="L550" s="9">
        <f>IF('Macrobond Imports'!EA549="","",'Macrobond Imports'!EA549)</f>
        <v>100.7</v>
      </c>
      <c r="M550" s="9">
        <f>IF('Macrobond Imports'!FA549="","",'Macrobond Imports'!FA549)</f>
        <v>85.8</v>
      </c>
      <c r="N550" s="9">
        <f>IF('Macrobond Imports'!FC549="","",'Macrobond Imports'!FC549)</f>
        <v>122.3</v>
      </c>
      <c r="P550" s="16">
        <f t="shared" si="446"/>
        <v>33817</v>
      </c>
      <c r="Q550" s="17" t="str">
        <f t="shared" si="447"/>
        <v/>
      </c>
      <c r="R550" s="17" t="str">
        <f t="shared" si="448"/>
        <v/>
      </c>
      <c r="S550" s="17" t="str">
        <f t="shared" si="449"/>
        <v/>
      </c>
      <c r="T550" s="17" t="str">
        <f t="shared" si="450"/>
        <v/>
      </c>
      <c r="U550" s="17" t="str">
        <f t="shared" si="451"/>
        <v/>
      </c>
      <c r="V550" s="17" t="str">
        <f t="shared" si="452"/>
        <v/>
      </c>
      <c r="W550" s="17" t="str">
        <f t="shared" si="453"/>
        <v/>
      </c>
      <c r="X550" s="17" t="str">
        <f t="shared" si="454"/>
        <v/>
      </c>
      <c r="Y550" s="17" t="str">
        <f t="shared" si="455"/>
        <v/>
      </c>
      <c r="Z550" s="17">
        <f t="shared" si="456"/>
        <v>-8.6805555555558023E-4</v>
      </c>
      <c r="AA550" s="17">
        <f t="shared" si="457"/>
        <v>-8.8582677165353063E-3</v>
      </c>
      <c r="AB550" s="17">
        <f t="shared" si="458"/>
        <v>-5.7937427578215184E-3</v>
      </c>
      <c r="AC550" s="17">
        <f t="shared" si="459"/>
        <v>1.6380016380017626E-3</v>
      </c>
      <c r="AE550" s="17" t="str">
        <f t="shared" ca="1" si="460"/>
        <v/>
      </c>
      <c r="AF550" s="17" t="str">
        <f t="shared" ca="1" si="461"/>
        <v/>
      </c>
      <c r="AG550" s="17" t="str">
        <f t="shared" ca="1" si="462"/>
        <v/>
      </c>
      <c r="AH550" s="17" t="str">
        <f t="shared" ca="1" si="463"/>
        <v/>
      </c>
      <c r="AI550" s="17" t="str">
        <f t="shared" ca="1" si="464"/>
        <v/>
      </c>
      <c r="AJ550" s="17" t="str">
        <f t="shared" ca="1" si="465"/>
        <v/>
      </c>
      <c r="AK550" s="17" t="str">
        <f t="shared" ca="1" si="466"/>
        <v/>
      </c>
      <c r="AL550" s="17" t="str">
        <f t="shared" ca="1" si="467"/>
        <v/>
      </c>
      <c r="AM550" s="17" t="str">
        <f t="shared" ca="1" si="468"/>
        <v/>
      </c>
      <c r="AN550" s="17">
        <f t="shared" ca="1" si="469"/>
        <v>1.1423550087873435E-2</v>
      </c>
      <c r="AO550" s="17">
        <f t="shared" ca="1" si="470"/>
        <v>1.6145307769929396E-2</v>
      </c>
      <c r="AP550" s="17">
        <f t="shared" ca="1" si="471"/>
        <v>2.754491017964078E-2</v>
      </c>
      <c r="AQ550" s="17">
        <f t="shared" ca="1" si="472"/>
        <v>1.074380165289246E-2</v>
      </c>
      <c r="AS550" s="17" t="str">
        <f t="shared" ca="1" si="473"/>
        <v/>
      </c>
      <c r="AT550" s="17" t="str">
        <f t="shared" ca="1" si="474"/>
        <v/>
      </c>
      <c r="AU550" s="17" t="str">
        <f t="shared" ca="1" si="475"/>
        <v/>
      </c>
      <c r="AV550" s="17" t="str">
        <f t="shared" ca="1" si="476"/>
        <v/>
      </c>
      <c r="AW550" s="17" t="str">
        <f t="shared" ca="1" si="477"/>
        <v/>
      </c>
      <c r="AX550" s="17" t="str">
        <f t="shared" ca="1" si="478"/>
        <v/>
      </c>
      <c r="AY550" s="17" t="str">
        <f t="shared" ca="1" si="479"/>
        <v/>
      </c>
      <c r="AZ550" s="17" t="str">
        <f t="shared" ca="1" si="480"/>
        <v/>
      </c>
      <c r="BA550" s="17" t="str">
        <f t="shared" ca="1" si="481"/>
        <v/>
      </c>
      <c r="BB550" s="17">
        <f t="shared" ca="1" si="482"/>
        <v>2.1126031596416794E-2</v>
      </c>
      <c r="BC550" s="17">
        <f t="shared" ca="1" si="483"/>
        <v>1.6047824113669007E-2</v>
      </c>
      <c r="BD550" s="17">
        <f t="shared" ca="1" si="484"/>
        <v>0.10419892354480909</v>
      </c>
      <c r="BE550" s="17">
        <f t="shared" ca="1" si="485"/>
        <v>1.6521748842839745E-2</v>
      </c>
      <c r="BG550" s="17" t="str">
        <f t="shared" ca="1" si="486"/>
        <v/>
      </c>
      <c r="BH550" s="17" t="str">
        <f t="shared" ca="1" si="487"/>
        <v/>
      </c>
      <c r="BI550" s="17" t="str">
        <f t="shared" ca="1" si="488"/>
        <v/>
      </c>
      <c r="BJ550" s="17" t="str">
        <f t="shared" ca="1" si="489"/>
        <v/>
      </c>
      <c r="BK550" s="17" t="str">
        <f t="shared" ca="1" si="490"/>
        <v/>
      </c>
      <c r="BL550" s="17" t="str">
        <f t="shared" ca="1" si="491"/>
        <v/>
      </c>
      <c r="BM550" s="17" t="str">
        <f t="shared" ca="1" si="492"/>
        <v/>
      </c>
      <c r="BN550" s="17" t="str">
        <f t="shared" ca="1" si="493"/>
        <v/>
      </c>
      <c r="BO550" s="17" t="str">
        <f t="shared" ca="1" si="494"/>
        <v/>
      </c>
      <c r="BP550" s="17">
        <f t="shared" ca="1" si="495"/>
        <v>2.2977597672356964E-2</v>
      </c>
      <c r="BQ550" s="17">
        <f t="shared" ca="1" si="496"/>
        <v>4.304996111895143E-2</v>
      </c>
      <c r="BR550" s="17">
        <f t="shared" ca="1" si="497"/>
        <v>8.4226835705532688E-2</v>
      </c>
      <c r="BS550" s="17">
        <f t="shared" ca="1" si="498"/>
        <v>1.6556010083126571E-2</v>
      </c>
      <c r="BX550">
        <f>IF('Macrobond Imports'!FG549="","",'Macrobond Imports'!FG549)</f>
        <v>79.7</v>
      </c>
      <c r="BY550" t="str">
        <f>IF('Macrobond Imports'!AI549="","",'Macrobond Imports'!AI549)</f>
        <v/>
      </c>
      <c r="CA550" s="37">
        <f t="shared" ca="1" si="499"/>
        <v>8.8607594936709333E-3</v>
      </c>
      <c r="CB550" s="37" t="str">
        <f t="shared" ca="1" si="500"/>
        <v/>
      </c>
    </row>
    <row r="551" spans="1:80" x14ac:dyDescent="0.25">
      <c r="A551" s="10">
        <f>IF('Macrobond Imports'!A550="","",'Macrobond Imports'!A550)</f>
        <v>33848</v>
      </c>
      <c r="B551" s="9" t="str">
        <f>IF('Macrobond Imports'!B550="","",'Macrobond Imports'!B550)</f>
        <v/>
      </c>
      <c r="C551" s="9" t="str">
        <f>IF('Macrobond Imports'!C550="","",'Macrobond Imports'!C550)</f>
        <v/>
      </c>
      <c r="D551" s="9" t="str">
        <f>IF('Macrobond Imports'!Z550="","",'Macrobond Imports'!Z550)</f>
        <v/>
      </c>
      <c r="E551" s="9" t="str">
        <f>IF('Macrobond Imports'!BH550="","",'Macrobond Imports'!BH550)</f>
        <v/>
      </c>
      <c r="F551" s="9" t="str">
        <f>IF('Macrobond Imports'!BJ550="","",'Macrobond Imports'!BJ550)</f>
        <v/>
      </c>
      <c r="G551" s="9" t="str">
        <f>IF('Macrobond Imports'!BK550="","",'Macrobond Imports'!BK550)</f>
        <v/>
      </c>
      <c r="H551" s="9" t="str">
        <f>IF('Macrobond Imports'!BL550="","",'Macrobond Imports'!BL550)</f>
        <v/>
      </c>
      <c r="I551" s="9" t="str">
        <f>IF('Macrobond Imports'!BS550="","",'Macrobond Imports'!BS550)</f>
        <v/>
      </c>
      <c r="J551" s="9" t="str">
        <f>IF('Macrobond Imports'!AA550="","",'Macrobond Imports'!AA550)</f>
        <v/>
      </c>
      <c r="K551" s="9">
        <f>IF('Macrobond Imports'!DF550="","",'Macrobond Imports'!DF550)</f>
        <v>115.3</v>
      </c>
      <c r="L551" s="9">
        <f>IF('Macrobond Imports'!EA550="","",'Macrobond Imports'!EA550)</f>
        <v>102.8</v>
      </c>
      <c r="M551" s="9">
        <f>IF('Macrobond Imports'!FA550="","",'Macrobond Imports'!FA550)</f>
        <v>85.9</v>
      </c>
      <c r="N551" s="9">
        <f>IF('Macrobond Imports'!FC550="","",'Macrobond Imports'!FC550)</f>
        <v>122.4</v>
      </c>
      <c r="P551" s="16">
        <f t="shared" si="446"/>
        <v>33848</v>
      </c>
      <c r="Q551" s="17" t="str">
        <f t="shared" si="447"/>
        <v/>
      </c>
      <c r="R551" s="17" t="str">
        <f t="shared" si="448"/>
        <v/>
      </c>
      <c r="S551" s="17" t="str">
        <f t="shared" si="449"/>
        <v/>
      </c>
      <c r="T551" s="17" t="str">
        <f t="shared" si="450"/>
        <v/>
      </c>
      <c r="U551" s="17" t="str">
        <f t="shared" si="451"/>
        <v/>
      </c>
      <c r="V551" s="17" t="str">
        <f t="shared" si="452"/>
        <v/>
      </c>
      <c r="W551" s="17" t="str">
        <f t="shared" si="453"/>
        <v/>
      </c>
      <c r="X551" s="17" t="str">
        <f t="shared" si="454"/>
        <v/>
      </c>
      <c r="Y551" s="17" t="str">
        <f t="shared" si="455"/>
        <v/>
      </c>
      <c r="Z551" s="17">
        <f t="shared" si="456"/>
        <v>1.7376194613381024E-3</v>
      </c>
      <c r="AA551" s="17">
        <f t="shared" si="457"/>
        <v>2.0854021847070525E-2</v>
      </c>
      <c r="AB551" s="17">
        <f t="shared" si="458"/>
        <v>1.1655011655011815E-3</v>
      </c>
      <c r="AC551" s="17">
        <f t="shared" si="459"/>
        <v>8.1766148814388373E-4</v>
      </c>
      <c r="AE551" s="17" t="str">
        <f t="shared" ca="1" si="460"/>
        <v/>
      </c>
      <c r="AF551" s="17" t="str">
        <f t="shared" ca="1" si="461"/>
        <v/>
      </c>
      <c r="AG551" s="17" t="str">
        <f t="shared" ca="1" si="462"/>
        <v/>
      </c>
      <c r="AH551" s="17" t="str">
        <f t="shared" ca="1" si="463"/>
        <v/>
      </c>
      <c r="AI551" s="17" t="str">
        <f t="shared" ca="1" si="464"/>
        <v/>
      </c>
      <c r="AJ551" s="17" t="str">
        <f t="shared" ca="1" si="465"/>
        <v/>
      </c>
      <c r="AK551" s="17" t="str">
        <f t="shared" ca="1" si="466"/>
        <v/>
      </c>
      <c r="AL551" s="17" t="str">
        <f t="shared" ca="1" si="467"/>
        <v/>
      </c>
      <c r="AM551" s="17" t="str">
        <f t="shared" ca="1" si="468"/>
        <v/>
      </c>
      <c r="AN551" s="17">
        <f t="shared" ca="1" si="469"/>
        <v>1.1403508771929749E-2</v>
      </c>
      <c r="AO551" s="17">
        <f t="shared" ca="1" si="470"/>
        <v>4.471544715447151E-2</v>
      </c>
      <c r="AP551" s="17">
        <f t="shared" ca="1" si="471"/>
        <v>1.7772511848341166E-2</v>
      </c>
      <c r="AQ551" s="17">
        <f t="shared" ca="1" si="472"/>
        <v>1.1570247933884392E-2</v>
      </c>
      <c r="AS551" s="17" t="str">
        <f t="shared" ca="1" si="473"/>
        <v/>
      </c>
      <c r="AT551" s="17" t="str">
        <f t="shared" ca="1" si="474"/>
        <v/>
      </c>
      <c r="AU551" s="17" t="str">
        <f t="shared" ca="1" si="475"/>
        <v/>
      </c>
      <c r="AV551" s="17" t="str">
        <f t="shared" ca="1" si="476"/>
        <v/>
      </c>
      <c r="AW551" s="17" t="str">
        <f t="shared" ca="1" si="477"/>
        <v/>
      </c>
      <c r="AX551" s="17" t="str">
        <f t="shared" ca="1" si="478"/>
        <v/>
      </c>
      <c r="AY551" s="17" t="str">
        <f t="shared" ca="1" si="479"/>
        <v/>
      </c>
      <c r="AZ551" s="17" t="str">
        <f t="shared" ca="1" si="480"/>
        <v/>
      </c>
      <c r="BA551" s="17" t="str">
        <f t="shared" ca="1" si="481"/>
        <v/>
      </c>
      <c r="BB551" s="17">
        <f t="shared" ca="1" si="482"/>
        <v>6.968614768549708E-3</v>
      </c>
      <c r="BC551" s="17">
        <f t="shared" ca="1" si="483"/>
        <v>4.8087706186882295E-2</v>
      </c>
      <c r="BD551" s="17">
        <f t="shared" ca="1" si="484"/>
        <v>-1.3848608132239759E-2</v>
      </c>
      <c r="BE551" s="17">
        <f t="shared" ca="1" si="485"/>
        <v>1.3179393985529364E-2</v>
      </c>
      <c r="BG551" s="17" t="str">
        <f t="shared" ca="1" si="486"/>
        <v/>
      </c>
      <c r="BH551" s="17" t="str">
        <f t="shared" ca="1" si="487"/>
        <v/>
      </c>
      <c r="BI551" s="17" t="str">
        <f t="shared" ca="1" si="488"/>
        <v/>
      </c>
      <c r="BJ551" s="17" t="str">
        <f t="shared" ca="1" si="489"/>
        <v/>
      </c>
      <c r="BK551" s="17" t="str">
        <f t="shared" ca="1" si="490"/>
        <v/>
      </c>
      <c r="BL551" s="17" t="str">
        <f t="shared" ca="1" si="491"/>
        <v/>
      </c>
      <c r="BM551" s="17" t="str">
        <f t="shared" ca="1" si="492"/>
        <v/>
      </c>
      <c r="BN551" s="17" t="str">
        <f t="shared" ca="1" si="493"/>
        <v/>
      </c>
      <c r="BO551" s="17" t="str">
        <f t="shared" ca="1" si="494"/>
        <v/>
      </c>
      <c r="BP551" s="17">
        <f t="shared" ca="1" si="495"/>
        <v>2.4734048088329796E-2</v>
      </c>
      <c r="BQ551" s="17">
        <f t="shared" ca="1" si="496"/>
        <v>0.12085070547419985</v>
      </c>
      <c r="BR551" s="17">
        <f t="shared" ca="1" si="497"/>
        <v>0.10275673866129487</v>
      </c>
      <c r="BS551" s="17">
        <f t="shared" ca="1" si="498"/>
        <v>1.4869684499314362E-2</v>
      </c>
      <c r="BX551">
        <f>IF('Macrobond Imports'!FG550="","",'Macrobond Imports'!FG550)</f>
        <v>83.8</v>
      </c>
      <c r="BY551" t="str">
        <f>IF('Macrobond Imports'!AI550="","",'Macrobond Imports'!AI550)</f>
        <v/>
      </c>
      <c r="CA551" s="37">
        <f t="shared" ca="1" si="499"/>
        <v>8.8311688311688341E-2</v>
      </c>
      <c r="CB551" s="37" t="str">
        <f t="shared" ca="1" si="500"/>
        <v/>
      </c>
    </row>
    <row r="552" spans="1:80" x14ac:dyDescent="0.25">
      <c r="A552" s="10">
        <f>IF('Macrobond Imports'!A551="","",'Macrobond Imports'!A551)</f>
        <v>33878</v>
      </c>
      <c r="B552" s="9" t="str">
        <f>IF('Macrobond Imports'!B551="","",'Macrobond Imports'!B551)</f>
        <v/>
      </c>
      <c r="C552" s="9" t="str">
        <f>IF('Macrobond Imports'!C551="","",'Macrobond Imports'!C551)</f>
        <v/>
      </c>
      <c r="D552" s="9" t="str">
        <f>IF('Macrobond Imports'!Z551="","",'Macrobond Imports'!Z551)</f>
        <v/>
      </c>
      <c r="E552" s="9" t="str">
        <f>IF('Macrobond Imports'!BH551="","",'Macrobond Imports'!BH551)</f>
        <v/>
      </c>
      <c r="F552" s="9" t="str">
        <f>IF('Macrobond Imports'!BJ551="","",'Macrobond Imports'!BJ551)</f>
        <v/>
      </c>
      <c r="G552" s="9" t="str">
        <f>IF('Macrobond Imports'!BK551="","",'Macrobond Imports'!BK551)</f>
        <v/>
      </c>
      <c r="H552" s="9" t="str">
        <f>IF('Macrobond Imports'!BL551="","",'Macrobond Imports'!BL551)</f>
        <v/>
      </c>
      <c r="I552" s="9" t="str">
        <f>IF('Macrobond Imports'!BS551="","",'Macrobond Imports'!BS551)</f>
        <v/>
      </c>
      <c r="J552" s="9" t="str">
        <f>IF('Macrobond Imports'!AA551="","",'Macrobond Imports'!AA551)</f>
        <v/>
      </c>
      <c r="K552" s="9">
        <f>IF('Macrobond Imports'!DF551="","",'Macrobond Imports'!DF551)</f>
        <v>115.3</v>
      </c>
      <c r="L552" s="9">
        <f>IF('Macrobond Imports'!EA551="","",'Macrobond Imports'!EA551)</f>
        <v>102.8</v>
      </c>
      <c r="M552" s="9">
        <f>IF('Macrobond Imports'!FA551="","",'Macrobond Imports'!FA551)</f>
        <v>86.4</v>
      </c>
      <c r="N552" s="9">
        <f>IF('Macrobond Imports'!FC551="","",'Macrobond Imports'!FC551)</f>
        <v>122.4</v>
      </c>
      <c r="P552" s="16">
        <f t="shared" si="446"/>
        <v>33878</v>
      </c>
      <c r="Q552" s="17" t="str">
        <f t="shared" si="447"/>
        <v/>
      </c>
      <c r="R552" s="17" t="str">
        <f t="shared" si="448"/>
        <v/>
      </c>
      <c r="S552" s="17" t="str">
        <f t="shared" si="449"/>
        <v/>
      </c>
      <c r="T552" s="17" t="str">
        <f t="shared" si="450"/>
        <v/>
      </c>
      <c r="U552" s="17" t="str">
        <f t="shared" si="451"/>
        <v/>
      </c>
      <c r="V552" s="17" t="str">
        <f t="shared" si="452"/>
        <v/>
      </c>
      <c r="W552" s="17" t="str">
        <f t="shared" si="453"/>
        <v/>
      </c>
      <c r="X552" s="17" t="str">
        <f t="shared" si="454"/>
        <v/>
      </c>
      <c r="Y552" s="17" t="str">
        <f t="shared" si="455"/>
        <v/>
      </c>
      <c r="Z552" s="17">
        <f t="shared" si="456"/>
        <v>0</v>
      </c>
      <c r="AA552" s="17">
        <f t="shared" si="457"/>
        <v>0</v>
      </c>
      <c r="AB552" s="17">
        <f t="shared" si="458"/>
        <v>5.8207217694994373E-3</v>
      </c>
      <c r="AC552" s="17">
        <f t="shared" si="459"/>
        <v>0</v>
      </c>
      <c r="AE552" s="17" t="str">
        <f t="shared" ca="1" si="460"/>
        <v/>
      </c>
      <c r="AF552" s="17" t="str">
        <f t="shared" ca="1" si="461"/>
        <v/>
      </c>
      <c r="AG552" s="17" t="str">
        <f t="shared" ca="1" si="462"/>
        <v/>
      </c>
      <c r="AH552" s="17" t="str">
        <f t="shared" ca="1" si="463"/>
        <v/>
      </c>
      <c r="AI552" s="17" t="str">
        <f t="shared" ca="1" si="464"/>
        <v/>
      </c>
      <c r="AJ552" s="17" t="str">
        <f t="shared" ca="1" si="465"/>
        <v/>
      </c>
      <c r="AK552" s="17" t="str">
        <f t="shared" ca="1" si="466"/>
        <v/>
      </c>
      <c r="AL552" s="17" t="str">
        <f t="shared" ca="1" si="467"/>
        <v/>
      </c>
      <c r="AM552" s="17" t="str">
        <f t="shared" ca="1" si="468"/>
        <v/>
      </c>
      <c r="AN552" s="17">
        <f t="shared" ca="1" si="469"/>
        <v>1.1403508771929749E-2</v>
      </c>
      <c r="AO552" s="17">
        <f t="shared" ca="1" si="470"/>
        <v>1.9841269841269771E-2</v>
      </c>
      <c r="AP552" s="17">
        <f t="shared" ca="1" si="471"/>
        <v>3.1026252983293645E-2</v>
      </c>
      <c r="AQ552" s="17">
        <f t="shared" ca="1" si="472"/>
        <v>1.0734929810074512E-2</v>
      </c>
      <c r="AS552" s="17" t="str">
        <f t="shared" ca="1" si="473"/>
        <v/>
      </c>
      <c r="AT552" s="17" t="str">
        <f t="shared" ca="1" si="474"/>
        <v/>
      </c>
      <c r="AU552" s="17" t="str">
        <f t="shared" ca="1" si="475"/>
        <v/>
      </c>
      <c r="AV552" s="17" t="str">
        <f t="shared" ca="1" si="476"/>
        <v/>
      </c>
      <c r="AW552" s="17" t="str">
        <f t="shared" ca="1" si="477"/>
        <v/>
      </c>
      <c r="AX552" s="17" t="str">
        <f t="shared" ca="1" si="478"/>
        <v/>
      </c>
      <c r="AY552" s="17" t="str">
        <f t="shared" ca="1" si="479"/>
        <v/>
      </c>
      <c r="AZ552" s="17" t="str">
        <f t="shared" ca="1" si="480"/>
        <v/>
      </c>
      <c r="BA552" s="17" t="str">
        <f t="shared" ca="1" si="481"/>
        <v/>
      </c>
      <c r="BB552" s="17">
        <f t="shared" ca="1" si="482"/>
        <v>3.476745961865868E-3</v>
      </c>
      <c r="BC552" s="17">
        <f t="shared" ca="1" si="483"/>
        <v>4.8087706186882295E-2</v>
      </c>
      <c r="BD552" s="17">
        <f t="shared" ca="1" si="484"/>
        <v>4.6430566206936419E-3</v>
      </c>
      <c r="BE552" s="17">
        <f t="shared" ca="1" si="485"/>
        <v>9.8642903612260469E-3</v>
      </c>
      <c r="BG552" s="17" t="str">
        <f t="shared" ca="1" si="486"/>
        <v/>
      </c>
      <c r="BH552" s="17" t="str">
        <f t="shared" ca="1" si="487"/>
        <v/>
      </c>
      <c r="BI552" s="17" t="str">
        <f t="shared" ca="1" si="488"/>
        <v/>
      </c>
      <c r="BJ552" s="17" t="str">
        <f t="shared" ca="1" si="489"/>
        <v/>
      </c>
      <c r="BK552" s="17" t="str">
        <f t="shared" ca="1" si="490"/>
        <v/>
      </c>
      <c r="BL552" s="17" t="str">
        <f t="shared" ca="1" si="491"/>
        <v/>
      </c>
      <c r="BM552" s="17" t="str">
        <f t="shared" ca="1" si="492"/>
        <v/>
      </c>
      <c r="BN552" s="17" t="str">
        <f t="shared" ca="1" si="493"/>
        <v/>
      </c>
      <c r="BO552" s="17" t="str">
        <f t="shared" ca="1" si="494"/>
        <v/>
      </c>
      <c r="BP552" s="17">
        <f t="shared" ca="1" si="495"/>
        <v>2.1144789731166069E-2</v>
      </c>
      <c r="BQ552" s="17">
        <f t="shared" ca="1" si="496"/>
        <v>9.8115987659516568E-2</v>
      </c>
      <c r="BR552" s="17">
        <f t="shared" ca="1" si="497"/>
        <v>0.10211728716768387</v>
      </c>
      <c r="BS552" s="17">
        <f t="shared" ca="1" si="498"/>
        <v>1.1536781381807915E-2</v>
      </c>
      <c r="BX552">
        <f>IF('Macrobond Imports'!FG551="","",'Macrobond Imports'!FG551)</f>
        <v>82.9</v>
      </c>
      <c r="BY552" t="str">
        <f>IF('Macrobond Imports'!AI551="","",'Macrobond Imports'!AI551)</f>
        <v/>
      </c>
      <c r="CA552" s="37">
        <f t="shared" ca="1" si="499"/>
        <v>2.8535980148883588E-2</v>
      </c>
      <c r="CB552" s="37" t="str">
        <f t="shared" ca="1" si="500"/>
        <v/>
      </c>
    </row>
    <row r="553" spans="1:80" x14ac:dyDescent="0.25">
      <c r="A553" s="10">
        <f>IF('Macrobond Imports'!A552="","",'Macrobond Imports'!A552)</f>
        <v>33909</v>
      </c>
      <c r="B553" s="9" t="str">
        <f>IF('Macrobond Imports'!B552="","",'Macrobond Imports'!B552)</f>
        <v/>
      </c>
      <c r="C553" s="9" t="str">
        <f>IF('Macrobond Imports'!C552="","",'Macrobond Imports'!C552)</f>
        <v/>
      </c>
      <c r="D553" s="9" t="str">
        <f>IF('Macrobond Imports'!Z552="","",'Macrobond Imports'!Z552)</f>
        <v/>
      </c>
      <c r="E553" s="9" t="str">
        <f>IF('Macrobond Imports'!BH552="","",'Macrobond Imports'!BH552)</f>
        <v/>
      </c>
      <c r="F553" s="9" t="str">
        <f>IF('Macrobond Imports'!BJ552="","",'Macrobond Imports'!BJ552)</f>
        <v/>
      </c>
      <c r="G553" s="9" t="str">
        <f>IF('Macrobond Imports'!BK552="","",'Macrobond Imports'!BK552)</f>
        <v/>
      </c>
      <c r="H553" s="9" t="str">
        <f>IF('Macrobond Imports'!BL552="","",'Macrobond Imports'!BL552)</f>
        <v/>
      </c>
      <c r="I553" s="9" t="str">
        <f>IF('Macrobond Imports'!BS552="","",'Macrobond Imports'!BS552)</f>
        <v/>
      </c>
      <c r="J553" s="9" t="str">
        <f>IF('Macrobond Imports'!AA552="","",'Macrobond Imports'!AA552)</f>
        <v/>
      </c>
      <c r="K553" s="9">
        <f>IF('Macrobond Imports'!DF552="","",'Macrobond Imports'!DF552)</f>
        <v>115.1</v>
      </c>
      <c r="L553" s="9">
        <f>IF('Macrobond Imports'!EA552="","",'Macrobond Imports'!EA552)</f>
        <v>102.5</v>
      </c>
      <c r="M553" s="9">
        <f>IF('Macrobond Imports'!FA552="","",'Macrobond Imports'!FA552)</f>
        <v>85.1</v>
      </c>
      <c r="N553" s="9">
        <f>IF('Macrobond Imports'!FC552="","",'Macrobond Imports'!FC552)</f>
        <v>122.4</v>
      </c>
      <c r="P553" s="16">
        <f t="shared" si="446"/>
        <v>33909</v>
      </c>
      <c r="Q553" s="17" t="str">
        <f t="shared" si="447"/>
        <v/>
      </c>
      <c r="R553" s="17" t="str">
        <f t="shared" si="448"/>
        <v/>
      </c>
      <c r="S553" s="17" t="str">
        <f t="shared" si="449"/>
        <v/>
      </c>
      <c r="T553" s="17" t="str">
        <f t="shared" si="450"/>
        <v/>
      </c>
      <c r="U553" s="17" t="str">
        <f t="shared" si="451"/>
        <v/>
      </c>
      <c r="V553" s="17" t="str">
        <f t="shared" si="452"/>
        <v/>
      </c>
      <c r="W553" s="17" t="str">
        <f t="shared" si="453"/>
        <v/>
      </c>
      <c r="X553" s="17" t="str">
        <f t="shared" si="454"/>
        <v/>
      </c>
      <c r="Y553" s="17" t="str">
        <f t="shared" si="455"/>
        <v/>
      </c>
      <c r="Z553" s="17">
        <f t="shared" si="456"/>
        <v>-1.7346053772766545E-3</v>
      </c>
      <c r="AA553" s="17">
        <f t="shared" si="457"/>
        <v>-2.9182879377431803E-3</v>
      </c>
      <c r="AB553" s="17">
        <f t="shared" si="458"/>
        <v>-1.5046296296296391E-2</v>
      </c>
      <c r="AC553" s="17">
        <f t="shared" si="459"/>
        <v>0</v>
      </c>
      <c r="AE553" s="17" t="str">
        <f t="shared" ca="1" si="460"/>
        <v/>
      </c>
      <c r="AF553" s="17" t="str">
        <f t="shared" ca="1" si="461"/>
        <v/>
      </c>
      <c r="AG553" s="17" t="str">
        <f t="shared" ca="1" si="462"/>
        <v/>
      </c>
      <c r="AH553" s="17" t="str">
        <f t="shared" ca="1" si="463"/>
        <v/>
      </c>
      <c r="AI553" s="17" t="str">
        <f t="shared" ca="1" si="464"/>
        <v/>
      </c>
      <c r="AJ553" s="17" t="str">
        <f t="shared" ca="1" si="465"/>
        <v/>
      </c>
      <c r="AK553" s="17" t="str">
        <f t="shared" ca="1" si="466"/>
        <v/>
      </c>
      <c r="AL553" s="17" t="str">
        <f t="shared" ca="1" si="467"/>
        <v/>
      </c>
      <c r="AM553" s="17" t="str">
        <f t="shared" ca="1" si="468"/>
        <v/>
      </c>
      <c r="AN553" s="17">
        <f t="shared" ca="1" si="469"/>
        <v>8.76424189307623E-3</v>
      </c>
      <c r="AO553" s="17">
        <f t="shared" ca="1" si="470"/>
        <v>1.7874875868917561E-2</v>
      </c>
      <c r="AP553" s="17">
        <f t="shared" ca="1" si="471"/>
        <v>8.2938388625590775E-3</v>
      </c>
      <c r="AQ553" s="17">
        <f t="shared" ca="1" si="472"/>
        <v>1.0734929810074512E-2</v>
      </c>
      <c r="AS553" s="17" t="str">
        <f t="shared" ca="1" si="473"/>
        <v/>
      </c>
      <c r="AT553" s="17" t="str">
        <f t="shared" ca="1" si="474"/>
        <v/>
      </c>
      <c r="AU553" s="17" t="str">
        <f t="shared" ca="1" si="475"/>
        <v/>
      </c>
      <c r="AV553" s="17" t="str">
        <f t="shared" ca="1" si="476"/>
        <v/>
      </c>
      <c r="AW553" s="17" t="str">
        <f t="shared" ca="1" si="477"/>
        <v/>
      </c>
      <c r="AX553" s="17" t="str">
        <f t="shared" ca="1" si="478"/>
        <v/>
      </c>
      <c r="AY553" s="17" t="str">
        <f t="shared" ca="1" si="479"/>
        <v/>
      </c>
      <c r="AZ553" s="17" t="str">
        <f t="shared" ca="1" si="480"/>
        <v/>
      </c>
      <c r="BA553" s="17" t="str">
        <f t="shared" ca="1" si="481"/>
        <v/>
      </c>
      <c r="BB553" s="17">
        <f t="shared" ca="1" si="482"/>
        <v>0</v>
      </c>
      <c r="BC553" s="17">
        <f t="shared" ca="1" si="483"/>
        <v>7.3439517578293589E-2</v>
      </c>
      <c r="BD553" s="17">
        <f t="shared" ca="1" si="484"/>
        <v>-3.2236832833577256E-2</v>
      </c>
      <c r="BE553" s="17">
        <f t="shared" ca="1" si="485"/>
        <v>3.2746595615342766E-3</v>
      </c>
      <c r="BG553" s="17" t="str">
        <f t="shared" ca="1" si="486"/>
        <v/>
      </c>
      <c r="BH553" s="17" t="str">
        <f t="shared" ca="1" si="487"/>
        <v/>
      </c>
      <c r="BI553" s="17" t="str">
        <f t="shared" ca="1" si="488"/>
        <v/>
      </c>
      <c r="BJ553" s="17" t="str">
        <f t="shared" ca="1" si="489"/>
        <v/>
      </c>
      <c r="BK553" s="17" t="str">
        <f t="shared" ca="1" si="490"/>
        <v/>
      </c>
      <c r="BL553" s="17" t="str">
        <f t="shared" ca="1" si="491"/>
        <v/>
      </c>
      <c r="BM553" s="17" t="str">
        <f t="shared" ca="1" si="492"/>
        <v/>
      </c>
      <c r="BN553" s="17" t="str">
        <f t="shared" ca="1" si="493"/>
        <v/>
      </c>
      <c r="BO553" s="17" t="str">
        <f t="shared" ca="1" si="494"/>
        <v/>
      </c>
      <c r="BP553" s="17">
        <f t="shared" ca="1" si="495"/>
        <v>1.0507808775576333E-2</v>
      </c>
      <c r="BQ553" s="17">
        <f t="shared" ca="1" si="496"/>
        <v>4.4349503831476733E-2</v>
      </c>
      <c r="BR553" s="17">
        <f t="shared" ca="1" si="497"/>
        <v>3.3732580231211617E-2</v>
      </c>
      <c r="BS553" s="17">
        <f t="shared" ca="1" si="498"/>
        <v>9.8764832924849166E-3</v>
      </c>
      <c r="BX553">
        <f>IF('Macrobond Imports'!FG552="","",'Macrobond Imports'!FG552)</f>
        <v>83.8</v>
      </c>
      <c r="BY553" t="str">
        <f>IF('Macrobond Imports'!AI552="","",'Macrobond Imports'!AI552)</f>
        <v/>
      </c>
      <c r="CA553" s="37">
        <f t="shared" ca="1" si="499"/>
        <v>3.2019704433497553E-2</v>
      </c>
      <c r="CB553" s="37" t="str">
        <f t="shared" ca="1" si="500"/>
        <v/>
      </c>
    </row>
    <row r="554" spans="1:80" x14ac:dyDescent="0.25">
      <c r="A554" s="10">
        <f>IF('Macrobond Imports'!A553="","",'Macrobond Imports'!A553)</f>
        <v>33939</v>
      </c>
      <c r="B554" s="9" t="str">
        <f>IF('Macrobond Imports'!B553="","",'Macrobond Imports'!B553)</f>
        <v/>
      </c>
      <c r="C554" s="9" t="str">
        <f>IF('Macrobond Imports'!C553="","",'Macrobond Imports'!C553)</f>
        <v/>
      </c>
      <c r="D554" s="9" t="str">
        <f>IF('Macrobond Imports'!Z553="","",'Macrobond Imports'!Z553)</f>
        <v/>
      </c>
      <c r="E554" s="9" t="str">
        <f>IF('Macrobond Imports'!BH553="","",'Macrobond Imports'!BH553)</f>
        <v/>
      </c>
      <c r="F554" s="9" t="str">
        <f>IF('Macrobond Imports'!BJ553="","",'Macrobond Imports'!BJ553)</f>
        <v/>
      </c>
      <c r="G554" s="9" t="str">
        <f>IF('Macrobond Imports'!BK553="","",'Macrobond Imports'!BK553)</f>
        <v/>
      </c>
      <c r="H554" s="9" t="str">
        <f>IF('Macrobond Imports'!BL553="","",'Macrobond Imports'!BL553)</f>
        <v/>
      </c>
      <c r="I554" s="9" t="str">
        <f>IF('Macrobond Imports'!BS553="","",'Macrobond Imports'!BS553)</f>
        <v/>
      </c>
      <c r="J554" s="9" t="str">
        <f>IF('Macrobond Imports'!AA553="","",'Macrobond Imports'!AA553)</f>
        <v/>
      </c>
      <c r="K554" s="9">
        <f>IF('Macrobond Imports'!DF553="","",'Macrobond Imports'!DF553)</f>
        <v>115.1</v>
      </c>
      <c r="L554" s="9">
        <f>IF('Macrobond Imports'!EA553="","",'Macrobond Imports'!EA553)</f>
        <v>101.3</v>
      </c>
      <c r="M554" s="9">
        <f>IF('Macrobond Imports'!FA553="","",'Macrobond Imports'!FA553)</f>
        <v>84.6</v>
      </c>
      <c r="N554" s="9">
        <f>IF('Macrobond Imports'!FC553="","",'Macrobond Imports'!FC553)</f>
        <v>122.5</v>
      </c>
      <c r="P554" s="16">
        <f t="shared" si="446"/>
        <v>33939</v>
      </c>
      <c r="Q554" s="17" t="str">
        <f t="shared" si="447"/>
        <v/>
      </c>
      <c r="R554" s="17" t="str">
        <f t="shared" si="448"/>
        <v/>
      </c>
      <c r="S554" s="17" t="str">
        <f t="shared" si="449"/>
        <v/>
      </c>
      <c r="T554" s="17" t="str">
        <f t="shared" si="450"/>
        <v/>
      </c>
      <c r="U554" s="17" t="str">
        <f t="shared" si="451"/>
        <v/>
      </c>
      <c r="V554" s="17" t="str">
        <f t="shared" si="452"/>
        <v/>
      </c>
      <c r="W554" s="17" t="str">
        <f t="shared" si="453"/>
        <v/>
      </c>
      <c r="X554" s="17" t="str">
        <f t="shared" si="454"/>
        <v/>
      </c>
      <c r="Y554" s="17" t="str">
        <f t="shared" si="455"/>
        <v/>
      </c>
      <c r="Z554" s="17">
        <f t="shared" si="456"/>
        <v>0</v>
      </c>
      <c r="AA554" s="17">
        <f t="shared" si="457"/>
        <v>-1.1707317073170742E-2</v>
      </c>
      <c r="AB554" s="17">
        <f t="shared" si="458"/>
        <v>-5.8754406580493468E-3</v>
      </c>
      <c r="AC554" s="17">
        <f t="shared" si="459"/>
        <v>8.1699346405228468E-4</v>
      </c>
      <c r="AE554" s="17" t="str">
        <f t="shared" ca="1" si="460"/>
        <v/>
      </c>
      <c r="AF554" s="17" t="str">
        <f t="shared" ca="1" si="461"/>
        <v/>
      </c>
      <c r="AG554" s="17" t="str">
        <f t="shared" ca="1" si="462"/>
        <v/>
      </c>
      <c r="AH554" s="17" t="str">
        <f t="shared" ca="1" si="463"/>
        <v/>
      </c>
      <c r="AI554" s="17" t="str">
        <f t="shared" ca="1" si="464"/>
        <v/>
      </c>
      <c r="AJ554" s="17" t="str">
        <f t="shared" ca="1" si="465"/>
        <v/>
      </c>
      <c r="AK554" s="17" t="str">
        <f t="shared" ca="1" si="466"/>
        <v/>
      </c>
      <c r="AL554" s="17" t="str">
        <f t="shared" ca="1" si="467"/>
        <v/>
      </c>
      <c r="AM554" s="17" t="str">
        <f t="shared" ca="1" si="468"/>
        <v/>
      </c>
      <c r="AN554" s="17">
        <f t="shared" ca="1" si="469"/>
        <v>9.6491228070174628E-3</v>
      </c>
      <c r="AO554" s="17">
        <f t="shared" ca="1" si="470"/>
        <v>3.1568228105906204E-2</v>
      </c>
      <c r="AP554" s="17">
        <f t="shared" ca="1" si="471"/>
        <v>3.5587188612098419E-3</v>
      </c>
      <c r="AQ554" s="17">
        <f t="shared" ca="1" si="472"/>
        <v>1.1560693641618602E-2</v>
      </c>
      <c r="AS554" s="17" t="str">
        <f t="shared" ca="1" si="473"/>
        <v/>
      </c>
      <c r="AT554" s="17" t="str">
        <f t="shared" ca="1" si="474"/>
        <v/>
      </c>
      <c r="AU554" s="17" t="str">
        <f t="shared" ca="1" si="475"/>
        <v/>
      </c>
      <c r="AV554" s="17" t="str">
        <f t="shared" ca="1" si="476"/>
        <v/>
      </c>
      <c r="AW554" s="17" t="str">
        <f t="shared" ca="1" si="477"/>
        <v/>
      </c>
      <c r="AX554" s="17" t="str">
        <f t="shared" ca="1" si="478"/>
        <v/>
      </c>
      <c r="AY554" s="17" t="str">
        <f t="shared" ca="1" si="479"/>
        <v/>
      </c>
      <c r="AZ554" s="17" t="str">
        <f t="shared" ca="1" si="480"/>
        <v/>
      </c>
      <c r="BA554" s="17" t="str">
        <f t="shared" ca="1" si="481"/>
        <v/>
      </c>
      <c r="BB554" s="17">
        <f t="shared" ca="1" si="482"/>
        <v>-6.9203892418741031E-3</v>
      </c>
      <c r="BC554" s="17">
        <f t="shared" ca="1" si="483"/>
        <v>-5.7100679411255739E-2</v>
      </c>
      <c r="BD554" s="17">
        <f t="shared" ca="1" si="484"/>
        <v>-5.9175113322878836E-2</v>
      </c>
      <c r="BE554" s="17">
        <f t="shared" ca="1" si="485"/>
        <v>3.2719809078782802E-3</v>
      </c>
      <c r="BG554" s="17" t="str">
        <f t="shared" ca="1" si="486"/>
        <v/>
      </c>
      <c r="BH554" s="17" t="str">
        <f t="shared" ca="1" si="487"/>
        <v/>
      </c>
      <c r="BI554" s="17" t="str">
        <f t="shared" ca="1" si="488"/>
        <v/>
      </c>
      <c r="BJ554" s="17" t="str">
        <f t="shared" ca="1" si="489"/>
        <v/>
      </c>
      <c r="BK554" s="17" t="str">
        <f t="shared" ca="1" si="490"/>
        <v/>
      </c>
      <c r="BL554" s="17" t="str">
        <f t="shared" ca="1" si="491"/>
        <v/>
      </c>
      <c r="BM554" s="17" t="str">
        <f t="shared" ca="1" si="492"/>
        <v/>
      </c>
      <c r="BN554" s="17" t="str">
        <f t="shared" ca="1" si="493"/>
        <v/>
      </c>
      <c r="BO554" s="17" t="str">
        <f t="shared" ca="1" si="494"/>
        <v/>
      </c>
      <c r="BP554" s="17">
        <f t="shared" ca="1" si="495"/>
        <v>0</v>
      </c>
      <c r="BQ554" s="17">
        <f t="shared" ca="1" si="496"/>
        <v>-5.896793043586035E-3</v>
      </c>
      <c r="BR554" s="17">
        <f t="shared" ca="1" si="497"/>
        <v>-3.677844111519657E-2</v>
      </c>
      <c r="BS554" s="17">
        <f t="shared" ca="1" si="498"/>
        <v>8.2135178715398993E-3</v>
      </c>
      <c r="BX554">
        <f>IF('Macrobond Imports'!FG553="","",'Macrobond Imports'!FG553)</f>
        <v>79.8</v>
      </c>
      <c r="BY554" t="str">
        <f>IF('Macrobond Imports'!AI553="","",'Macrobond Imports'!AI553)</f>
        <v/>
      </c>
      <c r="CA554" s="37">
        <f t="shared" ca="1" si="499"/>
        <v>2.3076923076922995E-2</v>
      </c>
      <c r="CB554" s="37" t="str">
        <f t="shared" ca="1" si="500"/>
        <v/>
      </c>
    </row>
    <row r="555" spans="1:80" x14ac:dyDescent="0.25">
      <c r="A555" s="10">
        <f>IF('Macrobond Imports'!A554="","",'Macrobond Imports'!A554)</f>
        <v>33970</v>
      </c>
      <c r="B555" s="9" t="str">
        <f>IF('Macrobond Imports'!B554="","",'Macrobond Imports'!B554)</f>
        <v/>
      </c>
      <c r="C555" s="9" t="str">
        <f>IF('Macrobond Imports'!C554="","",'Macrobond Imports'!C554)</f>
        <v/>
      </c>
      <c r="D555" s="9" t="str">
        <f>IF('Macrobond Imports'!Z554="","",'Macrobond Imports'!Z554)</f>
        <v/>
      </c>
      <c r="E555" s="9" t="str">
        <f>IF('Macrobond Imports'!BH554="","",'Macrobond Imports'!BH554)</f>
        <v/>
      </c>
      <c r="F555" s="9" t="str">
        <f>IF('Macrobond Imports'!BJ554="","",'Macrobond Imports'!BJ554)</f>
        <v/>
      </c>
      <c r="G555" s="9" t="str">
        <f>IF('Macrobond Imports'!BK554="","",'Macrobond Imports'!BK554)</f>
        <v/>
      </c>
      <c r="H555" s="9" t="str">
        <f>IF('Macrobond Imports'!BL554="","",'Macrobond Imports'!BL554)</f>
        <v/>
      </c>
      <c r="I555" s="9" t="str">
        <f>IF('Macrobond Imports'!BS554="","",'Macrobond Imports'!BS554)</f>
        <v/>
      </c>
      <c r="J555" s="9" t="str">
        <f>IF('Macrobond Imports'!AA554="","",'Macrobond Imports'!AA554)</f>
        <v/>
      </c>
      <c r="K555" s="9">
        <f>IF('Macrobond Imports'!DF554="","",'Macrobond Imports'!DF554)</f>
        <v>115.4</v>
      </c>
      <c r="L555" s="9">
        <f>IF('Macrobond Imports'!EA554="","",'Macrobond Imports'!EA554)</f>
        <v>101.7</v>
      </c>
      <c r="M555" s="9">
        <f>IF('Macrobond Imports'!FA554="","",'Macrobond Imports'!FA554)</f>
        <v>84.5</v>
      </c>
      <c r="N555" s="9">
        <f>IF('Macrobond Imports'!FC554="","",'Macrobond Imports'!FC554)</f>
        <v>122.9</v>
      </c>
      <c r="P555" s="16">
        <f t="shared" si="446"/>
        <v>33970</v>
      </c>
      <c r="Q555" s="17" t="str">
        <f t="shared" si="447"/>
        <v/>
      </c>
      <c r="R555" s="17" t="str">
        <f t="shared" si="448"/>
        <v/>
      </c>
      <c r="S555" s="17" t="str">
        <f t="shared" si="449"/>
        <v/>
      </c>
      <c r="T555" s="17" t="str">
        <f t="shared" si="450"/>
        <v/>
      </c>
      <c r="U555" s="17" t="str">
        <f t="shared" si="451"/>
        <v/>
      </c>
      <c r="V555" s="17" t="str">
        <f t="shared" si="452"/>
        <v/>
      </c>
      <c r="W555" s="17" t="str">
        <f t="shared" si="453"/>
        <v/>
      </c>
      <c r="X555" s="17" t="str">
        <f t="shared" si="454"/>
        <v/>
      </c>
      <c r="Y555" s="17" t="str">
        <f t="shared" si="455"/>
        <v/>
      </c>
      <c r="Z555" s="17">
        <f t="shared" si="456"/>
        <v>2.6064291920071536E-3</v>
      </c>
      <c r="AA555" s="17">
        <f t="shared" si="457"/>
        <v>3.9486673247779436E-3</v>
      </c>
      <c r="AB555" s="17">
        <f t="shared" si="458"/>
        <v>-1.1820330969266601E-3</v>
      </c>
      <c r="AC555" s="17">
        <f t="shared" si="459"/>
        <v>3.2653061224490187E-3</v>
      </c>
      <c r="AE555" s="17" t="str">
        <f t="shared" ca="1" si="460"/>
        <v/>
      </c>
      <c r="AF555" s="17" t="str">
        <f t="shared" ca="1" si="461"/>
        <v/>
      </c>
      <c r="AG555" s="17" t="str">
        <f t="shared" ca="1" si="462"/>
        <v/>
      </c>
      <c r="AH555" s="17" t="str">
        <f t="shared" ca="1" si="463"/>
        <v/>
      </c>
      <c r="AI555" s="17" t="str">
        <f t="shared" ca="1" si="464"/>
        <v/>
      </c>
      <c r="AJ555" s="17" t="str">
        <f t="shared" ca="1" si="465"/>
        <v/>
      </c>
      <c r="AK555" s="17" t="str">
        <f t="shared" ca="1" si="466"/>
        <v/>
      </c>
      <c r="AL555" s="17" t="str">
        <f t="shared" ca="1" si="467"/>
        <v/>
      </c>
      <c r="AM555" s="17" t="str">
        <f t="shared" ca="1" si="468"/>
        <v/>
      </c>
      <c r="AN555" s="17">
        <f t="shared" ca="1" si="469"/>
        <v>1.763668430335108E-2</v>
      </c>
      <c r="AO555" s="17">
        <f t="shared" ca="1" si="470"/>
        <v>4.629629629629628E-2</v>
      </c>
      <c r="AP555" s="17">
        <f t="shared" ca="1" si="471"/>
        <v>3.9360393603936172E-2</v>
      </c>
      <c r="AQ555" s="17">
        <f t="shared" ca="1" si="472"/>
        <v>1.5702479338842945E-2</v>
      </c>
      <c r="AS555" s="17" t="str">
        <f t="shared" ca="1" si="473"/>
        <v/>
      </c>
      <c r="AT555" s="17" t="str">
        <f t="shared" ca="1" si="474"/>
        <v/>
      </c>
      <c r="AU555" s="17" t="str">
        <f t="shared" ca="1" si="475"/>
        <v/>
      </c>
      <c r="AV555" s="17" t="str">
        <f t="shared" ca="1" si="476"/>
        <v/>
      </c>
      <c r="AW555" s="17" t="str">
        <f t="shared" ca="1" si="477"/>
        <v/>
      </c>
      <c r="AX555" s="17" t="str">
        <f t="shared" ca="1" si="478"/>
        <v/>
      </c>
      <c r="AY555" s="17" t="str">
        <f t="shared" ca="1" si="479"/>
        <v/>
      </c>
      <c r="AZ555" s="17" t="str">
        <f t="shared" ca="1" si="480"/>
        <v/>
      </c>
      <c r="BA555" s="17" t="str">
        <f t="shared" ca="1" si="481"/>
        <v/>
      </c>
      <c r="BB555" s="17">
        <f t="shared" ca="1" si="482"/>
        <v>3.4737266484303753E-3</v>
      </c>
      <c r="BC555" s="17">
        <f t="shared" ca="1" si="483"/>
        <v>-4.2119454054971639E-2</v>
      </c>
      <c r="BD555" s="17">
        <f t="shared" ca="1" si="484"/>
        <v>-8.5103711275978711E-2</v>
      </c>
      <c r="BE555" s="17">
        <f t="shared" ca="1" si="485"/>
        <v>1.6440263970258329E-2</v>
      </c>
      <c r="BG555" s="17" t="str">
        <f t="shared" ca="1" si="486"/>
        <v/>
      </c>
      <c r="BH555" s="17" t="str">
        <f t="shared" ca="1" si="487"/>
        <v/>
      </c>
      <c r="BI555" s="17" t="str">
        <f t="shared" ca="1" si="488"/>
        <v/>
      </c>
      <c r="BJ555" s="17" t="str">
        <f t="shared" ca="1" si="489"/>
        <v/>
      </c>
      <c r="BK555" s="17" t="str">
        <f t="shared" ca="1" si="490"/>
        <v/>
      </c>
      <c r="BL555" s="17" t="str">
        <f t="shared" ca="1" si="491"/>
        <v/>
      </c>
      <c r="BM555" s="17" t="str">
        <f t="shared" ca="1" si="492"/>
        <v/>
      </c>
      <c r="BN555" s="17" t="str">
        <f t="shared" ca="1" si="493"/>
        <v/>
      </c>
      <c r="BO555" s="17" t="str">
        <f t="shared" ca="1" si="494"/>
        <v/>
      </c>
      <c r="BP555" s="17">
        <f t="shared" ca="1" si="495"/>
        <v>3.4752363040124745E-3</v>
      </c>
      <c r="BQ555" s="17">
        <f t="shared" ca="1" si="496"/>
        <v>1.9694726889454284E-3</v>
      </c>
      <c r="BR555" s="17">
        <f t="shared" ca="1" si="497"/>
        <v>-4.1279913637651267E-2</v>
      </c>
      <c r="BS555" s="17">
        <f t="shared" ca="1" si="498"/>
        <v>1.3146941893870778E-2</v>
      </c>
      <c r="BX555">
        <f>IF('Macrobond Imports'!FG554="","",'Macrobond Imports'!FG554)</f>
        <v>78.599999999999994</v>
      </c>
      <c r="BY555" t="str">
        <f>IF('Macrobond Imports'!AI554="","",'Macrobond Imports'!AI554)</f>
        <v/>
      </c>
      <c r="CA555" s="37">
        <f t="shared" ca="1" si="499"/>
        <v>5.6451612903225756E-2</v>
      </c>
      <c r="CB555" s="37" t="str">
        <f t="shared" ca="1" si="500"/>
        <v/>
      </c>
    </row>
    <row r="556" spans="1:80" x14ac:dyDescent="0.25">
      <c r="A556" s="10">
        <f>IF('Macrobond Imports'!A555="","",'Macrobond Imports'!A555)</f>
        <v>34001</v>
      </c>
      <c r="B556" s="9" t="str">
        <f>IF('Macrobond Imports'!B555="","",'Macrobond Imports'!B555)</f>
        <v/>
      </c>
      <c r="C556" s="9" t="str">
        <f>IF('Macrobond Imports'!C555="","",'Macrobond Imports'!C555)</f>
        <v/>
      </c>
      <c r="D556" s="9" t="str">
        <f>IF('Macrobond Imports'!Z555="","",'Macrobond Imports'!Z555)</f>
        <v/>
      </c>
      <c r="E556" s="9" t="str">
        <f>IF('Macrobond Imports'!BH555="","",'Macrobond Imports'!BH555)</f>
        <v/>
      </c>
      <c r="F556" s="9" t="str">
        <f>IF('Macrobond Imports'!BJ555="","",'Macrobond Imports'!BJ555)</f>
        <v/>
      </c>
      <c r="G556" s="9" t="str">
        <f>IF('Macrobond Imports'!BK555="","",'Macrobond Imports'!BK555)</f>
        <v/>
      </c>
      <c r="H556" s="9" t="str">
        <f>IF('Macrobond Imports'!BL555="","",'Macrobond Imports'!BL555)</f>
        <v/>
      </c>
      <c r="I556" s="9" t="str">
        <f>IF('Macrobond Imports'!BS555="","",'Macrobond Imports'!BS555)</f>
        <v/>
      </c>
      <c r="J556" s="9" t="str">
        <f>IF('Macrobond Imports'!AA555="","",'Macrobond Imports'!AA555)</f>
        <v/>
      </c>
      <c r="K556" s="9">
        <f>IF('Macrobond Imports'!DF555="","",'Macrobond Imports'!DF555)</f>
        <v>115.9</v>
      </c>
      <c r="L556" s="9">
        <f>IF('Macrobond Imports'!EA555="","",'Macrobond Imports'!EA555)</f>
        <v>101.2</v>
      </c>
      <c r="M556" s="9">
        <f>IF('Macrobond Imports'!FA555="","",'Macrobond Imports'!FA555)</f>
        <v>85.1</v>
      </c>
      <c r="N556" s="9">
        <f>IF('Macrobond Imports'!FC555="","",'Macrobond Imports'!FC555)</f>
        <v>123.5</v>
      </c>
      <c r="P556" s="16">
        <f t="shared" si="446"/>
        <v>34001</v>
      </c>
      <c r="Q556" s="17" t="str">
        <f t="shared" si="447"/>
        <v/>
      </c>
      <c r="R556" s="17" t="str">
        <f t="shared" si="448"/>
        <v/>
      </c>
      <c r="S556" s="17" t="str">
        <f t="shared" si="449"/>
        <v/>
      </c>
      <c r="T556" s="17" t="str">
        <f t="shared" si="450"/>
        <v/>
      </c>
      <c r="U556" s="17" t="str">
        <f t="shared" si="451"/>
        <v/>
      </c>
      <c r="V556" s="17" t="str">
        <f t="shared" si="452"/>
        <v/>
      </c>
      <c r="W556" s="17" t="str">
        <f t="shared" si="453"/>
        <v/>
      </c>
      <c r="X556" s="17" t="str">
        <f t="shared" si="454"/>
        <v/>
      </c>
      <c r="Y556" s="17" t="str">
        <f t="shared" si="455"/>
        <v/>
      </c>
      <c r="Z556" s="17">
        <f t="shared" si="456"/>
        <v>4.3327556325822858E-3</v>
      </c>
      <c r="AA556" s="17">
        <f t="shared" si="457"/>
        <v>-4.9164208456243808E-3</v>
      </c>
      <c r="AB556" s="17">
        <f t="shared" si="458"/>
        <v>7.1005917159763232E-3</v>
      </c>
      <c r="AC556" s="17">
        <f t="shared" si="459"/>
        <v>4.8820179007322828E-3</v>
      </c>
      <c r="AE556" s="17" t="str">
        <f t="shared" ca="1" si="460"/>
        <v/>
      </c>
      <c r="AF556" s="17" t="str">
        <f t="shared" ca="1" si="461"/>
        <v/>
      </c>
      <c r="AG556" s="17" t="str">
        <f t="shared" ca="1" si="462"/>
        <v/>
      </c>
      <c r="AH556" s="17" t="str">
        <f t="shared" ca="1" si="463"/>
        <v/>
      </c>
      <c r="AI556" s="17" t="str">
        <f t="shared" ca="1" si="464"/>
        <v/>
      </c>
      <c r="AJ556" s="17" t="str">
        <f t="shared" ca="1" si="465"/>
        <v/>
      </c>
      <c r="AK556" s="17" t="str">
        <f t="shared" ca="1" si="466"/>
        <v/>
      </c>
      <c r="AL556" s="17" t="str">
        <f t="shared" ca="1" si="467"/>
        <v/>
      </c>
      <c r="AM556" s="17" t="str">
        <f t="shared" ca="1" si="468"/>
        <v/>
      </c>
      <c r="AN556" s="17">
        <f t="shared" ca="1" si="469"/>
        <v>1.8453427065026506E-2</v>
      </c>
      <c r="AO556" s="17">
        <f t="shared" ca="1" si="470"/>
        <v>2.6369168356997985E-2</v>
      </c>
      <c r="AP556" s="17">
        <f t="shared" ca="1" si="471"/>
        <v>3.2766990291261955E-2</v>
      </c>
      <c r="AQ556" s="17">
        <f t="shared" ca="1" si="472"/>
        <v>1.8136850783182279E-2</v>
      </c>
      <c r="AS556" s="17" t="str">
        <f t="shared" ca="1" si="473"/>
        <v/>
      </c>
      <c r="AT556" s="17" t="str">
        <f t="shared" ca="1" si="474"/>
        <v/>
      </c>
      <c r="AU556" s="17" t="str">
        <f t="shared" ca="1" si="475"/>
        <v/>
      </c>
      <c r="AV556" s="17" t="str">
        <f t="shared" ca="1" si="476"/>
        <v/>
      </c>
      <c r="AW556" s="17" t="str">
        <f t="shared" ca="1" si="477"/>
        <v/>
      </c>
      <c r="AX556" s="17" t="str">
        <f t="shared" ca="1" si="478"/>
        <v/>
      </c>
      <c r="AY556" s="17" t="str">
        <f t="shared" ca="1" si="479"/>
        <v/>
      </c>
      <c r="AZ556" s="17" t="str">
        <f t="shared" ca="1" si="480"/>
        <v/>
      </c>
      <c r="BA556" s="17" t="str">
        <f t="shared" ca="1" si="481"/>
        <v/>
      </c>
      <c r="BB556" s="17">
        <f t="shared" ca="1" si="482"/>
        <v>2.8093111655346004E-2</v>
      </c>
      <c r="BC556" s="17">
        <f t="shared" ca="1" si="483"/>
        <v>-4.9774702176100472E-2</v>
      </c>
      <c r="BD556" s="17">
        <f t="shared" ca="1" si="484"/>
        <v>0</v>
      </c>
      <c r="BE556" s="17">
        <f t="shared" ca="1" si="485"/>
        <v>3.6435211514370014E-2</v>
      </c>
      <c r="BG556" s="17" t="str">
        <f t="shared" ca="1" si="486"/>
        <v/>
      </c>
      <c r="BH556" s="17" t="str">
        <f t="shared" ca="1" si="487"/>
        <v/>
      </c>
      <c r="BI556" s="17" t="str">
        <f t="shared" ca="1" si="488"/>
        <v/>
      </c>
      <c r="BJ556" s="17" t="str">
        <f t="shared" ca="1" si="489"/>
        <v/>
      </c>
      <c r="BK556" s="17" t="str">
        <f t="shared" ca="1" si="490"/>
        <v/>
      </c>
      <c r="BL556" s="17" t="str">
        <f t="shared" ca="1" si="491"/>
        <v/>
      </c>
      <c r="BM556" s="17" t="str">
        <f t="shared" ca="1" si="492"/>
        <v/>
      </c>
      <c r="BN556" s="17" t="str">
        <f t="shared" ca="1" si="493"/>
        <v/>
      </c>
      <c r="BO556" s="17" t="str">
        <f t="shared" ca="1" si="494"/>
        <v/>
      </c>
      <c r="BP556" s="17">
        <f t="shared" ca="1" si="495"/>
        <v>1.3949264832982644E-2</v>
      </c>
      <c r="BQ556" s="17">
        <f t="shared" ca="1" si="496"/>
        <v>9.9551402348407869E-3</v>
      </c>
      <c r="BR556" s="17">
        <f t="shared" ca="1" si="497"/>
        <v>-1.6250455061643909E-2</v>
      </c>
      <c r="BS556" s="17">
        <f t="shared" ca="1" si="498"/>
        <v>1.9720149839977497E-2</v>
      </c>
      <c r="BX556">
        <f>IF('Macrobond Imports'!FG555="","",'Macrobond Imports'!FG555)</f>
        <v>77.5</v>
      </c>
      <c r="BY556" t="str">
        <f>IF('Macrobond Imports'!AI555="","",'Macrobond Imports'!AI555)</f>
        <v/>
      </c>
      <c r="CA556" s="37">
        <f t="shared" ca="1" si="499"/>
        <v>2.6490066225165476E-2</v>
      </c>
      <c r="CB556" s="37" t="str">
        <f t="shared" ca="1" si="500"/>
        <v/>
      </c>
    </row>
    <row r="557" spans="1:80" x14ac:dyDescent="0.25">
      <c r="A557" s="10">
        <f>IF('Macrobond Imports'!A556="","",'Macrobond Imports'!A556)</f>
        <v>34029</v>
      </c>
      <c r="B557" s="9" t="str">
        <f>IF('Macrobond Imports'!B556="","",'Macrobond Imports'!B556)</f>
        <v/>
      </c>
      <c r="C557" s="9" t="str">
        <f>IF('Macrobond Imports'!C556="","",'Macrobond Imports'!C556)</f>
        <v/>
      </c>
      <c r="D557" s="9" t="str">
        <f>IF('Macrobond Imports'!Z556="","",'Macrobond Imports'!Z556)</f>
        <v/>
      </c>
      <c r="E557" s="9" t="str">
        <f>IF('Macrobond Imports'!BH556="","",'Macrobond Imports'!BH556)</f>
        <v/>
      </c>
      <c r="F557" s="9" t="str">
        <f>IF('Macrobond Imports'!BJ556="","",'Macrobond Imports'!BJ556)</f>
        <v/>
      </c>
      <c r="G557" s="9" t="str">
        <f>IF('Macrobond Imports'!BK556="","",'Macrobond Imports'!BK556)</f>
        <v/>
      </c>
      <c r="H557" s="9" t="str">
        <f>IF('Macrobond Imports'!BL556="","",'Macrobond Imports'!BL556)</f>
        <v/>
      </c>
      <c r="I557" s="9" t="str">
        <f>IF('Macrobond Imports'!BS556="","",'Macrobond Imports'!BS556)</f>
        <v/>
      </c>
      <c r="J557" s="9" t="str">
        <f>IF('Macrobond Imports'!AA556="","",'Macrobond Imports'!AA556)</f>
        <v/>
      </c>
      <c r="K557" s="9">
        <f>IF('Macrobond Imports'!DF556="","",'Macrobond Imports'!DF556)</f>
        <v>116.3</v>
      </c>
      <c r="L557" s="9">
        <f>IF('Macrobond Imports'!EA556="","",'Macrobond Imports'!EA556)</f>
        <v>101.7</v>
      </c>
      <c r="M557" s="9">
        <f>IF('Macrobond Imports'!FA556="","",'Macrobond Imports'!FA556)</f>
        <v>85.9</v>
      </c>
      <c r="N557" s="9">
        <f>IF('Macrobond Imports'!FC556="","",'Macrobond Imports'!FC556)</f>
        <v>123.8</v>
      </c>
      <c r="P557" s="16">
        <f t="shared" si="446"/>
        <v>34029</v>
      </c>
      <c r="Q557" s="17" t="str">
        <f t="shared" si="447"/>
        <v/>
      </c>
      <c r="R557" s="17" t="str">
        <f t="shared" si="448"/>
        <v/>
      </c>
      <c r="S557" s="17" t="str">
        <f t="shared" si="449"/>
        <v/>
      </c>
      <c r="T557" s="17" t="str">
        <f t="shared" si="450"/>
        <v/>
      </c>
      <c r="U557" s="17" t="str">
        <f t="shared" si="451"/>
        <v/>
      </c>
      <c r="V557" s="17" t="str">
        <f t="shared" si="452"/>
        <v/>
      </c>
      <c r="W557" s="17" t="str">
        <f t="shared" si="453"/>
        <v/>
      </c>
      <c r="X557" s="17" t="str">
        <f t="shared" si="454"/>
        <v/>
      </c>
      <c r="Y557" s="17" t="str">
        <f t="shared" si="455"/>
        <v/>
      </c>
      <c r="Z557" s="17">
        <f t="shared" si="456"/>
        <v>3.451251078515849E-3</v>
      </c>
      <c r="AA557" s="17">
        <f t="shared" si="457"/>
        <v>4.9407114624506754E-3</v>
      </c>
      <c r="AB557" s="17">
        <f t="shared" si="458"/>
        <v>9.4007050528790437E-3</v>
      </c>
      <c r="AC557" s="17">
        <f t="shared" si="459"/>
        <v>2.4291497975708065E-3</v>
      </c>
      <c r="AE557" s="17" t="str">
        <f t="shared" ca="1" si="460"/>
        <v/>
      </c>
      <c r="AF557" s="17" t="str">
        <f t="shared" ca="1" si="461"/>
        <v/>
      </c>
      <c r="AG557" s="17" t="str">
        <f t="shared" ca="1" si="462"/>
        <v/>
      </c>
      <c r="AH557" s="17" t="str">
        <f t="shared" ca="1" si="463"/>
        <v/>
      </c>
      <c r="AI557" s="17" t="str">
        <f t="shared" ca="1" si="464"/>
        <v/>
      </c>
      <c r="AJ557" s="17" t="str">
        <f t="shared" ca="1" si="465"/>
        <v/>
      </c>
      <c r="AK557" s="17" t="str">
        <f t="shared" ca="1" si="466"/>
        <v/>
      </c>
      <c r="AL557" s="17" t="str">
        <f t="shared" ca="1" si="467"/>
        <v/>
      </c>
      <c r="AM557" s="17" t="str">
        <f t="shared" ca="1" si="468"/>
        <v/>
      </c>
      <c r="AN557" s="17">
        <f t="shared" ca="1" si="469"/>
        <v>2.1071115013169273E-2</v>
      </c>
      <c r="AO557" s="17">
        <f t="shared" ca="1" si="470"/>
        <v>4.7373841400617955E-2</v>
      </c>
      <c r="AP557" s="17">
        <f t="shared" ca="1" si="471"/>
        <v>5.0122249388753204E-2</v>
      </c>
      <c r="AQ557" s="17">
        <f t="shared" ca="1" si="472"/>
        <v>1.8930041152263266E-2</v>
      </c>
      <c r="AS557" s="17" t="str">
        <f t="shared" ca="1" si="473"/>
        <v/>
      </c>
      <c r="AT557" s="17" t="str">
        <f t="shared" ca="1" si="474"/>
        <v/>
      </c>
      <c r="AU557" s="17" t="str">
        <f t="shared" ca="1" si="475"/>
        <v/>
      </c>
      <c r="AV557" s="17" t="str">
        <f t="shared" ca="1" si="476"/>
        <v/>
      </c>
      <c r="AW557" s="17" t="str">
        <f t="shared" ca="1" si="477"/>
        <v/>
      </c>
      <c r="AX557" s="17" t="str">
        <f t="shared" ca="1" si="478"/>
        <v/>
      </c>
      <c r="AY557" s="17" t="str">
        <f t="shared" ca="1" si="479"/>
        <v/>
      </c>
      <c r="AZ557" s="17" t="str">
        <f t="shared" ca="1" si="480"/>
        <v/>
      </c>
      <c r="BA557" s="17" t="str">
        <f t="shared" ca="1" si="481"/>
        <v/>
      </c>
      <c r="BB557" s="17">
        <f t="shared" ca="1" si="482"/>
        <v>4.2359585224512886E-2</v>
      </c>
      <c r="BC557" s="17">
        <f t="shared" ca="1" si="483"/>
        <v>1.5888467654139315E-2</v>
      </c>
      <c r="BD557" s="17">
        <f t="shared" ca="1" si="484"/>
        <v>6.2897053597165797E-2</v>
      </c>
      <c r="BE557" s="17">
        <f t="shared" ca="1" si="485"/>
        <v>4.3129491318808277E-2</v>
      </c>
      <c r="BG557" s="17" t="str">
        <f t="shared" ca="1" si="486"/>
        <v/>
      </c>
      <c r="BH557" s="17" t="str">
        <f t="shared" ca="1" si="487"/>
        <v/>
      </c>
      <c r="BI557" s="17" t="str">
        <f t="shared" ca="1" si="488"/>
        <v/>
      </c>
      <c r="BJ557" s="17" t="str">
        <f t="shared" ca="1" si="489"/>
        <v/>
      </c>
      <c r="BK557" s="17" t="str">
        <f t="shared" ca="1" si="490"/>
        <v/>
      </c>
      <c r="BL557" s="17" t="str">
        <f t="shared" ca="1" si="491"/>
        <v/>
      </c>
      <c r="BM557" s="17" t="str">
        <f t="shared" ca="1" si="492"/>
        <v/>
      </c>
      <c r="BN557" s="17" t="str">
        <f t="shared" ca="1" si="493"/>
        <v/>
      </c>
      <c r="BO557" s="17" t="str">
        <f t="shared" ca="1" si="494"/>
        <v/>
      </c>
      <c r="BP557" s="17">
        <f t="shared" ca="1" si="495"/>
        <v>1.7421275168138406E-2</v>
      </c>
      <c r="BQ557" s="17">
        <f t="shared" ca="1" si="496"/>
        <v>-2.1286279883117043E-2</v>
      </c>
      <c r="BR557" s="17">
        <f t="shared" ca="1" si="497"/>
        <v>0</v>
      </c>
      <c r="BS557" s="17">
        <f t="shared" ca="1" si="498"/>
        <v>2.3006642744243688E-2</v>
      </c>
      <c r="BX557">
        <f>IF('Macrobond Imports'!FG556="","",'Macrobond Imports'!FG556)</f>
        <v>77.7</v>
      </c>
      <c r="BY557" t="str">
        <f>IF('Macrobond Imports'!AI556="","",'Macrobond Imports'!AI556)</f>
        <v/>
      </c>
      <c r="CA557" s="37">
        <f t="shared" ca="1" si="499"/>
        <v>7.6177285318559607E-2</v>
      </c>
      <c r="CB557" s="37" t="str">
        <f t="shared" ca="1" si="500"/>
        <v/>
      </c>
    </row>
    <row r="558" spans="1:80" x14ac:dyDescent="0.25">
      <c r="A558" s="10">
        <f>IF('Macrobond Imports'!A557="","",'Macrobond Imports'!A557)</f>
        <v>34060</v>
      </c>
      <c r="B558" s="9" t="str">
        <f>IF('Macrobond Imports'!B557="","",'Macrobond Imports'!B557)</f>
        <v/>
      </c>
      <c r="C558" s="9" t="str">
        <f>IF('Macrobond Imports'!C557="","",'Macrobond Imports'!C557)</f>
        <v/>
      </c>
      <c r="D558" s="9" t="str">
        <f>IF('Macrobond Imports'!Z557="","",'Macrobond Imports'!Z557)</f>
        <v/>
      </c>
      <c r="E558" s="9" t="str">
        <f>IF('Macrobond Imports'!BH557="","",'Macrobond Imports'!BH557)</f>
        <v/>
      </c>
      <c r="F558" s="9" t="str">
        <f>IF('Macrobond Imports'!BJ557="","",'Macrobond Imports'!BJ557)</f>
        <v/>
      </c>
      <c r="G558" s="9" t="str">
        <f>IF('Macrobond Imports'!BK557="","",'Macrobond Imports'!BK557)</f>
        <v/>
      </c>
      <c r="H558" s="9" t="str">
        <f>IF('Macrobond Imports'!BL557="","",'Macrobond Imports'!BL557)</f>
        <v/>
      </c>
      <c r="I558" s="9" t="str">
        <f>IF('Macrobond Imports'!BS557="","",'Macrobond Imports'!BS557)</f>
        <v/>
      </c>
      <c r="J558" s="9" t="str">
        <f>IF('Macrobond Imports'!AA557="","",'Macrobond Imports'!AA557)</f>
        <v/>
      </c>
      <c r="K558" s="9">
        <f>IF('Macrobond Imports'!DF557="","",'Macrobond Imports'!DF557)</f>
        <v>116.6</v>
      </c>
      <c r="L558" s="9">
        <f>IF('Macrobond Imports'!EA557="","",'Macrobond Imports'!EA557)</f>
        <v>103.2</v>
      </c>
      <c r="M558" s="9">
        <f>IF('Macrobond Imports'!FA557="","",'Macrobond Imports'!FA557)</f>
        <v>86.2</v>
      </c>
      <c r="N558" s="9">
        <f>IF('Macrobond Imports'!FC557="","",'Macrobond Imports'!FC557)</f>
        <v>124</v>
      </c>
      <c r="P558" s="16">
        <f t="shared" si="446"/>
        <v>34060</v>
      </c>
      <c r="Q558" s="17" t="str">
        <f t="shared" si="447"/>
        <v/>
      </c>
      <c r="R558" s="17" t="str">
        <f t="shared" si="448"/>
        <v/>
      </c>
      <c r="S558" s="17" t="str">
        <f t="shared" si="449"/>
        <v/>
      </c>
      <c r="T558" s="17" t="str">
        <f t="shared" si="450"/>
        <v/>
      </c>
      <c r="U558" s="17" t="str">
        <f t="shared" si="451"/>
        <v/>
      </c>
      <c r="V558" s="17" t="str">
        <f t="shared" si="452"/>
        <v/>
      </c>
      <c r="W558" s="17" t="str">
        <f t="shared" si="453"/>
        <v/>
      </c>
      <c r="X558" s="17" t="str">
        <f t="shared" si="454"/>
        <v/>
      </c>
      <c r="Y558" s="17" t="str">
        <f t="shared" si="455"/>
        <v/>
      </c>
      <c r="Z558" s="17">
        <f t="shared" si="456"/>
        <v>2.579535683576939E-3</v>
      </c>
      <c r="AA558" s="17">
        <f t="shared" si="457"/>
        <v>1.4749262536873253E-2</v>
      </c>
      <c r="AB558" s="17">
        <f t="shared" si="458"/>
        <v>3.4924330616996624E-3</v>
      </c>
      <c r="AC558" s="17">
        <f t="shared" si="459"/>
        <v>1.615508885298933E-3</v>
      </c>
      <c r="AE558" s="17" t="str">
        <f t="shared" ca="1" si="460"/>
        <v/>
      </c>
      <c r="AF558" s="17" t="str">
        <f t="shared" ca="1" si="461"/>
        <v/>
      </c>
      <c r="AG558" s="17" t="str">
        <f t="shared" ca="1" si="462"/>
        <v/>
      </c>
      <c r="AH558" s="17" t="str">
        <f t="shared" ca="1" si="463"/>
        <v/>
      </c>
      <c r="AI558" s="17" t="str">
        <f t="shared" ca="1" si="464"/>
        <v/>
      </c>
      <c r="AJ558" s="17" t="str">
        <f t="shared" ca="1" si="465"/>
        <v/>
      </c>
      <c r="AK558" s="17" t="str">
        <f t="shared" ca="1" si="466"/>
        <v/>
      </c>
      <c r="AL558" s="17" t="str">
        <f t="shared" ca="1" si="467"/>
        <v/>
      </c>
      <c r="AM558" s="17" t="str">
        <f t="shared" ca="1" si="468"/>
        <v/>
      </c>
      <c r="AN558" s="17">
        <f t="shared" ca="1" si="469"/>
        <v>2.1910604732690686E-2</v>
      </c>
      <c r="AO558" s="17">
        <f t="shared" ca="1" si="470"/>
        <v>5.1987767584097844E-2</v>
      </c>
      <c r="AP558" s="17">
        <f t="shared" ca="1" si="471"/>
        <v>4.7387606318347597E-2</v>
      </c>
      <c r="AQ558" s="17">
        <f t="shared" ca="1" si="472"/>
        <v>1.8898931799506968E-2</v>
      </c>
      <c r="AS558" s="17" t="str">
        <f t="shared" ca="1" si="473"/>
        <v/>
      </c>
      <c r="AT558" s="17" t="str">
        <f t="shared" ca="1" si="474"/>
        <v/>
      </c>
      <c r="AU558" s="17" t="str">
        <f t="shared" ca="1" si="475"/>
        <v/>
      </c>
      <c r="AV558" s="17" t="str">
        <f t="shared" ca="1" si="476"/>
        <v/>
      </c>
      <c r="AW558" s="17" t="str">
        <f t="shared" ca="1" si="477"/>
        <v/>
      </c>
      <c r="AX558" s="17" t="str">
        <f t="shared" ca="1" si="478"/>
        <v/>
      </c>
      <c r="AY558" s="17" t="str">
        <f t="shared" ca="1" si="479"/>
        <v/>
      </c>
      <c r="AZ558" s="17" t="str">
        <f t="shared" ca="1" si="480"/>
        <v/>
      </c>
      <c r="BA558" s="17" t="str">
        <f t="shared" ca="1" si="481"/>
        <v/>
      </c>
      <c r="BB558" s="17">
        <f t="shared" ca="1" si="482"/>
        <v>4.224775040044082E-2</v>
      </c>
      <c r="BC558" s="17">
        <f t="shared" ca="1" si="483"/>
        <v>6.0315176206023224E-2</v>
      </c>
      <c r="BD558" s="17">
        <f t="shared" ca="1" si="484"/>
        <v>8.2934594414521445E-2</v>
      </c>
      <c r="BE558" s="17">
        <f t="shared" ca="1" si="485"/>
        <v>3.6284993369759544E-2</v>
      </c>
      <c r="BG558" s="17" t="str">
        <f t="shared" ca="1" si="486"/>
        <v/>
      </c>
      <c r="BH558" s="17" t="str">
        <f t="shared" ca="1" si="487"/>
        <v/>
      </c>
      <c r="BI558" s="17" t="str">
        <f t="shared" ca="1" si="488"/>
        <v/>
      </c>
      <c r="BJ558" s="17" t="str">
        <f t="shared" ca="1" si="489"/>
        <v/>
      </c>
      <c r="BK558" s="17" t="str">
        <f t="shared" ca="1" si="490"/>
        <v/>
      </c>
      <c r="BL558" s="17" t="str">
        <f t="shared" ca="1" si="491"/>
        <v/>
      </c>
      <c r="BM558" s="17" t="str">
        <f t="shared" ca="1" si="492"/>
        <v/>
      </c>
      <c r="BN558" s="17" t="str">
        <f t="shared" ca="1" si="493"/>
        <v/>
      </c>
      <c r="BO558" s="17" t="str">
        <f t="shared" ca="1" si="494"/>
        <v/>
      </c>
      <c r="BP558" s="17">
        <f t="shared" ca="1" si="495"/>
        <v>2.2676994062775124E-2</v>
      </c>
      <c r="BQ558" s="17">
        <f t="shared" ca="1" si="496"/>
        <v>7.7972414419598124E-3</v>
      </c>
      <c r="BR558" s="17">
        <f t="shared" ca="1" si="497"/>
        <v>-4.6242712620028215E-3</v>
      </c>
      <c r="BS558" s="17">
        <f t="shared" ca="1" si="498"/>
        <v>2.6314665299671081E-2</v>
      </c>
      <c r="BX558">
        <f>IF('Macrobond Imports'!FG557="","",'Macrobond Imports'!FG557)</f>
        <v>78</v>
      </c>
      <c r="BY558" t="str">
        <f>IF('Macrobond Imports'!AI557="","",'Macrobond Imports'!AI557)</f>
        <v/>
      </c>
      <c r="CA558" s="37">
        <f t="shared" ca="1" si="499"/>
        <v>4.0000000000000036E-2</v>
      </c>
      <c r="CB558" s="37" t="str">
        <f t="shared" ca="1" si="500"/>
        <v/>
      </c>
    </row>
    <row r="559" spans="1:80" x14ac:dyDescent="0.25">
      <c r="A559" s="10">
        <f>IF('Macrobond Imports'!A558="","",'Macrobond Imports'!A558)</f>
        <v>34090</v>
      </c>
      <c r="B559" s="9" t="str">
        <f>IF('Macrobond Imports'!B558="","",'Macrobond Imports'!B558)</f>
        <v/>
      </c>
      <c r="C559" s="9" t="str">
        <f>IF('Macrobond Imports'!C558="","",'Macrobond Imports'!C558)</f>
        <v/>
      </c>
      <c r="D559" s="9" t="str">
        <f>IF('Macrobond Imports'!Z558="","",'Macrobond Imports'!Z558)</f>
        <v/>
      </c>
      <c r="E559" s="9" t="str">
        <f>IF('Macrobond Imports'!BH558="","",'Macrobond Imports'!BH558)</f>
        <v/>
      </c>
      <c r="F559" s="9" t="str">
        <f>IF('Macrobond Imports'!BJ558="","",'Macrobond Imports'!BJ558)</f>
        <v/>
      </c>
      <c r="G559" s="9" t="str">
        <f>IF('Macrobond Imports'!BK558="","",'Macrobond Imports'!BK558)</f>
        <v/>
      </c>
      <c r="H559" s="9" t="str">
        <f>IF('Macrobond Imports'!BL558="","",'Macrobond Imports'!BL558)</f>
        <v/>
      </c>
      <c r="I559" s="9" t="str">
        <f>IF('Macrobond Imports'!BS558="","",'Macrobond Imports'!BS558)</f>
        <v/>
      </c>
      <c r="J559" s="9" t="str">
        <f>IF('Macrobond Imports'!AA558="","",'Macrobond Imports'!AA558)</f>
        <v/>
      </c>
      <c r="K559" s="9">
        <f>IF('Macrobond Imports'!DF558="","",'Macrobond Imports'!DF558)</f>
        <v>116.3</v>
      </c>
      <c r="L559" s="9">
        <f>IF('Macrobond Imports'!EA558="","",'Macrobond Imports'!EA558)</f>
        <v>105.6</v>
      </c>
      <c r="M559" s="9">
        <f>IF('Macrobond Imports'!FA558="","",'Macrobond Imports'!FA558)</f>
        <v>85.7</v>
      </c>
      <c r="N559" s="9">
        <f>IF('Macrobond Imports'!FC558="","",'Macrobond Imports'!FC558)</f>
        <v>123.7</v>
      </c>
      <c r="P559" s="16">
        <f t="shared" si="446"/>
        <v>34090</v>
      </c>
      <c r="Q559" s="17" t="str">
        <f t="shared" si="447"/>
        <v/>
      </c>
      <c r="R559" s="17" t="str">
        <f t="shared" si="448"/>
        <v/>
      </c>
      <c r="S559" s="17" t="str">
        <f t="shared" si="449"/>
        <v/>
      </c>
      <c r="T559" s="17" t="str">
        <f t="shared" si="450"/>
        <v/>
      </c>
      <c r="U559" s="17" t="str">
        <f t="shared" si="451"/>
        <v/>
      </c>
      <c r="V559" s="17" t="str">
        <f t="shared" si="452"/>
        <v/>
      </c>
      <c r="W559" s="17" t="str">
        <f t="shared" si="453"/>
        <v/>
      </c>
      <c r="X559" s="17" t="str">
        <f t="shared" si="454"/>
        <v/>
      </c>
      <c r="Y559" s="17" t="str">
        <f t="shared" si="455"/>
        <v/>
      </c>
      <c r="Z559" s="17">
        <f t="shared" si="456"/>
        <v>-2.572898799313883E-3</v>
      </c>
      <c r="AA559" s="17">
        <f t="shared" si="457"/>
        <v>2.3255813953488191E-2</v>
      </c>
      <c r="AB559" s="17">
        <f t="shared" si="458"/>
        <v>-5.8004640371229765E-3</v>
      </c>
      <c r="AC559" s="17">
        <f t="shared" si="459"/>
        <v>-2.4193548387096975E-3</v>
      </c>
      <c r="AE559" s="17" t="str">
        <f t="shared" ca="1" si="460"/>
        <v/>
      </c>
      <c r="AF559" s="17" t="str">
        <f t="shared" ca="1" si="461"/>
        <v/>
      </c>
      <c r="AG559" s="17" t="str">
        <f t="shared" ca="1" si="462"/>
        <v/>
      </c>
      <c r="AH559" s="17" t="str">
        <f t="shared" ca="1" si="463"/>
        <v/>
      </c>
      <c r="AI559" s="17" t="str">
        <f t="shared" ca="1" si="464"/>
        <v/>
      </c>
      <c r="AJ559" s="17" t="str">
        <f t="shared" ca="1" si="465"/>
        <v/>
      </c>
      <c r="AK559" s="17" t="str">
        <f t="shared" ca="1" si="466"/>
        <v/>
      </c>
      <c r="AL559" s="17" t="str">
        <f t="shared" ca="1" si="467"/>
        <v/>
      </c>
      <c r="AM559" s="17" t="str">
        <f t="shared" ca="1" si="468"/>
        <v/>
      </c>
      <c r="AN559" s="17">
        <f t="shared" ca="1" si="469"/>
        <v>1.5720524017467152E-2</v>
      </c>
      <c r="AO559" s="17">
        <f t="shared" ca="1" si="470"/>
        <v>5.2841475573280228E-2</v>
      </c>
      <c r="AP559" s="17">
        <f t="shared" ca="1" si="471"/>
        <v>2.3894862604540101E-2</v>
      </c>
      <c r="AQ559" s="17">
        <f t="shared" ca="1" si="472"/>
        <v>1.5599343185550119E-2</v>
      </c>
      <c r="AS559" s="17" t="str">
        <f t="shared" ca="1" si="473"/>
        <v/>
      </c>
      <c r="AT559" s="17" t="str">
        <f t="shared" ca="1" si="474"/>
        <v/>
      </c>
      <c r="AU559" s="17" t="str">
        <f t="shared" ca="1" si="475"/>
        <v/>
      </c>
      <c r="AV559" s="17" t="str">
        <f t="shared" ca="1" si="476"/>
        <v/>
      </c>
      <c r="AW559" s="17" t="str">
        <f t="shared" ca="1" si="477"/>
        <v/>
      </c>
      <c r="AX559" s="17" t="str">
        <f t="shared" ca="1" si="478"/>
        <v/>
      </c>
      <c r="AY559" s="17" t="str">
        <f t="shared" ca="1" si="479"/>
        <v/>
      </c>
      <c r="AZ559" s="17" t="str">
        <f t="shared" ca="1" si="480"/>
        <v/>
      </c>
      <c r="BA559" s="17" t="str">
        <f t="shared" ca="1" si="481"/>
        <v/>
      </c>
      <c r="BB559" s="17">
        <f t="shared" ca="1" si="482"/>
        <v>1.3876635693236494E-2</v>
      </c>
      <c r="BC559" s="17">
        <f t="shared" ca="1" si="483"/>
        <v>0.18558753006171358</v>
      </c>
      <c r="BD559" s="17">
        <f t="shared" ca="1" si="484"/>
        <v>2.8501779292909868E-2</v>
      </c>
      <c r="BE559" s="17">
        <f t="shared" ca="1" si="485"/>
        <v>6.4934851719722353E-3</v>
      </c>
      <c r="BG559" s="17" t="str">
        <f t="shared" ca="1" si="486"/>
        <v/>
      </c>
      <c r="BH559" s="17" t="str">
        <f t="shared" ca="1" si="487"/>
        <v/>
      </c>
      <c r="BI559" s="17" t="str">
        <f t="shared" ca="1" si="488"/>
        <v/>
      </c>
      <c r="BJ559" s="17" t="str">
        <f t="shared" ca="1" si="489"/>
        <v/>
      </c>
      <c r="BK559" s="17" t="str">
        <f t="shared" ca="1" si="490"/>
        <v/>
      </c>
      <c r="BL559" s="17" t="str">
        <f t="shared" ca="1" si="491"/>
        <v/>
      </c>
      <c r="BM559" s="17" t="str">
        <f t="shared" ca="1" si="492"/>
        <v/>
      </c>
      <c r="BN559" s="17" t="str">
        <f t="shared" ca="1" si="493"/>
        <v/>
      </c>
      <c r="BO559" s="17" t="str">
        <f t="shared" ca="1" si="494"/>
        <v/>
      </c>
      <c r="BP559" s="17">
        <f t="shared" ca="1" si="495"/>
        <v>2.0960129106182501E-2</v>
      </c>
      <c r="BQ559" s="17">
        <f t="shared" ca="1" si="496"/>
        <v>6.1402498512790116E-2</v>
      </c>
      <c r="BR559" s="17">
        <f t="shared" ca="1" si="497"/>
        <v>1.4150767535532571E-2</v>
      </c>
      <c r="BS559" s="17">
        <f t="shared" ca="1" si="498"/>
        <v>2.1354633901490727E-2</v>
      </c>
      <c r="BX559">
        <f>IF('Macrobond Imports'!FG558="","",'Macrobond Imports'!FG558)</f>
        <v>81.3</v>
      </c>
      <c r="BY559" t="str">
        <f>IF('Macrobond Imports'!AI558="","",'Macrobond Imports'!AI558)</f>
        <v/>
      </c>
      <c r="CA559" s="37">
        <f t="shared" ca="1" si="499"/>
        <v>5.0387596899224674E-2</v>
      </c>
      <c r="CB559" s="37" t="str">
        <f t="shared" ca="1" si="500"/>
        <v/>
      </c>
    </row>
    <row r="560" spans="1:80" x14ac:dyDescent="0.25">
      <c r="A560" s="10">
        <f>IF('Macrobond Imports'!A559="","",'Macrobond Imports'!A559)</f>
        <v>34121</v>
      </c>
      <c r="B560" s="9" t="str">
        <f>IF('Macrobond Imports'!B559="","",'Macrobond Imports'!B559)</f>
        <v/>
      </c>
      <c r="C560" s="9" t="str">
        <f>IF('Macrobond Imports'!C559="","",'Macrobond Imports'!C559)</f>
        <v/>
      </c>
      <c r="D560" s="9" t="str">
        <f>IF('Macrobond Imports'!Z559="","",'Macrobond Imports'!Z559)</f>
        <v/>
      </c>
      <c r="E560" s="9" t="str">
        <f>IF('Macrobond Imports'!BH559="","",'Macrobond Imports'!BH559)</f>
        <v/>
      </c>
      <c r="F560" s="9" t="str">
        <f>IF('Macrobond Imports'!BJ559="","",'Macrobond Imports'!BJ559)</f>
        <v/>
      </c>
      <c r="G560" s="9" t="str">
        <f>IF('Macrobond Imports'!BK559="","",'Macrobond Imports'!BK559)</f>
        <v/>
      </c>
      <c r="H560" s="9" t="str">
        <f>IF('Macrobond Imports'!BL559="","",'Macrobond Imports'!BL559)</f>
        <v/>
      </c>
      <c r="I560" s="9" t="str">
        <f>IF('Macrobond Imports'!BS559="","",'Macrobond Imports'!BS559)</f>
        <v/>
      </c>
      <c r="J560" s="9" t="str">
        <f>IF('Macrobond Imports'!AA559="","",'Macrobond Imports'!AA559)</f>
        <v/>
      </c>
      <c r="K560" s="9">
        <f>IF('Macrobond Imports'!DF559="","",'Macrobond Imports'!DF559)</f>
        <v>116.3</v>
      </c>
      <c r="L560" s="9">
        <f>IF('Macrobond Imports'!EA559="","",'Macrobond Imports'!EA559)</f>
        <v>103.8</v>
      </c>
      <c r="M560" s="9">
        <f>IF('Macrobond Imports'!FA559="","",'Macrobond Imports'!FA559)</f>
        <v>86.2</v>
      </c>
      <c r="N560" s="9">
        <f>IF('Macrobond Imports'!FC559="","",'Macrobond Imports'!FC559)</f>
        <v>123.7</v>
      </c>
      <c r="P560" s="16">
        <f t="shared" si="446"/>
        <v>34121</v>
      </c>
      <c r="Q560" s="17" t="str">
        <f t="shared" si="447"/>
        <v/>
      </c>
      <c r="R560" s="17" t="str">
        <f t="shared" si="448"/>
        <v/>
      </c>
      <c r="S560" s="17" t="str">
        <f t="shared" si="449"/>
        <v/>
      </c>
      <c r="T560" s="17" t="str">
        <f t="shared" si="450"/>
        <v/>
      </c>
      <c r="U560" s="17" t="str">
        <f t="shared" si="451"/>
        <v/>
      </c>
      <c r="V560" s="17" t="str">
        <f t="shared" si="452"/>
        <v/>
      </c>
      <c r="W560" s="17" t="str">
        <f t="shared" si="453"/>
        <v/>
      </c>
      <c r="X560" s="17" t="str">
        <f t="shared" si="454"/>
        <v/>
      </c>
      <c r="Y560" s="17" t="str">
        <f t="shared" si="455"/>
        <v/>
      </c>
      <c r="Z560" s="17">
        <f t="shared" si="456"/>
        <v>0</v>
      </c>
      <c r="AA560" s="17">
        <f t="shared" si="457"/>
        <v>-1.7045454545454475E-2</v>
      </c>
      <c r="AB560" s="17">
        <f t="shared" si="458"/>
        <v>5.834305717619559E-3</v>
      </c>
      <c r="AC560" s="17">
        <f t="shared" si="459"/>
        <v>0</v>
      </c>
      <c r="AE560" s="17" t="str">
        <f t="shared" ca="1" si="460"/>
        <v/>
      </c>
      <c r="AF560" s="17" t="str">
        <f t="shared" ca="1" si="461"/>
        <v/>
      </c>
      <c r="AG560" s="17" t="str">
        <f t="shared" ca="1" si="462"/>
        <v/>
      </c>
      <c r="AH560" s="17" t="str">
        <f t="shared" ca="1" si="463"/>
        <v/>
      </c>
      <c r="AI560" s="17" t="str">
        <f t="shared" ca="1" si="464"/>
        <v/>
      </c>
      <c r="AJ560" s="17" t="str">
        <f t="shared" ca="1" si="465"/>
        <v/>
      </c>
      <c r="AK560" s="17" t="str">
        <f t="shared" ca="1" si="466"/>
        <v/>
      </c>
      <c r="AL560" s="17" t="str">
        <f t="shared" ca="1" si="467"/>
        <v/>
      </c>
      <c r="AM560" s="17" t="str">
        <f t="shared" ca="1" si="468"/>
        <v/>
      </c>
      <c r="AN560" s="17">
        <f t="shared" ca="1" si="469"/>
        <v>1.0425716768027726E-2</v>
      </c>
      <c r="AO560" s="17">
        <f t="shared" ca="1" si="470"/>
        <v>2.1653543307086576E-2</v>
      </c>
      <c r="AP560" s="17">
        <f t="shared" ca="1" si="471"/>
        <v>0</v>
      </c>
      <c r="AQ560" s="17">
        <f t="shared" ca="1" si="472"/>
        <v>1.3934426229508245E-2</v>
      </c>
      <c r="AS560" s="17" t="str">
        <f t="shared" ca="1" si="473"/>
        <v/>
      </c>
      <c r="AT560" s="17" t="str">
        <f t="shared" ca="1" si="474"/>
        <v/>
      </c>
      <c r="AU560" s="17" t="str">
        <f t="shared" ca="1" si="475"/>
        <v/>
      </c>
      <c r="AV560" s="17" t="str">
        <f t="shared" ca="1" si="476"/>
        <v/>
      </c>
      <c r="AW560" s="17" t="str">
        <f t="shared" ca="1" si="477"/>
        <v/>
      </c>
      <c r="AX560" s="17" t="str">
        <f t="shared" ca="1" si="478"/>
        <v/>
      </c>
      <c r="AY560" s="17" t="str">
        <f t="shared" ca="1" si="479"/>
        <v/>
      </c>
      <c r="AZ560" s="17" t="str">
        <f t="shared" ca="1" si="480"/>
        <v/>
      </c>
      <c r="BA560" s="17" t="str">
        <f t="shared" ca="1" si="481"/>
        <v/>
      </c>
      <c r="BB560" s="17">
        <f t="shared" ca="1" si="482"/>
        <v>0</v>
      </c>
      <c r="BC560" s="17">
        <f t="shared" ca="1" si="483"/>
        <v>8.5189548387616387E-2</v>
      </c>
      <c r="BD560" s="17">
        <f t="shared" ca="1" si="484"/>
        <v>1.4043085317773318E-2</v>
      </c>
      <c r="BE560" s="17">
        <f t="shared" ca="1" si="485"/>
        <v>-3.2271050748673424E-3</v>
      </c>
      <c r="BG560" s="17" t="str">
        <f t="shared" ca="1" si="486"/>
        <v/>
      </c>
      <c r="BH560" s="17" t="str">
        <f t="shared" ca="1" si="487"/>
        <v/>
      </c>
      <c r="BI560" s="17" t="str">
        <f t="shared" ca="1" si="488"/>
        <v/>
      </c>
      <c r="BJ560" s="17" t="str">
        <f t="shared" ca="1" si="489"/>
        <v/>
      </c>
      <c r="BK560" s="17" t="str">
        <f t="shared" ca="1" si="490"/>
        <v/>
      </c>
      <c r="BL560" s="17" t="str">
        <f t="shared" ca="1" si="491"/>
        <v/>
      </c>
      <c r="BM560" s="17" t="str">
        <f t="shared" ca="1" si="492"/>
        <v/>
      </c>
      <c r="BN560" s="17" t="str">
        <f t="shared" ca="1" si="493"/>
        <v/>
      </c>
      <c r="BO560" s="17" t="str">
        <f t="shared" ca="1" si="494"/>
        <v/>
      </c>
      <c r="BP560" s="17">
        <f t="shared" ca="1" si="495"/>
        <v>2.0960129106182501E-2</v>
      </c>
      <c r="BQ560" s="17">
        <f t="shared" ca="1" si="496"/>
        <v>4.996740303010494E-2</v>
      </c>
      <c r="BR560" s="17">
        <f t="shared" ca="1" si="497"/>
        <v>3.8182742875665809E-2</v>
      </c>
      <c r="BS560" s="17">
        <f t="shared" ca="1" si="498"/>
        <v>1.9687796751353792E-2</v>
      </c>
      <c r="BX560">
        <f>IF('Macrobond Imports'!FG559="","",'Macrobond Imports'!FG559)</f>
        <v>80.900000000000006</v>
      </c>
      <c r="BY560" t="str">
        <f>IF('Macrobond Imports'!AI559="","",'Macrobond Imports'!AI559)</f>
        <v/>
      </c>
      <c r="CA560" s="37">
        <f t="shared" ca="1" si="499"/>
        <v>9.98751560549338E-3</v>
      </c>
      <c r="CB560" s="37" t="str">
        <f t="shared" ca="1" si="500"/>
        <v/>
      </c>
    </row>
    <row r="561" spans="1:80" x14ac:dyDescent="0.25">
      <c r="A561" s="10">
        <f>IF('Macrobond Imports'!A560="","",'Macrobond Imports'!A560)</f>
        <v>34151</v>
      </c>
      <c r="B561" s="9" t="str">
        <f>IF('Macrobond Imports'!B560="","",'Macrobond Imports'!B560)</f>
        <v/>
      </c>
      <c r="C561" s="9" t="str">
        <f>IF('Macrobond Imports'!C560="","",'Macrobond Imports'!C560)</f>
        <v/>
      </c>
      <c r="D561" s="9" t="str">
        <f>IF('Macrobond Imports'!Z560="","",'Macrobond Imports'!Z560)</f>
        <v/>
      </c>
      <c r="E561" s="9" t="str">
        <f>IF('Macrobond Imports'!BH560="","",'Macrobond Imports'!BH560)</f>
        <v/>
      </c>
      <c r="F561" s="9" t="str">
        <f>IF('Macrobond Imports'!BJ560="","",'Macrobond Imports'!BJ560)</f>
        <v/>
      </c>
      <c r="G561" s="9" t="str">
        <f>IF('Macrobond Imports'!BK560="","",'Macrobond Imports'!BK560)</f>
        <v/>
      </c>
      <c r="H561" s="9" t="str">
        <f>IF('Macrobond Imports'!BL560="","",'Macrobond Imports'!BL560)</f>
        <v/>
      </c>
      <c r="I561" s="9" t="str">
        <f>IF('Macrobond Imports'!BS560="","",'Macrobond Imports'!BS560)</f>
        <v/>
      </c>
      <c r="J561" s="9" t="str">
        <f>IF('Macrobond Imports'!AA560="","",'Macrobond Imports'!AA560)</f>
        <v/>
      </c>
      <c r="K561" s="9">
        <f>IF('Macrobond Imports'!DF560="","",'Macrobond Imports'!DF560)</f>
        <v>116.3</v>
      </c>
      <c r="L561" s="9">
        <f>IF('Macrobond Imports'!EA560="","",'Macrobond Imports'!EA560)</f>
        <v>101.6</v>
      </c>
      <c r="M561" s="9">
        <f>IF('Macrobond Imports'!FA560="","",'Macrobond Imports'!FA560)</f>
        <v>85.2</v>
      </c>
      <c r="N561" s="9">
        <f>IF('Macrobond Imports'!FC560="","",'Macrobond Imports'!FC560)</f>
        <v>123.7</v>
      </c>
      <c r="P561" s="16">
        <f t="shared" si="446"/>
        <v>34151</v>
      </c>
      <c r="Q561" s="17" t="str">
        <f t="shared" si="447"/>
        <v/>
      </c>
      <c r="R561" s="17" t="str">
        <f t="shared" si="448"/>
        <v/>
      </c>
      <c r="S561" s="17" t="str">
        <f t="shared" si="449"/>
        <v/>
      </c>
      <c r="T561" s="17" t="str">
        <f t="shared" si="450"/>
        <v/>
      </c>
      <c r="U561" s="17" t="str">
        <f t="shared" si="451"/>
        <v/>
      </c>
      <c r="V561" s="17" t="str">
        <f t="shared" si="452"/>
        <v/>
      </c>
      <c r="W561" s="17" t="str">
        <f t="shared" si="453"/>
        <v/>
      </c>
      <c r="X561" s="17" t="str">
        <f t="shared" si="454"/>
        <v/>
      </c>
      <c r="Y561" s="17" t="str">
        <f t="shared" si="455"/>
        <v/>
      </c>
      <c r="Z561" s="17">
        <f t="shared" si="456"/>
        <v>0</v>
      </c>
      <c r="AA561" s="17">
        <f t="shared" si="457"/>
        <v>-2.1194605009633993E-2</v>
      </c>
      <c r="AB561" s="17">
        <f t="shared" si="458"/>
        <v>-1.1600928074245953E-2</v>
      </c>
      <c r="AC561" s="17">
        <f t="shared" si="459"/>
        <v>0</v>
      </c>
      <c r="AE561" s="17" t="str">
        <f t="shared" ca="1" si="460"/>
        <v/>
      </c>
      <c r="AF561" s="17" t="str">
        <f t="shared" ca="1" si="461"/>
        <v/>
      </c>
      <c r="AG561" s="17" t="str">
        <f t="shared" ca="1" si="462"/>
        <v/>
      </c>
      <c r="AH561" s="17" t="str">
        <f t="shared" ca="1" si="463"/>
        <v/>
      </c>
      <c r="AI561" s="17" t="str">
        <f t="shared" ca="1" si="464"/>
        <v/>
      </c>
      <c r="AJ561" s="17" t="str">
        <f t="shared" ca="1" si="465"/>
        <v/>
      </c>
      <c r="AK561" s="17" t="str">
        <f t="shared" ca="1" si="466"/>
        <v/>
      </c>
      <c r="AL561" s="17" t="str">
        <f t="shared" ca="1" si="467"/>
        <v/>
      </c>
      <c r="AM561" s="17" t="str">
        <f t="shared" ca="1" si="468"/>
        <v/>
      </c>
      <c r="AN561" s="17">
        <f t="shared" ca="1" si="469"/>
        <v>9.5486111111111605E-3</v>
      </c>
      <c r="AO561" s="17">
        <f t="shared" ca="1" si="470"/>
        <v>0</v>
      </c>
      <c r="AP561" s="17">
        <f t="shared" ca="1" si="471"/>
        <v>-1.2746234067207318E-2</v>
      </c>
      <c r="AQ561" s="17">
        <f t="shared" ca="1" si="472"/>
        <v>1.3104013104013212E-2</v>
      </c>
      <c r="AS561" s="17" t="str">
        <f t="shared" ca="1" si="473"/>
        <v/>
      </c>
      <c r="AT561" s="17" t="str">
        <f t="shared" ca="1" si="474"/>
        <v/>
      </c>
      <c r="AU561" s="17" t="str">
        <f t="shared" ca="1" si="475"/>
        <v/>
      </c>
      <c r="AV561" s="17" t="str">
        <f t="shared" ca="1" si="476"/>
        <v/>
      </c>
      <c r="AW561" s="17" t="str">
        <f t="shared" ca="1" si="477"/>
        <v/>
      </c>
      <c r="AX561" s="17" t="str">
        <f t="shared" ca="1" si="478"/>
        <v/>
      </c>
      <c r="AY561" s="17" t="str">
        <f t="shared" ca="1" si="479"/>
        <v/>
      </c>
      <c r="AZ561" s="17" t="str">
        <f t="shared" ca="1" si="480"/>
        <v/>
      </c>
      <c r="BA561" s="17" t="str">
        <f t="shared" ca="1" si="481"/>
        <v/>
      </c>
      <c r="BB561" s="17">
        <f t="shared" ca="1" si="482"/>
        <v>-1.025194443243127E-2</v>
      </c>
      <c r="BC561" s="17">
        <f t="shared" ca="1" si="483"/>
        <v>-6.0588131754992336E-2</v>
      </c>
      <c r="BD561" s="17">
        <f t="shared" ca="1" si="484"/>
        <v>-4.5602450074392009E-2</v>
      </c>
      <c r="BE561" s="17">
        <f t="shared" ca="1" si="485"/>
        <v>-9.642356298188548E-3</v>
      </c>
      <c r="BG561" s="17" t="str">
        <f t="shared" ca="1" si="486"/>
        <v/>
      </c>
      <c r="BH561" s="17" t="str">
        <f t="shared" ca="1" si="487"/>
        <v/>
      </c>
      <c r="BI561" s="17" t="str">
        <f t="shared" ca="1" si="488"/>
        <v/>
      </c>
      <c r="BJ561" s="17" t="str">
        <f t="shared" ca="1" si="489"/>
        <v/>
      </c>
      <c r="BK561" s="17" t="str">
        <f t="shared" ca="1" si="490"/>
        <v/>
      </c>
      <c r="BL561" s="17" t="str">
        <f t="shared" ca="1" si="491"/>
        <v/>
      </c>
      <c r="BM561" s="17" t="str">
        <f t="shared" ca="1" si="492"/>
        <v/>
      </c>
      <c r="BN561" s="17" t="str">
        <f t="shared" ca="1" si="493"/>
        <v/>
      </c>
      <c r="BO561" s="17" t="str">
        <f t="shared" ca="1" si="494"/>
        <v/>
      </c>
      <c r="BP561" s="17">
        <f t="shared" ca="1" si="495"/>
        <v>1.5658744056540552E-2</v>
      </c>
      <c r="BQ561" s="17">
        <f t="shared" ca="1" si="496"/>
        <v>-1.96560149049263E-3</v>
      </c>
      <c r="BR561" s="17">
        <f t="shared" ca="1" si="497"/>
        <v>1.6636672385420548E-2</v>
      </c>
      <c r="BS561" s="17">
        <f t="shared" ca="1" si="498"/>
        <v>1.3061086133122846E-2</v>
      </c>
      <c r="BX561">
        <f>IF('Macrobond Imports'!FG560="","",'Macrobond Imports'!FG560)</f>
        <v>75</v>
      </c>
      <c r="BY561" t="str">
        <f>IF('Macrobond Imports'!AI560="","",'Macrobond Imports'!AI560)</f>
        <v/>
      </c>
      <c r="CA561" s="37">
        <f t="shared" ca="1" si="499"/>
        <v>-7.407407407407407E-2</v>
      </c>
      <c r="CB561" s="37" t="str">
        <f t="shared" ca="1" si="500"/>
        <v/>
      </c>
    </row>
    <row r="562" spans="1:80" x14ac:dyDescent="0.25">
      <c r="A562" s="10">
        <f>IF('Macrobond Imports'!A561="","",'Macrobond Imports'!A561)</f>
        <v>34182</v>
      </c>
      <c r="B562" s="9" t="str">
        <f>IF('Macrobond Imports'!B561="","",'Macrobond Imports'!B561)</f>
        <v/>
      </c>
      <c r="C562" s="9" t="str">
        <f>IF('Macrobond Imports'!C561="","",'Macrobond Imports'!C561)</f>
        <v/>
      </c>
      <c r="D562" s="9" t="str">
        <f>IF('Macrobond Imports'!Z561="","",'Macrobond Imports'!Z561)</f>
        <v/>
      </c>
      <c r="E562" s="9" t="str">
        <f>IF('Macrobond Imports'!BH561="","",'Macrobond Imports'!BH561)</f>
        <v/>
      </c>
      <c r="F562" s="9" t="str">
        <f>IF('Macrobond Imports'!BJ561="","",'Macrobond Imports'!BJ561)</f>
        <v/>
      </c>
      <c r="G562" s="9" t="str">
        <f>IF('Macrobond Imports'!BK561="","",'Macrobond Imports'!BK561)</f>
        <v/>
      </c>
      <c r="H562" s="9" t="str">
        <f>IF('Macrobond Imports'!BL561="","",'Macrobond Imports'!BL561)</f>
        <v/>
      </c>
      <c r="I562" s="9" t="str">
        <f>IF('Macrobond Imports'!BS561="","",'Macrobond Imports'!BS561)</f>
        <v/>
      </c>
      <c r="J562" s="9" t="str">
        <f>IF('Macrobond Imports'!AA561="","",'Macrobond Imports'!AA561)</f>
        <v/>
      </c>
      <c r="K562" s="9">
        <f>IF('Macrobond Imports'!DF561="","",'Macrobond Imports'!DF561)</f>
        <v>116.2</v>
      </c>
      <c r="L562" s="9">
        <f>IF('Macrobond Imports'!EA561="","",'Macrobond Imports'!EA561)</f>
        <v>100.8</v>
      </c>
      <c r="M562" s="9">
        <f>IF('Macrobond Imports'!FA561="","",'Macrobond Imports'!FA561)</f>
        <v>83.9</v>
      </c>
      <c r="N562" s="9">
        <f>IF('Macrobond Imports'!FC561="","",'Macrobond Imports'!FC561)</f>
        <v>123.9</v>
      </c>
      <c r="P562" s="16">
        <f t="shared" si="446"/>
        <v>34182</v>
      </c>
      <c r="Q562" s="17" t="str">
        <f t="shared" si="447"/>
        <v/>
      </c>
      <c r="R562" s="17" t="str">
        <f t="shared" si="448"/>
        <v/>
      </c>
      <c r="S562" s="17" t="str">
        <f t="shared" si="449"/>
        <v/>
      </c>
      <c r="T562" s="17" t="str">
        <f t="shared" si="450"/>
        <v/>
      </c>
      <c r="U562" s="17" t="str">
        <f t="shared" si="451"/>
        <v/>
      </c>
      <c r="V562" s="17" t="str">
        <f t="shared" si="452"/>
        <v/>
      </c>
      <c r="W562" s="17" t="str">
        <f t="shared" si="453"/>
        <v/>
      </c>
      <c r="X562" s="17" t="str">
        <f t="shared" si="454"/>
        <v/>
      </c>
      <c r="Y562" s="17" t="str">
        <f t="shared" si="455"/>
        <v/>
      </c>
      <c r="Z562" s="17">
        <f t="shared" si="456"/>
        <v>-8.5984522785897965E-4</v>
      </c>
      <c r="AA562" s="17">
        <f t="shared" si="457"/>
        <v>-7.8740157480314821E-3</v>
      </c>
      <c r="AB562" s="17">
        <f t="shared" si="458"/>
        <v>-1.5258215962441257E-2</v>
      </c>
      <c r="AC562" s="17">
        <f t="shared" si="459"/>
        <v>1.6168148746968924E-3</v>
      </c>
      <c r="AE562" s="17" t="str">
        <f t="shared" ca="1" si="460"/>
        <v/>
      </c>
      <c r="AF562" s="17" t="str">
        <f t="shared" ca="1" si="461"/>
        <v/>
      </c>
      <c r="AG562" s="17" t="str">
        <f t="shared" ca="1" si="462"/>
        <v/>
      </c>
      <c r="AH562" s="17" t="str">
        <f t="shared" ca="1" si="463"/>
        <v/>
      </c>
      <c r="AI562" s="17" t="str">
        <f t="shared" ca="1" si="464"/>
        <v/>
      </c>
      <c r="AJ562" s="17" t="str">
        <f t="shared" ca="1" si="465"/>
        <v/>
      </c>
      <c r="AK562" s="17" t="str">
        <f t="shared" ca="1" si="466"/>
        <v/>
      </c>
      <c r="AL562" s="17" t="str">
        <f t="shared" ca="1" si="467"/>
        <v/>
      </c>
      <c r="AM562" s="17" t="str">
        <f t="shared" ca="1" si="468"/>
        <v/>
      </c>
      <c r="AN562" s="17">
        <f t="shared" ca="1" si="469"/>
        <v>9.5569070373588971E-3</v>
      </c>
      <c r="AO562" s="17">
        <f t="shared" ca="1" si="470"/>
        <v>9.930486593843213E-4</v>
      </c>
      <c r="AP562" s="17">
        <f t="shared" ca="1" si="471"/>
        <v>-2.2144522144522005E-2</v>
      </c>
      <c r="AQ562" s="17">
        <f t="shared" ca="1" si="472"/>
        <v>1.3082583810302584E-2</v>
      </c>
      <c r="AS562" s="17" t="str">
        <f t="shared" ca="1" si="473"/>
        <v/>
      </c>
      <c r="AT562" s="17" t="str">
        <f t="shared" ca="1" si="474"/>
        <v/>
      </c>
      <c r="AU562" s="17" t="str">
        <f t="shared" ca="1" si="475"/>
        <v/>
      </c>
      <c r="AV562" s="17" t="str">
        <f t="shared" ca="1" si="476"/>
        <v/>
      </c>
      <c r="AW562" s="17" t="str">
        <f t="shared" ca="1" si="477"/>
        <v/>
      </c>
      <c r="AX562" s="17" t="str">
        <f t="shared" ca="1" si="478"/>
        <v/>
      </c>
      <c r="AY562" s="17" t="str">
        <f t="shared" ca="1" si="479"/>
        <v/>
      </c>
      <c r="AZ562" s="17" t="str">
        <f t="shared" ca="1" si="480"/>
        <v/>
      </c>
      <c r="BA562" s="17" t="str">
        <f t="shared" ca="1" si="481"/>
        <v/>
      </c>
      <c r="BB562" s="17">
        <f t="shared" ca="1" si="482"/>
        <v>-3.4349474508447164E-3</v>
      </c>
      <c r="BC562" s="17">
        <f t="shared" ca="1" si="483"/>
        <v>-0.16979287616966032</v>
      </c>
      <c r="BD562" s="17">
        <f t="shared" ca="1" si="484"/>
        <v>-8.1403988030641083E-2</v>
      </c>
      <c r="BE562" s="17">
        <f t="shared" ca="1" si="485"/>
        <v>6.4829609536558586E-3</v>
      </c>
      <c r="BG562" s="17" t="str">
        <f t="shared" ca="1" si="486"/>
        <v/>
      </c>
      <c r="BH562" s="17" t="str">
        <f t="shared" ca="1" si="487"/>
        <v/>
      </c>
      <c r="BI562" s="17" t="str">
        <f t="shared" ca="1" si="488"/>
        <v/>
      </c>
      <c r="BJ562" s="17" t="str">
        <f t="shared" ca="1" si="489"/>
        <v/>
      </c>
      <c r="BK562" s="17" t="str">
        <f t="shared" ca="1" si="490"/>
        <v/>
      </c>
      <c r="BL562" s="17" t="str">
        <f t="shared" ca="1" si="491"/>
        <v/>
      </c>
      <c r="BM562" s="17" t="str">
        <f t="shared" ca="1" si="492"/>
        <v/>
      </c>
      <c r="BN562" s="17" t="str">
        <f t="shared" ca="1" si="493"/>
        <v/>
      </c>
      <c r="BO562" s="17" t="str">
        <f t="shared" ca="1" si="494"/>
        <v/>
      </c>
      <c r="BP562" s="17">
        <f t="shared" ca="1" si="495"/>
        <v>5.1835766306529418E-3</v>
      </c>
      <c r="BQ562" s="17">
        <f t="shared" ca="1" si="496"/>
        <v>-7.8895155368777781E-3</v>
      </c>
      <c r="BR562" s="17">
        <f t="shared" ca="1" si="497"/>
        <v>-2.8003275333781441E-2</v>
      </c>
      <c r="BS562" s="17">
        <f t="shared" ca="1" si="498"/>
        <v>6.4882230490581616E-3</v>
      </c>
      <c r="BX562">
        <f>IF('Macrobond Imports'!FG561="","",'Macrobond Imports'!FG561)</f>
        <v>73.599999999999994</v>
      </c>
      <c r="BY562" t="str">
        <f>IF('Macrobond Imports'!AI561="","",'Macrobond Imports'!AI561)</f>
        <v/>
      </c>
      <c r="CA562" s="37">
        <f t="shared" ca="1" si="499"/>
        <v>-7.6537013801756704E-2</v>
      </c>
      <c r="CB562" s="37" t="str">
        <f t="shared" ca="1" si="500"/>
        <v/>
      </c>
    </row>
    <row r="563" spans="1:80" x14ac:dyDescent="0.25">
      <c r="A563" s="10">
        <f>IF('Macrobond Imports'!A562="","",'Macrobond Imports'!A562)</f>
        <v>34213</v>
      </c>
      <c r="B563" s="9" t="str">
        <f>IF('Macrobond Imports'!B562="","",'Macrobond Imports'!B562)</f>
        <v/>
      </c>
      <c r="C563" s="9" t="str">
        <f>IF('Macrobond Imports'!C562="","",'Macrobond Imports'!C562)</f>
        <v/>
      </c>
      <c r="D563" s="9" t="str">
        <f>IF('Macrobond Imports'!Z562="","",'Macrobond Imports'!Z562)</f>
        <v/>
      </c>
      <c r="E563" s="9" t="str">
        <f>IF('Macrobond Imports'!BH562="","",'Macrobond Imports'!BH562)</f>
        <v/>
      </c>
      <c r="F563" s="9" t="str">
        <f>IF('Macrobond Imports'!BJ562="","",'Macrobond Imports'!BJ562)</f>
        <v/>
      </c>
      <c r="G563" s="9" t="str">
        <f>IF('Macrobond Imports'!BK562="","",'Macrobond Imports'!BK562)</f>
        <v/>
      </c>
      <c r="H563" s="9" t="str">
        <f>IF('Macrobond Imports'!BL562="","",'Macrobond Imports'!BL562)</f>
        <v/>
      </c>
      <c r="I563" s="9" t="str">
        <f>IF('Macrobond Imports'!BS562="","",'Macrobond Imports'!BS562)</f>
        <v/>
      </c>
      <c r="J563" s="9" t="str">
        <f>IF('Macrobond Imports'!AA562="","",'Macrobond Imports'!AA562)</f>
        <v/>
      </c>
      <c r="K563" s="9">
        <f>IF('Macrobond Imports'!DF562="","",'Macrobond Imports'!DF562)</f>
        <v>116.3</v>
      </c>
      <c r="L563" s="9">
        <f>IF('Macrobond Imports'!EA562="","",'Macrobond Imports'!EA562)</f>
        <v>101.2</v>
      </c>
      <c r="M563" s="9">
        <f>IF('Macrobond Imports'!FA562="","",'Macrobond Imports'!FA562)</f>
        <v>84.2</v>
      </c>
      <c r="N563" s="9">
        <f>IF('Macrobond Imports'!FC562="","",'Macrobond Imports'!FC562)</f>
        <v>124</v>
      </c>
      <c r="P563" s="16">
        <f t="shared" si="446"/>
        <v>34213</v>
      </c>
      <c r="Q563" s="17" t="str">
        <f t="shared" si="447"/>
        <v/>
      </c>
      <c r="R563" s="17" t="str">
        <f t="shared" si="448"/>
        <v/>
      </c>
      <c r="S563" s="17" t="str">
        <f t="shared" si="449"/>
        <v/>
      </c>
      <c r="T563" s="17" t="str">
        <f t="shared" si="450"/>
        <v/>
      </c>
      <c r="U563" s="17" t="str">
        <f t="shared" si="451"/>
        <v/>
      </c>
      <c r="V563" s="17" t="str">
        <f t="shared" si="452"/>
        <v/>
      </c>
      <c r="W563" s="17" t="str">
        <f t="shared" si="453"/>
        <v/>
      </c>
      <c r="X563" s="17" t="str">
        <f t="shared" si="454"/>
        <v/>
      </c>
      <c r="Y563" s="17" t="str">
        <f t="shared" si="455"/>
        <v/>
      </c>
      <c r="Z563" s="17">
        <f t="shared" si="456"/>
        <v>8.6058519793463795E-4</v>
      </c>
      <c r="AA563" s="17">
        <f t="shared" si="457"/>
        <v>3.9682539682539542E-3</v>
      </c>
      <c r="AB563" s="17">
        <f t="shared" si="458"/>
        <v>3.5756853396899935E-3</v>
      </c>
      <c r="AC563" s="17">
        <f t="shared" si="459"/>
        <v>8.0710250201776468E-4</v>
      </c>
      <c r="AE563" s="17" t="str">
        <f t="shared" ca="1" si="460"/>
        <v/>
      </c>
      <c r="AF563" s="17" t="str">
        <f t="shared" ca="1" si="461"/>
        <v/>
      </c>
      <c r="AG563" s="17" t="str">
        <f t="shared" ca="1" si="462"/>
        <v/>
      </c>
      <c r="AH563" s="17" t="str">
        <f t="shared" ca="1" si="463"/>
        <v/>
      </c>
      <c r="AI563" s="17" t="str">
        <f t="shared" ca="1" si="464"/>
        <v/>
      </c>
      <c r="AJ563" s="17" t="str">
        <f t="shared" ca="1" si="465"/>
        <v/>
      </c>
      <c r="AK563" s="17" t="str">
        <f t="shared" ca="1" si="466"/>
        <v/>
      </c>
      <c r="AL563" s="17" t="str">
        <f t="shared" ca="1" si="467"/>
        <v/>
      </c>
      <c r="AM563" s="17" t="str">
        <f t="shared" ca="1" si="468"/>
        <v/>
      </c>
      <c r="AN563" s="17">
        <f t="shared" ca="1" si="469"/>
        <v>8.6730268863832727E-3</v>
      </c>
      <c r="AO563" s="17">
        <f t="shared" ca="1" si="470"/>
        <v>-1.5564202334630295E-2</v>
      </c>
      <c r="AP563" s="17">
        <f t="shared" ca="1" si="471"/>
        <v>-1.9790454016298087E-2</v>
      </c>
      <c r="AQ563" s="17">
        <f t="shared" ca="1" si="472"/>
        <v>1.3071895424836555E-2</v>
      </c>
      <c r="AS563" s="17" t="str">
        <f t="shared" ca="1" si="473"/>
        <v/>
      </c>
      <c r="AT563" s="17" t="str">
        <f t="shared" ca="1" si="474"/>
        <v/>
      </c>
      <c r="AU563" s="17" t="str">
        <f t="shared" ca="1" si="475"/>
        <v/>
      </c>
      <c r="AV563" s="17" t="str">
        <f t="shared" ca="1" si="476"/>
        <v/>
      </c>
      <c r="AW563" s="17" t="str">
        <f t="shared" ca="1" si="477"/>
        <v/>
      </c>
      <c r="AX563" s="17" t="str">
        <f t="shared" ca="1" si="478"/>
        <v/>
      </c>
      <c r="AY563" s="17" t="str">
        <f t="shared" ca="1" si="479"/>
        <v/>
      </c>
      <c r="AZ563" s="17" t="str">
        <f t="shared" ca="1" si="480"/>
        <v/>
      </c>
      <c r="BA563" s="17" t="str">
        <f t="shared" ca="1" si="481"/>
        <v/>
      </c>
      <c r="BB563" s="17">
        <f t="shared" ca="1" si="482"/>
        <v>0</v>
      </c>
      <c r="BC563" s="17">
        <f t="shared" ca="1" si="483"/>
        <v>-9.6490681762376296E-2</v>
      </c>
      <c r="BD563" s="17">
        <f t="shared" ca="1" si="484"/>
        <v>-8.9627138688134544E-2</v>
      </c>
      <c r="BE563" s="17">
        <f t="shared" ca="1" si="485"/>
        <v>9.7362365601048051E-3</v>
      </c>
      <c r="BG563" s="17" t="str">
        <f t="shared" ca="1" si="486"/>
        <v/>
      </c>
      <c r="BH563" s="17" t="str">
        <f t="shared" ca="1" si="487"/>
        <v/>
      </c>
      <c r="BI563" s="17" t="str">
        <f t="shared" ca="1" si="488"/>
        <v/>
      </c>
      <c r="BJ563" s="17" t="str">
        <f t="shared" ca="1" si="489"/>
        <v/>
      </c>
      <c r="BK563" s="17" t="str">
        <f t="shared" ca="1" si="490"/>
        <v/>
      </c>
      <c r="BL563" s="17" t="str">
        <f t="shared" ca="1" si="491"/>
        <v/>
      </c>
      <c r="BM563" s="17" t="str">
        <f t="shared" ca="1" si="492"/>
        <v/>
      </c>
      <c r="BN563" s="17" t="str">
        <f t="shared" ca="1" si="493"/>
        <v/>
      </c>
      <c r="BO563" s="17" t="str">
        <f t="shared" ca="1" si="494"/>
        <v/>
      </c>
      <c r="BP563" s="17">
        <f t="shared" ca="1" si="495"/>
        <v>0</v>
      </c>
      <c r="BQ563" s="17">
        <f t="shared" ca="1" si="496"/>
        <v>-9.8086704973174843E-3</v>
      </c>
      <c r="BR563" s="17">
        <f t="shared" ca="1" si="497"/>
        <v>-3.9189245962425012E-2</v>
      </c>
      <c r="BS563" s="17">
        <f t="shared" ca="1" si="498"/>
        <v>3.233627639556369E-3</v>
      </c>
      <c r="BX563">
        <f>IF('Macrobond Imports'!FG562="","",'Macrobond Imports'!FG562)</f>
        <v>74.5</v>
      </c>
      <c r="BY563" t="str">
        <f>IF('Macrobond Imports'!AI562="","",'Macrobond Imports'!AI562)</f>
        <v/>
      </c>
      <c r="CA563" s="37">
        <f t="shared" ca="1" si="499"/>
        <v>-0.1109785202863961</v>
      </c>
      <c r="CB563" s="37" t="str">
        <f t="shared" ca="1" si="500"/>
        <v/>
      </c>
    </row>
    <row r="564" spans="1:80" x14ac:dyDescent="0.25">
      <c r="A564" s="10">
        <f>IF('Macrobond Imports'!A563="","",'Macrobond Imports'!A563)</f>
        <v>34243</v>
      </c>
      <c r="B564" s="9" t="str">
        <f>IF('Macrobond Imports'!B563="","",'Macrobond Imports'!B563)</f>
        <v/>
      </c>
      <c r="C564" s="9" t="str">
        <f>IF('Macrobond Imports'!C563="","",'Macrobond Imports'!C563)</f>
        <v/>
      </c>
      <c r="D564" s="9" t="str">
        <f>IF('Macrobond Imports'!Z563="","",'Macrobond Imports'!Z563)</f>
        <v/>
      </c>
      <c r="E564" s="9" t="str">
        <f>IF('Macrobond Imports'!BH563="","",'Macrobond Imports'!BH563)</f>
        <v/>
      </c>
      <c r="F564" s="9" t="str">
        <f>IF('Macrobond Imports'!BJ563="","",'Macrobond Imports'!BJ563)</f>
        <v/>
      </c>
      <c r="G564" s="9" t="str">
        <f>IF('Macrobond Imports'!BK563="","",'Macrobond Imports'!BK563)</f>
        <v/>
      </c>
      <c r="H564" s="9" t="str">
        <f>IF('Macrobond Imports'!BL563="","",'Macrobond Imports'!BL563)</f>
        <v/>
      </c>
      <c r="I564" s="9" t="str">
        <f>IF('Macrobond Imports'!BS563="","",'Macrobond Imports'!BS563)</f>
        <v/>
      </c>
      <c r="J564" s="9" t="str">
        <f>IF('Macrobond Imports'!AA563="","",'Macrobond Imports'!AA563)</f>
        <v/>
      </c>
      <c r="K564" s="9">
        <f>IF('Macrobond Imports'!DF563="","",'Macrobond Imports'!DF563)</f>
        <v>116.4</v>
      </c>
      <c r="L564" s="9">
        <f>IF('Macrobond Imports'!EA563="","",'Macrobond Imports'!EA563)</f>
        <v>103.7</v>
      </c>
      <c r="M564" s="9">
        <f>IF('Macrobond Imports'!FA563="","",'Macrobond Imports'!FA563)</f>
        <v>84.7</v>
      </c>
      <c r="N564" s="9">
        <f>IF('Macrobond Imports'!FC563="","",'Macrobond Imports'!FC563)</f>
        <v>124</v>
      </c>
      <c r="P564" s="16">
        <f t="shared" si="446"/>
        <v>34243</v>
      </c>
      <c r="Q564" s="17" t="str">
        <f t="shared" si="447"/>
        <v/>
      </c>
      <c r="R564" s="17" t="str">
        <f t="shared" si="448"/>
        <v/>
      </c>
      <c r="S564" s="17" t="str">
        <f t="shared" si="449"/>
        <v/>
      </c>
      <c r="T564" s="17" t="str">
        <f t="shared" si="450"/>
        <v/>
      </c>
      <c r="U564" s="17" t="str">
        <f t="shared" si="451"/>
        <v/>
      </c>
      <c r="V564" s="17" t="str">
        <f t="shared" si="452"/>
        <v/>
      </c>
      <c r="W564" s="17" t="str">
        <f t="shared" si="453"/>
        <v/>
      </c>
      <c r="X564" s="17" t="str">
        <f t="shared" si="454"/>
        <v/>
      </c>
      <c r="Y564" s="17" t="str">
        <f t="shared" si="455"/>
        <v/>
      </c>
      <c r="Z564" s="17">
        <f t="shared" si="456"/>
        <v>8.5984522785897965E-4</v>
      </c>
      <c r="AA564" s="17">
        <f t="shared" si="457"/>
        <v>2.4703557312252933E-2</v>
      </c>
      <c r="AB564" s="17">
        <f t="shared" si="458"/>
        <v>5.9382422802849444E-3</v>
      </c>
      <c r="AC564" s="17">
        <f t="shared" si="459"/>
        <v>0</v>
      </c>
      <c r="AE564" s="17" t="str">
        <f t="shared" ca="1" si="460"/>
        <v/>
      </c>
      <c r="AF564" s="17" t="str">
        <f t="shared" ca="1" si="461"/>
        <v/>
      </c>
      <c r="AG564" s="17" t="str">
        <f t="shared" ca="1" si="462"/>
        <v/>
      </c>
      <c r="AH564" s="17" t="str">
        <f t="shared" ca="1" si="463"/>
        <v/>
      </c>
      <c r="AI564" s="17" t="str">
        <f t="shared" ca="1" si="464"/>
        <v/>
      </c>
      <c r="AJ564" s="17" t="str">
        <f t="shared" ca="1" si="465"/>
        <v/>
      </c>
      <c r="AK564" s="17" t="str">
        <f t="shared" ca="1" si="466"/>
        <v/>
      </c>
      <c r="AL564" s="17" t="str">
        <f t="shared" ca="1" si="467"/>
        <v/>
      </c>
      <c r="AM564" s="17" t="str">
        <f t="shared" ca="1" si="468"/>
        <v/>
      </c>
      <c r="AN564" s="17">
        <f t="shared" ca="1" si="469"/>
        <v>9.540329575021822E-3</v>
      </c>
      <c r="AO564" s="17">
        <f t="shared" ca="1" si="470"/>
        <v>8.7548638132295409E-3</v>
      </c>
      <c r="AP564" s="17">
        <f t="shared" ca="1" si="471"/>
        <v>-1.967592592592593E-2</v>
      </c>
      <c r="AQ564" s="17">
        <f t="shared" ca="1" si="472"/>
        <v>1.3071895424836555E-2</v>
      </c>
      <c r="AS564" s="17" t="str">
        <f t="shared" ca="1" si="473"/>
        <v/>
      </c>
      <c r="AT564" s="17" t="str">
        <f t="shared" ca="1" si="474"/>
        <v/>
      </c>
      <c r="AU564" s="17" t="str">
        <f t="shared" ca="1" si="475"/>
        <v/>
      </c>
      <c r="AV564" s="17" t="str">
        <f t="shared" ca="1" si="476"/>
        <v/>
      </c>
      <c r="AW564" s="17" t="str">
        <f t="shared" ca="1" si="477"/>
        <v/>
      </c>
      <c r="AX564" s="17" t="str">
        <f t="shared" ca="1" si="478"/>
        <v/>
      </c>
      <c r="AY564" s="17" t="str">
        <f t="shared" ca="1" si="479"/>
        <v/>
      </c>
      <c r="AZ564" s="17" t="str">
        <f t="shared" ca="1" si="480"/>
        <v/>
      </c>
      <c r="BA564" s="17" t="str">
        <f t="shared" ca="1" si="481"/>
        <v/>
      </c>
      <c r="BB564" s="17">
        <f t="shared" ca="1" si="482"/>
        <v>3.4438194577284253E-3</v>
      </c>
      <c r="BC564" s="17">
        <f t="shared" ca="1" si="483"/>
        <v>8.5275986803436066E-2</v>
      </c>
      <c r="BD564" s="17">
        <f t="shared" ca="1" si="484"/>
        <v>-2.3268346769634407E-2</v>
      </c>
      <c r="BE564" s="17">
        <f t="shared" ca="1" si="485"/>
        <v>9.7362365601048051E-3</v>
      </c>
      <c r="BG564" s="17" t="str">
        <f t="shared" ca="1" si="486"/>
        <v/>
      </c>
      <c r="BH564" s="17" t="str">
        <f t="shared" ca="1" si="487"/>
        <v/>
      </c>
      <c r="BI564" s="17" t="str">
        <f t="shared" ca="1" si="488"/>
        <v/>
      </c>
      <c r="BJ564" s="17" t="str">
        <f t="shared" ca="1" si="489"/>
        <v/>
      </c>
      <c r="BK564" s="17" t="str">
        <f t="shared" ca="1" si="490"/>
        <v/>
      </c>
      <c r="BL564" s="17" t="str">
        <f t="shared" ca="1" si="491"/>
        <v/>
      </c>
      <c r="BM564" s="17" t="str">
        <f t="shared" ca="1" si="492"/>
        <v/>
      </c>
      <c r="BN564" s="17" t="str">
        <f t="shared" ca="1" si="493"/>
        <v/>
      </c>
      <c r="BO564" s="17" t="str">
        <f t="shared" ca="1" si="494"/>
        <v/>
      </c>
      <c r="BP564" s="17">
        <f t="shared" ca="1" si="495"/>
        <v>-3.4275895954265501E-3</v>
      </c>
      <c r="BQ564" s="17">
        <f t="shared" ca="1" si="496"/>
        <v>9.7133961300401861E-3</v>
      </c>
      <c r="BR564" s="17">
        <f t="shared" ca="1" si="497"/>
        <v>-3.4499975775324265E-2</v>
      </c>
      <c r="BS564" s="17">
        <f t="shared" ca="1" si="498"/>
        <v>0</v>
      </c>
      <c r="BX564">
        <f>IF('Macrobond Imports'!FG563="","",'Macrobond Imports'!FG563)</f>
        <v>79.400000000000006</v>
      </c>
      <c r="BY564" t="str">
        <f>IF('Macrobond Imports'!AI563="","",'Macrobond Imports'!AI563)</f>
        <v/>
      </c>
      <c r="CA564" s="37">
        <f t="shared" ca="1" si="499"/>
        <v>-4.2219541616405287E-2</v>
      </c>
      <c r="CB564" s="37" t="str">
        <f t="shared" ca="1" si="500"/>
        <v/>
      </c>
    </row>
    <row r="565" spans="1:80" x14ac:dyDescent="0.25">
      <c r="A565" s="10">
        <f>IF('Macrobond Imports'!A564="","",'Macrobond Imports'!A564)</f>
        <v>34274</v>
      </c>
      <c r="B565" s="9" t="str">
        <f>IF('Macrobond Imports'!B564="","",'Macrobond Imports'!B564)</f>
        <v/>
      </c>
      <c r="C565" s="9" t="str">
        <f>IF('Macrobond Imports'!C564="","",'Macrobond Imports'!C564)</f>
        <v/>
      </c>
      <c r="D565" s="9" t="str">
        <f>IF('Macrobond Imports'!Z564="","",'Macrobond Imports'!Z564)</f>
        <v/>
      </c>
      <c r="E565" s="9" t="str">
        <f>IF('Macrobond Imports'!BH564="","",'Macrobond Imports'!BH564)</f>
        <v/>
      </c>
      <c r="F565" s="9" t="str">
        <f>IF('Macrobond Imports'!BJ564="","",'Macrobond Imports'!BJ564)</f>
        <v/>
      </c>
      <c r="G565" s="9" t="str">
        <f>IF('Macrobond Imports'!BK564="","",'Macrobond Imports'!BK564)</f>
        <v/>
      </c>
      <c r="H565" s="9" t="str">
        <f>IF('Macrobond Imports'!BL564="","",'Macrobond Imports'!BL564)</f>
        <v/>
      </c>
      <c r="I565" s="9" t="str">
        <f>IF('Macrobond Imports'!BS564="","",'Macrobond Imports'!BS564)</f>
        <v/>
      </c>
      <c r="J565" s="9" t="str">
        <f>IF('Macrobond Imports'!AA564="","",'Macrobond Imports'!AA564)</f>
        <v/>
      </c>
      <c r="K565" s="9">
        <f>IF('Macrobond Imports'!DF564="","",'Macrobond Imports'!DF564)</f>
        <v>116.5</v>
      </c>
      <c r="L565" s="9">
        <f>IF('Macrobond Imports'!EA564="","",'Macrobond Imports'!EA564)</f>
        <v>103</v>
      </c>
      <c r="M565" s="9">
        <f>IF('Macrobond Imports'!FA564="","",'Macrobond Imports'!FA564)</f>
        <v>83.6</v>
      </c>
      <c r="N565" s="9">
        <f>IF('Macrobond Imports'!FC564="","",'Macrobond Imports'!FC564)</f>
        <v>124.3</v>
      </c>
      <c r="P565" s="16">
        <f t="shared" si="446"/>
        <v>34274</v>
      </c>
      <c r="Q565" s="17" t="str">
        <f t="shared" si="447"/>
        <v/>
      </c>
      <c r="R565" s="17" t="str">
        <f t="shared" si="448"/>
        <v/>
      </c>
      <c r="S565" s="17" t="str">
        <f t="shared" si="449"/>
        <v/>
      </c>
      <c r="T565" s="17" t="str">
        <f t="shared" si="450"/>
        <v/>
      </c>
      <c r="U565" s="17" t="str">
        <f t="shared" si="451"/>
        <v/>
      </c>
      <c r="V565" s="17" t="str">
        <f t="shared" si="452"/>
        <v/>
      </c>
      <c r="W565" s="17" t="str">
        <f t="shared" si="453"/>
        <v/>
      </c>
      <c r="X565" s="17" t="str">
        <f t="shared" si="454"/>
        <v/>
      </c>
      <c r="Y565" s="17" t="str">
        <f t="shared" si="455"/>
        <v/>
      </c>
      <c r="Z565" s="17">
        <f t="shared" si="456"/>
        <v>8.5910652920961894E-4</v>
      </c>
      <c r="AA565" s="17">
        <f t="shared" si="457"/>
        <v>-6.7502410800386325E-3</v>
      </c>
      <c r="AB565" s="17">
        <f t="shared" si="458"/>
        <v>-1.2987012987013102E-2</v>
      </c>
      <c r="AC565" s="17">
        <f t="shared" si="459"/>
        <v>2.4193548387096975E-3</v>
      </c>
      <c r="AE565" s="17" t="str">
        <f t="shared" ca="1" si="460"/>
        <v/>
      </c>
      <c r="AF565" s="17" t="str">
        <f t="shared" ca="1" si="461"/>
        <v/>
      </c>
      <c r="AG565" s="17" t="str">
        <f t="shared" ca="1" si="462"/>
        <v/>
      </c>
      <c r="AH565" s="17" t="str">
        <f t="shared" ca="1" si="463"/>
        <v/>
      </c>
      <c r="AI565" s="17" t="str">
        <f t="shared" ca="1" si="464"/>
        <v/>
      </c>
      <c r="AJ565" s="17" t="str">
        <f t="shared" ca="1" si="465"/>
        <v/>
      </c>
      <c r="AK565" s="17" t="str">
        <f t="shared" ca="1" si="466"/>
        <v/>
      </c>
      <c r="AL565" s="17" t="str">
        <f t="shared" ca="1" si="467"/>
        <v/>
      </c>
      <c r="AM565" s="17" t="str">
        <f t="shared" ca="1" si="468"/>
        <v/>
      </c>
      <c r="AN565" s="17">
        <f t="shared" ca="1" si="469"/>
        <v>1.2163336229365829E-2</v>
      </c>
      <c r="AO565" s="17">
        <f t="shared" ca="1" si="470"/>
        <v>4.8780487804878092E-3</v>
      </c>
      <c r="AP565" s="17">
        <f t="shared" ca="1" si="471"/>
        <v>-1.762632197414804E-2</v>
      </c>
      <c r="AQ565" s="17">
        <f t="shared" ca="1" si="472"/>
        <v>1.5522875816993409E-2</v>
      </c>
      <c r="AS565" s="17" t="str">
        <f t="shared" ca="1" si="473"/>
        <v/>
      </c>
      <c r="AT565" s="17" t="str">
        <f t="shared" ca="1" si="474"/>
        <v/>
      </c>
      <c r="AU565" s="17" t="str">
        <f t="shared" ca="1" si="475"/>
        <v/>
      </c>
      <c r="AV565" s="17" t="str">
        <f t="shared" ca="1" si="476"/>
        <v/>
      </c>
      <c r="AW565" s="17" t="str">
        <f t="shared" ca="1" si="477"/>
        <v/>
      </c>
      <c r="AX565" s="17" t="str">
        <f t="shared" ca="1" si="478"/>
        <v/>
      </c>
      <c r="AY565" s="17" t="str">
        <f t="shared" ca="1" si="479"/>
        <v/>
      </c>
      <c r="AZ565" s="17" t="str">
        <f t="shared" ca="1" si="480"/>
        <v/>
      </c>
      <c r="BA565" s="17" t="str">
        <f t="shared" ca="1" si="481"/>
        <v/>
      </c>
      <c r="BB565" s="17">
        <f t="shared" ca="1" si="482"/>
        <v>1.0367084025694639E-2</v>
      </c>
      <c r="BC565" s="17">
        <f t="shared" ca="1" si="483"/>
        <v>9.0201487820314341E-2</v>
      </c>
      <c r="BD565" s="17">
        <f t="shared" ca="1" si="484"/>
        <v>-1.4226210909466963E-2</v>
      </c>
      <c r="BE565" s="17">
        <f t="shared" ca="1" si="485"/>
        <v>1.2976310522103907E-2</v>
      </c>
      <c r="BG565" s="17" t="str">
        <f t="shared" ca="1" si="486"/>
        <v/>
      </c>
      <c r="BH565" s="17" t="str">
        <f t="shared" ca="1" si="487"/>
        <v/>
      </c>
      <c r="BI565" s="17" t="str">
        <f t="shared" ca="1" si="488"/>
        <v/>
      </c>
      <c r="BJ565" s="17" t="str">
        <f t="shared" ca="1" si="489"/>
        <v/>
      </c>
      <c r="BK565" s="17" t="str">
        <f t="shared" ca="1" si="490"/>
        <v/>
      </c>
      <c r="BL565" s="17" t="str">
        <f t="shared" ca="1" si="491"/>
        <v/>
      </c>
      <c r="BM565" s="17" t="str">
        <f t="shared" ca="1" si="492"/>
        <v/>
      </c>
      <c r="BN565" s="17" t="str">
        <f t="shared" ca="1" si="493"/>
        <v/>
      </c>
      <c r="BO565" s="17" t="str">
        <f t="shared" ca="1" si="494"/>
        <v/>
      </c>
      <c r="BP565" s="17">
        <f t="shared" ca="1" si="495"/>
        <v>3.4423382466994834E-3</v>
      </c>
      <c r="BQ565" s="17">
        <f t="shared" ca="1" si="496"/>
        <v>-4.8636220156106358E-2</v>
      </c>
      <c r="BR565" s="17">
        <f t="shared" ca="1" si="497"/>
        <v>-4.840771789463949E-2</v>
      </c>
      <c r="BS565" s="17">
        <f t="shared" ca="1" si="498"/>
        <v>9.7244160612321995E-3</v>
      </c>
      <c r="BX565">
        <f>IF('Macrobond Imports'!FG564="","",'Macrobond Imports'!FG564)</f>
        <v>74.400000000000006</v>
      </c>
      <c r="BY565" t="str">
        <f>IF('Macrobond Imports'!AI564="","",'Macrobond Imports'!AI564)</f>
        <v/>
      </c>
      <c r="CA565" s="37">
        <f t="shared" ca="1" si="499"/>
        <v>-0.11217183770883044</v>
      </c>
      <c r="CB565" s="37" t="str">
        <f t="shared" ca="1" si="500"/>
        <v/>
      </c>
    </row>
    <row r="566" spans="1:80" x14ac:dyDescent="0.25">
      <c r="A566" s="10">
        <f>IF('Macrobond Imports'!A565="","",'Macrobond Imports'!A565)</f>
        <v>34304</v>
      </c>
      <c r="B566" s="9" t="str">
        <f>IF('Macrobond Imports'!B565="","",'Macrobond Imports'!B565)</f>
        <v/>
      </c>
      <c r="C566" s="9" t="str">
        <f>IF('Macrobond Imports'!C565="","",'Macrobond Imports'!C565)</f>
        <v/>
      </c>
      <c r="D566" s="9" t="str">
        <f>IF('Macrobond Imports'!Z565="","",'Macrobond Imports'!Z565)</f>
        <v/>
      </c>
      <c r="E566" s="9" t="str">
        <f>IF('Macrobond Imports'!BH565="","",'Macrobond Imports'!BH565)</f>
        <v/>
      </c>
      <c r="F566" s="9" t="str">
        <f>IF('Macrobond Imports'!BJ565="","",'Macrobond Imports'!BJ565)</f>
        <v/>
      </c>
      <c r="G566" s="9" t="str">
        <f>IF('Macrobond Imports'!BK565="","",'Macrobond Imports'!BK565)</f>
        <v/>
      </c>
      <c r="H566" s="9" t="str">
        <f>IF('Macrobond Imports'!BL565="","",'Macrobond Imports'!BL565)</f>
        <v/>
      </c>
      <c r="I566" s="9" t="str">
        <f>IF('Macrobond Imports'!BS565="","",'Macrobond Imports'!BS565)</f>
        <v/>
      </c>
      <c r="J566" s="9" t="str">
        <f>IF('Macrobond Imports'!AA565="","",'Macrobond Imports'!AA565)</f>
        <v/>
      </c>
      <c r="K566" s="9">
        <f>IF('Macrobond Imports'!DF565="","",'Macrobond Imports'!DF565)</f>
        <v>116.2</v>
      </c>
      <c r="L566" s="9">
        <f>IF('Macrobond Imports'!EA565="","",'Macrobond Imports'!EA565)</f>
        <v>101.7</v>
      </c>
      <c r="M566" s="9">
        <f>IF('Macrobond Imports'!FA565="","",'Macrobond Imports'!FA565)</f>
        <v>80.900000000000006</v>
      </c>
      <c r="N566" s="9">
        <f>IF('Macrobond Imports'!FC565="","",'Macrobond Imports'!FC565)</f>
        <v>124.5</v>
      </c>
      <c r="P566" s="16">
        <f t="shared" si="446"/>
        <v>34304</v>
      </c>
      <c r="Q566" s="17" t="str">
        <f t="shared" si="447"/>
        <v/>
      </c>
      <c r="R566" s="17" t="str">
        <f t="shared" si="448"/>
        <v/>
      </c>
      <c r="S566" s="17" t="str">
        <f t="shared" si="449"/>
        <v/>
      </c>
      <c r="T566" s="17" t="str">
        <f t="shared" si="450"/>
        <v/>
      </c>
      <c r="U566" s="17" t="str">
        <f t="shared" si="451"/>
        <v/>
      </c>
      <c r="V566" s="17" t="str">
        <f t="shared" si="452"/>
        <v/>
      </c>
      <c r="W566" s="17" t="str">
        <f t="shared" si="453"/>
        <v/>
      </c>
      <c r="X566" s="17" t="str">
        <f t="shared" si="454"/>
        <v/>
      </c>
      <c r="Y566" s="17" t="str">
        <f t="shared" si="455"/>
        <v/>
      </c>
      <c r="Z566" s="17">
        <f t="shared" si="456"/>
        <v>-2.5751072961373023E-3</v>
      </c>
      <c r="AA566" s="17">
        <f t="shared" si="457"/>
        <v>-1.2621359223300987E-2</v>
      </c>
      <c r="AB566" s="17">
        <f t="shared" si="458"/>
        <v>-3.2296650717703268E-2</v>
      </c>
      <c r="AC566" s="17">
        <f t="shared" si="459"/>
        <v>1.6090104585679832E-3</v>
      </c>
      <c r="AE566" s="17" t="str">
        <f t="shared" ca="1" si="460"/>
        <v/>
      </c>
      <c r="AF566" s="17" t="str">
        <f t="shared" ca="1" si="461"/>
        <v/>
      </c>
      <c r="AG566" s="17" t="str">
        <f t="shared" ca="1" si="462"/>
        <v/>
      </c>
      <c r="AH566" s="17" t="str">
        <f t="shared" ca="1" si="463"/>
        <v/>
      </c>
      <c r="AI566" s="17" t="str">
        <f t="shared" ca="1" si="464"/>
        <v/>
      </c>
      <c r="AJ566" s="17" t="str">
        <f t="shared" ca="1" si="465"/>
        <v/>
      </c>
      <c r="AK566" s="17" t="str">
        <f t="shared" ca="1" si="466"/>
        <v/>
      </c>
      <c r="AL566" s="17" t="str">
        <f t="shared" ca="1" si="467"/>
        <v/>
      </c>
      <c r="AM566" s="17" t="str">
        <f t="shared" ca="1" si="468"/>
        <v/>
      </c>
      <c r="AN566" s="17">
        <f t="shared" ca="1" si="469"/>
        <v>9.5569070373588971E-3</v>
      </c>
      <c r="AO566" s="17">
        <f t="shared" ca="1" si="470"/>
        <v>3.9486673247779436E-3</v>
      </c>
      <c r="AP566" s="17">
        <f t="shared" ca="1" si="471"/>
        <v>-4.3735224586288313E-2</v>
      </c>
      <c r="AQ566" s="17">
        <f t="shared" ca="1" si="472"/>
        <v>1.6326530612244872E-2</v>
      </c>
      <c r="AS566" s="17" t="str">
        <f t="shared" ca="1" si="473"/>
        <v/>
      </c>
      <c r="AT566" s="17" t="str">
        <f t="shared" ca="1" si="474"/>
        <v/>
      </c>
      <c r="AU566" s="17" t="str">
        <f t="shared" ca="1" si="475"/>
        <v/>
      </c>
      <c r="AV566" s="17" t="str">
        <f t="shared" ca="1" si="476"/>
        <v/>
      </c>
      <c r="AW566" s="17" t="str">
        <f t="shared" ca="1" si="477"/>
        <v/>
      </c>
      <c r="AX566" s="17" t="str">
        <f t="shared" ca="1" si="478"/>
        <v/>
      </c>
      <c r="AY566" s="17" t="str">
        <f t="shared" ca="1" si="479"/>
        <v/>
      </c>
      <c r="AZ566" s="17" t="str">
        <f t="shared" ca="1" si="480"/>
        <v/>
      </c>
      <c r="BA566" s="17" t="str">
        <f t="shared" ca="1" si="481"/>
        <v/>
      </c>
      <c r="BB566" s="17">
        <f t="shared" ca="1" si="482"/>
        <v>-3.4349474508447164E-3</v>
      </c>
      <c r="BC566" s="17">
        <f t="shared" ca="1" si="483"/>
        <v>1.9909792647725411E-2</v>
      </c>
      <c r="BD566" s="17">
        <f t="shared" ca="1" si="484"/>
        <v>-0.1477917769282916</v>
      </c>
      <c r="BE566" s="17">
        <f t="shared" ca="1" si="485"/>
        <v>1.6226849396647314E-2</v>
      </c>
      <c r="BG566" s="17" t="str">
        <f t="shared" ca="1" si="486"/>
        <v/>
      </c>
      <c r="BH566" s="17" t="str">
        <f t="shared" ca="1" si="487"/>
        <v/>
      </c>
      <c r="BI566" s="17" t="str">
        <f t="shared" ca="1" si="488"/>
        <v/>
      </c>
      <c r="BJ566" s="17" t="str">
        <f t="shared" ca="1" si="489"/>
        <v/>
      </c>
      <c r="BK566" s="17" t="str">
        <f t="shared" ca="1" si="490"/>
        <v/>
      </c>
      <c r="BL566" s="17" t="str">
        <f t="shared" ca="1" si="491"/>
        <v/>
      </c>
      <c r="BM566" s="17" t="str">
        <f t="shared" ca="1" si="492"/>
        <v/>
      </c>
      <c r="BN566" s="17" t="str">
        <f t="shared" ca="1" si="493"/>
        <v/>
      </c>
      <c r="BO566" s="17" t="str">
        <f t="shared" ca="1" si="494"/>
        <v/>
      </c>
      <c r="BP566" s="17">
        <f t="shared" ca="1" si="495"/>
        <v>-1.7189511219021236E-3</v>
      </c>
      <c r="BQ566" s="17">
        <f t="shared" ca="1" si="496"/>
        <v>-4.0053125730896366E-2</v>
      </c>
      <c r="BR566" s="17">
        <f t="shared" ca="1" si="497"/>
        <v>-0.11918944234796325</v>
      </c>
      <c r="BS566" s="17">
        <f t="shared" ca="1" si="498"/>
        <v>1.2976344442999332E-2</v>
      </c>
      <c r="BX566">
        <f>IF('Macrobond Imports'!FG565="","",'Macrobond Imports'!FG565)</f>
        <v>70</v>
      </c>
      <c r="BY566" t="str">
        <f>IF('Macrobond Imports'!AI565="","",'Macrobond Imports'!AI565)</f>
        <v/>
      </c>
      <c r="CA566" s="37">
        <f t="shared" ca="1" si="499"/>
        <v>-0.12280701754385959</v>
      </c>
      <c r="CB566" s="37" t="str">
        <f t="shared" ca="1" si="500"/>
        <v/>
      </c>
    </row>
    <row r="567" spans="1:80" x14ac:dyDescent="0.25">
      <c r="A567" s="10">
        <f>IF('Macrobond Imports'!A566="","",'Macrobond Imports'!A566)</f>
        <v>34335</v>
      </c>
      <c r="B567" s="9" t="str">
        <f>IF('Macrobond Imports'!B566="","",'Macrobond Imports'!B566)</f>
        <v/>
      </c>
      <c r="C567" s="9" t="str">
        <f>IF('Macrobond Imports'!C566="","",'Macrobond Imports'!C566)</f>
        <v/>
      </c>
      <c r="D567" s="9" t="str">
        <f>IF('Macrobond Imports'!Z566="","",'Macrobond Imports'!Z566)</f>
        <v/>
      </c>
      <c r="E567" s="9" t="str">
        <f>IF('Macrobond Imports'!BH566="","",'Macrobond Imports'!BH566)</f>
        <v/>
      </c>
      <c r="F567" s="9" t="str">
        <f>IF('Macrobond Imports'!BJ566="","",'Macrobond Imports'!BJ566)</f>
        <v/>
      </c>
      <c r="G567" s="9" t="str">
        <f>IF('Macrobond Imports'!BK566="","",'Macrobond Imports'!BK566)</f>
        <v/>
      </c>
      <c r="H567" s="9" t="str">
        <f>IF('Macrobond Imports'!BL566="","",'Macrobond Imports'!BL566)</f>
        <v/>
      </c>
      <c r="I567" s="9" t="str">
        <f>IF('Macrobond Imports'!BS566="","",'Macrobond Imports'!BS566)</f>
        <v/>
      </c>
      <c r="J567" s="9" t="str">
        <f>IF('Macrobond Imports'!AA566="","",'Macrobond Imports'!AA566)</f>
        <v/>
      </c>
      <c r="K567" s="9">
        <f>IF('Macrobond Imports'!DF566="","",'Macrobond Imports'!DF566)</f>
        <v>116.5</v>
      </c>
      <c r="L567" s="9">
        <f>IF('Macrobond Imports'!EA566="","",'Macrobond Imports'!EA566)</f>
        <v>103.8</v>
      </c>
      <c r="M567" s="9">
        <f>IF('Macrobond Imports'!FA566="","",'Macrobond Imports'!FA566)</f>
        <v>81.099999999999994</v>
      </c>
      <c r="N567" s="9">
        <f>IF('Macrobond Imports'!FC566="","",'Macrobond Imports'!FC566)</f>
        <v>124.7</v>
      </c>
      <c r="P567" s="16">
        <f t="shared" si="446"/>
        <v>34335</v>
      </c>
      <c r="Q567" s="17" t="str">
        <f t="shared" si="447"/>
        <v/>
      </c>
      <c r="R567" s="17" t="str">
        <f t="shared" si="448"/>
        <v/>
      </c>
      <c r="S567" s="17" t="str">
        <f t="shared" si="449"/>
        <v/>
      </c>
      <c r="T567" s="17" t="str">
        <f t="shared" si="450"/>
        <v/>
      </c>
      <c r="U567" s="17" t="str">
        <f t="shared" si="451"/>
        <v/>
      </c>
      <c r="V567" s="17" t="str">
        <f t="shared" si="452"/>
        <v/>
      </c>
      <c r="W567" s="17" t="str">
        <f t="shared" si="453"/>
        <v/>
      </c>
      <c r="X567" s="17" t="str">
        <f t="shared" si="454"/>
        <v/>
      </c>
      <c r="Y567" s="17" t="str">
        <f t="shared" si="455"/>
        <v/>
      </c>
      <c r="Z567" s="17">
        <f t="shared" si="456"/>
        <v>2.5817555938036918E-3</v>
      </c>
      <c r="AA567" s="17">
        <f t="shared" si="457"/>
        <v>2.0648967551622377E-2</v>
      </c>
      <c r="AB567" s="17">
        <f t="shared" si="458"/>
        <v>2.4721878862792313E-3</v>
      </c>
      <c r="AC567" s="17">
        <f t="shared" si="459"/>
        <v>1.6064257028112205E-3</v>
      </c>
      <c r="AE567" s="17" t="str">
        <f t="shared" ca="1" si="460"/>
        <v/>
      </c>
      <c r="AF567" s="17" t="str">
        <f t="shared" ca="1" si="461"/>
        <v/>
      </c>
      <c r="AG567" s="17" t="str">
        <f t="shared" ca="1" si="462"/>
        <v/>
      </c>
      <c r="AH567" s="17" t="str">
        <f t="shared" ca="1" si="463"/>
        <v/>
      </c>
      <c r="AI567" s="17" t="str">
        <f t="shared" ca="1" si="464"/>
        <v/>
      </c>
      <c r="AJ567" s="17" t="str">
        <f t="shared" ca="1" si="465"/>
        <v/>
      </c>
      <c r="AK567" s="17" t="str">
        <f t="shared" ca="1" si="466"/>
        <v/>
      </c>
      <c r="AL567" s="17" t="str">
        <f t="shared" ca="1" si="467"/>
        <v/>
      </c>
      <c r="AM567" s="17" t="str">
        <f t="shared" ca="1" si="468"/>
        <v/>
      </c>
      <c r="AN567" s="17">
        <f t="shared" ca="1" si="469"/>
        <v>9.5320623916810288E-3</v>
      </c>
      <c r="AO567" s="17">
        <f t="shared" ca="1" si="470"/>
        <v>2.0648967551622377E-2</v>
      </c>
      <c r="AP567" s="17">
        <f t="shared" ca="1" si="471"/>
        <v>-4.0236686390532572E-2</v>
      </c>
      <c r="AQ567" s="17">
        <f t="shared" ca="1" si="472"/>
        <v>1.4646053702196848E-2</v>
      </c>
      <c r="AS567" s="17" t="str">
        <f t="shared" ca="1" si="473"/>
        <v/>
      </c>
      <c r="AT567" s="17" t="str">
        <f t="shared" ca="1" si="474"/>
        <v/>
      </c>
      <c r="AU567" s="17" t="str">
        <f t="shared" ca="1" si="475"/>
        <v/>
      </c>
      <c r="AV567" s="17" t="str">
        <f t="shared" ca="1" si="476"/>
        <v/>
      </c>
      <c r="AW567" s="17" t="str">
        <f t="shared" ca="1" si="477"/>
        <v/>
      </c>
      <c r="AX567" s="17" t="str">
        <f t="shared" ca="1" si="478"/>
        <v/>
      </c>
      <c r="AY567" s="17" t="str">
        <f t="shared" ca="1" si="479"/>
        <v/>
      </c>
      <c r="AZ567" s="17" t="str">
        <f t="shared" ca="1" si="480"/>
        <v/>
      </c>
      <c r="BA567" s="17" t="str">
        <f t="shared" ca="1" si="481"/>
        <v/>
      </c>
      <c r="BB567" s="17">
        <f t="shared" ca="1" si="482"/>
        <v>3.4408570378570147E-3</v>
      </c>
      <c r="BC567" s="17">
        <f t="shared" ca="1" si="483"/>
        <v>3.8628636851261167E-3</v>
      </c>
      <c r="BD567" s="17">
        <f t="shared" ca="1" si="484"/>
        <v>-0.15947666404506189</v>
      </c>
      <c r="BE567" s="17">
        <f t="shared" ca="1" si="485"/>
        <v>2.2772572849335093E-2</v>
      </c>
      <c r="BG567" s="17" t="str">
        <f t="shared" ca="1" si="486"/>
        <v/>
      </c>
      <c r="BH567" s="17" t="str">
        <f t="shared" ca="1" si="487"/>
        <v/>
      </c>
      <c r="BI567" s="17" t="str">
        <f t="shared" ca="1" si="488"/>
        <v/>
      </c>
      <c r="BJ567" s="17" t="str">
        <f t="shared" ca="1" si="489"/>
        <v/>
      </c>
      <c r="BK567" s="17" t="str">
        <f t="shared" ca="1" si="490"/>
        <v/>
      </c>
      <c r="BL567" s="17" t="str">
        <f t="shared" ca="1" si="491"/>
        <v/>
      </c>
      <c r="BM567" s="17" t="str">
        <f t="shared" ca="1" si="492"/>
        <v/>
      </c>
      <c r="BN567" s="17" t="str">
        <f t="shared" ca="1" si="493"/>
        <v/>
      </c>
      <c r="BO567" s="17" t="str">
        <f t="shared" ca="1" si="494"/>
        <v/>
      </c>
      <c r="BP567" s="17">
        <f t="shared" ca="1" si="495"/>
        <v>3.4423382466994834E-3</v>
      </c>
      <c r="BQ567" s="17">
        <f t="shared" ca="1" si="496"/>
        <v>4.3775962551924952E-2</v>
      </c>
      <c r="BR567" s="17">
        <f t="shared" ca="1" si="497"/>
        <v>-9.3928398245498146E-2</v>
      </c>
      <c r="BS567" s="17">
        <f t="shared" ca="1" si="498"/>
        <v>1.6233501005444406E-2</v>
      </c>
      <c r="BX567">
        <f>IF('Macrobond Imports'!FG566="","",'Macrobond Imports'!FG566)</f>
        <v>72.900000000000006</v>
      </c>
      <c r="BY567" t="str">
        <f>IF('Macrobond Imports'!AI566="","",'Macrobond Imports'!AI566)</f>
        <v/>
      </c>
      <c r="CA567" s="37">
        <f t="shared" ca="1" si="499"/>
        <v>-7.2519083969465492E-2</v>
      </c>
      <c r="CB567" s="37" t="str">
        <f t="shared" ca="1" si="500"/>
        <v/>
      </c>
    </row>
    <row r="568" spans="1:80" x14ac:dyDescent="0.25">
      <c r="A568" s="10">
        <f>IF('Macrobond Imports'!A567="","",'Macrobond Imports'!A567)</f>
        <v>34366</v>
      </c>
      <c r="B568" s="9" t="str">
        <f>IF('Macrobond Imports'!B567="","",'Macrobond Imports'!B567)</f>
        <v/>
      </c>
      <c r="C568" s="9" t="str">
        <f>IF('Macrobond Imports'!C567="","",'Macrobond Imports'!C567)</f>
        <v/>
      </c>
      <c r="D568" s="9" t="str">
        <f>IF('Macrobond Imports'!Z567="","",'Macrobond Imports'!Z567)</f>
        <v/>
      </c>
      <c r="E568" s="9" t="str">
        <f>IF('Macrobond Imports'!BH567="","",'Macrobond Imports'!BH567)</f>
        <v/>
      </c>
      <c r="F568" s="9" t="str">
        <f>IF('Macrobond Imports'!BJ567="","",'Macrobond Imports'!BJ567)</f>
        <v/>
      </c>
      <c r="G568" s="9" t="str">
        <f>IF('Macrobond Imports'!BK567="","",'Macrobond Imports'!BK567)</f>
        <v/>
      </c>
      <c r="H568" s="9" t="str">
        <f>IF('Macrobond Imports'!BL567="","",'Macrobond Imports'!BL567)</f>
        <v/>
      </c>
      <c r="I568" s="9" t="str">
        <f>IF('Macrobond Imports'!BS567="","",'Macrobond Imports'!BS567)</f>
        <v/>
      </c>
      <c r="J568" s="9" t="str">
        <f>IF('Macrobond Imports'!AA567="","",'Macrobond Imports'!AA567)</f>
        <v/>
      </c>
      <c r="K568" s="9">
        <f>IF('Macrobond Imports'!DF567="","",'Macrobond Imports'!DF567)</f>
        <v>116.9</v>
      </c>
      <c r="L568" s="9">
        <f>IF('Macrobond Imports'!EA567="","",'Macrobond Imports'!EA567)</f>
        <v>102.1</v>
      </c>
      <c r="M568" s="9">
        <f>IF('Macrobond Imports'!FA567="","",'Macrobond Imports'!FA567)</f>
        <v>82.9</v>
      </c>
      <c r="N568" s="9">
        <f>IF('Macrobond Imports'!FC567="","",'Macrobond Imports'!FC567)</f>
        <v>124.9</v>
      </c>
      <c r="P568" s="16">
        <f t="shared" si="446"/>
        <v>34366</v>
      </c>
      <c r="Q568" s="17" t="str">
        <f t="shared" si="447"/>
        <v/>
      </c>
      <c r="R568" s="17" t="str">
        <f t="shared" si="448"/>
        <v/>
      </c>
      <c r="S568" s="17" t="str">
        <f t="shared" si="449"/>
        <v/>
      </c>
      <c r="T568" s="17" t="str">
        <f t="shared" si="450"/>
        <v/>
      </c>
      <c r="U568" s="17" t="str">
        <f t="shared" si="451"/>
        <v/>
      </c>
      <c r="V568" s="17" t="str">
        <f t="shared" si="452"/>
        <v/>
      </c>
      <c r="W568" s="17" t="str">
        <f t="shared" si="453"/>
        <v/>
      </c>
      <c r="X568" s="17" t="str">
        <f t="shared" si="454"/>
        <v/>
      </c>
      <c r="Y568" s="17" t="str">
        <f t="shared" si="455"/>
        <v/>
      </c>
      <c r="Z568" s="17">
        <f t="shared" si="456"/>
        <v>3.4334763948498104E-3</v>
      </c>
      <c r="AA568" s="17">
        <f t="shared" si="457"/>
        <v>-1.6377649325626242E-2</v>
      </c>
      <c r="AB568" s="17">
        <f t="shared" si="458"/>
        <v>2.2194821208384896E-2</v>
      </c>
      <c r="AC568" s="17">
        <f t="shared" si="459"/>
        <v>1.6038492381715841E-3</v>
      </c>
      <c r="AE568" s="17" t="str">
        <f t="shared" ca="1" si="460"/>
        <v/>
      </c>
      <c r="AF568" s="17" t="str">
        <f t="shared" ca="1" si="461"/>
        <v/>
      </c>
      <c r="AG568" s="17" t="str">
        <f t="shared" ca="1" si="462"/>
        <v/>
      </c>
      <c r="AH568" s="17" t="str">
        <f t="shared" ca="1" si="463"/>
        <v/>
      </c>
      <c r="AI568" s="17" t="str">
        <f t="shared" ca="1" si="464"/>
        <v/>
      </c>
      <c r="AJ568" s="17" t="str">
        <f t="shared" ca="1" si="465"/>
        <v/>
      </c>
      <c r="AK568" s="17" t="str">
        <f t="shared" ca="1" si="466"/>
        <v/>
      </c>
      <c r="AL568" s="17" t="str">
        <f t="shared" ca="1" si="467"/>
        <v/>
      </c>
      <c r="AM568" s="17" t="str">
        <f t="shared" ca="1" si="468"/>
        <v/>
      </c>
      <c r="AN568" s="17">
        <f t="shared" ca="1" si="469"/>
        <v>8.6281276962898446E-3</v>
      </c>
      <c r="AO568" s="17">
        <f t="shared" ca="1" si="470"/>
        <v>8.8932806324109048E-3</v>
      </c>
      <c r="AP568" s="17">
        <f t="shared" ca="1" si="471"/>
        <v>-2.5851938895417037E-2</v>
      </c>
      <c r="AQ568" s="17">
        <f t="shared" ca="1" si="472"/>
        <v>1.1336032388663986E-2</v>
      </c>
      <c r="AS568" s="17" t="str">
        <f t="shared" ca="1" si="473"/>
        <v/>
      </c>
      <c r="AT568" s="17" t="str">
        <f t="shared" ca="1" si="474"/>
        <v/>
      </c>
      <c r="AU568" s="17" t="str">
        <f t="shared" ca="1" si="475"/>
        <v/>
      </c>
      <c r="AV568" s="17" t="str">
        <f t="shared" ca="1" si="476"/>
        <v/>
      </c>
      <c r="AW568" s="17" t="str">
        <f t="shared" ca="1" si="477"/>
        <v/>
      </c>
      <c r="AX568" s="17" t="str">
        <f t="shared" ca="1" si="478"/>
        <v/>
      </c>
      <c r="AY568" s="17" t="str">
        <f t="shared" ca="1" si="479"/>
        <v/>
      </c>
      <c r="AZ568" s="17" t="str">
        <f t="shared" ca="1" si="480"/>
        <v/>
      </c>
      <c r="BA568" s="17" t="str">
        <f t="shared" ca="1" si="481"/>
        <v/>
      </c>
      <c r="BB568" s="17">
        <f t="shared" ca="1" si="482"/>
        <v>1.3804800185017063E-2</v>
      </c>
      <c r="BC568" s="17">
        <f t="shared" ca="1" si="483"/>
        <v>-3.4496017422556036E-2</v>
      </c>
      <c r="BD568" s="17">
        <f t="shared" ca="1" si="484"/>
        <v>-3.3074502805720551E-2</v>
      </c>
      <c r="BE568" s="17">
        <f t="shared" ca="1" si="485"/>
        <v>1.9448377320930854E-2</v>
      </c>
      <c r="BG568" s="17" t="str">
        <f t="shared" ca="1" si="486"/>
        <v/>
      </c>
      <c r="BH568" s="17" t="str">
        <f t="shared" ca="1" si="487"/>
        <v/>
      </c>
      <c r="BI568" s="17" t="str">
        <f t="shared" ca="1" si="488"/>
        <v/>
      </c>
      <c r="BJ568" s="17" t="str">
        <f t="shared" ca="1" si="489"/>
        <v/>
      </c>
      <c r="BK568" s="17" t="str">
        <f t="shared" ca="1" si="490"/>
        <v/>
      </c>
      <c r="BL568" s="17" t="str">
        <f t="shared" ca="1" si="491"/>
        <v/>
      </c>
      <c r="BM568" s="17" t="str">
        <f t="shared" ca="1" si="492"/>
        <v/>
      </c>
      <c r="BN568" s="17" t="str">
        <f t="shared" ca="1" si="493"/>
        <v/>
      </c>
      <c r="BO568" s="17" t="str">
        <f t="shared" ca="1" si="494"/>
        <v/>
      </c>
      <c r="BP568" s="17">
        <f t="shared" ca="1" si="495"/>
        <v>1.2084482508346817E-2</v>
      </c>
      <c r="BQ568" s="17">
        <f t="shared" ca="1" si="496"/>
        <v>2.595997889896684E-2</v>
      </c>
      <c r="BR568" s="17">
        <f t="shared" ca="1" si="497"/>
        <v>-2.3695840868506512E-2</v>
      </c>
      <c r="BS568" s="17">
        <f t="shared" ca="1" si="498"/>
        <v>1.6207191485231531E-2</v>
      </c>
      <c r="BX568">
        <f>IF('Macrobond Imports'!FG567="","",'Macrobond Imports'!FG567)</f>
        <v>68.3</v>
      </c>
      <c r="BY568" t="str">
        <f>IF('Macrobond Imports'!AI567="","",'Macrobond Imports'!AI567)</f>
        <v/>
      </c>
      <c r="CA568" s="37">
        <f t="shared" ca="1" si="499"/>
        <v>-0.1187096774193549</v>
      </c>
      <c r="CB568" s="37" t="str">
        <f t="shared" ca="1" si="500"/>
        <v/>
      </c>
    </row>
    <row r="569" spans="1:80" x14ac:dyDescent="0.25">
      <c r="A569" s="10">
        <f>IF('Macrobond Imports'!A568="","",'Macrobond Imports'!A568)</f>
        <v>34394</v>
      </c>
      <c r="B569" s="9" t="str">
        <f>IF('Macrobond Imports'!B568="","",'Macrobond Imports'!B568)</f>
        <v/>
      </c>
      <c r="C569" s="9" t="str">
        <f>IF('Macrobond Imports'!C568="","",'Macrobond Imports'!C568)</f>
        <v/>
      </c>
      <c r="D569" s="9" t="str">
        <f>IF('Macrobond Imports'!Z568="","",'Macrobond Imports'!Z568)</f>
        <v/>
      </c>
      <c r="E569" s="9" t="str">
        <f>IF('Macrobond Imports'!BH568="","",'Macrobond Imports'!BH568)</f>
        <v/>
      </c>
      <c r="F569" s="9" t="str">
        <f>IF('Macrobond Imports'!BJ568="","",'Macrobond Imports'!BJ568)</f>
        <v/>
      </c>
      <c r="G569" s="9" t="str">
        <f>IF('Macrobond Imports'!BK568="","",'Macrobond Imports'!BK568)</f>
        <v/>
      </c>
      <c r="H569" s="9" t="str">
        <f>IF('Macrobond Imports'!BL568="","",'Macrobond Imports'!BL568)</f>
        <v/>
      </c>
      <c r="I569" s="9" t="str">
        <f>IF('Macrobond Imports'!BS568="","",'Macrobond Imports'!BS568)</f>
        <v/>
      </c>
      <c r="J569" s="9" t="str">
        <f>IF('Macrobond Imports'!AA568="","",'Macrobond Imports'!AA568)</f>
        <v/>
      </c>
      <c r="K569" s="9">
        <f>IF('Macrobond Imports'!DF568="","",'Macrobond Imports'!DF568)</f>
        <v>117.1</v>
      </c>
      <c r="L569" s="9">
        <f>IF('Macrobond Imports'!EA568="","",'Macrobond Imports'!EA568)</f>
        <v>103.8</v>
      </c>
      <c r="M569" s="9">
        <f>IF('Macrobond Imports'!FA568="","",'Macrobond Imports'!FA568)</f>
        <v>82.8</v>
      </c>
      <c r="N569" s="9">
        <f>IF('Macrobond Imports'!FC568="","",'Macrobond Imports'!FC568)</f>
        <v>125.1</v>
      </c>
      <c r="P569" s="16">
        <f t="shared" si="446"/>
        <v>34394</v>
      </c>
      <c r="Q569" s="17" t="str">
        <f t="shared" si="447"/>
        <v/>
      </c>
      <c r="R569" s="17" t="str">
        <f t="shared" si="448"/>
        <v/>
      </c>
      <c r="S569" s="17" t="str">
        <f t="shared" si="449"/>
        <v/>
      </c>
      <c r="T569" s="17" t="str">
        <f t="shared" si="450"/>
        <v/>
      </c>
      <c r="U569" s="17" t="str">
        <f t="shared" si="451"/>
        <v/>
      </c>
      <c r="V569" s="17" t="str">
        <f t="shared" si="452"/>
        <v/>
      </c>
      <c r="W569" s="17" t="str">
        <f t="shared" si="453"/>
        <v/>
      </c>
      <c r="X569" s="17" t="str">
        <f t="shared" si="454"/>
        <v/>
      </c>
      <c r="Y569" s="17" t="str">
        <f t="shared" si="455"/>
        <v/>
      </c>
      <c r="Z569" s="17">
        <f t="shared" si="456"/>
        <v>1.7108639863130382E-3</v>
      </c>
      <c r="AA569" s="17">
        <f t="shared" si="457"/>
        <v>1.6650342801175277E-2</v>
      </c>
      <c r="AB569" s="17">
        <f t="shared" si="458"/>
        <v>-1.2062726176116367E-3</v>
      </c>
      <c r="AC569" s="17">
        <f t="shared" si="459"/>
        <v>1.6012810248198228E-3</v>
      </c>
      <c r="AE569" s="17" t="str">
        <f t="shared" ca="1" si="460"/>
        <v/>
      </c>
      <c r="AF569" s="17" t="str">
        <f t="shared" ca="1" si="461"/>
        <v/>
      </c>
      <c r="AG569" s="17" t="str">
        <f t="shared" ca="1" si="462"/>
        <v/>
      </c>
      <c r="AH569" s="17" t="str">
        <f t="shared" ca="1" si="463"/>
        <v/>
      </c>
      <c r="AI569" s="17" t="str">
        <f t="shared" ca="1" si="464"/>
        <v/>
      </c>
      <c r="AJ569" s="17" t="str">
        <f t="shared" ca="1" si="465"/>
        <v/>
      </c>
      <c r="AK569" s="17" t="str">
        <f t="shared" ca="1" si="466"/>
        <v/>
      </c>
      <c r="AL569" s="17" t="str">
        <f t="shared" ca="1" si="467"/>
        <v/>
      </c>
      <c r="AM569" s="17" t="str">
        <f t="shared" ca="1" si="468"/>
        <v/>
      </c>
      <c r="AN569" s="17">
        <f t="shared" ca="1" si="469"/>
        <v>6.8787618228718372E-3</v>
      </c>
      <c r="AO569" s="17">
        <f t="shared" ca="1" si="470"/>
        <v>2.0648967551622377E-2</v>
      </c>
      <c r="AP569" s="17">
        <f t="shared" ca="1" si="471"/>
        <v>-3.6088474970896511E-2</v>
      </c>
      <c r="AQ569" s="17">
        <f t="shared" ca="1" si="472"/>
        <v>1.050080775444262E-2</v>
      </c>
      <c r="AS569" s="17" t="str">
        <f t="shared" ca="1" si="473"/>
        <v/>
      </c>
      <c r="AT569" s="17" t="str">
        <f t="shared" ca="1" si="474"/>
        <v/>
      </c>
      <c r="AU569" s="17" t="str">
        <f t="shared" ca="1" si="475"/>
        <v/>
      </c>
      <c r="AV569" s="17" t="str">
        <f t="shared" ca="1" si="476"/>
        <v/>
      </c>
      <c r="AW569" s="17" t="str">
        <f t="shared" ca="1" si="477"/>
        <v/>
      </c>
      <c r="AX569" s="17" t="str">
        <f t="shared" ca="1" si="478"/>
        <v/>
      </c>
      <c r="AY569" s="17" t="str">
        <f t="shared" ca="1" si="479"/>
        <v/>
      </c>
      <c r="AZ569" s="17" t="str">
        <f t="shared" ca="1" si="480"/>
        <v/>
      </c>
      <c r="BA569" s="17" t="str">
        <f t="shared" ca="1" si="481"/>
        <v/>
      </c>
      <c r="BB569" s="17">
        <f t="shared" ca="1" si="482"/>
        <v>3.1342864197551501E-2</v>
      </c>
      <c r="BC569" s="17">
        <f t="shared" ca="1" si="483"/>
        <v>8.5189548387616387E-2</v>
      </c>
      <c r="BD569" s="17">
        <f t="shared" ca="1" si="484"/>
        <v>9.7304753834808189E-2</v>
      </c>
      <c r="BE569" s="17">
        <f t="shared" ca="1" si="485"/>
        <v>1.9416909283410888E-2</v>
      </c>
      <c r="BG569" s="17" t="str">
        <f t="shared" ca="1" si="486"/>
        <v/>
      </c>
      <c r="BH569" s="17" t="str">
        <f t="shared" ca="1" si="487"/>
        <v/>
      </c>
      <c r="BI569" s="17" t="str">
        <f t="shared" ca="1" si="488"/>
        <v/>
      </c>
      <c r="BJ569" s="17" t="str">
        <f t="shared" ca="1" si="489"/>
        <v/>
      </c>
      <c r="BK569" s="17" t="str">
        <f t="shared" ca="1" si="490"/>
        <v/>
      </c>
      <c r="BL569" s="17" t="str">
        <f t="shared" ca="1" si="491"/>
        <v/>
      </c>
      <c r="BM569" s="17" t="str">
        <f t="shared" ca="1" si="492"/>
        <v/>
      </c>
      <c r="BN569" s="17" t="str">
        <f t="shared" ca="1" si="493"/>
        <v/>
      </c>
      <c r="BO569" s="17" t="str">
        <f t="shared" ca="1" si="494"/>
        <v/>
      </c>
      <c r="BP569" s="17">
        <f t="shared" ca="1" si="495"/>
        <v>1.3804841009959379E-2</v>
      </c>
      <c r="BQ569" s="17">
        <f t="shared" ca="1" si="496"/>
        <v>5.204346263806614E-2</v>
      </c>
      <c r="BR569" s="17">
        <f t="shared" ca="1" si="497"/>
        <v>-3.2977697033982123E-2</v>
      </c>
      <c r="BS569" s="17">
        <f t="shared" ca="1" si="498"/>
        <v>1.7820629552549372E-2</v>
      </c>
      <c r="BX569">
        <f>IF('Macrobond Imports'!FG568="","",'Macrobond Imports'!FG568)</f>
        <v>71.7</v>
      </c>
      <c r="BY569" t="str">
        <f>IF('Macrobond Imports'!AI568="","",'Macrobond Imports'!AI568)</f>
        <v/>
      </c>
      <c r="CA569" s="37">
        <f t="shared" ca="1" si="499"/>
        <v>-7.7220077220077177E-2</v>
      </c>
      <c r="CB569" s="37" t="str">
        <f t="shared" ca="1" si="500"/>
        <v/>
      </c>
    </row>
    <row r="570" spans="1:80" x14ac:dyDescent="0.25">
      <c r="A570" s="10">
        <f>IF('Macrobond Imports'!A569="","",'Macrobond Imports'!A569)</f>
        <v>34425</v>
      </c>
      <c r="B570" s="9" t="str">
        <f>IF('Macrobond Imports'!B569="","",'Macrobond Imports'!B569)</f>
        <v/>
      </c>
      <c r="C570" s="9" t="str">
        <f>IF('Macrobond Imports'!C569="","",'Macrobond Imports'!C569)</f>
        <v/>
      </c>
      <c r="D570" s="9" t="str">
        <f>IF('Macrobond Imports'!Z569="","",'Macrobond Imports'!Z569)</f>
        <v/>
      </c>
      <c r="E570" s="9" t="str">
        <f>IF('Macrobond Imports'!BH569="","",'Macrobond Imports'!BH569)</f>
        <v/>
      </c>
      <c r="F570" s="9" t="str">
        <f>IF('Macrobond Imports'!BJ569="","",'Macrobond Imports'!BJ569)</f>
        <v/>
      </c>
      <c r="G570" s="9" t="str">
        <f>IF('Macrobond Imports'!BK569="","",'Macrobond Imports'!BK569)</f>
        <v/>
      </c>
      <c r="H570" s="9" t="str">
        <f>IF('Macrobond Imports'!BL569="","",'Macrobond Imports'!BL569)</f>
        <v/>
      </c>
      <c r="I570" s="9" t="str">
        <f>IF('Macrobond Imports'!BS569="","",'Macrobond Imports'!BS569)</f>
        <v/>
      </c>
      <c r="J570" s="9" t="str">
        <f>IF('Macrobond Imports'!AA569="","",'Macrobond Imports'!AA569)</f>
        <v/>
      </c>
      <c r="K570" s="9">
        <f>IF('Macrobond Imports'!DF569="","",'Macrobond Imports'!DF569)</f>
        <v>117.1</v>
      </c>
      <c r="L570" s="9">
        <f>IF('Macrobond Imports'!EA569="","",'Macrobond Imports'!EA569)</f>
        <v>103.8</v>
      </c>
      <c r="M570" s="9">
        <f>IF('Macrobond Imports'!FA569="","",'Macrobond Imports'!FA569)</f>
        <v>82.1</v>
      </c>
      <c r="N570" s="9">
        <f>IF('Macrobond Imports'!FC569="","",'Macrobond Imports'!FC569)</f>
        <v>125.3</v>
      </c>
      <c r="P570" s="16">
        <f t="shared" si="446"/>
        <v>34425</v>
      </c>
      <c r="Q570" s="17" t="str">
        <f t="shared" si="447"/>
        <v/>
      </c>
      <c r="R570" s="17" t="str">
        <f t="shared" si="448"/>
        <v/>
      </c>
      <c r="S570" s="17" t="str">
        <f t="shared" si="449"/>
        <v/>
      </c>
      <c r="T570" s="17" t="str">
        <f t="shared" si="450"/>
        <v/>
      </c>
      <c r="U570" s="17" t="str">
        <f t="shared" si="451"/>
        <v/>
      </c>
      <c r="V570" s="17" t="str">
        <f t="shared" si="452"/>
        <v/>
      </c>
      <c r="W570" s="17" t="str">
        <f t="shared" si="453"/>
        <v/>
      </c>
      <c r="X570" s="17" t="str">
        <f t="shared" si="454"/>
        <v/>
      </c>
      <c r="Y570" s="17" t="str">
        <f t="shared" si="455"/>
        <v/>
      </c>
      <c r="Z570" s="17">
        <f t="shared" si="456"/>
        <v>0</v>
      </c>
      <c r="AA570" s="17">
        <f t="shared" si="457"/>
        <v>0</v>
      </c>
      <c r="AB570" s="17">
        <f t="shared" si="458"/>
        <v>-8.4541062801932743E-3</v>
      </c>
      <c r="AC570" s="17">
        <f t="shared" si="459"/>
        <v>1.5987210231813709E-3</v>
      </c>
      <c r="AE570" s="17" t="str">
        <f t="shared" ca="1" si="460"/>
        <v/>
      </c>
      <c r="AF570" s="17" t="str">
        <f t="shared" ca="1" si="461"/>
        <v/>
      </c>
      <c r="AG570" s="17" t="str">
        <f t="shared" ca="1" si="462"/>
        <v/>
      </c>
      <c r="AH570" s="17" t="str">
        <f t="shared" ca="1" si="463"/>
        <v/>
      </c>
      <c r="AI570" s="17" t="str">
        <f t="shared" ca="1" si="464"/>
        <v/>
      </c>
      <c r="AJ570" s="17" t="str">
        <f t="shared" ca="1" si="465"/>
        <v/>
      </c>
      <c r="AK570" s="17" t="str">
        <f t="shared" ca="1" si="466"/>
        <v/>
      </c>
      <c r="AL570" s="17" t="str">
        <f t="shared" ca="1" si="467"/>
        <v/>
      </c>
      <c r="AM570" s="17" t="str">
        <f t="shared" ca="1" si="468"/>
        <v/>
      </c>
      <c r="AN570" s="17">
        <f t="shared" ca="1" si="469"/>
        <v>4.2881646655230643E-3</v>
      </c>
      <c r="AO570" s="17">
        <f t="shared" ca="1" si="470"/>
        <v>5.8139534883721034E-3</v>
      </c>
      <c r="AP570" s="17">
        <f t="shared" ca="1" si="471"/>
        <v>-4.7563805104408496E-2</v>
      </c>
      <c r="AQ570" s="17">
        <f t="shared" ca="1" si="472"/>
        <v>1.0483870967741948E-2</v>
      </c>
      <c r="AS570" s="17" t="str">
        <f t="shared" ca="1" si="473"/>
        <v/>
      </c>
      <c r="AT570" s="17" t="str">
        <f t="shared" ca="1" si="474"/>
        <v/>
      </c>
      <c r="AU570" s="17" t="str">
        <f t="shared" ca="1" si="475"/>
        <v/>
      </c>
      <c r="AV570" s="17" t="str">
        <f t="shared" ca="1" si="476"/>
        <v/>
      </c>
      <c r="AW570" s="17" t="str">
        <f t="shared" ca="1" si="477"/>
        <v/>
      </c>
      <c r="AX570" s="17" t="str">
        <f t="shared" ca="1" si="478"/>
        <v/>
      </c>
      <c r="AY570" s="17" t="str">
        <f t="shared" ca="1" si="479"/>
        <v/>
      </c>
      <c r="AZ570" s="17" t="str">
        <f t="shared" ca="1" si="480"/>
        <v/>
      </c>
      <c r="BA570" s="17" t="str">
        <f t="shared" ca="1" si="481"/>
        <v/>
      </c>
      <c r="BB570" s="17">
        <f t="shared" ca="1" si="482"/>
        <v>2.0760553766538958E-2</v>
      </c>
      <c r="BC570" s="17">
        <f t="shared" ca="1" si="483"/>
        <v>0</v>
      </c>
      <c r="BD570" s="17">
        <f t="shared" ca="1" si="484"/>
        <v>5.0241587826002299E-2</v>
      </c>
      <c r="BE570" s="17">
        <f t="shared" ca="1" si="485"/>
        <v>1.9385542910880904E-2</v>
      </c>
      <c r="BG570" s="17" t="str">
        <f t="shared" ca="1" si="486"/>
        <v/>
      </c>
      <c r="BH570" s="17" t="str">
        <f t="shared" ca="1" si="487"/>
        <v/>
      </c>
      <c r="BI570" s="17" t="str">
        <f t="shared" ca="1" si="488"/>
        <v/>
      </c>
      <c r="BJ570" s="17" t="str">
        <f t="shared" ca="1" si="489"/>
        <v/>
      </c>
      <c r="BK570" s="17" t="str">
        <f t="shared" ca="1" si="490"/>
        <v/>
      </c>
      <c r="BL570" s="17" t="str">
        <f t="shared" ca="1" si="491"/>
        <v/>
      </c>
      <c r="BM570" s="17" t="str">
        <f t="shared" ca="1" si="492"/>
        <v/>
      </c>
      <c r="BN570" s="17" t="str">
        <f t="shared" ca="1" si="493"/>
        <v/>
      </c>
      <c r="BO570" s="17" t="str">
        <f t="shared" ca="1" si="494"/>
        <v/>
      </c>
      <c r="BP570" s="17">
        <f t="shared" ca="1" si="495"/>
        <v>1.2063656546332568E-2</v>
      </c>
      <c r="BQ570" s="17">
        <f t="shared" ca="1" si="496"/>
        <v>1.9295702219424005E-3</v>
      </c>
      <c r="BR570" s="17">
        <f t="shared" ca="1" si="497"/>
        <v>-6.0450872514841936E-2</v>
      </c>
      <c r="BS570" s="17">
        <f t="shared" ca="1" si="498"/>
        <v>2.1077653485952252E-2</v>
      </c>
      <c r="BX570">
        <f>IF('Macrobond Imports'!FG569="","",'Macrobond Imports'!FG569)</f>
        <v>72.5</v>
      </c>
      <c r="BY570" t="str">
        <f>IF('Macrobond Imports'!AI569="","",'Macrobond Imports'!AI569)</f>
        <v/>
      </c>
      <c r="CA570" s="37">
        <f t="shared" ca="1" si="499"/>
        <v>-7.0512820512820484E-2</v>
      </c>
      <c r="CB570" s="37" t="str">
        <f t="shared" ca="1" si="500"/>
        <v/>
      </c>
    </row>
    <row r="571" spans="1:80" x14ac:dyDescent="0.25">
      <c r="A571" s="10">
        <f>IF('Macrobond Imports'!A570="","",'Macrobond Imports'!A570)</f>
        <v>34455</v>
      </c>
      <c r="B571" s="9" t="str">
        <f>IF('Macrobond Imports'!B570="","",'Macrobond Imports'!B570)</f>
        <v/>
      </c>
      <c r="C571" s="9" t="str">
        <f>IF('Macrobond Imports'!C570="","",'Macrobond Imports'!C570)</f>
        <v/>
      </c>
      <c r="D571" s="9" t="str">
        <f>IF('Macrobond Imports'!Z570="","",'Macrobond Imports'!Z570)</f>
        <v/>
      </c>
      <c r="E571" s="9" t="str">
        <f>IF('Macrobond Imports'!BH570="","",'Macrobond Imports'!BH570)</f>
        <v/>
      </c>
      <c r="F571" s="9" t="str">
        <f>IF('Macrobond Imports'!BJ570="","",'Macrobond Imports'!BJ570)</f>
        <v/>
      </c>
      <c r="G571" s="9" t="str">
        <f>IF('Macrobond Imports'!BK570="","",'Macrobond Imports'!BK570)</f>
        <v/>
      </c>
      <c r="H571" s="9" t="str">
        <f>IF('Macrobond Imports'!BL570="","",'Macrobond Imports'!BL570)</f>
        <v/>
      </c>
      <c r="I571" s="9" t="str">
        <f>IF('Macrobond Imports'!BS570="","",'Macrobond Imports'!BS570)</f>
        <v/>
      </c>
      <c r="J571" s="9" t="str">
        <f>IF('Macrobond Imports'!AA570="","",'Macrobond Imports'!AA570)</f>
        <v/>
      </c>
      <c r="K571" s="9">
        <f>IF('Macrobond Imports'!DF570="","",'Macrobond Imports'!DF570)</f>
        <v>117.2</v>
      </c>
      <c r="L571" s="9">
        <f>IF('Macrobond Imports'!EA570="","",'Macrobond Imports'!EA570)</f>
        <v>102.2</v>
      </c>
      <c r="M571" s="9">
        <f>IF('Macrobond Imports'!FA570="","",'Macrobond Imports'!FA570)</f>
        <v>81.400000000000006</v>
      </c>
      <c r="N571" s="9">
        <f>IF('Macrobond Imports'!FC570="","",'Macrobond Imports'!FC570)</f>
        <v>125.6</v>
      </c>
      <c r="P571" s="16">
        <f t="shared" si="446"/>
        <v>34455</v>
      </c>
      <c r="Q571" s="17" t="str">
        <f t="shared" si="447"/>
        <v/>
      </c>
      <c r="R571" s="17" t="str">
        <f t="shared" si="448"/>
        <v/>
      </c>
      <c r="S571" s="17" t="str">
        <f t="shared" si="449"/>
        <v/>
      </c>
      <c r="T571" s="17" t="str">
        <f t="shared" si="450"/>
        <v/>
      </c>
      <c r="U571" s="17" t="str">
        <f t="shared" si="451"/>
        <v/>
      </c>
      <c r="V571" s="17" t="str">
        <f t="shared" si="452"/>
        <v/>
      </c>
      <c r="W571" s="17" t="str">
        <f t="shared" si="453"/>
        <v/>
      </c>
      <c r="X571" s="17" t="str">
        <f t="shared" si="454"/>
        <v/>
      </c>
      <c r="Y571" s="17" t="str">
        <f t="shared" si="455"/>
        <v/>
      </c>
      <c r="Z571" s="17">
        <f t="shared" si="456"/>
        <v>8.5397096498729397E-4</v>
      </c>
      <c r="AA571" s="17">
        <f t="shared" si="457"/>
        <v>-1.5414258188824581E-2</v>
      </c>
      <c r="AB571" s="17">
        <f t="shared" si="458"/>
        <v>-8.5261875761265538E-3</v>
      </c>
      <c r="AC571" s="17">
        <f t="shared" si="459"/>
        <v>2.3942537909018569E-3</v>
      </c>
      <c r="AE571" s="17" t="str">
        <f t="shared" ca="1" si="460"/>
        <v/>
      </c>
      <c r="AF571" s="17" t="str">
        <f t="shared" ca="1" si="461"/>
        <v/>
      </c>
      <c r="AG571" s="17" t="str">
        <f t="shared" ca="1" si="462"/>
        <v/>
      </c>
      <c r="AH571" s="17" t="str">
        <f t="shared" ca="1" si="463"/>
        <v/>
      </c>
      <c r="AI571" s="17" t="str">
        <f t="shared" ca="1" si="464"/>
        <v/>
      </c>
      <c r="AJ571" s="17" t="str">
        <f t="shared" ca="1" si="465"/>
        <v/>
      </c>
      <c r="AK571" s="17" t="str">
        <f t="shared" ca="1" si="466"/>
        <v/>
      </c>
      <c r="AL571" s="17" t="str">
        <f t="shared" ca="1" si="467"/>
        <v/>
      </c>
      <c r="AM571" s="17" t="str">
        <f t="shared" ca="1" si="468"/>
        <v/>
      </c>
      <c r="AN571" s="17">
        <f t="shared" ca="1" si="469"/>
        <v>7.7386070507308169E-3</v>
      </c>
      <c r="AO571" s="17">
        <f t="shared" ca="1" si="470"/>
        <v>-3.2196969696969613E-2</v>
      </c>
      <c r="AP571" s="17">
        <f t="shared" ca="1" si="471"/>
        <v>-5.0175029171528607E-2</v>
      </c>
      <c r="AQ571" s="17">
        <f t="shared" ca="1" si="472"/>
        <v>1.5359741309620034E-2</v>
      </c>
      <c r="AS571" s="17" t="str">
        <f t="shared" ca="1" si="473"/>
        <v/>
      </c>
      <c r="AT571" s="17" t="str">
        <f t="shared" ca="1" si="474"/>
        <v/>
      </c>
      <c r="AU571" s="17" t="str">
        <f t="shared" ca="1" si="475"/>
        <v/>
      </c>
      <c r="AV571" s="17" t="str">
        <f t="shared" ca="1" si="476"/>
        <v/>
      </c>
      <c r="AW571" s="17" t="str">
        <f t="shared" ca="1" si="477"/>
        <v/>
      </c>
      <c r="AX571" s="17" t="str">
        <f t="shared" ca="1" si="478"/>
        <v/>
      </c>
      <c r="AY571" s="17" t="str">
        <f t="shared" ca="1" si="479"/>
        <v/>
      </c>
      <c r="AZ571" s="17" t="str">
        <f t="shared" ca="1" si="480"/>
        <v/>
      </c>
      <c r="BA571" s="17" t="str">
        <f t="shared" ca="1" si="481"/>
        <v/>
      </c>
      <c r="BB571" s="17">
        <f t="shared" ca="1" si="482"/>
        <v>1.0304766816796374E-2</v>
      </c>
      <c r="BC571" s="17">
        <f t="shared" ca="1" si="483"/>
        <v>3.9234871984958897E-3</v>
      </c>
      <c r="BD571" s="17">
        <f t="shared" ca="1" si="484"/>
        <v>-7.0435569205304693E-2</v>
      </c>
      <c r="BE571" s="17">
        <f t="shared" ca="1" si="485"/>
        <v>2.2607100904348032E-2</v>
      </c>
      <c r="BG571" s="17" t="str">
        <f t="shared" ca="1" si="486"/>
        <v/>
      </c>
      <c r="BH571" s="17" t="str">
        <f t="shared" ca="1" si="487"/>
        <v/>
      </c>
      <c r="BI571" s="17" t="str">
        <f t="shared" ca="1" si="488"/>
        <v/>
      </c>
      <c r="BJ571" s="17" t="str">
        <f t="shared" ca="1" si="489"/>
        <v/>
      </c>
      <c r="BK571" s="17" t="str">
        <f t="shared" ca="1" si="490"/>
        <v/>
      </c>
      <c r="BL571" s="17" t="str">
        <f t="shared" ca="1" si="491"/>
        <v/>
      </c>
      <c r="BM571" s="17" t="str">
        <f t="shared" ca="1" si="492"/>
        <v/>
      </c>
      <c r="BN571" s="17" t="str">
        <f t="shared" ca="1" si="493"/>
        <v/>
      </c>
      <c r="BO571" s="17" t="str">
        <f t="shared" ca="1" si="494"/>
        <v/>
      </c>
      <c r="BP571" s="17">
        <f t="shared" ca="1" si="495"/>
        <v>1.2053270459945864E-2</v>
      </c>
      <c r="BQ571" s="17">
        <f t="shared" ca="1" si="496"/>
        <v>-1.5473654444339791E-2</v>
      </c>
      <c r="BR571" s="17">
        <f t="shared" ca="1" si="497"/>
        <v>-5.1939058171744934E-2</v>
      </c>
      <c r="BS571" s="17">
        <f t="shared" ca="1" si="498"/>
        <v>2.10265176055906E-2</v>
      </c>
      <c r="BX571">
        <f>IF('Macrobond Imports'!FG570="","",'Macrobond Imports'!FG570)</f>
        <v>73.400000000000006</v>
      </c>
      <c r="BY571" t="str">
        <f>IF('Macrobond Imports'!AI570="","",'Macrobond Imports'!AI570)</f>
        <v/>
      </c>
      <c r="CA571" s="37">
        <f t="shared" ca="1" si="499"/>
        <v>-9.7170971709717002E-2</v>
      </c>
      <c r="CB571" s="37" t="str">
        <f t="shared" ca="1" si="500"/>
        <v/>
      </c>
    </row>
    <row r="572" spans="1:80" x14ac:dyDescent="0.25">
      <c r="A572" s="10">
        <f>IF('Macrobond Imports'!A571="","",'Macrobond Imports'!A571)</f>
        <v>34486</v>
      </c>
      <c r="B572" s="9" t="str">
        <f>IF('Macrobond Imports'!B571="","",'Macrobond Imports'!B571)</f>
        <v/>
      </c>
      <c r="C572" s="9" t="str">
        <f>IF('Macrobond Imports'!C571="","",'Macrobond Imports'!C571)</f>
        <v/>
      </c>
      <c r="D572" s="9" t="str">
        <f>IF('Macrobond Imports'!Z571="","",'Macrobond Imports'!Z571)</f>
        <v/>
      </c>
      <c r="E572" s="9" t="str">
        <f>IF('Macrobond Imports'!BH571="","",'Macrobond Imports'!BH571)</f>
        <v/>
      </c>
      <c r="F572" s="9" t="str">
        <f>IF('Macrobond Imports'!BJ571="","",'Macrobond Imports'!BJ571)</f>
        <v/>
      </c>
      <c r="G572" s="9" t="str">
        <f>IF('Macrobond Imports'!BK571="","",'Macrobond Imports'!BK571)</f>
        <v/>
      </c>
      <c r="H572" s="9" t="str">
        <f>IF('Macrobond Imports'!BL571="","",'Macrobond Imports'!BL571)</f>
        <v/>
      </c>
      <c r="I572" s="9" t="str">
        <f>IF('Macrobond Imports'!BS571="","",'Macrobond Imports'!BS571)</f>
        <v/>
      </c>
      <c r="J572" s="9" t="str">
        <f>IF('Macrobond Imports'!AA571="","",'Macrobond Imports'!AA571)</f>
        <v/>
      </c>
      <c r="K572" s="9">
        <f>IF('Macrobond Imports'!DF571="","",'Macrobond Imports'!DF571)</f>
        <v>117.8</v>
      </c>
      <c r="L572" s="9">
        <f>IF('Macrobond Imports'!EA571="","",'Macrobond Imports'!EA571)</f>
        <v>102.7</v>
      </c>
      <c r="M572" s="9">
        <f>IF('Macrobond Imports'!FA571="","",'Macrobond Imports'!FA571)</f>
        <v>82.3</v>
      </c>
      <c r="N572" s="9">
        <f>IF('Macrobond Imports'!FC571="","",'Macrobond Imports'!FC571)</f>
        <v>126.3</v>
      </c>
      <c r="P572" s="16">
        <f t="shared" si="446"/>
        <v>34486</v>
      </c>
      <c r="Q572" s="17" t="str">
        <f t="shared" si="447"/>
        <v/>
      </c>
      <c r="R572" s="17" t="str">
        <f t="shared" si="448"/>
        <v/>
      </c>
      <c r="S572" s="17" t="str">
        <f t="shared" si="449"/>
        <v/>
      </c>
      <c r="T572" s="17" t="str">
        <f t="shared" si="450"/>
        <v/>
      </c>
      <c r="U572" s="17" t="str">
        <f t="shared" si="451"/>
        <v/>
      </c>
      <c r="V572" s="17" t="str">
        <f t="shared" si="452"/>
        <v/>
      </c>
      <c r="W572" s="17" t="str">
        <f t="shared" si="453"/>
        <v/>
      </c>
      <c r="X572" s="17" t="str">
        <f t="shared" si="454"/>
        <v/>
      </c>
      <c r="Y572" s="17" t="str">
        <f t="shared" si="455"/>
        <v/>
      </c>
      <c r="Z572" s="17">
        <f t="shared" si="456"/>
        <v>5.1194539249146409E-3</v>
      </c>
      <c r="AA572" s="17">
        <f t="shared" si="457"/>
        <v>4.8923679060666192E-3</v>
      </c>
      <c r="AB572" s="17">
        <f t="shared" si="458"/>
        <v>1.1056511056510843E-2</v>
      </c>
      <c r="AC572" s="17">
        <f t="shared" si="459"/>
        <v>5.5732484076433941E-3</v>
      </c>
      <c r="AE572" s="17" t="str">
        <f t="shared" ca="1" si="460"/>
        <v/>
      </c>
      <c r="AF572" s="17" t="str">
        <f t="shared" ca="1" si="461"/>
        <v/>
      </c>
      <c r="AG572" s="17" t="str">
        <f t="shared" ca="1" si="462"/>
        <v/>
      </c>
      <c r="AH572" s="17" t="str">
        <f t="shared" ca="1" si="463"/>
        <v/>
      </c>
      <c r="AI572" s="17" t="str">
        <f t="shared" ca="1" si="464"/>
        <v/>
      </c>
      <c r="AJ572" s="17" t="str">
        <f t="shared" ca="1" si="465"/>
        <v/>
      </c>
      <c r="AK572" s="17" t="str">
        <f t="shared" ca="1" si="466"/>
        <v/>
      </c>
      <c r="AL572" s="17" t="str">
        <f t="shared" ca="1" si="467"/>
        <v/>
      </c>
      <c r="AM572" s="17" t="str">
        <f t="shared" ca="1" si="468"/>
        <v/>
      </c>
      <c r="AN572" s="17">
        <f t="shared" ca="1" si="469"/>
        <v>1.2897678417884695E-2</v>
      </c>
      <c r="AO572" s="17">
        <f t="shared" ca="1" si="470"/>
        <v>-1.0597302504816941E-2</v>
      </c>
      <c r="AP572" s="17">
        <f t="shared" ca="1" si="471"/>
        <v>-4.5243619489559239E-2</v>
      </c>
      <c r="AQ572" s="17">
        <f t="shared" ca="1" si="472"/>
        <v>2.1018593371058936E-2</v>
      </c>
      <c r="AS572" s="17" t="str">
        <f t="shared" ca="1" si="473"/>
        <v/>
      </c>
      <c r="AT572" s="17" t="str">
        <f t="shared" ca="1" si="474"/>
        <v/>
      </c>
      <c r="AU572" s="17" t="str">
        <f t="shared" ca="1" si="475"/>
        <v/>
      </c>
      <c r="AV572" s="17" t="str">
        <f t="shared" ca="1" si="476"/>
        <v/>
      </c>
      <c r="AW572" s="17" t="str">
        <f t="shared" ca="1" si="477"/>
        <v/>
      </c>
      <c r="AX572" s="17" t="str">
        <f t="shared" ca="1" si="478"/>
        <v/>
      </c>
      <c r="AY572" s="17" t="str">
        <f t="shared" ca="1" si="479"/>
        <v/>
      </c>
      <c r="AZ572" s="17" t="str">
        <f t="shared" ca="1" si="480"/>
        <v/>
      </c>
      <c r="BA572" s="17" t="str">
        <f t="shared" ca="1" si="481"/>
        <v/>
      </c>
      <c r="BB572" s="17">
        <f t="shared" ca="1" si="482"/>
        <v>2.4126447064471757E-2</v>
      </c>
      <c r="BC572" s="17">
        <f t="shared" ca="1" si="483"/>
        <v>-4.1720140912911541E-2</v>
      </c>
      <c r="BD572" s="17">
        <f t="shared" ca="1" si="484"/>
        <v>-2.3936677275290585E-2</v>
      </c>
      <c r="BE572" s="17">
        <f t="shared" ca="1" si="485"/>
        <v>3.8924919811353265E-2</v>
      </c>
      <c r="BG572" s="17" t="str">
        <f t="shared" ca="1" si="486"/>
        <v/>
      </c>
      <c r="BH572" s="17" t="str">
        <f t="shared" ca="1" si="487"/>
        <v/>
      </c>
      <c r="BI572" s="17" t="str">
        <f t="shared" ca="1" si="488"/>
        <v/>
      </c>
      <c r="BJ572" s="17" t="str">
        <f t="shared" ca="1" si="489"/>
        <v/>
      </c>
      <c r="BK572" s="17" t="str">
        <f t="shared" ca="1" si="490"/>
        <v/>
      </c>
      <c r="BL572" s="17" t="str">
        <f t="shared" ca="1" si="491"/>
        <v/>
      </c>
      <c r="BM572" s="17" t="str">
        <f t="shared" ca="1" si="492"/>
        <v/>
      </c>
      <c r="BN572" s="17" t="str">
        <f t="shared" ca="1" si="493"/>
        <v/>
      </c>
      <c r="BO572" s="17" t="str">
        <f t="shared" ca="1" si="494"/>
        <v/>
      </c>
      <c r="BP572" s="17">
        <f t="shared" ca="1" si="495"/>
        <v>2.7728321695930536E-2</v>
      </c>
      <c r="BQ572" s="17">
        <f t="shared" ca="1" si="496"/>
        <v>1.9762368158222632E-2</v>
      </c>
      <c r="BR572" s="17">
        <f t="shared" ca="1" si="497"/>
        <v>3.4910104342218862E-2</v>
      </c>
      <c r="BS572" s="17">
        <f t="shared" ca="1" si="498"/>
        <v>2.9124691537233183E-2</v>
      </c>
      <c r="BX572">
        <f>IF('Macrobond Imports'!FG571="","",'Macrobond Imports'!FG571)</f>
        <v>75.2</v>
      </c>
      <c r="BY572" t="str">
        <f>IF('Macrobond Imports'!AI571="","",'Macrobond Imports'!AI571)</f>
        <v/>
      </c>
      <c r="CA572" s="37">
        <f t="shared" ca="1" si="499"/>
        <v>-7.0457354758961754E-2</v>
      </c>
      <c r="CB572" s="37" t="str">
        <f t="shared" ca="1" si="500"/>
        <v/>
      </c>
    </row>
    <row r="573" spans="1:80" x14ac:dyDescent="0.25">
      <c r="A573" s="10">
        <f>IF('Macrobond Imports'!A572="","",'Macrobond Imports'!A572)</f>
        <v>34516</v>
      </c>
      <c r="B573" s="9" t="str">
        <f>IF('Macrobond Imports'!B572="","",'Macrobond Imports'!B572)</f>
        <v/>
      </c>
      <c r="C573" s="9" t="str">
        <f>IF('Macrobond Imports'!C572="","",'Macrobond Imports'!C572)</f>
        <v/>
      </c>
      <c r="D573" s="9" t="str">
        <f>IF('Macrobond Imports'!Z572="","",'Macrobond Imports'!Z572)</f>
        <v/>
      </c>
      <c r="E573" s="9" t="str">
        <f>IF('Macrobond Imports'!BH572="","",'Macrobond Imports'!BH572)</f>
        <v/>
      </c>
      <c r="F573" s="9" t="str">
        <f>IF('Macrobond Imports'!BJ572="","",'Macrobond Imports'!BJ572)</f>
        <v/>
      </c>
      <c r="G573" s="9" t="str">
        <f>IF('Macrobond Imports'!BK572="","",'Macrobond Imports'!BK572)</f>
        <v/>
      </c>
      <c r="H573" s="9" t="str">
        <f>IF('Macrobond Imports'!BL572="","",'Macrobond Imports'!BL572)</f>
        <v/>
      </c>
      <c r="I573" s="9" t="str">
        <f>IF('Macrobond Imports'!BS572="","",'Macrobond Imports'!BS572)</f>
        <v/>
      </c>
      <c r="J573" s="9" t="str">
        <f>IF('Macrobond Imports'!AA572="","",'Macrobond Imports'!AA572)</f>
        <v/>
      </c>
      <c r="K573" s="9">
        <f>IF('Macrobond Imports'!DF572="","",'Macrobond Imports'!DF572)</f>
        <v>118.3</v>
      </c>
      <c r="L573" s="9">
        <f>IF('Macrobond Imports'!EA572="","",'Macrobond Imports'!EA572)</f>
        <v>101.7</v>
      </c>
      <c r="M573" s="9">
        <f>IF('Macrobond Imports'!FA572="","",'Macrobond Imports'!FA572)</f>
        <v>83.8</v>
      </c>
      <c r="N573" s="9">
        <f>IF('Macrobond Imports'!FC572="","",'Macrobond Imports'!FC572)</f>
        <v>126.7</v>
      </c>
      <c r="P573" s="16">
        <f t="shared" si="446"/>
        <v>34516</v>
      </c>
      <c r="Q573" s="17" t="str">
        <f t="shared" si="447"/>
        <v/>
      </c>
      <c r="R573" s="17" t="str">
        <f t="shared" si="448"/>
        <v/>
      </c>
      <c r="S573" s="17" t="str">
        <f t="shared" si="449"/>
        <v/>
      </c>
      <c r="T573" s="17" t="str">
        <f t="shared" si="450"/>
        <v/>
      </c>
      <c r="U573" s="17" t="str">
        <f t="shared" si="451"/>
        <v/>
      </c>
      <c r="V573" s="17" t="str">
        <f t="shared" si="452"/>
        <v/>
      </c>
      <c r="W573" s="17" t="str">
        <f t="shared" si="453"/>
        <v/>
      </c>
      <c r="X573" s="17" t="str">
        <f t="shared" si="454"/>
        <v/>
      </c>
      <c r="Y573" s="17" t="str">
        <f t="shared" si="455"/>
        <v/>
      </c>
      <c r="Z573" s="17">
        <f t="shared" si="456"/>
        <v>4.2444821731748572E-3</v>
      </c>
      <c r="AA573" s="17">
        <f t="shared" si="457"/>
        <v>-9.7370983446932735E-3</v>
      </c>
      <c r="AB573" s="17">
        <f t="shared" si="458"/>
        <v>1.8226002430133725E-2</v>
      </c>
      <c r="AC573" s="17">
        <f t="shared" si="459"/>
        <v>3.1670625494852889E-3</v>
      </c>
      <c r="AE573" s="17" t="str">
        <f t="shared" ca="1" si="460"/>
        <v/>
      </c>
      <c r="AF573" s="17" t="str">
        <f t="shared" ca="1" si="461"/>
        <v/>
      </c>
      <c r="AG573" s="17" t="str">
        <f t="shared" ca="1" si="462"/>
        <v/>
      </c>
      <c r="AH573" s="17" t="str">
        <f t="shared" ca="1" si="463"/>
        <v/>
      </c>
      <c r="AI573" s="17" t="str">
        <f t="shared" ca="1" si="464"/>
        <v/>
      </c>
      <c r="AJ573" s="17" t="str">
        <f t="shared" ca="1" si="465"/>
        <v/>
      </c>
      <c r="AK573" s="17" t="str">
        <f t="shared" ca="1" si="466"/>
        <v/>
      </c>
      <c r="AL573" s="17" t="str">
        <f t="shared" ca="1" si="467"/>
        <v/>
      </c>
      <c r="AM573" s="17" t="str">
        <f t="shared" ca="1" si="468"/>
        <v/>
      </c>
      <c r="AN573" s="17">
        <f t="shared" ca="1" si="469"/>
        <v>1.7196904557179815E-2</v>
      </c>
      <c r="AO573" s="17">
        <f t="shared" ca="1" si="470"/>
        <v>9.8425196850393526E-4</v>
      </c>
      <c r="AP573" s="17">
        <f t="shared" ca="1" si="471"/>
        <v>-1.6431924882629123E-2</v>
      </c>
      <c r="AQ573" s="17">
        <f t="shared" ca="1" si="472"/>
        <v>2.4252223120452721E-2</v>
      </c>
      <c r="AS573" s="17" t="str">
        <f t="shared" ca="1" si="473"/>
        <v/>
      </c>
      <c r="AT573" s="17" t="str">
        <f t="shared" ca="1" si="474"/>
        <v/>
      </c>
      <c r="AU573" s="17" t="str">
        <f t="shared" ca="1" si="475"/>
        <v/>
      </c>
      <c r="AV573" s="17" t="str">
        <f t="shared" ca="1" si="476"/>
        <v/>
      </c>
      <c r="AW573" s="17" t="str">
        <f t="shared" ca="1" si="477"/>
        <v/>
      </c>
      <c r="AX573" s="17" t="str">
        <f t="shared" ca="1" si="478"/>
        <v/>
      </c>
      <c r="AY573" s="17" t="str">
        <f t="shared" ca="1" si="479"/>
        <v/>
      </c>
      <c r="AZ573" s="17" t="str">
        <f t="shared" ca="1" si="480"/>
        <v/>
      </c>
      <c r="BA573" s="17" t="str">
        <f t="shared" ca="1" si="481"/>
        <v/>
      </c>
      <c r="BB573" s="17">
        <f t="shared" ca="1" si="482"/>
        <v>4.1625008127221363E-2</v>
      </c>
      <c r="BC573" s="17">
        <f t="shared" ca="1" si="483"/>
        <v>-7.8501998580977728E-2</v>
      </c>
      <c r="BD573" s="17">
        <f t="shared" ca="1" si="484"/>
        <v>8.5434061983568954E-2</v>
      </c>
      <c r="BE573" s="17">
        <f t="shared" ca="1" si="485"/>
        <v>4.5447372750847981E-2</v>
      </c>
      <c r="BG573" s="17" t="str">
        <f t="shared" ca="1" si="486"/>
        <v/>
      </c>
      <c r="BH573" s="17" t="str">
        <f t="shared" ca="1" si="487"/>
        <v/>
      </c>
      <c r="BI573" s="17" t="str">
        <f t="shared" ca="1" si="488"/>
        <v/>
      </c>
      <c r="BJ573" s="17" t="str">
        <f t="shared" ca="1" si="489"/>
        <v/>
      </c>
      <c r="BK573" s="17" t="str">
        <f t="shared" ca="1" si="490"/>
        <v/>
      </c>
      <c r="BL573" s="17" t="str">
        <f t="shared" ca="1" si="491"/>
        <v/>
      </c>
      <c r="BM573" s="17" t="str">
        <f t="shared" ca="1" si="492"/>
        <v/>
      </c>
      <c r="BN573" s="17" t="str">
        <f t="shared" ca="1" si="493"/>
        <v/>
      </c>
      <c r="BO573" s="17" t="str">
        <f t="shared" ca="1" si="494"/>
        <v/>
      </c>
      <c r="BP573" s="17">
        <f t="shared" ca="1" si="495"/>
        <v>3.1140009946766467E-2</v>
      </c>
      <c r="BQ573" s="17">
        <f t="shared" ca="1" si="496"/>
        <v>-4.0053125730896366E-2</v>
      </c>
      <c r="BR573" s="17">
        <f t="shared" ca="1" si="497"/>
        <v>6.769283632421641E-2</v>
      </c>
      <c r="BS573" s="17">
        <f t="shared" ca="1" si="498"/>
        <v>3.2334218001310422E-2</v>
      </c>
      <c r="BX573">
        <f>IF('Macrobond Imports'!FG572="","",'Macrobond Imports'!FG572)</f>
        <v>75.3</v>
      </c>
      <c r="BY573" t="str">
        <f>IF('Macrobond Imports'!AI572="","",'Macrobond Imports'!AI572)</f>
        <v/>
      </c>
      <c r="CA573" s="37">
        <f t="shared" ca="1" si="499"/>
        <v>4.0000000000000036E-3</v>
      </c>
      <c r="CB573" s="37" t="str">
        <f t="shared" ca="1" si="500"/>
        <v/>
      </c>
    </row>
    <row r="574" spans="1:80" x14ac:dyDescent="0.25">
      <c r="A574" s="10">
        <f>IF('Macrobond Imports'!A573="","",'Macrobond Imports'!A573)</f>
        <v>34547</v>
      </c>
      <c r="B574" s="9" t="str">
        <f>IF('Macrobond Imports'!B573="","",'Macrobond Imports'!B573)</f>
        <v/>
      </c>
      <c r="C574" s="9" t="str">
        <f>IF('Macrobond Imports'!C573="","",'Macrobond Imports'!C573)</f>
        <v/>
      </c>
      <c r="D574" s="9" t="str">
        <f>IF('Macrobond Imports'!Z573="","",'Macrobond Imports'!Z573)</f>
        <v/>
      </c>
      <c r="E574" s="9" t="str">
        <f>IF('Macrobond Imports'!BH573="","",'Macrobond Imports'!BH573)</f>
        <v/>
      </c>
      <c r="F574" s="9" t="str">
        <f>IF('Macrobond Imports'!BJ573="","",'Macrobond Imports'!BJ573)</f>
        <v/>
      </c>
      <c r="G574" s="9" t="str">
        <f>IF('Macrobond Imports'!BK573="","",'Macrobond Imports'!BK573)</f>
        <v/>
      </c>
      <c r="H574" s="9" t="str">
        <f>IF('Macrobond Imports'!BL573="","",'Macrobond Imports'!BL573)</f>
        <v/>
      </c>
      <c r="I574" s="9" t="str">
        <f>IF('Macrobond Imports'!BS573="","",'Macrobond Imports'!BS573)</f>
        <v/>
      </c>
      <c r="J574" s="9" t="str">
        <f>IF('Macrobond Imports'!AA573="","",'Macrobond Imports'!AA573)</f>
        <v/>
      </c>
      <c r="K574" s="9">
        <f>IF('Macrobond Imports'!DF573="","",'Macrobond Imports'!DF573)</f>
        <v>119.1</v>
      </c>
      <c r="L574" s="9">
        <f>IF('Macrobond Imports'!EA573="","",'Macrobond Imports'!EA573)</f>
        <v>101.6</v>
      </c>
      <c r="M574" s="9">
        <f>IF('Macrobond Imports'!FA573="","",'Macrobond Imports'!FA573)</f>
        <v>85.2</v>
      </c>
      <c r="N574" s="9">
        <f>IF('Macrobond Imports'!FC573="","",'Macrobond Imports'!FC573)</f>
        <v>127.4</v>
      </c>
      <c r="P574" s="16">
        <f t="shared" si="446"/>
        <v>34547</v>
      </c>
      <c r="Q574" s="17" t="str">
        <f t="shared" si="447"/>
        <v/>
      </c>
      <c r="R574" s="17" t="str">
        <f t="shared" si="448"/>
        <v/>
      </c>
      <c r="S574" s="17" t="str">
        <f t="shared" si="449"/>
        <v/>
      </c>
      <c r="T574" s="17" t="str">
        <f t="shared" si="450"/>
        <v/>
      </c>
      <c r="U574" s="17" t="str">
        <f t="shared" si="451"/>
        <v/>
      </c>
      <c r="V574" s="17" t="str">
        <f t="shared" si="452"/>
        <v/>
      </c>
      <c r="W574" s="17" t="str">
        <f t="shared" si="453"/>
        <v/>
      </c>
      <c r="X574" s="17" t="str">
        <f t="shared" si="454"/>
        <v/>
      </c>
      <c r="Y574" s="17" t="str">
        <f t="shared" si="455"/>
        <v/>
      </c>
      <c r="Z574" s="17">
        <f t="shared" si="456"/>
        <v>6.762468300929747E-3</v>
      </c>
      <c r="AA574" s="17">
        <f t="shared" si="457"/>
        <v>-9.8328416912496497E-4</v>
      </c>
      <c r="AB574" s="17">
        <f t="shared" si="458"/>
        <v>1.6706443914081159E-2</v>
      </c>
      <c r="AC574" s="17">
        <f t="shared" si="459"/>
        <v>5.5248618784531356E-3</v>
      </c>
      <c r="AE574" s="17" t="str">
        <f t="shared" ca="1" si="460"/>
        <v/>
      </c>
      <c r="AF574" s="17" t="str">
        <f t="shared" ca="1" si="461"/>
        <v/>
      </c>
      <c r="AG574" s="17" t="str">
        <f t="shared" ca="1" si="462"/>
        <v/>
      </c>
      <c r="AH574" s="17" t="str">
        <f t="shared" ca="1" si="463"/>
        <v/>
      </c>
      <c r="AI574" s="17" t="str">
        <f t="shared" ca="1" si="464"/>
        <v/>
      </c>
      <c r="AJ574" s="17" t="str">
        <f t="shared" ca="1" si="465"/>
        <v/>
      </c>
      <c r="AK574" s="17" t="str">
        <f t="shared" ca="1" si="466"/>
        <v/>
      </c>
      <c r="AL574" s="17" t="str">
        <f t="shared" ca="1" si="467"/>
        <v/>
      </c>
      <c r="AM574" s="17" t="str">
        <f t="shared" ca="1" si="468"/>
        <v/>
      </c>
      <c r="AN574" s="17">
        <f t="shared" ca="1" si="469"/>
        <v>2.4956970740103168E-2</v>
      </c>
      <c r="AO574" s="17">
        <f t="shared" ca="1" si="470"/>
        <v>7.9365079365079083E-3</v>
      </c>
      <c r="AP574" s="17">
        <f t="shared" ca="1" si="471"/>
        <v>1.5494636471990342E-2</v>
      </c>
      <c r="AQ574" s="17">
        <f t="shared" ca="1" si="472"/>
        <v>2.8248587570621542E-2</v>
      </c>
      <c r="AS574" s="17" t="str">
        <f t="shared" ca="1" si="473"/>
        <v/>
      </c>
      <c r="AT574" s="17" t="str">
        <f t="shared" ca="1" si="474"/>
        <v/>
      </c>
      <c r="AU574" s="17" t="str">
        <f t="shared" ca="1" si="475"/>
        <v/>
      </c>
      <c r="AV574" s="17" t="str">
        <f t="shared" ca="1" si="476"/>
        <v/>
      </c>
      <c r="AW574" s="17" t="str">
        <f t="shared" ca="1" si="477"/>
        <v/>
      </c>
      <c r="AX574" s="17" t="str">
        <f t="shared" ca="1" si="478"/>
        <v/>
      </c>
      <c r="AY574" s="17" t="str">
        <f t="shared" ca="1" si="479"/>
        <v/>
      </c>
      <c r="AZ574" s="17" t="str">
        <f t="shared" ca="1" si="480"/>
        <v/>
      </c>
      <c r="BA574" s="17" t="str">
        <f t="shared" ca="1" si="481"/>
        <v/>
      </c>
      <c r="BB574" s="17">
        <f t="shared" ca="1" si="482"/>
        <v>6.6440424781395446E-2</v>
      </c>
      <c r="BC574" s="17">
        <f t="shared" ca="1" si="483"/>
        <v>-2.3277373478550412E-2</v>
      </c>
      <c r="BD574" s="17">
        <f t="shared" ca="1" si="484"/>
        <v>0.20021972392940612</v>
      </c>
      <c r="BE574" s="17">
        <f t="shared" ca="1" si="485"/>
        <v>5.8568958041331109E-2</v>
      </c>
      <c r="BG574" s="17" t="str">
        <f t="shared" ca="1" si="486"/>
        <v/>
      </c>
      <c r="BH574" s="17" t="str">
        <f t="shared" ca="1" si="487"/>
        <v/>
      </c>
      <c r="BI574" s="17" t="str">
        <f t="shared" ca="1" si="488"/>
        <v/>
      </c>
      <c r="BJ574" s="17" t="str">
        <f t="shared" ca="1" si="489"/>
        <v/>
      </c>
      <c r="BK574" s="17" t="str">
        <f t="shared" ca="1" si="490"/>
        <v/>
      </c>
      <c r="BL574" s="17" t="str">
        <f t="shared" ca="1" si="491"/>
        <v/>
      </c>
      <c r="BM574" s="17" t="str">
        <f t="shared" ca="1" si="492"/>
        <v/>
      </c>
      <c r="BN574" s="17" t="str">
        <f t="shared" ca="1" si="493"/>
        <v/>
      </c>
      <c r="BO574" s="17" t="str">
        <f t="shared" ca="1" si="494"/>
        <v/>
      </c>
      <c r="BP574" s="17">
        <f t="shared" ca="1" si="495"/>
        <v>3.7993181424026856E-2</v>
      </c>
      <c r="BQ574" s="17">
        <f t="shared" ca="1" si="496"/>
        <v>-9.7703371221969926E-3</v>
      </c>
      <c r="BR574" s="17">
        <f t="shared" ca="1" si="497"/>
        <v>5.6258284939344261E-2</v>
      </c>
      <c r="BS574" s="17">
        <f t="shared" ca="1" si="498"/>
        <v>4.0432666389316418E-2</v>
      </c>
      <c r="BX574">
        <f>IF('Macrobond Imports'!FG573="","",'Macrobond Imports'!FG573)</f>
        <v>75.599999999999994</v>
      </c>
      <c r="BY574" t="str">
        <f>IF('Macrobond Imports'!AI573="","",'Macrobond Imports'!AI573)</f>
        <v/>
      </c>
      <c r="CA574" s="37">
        <f t="shared" ca="1" si="499"/>
        <v>2.7173913043478271E-2</v>
      </c>
      <c r="CB574" s="37" t="str">
        <f t="shared" ca="1" si="500"/>
        <v/>
      </c>
    </row>
    <row r="575" spans="1:80" x14ac:dyDescent="0.25">
      <c r="A575" s="10">
        <f>IF('Macrobond Imports'!A574="","",'Macrobond Imports'!A574)</f>
        <v>34578</v>
      </c>
      <c r="B575" s="9" t="str">
        <f>IF('Macrobond Imports'!B574="","",'Macrobond Imports'!B574)</f>
        <v/>
      </c>
      <c r="C575" s="9" t="str">
        <f>IF('Macrobond Imports'!C574="","",'Macrobond Imports'!C574)</f>
        <v/>
      </c>
      <c r="D575" s="9" t="str">
        <f>IF('Macrobond Imports'!Z574="","",'Macrobond Imports'!Z574)</f>
        <v/>
      </c>
      <c r="E575" s="9" t="str">
        <f>IF('Macrobond Imports'!BH574="","",'Macrobond Imports'!BH574)</f>
        <v/>
      </c>
      <c r="F575" s="9" t="str">
        <f>IF('Macrobond Imports'!BJ574="","",'Macrobond Imports'!BJ574)</f>
        <v/>
      </c>
      <c r="G575" s="9" t="str">
        <f>IF('Macrobond Imports'!BK574="","",'Macrobond Imports'!BK574)</f>
        <v/>
      </c>
      <c r="H575" s="9" t="str">
        <f>IF('Macrobond Imports'!BL574="","",'Macrobond Imports'!BL574)</f>
        <v/>
      </c>
      <c r="I575" s="9" t="str">
        <f>IF('Macrobond Imports'!BS574="","",'Macrobond Imports'!BS574)</f>
        <v/>
      </c>
      <c r="J575" s="9" t="str">
        <f>IF('Macrobond Imports'!AA574="","",'Macrobond Imports'!AA574)</f>
        <v/>
      </c>
      <c r="K575" s="9">
        <f>IF('Macrobond Imports'!DF574="","",'Macrobond Imports'!DF574)</f>
        <v>119.6</v>
      </c>
      <c r="L575" s="9">
        <f>IF('Macrobond Imports'!EA574="","",'Macrobond Imports'!EA574)</f>
        <v>99.7</v>
      </c>
      <c r="M575" s="9">
        <f>IF('Macrobond Imports'!FA574="","",'Macrobond Imports'!FA574)</f>
        <v>83.9</v>
      </c>
      <c r="N575" s="9">
        <f>IF('Macrobond Imports'!FC574="","",'Macrobond Imports'!FC574)</f>
        <v>128.4</v>
      </c>
      <c r="P575" s="16">
        <f t="shared" si="446"/>
        <v>34578</v>
      </c>
      <c r="Q575" s="17" t="str">
        <f t="shared" si="447"/>
        <v/>
      </c>
      <c r="R575" s="17" t="str">
        <f t="shared" si="448"/>
        <v/>
      </c>
      <c r="S575" s="17" t="str">
        <f t="shared" si="449"/>
        <v/>
      </c>
      <c r="T575" s="17" t="str">
        <f t="shared" si="450"/>
        <v/>
      </c>
      <c r="U575" s="17" t="str">
        <f t="shared" si="451"/>
        <v/>
      </c>
      <c r="V575" s="17" t="str">
        <f t="shared" si="452"/>
        <v/>
      </c>
      <c r="W575" s="17" t="str">
        <f t="shared" si="453"/>
        <v/>
      </c>
      <c r="X575" s="17" t="str">
        <f t="shared" si="454"/>
        <v/>
      </c>
      <c r="Y575" s="17" t="str">
        <f t="shared" si="455"/>
        <v/>
      </c>
      <c r="Z575" s="17">
        <f t="shared" si="456"/>
        <v>4.198152812762368E-3</v>
      </c>
      <c r="AA575" s="17">
        <f t="shared" si="457"/>
        <v>-1.870078740157477E-2</v>
      </c>
      <c r="AB575" s="17">
        <f t="shared" si="458"/>
        <v>-1.5258215962441257E-2</v>
      </c>
      <c r="AC575" s="17">
        <f t="shared" si="459"/>
        <v>7.8492935635792183E-3</v>
      </c>
      <c r="AE575" s="17" t="str">
        <f t="shared" ca="1" si="460"/>
        <v/>
      </c>
      <c r="AF575" s="17" t="str">
        <f t="shared" ca="1" si="461"/>
        <v/>
      </c>
      <c r="AG575" s="17" t="str">
        <f t="shared" ca="1" si="462"/>
        <v/>
      </c>
      <c r="AH575" s="17" t="str">
        <f t="shared" ca="1" si="463"/>
        <v/>
      </c>
      <c r="AI575" s="17" t="str">
        <f t="shared" ca="1" si="464"/>
        <v/>
      </c>
      <c r="AJ575" s="17" t="str">
        <f t="shared" ca="1" si="465"/>
        <v/>
      </c>
      <c r="AK575" s="17" t="str">
        <f t="shared" ca="1" si="466"/>
        <v/>
      </c>
      <c r="AL575" s="17" t="str">
        <f t="shared" ca="1" si="467"/>
        <v/>
      </c>
      <c r="AM575" s="17" t="str">
        <f t="shared" ca="1" si="468"/>
        <v/>
      </c>
      <c r="AN575" s="17">
        <f t="shared" ca="1" si="469"/>
        <v>2.8374892519346551E-2</v>
      </c>
      <c r="AO575" s="17">
        <f t="shared" ca="1" si="470"/>
        <v>-1.4822134387351804E-2</v>
      </c>
      <c r="AP575" s="17">
        <f t="shared" ca="1" si="471"/>
        <v>-3.5629453681710332E-3</v>
      </c>
      <c r="AQ575" s="17">
        <f t="shared" ca="1" si="472"/>
        <v>3.5483870967742082E-2</v>
      </c>
      <c r="AS575" s="17" t="str">
        <f t="shared" ca="1" si="473"/>
        <v/>
      </c>
      <c r="AT575" s="17" t="str">
        <f t="shared" ca="1" si="474"/>
        <v/>
      </c>
      <c r="AU575" s="17" t="str">
        <f t="shared" ca="1" si="475"/>
        <v/>
      </c>
      <c r="AV575" s="17" t="str">
        <f t="shared" ca="1" si="476"/>
        <v/>
      </c>
      <c r="AW575" s="17" t="str">
        <f t="shared" ca="1" si="477"/>
        <v/>
      </c>
      <c r="AX575" s="17" t="str">
        <f t="shared" ca="1" si="478"/>
        <v/>
      </c>
      <c r="AY575" s="17" t="str">
        <f t="shared" ca="1" si="479"/>
        <v/>
      </c>
      <c r="AZ575" s="17" t="str">
        <f t="shared" ca="1" si="480"/>
        <v/>
      </c>
      <c r="BA575" s="17" t="str">
        <f t="shared" ca="1" si="481"/>
        <v/>
      </c>
      <c r="BB575" s="17">
        <f t="shared" ca="1" si="482"/>
        <v>6.2535763692867841E-2</v>
      </c>
      <c r="BC575" s="17">
        <f t="shared" ca="1" si="483"/>
        <v>-0.11182435743431796</v>
      </c>
      <c r="BD575" s="17">
        <f t="shared" ca="1" si="484"/>
        <v>8.0061542339758152E-2</v>
      </c>
      <c r="BE575" s="17">
        <f t="shared" ca="1" si="485"/>
        <v>6.8185535253640461E-2</v>
      </c>
      <c r="BG575" s="17" t="str">
        <f t="shared" ca="1" si="486"/>
        <v/>
      </c>
      <c r="BH575" s="17" t="str">
        <f t="shared" ca="1" si="487"/>
        <v/>
      </c>
      <c r="BI575" s="17" t="str">
        <f t="shared" ca="1" si="488"/>
        <v/>
      </c>
      <c r="BJ575" s="17" t="str">
        <f t="shared" ca="1" si="489"/>
        <v/>
      </c>
      <c r="BK575" s="17" t="str">
        <f t="shared" ca="1" si="490"/>
        <v/>
      </c>
      <c r="BL575" s="17" t="str">
        <f t="shared" ca="1" si="491"/>
        <v/>
      </c>
      <c r="BM575" s="17" t="str">
        <f t="shared" ca="1" si="492"/>
        <v/>
      </c>
      <c r="BN575" s="17" t="str">
        <f t="shared" ca="1" si="493"/>
        <v/>
      </c>
      <c r="BO575" s="17" t="str">
        <f t="shared" ca="1" si="494"/>
        <v/>
      </c>
      <c r="BP575" s="17">
        <f t="shared" ca="1" si="495"/>
        <v>4.315433975501004E-2</v>
      </c>
      <c r="BQ575" s="17">
        <f t="shared" ca="1" si="496"/>
        <v>-7.7437899324697912E-2</v>
      </c>
      <c r="BR575" s="17">
        <f t="shared" ca="1" si="497"/>
        <v>2.6746540175966782E-2</v>
      </c>
      <c r="BS575" s="17">
        <f t="shared" ca="1" si="498"/>
        <v>5.3453639965725275E-2</v>
      </c>
      <c r="BX575">
        <f>IF('Macrobond Imports'!FG574="","",'Macrobond Imports'!FG574)</f>
        <v>71.3</v>
      </c>
      <c r="BY575" t="str">
        <f>IF('Macrobond Imports'!AI574="","",'Macrobond Imports'!AI574)</f>
        <v/>
      </c>
      <c r="CA575" s="37">
        <f t="shared" ca="1" si="499"/>
        <v>-4.2953020134228193E-2</v>
      </c>
      <c r="CB575" s="37" t="str">
        <f t="shared" ca="1" si="500"/>
        <v/>
      </c>
    </row>
    <row r="576" spans="1:80" x14ac:dyDescent="0.25">
      <c r="A576" s="10">
        <f>IF('Macrobond Imports'!A575="","",'Macrobond Imports'!A575)</f>
        <v>34608</v>
      </c>
      <c r="B576" s="9" t="str">
        <f>IF('Macrobond Imports'!B575="","",'Macrobond Imports'!B575)</f>
        <v/>
      </c>
      <c r="C576" s="9" t="str">
        <f>IF('Macrobond Imports'!C575="","",'Macrobond Imports'!C575)</f>
        <v/>
      </c>
      <c r="D576" s="9" t="str">
        <f>IF('Macrobond Imports'!Z575="","",'Macrobond Imports'!Z575)</f>
        <v/>
      </c>
      <c r="E576" s="9" t="str">
        <f>IF('Macrobond Imports'!BH575="","",'Macrobond Imports'!BH575)</f>
        <v/>
      </c>
      <c r="F576" s="9" t="str">
        <f>IF('Macrobond Imports'!BJ575="","",'Macrobond Imports'!BJ575)</f>
        <v/>
      </c>
      <c r="G576" s="9" t="str">
        <f>IF('Macrobond Imports'!BK575="","",'Macrobond Imports'!BK575)</f>
        <v/>
      </c>
      <c r="H576" s="9" t="str">
        <f>IF('Macrobond Imports'!BL575="","",'Macrobond Imports'!BL575)</f>
        <v/>
      </c>
      <c r="I576" s="9" t="str">
        <f>IF('Macrobond Imports'!BS575="","",'Macrobond Imports'!BS575)</f>
        <v/>
      </c>
      <c r="J576" s="9" t="str">
        <f>IF('Macrobond Imports'!AA575="","",'Macrobond Imports'!AA575)</f>
        <v/>
      </c>
      <c r="K576" s="9">
        <f>IF('Macrobond Imports'!DF575="","",'Macrobond Imports'!DF575)</f>
        <v>120.1</v>
      </c>
      <c r="L576" s="9">
        <f>IF('Macrobond Imports'!EA575="","",'Macrobond Imports'!EA575)</f>
        <v>98.6</v>
      </c>
      <c r="M576" s="9">
        <f>IF('Macrobond Imports'!FA575="","",'Macrobond Imports'!FA575)</f>
        <v>82.9</v>
      </c>
      <c r="N576" s="9">
        <f>IF('Macrobond Imports'!FC575="","",'Macrobond Imports'!FC575)</f>
        <v>129.30000000000001</v>
      </c>
      <c r="P576" s="16">
        <f t="shared" si="446"/>
        <v>34608</v>
      </c>
      <c r="Q576" s="17" t="str">
        <f t="shared" si="447"/>
        <v/>
      </c>
      <c r="R576" s="17" t="str">
        <f t="shared" si="448"/>
        <v/>
      </c>
      <c r="S576" s="17" t="str">
        <f t="shared" si="449"/>
        <v/>
      </c>
      <c r="T576" s="17" t="str">
        <f t="shared" si="450"/>
        <v/>
      </c>
      <c r="U576" s="17" t="str">
        <f t="shared" si="451"/>
        <v/>
      </c>
      <c r="V576" s="17" t="str">
        <f t="shared" si="452"/>
        <v/>
      </c>
      <c r="W576" s="17" t="str">
        <f t="shared" si="453"/>
        <v/>
      </c>
      <c r="X576" s="17" t="str">
        <f t="shared" si="454"/>
        <v/>
      </c>
      <c r="Y576" s="17" t="str">
        <f t="shared" si="455"/>
        <v/>
      </c>
      <c r="Z576" s="17">
        <f t="shared" si="456"/>
        <v>4.1806020066890159E-3</v>
      </c>
      <c r="AA576" s="17">
        <f t="shared" si="457"/>
        <v>-1.1033099297893756E-2</v>
      </c>
      <c r="AB576" s="17">
        <f t="shared" si="458"/>
        <v>-1.1918951132300348E-2</v>
      </c>
      <c r="AC576" s="17">
        <f t="shared" si="459"/>
        <v>7.0093457943924964E-3</v>
      </c>
      <c r="AE576" s="17" t="str">
        <f t="shared" ca="1" si="460"/>
        <v/>
      </c>
      <c r="AF576" s="17" t="str">
        <f t="shared" ca="1" si="461"/>
        <v/>
      </c>
      <c r="AG576" s="17" t="str">
        <f t="shared" ca="1" si="462"/>
        <v/>
      </c>
      <c r="AH576" s="17" t="str">
        <f t="shared" ca="1" si="463"/>
        <v/>
      </c>
      <c r="AI576" s="17" t="str">
        <f t="shared" ca="1" si="464"/>
        <v/>
      </c>
      <c r="AJ576" s="17" t="str">
        <f t="shared" ca="1" si="465"/>
        <v/>
      </c>
      <c r="AK576" s="17" t="str">
        <f t="shared" ca="1" si="466"/>
        <v/>
      </c>
      <c r="AL576" s="17" t="str">
        <f t="shared" ca="1" si="467"/>
        <v/>
      </c>
      <c r="AM576" s="17" t="str">
        <f t="shared" ca="1" si="468"/>
        <v/>
      </c>
      <c r="AN576" s="17">
        <f t="shared" ca="1" si="469"/>
        <v>3.1786941580755901E-2</v>
      </c>
      <c r="AO576" s="17">
        <f t="shared" ca="1" si="470"/>
        <v>-4.9180327868852514E-2</v>
      </c>
      <c r="AP576" s="17">
        <f t="shared" ca="1" si="471"/>
        <v>-2.1251475796930319E-2</v>
      </c>
      <c r="AQ576" s="17">
        <f t="shared" ca="1" si="472"/>
        <v>4.2741935483870952E-2</v>
      </c>
      <c r="AS576" s="17" t="str">
        <f t="shared" ca="1" si="473"/>
        <v/>
      </c>
      <c r="AT576" s="17" t="str">
        <f t="shared" ca="1" si="474"/>
        <v/>
      </c>
      <c r="AU576" s="17" t="str">
        <f t="shared" ca="1" si="475"/>
        <v/>
      </c>
      <c r="AV576" s="17" t="str">
        <f t="shared" ca="1" si="476"/>
        <v/>
      </c>
      <c r="AW576" s="17" t="str">
        <f t="shared" ca="1" si="477"/>
        <v/>
      </c>
      <c r="AX576" s="17" t="str">
        <f t="shared" ca="1" si="478"/>
        <v/>
      </c>
      <c r="AY576" s="17" t="str">
        <f t="shared" ca="1" si="479"/>
        <v/>
      </c>
      <c r="AZ576" s="17" t="str">
        <f t="shared" ca="1" si="480"/>
        <v/>
      </c>
      <c r="BA576" s="17" t="str">
        <f t="shared" ca="1" si="481"/>
        <v/>
      </c>
      <c r="BB576" s="17">
        <f t="shared" ca="1" si="482"/>
        <v>6.2265437147274172E-2</v>
      </c>
      <c r="BC576" s="17">
        <f t="shared" ca="1" si="483"/>
        <v>-0.11646481705840639</v>
      </c>
      <c r="BD576" s="17">
        <f t="shared" ca="1" si="484"/>
        <v>-4.2272301893212627E-2</v>
      </c>
      <c r="BE576" s="17">
        <f t="shared" ca="1" si="485"/>
        <v>8.46450534605514E-2</v>
      </c>
      <c r="BG576" s="17" t="str">
        <f t="shared" ca="1" si="486"/>
        <v/>
      </c>
      <c r="BH576" s="17" t="str">
        <f t="shared" ca="1" si="487"/>
        <v/>
      </c>
      <c r="BI576" s="17" t="str">
        <f t="shared" ca="1" si="488"/>
        <v/>
      </c>
      <c r="BJ576" s="17" t="str">
        <f t="shared" ca="1" si="489"/>
        <v/>
      </c>
      <c r="BK576" s="17" t="str">
        <f t="shared" ca="1" si="490"/>
        <v/>
      </c>
      <c r="BL576" s="17" t="str">
        <f t="shared" ca="1" si="491"/>
        <v/>
      </c>
      <c r="BM576" s="17" t="str">
        <f t="shared" ca="1" si="492"/>
        <v/>
      </c>
      <c r="BN576" s="17" t="str">
        <f t="shared" ca="1" si="493"/>
        <v/>
      </c>
      <c r="BO576" s="17" t="str">
        <f t="shared" ca="1" si="494"/>
        <v/>
      </c>
      <c r="BP576" s="17">
        <f t="shared" ca="1" si="495"/>
        <v>5.189459766736837E-2</v>
      </c>
      <c r="BQ576" s="17">
        <f t="shared" ca="1" si="496"/>
        <v>-9.7683035034767496E-2</v>
      </c>
      <c r="BR576" s="17">
        <f t="shared" ca="1" si="497"/>
        <v>1.958337845917435E-2</v>
      </c>
      <c r="BS576" s="17">
        <f t="shared" ca="1" si="498"/>
        <v>6.4865870195648601E-2</v>
      </c>
      <c r="BX576">
        <f>IF('Macrobond Imports'!FG575="","",'Macrobond Imports'!FG575)</f>
        <v>70.2</v>
      </c>
      <c r="BY576" t="str">
        <f>IF('Macrobond Imports'!AI575="","",'Macrobond Imports'!AI575)</f>
        <v/>
      </c>
      <c r="CA576" s="37">
        <f t="shared" ca="1" si="499"/>
        <v>-0.11586901763224189</v>
      </c>
      <c r="CB576" s="37" t="str">
        <f t="shared" ca="1" si="500"/>
        <v/>
      </c>
    </row>
    <row r="577" spans="1:80" x14ac:dyDescent="0.25">
      <c r="A577" s="10">
        <f>IF('Macrobond Imports'!A576="","",'Macrobond Imports'!A576)</f>
        <v>34639</v>
      </c>
      <c r="B577" s="9" t="str">
        <f>IF('Macrobond Imports'!B576="","",'Macrobond Imports'!B576)</f>
        <v/>
      </c>
      <c r="C577" s="9" t="str">
        <f>IF('Macrobond Imports'!C576="","",'Macrobond Imports'!C576)</f>
        <v/>
      </c>
      <c r="D577" s="9" t="str">
        <f>IF('Macrobond Imports'!Z576="","",'Macrobond Imports'!Z576)</f>
        <v/>
      </c>
      <c r="E577" s="9" t="str">
        <f>IF('Macrobond Imports'!BH576="","",'Macrobond Imports'!BH576)</f>
        <v/>
      </c>
      <c r="F577" s="9" t="str">
        <f>IF('Macrobond Imports'!BJ576="","",'Macrobond Imports'!BJ576)</f>
        <v/>
      </c>
      <c r="G577" s="9" t="str">
        <f>IF('Macrobond Imports'!BK576="","",'Macrobond Imports'!BK576)</f>
        <v/>
      </c>
      <c r="H577" s="9" t="str">
        <f>IF('Macrobond Imports'!BL576="","",'Macrobond Imports'!BL576)</f>
        <v/>
      </c>
      <c r="I577" s="9" t="str">
        <f>IF('Macrobond Imports'!BS576="","",'Macrobond Imports'!BS576)</f>
        <v/>
      </c>
      <c r="J577" s="9" t="str">
        <f>IF('Macrobond Imports'!AA576="","",'Macrobond Imports'!AA576)</f>
        <v/>
      </c>
      <c r="K577" s="9">
        <f>IF('Macrobond Imports'!DF576="","",'Macrobond Imports'!DF576)</f>
        <v>121</v>
      </c>
      <c r="L577" s="9">
        <f>IF('Macrobond Imports'!EA576="","",'Macrobond Imports'!EA576)</f>
        <v>99.8</v>
      </c>
      <c r="M577" s="9">
        <f>IF('Macrobond Imports'!FA576="","",'Macrobond Imports'!FA576)</f>
        <v>83.8</v>
      </c>
      <c r="N577" s="9">
        <f>IF('Macrobond Imports'!FC576="","",'Macrobond Imports'!FC576)</f>
        <v>130.30000000000001</v>
      </c>
      <c r="P577" s="16">
        <f t="shared" si="446"/>
        <v>34639</v>
      </c>
      <c r="Q577" s="17" t="str">
        <f t="shared" si="447"/>
        <v/>
      </c>
      <c r="R577" s="17" t="str">
        <f t="shared" si="448"/>
        <v/>
      </c>
      <c r="S577" s="17" t="str">
        <f t="shared" si="449"/>
        <v/>
      </c>
      <c r="T577" s="17" t="str">
        <f t="shared" si="450"/>
        <v/>
      </c>
      <c r="U577" s="17" t="str">
        <f t="shared" si="451"/>
        <v/>
      </c>
      <c r="V577" s="17" t="str">
        <f t="shared" si="452"/>
        <v/>
      </c>
      <c r="W577" s="17" t="str">
        <f t="shared" si="453"/>
        <v/>
      </c>
      <c r="X577" s="17" t="str">
        <f t="shared" si="454"/>
        <v/>
      </c>
      <c r="Y577" s="17" t="str">
        <f t="shared" si="455"/>
        <v/>
      </c>
      <c r="Z577" s="17">
        <f t="shared" si="456"/>
        <v>7.4937552039966437E-3</v>
      </c>
      <c r="AA577" s="17">
        <f t="shared" si="457"/>
        <v>1.2170385395537497E-2</v>
      </c>
      <c r="AB577" s="17">
        <f t="shared" si="458"/>
        <v>1.0856453558504064E-2</v>
      </c>
      <c r="AC577" s="17">
        <f t="shared" si="459"/>
        <v>7.733952049497228E-3</v>
      </c>
      <c r="AE577" s="17" t="str">
        <f t="shared" ca="1" si="460"/>
        <v/>
      </c>
      <c r="AF577" s="17" t="str">
        <f t="shared" ca="1" si="461"/>
        <v/>
      </c>
      <c r="AG577" s="17" t="str">
        <f t="shared" ca="1" si="462"/>
        <v/>
      </c>
      <c r="AH577" s="17" t="str">
        <f t="shared" ca="1" si="463"/>
        <v/>
      </c>
      <c r="AI577" s="17" t="str">
        <f t="shared" ca="1" si="464"/>
        <v/>
      </c>
      <c r="AJ577" s="17" t="str">
        <f t="shared" ca="1" si="465"/>
        <v/>
      </c>
      <c r="AK577" s="17" t="str">
        <f t="shared" ca="1" si="466"/>
        <v/>
      </c>
      <c r="AL577" s="17" t="str">
        <f t="shared" ca="1" si="467"/>
        <v/>
      </c>
      <c r="AM577" s="17" t="str">
        <f t="shared" ca="1" si="468"/>
        <v/>
      </c>
      <c r="AN577" s="17">
        <f t="shared" ca="1" si="469"/>
        <v>3.8626609442059978E-2</v>
      </c>
      <c r="AO577" s="17">
        <f t="shared" ca="1" si="470"/>
        <v>-3.1067961165048619E-2</v>
      </c>
      <c r="AP577" s="17">
        <f t="shared" ca="1" si="471"/>
        <v>2.3923444976077235E-3</v>
      </c>
      <c r="AQ577" s="17">
        <f t="shared" ca="1" si="472"/>
        <v>4.8270313757039496E-2</v>
      </c>
      <c r="AS577" s="17" t="str">
        <f t="shared" ca="1" si="473"/>
        <v/>
      </c>
      <c r="AT577" s="17" t="str">
        <f t="shared" ca="1" si="474"/>
        <v/>
      </c>
      <c r="AU577" s="17" t="str">
        <f t="shared" ca="1" si="475"/>
        <v/>
      </c>
      <c r="AV577" s="17" t="str">
        <f t="shared" ca="1" si="476"/>
        <v/>
      </c>
      <c r="AW577" s="17" t="str">
        <f t="shared" ca="1" si="477"/>
        <v/>
      </c>
      <c r="AX577" s="17" t="str">
        <f t="shared" ca="1" si="478"/>
        <v/>
      </c>
      <c r="AY577" s="17" t="str">
        <f t="shared" ca="1" si="479"/>
        <v/>
      </c>
      <c r="AZ577" s="17" t="str">
        <f t="shared" ca="1" si="480"/>
        <v/>
      </c>
      <c r="BA577" s="17" t="str">
        <f t="shared" ca="1" si="481"/>
        <v/>
      </c>
      <c r="BB577" s="17">
        <f t="shared" ca="1" si="482"/>
        <v>6.5355213060834139E-2</v>
      </c>
      <c r="BC577" s="17">
        <f t="shared" ca="1" si="483"/>
        <v>-6.9005032602588723E-2</v>
      </c>
      <c r="BD577" s="17">
        <f t="shared" ca="1" si="484"/>
        <v>-6.4125324708927844E-2</v>
      </c>
      <c r="BE577" s="17">
        <f t="shared" ca="1" si="485"/>
        <v>9.4208164210475509E-2</v>
      </c>
      <c r="BG577" s="17" t="str">
        <f t="shared" ca="1" si="486"/>
        <v/>
      </c>
      <c r="BH577" s="17" t="str">
        <f t="shared" ca="1" si="487"/>
        <v/>
      </c>
      <c r="BI577" s="17" t="str">
        <f t="shared" ca="1" si="488"/>
        <v/>
      </c>
      <c r="BJ577" s="17" t="str">
        <f t="shared" ca="1" si="489"/>
        <v/>
      </c>
      <c r="BK577" s="17" t="str">
        <f t="shared" ca="1" si="490"/>
        <v/>
      </c>
      <c r="BL577" s="17" t="str">
        <f t="shared" ca="1" si="491"/>
        <v/>
      </c>
      <c r="BM577" s="17" t="str">
        <f t="shared" ca="1" si="492"/>
        <v/>
      </c>
      <c r="BN577" s="17" t="str">
        <f t="shared" ca="1" si="493"/>
        <v/>
      </c>
      <c r="BO577" s="17" t="str">
        <f t="shared" ca="1" si="494"/>
        <v/>
      </c>
      <c r="BP577" s="17">
        <f t="shared" ca="1" si="495"/>
        <v>6.5897680811657589E-2</v>
      </c>
      <c r="BQ577" s="17">
        <f t="shared" ca="1" si="496"/>
        <v>-4.6415263421938691E-2</v>
      </c>
      <c r="BR577" s="17">
        <f t="shared" ca="1" si="497"/>
        <v>5.9837366962673721E-2</v>
      </c>
      <c r="BS577" s="17">
        <f t="shared" ca="1" si="498"/>
        <v>7.6241049332630206E-2</v>
      </c>
      <c r="BX577">
        <f>IF('Macrobond Imports'!FG576="","",'Macrobond Imports'!FG576)</f>
        <v>69.3</v>
      </c>
      <c r="BY577" t="str">
        <f>IF('Macrobond Imports'!AI576="","",'Macrobond Imports'!AI576)</f>
        <v/>
      </c>
      <c r="CA577" s="37">
        <f t="shared" ca="1" si="499"/>
        <v>-6.8548387096774355E-2</v>
      </c>
      <c r="CB577" s="37" t="str">
        <f t="shared" ca="1" si="500"/>
        <v/>
      </c>
    </row>
    <row r="578" spans="1:80" x14ac:dyDescent="0.25">
      <c r="A578" s="10">
        <f>IF('Macrobond Imports'!A577="","",'Macrobond Imports'!A577)</f>
        <v>34669</v>
      </c>
      <c r="B578" s="9" t="str">
        <f>IF('Macrobond Imports'!B577="","",'Macrobond Imports'!B577)</f>
        <v/>
      </c>
      <c r="C578" s="9" t="str">
        <f>IF('Macrobond Imports'!C577="","",'Macrobond Imports'!C577)</f>
        <v/>
      </c>
      <c r="D578" s="9" t="str">
        <f>IF('Macrobond Imports'!Z577="","",'Macrobond Imports'!Z577)</f>
        <v/>
      </c>
      <c r="E578" s="9" t="str">
        <f>IF('Macrobond Imports'!BH577="","",'Macrobond Imports'!BH577)</f>
        <v/>
      </c>
      <c r="F578" s="9" t="str">
        <f>IF('Macrobond Imports'!BJ577="","",'Macrobond Imports'!BJ577)</f>
        <v/>
      </c>
      <c r="G578" s="9" t="str">
        <f>IF('Macrobond Imports'!BK577="","",'Macrobond Imports'!BK577)</f>
        <v/>
      </c>
      <c r="H578" s="9" t="str">
        <f>IF('Macrobond Imports'!BL577="","",'Macrobond Imports'!BL577)</f>
        <v/>
      </c>
      <c r="I578" s="9" t="str">
        <f>IF('Macrobond Imports'!BS577="","",'Macrobond Imports'!BS577)</f>
        <v/>
      </c>
      <c r="J578" s="9" t="str">
        <f>IF('Macrobond Imports'!AA577="","",'Macrobond Imports'!AA577)</f>
        <v/>
      </c>
      <c r="K578" s="9">
        <f>IF('Macrobond Imports'!DF577="","",'Macrobond Imports'!DF577)</f>
        <v>121.5</v>
      </c>
      <c r="L578" s="9">
        <f>IF('Macrobond Imports'!EA577="","",'Macrobond Imports'!EA577)</f>
        <v>101.1</v>
      </c>
      <c r="M578" s="9">
        <f>IF('Macrobond Imports'!FA577="","",'Macrobond Imports'!FA577)</f>
        <v>83.6</v>
      </c>
      <c r="N578" s="9">
        <f>IF('Macrobond Imports'!FC577="","",'Macrobond Imports'!FC577)</f>
        <v>131</v>
      </c>
      <c r="P578" s="16">
        <f t="shared" si="446"/>
        <v>34669</v>
      </c>
      <c r="Q578" s="17" t="str">
        <f t="shared" si="447"/>
        <v/>
      </c>
      <c r="R578" s="17" t="str">
        <f t="shared" si="448"/>
        <v/>
      </c>
      <c r="S578" s="17" t="str">
        <f t="shared" si="449"/>
        <v/>
      </c>
      <c r="T578" s="17" t="str">
        <f t="shared" si="450"/>
        <v/>
      </c>
      <c r="U578" s="17" t="str">
        <f t="shared" si="451"/>
        <v/>
      </c>
      <c r="V578" s="17" t="str">
        <f t="shared" si="452"/>
        <v/>
      </c>
      <c r="W578" s="17" t="str">
        <f t="shared" si="453"/>
        <v/>
      </c>
      <c r="X578" s="17" t="str">
        <f t="shared" si="454"/>
        <v/>
      </c>
      <c r="Y578" s="17" t="str">
        <f t="shared" si="455"/>
        <v/>
      </c>
      <c r="Z578" s="17">
        <f t="shared" si="456"/>
        <v>4.1322314049587749E-3</v>
      </c>
      <c r="AA578" s="17">
        <f t="shared" si="457"/>
        <v>1.3026052104208485E-2</v>
      </c>
      <c r="AB578" s="17">
        <f t="shared" si="458"/>
        <v>-2.3866348448687846E-3</v>
      </c>
      <c r="AC578" s="17">
        <f t="shared" si="459"/>
        <v>5.372217958557135E-3</v>
      </c>
      <c r="AE578" s="17" t="str">
        <f t="shared" ca="1" si="460"/>
        <v/>
      </c>
      <c r="AF578" s="17" t="str">
        <f t="shared" ca="1" si="461"/>
        <v/>
      </c>
      <c r="AG578" s="17" t="str">
        <f t="shared" ca="1" si="462"/>
        <v/>
      </c>
      <c r="AH578" s="17" t="str">
        <f t="shared" ca="1" si="463"/>
        <v/>
      </c>
      <c r="AI578" s="17" t="str">
        <f t="shared" ca="1" si="464"/>
        <v/>
      </c>
      <c r="AJ578" s="17" t="str">
        <f t="shared" ca="1" si="465"/>
        <v/>
      </c>
      <c r="AK578" s="17" t="str">
        <f t="shared" ca="1" si="466"/>
        <v/>
      </c>
      <c r="AL578" s="17" t="str">
        <f t="shared" ca="1" si="467"/>
        <v/>
      </c>
      <c r="AM578" s="17" t="str">
        <f t="shared" ca="1" si="468"/>
        <v/>
      </c>
      <c r="AN578" s="17">
        <f t="shared" ca="1" si="469"/>
        <v>4.5611015490533591E-2</v>
      </c>
      <c r="AO578" s="17">
        <f t="shared" ca="1" si="470"/>
        <v>-5.8997050147493457E-3</v>
      </c>
      <c r="AP578" s="17">
        <f t="shared" ca="1" si="471"/>
        <v>3.3374536464771287E-2</v>
      </c>
      <c r="AQ578" s="17">
        <f t="shared" ca="1" si="472"/>
        <v>5.2208835341365445E-2</v>
      </c>
      <c r="AS578" s="17" t="str">
        <f t="shared" ca="1" si="473"/>
        <v/>
      </c>
      <c r="AT578" s="17" t="str">
        <f t="shared" ca="1" si="474"/>
        <v/>
      </c>
      <c r="AU578" s="17" t="str">
        <f t="shared" ca="1" si="475"/>
        <v/>
      </c>
      <c r="AV578" s="17" t="str">
        <f t="shared" ca="1" si="476"/>
        <v/>
      </c>
      <c r="AW578" s="17" t="str">
        <f t="shared" ca="1" si="477"/>
        <v/>
      </c>
      <c r="AX578" s="17" t="str">
        <f t="shared" ca="1" si="478"/>
        <v/>
      </c>
      <c r="AY578" s="17" t="str">
        <f t="shared" ca="1" si="479"/>
        <v/>
      </c>
      <c r="AZ578" s="17" t="str">
        <f t="shared" ca="1" si="480"/>
        <v/>
      </c>
      <c r="BA578" s="17" t="str">
        <f t="shared" ca="1" si="481"/>
        <v/>
      </c>
      <c r="BB578" s="17">
        <f t="shared" ca="1" si="482"/>
        <v>6.5075496153842449E-2</v>
      </c>
      <c r="BC578" s="17">
        <f t="shared" ca="1" si="483"/>
        <v>5.7362707656186451E-2</v>
      </c>
      <c r="BD578" s="17">
        <f t="shared" ca="1" si="484"/>
        <v>-1.4226210909466963E-2</v>
      </c>
      <c r="BE578" s="17">
        <f t="shared" ca="1" si="485"/>
        <v>8.349044984217957E-2</v>
      </c>
      <c r="BG578" s="17" t="str">
        <f t="shared" ca="1" si="486"/>
        <v/>
      </c>
      <c r="BH578" s="17" t="str">
        <f t="shared" ca="1" si="487"/>
        <v/>
      </c>
      <c r="BI578" s="17" t="str">
        <f t="shared" ca="1" si="488"/>
        <v/>
      </c>
      <c r="BJ578" s="17" t="str">
        <f t="shared" ca="1" si="489"/>
        <v/>
      </c>
      <c r="BK578" s="17" t="str">
        <f t="shared" ca="1" si="490"/>
        <v/>
      </c>
      <c r="BL578" s="17" t="str">
        <f t="shared" ca="1" si="491"/>
        <v/>
      </c>
      <c r="BM578" s="17" t="str">
        <f t="shared" ca="1" si="492"/>
        <v/>
      </c>
      <c r="BN578" s="17" t="str">
        <f t="shared" ca="1" si="493"/>
        <v/>
      </c>
      <c r="BO578" s="17" t="str">
        <f t="shared" ca="1" si="494"/>
        <v/>
      </c>
      <c r="BP578" s="17">
        <f t="shared" ca="1" si="495"/>
        <v>6.3804872002559687E-2</v>
      </c>
      <c r="BQ578" s="17">
        <f t="shared" ca="1" si="496"/>
        <v>-3.0915998327532557E-2</v>
      </c>
      <c r="BR578" s="17">
        <f t="shared" ca="1" si="497"/>
        <v>3.1841247015851781E-2</v>
      </c>
      <c r="BS578" s="17">
        <f t="shared" ca="1" si="498"/>
        <v>7.5810776162274829E-2</v>
      </c>
      <c r="BX578">
        <f>IF('Macrobond Imports'!FG577="","",'Macrobond Imports'!FG577)</f>
        <v>69.900000000000006</v>
      </c>
      <c r="BY578" t="str">
        <f>IF('Macrobond Imports'!AI577="","",'Macrobond Imports'!AI577)</f>
        <v/>
      </c>
      <c r="CA578" s="37">
        <f t="shared" ca="1" si="499"/>
        <v>-1.4285714285713347E-3</v>
      </c>
      <c r="CB578" s="37" t="str">
        <f t="shared" ca="1" si="500"/>
        <v/>
      </c>
    </row>
    <row r="579" spans="1:80" x14ac:dyDescent="0.25">
      <c r="A579" s="10">
        <f>IF('Macrobond Imports'!A578="","",'Macrobond Imports'!A578)</f>
        <v>34700</v>
      </c>
      <c r="B579" s="9" t="str">
        <f>IF('Macrobond Imports'!B578="","",'Macrobond Imports'!B578)</f>
        <v/>
      </c>
      <c r="C579" s="9" t="str">
        <f>IF('Macrobond Imports'!C578="","",'Macrobond Imports'!C578)</f>
        <v/>
      </c>
      <c r="D579" s="9" t="str">
        <f>IF('Macrobond Imports'!Z578="","",'Macrobond Imports'!Z578)</f>
        <v/>
      </c>
      <c r="E579" s="9" t="str">
        <f>IF('Macrobond Imports'!BH578="","",'Macrobond Imports'!BH578)</f>
        <v/>
      </c>
      <c r="F579" s="9" t="str">
        <f>IF('Macrobond Imports'!BJ578="","",'Macrobond Imports'!BJ578)</f>
        <v/>
      </c>
      <c r="G579" s="9" t="str">
        <f>IF('Macrobond Imports'!BK578="","",'Macrobond Imports'!BK578)</f>
        <v/>
      </c>
      <c r="H579" s="9" t="str">
        <f>IF('Macrobond Imports'!BL578="","",'Macrobond Imports'!BL578)</f>
        <v/>
      </c>
      <c r="I579" s="9" t="str">
        <f>IF('Macrobond Imports'!BS578="","",'Macrobond Imports'!BS578)</f>
        <v/>
      </c>
      <c r="J579" s="9" t="str">
        <f>IF('Macrobond Imports'!AA578="","",'Macrobond Imports'!AA578)</f>
        <v/>
      </c>
      <c r="K579" s="9">
        <f>IF('Macrobond Imports'!DF578="","",'Macrobond Imports'!DF578)</f>
        <v>122.8</v>
      </c>
      <c r="L579" s="9">
        <f>IF('Macrobond Imports'!EA578="","",'Macrobond Imports'!EA578)</f>
        <v>102.1</v>
      </c>
      <c r="M579" s="9">
        <f>IF('Macrobond Imports'!FA578="","",'Macrobond Imports'!FA578)</f>
        <v>83.7</v>
      </c>
      <c r="N579" s="9">
        <f>IF('Macrobond Imports'!FC578="","",'Macrobond Imports'!FC578)</f>
        <v>132.6</v>
      </c>
      <c r="P579" s="16">
        <f t="shared" si="446"/>
        <v>34700</v>
      </c>
      <c r="Q579" s="17" t="str">
        <f t="shared" si="447"/>
        <v/>
      </c>
      <c r="R579" s="17" t="str">
        <f t="shared" si="448"/>
        <v/>
      </c>
      <c r="S579" s="17" t="str">
        <f t="shared" si="449"/>
        <v/>
      </c>
      <c r="T579" s="17" t="str">
        <f t="shared" si="450"/>
        <v/>
      </c>
      <c r="U579" s="17" t="str">
        <f t="shared" si="451"/>
        <v/>
      </c>
      <c r="V579" s="17" t="str">
        <f t="shared" si="452"/>
        <v/>
      </c>
      <c r="W579" s="17" t="str">
        <f t="shared" si="453"/>
        <v/>
      </c>
      <c r="X579" s="17" t="str">
        <f t="shared" si="454"/>
        <v/>
      </c>
      <c r="Y579" s="17" t="str">
        <f t="shared" si="455"/>
        <v/>
      </c>
      <c r="Z579" s="17">
        <f t="shared" si="456"/>
        <v>1.0699588477366184E-2</v>
      </c>
      <c r="AA579" s="17">
        <f t="shared" si="457"/>
        <v>9.8911968348169843E-3</v>
      </c>
      <c r="AB579" s="17">
        <f t="shared" si="458"/>
        <v>1.1961722488038617E-3</v>
      </c>
      <c r="AC579" s="17">
        <f t="shared" si="459"/>
        <v>1.2213740458015154E-2</v>
      </c>
      <c r="AE579" s="17" t="str">
        <f t="shared" ca="1" si="460"/>
        <v/>
      </c>
      <c r="AF579" s="17" t="str">
        <f t="shared" ca="1" si="461"/>
        <v/>
      </c>
      <c r="AG579" s="17" t="str">
        <f t="shared" ca="1" si="462"/>
        <v/>
      </c>
      <c r="AH579" s="17" t="str">
        <f t="shared" ca="1" si="463"/>
        <v/>
      </c>
      <c r="AI579" s="17" t="str">
        <f t="shared" ca="1" si="464"/>
        <v/>
      </c>
      <c r="AJ579" s="17" t="str">
        <f t="shared" ca="1" si="465"/>
        <v/>
      </c>
      <c r="AK579" s="17" t="str">
        <f t="shared" ca="1" si="466"/>
        <v/>
      </c>
      <c r="AL579" s="17" t="str">
        <f t="shared" ca="1" si="467"/>
        <v/>
      </c>
      <c r="AM579" s="17" t="str">
        <f t="shared" ca="1" si="468"/>
        <v/>
      </c>
      <c r="AN579" s="17">
        <f t="shared" ca="1" si="469"/>
        <v>5.4077253218884014E-2</v>
      </c>
      <c r="AO579" s="17">
        <f t="shared" ca="1" si="470"/>
        <v>-1.6377649325626242E-2</v>
      </c>
      <c r="AP579" s="17">
        <f t="shared" ca="1" si="471"/>
        <v>3.2059186189889122E-2</v>
      </c>
      <c r="AQ579" s="17">
        <f t="shared" ca="1" si="472"/>
        <v>6.3352044907778682E-2</v>
      </c>
      <c r="AS579" s="17" t="str">
        <f t="shared" ca="1" si="473"/>
        <v/>
      </c>
      <c r="AT579" s="17" t="str">
        <f t="shared" ca="1" si="474"/>
        <v/>
      </c>
      <c r="AU579" s="17" t="str">
        <f t="shared" ca="1" si="475"/>
        <v/>
      </c>
      <c r="AV579" s="17" t="str">
        <f t="shared" ca="1" si="476"/>
        <v/>
      </c>
      <c r="AW579" s="17" t="str">
        <f t="shared" ca="1" si="477"/>
        <v/>
      </c>
      <c r="AX579" s="17" t="str">
        <f t="shared" ca="1" si="478"/>
        <v/>
      </c>
      <c r="AY579" s="17" t="str">
        <f t="shared" ca="1" si="479"/>
        <v/>
      </c>
      <c r="AZ579" s="17" t="str">
        <f t="shared" ca="1" si="480"/>
        <v/>
      </c>
      <c r="BA579" s="17" t="str">
        <f t="shared" ca="1" si="481"/>
        <v/>
      </c>
      <c r="BB579" s="17">
        <f t="shared" ca="1" si="482"/>
        <v>9.3003210488933785E-2</v>
      </c>
      <c r="BC579" s="17">
        <f t="shared" ca="1" si="483"/>
        <v>0.14972853070050696</v>
      </c>
      <c r="BD579" s="17">
        <f t="shared" ca="1" si="484"/>
        <v>3.9163083119872599E-2</v>
      </c>
      <c r="BE579" s="17">
        <f t="shared" ca="1" si="485"/>
        <v>0.1060633366774606</v>
      </c>
      <c r="BG579" s="17" t="str">
        <f t="shared" ca="1" si="486"/>
        <v/>
      </c>
      <c r="BH579" s="17" t="str">
        <f t="shared" ca="1" si="487"/>
        <v/>
      </c>
      <c r="BI579" s="17" t="str">
        <f t="shared" ca="1" si="488"/>
        <v/>
      </c>
      <c r="BJ579" s="17" t="str">
        <f t="shared" ca="1" si="489"/>
        <v/>
      </c>
      <c r="BK579" s="17" t="str">
        <f t="shared" ca="1" si="490"/>
        <v/>
      </c>
      <c r="BL579" s="17" t="str">
        <f t="shared" ca="1" si="491"/>
        <v/>
      </c>
      <c r="BM579" s="17" t="str">
        <f t="shared" ca="1" si="492"/>
        <v/>
      </c>
      <c r="BN579" s="17" t="str">
        <f t="shared" ca="1" si="493"/>
        <v/>
      </c>
      <c r="BO579" s="17" t="str">
        <f t="shared" ca="1" si="494"/>
        <v/>
      </c>
      <c r="BP579" s="17">
        <f t="shared" ca="1" si="495"/>
        <v>7.7524725096088654E-2</v>
      </c>
      <c r="BQ579" s="17">
        <f t="shared" ca="1" si="496"/>
        <v>7.8817429171149644E-3</v>
      </c>
      <c r="BR579" s="17">
        <f t="shared" ca="1" si="497"/>
        <v>-2.3852108383979331E-3</v>
      </c>
      <c r="BS579" s="17">
        <f t="shared" ca="1" si="498"/>
        <v>9.5301842845742835E-2</v>
      </c>
      <c r="BX579">
        <f>IF('Macrobond Imports'!FG578="","",'Macrobond Imports'!FG578)</f>
        <v>69.8</v>
      </c>
      <c r="BY579" t="str">
        <f>IF('Macrobond Imports'!AI578="","",'Macrobond Imports'!AI578)</f>
        <v/>
      </c>
      <c r="CA579" s="37">
        <f t="shared" ca="1" si="499"/>
        <v>-4.2524005486968552E-2</v>
      </c>
      <c r="CB579" s="37" t="str">
        <f t="shared" ca="1" si="500"/>
        <v/>
      </c>
    </row>
    <row r="580" spans="1:80" x14ac:dyDescent="0.25">
      <c r="A580" s="10">
        <f>IF('Macrobond Imports'!A579="","",'Macrobond Imports'!A579)</f>
        <v>34731</v>
      </c>
      <c r="B580" s="9" t="str">
        <f>IF('Macrobond Imports'!B579="","",'Macrobond Imports'!B579)</f>
        <v/>
      </c>
      <c r="C580" s="9" t="str">
        <f>IF('Macrobond Imports'!C579="","",'Macrobond Imports'!C579)</f>
        <v/>
      </c>
      <c r="D580" s="9" t="str">
        <f>IF('Macrobond Imports'!Z579="","",'Macrobond Imports'!Z579)</f>
        <v/>
      </c>
      <c r="E580" s="9" t="str">
        <f>IF('Macrobond Imports'!BH579="","",'Macrobond Imports'!BH579)</f>
        <v/>
      </c>
      <c r="F580" s="9" t="str">
        <f>IF('Macrobond Imports'!BJ579="","",'Macrobond Imports'!BJ579)</f>
        <v/>
      </c>
      <c r="G580" s="9" t="str">
        <f>IF('Macrobond Imports'!BK579="","",'Macrobond Imports'!BK579)</f>
        <v/>
      </c>
      <c r="H580" s="9" t="str">
        <f>IF('Macrobond Imports'!BL579="","",'Macrobond Imports'!BL579)</f>
        <v/>
      </c>
      <c r="I580" s="9" t="str">
        <f>IF('Macrobond Imports'!BS579="","",'Macrobond Imports'!BS579)</f>
        <v/>
      </c>
      <c r="J580" s="9" t="str">
        <f>IF('Macrobond Imports'!AA579="","",'Macrobond Imports'!AA579)</f>
        <v/>
      </c>
      <c r="K580" s="9">
        <f>IF('Macrobond Imports'!DF579="","",'Macrobond Imports'!DF579)</f>
        <v>123.7</v>
      </c>
      <c r="L580" s="9">
        <f>IF('Macrobond Imports'!EA579="","",'Macrobond Imports'!EA579)</f>
        <v>102.9</v>
      </c>
      <c r="M580" s="9">
        <f>IF('Macrobond Imports'!FA579="","",'Macrobond Imports'!FA579)</f>
        <v>84.2</v>
      </c>
      <c r="N580" s="9">
        <f>IF('Macrobond Imports'!FC579="","",'Macrobond Imports'!FC579)</f>
        <v>133.69999999999999</v>
      </c>
      <c r="P580" s="16">
        <f t="shared" si="446"/>
        <v>34731</v>
      </c>
      <c r="Q580" s="17" t="str">
        <f t="shared" si="447"/>
        <v/>
      </c>
      <c r="R580" s="17" t="str">
        <f t="shared" si="448"/>
        <v/>
      </c>
      <c r="S580" s="17" t="str">
        <f t="shared" si="449"/>
        <v/>
      </c>
      <c r="T580" s="17" t="str">
        <f t="shared" si="450"/>
        <v/>
      </c>
      <c r="U580" s="17" t="str">
        <f t="shared" si="451"/>
        <v/>
      </c>
      <c r="V580" s="17" t="str">
        <f t="shared" si="452"/>
        <v/>
      </c>
      <c r="W580" s="17" t="str">
        <f t="shared" si="453"/>
        <v/>
      </c>
      <c r="X580" s="17" t="str">
        <f t="shared" si="454"/>
        <v/>
      </c>
      <c r="Y580" s="17" t="str">
        <f t="shared" si="455"/>
        <v/>
      </c>
      <c r="Z580" s="17">
        <f t="shared" si="456"/>
        <v>7.3289902280131436E-3</v>
      </c>
      <c r="AA580" s="17">
        <f t="shared" si="457"/>
        <v>7.8354554358472939E-3</v>
      </c>
      <c r="AB580" s="17">
        <f t="shared" si="458"/>
        <v>5.9737156511350253E-3</v>
      </c>
      <c r="AC580" s="17">
        <f t="shared" si="459"/>
        <v>8.2956259426847367E-3</v>
      </c>
      <c r="AE580" s="17" t="str">
        <f t="shared" ca="1" si="460"/>
        <v/>
      </c>
      <c r="AF580" s="17" t="str">
        <f t="shared" ca="1" si="461"/>
        <v/>
      </c>
      <c r="AG580" s="17" t="str">
        <f t="shared" ca="1" si="462"/>
        <v/>
      </c>
      <c r="AH580" s="17" t="str">
        <f t="shared" ca="1" si="463"/>
        <v/>
      </c>
      <c r="AI580" s="17" t="str">
        <f t="shared" ca="1" si="464"/>
        <v/>
      </c>
      <c r="AJ580" s="17" t="str">
        <f t="shared" ca="1" si="465"/>
        <v/>
      </c>
      <c r="AK580" s="17" t="str">
        <f t="shared" ca="1" si="466"/>
        <v/>
      </c>
      <c r="AL580" s="17" t="str">
        <f t="shared" ca="1" si="467"/>
        <v/>
      </c>
      <c r="AM580" s="17" t="str">
        <f t="shared" ca="1" si="468"/>
        <v/>
      </c>
      <c r="AN580" s="17">
        <f t="shared" ca="1" si="469"/>
        <v>5.8169375534645074E-2</v>
      </c>
      <c r="AO580" s="17">
        <f t="shared" ca="1" si="470"/>
        <v>7.8354554358472939E-3</v>
      </c>
      <c r="AP580" s="17">
        <f t="shared" ca="1" si="471"/>
        <v>1.5681544028950611E-2</v>
      </c>
      <c r="AQ580" s="17">
        <f t="shared" ca="1" si="472"/>
        <v>7.0456365092073536E-2</v>
      </c>
      <c r="AS580" s="17" t="str">
        <f t="shared" ca="1" si="473"/>
        <v/>
      </c>
      <c r="AT580" s="17" t="str">
        <f t="shared" ca="1" si="474"/>
        <v/>
      </c>
      <c r="AU580" s="17" t="str">
        <f t="shared" ca="1" si="475"/>
        <v/>
      </c>
      <c r="AV580" s="17" t="str">
        <f t="shared" ca="1" si="476"/>
        <v/>
      </c>
      <c r="AW580" s="17" t="str">
        <f t="shared" ca="1" si="477"/>
        <v/>
      </c>
      <c r="AX580" s="17" t="str">
        <f t="shared" ca="1" si="478"/>
        <v/>
      </c>
      <c r="AY580" s="17" t="str">
        <f t="shared" ca="1" si="479"/>
        <v/>
      </c>
      <c r="AZ580" s="17" t="str">
        <f t="shared" ca="1" si="480"/>
        <v/>
      </c>
      <c r="BA580" s="17" t="str">
        <f t="shared" ca="1" si="481"/>
        <v/>
      </c>
      <c r="BB580" s="17">
        <f t="shared" ca="1" si="482"/>
        <v>9.2288389283483818E-2</v>
      </c>
      <c r="BC580" s="17">
        <f t="shared" ca="1" si="483"/>
        <v>0.13015844317071701</v>
      </c>
      <c r="BD580" s="17">
        <f t="shared" ca="1" si="484"/>
        <v>1.9230218917934527E-2</v>
      </c>
      <c r="BE580" s="17">
        <f t="shared" ca="1" si="485"/>
        <v>0.10853131538349392</v>
      </c>
      <c r="BG580" s="17" t="str">
        <f t="shared" ca="1" si="486"/>
        <v/>
      </c>
      <c r="BH580" s="17" t="str">
        <f t="shared" ca="1" si="487"/>
        <v/>
      </c>
      <c r="BI580" s="17" t="str">
        <f t="shared" ca="1" si="488"/>
        <v/>
      </c>
      <c r="BJ580" s="17" t="str">
        <f t="shared" ca="1" si="489"/>
        <v/>
      </c>
      <c r="BK580" s="17" t="str">
        <f t="shared" ca="1" si="490"/>
        <v/>
      </c>
      <c r="BL580" s="17" t="str">
        <f t="shared" ca="1" si="491"/>
        <v/>
      </c>
      <c r="BM580" s="17" t="str">
        <f t="shared" ca="1" si="492"/>
        <v/>
      </c>
      <c r="BN580" s="17" t="str">
        <f t="shared" ca="1" si="493"/>
        <v/>
      </c>
      <c r="BO580" s="17" t="str">
        <f t="shared" ca="1" si="494"/>
        <v/>
      </c>
      <c r="BP580" s="17">
        <f t="shared" ca="1" si="495"/>
        <v>7.8737748337834645E-2</v>
      </c>
      <c r="BQ580" s="17">
        <f t="shared" ca="1" si="496"/>
        <v>2.5754270258540934E-2</v>
      </c>
      <c r="BR580" s="17">
        <f t="shared" ca="1" si="497"/>
        <v>-2.3336419140822962E-2</v>
      </c>
      <c r="BS580" s="17">
        <f t="shared" ca="1" si="498"/>
        <v>0.1013464557420598</v>
      </c>
      <c r="BX580">
        <f>IF('Macrobond Imports'!FG579="","",'Macrobond Imports'!FG579)</f>
        <v>69.599999999999994</v>
      </c>
      <c r="BY580" t="str">
        <f>IF('Macrobond Imports'!AI579="","",'Macrobond Imports'!AI579)</f>
        <v/>
      </c>
      <c r="CA580" s="37">
        <f t="shared" ca="1" si="499"/>
        <v>1.9033674963396807E-2</v>
      </c>
      <c r="CB580" s="37" t="str">
        <f t="shared" ca="1" si="500"/>
        <v/>
      </c>
    </row>
    <row r="581" spans="1:80" x14ac:dyDescent="0.25">
      <c r="A581" s="10">
        <f>IF('Macrobond Imports'!A580="","",'Macrobond Imports'!A580)</f>
        <v>34759</v>
      </c>
      <c r="B581" s="9" t="str">
        <f>IF('Macrobond Imports'!B580="","",'Macrobond Imports'!B580)</f>
        <v/>
      </c>
      <c r="C581" s="9" t="str">
        <f>IF('Macrobond Imports'!C580="","",'Macrobond Imports'!C580)</f>
        <v/>
      </c>
      <c r="D581" s="9" t="str">
        <f>IF('Macrobond Imports'!Z580="","",'Macrobond Imports'!Z580)</f>
        <v/>
      </c>
      <c r="E581" s="9" t="str">
        <f>IF('Macrobond Imports'!BH580="","",'Macrobond Imports'!BH580)</f>
        <v/>
      </c>
      <c r="F581" s="9" t="str">
        <f>IF('Macrobond Imports'!BJ580="","",'Macrobond Imports'!BJ580)</f>
        <v/>
      </c>
      <c r="G581" s="9" t="str">
        <f>IF('Macrobond Imports'!BK580="","",'Macrobond Imports'!BK580)</f>
        <v/>
      </c>
      <c r="H581" s="9" t="str">
        <f>IF('Macrobond Imports'!BL580="","",'Macrobond Imports'!BL580)</f>
        <v/>
      </c>
      <c r="I581" s="9" t="str">
        <f>IF('Macrobond Imports'!BS580="","",'Macrobond Imports'!BS580)</f>
        <v/>
      </c>
      <c r="J581" s="9" t="str">
        <f>IF('Macrobond Imports'!AA580="","",'Macrobond Imports'!AA580)</f>
        <v/>
      </c>
      <c r="K581" s="9">
        <f>IF('Macrobond Imports'!DF580="","",'Macrobond Imports'!DF580)</f>
        <v>124.3</v>
      </c>
      <c r="L581" s="9">
        <f>IF('Macrobond Imports'!EA580="","",'Macrobond Imports'!EA580)</f>
        <v>102.3</v>
      </c>
      <c r="M581" s="9">
        <f>IF('Macrobond Imports'!FA580="","",'Macrobond Imports'!FA580)</f>
        <v>84.6</v>
      </c>
      <c r="N581" s="9">
        <f>IF('Macrobond Imports'!FC580="","",'Macrobond Imports'!FC580)</f>
        <v>134.30000000000001</v>
      </c>
      <c r="P581" s="16">
        <f t="shared" si="446"/>
        <v>34759</v>
      </c>
      <c r="Q581" s="17" t="str">
        <f t="shared" si="447"/>
        <v/>
      </c>
      <c r="R581" s="17" t="str">
        <f t="shared" si="448"/>
        <v/>
      </c>
      <c r="S581" s="17" t="str">
        <f t="shared" si="449"/>
        <v/>
      </c>
      <c r="T581" s="17" t="str">
        <f t="shared" si="450"/>
        <v/>
      </c>
      <c r="U581" s="17" t="str">
        <f t="shared" si="451"/>
        <v/>
      </c>
      <c r="V581" s="17" t="str">
        <f t="shared" si="452"/>
        <v/>
      </c>
      <c r="W581" s="17" t="str">
        <f t="shared" si="453"/>
        <v/>
      </c>
      <c r="X581" s="17" t="str">
        <f t="shared" si="454"/>
        <v/>
      </c>
      <c r="Y581" s="17" t="str">
        <f t="shared" si="455"/>
        <v/>
      </c>
      <c r="Z581" s="17">
        <f t="shared" si="456"/>
        <v>4.8504446240904553E-3</v>
      </c>
      <c r="AA581" s="17">
        <f t="shared" si="457"/>
        <v>-5.8309037900875493E-3</v>
      </c>
      <c r="AB581" s="17">
        <f t="shared" si="458"/>
        <v>4.7505938242278223E-3</v>
      </c>
      <c r="AC581" s="17">
        <f t="shared" si="459"/>
        <v>4.4876589379208021E-3</v>
      </c>
      <c r="AE581" s="17" t="str">
        <f t="shared" ca="1" si="460"/>
        <v/>
      </c>
      <c r="AF581" s="17" t="str">
        <f t="shared" ca="1" si="461"/>
        <v/>
      </c>
      <c r="AG581" s="17" t="str">
        <f t="shared" ca="1" si="462"/>
        <v/>
      </c>
      <c r="AH581" s="17" t="str">
        <f t="shared" ca="1" si="463"/>
        <v/>
      </c>
      <c r="AI581" s="17" t="str">
        <f t="shared" ca="1" si="464"/>
        <v/>
      </c>
      <c r="AJ581" s="17" t="str">
        <f t="shared" ca="1" si="465"/>
        <v/>
      </c>
      <c r="AK581" s="17" t="str">
        <f t="shared" ca="1" si="466"/>
        <v/>
      </c>
      <c r="AL581" s="17" t="str">
        <f t="shared" ca="1" si="467"/>
        <v/>
      </c>
      <c r="AM581" s="17" t="str">
        <f t="shared" ca="1" si="468"/>
        <v/>
      </c>
      <c r="AN581" s="17">
        <f t="shared" ca="1" si="469"/>
        <v>6.1485909479077838E-2</v>
      </c>
      <c r="AO581" s="17">
        <f t="shared" ca="1" si="470"/>
        <v>-1.4450867052023142E-2</v>
      </c>
      <c r="AP581" s="17">
        <f t="shared" ca="1" si="471"/>
        <v>2.1739130434782483E-2</v>
      </c>
      <c r="AQ581" s="17">
        <f t="shared" ca="1" si="472"/>
        <v>7.3541167066347057E-2</v>
      </c>
      <c r="AS581" s="17" t="str">
        <f t="shared" ca="1" si="473"/>
        <v/>
      </c>
      <c r="AT581" s="17" t="str">
        <f t="shared" ca="1" si="474"/>
        <v/>
      </c>
      <c r="AU581" s="17" t="str">
        <f t="shared" ca="1" si="475"/>
        <v/>
      </c>
      <c r="AV581" s="17" t="str">
        <f t="shared" ca="1" si="476"/>
        <v/>
      </c>
      <c r="AW581" s="17" t="str">
        <f t="shared" ca="1" si="477"/>
        <v/>
      </c>
      <c r="AX581" s="17" t="str">
        <f t="shared" ca="1" si="478"/>
        <v/>
      </c>
      <c r="AY581" s="17" t="str">
        <f t="shared" ca="1" si="479"/>
        <v/>
      </c>
      <c r="AZ581" s="17" t="str">
        <f t="shared" ca="1" si="480"/>
        <v/>
      </c>
      <c r="BA581" s="17" t="str">
        <f t="shared" ca="1" si="481"/>
        <v/>
      </c>
      <c r="BB581" s="17">
        <f t="shared" ca="1" si="482"/>
        <v>9.5416814055432564E-2</v>
      </c>
      <c r="BC581" s="17">
        <f t="shared" ca="1" si="483"/>
        <v>4.8329754581383666E-2</v>
      </c>
      <c r="BD581" s="17">
        <f t="shared" ca="1" si="484"/>
        <v>4.8712253321345766E-2</v>
      </c>
      <c r="BE581" s="17">
        <f t="shared" ca="1" si="485"/>
        <v>0.10463517414695689</v>
      </c>
      <c r="BG581" s="17" t="str">
        <f t="shared" ca="1" si="486"/>
        <v/>
      </c>
      <c r="BH581" s="17" t="str">
        <f t="shared" ca="1" si="487"/>
        <v/>
      </c>
      <c r="BI581" s="17" t="str">
        <f t="shared" ca="1" si="488"/>
        <v/>
      </c>
      <c r="BJ581" s="17" t="str">
        <f t="shared" ca="1" si="489"/>
        <v/>
      </c>
      <c r="BK581" s="17" t="str">
        <f t="shared" ca="1" si="490"/>
        <v/>
      </c>
      <c r="BL581" s="17" t="str">
        <f t="shared" ca="1" si="491"/>
        <v/>
      </c>
      <c r="BM581" s="17" t="str">
        <f t="shared" ca="1" si="492"/>
        <v/>
      </c>
      <c r="BN581" s="17" t="str">
        <f t="shared" ca="1" si="493"/>
        <v/>
      </c>
      <c r="BO581" s="17" t="str">
        <f t="shared" ca="1" si="494"/>
        <v/>
      </c>
      <c r="BP581" s="17">
        <f t="shared" ca="1" si="495"/>
        <v>8.0139623717855324E-2</v>
      </c>
      <c r="BQ581" s="17">
        <f t="shared" ca="1" si="496"/>
        <v>5.2836543733507213E-2</v>
      </c>
      <c r="BR581" s="17">
        <f t="shared" ca="1" si="497"/>
        <v>1.6756141669306501E-2</v>
      </c>
      <c r="BS581" s="17">
        <f t="shared" ca="1" si="498"/>
        <v>9.4011728341146128E-2</v>
      </c>
      <c r="BX581">
        <f>IF('Macrobond Imports'!FG580="","",'Macrobond Imports'!FG580)</f>
        <v>69.099999999999994</v>
      </c>
      <c r="BY581" t="str">
        <f>IF('Macrobond Imports'!AI580="","",'Macrobond Imports'!AI580)</f>
        <v/>
      </c>
      <c r="CA581" s="37">
        <f t="shared" ca="1" si="499"/>
        <v>-3.6262203626220457E-2</v>
      </c>
      <c r="CB581" s="37" t="str">
        <f t="shared" ca="1" si="500"/>
        <v/>
      </c>
    </row>
    <row r="582" spans="1:80" x14ac:dyDescent="0.25">
      <c r="A582" s="10">
        <f>IF('Macrobond Imports'!A581="","",'Macrobond Imports'!A581)</f>
        <v>34790</v>
      </c>
      <c r="B582" s="9" t="str">
        <f>IF('Macrobond Imports'!B581="","",'Macrobond Imports'!B581)</f>
        <v/>
      </c>
      <c r="C582" s="9" t="str">
        <f>IF('Macrobond Imports'!C581="","",'Macrobond Imports'!C581)</f>
        <v/>
      </c>
      <c r="D582" s="9" t="str">
        <f>IF('Macrobond Imports'!Z581="","",'Macrobond Imports'!Z581)</f>
        <v/>
      </c>
      <c r="E582" s="9" t="str">
        <f>IF('Macrobond Imports'!BH581="","",'Macrobond Imports'!BH581)</f>
        <v/>
      </c>
      <c r="F582" s="9" t="str">
        <f>IF('Macrobond Imports'!BJ581="","",'Macrobond Imports'!BJ581)</f>
        <v/>
      </c>
      <c r="G582" s="9" t="str">
        <f>IF('Macrobond Imports'!BK581="","",'Macrobond Imports'!BK581)</f>
        <v/>
      </c>
      <c r="H582" s="9" t="str">
        <f>IF('Macrobond Imports'!BL581="","",'Macrobond Imports'!BL581)</f>
        <v/>
      </c>
      <c r="I582" s="9" t="str">
        <f>IF('Macrobond Imports'!BS581="","",'Macrobond Imports'!BS581)</f>
        <v/>
      </c>
      <c r="J582" s="9" t="str">
        <f>IF('Macrobond Imports'!AA581="","",'Macrobond Imports'!AA581)</f>
        <v/>
      </c>
      <c r="K582" s="9">
        <f>IF('Macrobond Imports'!DF581="","",'Macrobond Imports'!DF581)</f>
        <v>125</v>
      </c>
      <c r="L582" s="9">
        <f>IF('Macrobond Imports'!EA581="","",'Macrobond Imports'!EA581)</f>
        <v>103.7</v>
      </c>
      <c r="M582" s="9">
        <f>IF('Macrobond Imports'!FA581="","",'Macrobond Imports'!FA581)</f>
        <v>85</v>
      </c>
      <c r="N582" s="9">
        <f>IF('Macrobond Imports'!FC581="","",'Macrobond Imports'!FC581)</f>
        <v>135.19999999999999</v>
      </c>
      <c r="P582" s="16">
        <f t="shared" si="446"/>
        <v>34790</v>
      </c>
      <c r="Q582" s="17" t="str">
        <f t="shared" si="447"/>
        <v/>
      </c>
      <c r="R582" s="17" t="str">
        <f t="shared" si="448"/>
        <v/>
      </c>
      <c r="S582" s="17" t="str">
        <f t="shared" si="449"/>
        <v/>
      </c>
      <c r="T582" s="17" t="str">
        <f t="shared" si="450"/>
        <v/>
      </c>
      <c r="U582" s="17" t="str">
        <f t="shared" si="451"/>
        <v/>
      </c>
      <c r="V582" s="17" t="str">
        <f t="shared" si="452"/>
        <v/>
      </c>
      <c r="W582" s="17" t="str">
        <f t="shared" si="453"/>
        <v/>
      </c>
      <c r="X582" s="17" t="str">
        <f t="shared" si="454"/>
        <v/>
      </c>
      <c r="Y582" s="17" t="str">
        <f t="shared" si="455"/>
        <v/>
      </c>
      <c r="Z582" s="17">
        <f t="shared" si="456"/>
        <v>5.6315366049879412E-3</v>
      </c>
      <c r="AA582" s="17">
        <f t="shared" si="457"/>
        <v>1.3685239491691092E-2</v>
      </c>
      <c r="AB582" s="17">
        <f t="shared" si="458"/>
        <v>4.7281323877068626E-3</v>
      </c>
      <c r="AC582" s="17">
        <f t="shared" si="459"/>
        <v>6.7014147431123661E-3</v>
      </c>
      <c r="AE582" s="17" t="str">
        <f t="shared" ca="1" si="460"/>
        <v/>
      </c>
      <c r="AF582" s="17" t="str">
        <f t="shared" ca="1" si="461"/>
        <v/>
      </c>
      <c r="AG582" s="17" t="str">
        <f t="shared" ca="1" si="462"/>
        <v/>
      </c>
      <c r="AH582" s="17" t="str">
        <f t="shared" ca="1" si="463"/>
        <v/>
      </c>
      <c r="AI582" s="17" t="str">
        <f t="shared" ca="1" si="464"/>
        <v/>
      </c>
      <c r="AJ582" s="17" t="str">
        <f t="shared" ca="1" si="465"/>
        <v/>
      </c>
      <c r="AK582" s="17" t="str">
        <f t="shared" ca="1" si="466"/>
        <v/>
      </c>
      <c r="AL582" s="17" t="str">
        <f t="shared" ca="1" si="467"/>
        <v/>
      </c>
      <c r="AM582" s="17" t="str">
        <f t="shared" ca="1" si="468"/>
        <v/>
      </c>
      <c r="AN582" s="17">
        <f t="shared" ca="1" si="469"/>
        <v>6.7463706233988008E-2</v>
      </c>
      <c r="AO582" s="17">
        <f t="shared" ca="1" si="470"/>
        <v>-9.6339113680143917E-4</v>
      </c>
      <c r="AP582" s="17">
        <f t="shared" ca="1" si="471"/>
        <v>3.5322777101096214E-2</v>
      </c>
      <c r="AQ582" s="17">
        <f t="shared" ca="1" si="472"/>
        <v>7.901037509976061E-2</v>
      </c>
      <c r="AS582" s="17" t="str">
        <f t="shared" ca="1" si="473"/>
        <v/>
      </c>
      <c r="AT582" s="17" t="str">
        <f t="shared" ca="1" si="474"/>
        <v/>
      </c>
      <c r="AU582" s="17" t="str">
        <f t="shared" ca="1" si="475"/>
        <v/>
      </c>
      <c r="AV582" s="17" t="str">
        <f t="shared" ca="1" si="476"/>
        <v/>
      </c>
      <c r="AW582" s="17" t="str">
        <f t="shared" ca="1" si="477"/>
        <v/>
      </c>
      <c r="AX582" s="17" t="str">
        <f t="shared" ca="1" si="478"/>
        <v/>
      </c>
      <c r="AY582" s="17" t="str">
        <f t="shared" ca="1" si="479"/>
        <v/>
      </c>
      <c r="AZ582" s="17" t="str">
        <f t="shared" ca="1" si="480"/>
        <v/>
      </c>
      <c r="BA582" s="17" t="str">
        <f t="shared" ca="1" si="481"/>
        <v/>
      </c>
      <c r="BB582" s="17">
        <f t="shared" ca="1" si="482"/>
        <v>7.3610090944539852E-2</v>
      </c>
      <c r="BC582" s="17">
        <f t="shared" ca="1" si="483"/>
        <v>6.4172562169523051E-2</v>
      </c>
      <c r="BD582" s="17">
        <f t="shared" ca="1" si="484"/>
        <v>6.3589082832552046E-2</v>
      </c>
      <c r="BE582" s="17">
        <f t="shared" ca="1" si="485"/>
        <v>8.0768479753964062E-2</v>
      </c>
      <c r="BG582" s="17" t="str">
        <f t="shared" ca="1" si="486"/>
        <v/>
      </c>
      <c r="BH582" s="17" t="str">
        <f t="shared" ca="1" si="487"/>
        <v/>
      </c>
      <c r="BI582" s="17" t="str">
        <f t="shared" ca="1" si="488"/>
        <v/>
      </c>
      <c r="BJ582" s="17" t="str">
        <f t="shared" ca="1" si="489"/>
        <v/>
      </c>
      <c r="BK582" s="17" t="str">
        <f t="shared" ca="1" si="490"/>
        <v/>
      </c>
      <c r="BL582" s="17" t="str">
        <f t="shared" ca="1" si="491"/>
        <v/>
      </c>
      <c r="BM582" s="17" t="str">
        <f t="shared" ca="1" si="492"/>
        <v/>
      </c>
      <c r="BN582" s="17" t="str">
        <f t="shared" ca="1" si="493"/>
        <v/>
      </c>
      <c r="BO582" s="17" t="str">
        <f t="shared" ca="1" si="494"/>
        <v/>
      </c>
      <c r="BP582" s="17">
        <f t="shared" ca="1" si="495"/>
        <v>8.3263253422591887E-2</v>
      </c>
      <c r="BQ582" s="17">
        <f t="shared" ca="1" si="496"/>
        <v>0.10612366230677761</v>
      </c>
      <c r="BR582" s="17">
        <f t="shared" ca="1" si="497"/>
        <v>5.1305146229633891E-2</v>
      </c>
      <c r="BS582" s="17">
        <f t="shared" ca="1" si="498"/>
        <v>9.3342760021987159E-2</v>
      </c>
      <c r="BX582">
        <f>IF('Macrobond Imports'!FG581="","",'Macrobond Imports'!FG581)</f>
        <v>72</v>
      </c>
      <c r="BY582" t="str">
        <f>IF('Macrobond Imports'!AI581="","",'Macrobond Imports'!AI581)</f>
        <v/>
      </c>
      <c r="CA582" s="37">
        <f t="shared" ca="1" si="499"/>
        <v>-6.8965517241379448E-3</v>
      </c>
      <c r="CB582" s="37" t="str">
        <f t="shared" ca="1" si="500"/>
        <v/>
      </c>
    </row>
    <row r="583" spans="1:80" x14ac:dyDescent="0.25">
      <c r="A583" s="10">
        <f>IF('Macrobond Imports'!A582="","",'Macrobond Imports'!A582)</f>
        <v>34820</v>
      </c>
      <c r="B583" s="9" t="str">
        <f>IF('Macrobond Imports'!B582="","",'Macrobond Imports'!B582)</f>
        <v/>
      </c>
      <c r="C583" s="9" t="str">
        <f>IF('Macrobond Imports'!C582="","",'Macrobond Imports'!C582)</f>
        <v/>
      </c>
      <c r="D583" s="9" t="str">
        <f>IF('Macrobond Imports'!Z582="","",'Macrobond Imports'!Z582)</f>
        <v/>
      </c>
      <c r="E583" s="9" t="str">
        <f>IF('Macrobond Imports'!BH582="","",'Macrobond Imports'!BH582)</f>
        <v/>
      </c>
      <c r="F583" s="9" t="str">
        <f>IF('Macrobond Imports'!BJ582="","",'Macrobond Imports'!BJ582)</f>
        <v/>
      </c>
      <c r="G583" s="9" t="str">
        <f>IF('Macrobond Imports'!BK582="","",'Macrobond Imports'!BK582)</f>
        <v/>
      </c>
      <c r="H583" s="9" t="str">
        <f>IF('Macrobond Imports'!BL582="","",'Macrobond Imports'!BL582)</f>
        <v/>
      </c>
      <c r="I583" s="9" t="str">
        <f>IF('Macrobond Imports'!BS582="","",'Macrobond Imports'!BS582)</f>
        <v/>
      </c>
      <c r="J583" s="9" t="str">
        <f>IF('Macrobond Imports'!AA582="","",'Macrobond Imports'!AA582)</f>
        <v/>
      </c>
      <c r="K583" s="9">
        <f>IF('Macrobond Imports'!DF582="","",'Macrobond Imports'!DF582)</f>
        <v>125.2</v>
      </c>
      <c r="L583" s="9">
        <f>IF('Macrobond Imports'!EA582="","",'Macrobond Imports'!EA582)</f>
        <v>102.4</v>
      </c>
      <c r="M583" s="9">
        <f>IF('Macrobond Imports'!FA582="","",'Macrobond Imports'!FA582)</f>
        <v>85.4</v>
      </c>
      <c r="N583" s="9">
        <f>IF('Macrobond Imports'!FC582="","",'Macrobond Imports'!FC582)</f>
        <v>135.5</v>
      </c>
      <c r="P583" s="16">
        <f t="shared" ref="P583:P646" si="501">A583</f>
        <v>34820</v>
      </c>
      <c r="Q583" s="17" t="str">
        <f t="shared" ref="Q583:Q646" si="502">IF(OR(B583="",N(B582)=0),"",B583/B582-1)</f>
        <v/>
      </c>
      <c r="R583" s="17" t="str">
        <f t="shared" ref="R583:R646" si="503">IF(OR(C583="",N(C582)=0),"",C583/C582-1)</f>
        <v/>
      </c>
      <c r="S583" s="17" t="str">
        <f t="shared" ref="S583:S646" si="504">IF(OR(D583="",N(D582)=0),"",D583/D582-1)</f>
        <v/>
      </c>
      <c r="T583" s="17" t="str">
        <f t="shared" ref="T583:T646" si="505">IF(OR(E583="",N(E582)=0),"",E583/E582-1)</f>
        <v/>
      </c>
      <c r="U583" s="17" t="str">
        <f t="shared" ref="U583:U646" si="506">IF(OR(F583="",N(F582)=0),"",F583/F582-1)</f>
        <v/>
      </c>
      <c r="V583" s="17" t="str">
        <f t="shared" ref="V583:V646" si="507">IF(OR(G583="",N(G582)=0),"",G583/G582-1)</f>
        <v/>
      </c>
      <c r="W583" s="17" t="str">
        <f t="shared" ref="W583:W646" si="508">IF(OR(H583="",N(H582)=0),"",H583/H582-1)</f>
        <v/>
      </c>
      <c r="X583" s="17" t="str">
        <f t="shared" ref="X583:X646" si="509">IF(OR(I583="",N(I582)=0),"",I583/I582-1)</f>
        <v/>
      </c>
      <c r="Y583" s="17" t="str">
        <f t="shared" ref="Y583:Y646" si="510">IF(OR(J583="",N(J582)=0),"",J583/J582-1)</f>
        <v/>
      </c>
      <c r="Z583" s="17">
        <f t="shared" ref="Z583:Z646" si="511">IF(OR(K583="",N(K582)=0),"",K583/K582-1)</f>
        <v>1.6000000000000458E-3</v>
      </c>
      <c r="AA583" s="17">
        <f t="shared" ref="AA583:AA646" si="512">IF(OR(L583="",N(L582)=0),"",L583/L582-1)</f>
        <v>-1.2536162005785889E-2</v>
      </c>
      <c r="AB583" s="17">
        <f t="shared" ref="AB583:AB646" si="513">IF(OR(M583="",N(M582)=0),"",M583/M582-1)</f>
        <v>4.7058823529413374E-3</v>
      </c>
      <c r="AC583" s="17">
        <f t="shared" ref="AC583:AC646" si="514">IF(OR(N583="",N(N582)=0),"",N583/N582-1)</f>
        <v>2.2189349112426981E-3</v>
      </c>
      <c r="AE583" s="17" t="str">
        <f t="shared" ref="AE583:AE646" ca="1" si="515">IFERROR(IF(OR(B583="",OFFSET(B583,-12,0)=""),"",B583/OFFSET(B583,-12,0)-1),"")</f>
        <v/>
      </c>
      <c r="AF583" s="17" t="str">
        <f t="shared" ref="AF583:AF646" ca="1" si="516">IFERROR(IF(OR(C583="",OFFSET(C583,-12,0)=""),"",C583/OFFSET(C583,-12,0)-1),"")</f>
        <v/>
      </c>
      <c r="AG583" s="17" t="str">
        <f t="shared" ref="AG583:AG646" ca="1" si="517">IFERROR(IF(OR(D583="",OFFSET(D583,-12,0)=""),"",D583/OFFSET(D583,-12,0)-1),"")</f>
        <v/>
      </c>
      <c r="AH583" s="17" t="str">
        <f t="shared" ref="AH583:AH646" ca="1" si="518">IFERROR(IF(OR(E583="",OFFSET(E583,-12,0)=""),"",E583/OFFSET(E583,-12,0)-1),"")</f>
        <v/>
      </c>
      <c r="AI583" s="17" t="str">
        <f t="shared" ref="AI583:AI646" ca="1" si="519">IFERROR(IF(OR(F583="",OFFSET(F583,-12,0)=""),"",F583/OFFSET(F583,-12,0)-1),"")</f>
        <v/>
      </c>
      <c r="AJ583" s="17" t="str">
        <f t="shared" ref="AJ583:AJ646" ca="1" si="520">IFERROR(IF(OR(G583="",OFFSET(G583,-12,0)=""),"",G583/OFFSET(G583,-12,0)-1),"")</f>
        <v/>
      </c>
      <c r="AK583" s="17" t="str">
        <f t="shared" ref="AK583:AK646" ca="1" si="521">IFERROR(IF(OR(H583="",OFFSET(H583,-12,0)=""),"",H583/OFFSET(H583,-12,0)-1),"")</f>
        <v/>
      </c>
      <c r="AL583" s="17" t="str">
        <f t="shared" ref="AL583:AL646" ca="1" si="522">IFERROR(IF(OR(I583="",OFFSET(I583,-12,0)=""),"",I583/OFFSET(I583,-12,0)-1),"")</f>
        <v/>
      </c>
      <c r="AM583" s="17" t="str">
        <f t="shared" ref="AM583:AM646" ca="1" si="523">IFERROR(IF(OR(J583="",OFFSET(J583,-12,0)=""),"",J583/OFFSET(J583,-12,0)-1),"")</f>
        <v/>
      </c>
      <c r="AN583" s="17">
        <f t="shared" ref="AN583:AN646" ca="1" si="524">IFERROR(IF(OR(K583="",OFFSET(K583,-12,0)=""),"",K583/OFFSET(K583,-12,0)-1),"")</f>
        <v>6.8259385665528916E-2</v>
      </c>
      <c r="AO583" s="17">
        <f t="shared" ref="AO583:AO646" ca="1" si="525">IFERROR(IF(OR(L583="",OFFSET(L583,-12,0)=""),"",L583/OFFSET(L583,-12,0)-1),"")</f>
        <v>1.9569471624265589E-3</v>
      </c>
      <c r="AP583" s="17">
        <f t="shared" ref="AP583:AP646" ca="1" si="526">IFERROR(IF(OR(M583="",OFFSET(M583,-12,0)=""),"",M583/OFFSET(M583,-12,0)-1),"")</f>
        <v>4.9140049140049102E-2</v>
      </c>
      <c r="AQ583" s="17">
        <f t="shared" ref="AQ583:AQ646" ca="1" si="527">IFERROR(IF(OR(N583="",OFFSET(N583,-12,0)=""),"",N583/OFFSET(N583,-12,0)-1),"")</f>
        <v>7.8821656050955369E-2</v>
      </c>
      <c r="AS583" s="17" t="str">
        <f t="shared" ref="AS583:AS646" ca="1" si="528">IFERROR(IF(OR(B583="",OFFSET(B583,-3,0)=""),"",(B583/OFFSET(B583,-3,0))^4-1),"")</f>
        <v/>
      </c>
      <c r="AT583" s="17" t="str">
        <f t="shared" ref="AT583:AT646" ca="1" si="529">IFERROR(IF(OR(C583="",OFFSET(C583,-3,0)=""),"",(C583/OFFSET(C583,-3,0))^4-1),"")</f>
        <v/>
      </c>
      <c r="AU583" s="17" t="str">
        <f t="shared" ref="AU583:AU646" ca="1" si="530">IFERROR(IF(OR(D583="",OFFSET(D583,-3,0)=""),"",(D583/OFFSET(D583,-3,0))^4-1),"")</f>
        <v/>
      </c>
      <c r="AV583" s="17" t="str">
        <f t="shared" ref="AV583:AV646" ca="1" si="531">IFERROR(IF(OR(E583="",OFFSET(E583,-3,0)=""),"",(E583/OFFSET(E583,-3,0))^4-1),"")</f>
        <v/>
      </c>
      <c r="AW583" s="17" t="str">
        <f t="shared" ref="AW583:AW646" ca="1" si="532">IFERROR(IF(OR(F583="",OFFSET(F583,-3,0)=""),"",(F583/OFFSET(F583,-3,0))^4-1),"")</f>
        <v/>
      </c>
      <c r="AX583" s="17" t="str">
        <f t="shared" ref="AX583:AX646" ca="1" si="533">IFERROR(IF(OR(G583="",OFFSET(G583,-3,0)=""),"",(G583/OFFSET(G583,-3,0))^4-1),"")</f>
        <v/>
      </c>
      <c r="AY583" s="17" t="str">
        <f t="shared" ref="AY583:AY646" ca="1" si="534">IFERROR(IF(OR(H583="",OFFSET(H583,-3,0)=""),"",(H583/OFFSET(H583,-3,0))^4-1),"")</f>
        <v/>
      </c>
      <c r="AZ583" s="17" t="str">
        <f t="shared" ref="AZ583:AZ646" ca="1" si="535">IFERROR(IF(OR(I583="",OFFSET(I583,-3,0)=""),"",(I583/OFFSET(I583,-3,0))^4-1),"")</f>
        <v/>
      </c>
      <c r="BA583" s="17" t="str">
        <f t="shared" ref="BA583:BA646" ca="1" si="536">IFERROR(IF(OR(J583="",OFFSET(J583,-3,0)=""),"",(J583/OFFSET(J583,-3,0))^4-1),"")</f>
        <v/>
      </c>
      <c r="BB583" s="17">
        <f t="shared" ref="BB583:BB646" ca="1" si="537">IFERROR(IF(OR(K583="",OFFSET(K583,-3,0)=""),"",(K583/OFFSET(K583,-3,0))^4-1),"")</f>
        <v>4.939385557084508E-2</v>
      </c>
      <c r="BC583" s="17">
        <f t="shared" ref="BC583:BC646" ca="1" si="538">IFERROR(IF(OR(L583="",OFFSET(L583,-3,0)=""),"",(L583/OFFSET(L583,-3,0))^4-1),"")</f>
        <v>-1.929513998643928E-2</v>
      </c>
      <c r="BD583" s="17">
        <f t="shared" ref="BD583:BD646" ca="1" si="539">IFERROR(IF(OR(M583="",OFFSET(M583,-3,0)=""),"",(M583/OFFSET(M583,-3,0))^4-1),"")</f>
        <v>5.8237425700656376E-2</v>
      </c>
      <c r="BE583" s="17">
        <f t="shared" ref="BE583:BE646" ca="1" si="540">IFERROR(IF(OR(N583="",OFFSET(N583,-3,0)=""),"",(N583/OFFSET(N583,-3,0))^4-1),"")</f>
        <v>5.4949211327516068E-2</v>
      </c>
      <c r="BG583" s="17" t="str">
        <f t="shared" ref="BG583:BG646" ca="1" si="541">IFERROR(IF(OR(B583="",OFFSET(B583,-6,0)=""),"",(B583/OFFSET(B583,-6,0))^2-1),"")</f>
        <v/>
      </c>
      <c r="BH583" s="17" t="str">
        <f t="shared" ref="BH583:BH646" ca="1" si="542">IFERROR(IF(OR(C583="",OFFSET(C583,-6,0)=""),"",(C583/OFFSET(C583,-6,0))^2-1),"")</f>
        <v/>
      </c>
      <c r="BI583" s="17" t="str">
        <f t="shared" ref="BI583:BI646" ca="1" si="543">IFERROR(IF(OR(D583="",OFFSET(D583,-6,0)=""),"",(D583/OFFSET(D583,-6,0))^2-1),"")</f>
        <v/>
      </c>
      <c r="BJ583" s="17" t="str">
        <f t="shared" ref="BJ583:BJ646" ca="1" si="544">IFERROR(IF(OR(E583="",OFFSET(E583,-6,0)=""),"",(E583/OFFSET(E583,-6,0))^2-1),"")</f>
        <v/>
      </c>
      <c r="BK583" s="17" t="str">
        <f t="shared" ref="BK583:BK646" ca="1" si="545">IFERROR(IF(OR(F583="",OFFSET(F583,-6,0)=""),"",(F583/OFFSET(F583,-6,0))^2-1),"")</f>
        <v/>
      </c>
      <c r="BL583" s="17" t="str">
        <f t="shared" ref="BL583:BL646" ca="1" si="546">IFERROR(IF(OR(G583="",OFFSET(G583,-6,0)=""),"",(G583/OFFSET(G583,-6,0))^2-1),"")</f>
        <v/>
      </c>
      <c r="BM583" s="17" t="str">
        <f t="shared" ref="BM583:BM646" ca="1" si="547">IFERROR(IF(OR(H583="",OFFSET(H583,-6,0)=""),"",(H583/OFFSET(H583,-6,0))^2-1),"")</f>
        <v/>
      </c>
      <c r="BN583" s="17" t="str">
        <f t="shared" ref="BN583:BN646" ca="1" si="548">IFERROR(IF(OR(I583="",OFFSET(I583,-6,0)=""),"",(I583/OFFSET(I583,-6,0))^2-1),"")</f>
        <v/>
      </c>
      <c r="BO583" s="17" t="str">
        <f t="shared" ref="BO583:BO646" ca="1" si="549">IFERROR(IF(OR(J583="",OFFSET(J583,-6,0)=""),"",(J583/OFFSET(J583,-6,0))^2-1),"")</f>
        <v/>
      </c>
      <c r="BP583" s="17">
        <f t="shared" ref="BP583:BP646" ca="1" si="550">IFERROR(IF(OR(K583="",OFFSET(K583,-6,0)=""),"",(K583/OFFSET(K583,-6,0))^2-1),"")</f>
        <v>7.0626323338569996E-2</v>
      </c>
      <c r="BQ583" s="17">
        <f t="shared" ref="BQ583:BQ646" ca="1" si="551">IFERROR(IF(OR(L583="",OFFSET(L583,-6,0)=""),"",(L583/OFFSET(L583,-6,0))^2-1),"")</f>
        <v>5.278292055052014E-2</v>
      </c>
      <c r="BR583" s="17">
        <f t="shared" ref="BR583:BR646" ca="1" si="552">IFERROR(IF(OR(M583="",OFFSET(M583,-6,0)=""),"",(M583/OFFSET(M583,-6,0))^2-1),"")</f>
        <v>3.8550703174395684E-2</v>
      </c>
      <c r="BS583" s="17">
        <f t="shared" ref="BS583:BS646" ca="1" si="553">IFERROR(IF(OR(N583="",OFFSET(N583,-6,0)=""),"",(N583/OFFSET(N583,-6,0))^2-1),"")</f>
        <v>8.1408450538311472E-2</v>
      </c>
      <c r="BX583">
        <f>IF('Macrobond Imports'!FG582="","",'Macrobond Imports'!FG582)</f>
        <v>72.400000000000006</v>
      </c>
      <c r="BY583" t="str">
        <f>IF('Macrobond Imports'!AI582="","",'Macrobond Imports'!AI582)</f>
        <v/>
      </c>
      <c r="CA583" s="37">
        <f t="shared" ref="CA583:CA646" ca="1" si="554">IFERROR(IF(OR(BX583="",OFFSET(BX583,-12,0)=""),"",BX583/OFFSET(BX583,-12,0)-1),"")</f>
        <v>-1.3623978201634857E-2</v>
      </c>
      <c r="CB583" s="37" t="str">
        <f t="shared" ref="CB583:CB646" ca="1" si="555">IFERROR(IF(OR(BY583="",OFFSET(BY583,-12,0)=""),"",BY583/OFFSET(BY583,-12,0)-1),"")</f>
        <v/>
      </c>
    </row>
    <row r="584" spans="1:80" x14ac:dyDescent="0.25">
      <c r="A584" s="10">
        <f>IF('Macrobond Imports'!A583="","",'Macrobond Imports'!A583)</f>
        <v>34851</v>
      </c>
      <c r="B584" s="9" t="str">
        <f>IF('Macrobond Imports'!B583="","",'Macrobond Imports'!B583)</f>
        <v/>
      </c>
      <c r="C584" s="9" t="str">
        <f>IF('Macrobond Imports'!C583="","",'Macrobond Imports'!C583)</f>
        <v/>
      </c>
      <c r="D584" s="9" t="str">
        <f>IF('Macrobond Imports'!Z583="","",'Macrobond Imports'!Z583)</f>
        <v/>
      </c>
      <c r="E584" s="9" t="str">
        <f>IF('Macrobond Imports'!BH583="","",'Macrobond Imports'!BH583)</f>
        <v/>
      </c>
      <c r="F584" s="9" t="str">
        <f>IF('Macrobond Imports'!BJ583="","",'Macrobond Imports'!BJ583)</f>
        <v/>
      </c>
      <c r="G584" s="9" t="str">
        <f>IF('Macrobond Imports'!BK583="","",'Macrobond Imports'!BK583)</f>
        <v/>
      </c>
      <c r="H584" s="9" t="str">
        <f>IF('Macrobond Imports'!BL583="","",'Macrobond Imports'!BL583)</f>
        <v/>
      </c>
      <c r="I584" s="9" t="str">
        <f>IF('Macrobond Imports'!BS583="","",'Macrobond Imports'!BS583)</f>
        <v/>
      </c>
      <c r="J584" s="9" t="str">
        <f>IF('Macrobond Imports'!AA583="","",'Macrobond Imports'!AA583)</f>
        <v/>
      </c>
      <c r="K584" s="9">
        <f>IF('Macrobond Imports'!DF583="","",'Macrobond Imports'!DF583)</f>
        <v>125.5</v>
      </c>
      <c r="L584" s="9">
        <f>IF('Macrobond Imports'!EA583="","",'Macrobond Imports'!EA583)</f>
        <v>103</v>
      </c>
      <c r="M584" s="9">
        <f>IF('Macrobond Imports'!FA583="","",'Macrobond Imports'!FA583)</f>
        <v>85.5</v>
      </c>
      <c r="N584" s="9">
        <f>IF('Macrobond Imports'!FC583="","",'Macrobond Imports'!FC583)</f>
        <v>135.69999999999999</v>
      </c>
      <c r="P584" s="16">
        <f t="shared" si="501"/>
        <v>34851</v>
      </c>
      <c r="Q584" s="17" t="str">
        <f t="shared" si="502"/>
        <v/>
      </c>
      <c r="R584" s="17" t="str">
        <f t="shared" si="503"/>
        <v/>
      </c>
      <c r="S584" s="17" t="str">
        <f t="shared" si="504"/>
        <v/>
      </c>
      <c r="T584" s="17" t="str">
        <f t="shared" si="505"/>
        <v/>
      </c>
      <c r="U584" s="17" t="str">
        <f t="shared" si="506"/>
        <v/>
      </c>
      <c r="V584" s="17" t="str">
        <f t="shared" si="507"/>
        <v/>
      </c>
      <c r="W584" s="17" t="str">
        <f t="shared" si="508"/>
        <v/>
      </c>
      <c r="X584" s="17" t="str">
        <f t="shared" si="509"/>
        <v/>
      </c>
      <c r="Y584" s="17" t="str">
        <f t="shared" si="510"/>
        <v/>
      </c>
      <c r="Z584" s="17">
        <f t="shared" si="511"/>
        <v>2.3961661341853624E-3</v>
      </c>
      <c r="AA584" s="17">
        <f t="shared" si="512"/>
        <v>5.859375E-3</v>
      </c>
      <c r="AB584" s="17">
        <f t="shared" si="513"/>
        <v>1.1709601873535203E-3</v>
      </c>
      <c r="AC584" s="17">
        <f t="shared" si="514"/>
        <v>1.4760147601475815E-3</v>
      </c>
      <c r="AE584" s="17" t="str">
        <f t="shared" ca="1" si="515"/>
        <v/>
      </c>
      <c r="AF584" s="17" t="str">
        <f t="shared" ca="1" si="516"/>
        <v/>
      </c>
      <c r="AG584" s="17" t="str">
        <f t="shared" ca="1" si="517"/>
        <v/>
      </c>
      <c r="AH584" s="17" t="str">
        <f t="shared" ca="1" si="518"/>
        <v/>
      </c>
      <c r="AI584" s="17" t="str">
        <f t="shared" ca="1" si="519"/>
        <v/>
      </c>
      <c r="AJ584" s="17" t="str">
        <f t="shared" ca="1" si="520"/>
        <v/>
      </c>
      <c r="AK584" s="17" t="str">
        <f t="shared" ca="1" si="521"/>
        <v/>
      </c>
      <c r="AL584" s="17" t="str">
        <f t="shared" ca="1" si="522"/>
        <v/>
      </c>
      <c r="AM584" s="17" t="str">
        <f t="shared" ca="1" si="523"/>
        <v/>
      </c>
      <c r="AN584" s="17">
        <f t="shared" ca="1" si="524"/>
        <v>6.5365025466893156E-2</v>
      </c>
      <c r="AO584" s="17">
        <f t="shared" ca="1" si="525"/>
        <v>2.9211295034079487E-3</v>
      </c>
      <c r="AP584" s="17">
        <f t="shared" ca="1" si="526"/>
        <v>3.888213851761857E-2</v>
      </c>
      <c r="AQ584" s="17">
        <f t="shared" ca="1" si="527"/>
        <v>7.4425969912905732E-2</v>
      </c>
      <c r="AS584" s="17" t="str">
        <f t="shared" ca="1" si="528"/>
        <v/>
      </c>
      <c r="AT584" s="17" t="str">
        <f t="shared" ca="1" si="529"/>
        <v/>
      </c>
      <c r="AU584" s="17" t="str">
        <f t="shared" ca="1" si="530"/>
        <v/>
      </c>
      <c r="AV584" s="17" t="str">
        <f t="shared" ca="1" si="531"/>
        <v/>
      </c>
      <c r="AW584" s="17" t="str">
        <f t="shared" ca="1" si="532"/>
        <v/>
      </c>
      <c r="AX584" s="17" t="str">
        <f t="shared" ca="1" si="533"/>
        <v/>
      </c>
      <c r="AY584" s="17" t="str">
        <f t="shared" ca="1" si="534"/>
        <v/>
      </c>
      <c r="AZ584" s="17" t="str">
        <f t="shared" ca="1" si="535"/>
        <v/>
      </c>
      <c r="BA584" s="17" t="str">
        <f t="shared" ca="1" si="536"/>
        <v/>
      </c>
      <c r="BB584" s="17">
        <f t="shared" ca="1" si="537"/>
        <v>3.9179064328108026E-2</v>
      </c>
      <c r="BC584" s="17">
        <f t="shared" ca="1" si="538"/>
        <v>2.7652691370923188E-2</v>
      </c>
      <c r="BD584" s="17">
        <f t="shared" ca="1" si="539"/>
        <v>4.3237060475879829E-2</v>
      </c>
      <c r="BE584" s="17">
        <f t="shared" ca="1" si="540"/>
        <v>4.2354246334304957E-2</v>
      </c>
      <c r="BG584" s="17" t="str">
        <f t="shared" ca="1" si="541"/>
        <v/>
      </c>
      <c r="BH584" s="17" t="str">
        <f t="shared" ca="1" si="542"/>
        <v/>
      </c>
      <c r="BI584" s="17" t="str">
        <f t="shared" ca="1" si="543"/>
        <v/>
      </c>
      <c r="BJ584" s="17" t="str">
        <f t="shared" ca="1" si="544"/>
        <v/>
      </c>
      <c r="BK584" s="17" t="str">
        <f t="shared" ca="1" si="545"/>
        <v/>
      </c>
      <c r="BL584" s="17" t="str">
        <f t="shared" ca="1" si="546"/>
        <v/>
      </c>
      <c r="BM584" s="17" t="str">
        <f t="shared" ca="1" si="547"/>
        <v/>
      </c>
      <c r="BN584" s="17" t="str">
        <f t="shared" ca="1" si="548"/>
        <v/>
      </c>
      <c r="BO584" s="17" t="str">
        <f t="shared" ca="1" si="549"/>
        <v/>
      </c>
      <c r="BP584" s="17">
        <f t="shared" ca="1" si="550"/>
        <v>6.6927467018916609E-2</v>
      </c>
      <c r="BQ584" s="17">
        <f t="shared" ca="1" si="551"/>
        <v>3.7939735119423501E-2</v>
      </c>
      <c r="BR584" s="17">
        <f t="shared" ca="1" si="552"/>
        <v>4.5971074380165344E-2</v>
      </c>
      <c r="BS584" s="17">
        <f t="shared" ca="1" si="553"/>
        <v>7.3042946215255311E-2</v>
      </c>
      <c r="BX584">
        <f>IF('Macrobond Imports'!FG583="","",'Macrobond Imports'!FG583)</f>
        <v>71.5</v>
      </c>
      <c r="BY584" t="str">
        <f>IF('Macrobond Imports'!AI583="","",'Macrobond Imports'!AI583)</f>
        <v/>
      </c>
      <c r="CA584" s="37">
        <f t="shared" ca="1" si="554"/>
        <v>-4.9202127659574546E-2</v>
      </c>
      <c r="CB584" s="37" t="str">
        <f t="shared" ca="1" si="555"/>
        <v/>
      </c>
    </row>
    <row r="585" spans="1:80" x14ac:dyDescent="0.25">
      <c r="A585" s="10">
        <f>IF('Macrobond Imports'!A584="","",'Macrobond Imports'!A584)</f>
        <v>34881</v>
      </c>
      <c r="B585" s="9" t="str">
        <f>IF('Macrobond Imports'!B584="","",'Macrobond Imports'!B584)</f>
        <v/>
      </c>
      <c r="C585" s="9" t="str">
        <f>IF('Macrobond Imports'!C584="","",'Macrobond Imports'!C584)</f>
        <v/>
      </c>
      <c r="D585" s="9" t="str">
        <f>IF('Macrobond Imports'!Z584="","",'Macrobond Imports'!Z584)</f>
        <v/>
      </c>
      <c r="E585" s="9" t="str">
        <f>IF('Macrobond Imports'!BH584="","",'Macrobond Imports'!BH584)</f>
        <v/>
      </c>
      <c r="F585" s="9" t="str">
        <f>IF('Macrobond Imports'!BJ584="","",'Macrobond Imports'!BJ584)</f>
        <v/>
      </c>
      <c r="G585" s="9" t="str">
        <f>IF('Macrobond Imports'!BK584="","",'Macrobond Imports'!BK584)</f>
        <v/>
      </c>
      <c r="H585" s="9" t="str">
        <f>IF('Macrobond Imports'!BL584="","",'Macrobond Imports'!BL584)</f>
        <v/>
      </c>
      <c r="I585" s="9" t="str">
        <f>IF('Macrobond Imports'!BS584="","",'Macrobond Imports'!BS584)</f>
        <v/>
      </c>
      <c r="J585" s="9" t="str">
        <f>IF('Macrobond Imports'!AA584="","",'Macrobond Imports'!AA584)</f>
        <v/>
      </c>
      <c r="K585" s="9">
        <f>IF('Macrobond Imports'!DF584="","",'Macrobond Imports'!DF584)</f>
        <v>125.6</v>
      </c>
      <c r="L585" s="9">
        <f>IF('Macrobond Imports'!EA584="","",'Macrobond Imports'!EA584)</f>
        <v>101.6</v>
      </c>
      <c r="M585" s="9">
        <f>IF('Macrobond Imports'!FA584="","",'Macrobond Imports'!FA584)</f>
        <v>84.4</v>
      </c>
      <c r="N585" s="9">
        <f>IF('Macrobond Imports'!FC584="","",'Macrobond Imports'!FC584)</f>
        <v>136.1</v>
      </c>
      <c r="P585" s="16">
        <f t="shared" si="501"/>
        <v>34881</v>
      </c>
      <c r="Q585" s="17" t="str">
        <f t="shared" si="502"/>
        <v/>
      </c>
      <c r="R585" s="17" t="str">
        <f t="shared" si="503"/>
        <v/>
      </c>
      <c r="S585" s="17" t="str">
        <f t="shared" si="504"/>
        <v/>
      </c>
      <c r="T585" s="17" t="str">
        <f t="shared" si="505"/>
        <v/>
      </c>
      <c r="U585" s="17" t="str">
        <f t="shared" si="506"/>
        <v/>
      </c>
      <c r="V585" s="17" t="str">
        <f t="shared" si="507"/>
        <v/>
      </c>
      <c r="W585" s="17" t="str">
        <f t="shared" si="508"/>
        <v/>
      </c>
      <c r="X585" s="17" t="str">
        <f t="shared" si="509"/>
        <v/>
      </c>
      <c r="Y585" s="17" t="str">
        <f t="shared" si="510"/>
        <v/>
      </c>
      <c r="Z585" s="17">
        <f t="shared" si="511"/>
        <v>7.9681274900389454E-4</v>
      </c>
      <c r="AA585" s="17">
        <f t="shared" si="512"/>
        <v>-1.3592233009708798E-2</v>
      </c>
      <c r="AB585" s="17">
        <f t="shared" si="513"/>
        <v>-1.2865497076023358E-2</v>
      </c>
      <c r="AC585" s="17">
        <f t="shared" si="514"/>
        <v>2.9476787030213725E-3</v>
      </c>
      <c r="AE585" s="17" t="str">
        <f t="shared" ca="1" si="515"/>
        <v/>
      </c>
      <c r="AF585" s="17" t="str">
        <f t="shared" ca="1" si="516"/>
        <v/>
      </c>
      <c r="AG585" s="17" t="str">
        <f t="shared" ca="1" si="517"/>
        <v/>
      </c>
      <c r="AH585" s="17" t="str">
        <f t="shared" ca="1" si="518"/>
        <v/>
      </c>
      <c r="AI585" s="17" t="str">
        <f t="shared" ca="1" si="519"/>
        <v/>
      </c>
      <c r="AJ585" s="17" t="str">
        <f t="shared" ca="1" si="520"/>
        <v/>
      </c>
      <c r="AK585" s="17" t="str">
        <f t="shared" ca="1" si="521"/>
        <v/>
      </c>
      <c r="AL585" s="17" t="str">
        <f t="shared" ca="1" si="522"/>
        <v/>
      </c>
      <c r="AM585" s="17" t="str">
        <f t="shared" ca="1" si="523"/>
        <v/>
      </c>
      <c r="AN585" s="17">
        <f t="shared" ca="1" si="524"/>
        <v>6.1707523245984719E-2</v>
      </c>
      <c r="AO585" s="17">
        <f t="shared" ca="1" si="525"/>
        <v>-9.8328416912496497E-4</v>
      </c>
      <c r="AP585" s="17">
        <f t="shared" ca="1" si="526"/>
        <v>7.1599045346062429E-3</v>
      </c>
      <c r="AQ585" s="17">
        <f t="shared" ca="1" si="527"/>
        <v>7.4191002367797854E-2</v>
      </c>
      <c r="AS585" s="17" t="str">
        <f t="shared" ca="1" si="528"/>
        <v/>
      </c>
      <c r="AT585" s="17" t="str">
        <f t="shared" ca="1" si="529"/>
        <v/>
      </c>
      <c r="AU585" s="17" t="str">
        <f t="shared" ca="1" si="530"/>
        <v/>
      </c>
      <c r="AV585" s="17" t="str">
        <f t="shared" ca="1" si="531"/>
        <v/>
      </c>
      <c r="AW585" s="17" t="str">
        <f t="shared" ca="1" si="532"/>
        <v/>
      </c>
      <c r="AX585" s="17" t="str">
        <f t="shared" ca="1" si="533"/>
        <v/>
      </c>
      <c r="AY585" s="17" t="str">
        <f t="shared" ca="1" si="534"/>
        <v/>
      </c>
      <c r="AZ585" s="17" t="str">
        <f t="shared" ca="1" si="535"/>
        <v/>
      </c>
      <c r="BA585" s="17" t="str">
        <f t="shared" ca="1" si="536"/>
        <v/>
      </c>
      <c r="BB585" s="17">
        <f t="shared" ca="1" si="537"/>
        <v>1.9338682898841331E-2</v>
      </c>
      <c r="BC585" s="17">
        <f t="shared" ca="1" si="538"/>
        <v>-7.857539265620983E-2</v>
      </c>
      <c r="BD585" s="17">
        <f t="shared" ca="1" si="539"/>
        <v>-2.7937736576908345E-2</v>
      </c>
      <c r="BE585" s="17">
        <f t="shared" ca="1" si="540"/>
        <v>2.6894279127399834E-2</v>
      </c>
      <c r="BG585" s="17" t="str">
        <f t="shared" ca="1" si="541"/>
        <v/>
      </c>
      <c r="BH585" s="17" t="str">
        <f t="shared" ca="1" si="542"/>
        <v/>
      </c>
      <c r="BI585" s="17" t="str">
        <f t="shared" ca="1" si="543"/>
        <v/>
      </c>
      <c r="BJ585" s="17" t="str">
        <f t="shared" ca="1" si="544"/>
        <v/>
      </c>
      <c r="BK585" s="17" t="str">
        <f t="shared" ca="1" si="545"/>
        <v/>
      </c>
      <c r="BL585" s="17" t="str">
        <f t="shared" ca="1" si="546"/>
        <v/>
      </c>
      <c r="BM585" s="17" t="str">
        <f t="shared" ca="1" si="547"/>
        <v/>
      </c>
      <c r="BN585" s="17" t="str">
        <f t="shared" ca="1" si="548"/>
        <v/>
      </c>
      <c r="BO585" s="17" t="str">
        <f t="shared" ca="1" si="549"/>
        <v/>
      </c>
      <c r="BP585" s="17">
        <f t="shared" ca="1" si="550"/>
        <v>4.6122505278570536E-2</v>
      </c>
      <c r="BQ585" s="17">
        <f t="shared" ca="1" si="551"/>
        <v>-9.7703371221969926E-3</v>
      </c>
      <c r="BR585" s="17">
        <f t="shared" ca="1" si="552"/>
        <v>1.6796346969392362E-2</v>
      </c>
      <c r="BS585" s="17">
        <f t="shared" ca="1" si="553"/>
        <v>5.3487052089660425E-2</v>
      </c>
      <c r="BX585">
        <f>IF('Macrobond Imports'!FG584="","",'Macrobond Imports'!FG584)</f>
        <v>68.2</v>
      </c>
      <c r="BY585" t="str">
        <f>IF('Macrobond Imports'!AI584="","",'Macrobond Imports'!AI584)</f>
        <v/>
      </c>
      <c r="CA585" s="37">
        <f t="shared" ca="1" si="554"/>
        <v>-9.428950863213803E-2</v>
      </c>
      <c r="CB585" s="37" t="str">
        <f t="shared" ca="1" si="555"/>
        <v/>
      </c>
    </row>
    <row r="586" spans="1:80" x14ac:dyDescent="0.25">
      <c r="A586" s="10">
        <f>IF('Macrobond Imports'!A585="","",'Macrobond Imports'!A585)</f>
        <v>34912</v>
      </c>
      <c r="B586" s="9" t="str">
        <f>IF('Macrobond Imports'!B585="","",'Macrobond Imports'!B585)</f>
        <v/>
      </c>
      <c r="C586" s="9" t="str">
        <f>IF('Macrobond Imports'!C585="","",'Macrobond Imports'!C585)</f>
        <v/>
      </c>
      <c r="D586" s="9" t="str">
        <f>IF('Macrobond Imports'!Z585="","",'Macrobond Imports'!Z585)</f>
        <v/>
      </c>
      <c r="E586" s="9" t="str">
        <f>IF('Macrobond Imports'!BH585="","",'Macrobond Imports'!BH585)</f>
        <v/>
      </c>
      <c r="F586" s="9" t="str">
        <f>IF('Macrobond Imports'!BJ585="","",'Macrobond Imports'!BJ585)</f>
        <v/>
      </c>
      <c r="G586" s="9" t="str">
        <f>IF('Macrobond Imports'!BK585="","",'Macrobond Imports'!BK585)</f>
        <v/>
      </c>
      <c r="H586" s="9" t="str">
        <f>IF('Macrobond Imports'!BL585="","",'Macrobond Imports'!BL585)</f>
        <v/>
      </c>
      <c r="I586" s="9" t="str">
        <f>IF('Macrobond Imports'!BS585="","",'Macrobond Imports'!BS585)</f>
        <v/>
      </c>
      <c r="J586" s="9" t="str">
        <f>IF('Macrobond Imports'!AA585="","",'Macrobond Imports'!AA585)</f>
        <v/>
      </c>
      <c r="K586" s="9">
        <f>IF('Macrobond Imports'!DF585="","",'Macrobond Imports'!DF585)</f>
        <v>125.6</v>
      </c>
      <c r="L586" s="9">
        <f>IF('Macrobond Imports'!EA585="","",'Macrobond Imports'!EA585)</f>
        <v>99.7</v>
      </c>
      <c r="M586" s="9">
        <f>IF('Macrobond Imports'!FA585="","",'Macrobond Imports'!FA585)</f>
        <v>83.9</v>
      </c>
      <c r="N586" s="9">
        <f>IF('Macrobond Imports'!FC585="","",'Macrobond Imports'!FC585)</f>
        <v>136.1</v>
      </c>
      <c r="P586" s="16">
        <f t="shared" si="501"/>
        <v>34912</v>
      </c>
      <c r="Q586" s="17" t="str">
        <f t="shared" si="502"/>
        <v/>
      </c>
      <c r="R586" s="17" t="str">
        <f t="shared" si="503"/>
        <v/>
      </c>
      <c r="S586" s="17" t="str">
        <f t="shared" si="504"/>
        <v/>
      </c>
      <c r="T586" s="17" t="str">
        <f t="shared" si="505"/>
        <v/>
      </c>
      <c r="U586" s="17" t="str">
        <f t="shared" si="506"/>
        <v/>
      </c>
      <c r="V586" s="17" t="str">
        <f t="shared" si="507"/>
        <v/>
      </c>
      <c r="W586" s="17" t="str">
        <f t="shared" si="508"/>
        <v/>
      </c>
      <c r="X586" s="17" t="str">
        <f t="shared" si="509"/>
        <v/>
      </c>
      <c r="Y586" s="17" t="str">
        <f t="shared" si="510"/>
        <v/>
      </c>
      <c r="Z586" s="17">
        <f t="shared" si="511"/>
        <v>0</v>
      </c>
      <c r="AA586" s="17">
        <f t="shared" si="512"/>
        <v>-1.870078740157477E-2</v>
      </c>
      <c r="AB586" s="17">
        <f t="shared" si="513"/>
        <v>-5.924170616113722E-3</v>
      </c>
      <c r="AC586" s="17">
        <f t="shared" si="514"/>
        <v>0</v>
      </c>
      <c r="AE586" s="17" t="str">
        <f t="shared" ca="1" si="515"/>
        <v/>
      </c>
      <c r="AF586" s="17" t="str">
        <f t="shared" ca="1" si="516"/>
        <v/>
      </c>
      <c r="AG586" s="17" t="str">
        <f t="shared" ca="1" si="517"/>
        <v/>
      </c>
      <c r="AH586" s="17" t="str">
        <f t="shared" ca="1" si="518"/>
        <v/>
      </c>
      <c r="AI586" s="17" t="str">
        <f t="shared" ca="1" si="519"/>
        <v/>
      </c>
      <c r="AJ586" s="17" t="str">
        <f t="shared" ca="1" si="520"/>
        <v/>
      </c>
      <c r="AK586" s="17" t="str">
        <f t="shared" ca="1" si="521"/>
        <v/>
      </c>
      <c r="AL586" s="17" t="str">
        <f t="shared" ca="1" si="522"/>
        <v/>
      </c>
      <c r="AM586" s="17" t="str">
        <f t="shared" ca="1" si="523"/>
        <v/>
      </c>
      <c r="AN586" s="17">
        <f t="shared" ca="1" si="524"/>
        <v>5.4575986565911005E-2</v>
      </c>
      <c r="AO586" s="17">
        <f t="shared" ca="1" si="525"/>
        <v>-1.870078740157477E-2</v>
      </c>
      <c r="AP586" s="17">
        <f t="shared" ca="1" si="526"/>
        <v>-1.5258215962441257E-2</v>
      </c>
      <c r="AQ586" s="17">
        <f t="shared" ca="1" si="527"/>
        <v>6.8288854003139665E-2</v>
      </c>
      <c r="AS586" s="17" t="str">
        <f t="shared" ca="1" si="528"/>
        <v/>
      </c>
      <c r="AT586" s="17" t="str">
        <f t="shared" ca="1" si="529"/>
        <v/>
      </c>
      <c r="AU586" s="17" t="str">
        <f t="shared" ca="1" si="530"/>
        <v/>
      </c>
      <c r="AV586" s="17" t="str">
        <f t="shared" ca="1" si="531"/>
        <v/>
      </c>
      <c r="AW586" s="17" t="str">
        <f t="shared" ca="1" si="532"/>
        <v/>
      </c>
      <c r="AX586" s="17" t="str">
        <f t="shared" ca="1" si="533"/>
        <v/>
      </c>
      <c r="AY586" s="17" t="str">
        <f t="shared" ca="1" si="534"/>
        <v/>
      </c>
      <c r="AZ586" s="17" t="str">
        <f t="shared" ca="1" si="535"/>
        <v/>
      </c>
      <c r="BA586" s="17" t="str">
        <f t="shared" ca="1" si="536"/>
        <v/>
      </c>
      <c r="BB586" s="17">
        <f t="shared" ca="1" si="537"/>
        <v>1.2840927127560686E-2</v>
      </c>
      <c r="BC586" s="17">
        <f t="shared" ca="1" si="538"/>
        <v>-0.10137022008620988</v>
      </c>
      <c r="BD586" s="17">
        <f t="shared" ca="1" si="539"/>
        <v>-6.8428141639802154E-2</v>
      </c>
      <c r="BE586" s="17">
        <f t="shared" ca="1" si="540"/>
        <v>1.7830170255987099E-2</v>
      </c>
      <c r="BG586" s="17" t="str">
        <f t="shared" ca="1" si="541"/>
        <v/>
      </c>
      <c r="BH586" s="17" t="str">
        <f t="shared" ca="1" si="542"/>
        <v/>
      </c>
      <c r="BI586" s="17" t="str">
        <f t="shared" ca="1" si="543"/>
        <v/>
      </c>
      <c r="BJ586" s="17" t="str">
        <f t="shared" ca="1" si="544"/>
        <v/>
      </c>
      <c r="BK586" s="17" t="str">
        <f t="shared" ca="1" si="545"/>
        <v/>
      </c>
      <c r="BL586" s="17" t="str">
        <f t="shared" ca="1" si="546"/>
        <v/>
      </c>
      <c r="BM586" s="17" t="str">
        <f t="shared" ca="1" si="547"/>
        <v/>
      </c>
      <c r="BN586" s="17" t="str">
        <f t="shared" ca="1" si="548"/>
        <v/>
      </c>
      <c r="BO586" s="17" t="str">
        <f t="shared" ca="1" si="549"/>
        <v/>
      </c>
      <c r="BP586" s="17">
        <f t="shared" ca="1" si="550"/>
        <v>3.095540427233856E-2</v>
      </c>
      <c r="BQ586" s="17">
        <f t="shared" ca="1" si="551"/>
        <v>-6.1229211940225348E-2</v>
      </c>
      <c r="BR586" s="17">
        <f t="shared" ca="1" si="552"/>
        <v>-7.1131961566455182E-3</v>
      </c>
      <c r="BS586" s="17">
        <f t="shared" ca="1" si="553"/>
        <v>3.6223496827255675E-2</v>
      </c>
      <c r="BX586">
        <f>IF('Macrobond Imports'!FG585="","",'Macrobond Imports'!FG585)</f>
        <v>65.599999999999994</v>
      </c>
      <c r="BY586" t="str">
        <f>IF('Macrobond Imports'!AI585="","",'Macrobond Imports'!AI585)</f>
        <v/>
      </c>
      <c r="CA586" s="37">
        <f t="shared" ca="1" si="554"/>
        <v>-0.13227513227513232</v>
      </c>
      <c r="CB586" s="37" t="str">
        <f t="shared" ca="1" si="555"/>
        <v/>
      </c>
    </row>
    <row r="587" spans="1:80" x14ac:dyDescent="0.25">
      <c r="A587" s="10">
        <f>IF('Macrobond Imports'!A586="","",'Macrobond Imports'!A586)</f>
        <v>34943</v>
      </c>
      <c r="B587" s="9" t="str">
        <f>IF('Macrobond Imports'!B586="","",'Macrobond Imports'!B586)</f>
        <v/>
      </c>
      <c r="C587" s="9" t="str">
        <f>IF('Macrobond Imports'!C586="","",'Macrobond Imports'!C586)</f>
        <v/>
      </c>
      <c r="D587" s="9" t="str">
        <f>IF('Macrobond Imports'!Z586="","",'Macrobond Imports'!Z586)</f>
        <v/>
      </c>
      <c r="E587" s="9" t="str">
        <f>IF('Macrobond Imports'!BH586="","",'Macrobond Imports'!BH586)</f>
        <v/>
      </c>
      <c r="F587" s="9" t="str">
        <f>IF('Macrobond Imports'!BJ586="","",'Macrobond Imports'!BJ586)</f>
        <v/>
      </c>
      <c r="G587" s="9" t="str">
        <f>IF('Macrobond Imports'!BK586="","",'Macrobond Imports'!BK586)</f>
        <v/>
      </c>
      <c r="H587" s="9" t="str">
        <f>IF('Macrobond Imports'!BL586="","",'Macrobond Imports'!BL586)</f>
        <v/>
      </c>
      <c r="I587" s="9" t="str">
        <f>IF('Macrobond Imports'!BS586="","",'Macrobond Imports'!BS586)</f>
        <v/>
      </c>
      <c r="J587" s="9" t="str">
        <f>IF('Macrobond Imports'!AA586="","",'Macrobond Imports'!AA586)</f>
        <v/>
      </c>
      <c r="K587" s="9">
        <f>IF('Macrobond Imports'!DF586="","",'Macrobond Imports'!DF586)</f>
        <v>125.5</v>
      </c>
      <c r="L587" s="9">
        <f>IF('Macrobond Imports'!EA586="","",'Macrobond Imports'!EA586)</f>
        <v>102</v>
      </c>
      <c r="M587" s="9">
        <f>IF('Macrobond Imports'!FA586="","",'Macrobond Imports'!FA586)</f>
        <v>82.7</v>
      </c>
      <c r="N587" s="9">
        <f>IF('Macrobond Imports'!FC586="","",'Macrobond Imports'!FC586)</f>
        <v>136.19999999999999</v>
      </c>
      <c r="P587" s="16">
        <f t="shared" si="501"/>
        <v>34943</v>
      </c>
      <c r="Q587" s="17" t="str">
        <f t="shared" si="502"/>
        <v/>
      </c>
      <c r="R587" s="17" t="str">
        <f t="shared" si="503"/>
        <v/>
      </c>
      <c r="S587" s="17" t="str">
        <f t="shared" si="504"/>
        <v/>
      </c>
      <c r="T587" s="17" t="str">
        <f t="shared" si="505"/>
        <v/>
      </c>
      <c r="U587" s="17" t="str">
        <f t="shared" si="506"/>
        <v/>
      </c>
      <c r="V587" s="17" t="str">
        <f t="shared" si="507"/>
        <v/>
      </c>
      <c r="W587" s="17" t="str">
        <f t="shared" si="508"/>
        <v/>
      </c>
      <c r="X587" s="17" t="str">
        <f t="shared" si="509"/>
        <v/>
      </c>
      <c r="Y587" s="17" t="str">
        <f t="shared" si="510"/>
        <v/>
      </c>
      <c r="Z587" s="17">
        <f t="shared" si="511"/>
        <v>-7.9617834394896114E-4</v>
      </c>
      <c r="AA587" s="17">
        <f t="shared" si="512"/>
        <v>2.3069207622868682E-2</v>
      </c>
      <c r="AB587" s="17">
        <f t="shared" si="513"/>
        <v>-1.4302741358760418E-2</v>
      </c>
      <c r="AC587" s="17">
        <f t="shared" si="514"/>
        <v>7.3475385745780386E-4</v>
      </c>
      <c r="AE587" s="17" t="str">
        <f t="shared" ca="1" si="515"/>
        <v/>
      </c>
      <c r="AF587" s="17" t="str">
        <f t="shared" ca="1" si="516"/>
        <v/>
      </c>
      <c r="AG587" s="17" t="str">
        <f t="shared" ca="1" si="517"/>
        <v/>
      </c>
      <c r="AH587" s="17" t="str">
        <f t="shared" ca="1" si="518"/>
        <v/>
      </c>
      <c r="AI587" s="17" t="str">
        <f t="shared" ca="1" si="519"/>
        <v/>
      </c>
      <c r="AJ587" s="17" t="str">
        <f t="shared" ca="1" si="520"/>
        <v/>
      </c>
      <c r="AK587" s="17" t="str">
        <f t="shared" ca="1" si="521"/>
        <v/>
      </c>
      <c r="AL587" s="17" t="str">
        <f t="shared" ca="1" si="522"/>
        <v/>
      </c>
      <c r="AM587" s="17" t="str">
        <f t="shared" ca="1" si="523"/>
        <v/>
      </c>
      <c r="AN587" s="17">
        <f t="shared" ca="1" si="524"/>
        <v>4.93311036789299E-2</v>
      </c>
      <c r="AO587" s="17">
        <f t="shared" ca="1" si="525"/>
        <v>2.3069207622868682E-2</v>
      </c>
      <c r="AP587" s="17">
        <f t="shared" ca="1" si="526"/>
        <v>-1.4302741358760418E-2</v>
      </c>
      <c r="AQ587" s="17">
        <f t="shared" ca="1" si="527"/>
        <v>6.0747663551401709E-2</v>
      </c>
      <c r="AS587" s="17" t="str">
        <f t="shared" ca="1" si="528"/>
        <v/>
      </c>
      <c r="AT587" s="17" t="str">
        <f t="shared" ca="1" si="529"/>
        <v/>
      </c>
      <c r="AU587" s="17" t="str">
        <f t="shared" ca="1" si="530"/>
        <v/>
      </c>
      <c r="AV587" s="17" t="str">
        <f t="shared" ca="1" si="531"/>
        <v/>
      </c>
      <c r="AW587" s="17" t="str">
        <f t="shared" ca="1" si="532"/>
        <v/>
      </c>
      <c r="AX587" s="17" t="str">
        <f t="shared" ca="1" si="533"/>
        <v/>
      </c>
      <c r="AY587" s="17" t="str">
        <f t="shared" ca="1" si="534"/>
        <v/>
      </c>
      <c r="AZ587" s="17" t="str">
        <f t="shared" ca="1" si="535"/>
        <v/>
      </c>
      <c r="BA587" s="17" t="str">
        <f t="shared" ca="1" si="536"/>
        <v/>
      </c>
      <c r="BB587" s="17">
        <f t="shared" ca="1" si="537"/>
        <v>0</v>
      </c>
      <c r="BC587" s="17">
        <f t="shared" ca="1" si="538"/>
        <v>-3.8273045592597366E-2</v>
      </c>
      <c r="BD587" s="17">
        <f t="shared" ca="1" si="539"/>
        <v>-0.124698688281904</v>
      </c>
      <c r="BE587" s="17">
        <f t="shared" ca="1" si="540"/>
        <v>1.4820051383038546E-2</v>
      </c>
      <c r="BG587" s="17" t="str">
        <f t="shared" ca="1" si="541"/>
        <v/>
      </c>
      <c r="BH587" s="17" t="str">
        <f t="shared" ca="1" si="542"/>
        <v/>
      </c>
      <c r="BI587" s="17" t="str">
        <f t="shared" ca="1" si="543"/>
        <v/>
      </c>
      <c r="BJ587" s="17" t="str">
        <f t="shared" ca="1" si="544"/>
        <v/>
      </c>
      <c r="BK587" s="17" t="str">
        <f t="shared" ca="1" si="545"/>
        <v/>
      </c>
      <c r="BL587" s="17" t="str">
        <f t="shared" ca="1" si="546"/>
        <v/>
      </c>
      <c r="BM587" s="17" t="str">
        <f t="shared" ca="1" si="547"/>
        <v/>
      </c>
      <c r="BN587" s="17" t="str">
        <f t="shared" ca="1" si="548"/>
        <v/>
      </c>
      <c r="BO587" s="17" t="str">
        <f t="shared" ca="1" si="549"/>
        <v/>
      </c>
      <c r="BP587" s="17">
        <f t="shared" ca="1" si="550"/>
        <v>1.9401326430424026E-2</v>
      </c>
      <c r="BQ587" s="17">
        <f t="shared" ca="1" si="551"/>
        <v>-5.8565027820538518E-3</v>
      </c>
      <c r="BR587" s="17">
        <f t="shared" ca="1" si="552"/>
        <v>-4.4412867673769729E-2</v>
      </c>
      <c r="BS587" s="17">
        <f t="shared" ca="1" si="553"/>
        <v>2.8495012056114932E-2</v>
      </c>
      <c r="BX587">
        <f>IF('Macrobond Imports'!FG586="","",'Macrobond Imports'!FG586)</f>
        <v>67.400000000000006</v>
      </c>
      <c r="BY587" t="str">
        <f>IF('Macrobond Imports'!AI586="","",'Macrobond Imports'!AI586)</f>
        <v/>
      </c>
      <c r="CA587" s="37">
        <f t="shared" ca="1" si="554"/>
        <v>-5.4698457223001262E-2</v>
      </c>
      <c r="CB587" s="37" t="str">
        <f t="shared" ca="1" si="555"/>
        <v/>
      </c>
    </row>
    <row r="588" spans="1:80" x14ac:dyDescent="0.25">
      <c r="A588" s="10">
        <f>IF('Macrobond Imports'!A587="","",'Macrobond Imports'!A587)</f>
        <v>34973</v>
      </c>
      <c r="B588" s="9" t="str">
        <f>IF('Macrobond Imports'!B587="","",'Macrobond Imports'!B587)</f>
        <v/>
      </c>
      <c r="C588" s="9" t="str">
        <f>IF('Macrobond Imports'!C587="","",'Macrobond Imports'!C587)</f>
        <v/>
      </c>
      <c r="D588" s="9" t="str">
        <f>IF('Macrobond Imports'!Z587="","",'Macrobond Imports'!Z587)</f>
        <v/>
      </c>
      <c r="E588" s="9" t="str">
        <f>IF('Macrobond Imports'!BH587="","",'Macrobond Imports'!BH587)</f>
        <v/>
      </c>
      <c r="F588" s="9" t="str">
        <f>IF('Macrobond Imports'!BJ587="","",'Macrobond Imports'!BJ587)</f>
        <v/>
      </c>
      <c r="G588" s="9" t="str">
        <f>IF('Macrobond Imports'!BK587="","",'Macrobond Imports'!BK587)</f>
        <v/>
      </c>
      <c r="H588" s="9" t="str">
        <f>IF('Macrobond Imports'!BL587="","",'Macrobond Imports'!BL587)</f>
        <v/>
      </c>
      <c r="I588" s="9" t="str">
        <f>IF('Macrobond Imports'!BS587="","",'Macrobond Imports'!BS587)</f>
        <v/>
      </c>
      <c r="J588" s="9" t="str">
        <f>IF('Macrobond Imports'!AA587="","",'Macrobond Imports'!AA587)</f>
        <v/>
      </c>
      <c r="K588" s="9">
        <f>IF('Macrobond Imports'!DF587="","",'Macrobond Imports'!DF587)</f>
        <v>125.4</v>
      </c>
      <c r="L588" s="9">
        <f>IF('Macrobond Imports'!EA587="","",'Macrobond Imports'!EA587)</f>
        <v>101.9</v>
      </c>
      <c r="M588" s="9">
        <f>IF('Macrobond Imports'!FA587="","",'Macrobond Imports'!FA587)</f>
        <v>82.9</v>
      </c>
      <c r="N588" s="9">
        <f>IF('Macrobond Imports'!FC587="","",'Macrobond Imports'!FC587)</f>
        <v>135.80000000000001</v>
      </c>
      <c r="P588" s="16">
        <f t="shared" si="501"/>
        <v>34973</v>
      </c>
      <c r="Q588" s="17" t="str">
        <f t="shared" si="502"/>
        <v/>
      </c>
      <c r="R588" s="17" t="str">
        <f t="shared" si="503"/>
        <v/>
      </c>
      <c r="S588" s="17" t="str">
        <f t="shared" si="504"/>
        <v/>
      </c>
      <c r="T588" s="17" t="str">
        <f t="shared" si="505"/>
        <v/>
      </c>
      <c r="U588" s="17" t="str">
        <f t="shared" si="506"/>
        <v/>
      </c>
      <c r="V588" s="17" t="str">
        <f t="shared" si="507"/>
        <v/>
      </c>
      <c r="W588" s="17" t="str">
        <f t="shared" si="508"/>
        <v/>
      </c>
      <c r="X588" s="17" t="str">
        <f t="shared" si="509"/>
        <v/>
      </c>
      <c r="Y588" s="17" t="str">
        <f t="shared" si="510"/>
        <v/>
      </c>
      <c r="Z588" s="17">
        <f t="shared" si="511"/>
        <v>-7.9681274900389454E-4</v>
      </c>
      <c r="AA588" s="17">
        <f t="shared" si="512"/>
        <v>-9.8039215686274161E-4</v>
      </c>
      <c r="AB588" s="17">
        <f t="shared" si="513"/>
        <v>2.4183796856107609E-3</v>
      </c>
      <c r="AC588" s="17">
        <f t="shared" si="514"/>
        <v>-2.936857562408024E-3</v>
      </c>
      <c r="AE588" s="17" t="str">
        <f t="shared" ca="1" si="515"/>
        <v/>
      </c>
      <c r="AF588" s="17" t="str">
        <f t="shared" ca="1" si="516"/>
        <v/>
      </c>
      <c r="AG588" s="17" t="str">
        <f t="shared" ca="1" si="517"/>
        <v/>
      </c>
      <c r="AH588" s="17" t="str">
        <f t="shared" ca="1" si="518"/>
        <v/>
      </c>
      <c r="AI588" s="17" t="str">
        <f t="shared" ca="1" si="519"/>
        <v/>
      </c>
      <c r="AJ588" s="17" t="str">
        <f t="shared" ca="1" si="520"/>
        <v/>
      </c>
      <c r="AK588" s="17" t="str">
        <f t="shared" ca="1" si="521"/>
        <v/>
      </c>
      <c r="AL588" s="17" t="str">
        <f t="shared" ca="1" si="522"/>
        <v/>
      </c>
      <c r="AM588" s="17" t="str">
        <f t="shared" ca="1" si="523"/>
        <v/>
      </c>
      <c r="AN588" s="17">
        <f t="shared" ca="1" si="524"/>
        <v>4.4129891756869322E-2</v>
      </c>
      <c r="AO588" s="17">
        <f t="shared" ca="1" si="525"/>
        <v>3.3468559837728229E-2</v>
      </c>
      <c r="AP588" s="17">
        <f t="shared" ca="1" si="526"/>
        <v>0</v>
      </c>
      <c r="AQ588" s="17">
        <f t="shared" ca="1" si="527"/>
        <v>5.0270688321732315E-2</v>
      </c>
      <c r="AS588" s="17" t="str">
        <f t="shared" ca="1" si="528"/>
        <v/>
      </c>
      <c r="AT588" s="17" t="str">
        <f t="shared" ca="1" si="529"/>
        <v/>
      </c>
      <c r="AU588" s="17" t="str">
        <f t="shared" ca="1" si="530"/>
        <v/>
      </c>
      <c r="AV588" s="17" t="str">
        <f t="shared" ca="1" si="531"/>
        <v/>
      </c>
      <c r="AW588" s="17" t="str">
        <f t="shared" ca="1" si="532"/>
        <v/>
      </c>
      <c r="AX588" s="17" t="str">
        <f t="shared" ca="1" si="533"/>
        <v/>
      </c>
      <c r="AY588" s="17" t="str">
        <f t="shared" ca="1" si="534"/>
        <v/>
      </c>
      <c r="AZ588" s="17" t="str">
        <f t="shared" ca="1" si="535"/>
        <v/>
      </c>
      <c r="BA588" s="17" t="str">
        <f t="shared" ca="1" si="536"/>
        <v/>
      </c>
      <c r="BB588" s="17">
        <f t="shared" ca="1" si="537"/>
        <v>-6.3542292965513836E-3</v>
      </c>
      <c r="BC588" s="17">
        <f t="shared" ca="1" si="538"/>
        <v>1.186343928025857E-2</v>
      </c>
      <c r="BD588" s="17">
        <f t="shared" ca="1" si="539"/>
        <v>-6.9217229217214515E-2</v>
      </c>
      <c r="BE588" s="17">
        <f t="shared" ca="1" si="540"/>
        <v>-8.7879364913999725E-3</v>
      </c>
      <c r="BG588" s="17" t="str">
        <f t="shared" ca="1" si="541"/>
        <v/>
      </c>
      <c r="BH588" s="17" t="str">
        <f t="shared" ca="1" si="542"/>
        <v/>
      </c>
      <c r="BI588" s="17" t="str">
        <f t="shared" ca="1" si="543"/>
        <v/>
      </c>
      <c r="BJ588" s="17" t="str">
        <f t="shared" ca="1" si="544"/>
        <v/>
      </c>
      <c r="BK588" s="17" t="str">
        <f t="shared" ca="1" si="545"/>
        <v/>
      </c>
      <c r="BL588" s="17" t="str">
        <f t="shared" ca="1" si="546"/>
        <v/>
      </c>
      <c r="BM588" s="17" t="str">
        <f t="shared" ca="1" si="547"/>
        <v/>
      </c>
      <c r="BN588" s="17" t="str">
        <f t="shared" ca="1" si="548"/>
        <v/>
      </c>
      <c r="BO588" s="17" t="str">
        <f t="shared" ca="1" si="549"/>
        <v/>
      </c>
      <c r="BP588" s="17">
        <f t="shared" ca="1" si="550"/>
        <v>6.4102400000001225E-3</v>
      </c>
      <c r="BQ588" s="17">
        <f t="shared" ca="1" si="551"/>
        <v>-3.4414233625852941E-2</v>
      </c>
      <c r="BR588" s="17">
        <f t="shared" ca="1" si="552"/>
        <v>-4.8801384083044907E-2</v>
      </c>
      <c r="BS588" s="17">
        <f t="shared" ca="1" si="553"/>
        <v>8.8954343335321262E-3</v>
      </c>
      <c r="BX588">
        <f>IF('Macrobond Imports'!FG587="","",'Macrobond Imports'!FG587)</f>
        <v>66.900000000000006</v>
      </c>
      <c r="BY588" t="str">
        <f>IF('Macrobond Imports'!AI587="","",'Macrobond Imports'!AI587)</f>
        <v/>
      </c>
      <c r="CA588" s="37">
        <f t="shared" ca="1" si="554"/>
        <v>-4.7008547008546953E-2</v>
      </c>
      <c r="CB588" s="37" t="str">
        <f t="shared" ca="1" si="555"/>
        <v/>
      </c>
    </row>
    <row r="589" spans="1:80" x14ac:dyDescent="0.25">
      <c r="A589" s="10">
        <f>IF('Macrobond Imports'!A588="","",'Macrobond Imports'!A588)</f>
        <v>35004</v>
      </c>
      <c r="B589" s="9" t="str">
        <f>IF('Macrobond Imports'!B588="","",'Macrobond Imports'!B588)</f>
        <v/>
      </c>
      <c r="C589" s="9" t="str">
        <f>IF('Macrobond Imports'!C588="","",'Macrobond Imports'!C588)</f>
        <v/>
      </c>
      <c r="D589" s="9" t="str">
        <f>IF('Macrobond Imports'!Z588="","",'Macrobond Imports'!Z588)</f>
        <v/>
      </c>
      <c r="E589" s="9" t="str">
        <f>IF('Macrobond Imports'!BH588="","",'Macrobond Imports'!BH588)</f>
        <v/>
      </c>
      <c r="F589" s="9" t="str">
        <f>IF('Macrobond Imports'!BJ588="","",'Macrobond Imports'!BJ588)</f>
        <v/>
      </c>
      <c r="G589" s="9" t="str">
        <f>IF('Macrobond Imports'!BK588="","",'Macrobond Imports'!BK588)</f>
        <v/>
      </c>
      <c r="H589" s="9" t="str">
        <f>IF('Macrobond Imports'!BL588="","",'Macrobond Imports'!BL588)</f>
        <v/>
      </c>
      <c r="I589" s="9" t="str">
        <f>IF('Macrobond Imports'!BS588="","",'Macrobond Imports'!BS588)</f>
        <v/>
      </c>
      <c r="J589" s="9" t="str">
        <f>IF('Macrobond Imports'!AA588="","",'Macrobond Imports'!AA588)</f>
        <v/>
      </c>
      <c r="K589" s="9">
        <f>IF('Macrobond Imports'!DF588="","",'Macrobond Imports'!DF588)</f>
        <v>125.2</v>
      </c>
      <c r="L589" s="9">
        <f>IF('Macrobond Imports'!EA588="","",'Macrobond Imports'!EA588)</f>
        <v>104.1</v>
      </c>
      <c r="M589" s="9">
        <f>IF('Macrobond Imports'!FA588="","",'Macrobond Imports'!FA588)</f>
        <v>82.5</v>
      </c>
      <c r="N589" s="9">
        <f>IF('Macrobond Imports'!FC588="","",'Macrobond Imports'!FC588)</f>
        <v>135.5</v>
      </c>
      <c r="P589" s="16">
        <f t="shared" si="501"/>
        <v>35004</v>
      </c>
      <c r="Q589" s="17" t="str">
        <f t="shared" si="502"/>
        <v/>
      </c>
      <c r="R589" s="17" t="str">
        <f t="shared" si="503"/>
        <v/>
      </c>
      <c r="S589" s="17" t="str">
        <f t="shared" si="504"/>
        <v/>
      </c>
      <c r="T589" s="17" t="str">
        <f t="shared" si="505"/>
        <v/>
      </c>
      <c r="U589" s="17" t="str">
        <f t="shared" si="506"/>
        <v/>
      </c>
      <c r="V589" s="17" t="str">
        <f t="shared" si="507"/>
        <v/>
      </c>
      <c r="W589" s="17" t="str">
        <f t="shared" si="508"/>
        <v/>
      </c>
      <c r="X589" s="17" t="str">
        <f t="shared" si="509"/>
        <v/>
      </c>
      <c r="Y589" s="17" t="str">
        <f t="shared" si="510"/>
        <v/>
      </c>
      <c r="Z589" s="17">
        <f t="shared" si="511"/>
        <v>-1.5948963317384823E-3</v>
      </c>
      <c r="AA589" s="17">
        <f t="shared" si="512"/>
        <v>2.1589793915603339E-2</v>
      </c>
      <c r="AB589" s="17">
        <f t="shared" si="513"/>
        <v>-4.8250904704464359E-3</v>
      </c>
      <c r="AC589" s="17">
        <f t="shared" si="514"/>
        <v>-2.2091310751105597E-3</v>
      </c>
      <c r="AE589" s="17" t="str">
        <f t="shared" ca="1" si="515"/>
        <v/>
      </c>
      <c r="AF589" s="17" t="str">
        <f t="shared" ca="1" si="516"/>
        <v/>
      </c>
      <c r="AG589" s="17" t="str">
        <f t="shared" ca="1" si="517"/>
        <v/>
      </c>
      <c r="AH589" s="17" t="str">
        <f t="shared" ca="1" si="518"/>
        <v/>
      </c>
      <c r="AI589" s="17" t="str">
        <f t="shared" ca="1" si="519"/>
        <v/>
      </c>
      <c r="AJ589" s="17" t="str">
        <f t="shared" ca="1" si="520"/>
        <v/>
      </c>
      <c r="AK589" s="17" t="str">
        <f t="shared" ca="1" si="521"/>
        <v/>
      </c>
      <c r="AL589" s="17" t="str">
        <f t="shared" ca="1" si="522"/>
        <v/>
      </c>
      <c r="AM589" s="17" t="str">
        <f t="shared" ca="1" si="523"/>
        <v/>
      </c>
      <c r="AN589" s="17">
        <f t="shared" ca="1" si="524"/>
        <v>3.4710743801652955E-2</v>
      </c>
      <c r="AO589" s="17">
        <f t="shared" ca="1" si="525"/>
        <v>4.3086172344689366E-2</v>
      </c>
      <c r="AP589" s="17">
        <f t="shared" ca="1" si="526"/>
        <v>-1.5513126491646712E-2</v>
      </c>
      <c r="AQ589" s="17">
        <f t="shared" ca="1" si="527"/>
        <v>3.9907904834996177E-2</v>
      </c>
      <c r="AS589" s="17" t="str">
        <f t="shared" ca="1" si="528"/>
        <v/>
      </c>
      <c r="AT589" s="17" t="str">
        <f t="shared" ca="1" si="529"/>
        <v/>
      </c>
      <c r="AU589" s="17" t="str">
        <f t="shared" ca="1" si="530"/>
        <v/>
      </c>
      <c r="AV589" s="17" t="str">
        <f t="shared" ca="1" si="531"/>
        <v/>
      </c>
      <c r="AW589" s="17" t="str">
        <f t="shared" ca="1" si="532"/>
        <v/>
      </c>
      <c r="AX589" s="17" t="str">
        <f t="shared" ca="1" si="533"/>
        <v/>
      </c>
      <c r="AY589" s="17" t="str">
        <f t="shared" ca="1" si="534"/>
        <v/>
      </c>
      <c r="AZ589" s="17" t="str">
        <f t="shared" ca="1" si="535"/>
        <v/>
      </c>
      <c r="BA589" s="17" t="str">
        <f t="shared" ca="1" si="536"/>
        <v/>
      </c>
      <c r="BB589" s="17">
        <f t="shared" ca="1" si="537"/>
        <v>-1.2678128207138761E-2</v>
      </c>
      <c r="BC589" s="17">
        <f t="shared" ca="1" si="538"/>
        <v>0.18856321418622146</v>
      </c>
      <c r="BD589" s="17">
        <f t="shared" ca="1" si="539"/>
        <v>-6.509399160766205E-2</v>
      </c>
      <c r="BE589" s="17">
        <f t="shared" ca="1" si="540"/>
        <v>-1.7517824463292309E-2</v>
      </c>
      <c r="BG589" s="17" t="str">
        <f t="shared" ca="1" si="541"/>
        <v/>
      </c>
      <c r="BH589" s="17" t="str">
        <f t="shared" ca="1" si="542"/>
        <v/>
      </c>
      <c r="BI589" s="17" t="str">
        <f t="shared" ca="1" si="543"/>
        <v/>
      </c>
      <c r="BJ589" s="17" t="str">
        <f t="shared" ca="1" si="544"/>
        <v/>
      </c>
      <c r="BK589" s="17" t="str">
        <f t="shared" ca="1" si="545"/>
        <v/>
      </c>
      <c r="BL589" s="17" t="str">
        <f t="shared" ca="1" si="546"/>
        <v/>
      </c>
      <c r="BM589" s="17" t="str">
        <f t="shared" ca="1" si="547"/>
        <v/>
      </c>
      <c r="BN589" s="17" t="str">
        <f t="shared" ca="1" si="548"/>
        <v/>
      </c>
      <c r="BO589" s="17" t="str">
        <f t="shared" ca="1" si="549"/>
        <v/>
      </c>
      <c r="BP589" s="17">
        <f t="shared" ca="1" si="550"/>
        <v>0</v>
      </c>
      <c r="BQ589" s="17">
        <f t="shared" ca="1" si="551"/>
        <v>3.3478736877440962E-2</v>
      </c>
      <c r="BR589" s="17">
        <f t="shared" ca="1" si="552"/>
        <v>-6.676255560004174E-2</v>
      </c>
      <c r="BS589" s="17">
        <f t="shared" ca="1" si="553"/>
        <v>0</v>
      </c>
      <c r="BX589">
        <f>IF('Macrobond Imports'!FG588="","",'Macrobond Imports'!FG588)</f>
        <v>68.3</v>
      </c>
      <c r="BY589" t="str">
        <f>IF('Macrobond Imports'!AI588="","",'Macrobond Imports'!AI588)</f>
        <v/>
      </c>
      <c r="CA589" s="37">
        <f t="shared" ca="1" si="554"/>
        <v>-1.4430014430014459E-2</v>
      </c>
      <c r="CB589" s="37" t="str">
        <f t="shared" ca="1" si="555"/>
        <v/>
      </c>
    </row>
    <row r="590" spans="1:80" x14ac:dyDescent="0.25">
      <c r="A590" s="10">
        <f>IF('Macrobond Imports'!A589="","",'Macrobond Imports'!A589)</f>
        <v>35034</v>
      </c>
      <c r="B590" s="9" t="str">
        <f>IF('Macrobond Imports'!B589="","",'Macrobond Imports'!B589)</f>
        <v/>
      </c>
      <c r="C590" s="9" t="str">
        <f>IF('Macrobond Imports'!C589="","",'Macrobond Imports'!C589)</f>
        <v/>
      </c>
      <c r="D590" s="9" t="str">
        <f>IF('Macrobond Imports'!Z589="","",'Macrobond Imports'!Z589)</f>
        <v/>
      </c>
      <c r="E590" s="9" t="str">
        <f>IF('Macrobond Imports'!BH589="","",'Macrobond Imports'!BH589)</f>
        <v/>
      </c>
      <c r="F590" s="9" t="str">
        <f>IF('Macrobond Imports'!BJ589="","",'Macrobond Imports'!BJ589)</f>
        <v/>
      </c>
      <c r="G590" s="9" t="str">
        <f>IF('Macrobond Imports'!BK589="","",'Macrobond Imports'!BK589)</f>
        <v/>
      </c>
      <c r="H590" s="9" t="str">
        <f>IF('Macrobond Imports'!BL589="","",'Macrobond Imports'!BL589)</f>
        <v/>
      </c>
      <c r="I590" s="9" t="str">
        <f>IF('Macrobond Imports'!BS589="","",'Macrobond Imports'!BS589)</f>
        <v/>
      </c>
      <c r="J590" s="9" t="str">
        <f>IF('Macrobond Imports'!AA589="","",'Macrobond Imports'!AA589)</f>
        <v/>
      </c>
      <c r="K590" s="9">
        <f>IF('Macrobond Imports'!DF589="","",'Macrobond Imports'!DF589)</f>
        <v>125.4</v>
      </c>
      <c r="L590" s="9">
        <f>IF('Macrobond Imports'!EA589="","",'Macrobond Imports'!EA589)</f>
        <v>106.5</v>
      </c>
      <c r="M590" s="9">
        <f>IF('Macrobond Imports'!FA589="","",'Macrobond Imports'!FA589)</f>
        <v>84.3</v>
      </c>
      <c r="N590" s="9">
        <f>IF('Macrobond Imports'!FC589="","",'Macrobond Imports'!FC589)</f>
        <v>135.19999999999999</v>
      </c>
      <c r="P590" s="16">
        <f t="shared" si="501"/>
        <v>35034</v>
      </c>
      <c r="Q590" s="17" t="str">
        <f t="shared" si="502"/>
        <v/>
      </c>
      <c r="R590" s="17" t="str">
        <f t="shared" si="503"/>
        <v/>
      </c>
      <c r="S590" s="17" t="str">
        <f t="shared" si="504"/>
        <v/>
      </c>
      <c r="T590" s="17" t="str">
        <f t="shared" si="505"/>
        <v/>
      </c>
      <c r="U590" s="17" t="str">
        <f t="shared" si="506"/>
        <v/>
      </c>
      <c r="V590" s="17" t="str">
        <f t="shared" si="507"/>
        <v/>
      </c>
      <c r="W590" s="17" t="str">
        <f t="shared" si="508"/>
        <v/>
      </c>
      <c r="X590" s="17" t="str">
        <f t="shared" si="509"/>
        <v/>
      </c>
      <c r="Y590" s="17" t="str">
        <f t="shared" si="510"/>
        <v/>
      </c>
      <c r="Z590" s="17">
        <f t="shared" si="511"/>
        <v>1.5974440894568342E-3</v>
      </c>
      <c r="AA590" s="17">
        <f t="shared" si="512"/>
        <v>2.3054755043227626E-2</v>
      </c>
      <c r="AB590" s="17">
        <f t="shared" si="513"/>
        <v>2.1818181818181737E-2</v>
      </c>
      <c r="AC590" s="17">
        <f t="shared" si="514"/>
        <v>-2.2140221402214832E-3</v>
      </c>
      <c r="AE590" s="17" t="str">
        <f t="shared" ca="1" si="515"/>
        <v/>
      </c>
      <c r="AF590" s="17" t="str">
        <f t="shared" ca="1" si="516"/>
        <v/>
      </c>
      <c r="AG590" s="17" t="str">
        <f t="shared" ca="1" si="517"/>
        <v/>
      </c>
      <c r="AH590" s="17" t="str">
        <f t="shared" ca="1" si="518"/>
        <v/>
      </c>
      <c r="AI590" s="17" t="str">
        <f t="shared" ca="1" si="519"/>
        <v/>
      </c>
      <c r="AJ590" s="17" t="str">
        <f t="shared" ca="1" si="520"/>
        <v/>
      </c>
      <c r="AK590" s="17" t="str">
        <f t="shared" ca="1" si="521"/>
        <v/>
      </c>
      <c r="AL590" s="17" t="str">
        <f t="shared" ca="1" si="522"/>
        <v/>
      </c>
      <c r="AM590" s="17" t="str">
        <f t="shared" ca="1" si="523"/>
        <v/>
      </c>
      <c r="AN590" s="17">
        <f t="shared" ca="1" si="524"/>
        <v>3.2098765432098775E-2</v>
      </c>
      <c r="AO590" s="17">
        <f t="shared" ca="1" si="525"/>
        <v>5.3412462908011937E-2</v>
      </c>
      <c r="AP590" s="17">
        <f t="shared" ca="1" si="526"/>
        <v>8.3732057416268102E-3</v>
      </c>
      <c r="AQ590" s="17">
        <f t="shared" ca="1" si="527"/>
        <v>3.2061068702289974E-2</v>
      </c>
      <c r="AS590" s="17" t="str">
        <f t="shared" ca="1" si="528"/>
        <v/>
      </c>
      <c r="AT590" s="17" t="str">
        <f t="shared" ca="1" si="529"/>
        <v/>
      </c>
      <c r="AU590" s="17" t="str">
        <f t="shared" ca="1" si="530"/>
        <v/>
      </c>
      <c r="AV590" s="17" t="str">
        <f t="shared" ca="1" si="531"/>
        <v/>
      </c>
      <c r="AW590" s="17" t="str">
        <f t="shared" ca="1" si="532"/>
        <v/>
      </c>
      <c r="AX590" s="17" t="str">
        <f t="shared" ca="1" si="533"/>
        <v/>
      </c>
      <c r="AY590" s="17" t="str">
        <f t="shared" ca="1" si="534"/>
        <v/>
      </c>
      <c r="AZ590" s="17" t="str">
        <f t="shared" ca="1" si="535"/>
        <v/>
      </c>
      <c r="BA590" s="17" t="str">
        <f t="shared" ca="1" si="536"/>
        <v/>
      </c>
      <c r="BB590" s="17">
        <f t="shared" ca="1" si="537"/>
        <v>-3.1834435558898422E-3</v>
      </c>
      <c r="BC590" s="17">
        <f t="shared" ca="1" si="538"/>
        <v>0.18849605376192868</v>
      </c>
      <c r="BD590" s="17">
        <f t="shared" ca="1" si="539"/>
        <v>7.9663104195312862E-2</v>
      </c>
      <c r="BE590" s="17">
        <f t="shared" ca="1" si="540"/>
        <v>-2.9046713429360382E-2</v>
      </c>
      <c r="BG590" s="17" t="str">
        <f t="shared" ca="1" si="541"/>
        <v/>
      </c>
      <c r="BH590" s="17" t="str">
        <f t="shared" ca="1" si="542"/>
        <v/>
      </c>
      <c r="BI590" s="17" t="str">
        <f t="shared" ca="1" si="543"/>
        <v/>
      </c>
      <c r="BJ590" s="17" t="str">
        <f t="shared" ca="1" si="544"/>
        <v/>
      </c>
      <c r="BK590" s="17" t="str">
        <f t="shared" ca="1" si="545"/>
        <v/>
      </c>
      <c r="BL590" s="17" t="str">
        <f t="shared" ca="1" si="546"/>
        <v/>
      </c>
      <c r="BM590" s="17" t="str">
        <f t="shared" ca="1" si="547"/>
        <v/>
      </c>
      <c r="BN590" s="17" t="str">
        <f t="shared" ca="1" si="548"/>
        <v/>
      </c>
      <c r="BO590" s="17" t="str">
        <f t="shared" ca="1" si="549"/>
        <v/>
      </c>
      <c r="BP590" s="17">
        <f t="shared" ca="1" si="550"/>
        <v>-1.592990587450771E-3</v>
      </c>
      <c r="BQ590" s="17">
        <f t="shared" ca="1" si="551"/>
        <v>6.9115845037232448E-2</v>
      </c>
      <c r="BR590" s="17">
        <f t="shared" ca="1" si="552"/>
        <v>-2.7873191751308202E-2</v>
      </c>
      <c r="BS590" s="17">
        <f t="shared" ca="1" si="553"/>
        <v>-7.3556204923403978E-3</v>
      </c>
      <c r="BX590">
        <f>IF('Macrobond Imports'!FG589="","",'Macrobond Imports'!FG589)</f>
        <v>72.5</v>
      </c>
      <c r="BY590" t="str">
        <f>IF('Macrobond Imports'!AI589="","",'Macrobond Imports'!AI589)</f>
        <v/>
      </c>
      <c r="CA590" s="37">
        <f t="shared" ca="1" si="554"/>
        <v>3.7195994277539279E-2</v>
      </c>
      <c r="CB590" s="37" t="str">
        <f t="shared" ca="1" si="555"/>
        <v/>
      </c>
    </row>
    <row r="591" spans="1:80" x14ac:dyDescent="0.25">
      <c r="A591" s="10">
        <f>IF('Macrobond Imports'!A590="","",'Macrobond Imports'!A590)</f>
        <v>35065</v>
      </c>
      <c r="B591" s="9" t="str">
        <f>IF('Macrobond Imports'!B590="","",'Macrobond Imports'!B590)</f>
        <v/>
      </c>
      <c r="C591" s="9" t="str">
        <f>IF('Macrobond Imports'!C590="","",'Macrobond Imports'!C590)</f>
        <v/>
      </c>
      <c r="D591" s="9" t="str">
        <f>IF('Macrobond Imports'!Z590="","",'Macrobond Imports'!Z590)</f>
        <v/>
      </c>
      <c r="E591" s="9" t="str">
        <f>IF('Macrobond Imports'!BH590="","",'Macrobond Imports'!BH590)</f>
        <v/>
      </c>
      <c r="F591" s="9" t="str">
        <f>IF('Macrobond Imports'!BJ590="","",'Macrobond Imports'!BJ590)</f>
        <v/>
      </c>
      <c r="G591" s="9" t="str">
        <f>IF('Macrobond Imports'!BK590="","",'Macrobond Imports'!BK590)</f>
        <v/>
      </c>
      <c r="H591" s="9" t="str">
        <f>IF('Macrobond Imports'!BL590="","",'Macrobond Imports'!BL590)</f>
        <v/>
      </c>
      <c r="I591" s="9" t="str">
        <f>IF('Macrobond Imports'!BS590="","",'Macrobond Imports'!BS590)</f>
        <v/>
      </c>
      <c r="J591" s="9" t="str">
        <f>IF('Macrobond Imports'!AA590="","",'Macrobond Imports'!AA590)</f>
        <v/>
      </c>
      <c r="K591" s="9">
        <f>IF('Macrobond Imports'!DF590="","",'Macrobond Imports'!DF590)</f>
        <v>125.5</v>
      </c>
      <c r="L591" s="9">
        <f>IF('Macrobond Imports'!EA590="","",'Macrobond Imports'!EA590)</f>
        <v>109.8</v>
      </c>
      <c r="M591" s="9">
        <f>IF('Macrobond Imports'!FA590="","",'Macrobond Imports'!FA590)</f>
        <v>86.7</v>
      </c>
      <c r="N591" s="9">
        <f>IF('Macrobond Imports'!FC590="","",'Macrobond Imports'!FC590)</f>
        <v>134.80000000000001</v>
      </c>
      <c r="P591" s="16">
        <f t="shared" si="501"/>
        <v>35065</v>
      </c>
      <c r="Q591" s="17" t="str">
        <f t="shared" si="502"/>
        <v/>
      </c>
      <c r="R591" s="17" t="str">
        <f t="shared" si="503"/>
        <v/>
      </c>
      <c r="S591" s="17" t="str">
        <f t="shared" si="504"/>
        <v/>
      </c>
      <c r="T591" s="17" t="str">
        <f t="shared" si="505"/>
        <v/>
      </c>
      <c r="U591" s="17" t="str">
        <f t="shared" si="506"/>
        <v/>
      </c>
      <c r="V591" s="17" t="str">
        <f t="shared" si="507"/>
        <v/>
      </c>
      <c r="W591" s="17" t="str">
        <f t="shared" si="508"/>
        <v/>
      </c>
      <c r="X591" s="17" t="str">
        <f t="shared" si="509"/>
        <v/>
      </c>
      <c r="Y591" s="17" t="str">
        <f t="shared" si="510"/>
        <v/>
      </c>
      <c r="Z591" s="17">
        <f t="shared" si="511"/>
        <v>7.9744816586924117E-4</v>
      </c>
      <c r="AA591" s="17">
        <f t="shared" si="512"/>
        <v>3.0985915492957705E-2</v>
      </c>
      <c r="AB591" s="17">
        <f t="shared" si="513"/>
        <v>2.8469750889679846E-2</v>
      </c>
      <c r="AC591" s="17">
        <f t="shared" si="514"/>
        <v>-2.9585798816565978E-3</v>
      </c>
      <c r="AE591" s="17" t="str">
        <f t="shared" ca="1" si="515"/>
        <v/>
      </c>
      <c r="AF591" s="17" t="str">
        <f t="shared" ca="1" si="516"/>
        <v/>
      </c>
      <c r="AG591" s="17" t="str">
        <f t="shared" ca="1" si="517"/>
        <v/>
      </c>
      <c r="AH591" s="17" t="str">
        <f t="shared" ca="1" si="518"/>
        <v/>
      </c>
      <c r="AI591" s="17" t="str">
        <f t="shared" ca="1" si="519"/>
        <v/>
      </c>
      <c r="AJ591" s="17" t="str">
        <f t="shared" ca="1" si="520"/>
        <v/>
      </c>
      <c r="AK591" s="17" t="str">
        <f t="shared" ca="1" si="521"/>
        <v/>
      </c>
      <c r="AL591" s="17" t="str">
        <f t="shared" ca="1" si="522"/>
        <v/>
      </c>
      <c r="AM591" s="17" t="str">
        <f t="shared" ca="1" si="523"/>
        <v/>
      </c>
      <c r="AN591" s="17">
        <f t="shared" ca="1" si="524"/>
        <v>2.1986970684039209E-2</v>
      </c>
      <c r="AO591" s="17">
        <f t="shared" ca="1" si="525"/>
        <v>7.5416258570029315E-2</v>
      </c>
      <c r="AP591" s="17">
        <f t="shared" ca="1" si="526"/>
        <v>3.584229390680993E-2</v>
      </c>
      <c r="AQ591" s="17">
        <f t="shared" ca="1" si="527"/>
        <v>1.6591251885369696E-2</v>
      </c>
      <c r="AS591" s="17" t="str">
        <f t="shared" ca="1" si="528"/>
        <v/>
      </c>
      <c r="AT591" s="17" t="str">
        <f t="shared" ca="1" si="529"/>
        <v/>
      </c>
      <c r="AU591" s="17" t="str">
        <f t="shared" ca="1" si="530"/>
        <v/>
      </c>
      <c r="AV591" s="17" t="str">
        <f t="shared" ca="1" si="531"/>
        <v/>
      </c>
      <c r="AW591" s="17" t="str">
        <f t="shared" ca="1" si="532"/>
        <v/>
      </c>
      <c r="AX591" s="17" t="str">
        <f t="shared" ca="1" si="533"/>
        <v/>
      </c>
      <c r="AY591" s="17" t="str">
        <f t="shared" ca="1" si="534"/>
        <v/>
      </c>
      <c r="AZ591" s="17" t="str">
        <f t="shared" ca="1" si="535"/>
        <v/>
      </c>
      <c r="BA591" s="17" t="str">
        <f t="shared" ca="1" si="536"/>
        <v/>
      </c>
      <c r="BB591" s="17">
        <f t="shared" ca="1" si="537"/>
        <v>3.1936102338094852E-3</v>
      </c>
      <c r="BC591" s="17">
        <f t="shared" ca="1" si="538"/>
        <v>0.34807056007164983</v>
      </c>
      <c r="BD591" s="17">
        <f t="shared" ca="1" si="539"/>
        <v>0.19635003795233574</v>
      </c>
      <c r="BE591" s="17">
        <f t="shared" ca="1" si="540"/>
        <v>-2.9131324592383656E-2</v>
      </c>
      <c r="BG591" s="17" t="str">
        <f t="shared" ca="1" si="541"/>
        <v/>
      </c>
      <c r="BH591" s="17" t="str">
        <f t="shared" ca="1" si="542"/>
        <v/>
      </c>
      <c r="BI591" s="17" t="str">
        <f t="shared" ca="1" si="543"/>
        <v/>
      </c>
      <c r="BJ591" s="17" t="str">
        <f t="shared" ca="1" si="544"/>
        <v/>
      </c>
      <c r="BK591" s="17" t="str">
        <f t="shared" ca="1" si="545"/>
        <v/>
      </c>
      <c r="BL591" s="17" t="str">
        <f t="shared" ca="1" si="546"/>
        <v/>
      </c>
      <c r="BM591" s="17" t="str">
        <f t="shared" ca="1" si="547"/>
        <v/>
      </c>
      <c r="BN591" s="17" t="str">
        <f t="shared" ca="1" si="548"/>
        <v/>
      </c>
      <c r="BO591" s="17" t="str">
        <f t="shared" ca="1" si="549"/>
        <v/>
      </c>
      <c r="BP591" s="17">
        <f t="shared" ca="1" si="550"/>
        <v>-1.5917227879425067E-3</v>
      </c>
      <c r="BQ591" s="17">
        <f t="shared" ca="1" si="551"/>
        <v>0.1679312108624218</v>
      </c>
      <c r="BR591" s="17">
        <f t="shared" ca="1" si="552"/>
        <v>5.524499674311012E-2</v>
      </c>
      <c r="BS591" s="17">
        <f t="shared" ca="1" si="553"/>
        <v>-1.901236340785406E-2</v>
      </c>
      <c r="BX591">
        <f>IF('Macrobond Imports'!FG590="","",'Macrobond Imports'!FG590)</f>
        <v>78.099999999999994</v>
      </c>
      <c r="BY591" t="str">
        <f>IF('Macrobond Imports'!AI590="","",'Macrobond Imports'!AI590)</f>
        <v/>
      </c>
      <c r="CA591" s="37">
        <f t="shared" ca="1" si="554"/>
        <v>0.11891117478510016</v>
      </c>
      <c r="CB591" s="37" t="str">
        <f t="shared" ca="1" si="555"/>
        <v/>
      </c>
    </row>
    <row r="592" spans="1:80" x14ac:dyDescent="0.25">
      <c r="A592" s="10">
        <f>IF('Macrobond Imports'!A591="","",'Macrobond Imports'!A591)</f>
        <v>35096</v>
      </c>
      <c r="B592" s="9" t="str">
        <f>IF('Macrobond Imports'!B591="","",'Macrobond Imports'!B591)</f>
        <v/>
      </c>
      <c r="C592" s="9" t="str">
        <f>IF('Macrobond Imports'!C591="","",'Macrobond Imports'!C591)</f>
        <v/>
      </c>
      <c r="D592" s="9" t="str">
        <f>IF('Macrobond Imports'!Z591="","",'Macrobond Imports'!Z591)</f>
        <v/>
      </c>
      <c r="E592" s="9" t="str">
        <f>IF('Macrobond Imports'!BH591="","",'Macrobond Imports'!BH591)</f>
        <v/>
      </c>
      <c r="F592" s="9" t="str">
        <f>IF('Macrobond Imports'!BJ591="","",'Macrobond Imports'!BJ591)</f>
        <v/>
      </c>
      <c r="G592" s="9" t="str">
        <f>IF('Macrobond Imports'!BK591="","",'Macrobond Imports'!BK591)</f>
        <v/>
      </c>
      <c r="H592" s="9" t="str">
        <f>IF('Macrobond Imports'!BL591="","",'Macrobond Imports'!BL591)</f>
        <v/>
      </c>
      <c r="I592" s="9" t="str">
        <f>IF('Macrobond Imports'!BS591="","",'Macrobond Imports'!BS591)</f>
        <v/>
      </c>
      <c r="J592" s="9" t="str">
        <f>IF('Macrobond Imports'!AA591="","",'Macrobond Imports'!AA591)</f>
        <v/>
      </c>
      <c r="K592" s="9">
        <f>IF('Macrobond Imports'!DF591="","",'Macrobond Imports'!DF591)</f>
        <v>125</v>
      </c>
      <c r="L592" s="9">
        <f>IF('Macrobond Imports'!EA591="","",'Macrobond Imports'!EA591)</f>
        <v>111.6</v>
      </c>
      <c r="M592" s="9">
        <f>IF('Macrobond Imports'!FA591="","",'Macrobond Imports'!FA591)</f>
        <v>85.6</v>
      </c>
      <c r="N592" s="9">
        <f>IF('Macrobond Imports'!FC591="","",'Macrobond Imports'!FC591)</f>
        <v>134.4</v>
      </c>
      <c r="P592" s="16">
        <f t="shared" si="501"/>
        <v>35096</v>
      </c>
      <c r="Q592" s="17" t="str">
        <f t="shared" si="502"/>
        <v/>
      </c>
      <c r="R592" s="17" t="str">
        <f t="shared" si="503"/>
        <v/>
      </c>
      <c r="S592" s="17" t="str">
        <f t="shared" si="504"/>
        <v/>
      </c>
      <c r="T592" s="17" t="str">
        <f t="shared" si="505"/>
        <v/>
      </c>
      <c r="U592" s="17" t="str">
        <f t="shared" si="506"/>
        <v/>
      </c>
      <c r="V592" s="17" t="str">
        <f t="shared" si="507"/>
        <v/>
      </c>
      <c r="W592" s="17" t="str">
        <f t="shared" si="508"/>
        <v/>
      </c>
      <c r="X592" s="17" t="str">
        <f t="shared" si="509"/>
        <v/>
      </c>
      <c r="Y592" s="17" t="str">
        <f t="shared" si="510"/>
        <v/>
      </c>
      <c r="Z592" s="17">
        <f t="shared" si="511"/>
        <v>-3.9840637450199168E-3</v>
      </c>
      <c r="AA592" s="17">
        <f t="shared" si="512"/>
        <v>1.6393442622950838E-2</v>
      </c>
      <c r="AB592" s="17">
        <f t="shared" si="513"/>
        <v>-1.2687427912341454E-2</v>
      </c>
      <c r="AC592" s="17">
        <f t="shared" si="514"/>
        <v>-2.9673590504450953E-3</v>
      </c>
      <c r="AE592" s="17" t="str">
        <f t="shared" ca="1" si="515"/>
        <v/>
      </c>
      <c r="AF592" s="17" t="str">
        <f t="shared" ca="1" si="516"/>
        <v/>
      </c>
      <c r="AG592" s="17" t="str">
        <f t="shared" ca="1" si="517"/>
        <v/>
      </c>
      <c r="AH592" s="17" t="str">
        <f t="shared" ca="1" si="518"/>
        <v/>
      </c>
      <c r="AI592" s="17" t="str">
        <f t="shared" ca="1" si="519"/>
        <v/>
      </c>
      <c r="AJ592" s="17" t="str">
        <f t="shared" ca="1" si="520"/>
        <v/>
      </c>
      <c r="AK592" s="17" t="str">
        <f t="shared" ca="1" si="521"/>
        <v/>
      </c>
      <c r="AL592" s="17" t="str">
        <f t="shared" ca="1" si="522"/>
        <v/>
      </c>
      <c r="AM592" s="17" t="str">
        <f t="shared" ca="1" si="523"/>
        <v/>
      </c>
      <c r="AN592" s="17">
        <f t="shared" ca="1" si="524"/>
        <v>1.0509296685529579E-2</v>
      </c>
      <c r="AO592" s="17">
        <f t="shared" ca="1" si="525"/>
        <v>8.4548104956268189E-2</v>
      </c>
      <c r="AP592" s="17">
        <f t="shared" ca="1" si="526"/>
        <v>1.6627078384797933E-2</v>
      </c>
      <c r="AQ592" s="17">
        <f t="shared" ca="1" si="527"/>
        <v>5.2356020942410098E-3</v>
      </c>
      <c r="AS592" s="17" t="str">
        <f t="shared" ca="1" si="528"/>
        <v/>
      </c>
      <c r="AT592" s="17" t="str">
        <f t="shared" ca="1" si="529"/>
        <v/>
      </c>
      <c r="AU592" s="17" t="str">
        <f t="shared" ca="1" si="530"/>
        <v/>
      </c>
      <c r="AV592" s="17" t="str">
        <f t="shared" ca="1" si="531"/>
        <v/>
      </c>
      <c r="AW592" s="17" t="str">
        <f t="shared" ca="1" si="532"/>
        <v/>
      </c>
      <c r="AX592" s="17" t="str">
        <f t="shared" ca="1" si="533"/>
        <v/>
      </c>
      <c r="AY592" s="17" t="str">
        <f t="shared" ca="1" si="534"/>
        <v/>
      </c>
      <c r="AZ592" s="17" t="str">
        <f t="shared" ca="1" si="535"/>
        <v/>
      </c>
      <c r="BA592" s="17" t="str">
        <f t="shared" ca="1" si="536"/>
        <v/>
      </c>
      <c r="BB592" s="17">
        <f t="shared" ca="1" si="537"/>
        <v>-6.3744816912100211E-3</v>
      </c>
      <c r="BC592" s="17">
        <f t="shared" ca="1" si="538"/>
        <v>0.32085109439460435</v>
      </c>
      <c r="BD592" s="17">
        <f t="shared" ca="1" si="539"/>
        <v>0.15898886770852338</v>
      </c>
      <c r="BE592" s="17">
        <f t="shared" ca="1" si="540"/>
        <v>-3.2079040959136829E-2</v>
      </c>
      <c r="BG592" s="17" t="str">
        <f t="shared" ca="1" si="541"/>
        <v/>
      </c>
      <c r="BH592" s="17" t="str">
        <f t="shared" ca="1" si="542"/>
        <v/>
      </c>
      <c r="BI592" s="17" t="str">
        <f t="shared" ca="1" si="543"/>
        <v/>
      </c>
      <c r="BJ592" s="17" t="str">
        <f t="shared" ca="1" si="544"/>
        <v/>
      </c>
      <c r="BK592" s="17" t="str">
        <f t="shared" ca="1" si="545"/>
        <v/>
      </c>
      <c r="BL592" s="17" t="str">
        <f t="shared" ca="1" si="546"/>
        <v/>
      </c>
      <c r="BM592" s="17" t="str">
        <f t="shared" ca="1" si="547"/>
        <v/>
      </c>
      <c r="BN592" s="17" t="str">
        <f t="shared" ca="1" si="548"/>
        <v/>
      </c>
      <c r="BO592" s="17" t="str">
        <f t="shared" ca="1" si="549"/>
        <v/>
      </c>
      <c r="BP592" s="17">
        <f t="shared" ca="1" si="550"/>
        <v>-9.5313197289950136E-3</v>
      </c>
      <c r="BQ592" s="17">
        <f t="shared" ca="1" si="551"/>
        <v>0.25296249832747963</v>
      </c>
      <c r="BR592" s="17">
        <f t="shared" ca="1" si="552"/>
        <v>4.0934991284533151E-2</v>
      </c>
      <c r="BS592" s="17">
        <f t="shared" ca="1" si="553"/>
        <v>-2.4825610679790167E-2</v>
      </c>
      <c r="BX592">
        <f>IF('Macrobond Imports'!FG591="","",'Macrobond Imports'!FG591)</f>
        <v>82.7</v>
      </c>
      <c r="BY592" t="str">
        <f>IF('Macrobond Imports'!AI591="","",'Macrobond Imports'!AI591)</f>
        <v/>
      </c>
      <c r="CA592" s="37">
        <f t="shared" ca="1" si="554"/>
        <v>0.18821839080459779</v>
      </c>
      <c r="CB592" s="37" t="str">
        <f t="shared" ca="1" si="555"/>
        <v/>
      </c>
    </row>
    <row r="593" spans="1:80" x14ac:dyDescent="0.25">
      <c r="A593" s="10">
        <f>IF('Macrobond Imports'!A592="","",'Macrobond Imports'!A592)</f>
        <v>35125</v>
      </c>
      <c r="B593" s="9" t="str">
        <f>IF('Macrobond Imports'!B592="","",'Macrobond Imports'!B592)</f>
        <v/>
      </c>
      <c r="C593" s="9" t="str">
        <f>IF('Macrobond Imports'!C592="","",'Macrobond Imports'!C592)</f>
        <v/>
      </c>
      <c r="D593" s="9" t="str">
        <f>IF('Macrobond Imports'!Z592="","",'Macrobond Imports'!Z592)</f>
        <v/>
      </c>
      <c r="E593" s="9" t="str">
        <f>IF('Macrobond Imports'!BH592="","",'Macrobond Imports'!BH592)</f>
        <v/>
      </c>
      <c r="F593" s="9" t="str">
        <f>IF('Macrobond Imports'!BJ592="","",'Macrobond Imports'!BJ592)</f>
        <v/>
      </c>
      <c r="G593" s="9" t="str">
        <f>IF('Macrobond Imports'!BK592="","",'Macrobond Imports'!BK592)</f>
        <v/>
      </c>
      <c r="H593" s="9" t="str">
        <f>IF('Macrobond Imports'!BL592="","",'Macrobond Imports'!BL592)</f>
        <v/>
      </c>
      <c r="I593" s="9" t="str">
        <f>IF('Macrobond Imports'!BS592="","",'Macrobond Imports'!BS592)</f>
        <v/>
      </c>
      <c r="J593" s="9" t="str">
        <f>IF('Macrobond Imports'!AA592="","",'Macrobond Imports'!AA592)</f>
        <v/>
      </c>
      <c r="K593" s="9">
        <f>IF('Macrobond Imports'!DF592="","",'Macrobond Imports'!DF592)</f>
        <v>125.3</v>
      </c>
      <c r="L593" s="9">
        <f>IF('Macrobond Imports'!EA592="","",'Macrobond Imports'!EA592)</f>
        <v>109.8</v>
      </c>
      <c r="M593" s="9">
        <f>IF('Macrobond Imports'!FA592="","",'Macrobond Imports'!FA592)</f>
        <v>87.9</v>
      </c>
      <c r="N593" s="9">
        <f>IF('Macrobond Imports'!FC592="","",'Macrobond Imports'!FC592)</f>
        <v>134.1</v>
      </c>
      <c r="P593" s="16">
        <f t="shared" si="501"/>
        <v>35125</v>
      </c>
      <c r="Q593" s="17" t="str">
        <f t="shared" si="502"/>
        <v/>
      </c>
      <c r="R593" s="17" t="str">
        <f t="shared" si="503"/>
        <v/>
      </c>
      <c r="S593" s="17" t="str">
        <f t="shared" si="504"/>
        <v/>
      </c>
      <c r="T593" s="17" t="str">
        <f t="shared" si="505"/>
        <v/>
      </c>
      <c r="U593" s="17" t="str">
        <f t="shared" si="506"/>
        <v/>
      </c>
      <c r="V593" s="17" t="str">
        <f t="shared" si="507"/>
        <v/>
      </c>
      <c r="W593" s="17" t="str">
        <f t="shared" si="508"/>
        <v/>
      </c>
      <c r="X593" s="17" t="str">
        <f t="shared" si="509"/>
        <v/>
      </c>
      <c r="Y593" s="17" t="str">
        <f t="shared" si="510"/>
        <v/>
      </c>
      <c r="Z593" s="17">
        <f t="shared" si="511"/>
        <v>2.3999999999999577E-3</v>
      </c>
      <c r="AA593" s="17">
        <f t="shared" si="512"/>
        <v>-1.6129032258064502E-2</v>
      </c>
      <c r="AB593" s="17">
        <f t="shared" si="513"/>
        <v>2.6869158878504829E-2</v>
      </c>
      <c r="AC593" s="17">
        <f t="shared" si="514"/>
        <v>-2.2321428571429047E-3</v>
      </c>
      <c r="AE593" s="17" t="str">
        <f t="shared" ca="1" si="515"/>
        <v/>
      </c>
      <c r="AF593" s="17" t="str">
        <f t="shared" ca="1" si="516"/>
        <v/>
      </c>
      <c r="AG593" s="17" t="str">
        <f t="shared" ca="1" si="517"/>
        <v/>
      </c>
      <c r="AH593" s="17" t="str">
        <f t="shared" ca="1" si="518"/>
        <v/>
      </c>
      <c r="AI593" s="17" t="str">
        <f t="shared" ca="1" si="519"/>
        <v/>
      </c>
      <c r="AJ593" s="17" t="str">
        <f t="shared" ca="1" si="520"/>
        <v/>
      </c>
      <c r="AK593" s="17" t="str">
        <f t="shared" ca="1" si="521"/>
        <v/>
      </c>
      <c r="AL593" s="17" t="str">
        <f t="shared" ca="1" si="522"/>
        <v/>
      </c>
      <c r="AM593" s="17" t="str">
        <f t="shared" ca="1" si="523"/>
        <v/>
      </c>
      <c r="AN593" s="17">
        <f t="shared" ca="1" si="524"/>
        <v>8.045052292839916E-3</v>
      </c>
      <c r="AO593" s="17">
        <f t="shared" ca="1" si="525"/>
        <v>7.3313782991202281E-2</v>
      </c>
      <c r="AP593" s="17">
        <f t="shared" ca="1" si="526"/>
        <v>3.9007092198581672E-2</v>
      </c>
      <c r="AQ593" s="17">
        <f t="shared" ca="1" si="527"/>
        <v>-1.4892032762473528E-3</v>
      </c>
      <c r="AS593" s="17" t="str">
        <f t="shared" ca="1" si="528"/>
        <v/>
      </c>
      <c r="AT593" s="17" t="str">
        <f t="shared" ca="1" si="529"/>
        <v/>
      </c>
      <c r="AU593" s="17" t="str">
        <f t="shared" ca="1" si="530"/>
        <v/>
      </c>
      <c r="AV593" s="17" t="str">
        <f t="shared" ca="1" si="531"/>
        <v/>
      </c>
      <c r="AW593" s="17" t="str">
        <f t="shared" ca="1" si="532"/>
        <v/>
      </c>
      <c r="AX593" s="17" t="str">
        <f t="shared" ca="1" si="533"/>
        <v/>
      </c>
      <c r="AY593" s="17" t="str">
        <f t="shared" ca="1" si="534"/>
        <v/>
      </c>
      <c r="AZ593" s="17" t="str">
        <f t="shared" ca="1" si="535"/>
        <v/>
      </c>
      <c r="BA593" s="17" t="str">
        <f t="shared" ca="1" si="536"/>
        <v/>
      </c>
      <c r="BB593" s="17">
        <f t="shared" ca="1" si="537"/>
        <v>-3.1859791500734591E-3</v>
      </c>
      <c r="BC593" s="17">
        <f t="shared" ca="1" si="538"/>
        <v>0.12982434722047698</v>
      </c>
      <c r="BD593" s="17">
        <f t="shared" ca="1" si="539"/>
        <v>0.18207546099244709</v>
      </c>
      <c r="BE593" s="17">
        <f t="shared" ca="1" si="540"/>
        <v>-3.2149352405871578E-2</v>
      </c>
      <c r="BG593" s="17" t="str">
        <f t="shared" ca="1" si="541"/>
        <v/>
      </c>
      <c r="BH593" s="17" t="str">
        <f t="shared" ca="1" si="542"/>
        <v/>
      </c>
      <c r="BI593" s="17" t="str">
        <f t="shared" ca="1" si="543"/>
        <v/>
      </c>
      <c r="BJ593" s="17" t="str">
        <f t="shared" ca="1" si="544"/>
        <v/>
      </c>
      <c r="BK593" s="17" t="str">
        <f t="shared" ca="1" si="545"/>
        <v/>
      </c>
      <c r="BL593" s="17" t="str">
        <f t="shared" ca="1" si="546"/>
        <v/>
      </c>
      <c r="BM593" s="17" t="str">
        <f t="shared" ca="1" si="547"/>
        <v/>
      </c>
      <c r="BN593" s="17" t="str">
        <f t="shared" ca="1" si="548"/>
        <v/>
      </c>
      <c r="BO593" s="17" t="str">
        <f t="shared" ca="1" si="549"/>
        <v/>
      </c>
      <c r="BP593" s="17">
        <f t="shared" ca="1" si="550"/>
        <v>-3.1847113537881722E-3</v>
      </c>
      <c r="BQ593" s="17">
        <f t="shared" ca="1" si="551"/>
        <v>0.15878892733563998</v>
      </c>
      <c r="BR593" s="17">
        <f t="shared" ca="1" si="552"/>
        <v>0.12970937041710462</v>
      </c>
      <c r="BS593" s="17">
        <f t="shared" ca="1" si="553"/>
        <v>-3.0599274195113435E-2</v>
      </c>
      <c r="BX593">
        <f>IF('Macrobond Imports'!FG592="","",'Macrobond Imports'!FG592)</f>
        <v>80.599999999999994</v>
      </c>
      <c r="BY593" t="str">
        <f>IF('Macrobond Imports'!AI592="","",'Macrobond Imports'!AI592)</f>
        <v/>
      </c>
      <c r="CA593" s="37">
        <f t="shared" ca="1" si="554"/>
        <v>0.16642547033285093</v>
      </c>
      <c r="CB593" s="37" t="str">
        <f t="shared" ca="1" si="555"/>
        <v/>
      </c>
    </row>
    <row r="594" spans="1:80" x14ac:dyDescent="0.25">
      <c r="A594" s="10">
        <f>IF('Macrobond Imports'!A593="","",'Macrobond Imports'!A593)</f>
        <v>35156</v>
      </c>
      <c r="B594" s="9" t="str">
        <f>IF('Macrobond Imports'!B593="","",'Macrobond Imports'!B593)</f>
        <v/>
      </c>
      <c r="C594" s="9" t="str">
        <f>IF('Macrobond Imports'!C593="","",'Macrobond Imports'!C593)</f>
        <v/>
      </c>
      <c r="D594" s="9" t="str">
        <f>IF('Macrobond Imports'!Z593="","",'Macrobond Imports'!Z593)</f>
        <v/>
      </c>
      <c r="E594" s="9" t="str">
        <f>IF('Macrobond Imports'!BH593="","",'Macrobond Imports'!BH593)</f>
        <v/>
      </c>
      <c r="F594" s="9" t="str">
        <f>IF('Macrobond Imports'!BJ593="","",'Macrobond Imports'!BJ593)</f>
        <v/>
      </c>
      <c r="G594" s="9" t="str">
        <f>IF('Macrobond Imports'!BK593="","",'Macrobond Imports'!BK593)</f>
        <v/>
      </c>
      <c r="H594" s="9" t="str">
        <f>IF('Macrobond Imports'!BL593="","",'Macrobond Imports'!BL593)</f>
        <v/>
      </c>
      <c r="I594" s="9" t="str">
        <f>IF('Macrobond Imports'!BS593="","",'Macrobond Imports'!BS593)</f>
        <v/>
      </c>
      <c r="J594" s="9" t="str">
        <f>IF('Macrobond Imports'!AA593="","",'Macrobond Imports'!AA593)</f>
        <v/>
      </c>
      <c r="K594" s="9">
        <f>IF('Macrobond Imports'!DF593="","",'Macrobond Imports'!DF593)</f>
        <v>125.7</v>
      </c>
      <c r="L594" s="9">
        <f>IF('Macrobond Imports'!EA593="","",'Macrobond Imports'!EA593)</f>
        <v>114.2</v>
      </c>
      <c r="M594" s="9">
        <f>IF('Macrobond Imports'!FA593="","",'Macrobond Imports'!FA593)</f>
        <v>90.8</v>
      </c>
      <c r="N594" s="9">
        <f>IF('Macrobond Imports'!FC593="","",'Macrobond Imports'!FC593)</f>
        <v>133.80000000000001</v>
      </c>
      <c r="P594" s="16">
        <f t="shared" si="501"/>
        <v>35156</v>
      </c>
      <c r="Q594" s="17" t="str">
        <f t="shared" si="502"/>
        <v/>
      </c>
      <c r="R594" s="17" t="str">
        <f t="shared" si="503"/>
        <v/>
      </c>
      <c r="S594" s="17" t="str">
        <f t="shared" si="504"/>
        <v/>
      </c>
      <c r="T594" s="17" t="str">
        <f t="shared" si="505"/>
        <v/>
      </c>
      <c r="U594" s="17" t="str">
        <f t="shared" si="506"/>
        <v/>
      </c>
      <c r="V594" s="17" t="str">
        <f t="shared" si="507"/>
        <v/>
      </c>
      <c r="W594" s="17" t="str">
        <f t="shared" si="508"/>
        <v/>
      </c>
      <c r="X594" s="17" t="str">
        <f t="shared" si="509"/>
        <v/>
      </c>
      <c r="Y594" s="17" t="str">
        <f t="shared" si="510"/>
        <v/>
      </c>
      <c r="Z594" s="17">
        <f t="shared" si="511"/>
        <v>3.1923383878691425E-3</v>
      </c>
      <c r="AA594" s="17">
        <f t="shared" si="512"/>
        <v>4.0072859744990863E-2</v>
      </c>
      <c r="AB594" s="17">
        <f t="shared" si="513"/>
        <v>3.2992036405005587E-2</v>
      </c>
      <c r="AC594" s="17">
        <f t="shared" si="514"/>
        <v>-2.2371364653243075E-3</v>
      </c>
      <c r="AE594" s="17" t="str">
        <f t="shared" ca="1" si="515"/>
        <v/>
      </c>
      <c r="AF594" s="17" t="str">
        <f t="shared" ca="1" si="516"/>
        <v/>
      </c>
      <c r="AG594" s="17" t="str">
        <f t="shared" ca="1" si="517"/>
        <v/>
      </c>
      <c r="AH594" s="17" t="str">
        <f t="shared" ca="1" si="518"/>
        <v/>
      </c>
      <c r="AI594" s="17" t="str">
        <f t="shared" ca="1" si="519"/>
        <v/>
      </c>
      <c r="AJ594" s="17" t="str">
        <f t="shared" ca="1" si="520"/>
        <v/>
      </c>
      <c r="AK594" s="17" t="str">
        <f t="shared" ca="1" si="521"/>
        <v/>
      </c>
      <c r="AL594" s="17" t="str">
        <f t="shared" ca="1" si="522"/>
        <v/>
      </c>
      <c r="AM594" s="17" t="str">
        <f t="shared" ca="1" si="523"/>
        <v/>
      </c>
      <c r="AN594" s="17">
        <f t="shared" ca="1" si="524"/>
        <v>5.6000000000000494E-3</v>
      </c>
      <c r="AO594" s="17">
        <f t="shared" ca="1" si="525"/>
        <v>0.1012536162005786</v>
      </c>
      <c r="AP594" s="17">
        <f t="shared" ca="1" si="526"/>
        <v>6.823529411764695E-2</v>
      </c>
      <c r="AQ594" s="17">
        <f t="shared" ca="1" si="527"/>
        <v>-1.0355029585798703E-2</v>
      </c>
      <c r="AS594" s="17" t="str">
        <f t="shared" ca="1" si="528"/>
        <v/>
      </c>
      <c r="AT594" s="17" t="str">
        <f t="shared" ca="1" si="529"/>
        <v/>
      </c>
      <c r="AU594" s="17" t="str">
        <f t="shared" ca="1" si="530"/>
        <v/>
      </c>
      <c r="AV594" s="17" t="str">
        <f t="shared" ca="1" si="531"/>
        <v/>
      </c>
      <c r="AW594" s="17" t="str">
        <f t="shared" ca="1" si="532"/>
        <v/>
      </c>
      <c r="AX594" s="17" t="str">
        <f t="shared" ca="1" si="533"/>
        <v/>
      </c>
      <c r="AY594" s="17" t="str">
        <f t="shared" ca="1" si="534"/>
        <v/>
      </c>
      <c r="AZ594" s="17" t="str">
        <f t="shared" ca="1" si="535"/>
        <v/>
      </c>
      <c r="BA594" s="17" t="str">
        <f t="shared" ca="1" si="536"/>
        <v/>
      </c>
      <c r="BB594" s="17">
        <f t="shared" ca="1" si="537"/>
        <v>6.3897560408034959E-3</v>
      </c>
      <c r="BC594" s="17">
        <f t="shared" ca="1" si="538"/>
        <v>0.17018642366868364</v>
      </c>
      <c r="BD594" s="17">
        <f t="shared" ca="1" si="539"/>
        <v>0.20300381386547328</v>
      </c>
      <c r="BE594" s="17">
        <f t="shared" ca="1" si="540"/>
        <v>-2.9345024751355919E-2</v>
      </c>
      <c r="BG594" s="17" t="str">
        <f t="shared" ca="1" si="541"/>
        <v/>
      </c>
      <c r="BH594" s="17" t="str">
        <f t="shared" ca="1" si="542"/>
        <v/>
      </c>
      <c r="BI594" s="17" t="str">
        <f t="shared" ca="1" si="543"/>
        <v/>
      </c>
      <c r="BJ594" s="17" t="str">
        <f t="shared" ca="1" si="544"/>
        <v/>
      </c>
      <c r="BK594" s="17" t="str">
        <f t="shared" ca="1" si="545"/>
        <v/>
      </c>
      <c r="BL594" s="17" t="str">
        <f t="shared" ca="1" si="546"/>
        <v/>
      </c>
      <c r="BM594" s="17" t="str">
        <f t="shared" ca="1" si="547"/>
        <v/>
      </c>
      <c r="BN594" s="17" t="str">
        <f t="shared" ca="1" si="548"/>
        <v/>
      </c>
      <c r="BO594" s="17" t="str">
        <f t="shared" ca="1" si="549"/>
        <v/>
      </c>
      <c r="BP594" s="17">
        <f t="shared" ca="1" si="550"/>
        <v>4.7904123074107297E-3</v>
      </c>
      <c r="BQ594" s="17">
        <f t="shared" ca="1" si="551"/>
        <v>0.25598322741320234</v>
      </c>
      <c r="BR594" s="17">
        <f t="shared" ca="1" si="552"/>
        <v>0.199672312914974</v>
      </c>
      <c r="BS594" s="17">
        <f t="shared" ca="1" si="553"/>
        <v>-2.9238180552271786E-2</v>
      </c>
      <c r="BX594">
        <f>IF('Macrobond Imports'!FG593="","",'Macrobond Imports'!FG593)</f>
        <v>87.3</v>
      </c>
      <c r="BY594" t="str">
        <f>IF('Macrobond Imports'!AI593="","",'Macrobond Imports'!AI593)</f>
        <v/>
      </c>
      <c r="CA594" s="37">
        <f t="shared" ca="1" si="554"/>
        <v>0.21249999999999991</v>
      </c>
      <c r="CB594" s="37" t="str">
        <f t="shared" ca="1" si="555"/>
        <v/>
      </c>
    </row>
    <row r="595" spans="1:80" x14ac:dyDescent="0.25">
      <c r="A595" s="10">
        <f>IF('Macrobond Imports'!A594="","",'Macrobond Imports'!A594)</f>
        <v>35186</v>
      </c>
      <c r="B595" s="9" t="str">
        <f>IF('Macrobond Imports'!B594="","",'Macrobond Imports'!B594)</f>
        <v/>
      </c>
      <c r="C595" s="9" t="str">
        <f>IF('Macrobond Imports'!C594="","",'Macrobond Imports'!C594)</f>
        <v/>
      </c>
      <c r="D595" s="9" t="str">
        <f>IF('Macrobond Imports'!Z594="","",'Macrobond Imports'!Z594)</f>
        <v/>
      </c>
      <c r="E595" s="9" t="str">
        <f>IF('Macrobond Imports'!BH594="","",'Macrobond Imports'!BH594)</f>
        <v/>
      </c>
      <c r="F595" s="9" t="str">
        <f>IF('Macrobond Imports'!BJ594="","",'Macrobond Imports'!BJ594)</f>
        <v/>
      </c>
      <c r="G595" s="9" t="str">
        <f>IF('Macrobond Imports'!BK594="","",'Macrobond Imports'!BK594)</f>
        <v/>
      </c>
      <c r="H595" s="9" t="str">
        <f>IF('Macrobond Imports'!BL594="","",'Macrobond Imports'!BL594)</f>
        <v/>
      </c>
      <c r="I595" s="9" t="str">
        <f>IF('Macrobond Imports'!BS594="","",'Macrobond Imports'!BS594)</f>
        <v/>
      </c>
      <c r="J595" s="9" t="str">
        <f>IF('Macrobond Imports'!AA594="","",'Macrobond Imports'!AA594)</f>
        <v/>
      </c>
      <c r="K595" s="9">
        <f>IF('Macrobond Imports'!DF594="","",'Macrobond Imports'!DF594)</f>
        <v>126.2</v>
      </c>
      <c r="L595" s="9">
        <f>IF('Macrobond Imports'!EA594="","",'Macrobond Imports'!EA594)</f>
        <v>114.6</v>
      </c>
      <c r="M595" s="9">
        <f>IF('Macrobond Imports'!FA594="","",'Macrobond Imports'!FA594)</f>
        <v>91.6</v>
      </c>
      <c r="N595" s="9">
        <f>IF('Macrobond Imports'!FC594="","",'Macrobond Imports'!FC594)</f>
        <v>134</v>
      </c>
      <c r="P595" s="16">
        <f t="shared" si="501"/>
        <v>35186</v>
      </c>
      <c r="Q595" s="17" t="str">
        <f t="shared" si="502"/>
        <v/>
      </c>
      <c r="R595" s="17" t="str">
        <f t="shared" si="503"/>
        <v/>
      </c>
      <c r="S595" s="17" t="str">
        <f t="shared" si="504"/>
        <v/>
      </c>
      <c r="T595" s="17" t="str">
        <f t="shared" si="505"/>
        <v/>
      </c>
      <c r="U595" s="17" t="str">
        <f t="shared" si="506"/>
        <v/>
      </c>
      <c r="V595" s="17" t="str">
        <f t="shared" si="507"/>
        <v/>
      </c>
      <c r="W595" s="17" t="str">
        <f t="shared" si="508"/>
        <v/>
      </c>
      <c r="X595" s="17" t="str">
        <f t="shared" si="509"/>
        <v/>
      </c>
      <c r="Y595" s="17" t="str">
        <f t="shared" si="510"/>
        <v/>
      </c>
      <c r="Z595" s="17">
        <f t="shared" si="511"/>
        <v>3.9777247414478634E-3</v>
      </c>
      <c r="AA595" s="17">
        <f t="shared" si="512"/>
        <v>3.5026269702276291E-3</v>
      </c>
      <c r="AB595" s="17">
        <f t="shared" si="513"/>
        <v>8.8105726872247381E-3</v>
      </c>
      <c r="AC595" s="17">
        <f t="shared" si="514"/>
        <v>1.494768310911665E-3</v>
      </c>
      <c r="AE595" s="17" t="str">
        <f t="shared" ca="1" si="515"/>
        <v/>
      </c>
      <c r="AF595" s="17" t="str">
        <f t="shared" ca="1" si="516"/>
        <v/>
      </c>
      <c r="AG595" s="17" t="str">
        <f t="shared" ca="1" si="517"/>
        <v/>
      </c>
      <c r="AH595" s="17" t="str">
        <f t="shared" ca="1" si="518"/>
        <v/>
      </c>
      <c r="AI595" s="17" t="str">
        <f t="shared" ca="1" si="519"/>
        <v/>
      </c>
      <c r="AJ595" s="17" t="str">
        <f t="shared" ca="1" si="520"/>
        <v/>
      </c>
      <c r="AK595" s="17" t="str">
        <f t="shared" ca="1" si="521"/>
        <v/>
      </c>
      <c r="AL595" s="17" t="str">
        <f t="shared" ca="1" si="522"/>
        <v/>
      </c>
      <c r="AM595" s="17" t="str">
        <f t="shared" ca="1" si="523"/>
        <v/>
      </c>
      <c r="AN595" s="17">
        <f t="shared" ca="1" si="524"/>
        <v>7.9872204472843933E-3</v>
      </c>
      <c r="AO595" s="17">
        <f t="shared" ca="1" si="525"/>
        <v>0.11914062499999978</v>
      </c>
      <c r="AP595" s="17">
        <f t="shared" ca="1" si="526"/>
        <v>7.2599531615924917E-2</v>
      </c>
      <c r="AQ595" s="17">
        <f t="shared" ca="1" si="527"/>
        <v>-1.1070110701106972E-2</v>
      </c>
      <c r="AS595" s="17" t="str">
        <f t="shared" ca="1" si="528"/>
        <v/>
      </c>
      <c r="AT595" s="17" t="str">
        <f t="shared" ca="1" si="529"/>
        <v/>
      </c>
      <c r="AU595" s="17" t="str">
        <f t="shared" ca="1" si="530"/>
        <v/>
      </c>
      <c r="AV595" s="17" t="str">
        <f t="shared" ca="1" si="531"/>
        <v/>
      </c>
      <c r="AW595" s="17" t="str">
        <f t="shared" ca="1" si="532"/>
        <v/>
      </c>
      <c r="AX595" s="17" t="str">
        <f t="shared" ca="1" si="533"/>
        <v/>
      </c>
      <c r="AY595" s="17" t="str">
        <f t="shared" ca="1" si="534"/>
        <v/>
      </c>
      <c r="AZ595" s="17" t="str">
        <f t="shared" ca="1" si="535"/>
        <v/>
      </c>
      <c r="BA595" s="17" t="str">
        <f t="shared" ca="1" si="536"/>
        <v/>
      </c>
      <c r="BB595" s="17">
        <f t="shared" ca="1" si="537"/>
        <v>3.8956507437465593E-2</v>
      </c>
      <c r="BC595" s="17">
        <f t="shared" ca="1" si="538"/>
        <v>0.11194086708623385</v>
      </c>
      <c r="BD595" s="17">
        <f t="shared" ca="1" si="539"/>
        <v>0.31125403000349361</v>
      </c>
      <c r="BE595" s="17">
        <f t="shared" ca="1" si="540"/>
        <v>-1.1851721016725048E-2</v>
      </c>
      <c r="BG595" s="17" t="str">
        <f t="shared" ca="1" si="541"/>
        <v/>
      </c>
      <c r="BH595" s="17" t="str">
        <f t="shared" ca="1" si="542"/>
        <v/>
      </c>
      <c r="BI595" s="17" t="str">
        <f t="shared" ca="1" si="543"/>
        <v/>
      </c>
      <c r="BJ595" s="17" t="str">
        <f t="shared" ca="1" si="544"/>
        <v/>
      </c>
      <c r="BK595" s="17" t="str">
        <f t="shared" ca="1" si="545"/>
        <v/>
      </c>
      <c r="BL595" s="17" t="str">
        <f t="shared" ca="1" si="546"/>
        <v/>
      </c>
      <c r="BM595" s="17" t="str">
        <f t="shared" ca="1" si="547"/>
        <v/>
      </c>
      <c r="BN595" s="17" t="str">
        <f t="shared" ca="1" si="548"/>
        <v/>
      </c>
      <c r="BO595" s="17" t="str">
        <f t="shared" ca="1" si="549"/>
        <v/>
      </c>
      <c r="BP595" s="17">
        <f t="shared" ca="1" si="550"/>
        <v>1.603823658504222E-2</v>
      </c>
      <c r="BQ595" s="17">
        <f t="shared" ca="1" si="551"/>
        <v>0.21190276474349923</v>
      </c>
      <c r="BR595" s="17">
        <f t="shared" ca="1" si="552"/>
        <v>0.23277281910009151</v>
      </c>
      <c r="BS595" s="17">
        <f t="shared" ca="1" si="553"/>
        <v>-2.201767405127919E-2</v>
      </c>
      <c r="BX595">
        <f>IF('Macrobond Imports'!FG594="","",'Macrobond Imports'!FG594)</f>
        <v>83.3</v>
      </c>
      <c r="BY595" t="str">
        <f>IF('Macrobond Imports'!AI594="","",'Macrobond Imports'!AI594)</f>
        <v/>
      </c>
      <c r="CA595" s="37">
        <f t="shared" ca="1" si="554"/>
        <v>0.15055248618784511</v>
      </c>
      <c r="CB595" s="37" t="str">
        <f t="shared" ca="1" si="555"/>
        <v/>
      </c>
    </row>
    <row r="596" spans="1:80" x14ac:dyDescent="0.25">
      <c r="A596" s="10">
        <f>IF('Macrobond Imports'!A595="","",'Macrobond Imports'!A595)</f>
        <v>35217</v>
      </c>
      <c r="B596" s="9" t="str">
        <f>IF('Macrobond Imports'!B595="","",'Macrobond Imports'!B595)</f>
        <v/>
      </c>
      <c r="C596" s="9" t="str">
        <f>IF('Macrobond Imports'!C595="","",'Macrobond Imports'!C595)</f>
        <v/>
      </c>
      <c r="D596" s="9" t="str">
        <f>IF('Macrobond Imports'!Z595="","",'Macrobond Imports'!Z595)</f>
        <v/>
      </c>
      <c r="E596" s="9" t="str">
        <f>IF('Macrobond Imports'!BH595="","",'Macrobond Imports'!BH595)</f>
        <v/>
      </c>
      <c r="F596" s="9" t="str">
        <f>IF('Macrobond Imports'!BJ595="","",'Macrobond Imports'!BJ595)</f>
        <v/>
      </c>
      <c r="G596" s="9" t="str">
        <f>IF('Macrobond Imports'!BK595="","",'Macrobond Imports'!BK595)</f>
        <v/>
      </c>
      <c r="H596" s="9" t="str">
        <f>IF('Macrobond Imports'!BL595="","",'Macrobond Imports'!BL595)</f>
        <v/>
      </c>
      <c r="I596" s="9" t="str">
        <f>IF('Macrobond Imports'!BS595="","",'Macrobond Imports'!BS595)</f>
        <v/>
      </c>
      <c r="J596" s="9" t="str">
        <f>IF('Macrobond Imports'!AA595="","",'Macrobond Imports'!AA595)</f>
        <v/>
      </c>
      <c r="K596" s="9">
        <f>IF('Macrobond Imports'!DF595="","",'Macrobond Imports'!DF595)</f>
        <v>125.8</v>
      </c>
      <c r="L596" s="9">
        <f>IF('Macrobond Imports'!EA595="","",'Macrobond Imports'!EA595)</f>
        <v>112.2</v>
      </c>
      <c r="M596" s="9">
        <f>IF('Macrobond Imports'!FA595="","",'Macrobond Imports'!FA595)</f>
        <v>89.3</v>
      </c>
      <c r="N596" s="9">
        <f>IF('Macrobond Imports'!FC595="","",'Macrobond Imports'!FC595)</f>
        <v>133.9</v>
      </c>
      <c r="P596" s="16">
        <f t="shared" si="501"/>
        <v>35217</v>
      </c>
      <c r="Q596" s="17" t="str">
        <f t="shared" si="502"/>
        <v/>
      </c>
      <c r="R596" s="17" t="str">
        <f t="shared" si="503"/>
        <v/>
      </c>
      <c r="S596" s="17" t="str">
        <f t="shared" si="504"/>
        <v/>
      </c>
      <c r="T596" s="17" t="str">
        <f t="shared" si="505"/>
        <v/>
      </c>
      <c r="U596" s="17" t="str">
        <f t="shared" si="506"/>
        <v/>
      </c>
      <c r="V596" s="17" t="str">
        <f t="shared" si="507"/>
        <v/>
      </c>
      <c r="W596" s="17" t="str">
        <f t="shared" si="508"/>
        <v/>
      </c>
      <c r="X596" s="17" t="str">
        <f t="shared" si="509"/>
        <v/>
      </c>
      <c r="Y596" s="17" t="str">
        <f t="shared" si="510"/>
        <v/>
      </c>
      <c r="Z596" s="17">
        <f t="shared" si="511"/>
        <v>-3.1695721077654726E-3</v>
      </c>
      <c r="AA596" s="17">
        <f t="shared" si="512"/>
        <v>-2.0942408376963262E-2</v>
      </c>
      <c r="AB596" s="17">
        <f t="shared" si="513"/>
        <v>-2.5109170305676831E-2</v>
      </c>
      <c r="AC596" s="17">
        <f t="shared" si="514"/>
        <v>-7.4626865671634235E-4</v>
      </c>
      <c r="AE596" s="17" t="str">
        <f t="shared" ca="1" si="515"/>
        <v/>
      </c>
      <c r="AF596" s="17" t="str">
        <f t="shared" ca="1" si="516"/>
        <v/>
      </c>
      <c r="AG596" s="17" t="str">
        <f t="shared" ca="1" si="517"/>
        <v/>
      </c>
      <c r="AH596" s="17" t="str">
        <f t="shared" ca="1" si="518"/>
        <v/>
      </c>
      <c r="AI596" s="17" t="str">
        <f t="shared" ca="1" si="519"/>
        <v/>
      </c>
      <c r="AJ596" s="17" t="str">
        <f t="shared" ca="1" si="520"/>
        <v/>
      </c>
      <c r="AK596" s="17" t="str">
        <f t="shared" ca="1" si="521"/>
        <v/>
      </c>
      <c r="AL596" s="17" t="str">
        <f t="shared" ca="1" si="522"/>
        <v/>
      </c>
      <c r="AM596" s="17" t="str">
        <f t="shared" ca="1" si="523"/>
        <v/>
      </c>
      <c r="AN596" s="17">
        <f t="shared" ca="1" si="524"/>
        <v>2.3904382470119057E-3</v>
      </c>
      <c r="AO596" s="17">
        <f t="shared" ca="1" si="525"/>
        <v>8.9320388349514612E-2</v>
      </c>
      <c r="AP596" s="17">
        <f t="shared" ca="1" si="526"/>
        <v>4.4444444444444509E-2</v>
      </c>
      <c r="AQ596" s="17">
        <f t="shared" ca="1" si="527"/>
        <v>-1.3264554163596065E-2</v>
      </c>
      <c r="AS596" s="17" t="str">
        <f t="shared" ca="1" si="528"/>
        <v/>
      </c>
      <c r="AT596" s="17" t="str">
        <f t="shared" ca="1" si="529"/>
        <v/>
      </c>
      <c r="AU596" s="17" t="str">
        <f t="shared" ca="1" si="530"/>
        <v/>
      </c>
      <c r="AV596" s="17" t="str">
        <f t="shared" ca="1" si="531"/>
        <v/>
      </c>
      <c r="AW596" s="17" t="str">
        <f t="shared" ca="1" si="532"/>
        <v/>
      </c>
      <c r="AX596" s="17" t="str">
        <f t="shared" ca="1" si="533"/>
        <v/>
      </c>
      <c r="AY596" s="17" t="str">
        <f t="shared" ca="1" si="534"/>
        <v/>
      </c>
      <c r="AZ596" s="17" t="str">
        <f t="shared" ca="1" si="535"/>
        <v/>
      </c>
      <c r="BA596" s="17" t="str">
        <f t="shared" ca="1" si="536"/>
        <v/>
      </c>
      <c r="BB596" s="17">
        <f t="shared" ca="1" si="537"/>
        <v>1.6057487212102206E-2</v>
      </c>
      <c r="BC596" s="17">
        <f t="shared" ca="1" si="538"/>
        <v>9.0340307307024581E-2</v>
      </c>
      <c r="BD596" s="17">
        <f t="shared" ca="1" si="539"/>
        <v>6.5247037935244556E-2</v>
      </c>
      <c r="BE596" s="17">
        <f t="shared" ca="1" si="540"/>
        <v>-5.9523644268560938E-3</v>
      </c>
      <c r="BG596" s="17" t="str">
        <f t="shared" ca="1" si="541"/>
        <v/>
      </c>
      <c r="BH596" s="17" t="str">
        <f t="shared" ca="1" si="542"/>
        <v/>
      </c>
      <c r="BI596" s="17" t="str">
        <f t="shared" ca="1" si="543"/>
        <v/>
      </c>
      <c r="BJ596" s="17" t="str">
        <f t="shared" ca="1" si="544"/>
        <v/>
      </c>
      <c r="BK596" s="17" t="str">
        <f t="shared" ca="1" si="545"/>
        <v/>
      </c>
      <c r="BL596" s="17" t="str">
        <f t="shared" ca="1" si="546"/>
        <v/>
      </c>
      <c r="BM596" s="17" t="str">
        <f t="shared" ca="1" si="547"/>
        <v/>
      </c>
      <c r="BN596" s="17" t="str">
        <f t="shared" ca="1" si="548"/>
        <v/>
      </c>
      <c r="BO596" s="17" t="str">
        <f t="shared" ca="1" si="549"/>
        <v/>
      </c>
      <c r="BP596" s="17">
        <f t="shared" ca="1" si="550"/>
        <v>6.3897601041893459E-3</v>
      </c>
      <c r="BQ596" s="17">
        <f t="shared" ca="1" si="551"/>
        <v>0.10990676453084691</v>
      </c>
      <c r="BR596" s="17">
        <f t="shared" ca="1" si="552"/>
        <v>0.12214187313286873</v>
      </c>
      <c r="BS596" s="17">
        <f t="shared" ca="1" si="553"/>
        <v>-1.9138313609467161E-2</v>
      </c>
      <c r="BX596">
        <f>IF('Macrobond Imports'!FG595="","",'Macrobond Imports'!FG595)</f>
        <v>77.599999999999994</v>
      </c>
      <c r="BY596" t="str">
        <f>IF('Macrobond Imports'!AI595="","",'Macrobond Imports'!AI595)</f>
        <v/>
      </c>
      <c r="CA596" s="37">
        <f t="shared" ca="1" si="554"/>
        <v>8.5314685314685335E-2</v>
      </c>
      <c r="CB596" s="37" t="str">
        <f t="shared" ca="1" si="555"/>
        <v/>
      </c>
    </row>
    <row r="597" spans="1:80" x14ac:dyDescent="0.25">
      <c r="A597" s="10">
        <f>IF('Macrobond Imports'!A596="","",'Macrobond Imports'!A596)</f>
        <v>35247</v>
      </c>
      <c r="B597" s="9" t="str">
        <f>IF('Macrobond Imports'!B596="","",'Macrobond Imports'!B596)</f>
        <v/>
      </c>
      <c r="C597" s="9" t="str">
        <f>IF('Macrobond Imports'!C596="","",'Macrobond Imports'!C596)</f>
        <v/>
      </c>
      <c r="D597" s="9" t="str">
        <f>IF('Macrobond Imports'!Z596="","",'Macrobond Imports'!Z596)</f>
        <v/>
      </c>
      <c r="E597" s="9" t="str">
        <f>IF('Macrobond Imports'!BH596="","",'Macrobond Imports'!BH596)</f>
        <v/>
      </c>
      <c r="F597" s="9" t="str">
        <f>IF('Macrobond Imports'!BJ596="","",'Macrobond Imports'!BJ596)</f>
        <v/>
      </c>
      <c r="G597" s="9" t="str">
        <f>IF('Macrobond Imports'!BK596="","",'Macrobond Imports'!BK596)</f>
        <v/>
      </c>
      <c r="H597" s="9" t="str">
        <f>IF('Macrobond Imports'!BL596="","",'Macrobond Imports'!BL596)</f>
        <v/>
      </c>
      <c r="I597" s="9" t="str">
        <f>IF('Macrobond Imports'!BS596="","",'Macrobond Imports'!BS596)</f>
        <v/>
      </c>
      <c r="J597" s="9" t="str">
        <f>IF('Macrobond Imports'!AA596="","",'Macrobond Imports'!AA596)</f>
        <v/>
      </c>
      <c r="K597" s="9">
        <f>IF('Macrobond Imports'!DF596="","",'Macrobond Imports'!DF596)</f>
        <v>125.5</v>
      </c>
      <c r="L597" s="9">
        <f>IF('Macrobond Imports'!EA596="","",'Macrobond Imports'!EA596)</f>
        <v>114.6</v>
      </c>
      <c r="M597" s="9">
        <f>IF('Macrobond Imports'!FA596="","",'Macrobond Imports'!FA596)</f>
        <v>88.9</v>
      </c>
      <c r="N597" s="9">
        <f>IF('Macrobond Imports'!FC596="","",'Macrobond Imports'!FC596)</f>
        <v>133.6</v>
      </c>
      <c r="P597" s="16">
        <f t="shared" si="501"/>
        <v>35247</v>
      </c>
      <c r="Q597" s="17" t="str">
        <f t="shared" si="502"/>
        <v/>
      </c>
      <c r="R597" s="17" t="str">
        <f t="shared" si="503"/>
        <v/>
      </c>
      <c r="S597" s="17" t="str">
        <f t="shared" si="504"/>
        <v/>
      </c>
      <c r="T597" s="17" t="str">
        <f t="shared" si="505"/>
        <v/>
      </c>
      <c r="U597" s="17" t="str">
        <f t="shared" si="506"/>
        <v/>
      </c>
      <c r="V597" s="17" t="str">
        <f t="shared" si="507"/>
        <v/>
      </c>
      <c r="W597" s="17" t="str">
        <f t="shared" si="508"/>
        <v/>
      </c>
      <c r="X597" s="17" t="str">
        <f t="shared" si="509"/>
        <v/>
      </c>
      <c r="Y597" s="17" t="str">
        <f t="shared" si="510"/>
        <v/>
      </c>
      <c r="Z597" s="17">
        <f t="shared" si="511"/>
        <v>-2.3847376788552754E-3</v>
      </c>
      <c r="AA597" s="17">
        <f t="shared" si="512"/>
        <v>2.1390374331550666E-2</v>
      </c>
      <c r="AB597" s="17">
        <f t="shared" si="513"/>
        <v>-4.4792833146695132E-3</v>
      </c>
      <c r="AC597" s="17">
        <f t="shared" si="514"/>
        <v>-2.2404779686333587E-3</v>
      </c>
      <c r="AE597" s="17" t="str">
        <f t="shared" ca="1" si="515"/>
        <v/>
      </c>
      <c r="AF597" s="17" t="str">
        <f t="shared" ca="1" si="516"/>
        <v/>
      </c>
      <c r="AG597" s="17" t="str">
        <f t="shared" ca="1" si="517"/>
        <v/>
      </c>
      <c r="AH597" s="17" t="str">
        <f t="shared" ca="1" si="518"/>
        <v/>
      </c>
      <c r="AI597" s="17" t="str">
        <f t="shared" ca="1" si="519"/>
        <v/>
      </c>
      <c r="AJ597" s="17" t="str">
        <f t="shared" ca="1" si="520"/>
        <v/>
      </c>
      <c r="AK597" s="17" t="str">
        <f t="shared" ca="1" si="521"/>
        <v/>
      </c>
      <c r="AL597" s="17" t="str">
        <f t="shared" ca="1" si="522"/>
        <v/>
      </c>
      <c r="AM597" s="17" t="str">
        <f t="shared" ca="1" si="523"/>
        <v/>
      </c>
      <c r="AN597" s="17">
        <f t="shared" ca="1" si="524"/>
        <v>-7.9617834394896114E-4</v>
      </c>
      <c r="AO597" s="17">
        <f t="shared" ca="1" si="525"/>
        <v>0.12795275590551181</v>
      </c>
      <c r="AP597" s="17">
        <f t="shared" ca="1" si="526"/>
        <v>5.331753554502372E-2</v>
      </c>
      <c r="AQ597" s="17">
        <f t="shared" ca="1" si="527"/>
        <v>-1.8368846436443764E-2</v>
      </c>
      <c r="AS597" s="17" t="str">
        <f t="shared" ca="1" si="528"/>
        <v/>
      </c>
      <c r="AT597" s="17" t="str">
        <f t="shared" ca="1" si="529"/>
        <v/>
      </c>
      <c r="AU597" s="17" t="str">
        <f t="shared" ca="1" si="530"/>
        <v/>
      </c>
      <c r="AV597" s="17" t="str">
        <f t="shared" ca="1" si="531"/>
        <v/>
      </c>
      <c r="AW597" s="17" t="str">
        <f t="shared" ca="1" si="532"/>
        <v/>
      </c>
      <c r="AX597" s="17" t="str">
        <f t="shared" ca="1" si="533"/>
        <v/>
      </c>
      <c r="AY597" s="17" t="str">
        <f t="shared" ca="1" si="534"/>
        <v/>
      </c>
      <c r="AZ597" s="17" t="str">
        <f t="shared" ca="1" si="535"/>
        <v/>
      </c>
      <c r="BA597" s="17" t="str">
        <f t="shared" ca="1" si="536"/>
        <v/>
      </c>
      <c r="BB597" s="17">
        <f t="shared" ca="1" si="537"/>
        <v>-6.3491862893571005E-3</v>
      </c>
      <c r="BC597" s="17">
        <f t="shared" ca="1" si="538"/>
        <v>1.408429029203373E-2</v>
      </c>
      <c r="BD597" s="17">
        <f t="shared" ca="1" si="539"/>
        <v>-8.1109736497271046E-2</v>
      </c>
      <c r="BE597" s="17">
        <f t="shared" ca="1" si="540"/>
        <v>-5.9656806040719879E-3</v>
      </c>
      <c r="BG597" s="17" t="str">
        <f t="shared" ca="1" si="541"/>
        <v/>
      </c>
      <c r="BH597" s="17" t="str">
        <f t="shared" ca="1" si="542"/>
        <v/>
      </c>
      <c r="BI597" s="17" t="str">
        <f t="shared" ca="1" si="543"/>
        <v/>
      </c>
      <c r="BJ597" s="17" t="str">
        <f t="shared" ca="1" si="544"/>
        <v/>
      </c>
      <c r="BK597" s="17" t="str">
        <f t="shared" ca="1" si="545"/>
        <v/>
      </c>
      <c r="BL597" s="17" t="str">
        <f t="shared" ca="1" si="546"/>
        <v/>
      </c>
      <c r="BM597" s="17" t="str">
        <f t="shared" ca="1" si="547"/>
        <v/>
      </c>
      <c r="BN597" s="17" t="str">
        <f t="shared" ca="1" si="548"/>
        <v/>
      </c>
      <c r="BO597" s="17" t="str">
        <f t="shared" ca="1" si="549"/>
        <v/>
      </c>
      <c r="BP597" s="17">
        <f t="shared" ca="1" si="550"/>
        <v>0</v>
      </c>
      <c r="BQ597" s="17">
        <f t="shared" ca="1" si="551"/>
        <v>8.9342769267520827E-2</v>
      </c>
      <c r="BR597" s="17">
        <f t="shared" ca="1" si="552"/>
        <v>5.1393594957489297E-2</v>
      </c>
      <c r="BS597" s="17">
        <f t="shared" ca="1" si="553"/>
        <v>-1.7724907325062489E-2</v>
      </c>
      <c r="BX597">
        <f>IF('Macrobond Imports'!FG596="","",'Macrobond Imports'!FG596)</f>
        <v>81.8</v>
      </c>
      <c r="BY597" t="str">
        <f>IF('Macrobond Imports'!AI596="","",'Macrobond Imports'!AI596)</f>
        <v/>
      </c>
      <c r="CA597" s="37">
        <f t="shared" ca="1" si="554"/>
        <v>0.1994134897360702</v>
      </c>
      <c r="CB597" s="37" t="str">
        <f t="shared" ca="1" si="555"/>
        <v/>
      </c>
    </row>
    <row r="598" spans="1:80" x14ac:dyDescent="0.25">
      <c r="A598" s="10">
        <f>IF('Macrobond Imports'!A597="","",'Macrobond Imports'!A597)</f>
        <v>35278</v>
      </c>
      <c r="B598" s="9" t="str">
        <f>IF('Macrobond Imports'!B597="","",'Macrobond Imports'!B597)</f>
        <v/>
      </c>
      <c r="C598" s="9" t="str">
        <f>IF('Macrobond Imports'!C597="","",'Macrobond Imports'!C597)</f>
        <v/>
      </c>
      <c r="D598" s="9" t="str">
        <f>IF('Macrobond Imports'!Z597="","",'Macrobond Imports'!Z597)</f>
        <v/>
      </c>
      <c r="E598" s="9" t="str">
        <f>IF('Macrobond Imports'!BH597="","",'Macrobond Imports'!BH597)</f>
        <v/>
      </c>
      <c r="F598" s="9" t="str">
        <f>IF('Macrobond Imports'!BJ597="","",'Macrobond Imports'!BJ597)</f>
        <v/>
      </c>
      <c r="G598" s="9" t="str">
        <f>IF('Macrobond Imports'!BK597="","",'Macrobond Imports'!BK597)</f>
        <v/>
      </c>
      <c r="H598" s="9" t="str">
        <f>IF('Macrobond Imports'!BL597="","",'Macrobond Imports'!BL597)</f>
        <v/>
      </c>
      <c r="I598" s="9" t="str">
        <f>IF('Macrobond Imports'!BS597="","",'Macrobond Imports'!BS597)</f>
        <v/>
      </c>
      <c r="J598" s="9" t="str">
        <f>IF('Macrobond Imports'!AA597="","",'Macrobond Imports'!AA597)</f>
        <v/>
      </c>
      <c r="K598" s="9">
        <f>IF('Macrobond Imports'!DF597="","",'Macrobond Imports'!DF597)</f>
        <v>125.6</v>
      </c>
      <c r="L598" s="9">
        <f>IF('Macrobond Imports'!EA597="","",'Macrobond Imports'!EA597)</f>
        <v>115.3</v>
      </c>
      <c r="M598" s="9">
        <f>IF('Macrobond Imports'!FA597="","",'Macrobond Imports'!FA597)</f>
        <v>89.5</v>
      </c>
      <c r="N598" s="9">
        <f>IF('Macrobond Imports'!FC597="","",'Macrobond Imports'!FC597)</f>
        <v>133.6</v>
      </c>
      <c r="P598" s="16">
        <f t="shared" si="501"/>
        <v>35278</v>
      </c>
      <c r="Q598" s="17" t="str">
        <f t="shared" si="502"/>
        <v/>
      </c>
      <c r="R598" s="17" t="str">
        <f t="shared" si="503"/>
        <v/>
      </c>
      <c r="S598" s="17" t="str">
        <f t="shared" si="504"/>
        <v/>
      </c>
      <c r="T598" s="17" t="str">
        <f t="shared" si="505"/>
        <v/>
      </c>
      <c r="U598" s="17" t="str">
        <f t="shared" si="506"/>
        <v/>
      </c>
      <c r="V598" s="17" t="str">
        <f t="shared" si="507"/>
        <v/>
      </c>
      <c r="W598" s="17" t="str">
        <f t="shared" si="508"/>
        <v/>
      </c>
      <c r="X598" s="17" t="str">
        <f t="shared" si="509"/>
        <v/>
      </c>
      <c r="Y598" s="17" t="str">
        <f t="shared" si="510"/>
        <v/>
      </c>
      <c r="Z598" s="17">
        <f t="shared" si="511"/>
        <v>7.9681274900389454E-4</v>
      </c>
      <c r="AA598" s="17">
        <f t="shared" si="512"/>
        <v>6.10820244328103E-3</v>
      </c>
      <c r="AB598" s="17">
        <f t="shared" si="513"/>
        <v>6.7491563554555878E-3</v>
      </c>
      <c r="AC598" s="17">
        <f t="shared" si="514"/>
        <v>0</v>
      </c>
      <c r="AE598" s="17" t="str">
        <f t="shared" ca="1" si="515"/>
        <v/>
      </c>
      <c r="AF598" s="17" t="str">
        <f t="shared" ca="1" si="516"/>
        <v/>
      </c>
      <c r="AG598" s="17" t="str">
        <f t="shared" ca="1" si="517"/>
        <v/>
      </c>
      <c r="AH598" s="17" t="str">
        <f t="shared" ca="1" si="518"/>
        <v/>
      </c>
      <c r="AI598" s="17" t="str">
        <f t="shared" ca="1" si="519"/>
        <v/>
      </c>
      <c r="AJ598" s="17" t="str">
        <f t="shared" ca="1" si="520"/>
        <v/>
      </c>
      <c r="AK598" s="17" t="str">
        <f t="shared" ca="1" si="521"/>
        <v/>
      </c>
      <c r="AL598" s="17" t="str">
        <f t="shared" ca="1" si="522"/>
        <v/>
      </c>
      <c r="AM598" s="17" t="str">
        <f t="shared" ca="1" si="523"/>
        <v/>
      </c>
      <c r="AN598" s="17">
        <f t="shared" ca="1" si="524"/>
        <v>0</v>
      </c>
      <c r="AO598" s="17">
        <f t="shared" ca="1" si="525"/>
        <v>0.15646940822467403</v>
      </c>
      <c r="AP598" s="17">
        <f t="shared" ca="1" si="526"/>
        <v>6.6746126340881951E-2</v>
      </c>
      <c r="AQ598" s="17">
        <f t="shared" ca="1" si="527"/>
        <v>-1.8368846436443764E-2</v>
      </c>
      <c r="AS598" s="17" t="str">
        <f t="shared" ca="1" si="528"/>
        <v/>
      </c>
      <c r="AT598" s="17" t="str">
        <f t="shared" ca="1" si="529"/>
        <v/>
      </c>
      <c r="AU598" s="17" t="str">
        <f t="shared" ca="1" si="530"/>
        <v/>
      </c>
      <c r="AV598" s="17" t="str">
        <f t="shared" ca="1" si="531"/>
        <v/>
      </c>
      <c r="AW598" s="17" t="str">
        <f t="shared" ca="1" si="532"/>
        <v/>
      </c>
      <c r="AX598" s="17" t="str">
        <f t="shared" ca="1" si="533"/>
        <v/>
      </c>
      <c r="AY598" s="17" t="str">
        <f t="shared" ca="1" si="534"/>
        <v/>
      </c>
      <c r="AZ598" s="17" t="str">
        <f t="shared" ca="1" si="535"/>
        <v/>
      </c>
      <c r="BA598" s="17" t="str">
        <f t="shared" ca="1" si="536"/>
        <v/>
      </c>
      <c r="BB598" s="17">
        <f t="shared" ca="1" si="537"/>
        <v>-1.8882238475035673E-2</v>
      </c>
      <c r="BC598" s="17">
        <f t="shared" ca="1" si="538"/>
        <v>2.465758357918113E-2</v>
      </c>
      <c r="BD598" s="17">
        <f t="shared" ca="1" si="539"/>
        <v>-8.8597434810730125E-2</v>
      </c>
      <c r="BE598" s="17">
        <f t="shared" ca="1" si="540"/>
        <v>-1.1886940800960977E-2</v>
      </c>
      <c r="BG598" s="17" t="str">
        <f t="shared" ca="1" si="541"/>
        <v/>
      </c>
      <c r="BH598" s="17" t="str">
        <f t="shared" ca="1" si="542"/>
        <v/>
      </c>
      <c r="BI598" s="17" t="str">
        <f t="shared" ca="1" si="543"/>
        <v/>
      </c>
      <c r="BJ598" s="17" t="str">
        <f t="shared" ca="1" si="544"/>
        <v/>
      </c>
      <c r="BK598" s="17" t="str">
        <f t="shared" ca="1" si="545"/>
        <v/>
      </c>
      <c r="BL598" s="17" t="str">
        <f t="shared" ca="1" si="546"/>
        <v/>
      </c>
      <c r="BM598" s="17" t="str">
        <f t="shared" ca="1" si="547"/>
        <v/>
      </c>
      <c r="BN598" s="17" t="str">
        <f t="shared" ca="1" si="548"/>
        <v/>
      </c>
      <c r="BO598" s="17" t="str">
        <f t="shared" ca="1" si="549"/>
        <v/>
      </c>
      <c r="BP598" s="17">
        <f t="shared" ca="1" si="550"/>
        <v>9.6230399999999161E-3</v>
      </c>
      <c r="BQ598" s="17">
        <f t="shared" ca="1" si="551"/>
        <v>6.7407439524158397E-2</v>
      </c>
      <c r="BR598" s="17">
        <f t="shared" ca="1" si="552"/>
        <v>9.3197277054764882E-2</v>
      </c>
      <c r="BS598" s="17">
        <f t="shared" ca="1" si="553"/>
        <v>-1.1869331065759825E-2</v>
      </c>
      <c r="BX598">
        <f>IF('Macrobond Imports'!FG597="","",'Macrobond Imports'!FG597)</f>
        <v>83.8</v>
      </c>
      <c r="BY598" t="str">
        <f>IF('Macrobond Imports'!AI597="","",'Macrobond Imports'!AI597)</f>
        <v/>
      </c>
      <c r="CA598" s="37">
        <f t="shared" ca="1" si="554"/>
        <v>0.27743902439024404</v>
      </c>
      <c r="CB598" s="37" t="str">
        <f t="shared" ca="1" si="555"/>
        <v/>
      </c>
    </row>
    <row r="599" spans="1:80" x14ac:dyDescent="0.25">
      <c r="A599" s="10">
        <f>IF('Macrobond Imports'!A598="","",'Macrobond Imports'!A598)</f>
        <v>35309</v>
      </c>
      <c r="B599" s="9" t="str">
        <f>IF('Macrobond Imports'!B598="","",'Macrobond Imports'!B598)</f>
        <v/>
      </c>
      <c r="C599" s="9" t="str">
        <f>IF('Macrobond Imports'!C598="","",'Macrobond Imports'!C598)</f>
        <v/>
      </c>
      <c r="D599" s="9" t="str">
        <f>IF('Macrobond Imports'!Z598="","",'Macrobond Imports'!Z598)</f>
        <v/>
      </c>
      <c r="E599" s="9" t="str">
        <f>IF('Macrobond Imports'!BH598="","",'Macrobond Imports'!BH598)</f>
        <v/>
      </c>
      <c r="F599" s="9" t="str">
        <f>IF('Macrobond Imports'!BJ598="","",'Macrobond Imports'!BJ598)</f>
        <v/>
      </c>
      <c r="G599" s="9" t="str">
        <f>IF('Macrobond Imports'!BK598="","",'Macrobond Imports'!BK598)</f>
        <v/>
      </c>
      <c r="H599" s="9" t="str">
        <f>IF('Macrobond Imports'!BL598="","",'Macrobond Imports'!BL598)</f>
        <v/>
      </c>
      <c r="I599" s="9" t="str">
        <f>IF('Macrobond Imports'!BS598="","",'Macrobond Imports'!BS598)</f>
        <v/>
      </c>
      <c r="J599" s="9" t="str">
        <f>IF('Macrobond Imports'!AA598="","",'Macrobond Imports'!AA598)</f>
        <v/>
      </c>
      <c r="K599" s="9">
        <f>IF('Macrobond Imports'!DF598="","",'Macrobond Imports'!DF598)</f>
        <v>126.1</v>
      </c>
      <c r="L599" s="9">
        <f>IF('Macrobond Imports'!EA598="","",'Macrobond Imports'!EA598)</f>
        <v>112.7</v>
      </c>
      <c r="M599" s="9">
        <f>IF('Macrobond Imports'!FA598="","",'Macrobond Imports'!FA598)</f>
        <v>90.2</v>
      </c>
      <c r="N599" s="9">
        <f>IF('Macrobond Imports'!FC598="","",'Macrobond Imports'!FC598)</f>
        <v>134</v>
      </c>
      <c r="P599" s="16">
        <f t="shared" si="501"/>
        <v>35309</v>
      </c>
      <c r="Q599" s="17" t="str">
        <f t="shared" si="502"/>
        <v/>
      </c>
      <c r="R599" s="17" t="str">
        <f t="shared" si="503"/>
        <v/>
      </c>
      <c r="S599" s="17" t="str">
        <f t="shared" si="504"/>
        <v/>
      </c>
      <c r="T599" s="17" t="str">
        <f t="shared" si="505"/>
        <v/>
      </c>
      <c r="U599" s="17" t="str">
        <f t="shared" si="506"/>
        <v/>
      </c>
      <c r="V599" s="17" t="str">
        <f t="shared" si="507"/>
        <v/>
      </c>
      <c r="W599" s="17" t="str">
        <f t="shared" si="508"/>
        <v/>
      </c>
      <c r="X599" s="17" t="str">
        <f t="shared" si="509"/>
        <v/>
      </c>
      <c r="Y599" s="17" t="str">
        <f t="shared" si="510"/>
        <v/>
      </c>
      <c r="Z599" s="17">
        <f t="shared" si="511"/>
        <v>3.9808917197452498E-3</v>
      </c>
      <c r="AA599" s="17">
        <f t="shared" si="512"/>
        <v>-2.254986990459662E-2</v>
      </c>
      <c r="AB599" s="17">
        <f t="shared" si="513"/>
        <v>7.8212290502792658E-3</v>
      </c>
      <c r="AC599" s="17">
        <f t="shared" si="514"/>
        <v>2.9940119760478723E-3</v>
      </c>
      <c r="AE599" s="17" t="str">
        <f t="shared" ca="1" si="515"/>
        <v/>
      </c>
      <c r="AF599" s="17" t="str">
        <f t="shared" ca="1" si="516"/>
        <v/>
      </c>
      <c r="AG599" s="17" t="str">
        <f t="shared" ca="1" si="517"/>
        <v/>
      </c>
      <c r="AH599" s="17" t="str">
        <f t="shared" ca="1" si="518"/>
        <v/>
      </c>
      <c r="AI599" s="17" t="str">
        <f t="shared" ca="1" si="519"/>
        <v/>
      </c>
      <c r="AJ599" s="17" t="str">
        <f t="shared" ca="1" si="520"/>
        <v/>
      </c>
      <c r="AK599" s="17" t="str">
        <f t="shared" ca="1" si="521"/>
        <v/>
      </c>
      <c r="AL599" s="17" t="str">
        <f t="shared" ca="1" si="522"/>
        <v/>
      </c>
      <c r="AM599" s="17" t="str">
        <f t="shared" ca="1" si="523"/>
        <v/>
      </c>
      <c r="AN599" s="17">
        <f t="shared" ca="1" si="524"/>
        <v>4.7808764940238113E-3</v>
      </c>
      <c r="AO599" s="17">
        <f t="shared" ca="1" si="525"/>
        <v>0.1049019607843138</v>
      </c>
      <c r="AP599" s="17">
        <f t="shared" ca="1" si="526"/>
        <v>9.0689238210398981E-2</v>
      </c>
      <c r="AQ599" s="17">
        <f t="shared" ca="1" si="527"/>
        <v>-1.6152716593245131E-2</v>
      </c>
      <c r="AS599" s="17" t="str">
        <f t="shared" ca="1" si="528"/>
        <v/>
      </c>
      <c r="AT599" s="17" t="str">
        <f t="shared" ca="1" si="529"/>
        <v/>
      </c>
      <c r="AU599" s="17" t="str">
        <f t="shared" ca="1" si="530"/>
        <v/>
      </c>
      <c r="AV599" s="17" t="str">
        <f t="shared" ca="1" si="531"/>
        <v/>
      </c>
      <c r="AW599" s="17" t="str">
        <f t="shared" ca="1" si="532"/>
        <v/>
      </c>
      <c r="AX599" s="17" t="str">
        <f t="shared" ca="1" si="533"/>
        <v/>
      </c>
      <c r="AY599" s="17" t="str">
        <f t="shared" ca="1" si="534"/>
        <v/>
      </c>
      <c r="AZ599" s="17" t="str">
        <f t="shared" ca="1" si="535"/>
        <v/>
      </c>
      <c r="BA599" s="17" t="str">
        <f t="shared" ca="1" si="536"/>
        <v/>
      </c>
      <c r="BB599" s="17">
        <f t="shared" ca="1" si="537"/>
        <v>9.5731268383072443E-3</v>
      </c>
      <c r="BC599" s="17">
        <f t="shared" ca="1" si="538"/>
        <v>1.7944819482390573E-2</v>
      </c>
      <c r="BD599" s="17">
        <f t="shared" ca="1" si="539"/>
        <v>4.0927098316033028E-2</v>
      </c>
      <c r="BE599" s="17">
        <f t="shared" ca="1" si="540"/>
        <v>2.9906521190068425E-3</v>
      </c>
      <c r="BG599" s="17" t="str">
        <f t="shared" ca="1" si="541"/>
        <v/>
      </c>
      <c r="BH599" s="17" t="str">
        <f t="shared" ca="1" si="542"/>
        <v/>
      </c>
      <c r="BI599" s="17" t="str">
        <f t="shared" ca="1" si="543"/>
        <v/>
      </c>
      <c r="BJ599" s="17" t="str">
        <f t="shared" ca="1" si="544"/>
        <v/>
      </c>
      <c r="BK599" s="17" t="str">
        <f t="shared" ca="1" si="545"/>
        <v/>
      </c>
      <c r="BL599" s="17" t="str">
        <f t="shared" ca="1" si="546"/>
        <v/>
      </c>
      <c r="BM599" s="17" t="str">
        <f t="shared" ca="1" si="547"/>
        <v/>
      </c>
      <c r="BN599" s="17" t="str">
        <f t="shared" ca="1" si="548"/>
        <v/>
      </c>
      <c r="BO599" s="17" t="str">
        <f t="shared" ca="1" si="549"/>
        <v/>
      </c>
      <c r="BP599" s="17">
        <f t="shared" ca="1" si="550"/>
        <v>1.2810117649007191E-2</v>
      </c>
      <c r="BQ599" s="17">
        <f t="shared" ca="1" si="551"/>
        <v>5.3520890773421481E-2</v>
      </c>
      <c r="BR599" s="17">
        <f t="shared" ca="1" si="552"/>
        <v>5.3016860352997019E-2</v>
      </c>
      <c r="BS599" s="17">
        <f t="shared" ca="1" si="553"/>
        <v>-1.4908682235978965E-3</v>
      </c>
      <c r="BX599">
        <f>IF('Macrobond Imports'!FG598="","",'Macrobond Imports'!FG598)</f>
        <v>81</v>
      </c>
      <c r="BY599" t="str">
        <f>IF('Macrobond Imports'!AI598="","",'Macrobond Imports'!AI598)</f>
        <v/>
      </c>
      <c r="CA599" s="37">
        <f t="shared" ca="1" si="554"/>
        <v>0.20178041543026692</v>
      </c>
      <c r="CB599" s="37" t="str">
        <f t="shared" ca="1" si="555"/>
        <v/>
      </c>
    </row>
    <row r="600" spans="1:80" x14ac:dyDescent="0.25">
      <c r="A600" s="10">
        <f>IF('Macrobond Imports'!A599="","",'Macrobond Imports'!A599)</f>
        <v>35339</v>
      </c>
      <c r="B600" s="9" t="str">
        <f>IF('Macrobond Imports'!B599="","",'Macrobond Imports'!B599)</f>
        <v/>
      </c>
      <c r="C600" s="9" t="str">
        <f>IF('Macrobond Imports'!C599="","",'Macrobond Imports'!C599)</f>
        <v/>
      </c>
      <c r="D600" s="9" t="str">
        <f>IF('Macrobond Imports'!Z599="","",'Macrobond Imports'!Z599)</f>
        <v/>
      </c>
      <c r="E600" s="9" t="str">
        <f>IF('Macrobond Imports'!BH599="","",'Macrobond Imports'!BH599)</f>
        <v/>
      </c>
      <c r="F600" s="9" t="str">
        <f>IF('Macrobond Imports'!BJ599="","",'Macrobond Imports'!BJ599)</f>
        <v/>
      </c>
      <c r="G600" s="9" t="str">
        <f>IF('Macrobond Imports'!BK599="","",'Macrobond Imports'!BK599)</f>
        <v/>
      </c>
      <c r="H600" s="9" t="str">
        <f>IF('Macrobond Imports'!BL599="","",'Macrobond Imports'!BL599)</f>
        <v/>
      </c>
      <c r="I600" s="9" t="str">
        <f>IF('Macrobond Imports'!BS599="","",'Macrobond Imports'!BS599)</f>
        <v/>
      </c>
      <c r="J600" s="9" t="str">
        <f>IF('Macrobond Imports'!AA599="","",'Macrobond Imports'!AA599)</f>
        <v/>
      </c>
      <c r="K600" s="9">
        <f>IF('Macrobond Imports'!DF599="","",'Macrobond Imports'!DF599)</f>
        <v>126</v>
      </c>
      <c r="L600" s="9">
        <f>IF('Macrobond Imports'!EA599="","",'Macrobond Imports'!EA599)</f>
        <v>111.9</v>
      </c>
      <c r="M600" s="9">
        <f>IF('Macrobond Imports'!FA599="","",'Macrobond Imports'!FA599)</f>
        <v>91.4</v>
      </c>
      <c r="N600" s="9">
        <f>IF('Macrobond Imports'!FC599="","",'Macrobond Imports'!FC599)</f>
        <v>133.69999999999999</v>
      </c>
      <c r="P600" s="16">
        <f t="shared" si="501"/>
        <v>35339</v>
      </c>
      <c r="Q600" s="17" t="str">
        <f t="shared" si="502"/>
        <v/>
      </c>
      <c r="R600" s="17" t="str">
        <f t="shared" si="503"/>
        <v/>
      </c>
      <c r="S600" s="17" t="str">
        <f t="shared" si="504"/>
        <v/>
      </c>
      <c r="T600" s="17" t="str">
        <f t="shared" si="505"/>
        <v/>
      </c>
      <c r="U600" s="17" t="str">
        <f t="shared" si="506"/>
        <v/>
      </c>
      <c r="V600" s="17" t="str">
        <f t="shared" si="507"/>
        <v/>
      </c>
      <c r="W600" s="17" t="str">
        <f t="shared" si="508"/>
        <v/>
      </c>
      <c r="X600" s="17" t="str">
        <f t="shared" si="509"/>
        <v/>
      </c>
      <c r="Y600" s="17" t="str">
        <f t="shared" si="510"/>
        <v/>
      </c>
      <c r="Z600" s="17">
        <f t="shared" si="511"/>
        <v>-7.9302141157810979E-4</v>
      </c>
      <c r="AA600" s="17">
        <f t="shared" si="512"/>
        <v>-7.0984915705412099E-3</v>
      </c>
      <c r="AB600" s="17">
        <f t="shared" si="513"/>
        <v>1.330376940133049E-2</v>
      </c>
      <c r="AC600" s="17">
        <f t="shared" si="514"/>
        <v>-2.2388059701493601E-3</v>
      </c>
      <c r="AE600" s="17" t="str">
        <f t="shared" ca="1" si="515"/>
        <v/>
      </c>
      <c r="AF600" s="17" t="str">
        <f t="shared" ca="1" si="516"/>
        <v/>
      </c>
      <c r="AG600" s="17" t="str">
        <f t="shared" ca="1" si="517"/>
        <v/>
      </c>
      <c r="AH600" s="17" t="str">
        <f t="shared" ca="1" si="518"/>
        <v/>
      </c>
      <c r="AI600" s="17" t="str">
        <f t="shared" ca="1" si="519"/>
        <v/>
      </c>
      <c r="AJ600" s="17" t="str">
        <f t="shared" ca="1" si="520"/>
        <v/>
      </c>
      <c r="AK600" s="17" t="str">
        <f t="shared" ca="1" si="521"/>
        <v/>
      </c>
      <c r="AL600" s="17" t="str">
        <f t="shared" ca="1" si="522"/>
        <v/>
      </c>
      <c r="AM600" s="17" t="str">
        <f t="shared" ca="1" si="523"/>
        <v/>
      </c>
      <c r="AN600" s="17">
        <f t="shared" ca="1" si="524"/>
        <v>4.7846889952152249E-3</v>
      </c>
      <c r="AO600" s="17">
        <f t="shared" ca="1" si="525"/>
        <v>9.8135426889107036E-2</v>
      </c>
      <c r="AP600" s="17">
        <f t="shared" ca="1" si="526"/>
        <v>0.10253317249698424</v>
      </c>
      <c r="AQ600" s="17">
        <f t="shared" ca="1" si="527"/>
        <v>-1.5463917525773363E-2</v>
      </c>
      <c r="AS600" s="17" t="str">
        <f t="shared" ca="1" si="528"/>
        <v/>
      </c>
      <c r="AT600" s="17" t="str">
        <f t="shared" ca="1" si="529"/>
        <v/>
      </c>
      <c r="AU600" s="17" t="str">
        <f t="shared" ca="1" si="530"/>
        <v/>
      </c>
      <c r="AV600" s="17" t="str">
        <f t="shared" ca="1" si="531"/>
        <v/>
      </c>
      <c r="AW600" s="17" t="str">
        <f t="shared" ca="1" si="532"/>
        <v/>
      </c>
      <c r="AX600" s="17" t="str">
        <f t="shared" ca="1" si="533"/>
        <v/>
      </c>
      <c r="AY600" s="17" t="str">
        <f t="shared" ca="1" si="534"/>
        <v/>
      </c>
      <c r="AZ600" s="17" t="str">
        <f t="shared" ca="1" si="535"/>
        <v/>
      </c>
      <c r="BA600" s="17" t="str">
        <f t="shared" ca="1" si="536"/>
        <v/>
      </c>
      <c r="BB600" s="17">
        <f t="shared" ca="1" si="537"/>
        <v>1.6031744767983636E-2</v>
      </c>
      <c r="BC600" s="17">
        <f t="shared" ca="1" si="538"/>
        <v>-9.0962340301063649E-2</v>
      </c>
      <c r="BD600" s="17">
        <f t="shared" ca="1" si="539"/>
        <v>0.11732042799473708</v>
      </c>
      <c r="BE600" s="17">
        <f t="shared" ca="1" si="540"/>
        <v>2.9973751941696491E-3</v>
      </c>
      <c r="BG600" s="17" t="str">
        <f t="shared" ca="1" si="541"/>
        <v/>
      </c>
      <c r="BH600" s="17" t="str">
        <f t="shared" ca="1" si="542"/>
        <v/>
      </c>
      <c r="BI600" s="17" t="str">
        <f t="shared" ca="1" si="543"/>
        <v/>
      </c>
      <c r="BJ600" s="17" t="str">
        <f t="shared" ca="1" si="544"/>
        <v/>
      </c>
      <c r="BK600" s="17" t="str">
        <f t="shared" ca="1" si="545"/>
        <v/>
      </c>
      <c r="BL600" s="17" t="str">
        <f t="shared" ca="1" si="546"/>
        <v/>
      </c>
      <c r="BM600" s="17" t="str">
        <f t="shared" ca="1" si="547"/>
        <v/>
      </c>
      <c r="BN600" s="17" t="str">
        <f t="shared" ca="1" si="548"/>
        <v/>
      </c>
      <c r="BO600" s="17" t="str">
        <f t="shared" ca="1" si="549"/>
        <v/>
      </c>
      <c r="BP600" s="17">
        <f t="shared" ca="1" si="550"/>
        <v>4.7789657156200871E-3</v>
      </c>
      <c r="BQ600" s="17">
        <f t="shared" ca="1" si="551"/>
        <v>-3.9874586325032602E-2</v>
      </c>
      <c r="BR600" s="17">
        <f t="shared" ca="1" si="552"/>
        <v>1.325952376331796E-2</v>
      </c>
      <c r="BS600" s="17">
        <f t="shared" ca="1" si="553"/>
        <v>-1.4942097278363153E-3</v>
      </c>
      <c r="BX600">
        <f>IF('Macrobond Imports'!FG599="","",'Macrobond Imports'!FG599)</f>
        <v>82.7</v>
      </c>
      <c r="BY600" t="str">
        <f>IF('Macrobond Imports'!AI599="","",'Macrobond Imports'!AI599)</f>
        <v/>
      </c>
      <c r="CA600" s="37">
        <f t="shared" ca="1" si="554"/>
        <v>0.23617339312406571</v>
      </c>
      <c r="CB600" s="37" t="str">
        <f t="shared" ca="1" si="555"/>
        <v/>
      </c>
    </row>
    <row r="601" spans="1:80" x14ac:dyDescent="0.25">
      <c r="A601" s="10">
        <f>IF('Macrobond Imports'!A600="","",'Macrobond Imports'!A600)</f>
        <v>35370</v>
      </c>
      <c r="B601" s="9" t="str">
        <f>IF('Macrobond Imports'!B600="","",'Macrobond Imports'!B600)</f>
        <v/>
      </c>
      <c r="C601" s="9" t="str">
        <f>IF('Macrobond Imports'!C600="","",'Macrobond Imports'!C600)</f>
        <v/>
      </c>
      <c r="D601" s="9" t="str">
        <f>IF('Macrobond Imports'!Z600="","",'Macrobond Imports'!Z600)</f>
        <v/>
      </c>
      <c r="E601" s="9" t="str">
        <f>IF('Macrobond Imports'!BH600="","",'Macrobond Imports'!BH600)</f>
        <v/>
      </c>
      <c r="F601" s="9" t="str">
        <f>IF('Macrobond Imports'!BJ600="","",'Macrobond Imports'!BJ600)</f>
        <v/>
      </c>
      <c r="G601" s="9" t="str">
        <f>IF('Macrobond Imports'!BK600="","",'Macrobond Imports'!BK600)</f>
        <v/>
      </c>
      <c r="H601" s="9" t="str">
        <f>IF('Macrobond Imports'!BL600="","",'Macrobond Imports'!BL600)</f>
        <v/>
      </c>
      <c r="I601" s="9" t="str">
        <f>IF('Macrobond Imports'!BS600="","",'Macrobond Imports'!BS600)</f>
        <v/>
      </c>
      <c r="J601" s="9" t="str">
        <f>IF('Macrobond Imports'!AA600="","",'Macrobond Imports'!AA600)</f>
        <v/>
      </c>
      <c r="K601" s="9">
        <f>IF('Macrobond Imports'!DF600="","",'Macrobond Imports'!DF600)</f>
        <v>125.8</v>
      </c>
      <c r="L601" s="9">
        <f>IF('Macrobond Imports'!EA600="","",'Macrobond Imports'!EA600)</f>
        <v>115.7</v>
      </c>
      <c r="M601" s="9">
        <f>IF('Macrobond Imports'!FA600="","",'Macrobond Imports'!FA600)</f>
        <v>91.3</v>
      </c>
      <c r="N601" s="9">
        <f>IF('Macrobond Imports'!FC600="","",'Macrobond Imports'!FC600)</f>
        <v>133.69999999999999</v>
      </c>
      <c r="P601" s="16">
        <f t="shared" si="501"/>
        <v>35370</v>
      </c>
      <c r="Q601" s="17" t="str">
        <f t="shared" si="502"/>
        <v/>
      </c>
      <c r="R601" s="17" t="str">
        <f t="shared" si="503"/>
        <v/>
      </c>
      <c r="S601" s="17" t="str">
        <f t="shared" si="504"/>
        <v/>
      </c>
      <c r="T601" s="17" t="str">
        <f t="shared" si="505"/>
        <v/>
      </c>
      <c r="U601" s="17" t="str">
        <f t="shared" si="506"/>
        <v/>
      </c>
      <c r="V601" s="17" t="str">
        <f t="shared" si="507"/>
        <v/>
      </c>
      <c r="W601" s="17" t="str">
        <f t="shared" si="508"/>
        <v/>
      </c>
      <c r="X601" s="17" t="str">
        <f t="shared" si="509"/>
        <v/>
      </c>
      <c r="Y601" s="17" t="str">
        <f t="shared" si="510"/>
        <v/>
      </c>
      <c r="Z601" s="17">
        <f t="shared" si="511"/>
        <v>-1.5873015873015817E-3</v>
      </c>
      <c r="AA601" s="17">
        <f t="shared" si="512"/>
        <v>3.3958891867738927E-2</v>
      </c>
      <c r="AB601" s="17">
        <f t="shared" si="513"/>
        <v>-1.094091903720007E-3</v>
      </c>
      <c r="AC601" s="17">
        <f t="shared" si="514"/>
        <v>0</v>
      </c>
      <c r="AE601" s="17" t="str">
        <f t="shared" ca="1" si="515"/>
        <v/>
      </c>
      <c r="AF601" s="17" t="str">
        <f t="shared" ca="1" si="516"/>
        <v/>
      </c>
      <c r="AG601" s="17" t="str">
        <f t="shared" ca="1" si="517"/>
        <v/>
      </c>
      <c r="AH601" s="17" t="str">
        <f t="shared" ca="1" si="518"/>
        <v/>
      </c>
      <c r="AI601" s="17" t="str">
        <f t="shared" ca="1" si="519"/>
        <v/>
      </c>
      <c r="AJ601" s="17" t="str">
        <f t="shared" ca="1" si="520"/>
        <v/>
      </c>
      <c r="AK601" s="17" t="str">
        <f t="shared" ca="1" si="521"/>
        <v/>
      </c>
      <c r="AL601" s="17" t="str">
        <f t="shared" ca="1" si="522"/>
        <v/>
      </c>
      <c r="AM601" s="17" t="str">
        <f t="shared" ca="1" si="523"/>
        <v/>
      </c>
      <c r="AN601" s="17">
        <f t="shared" ca="1" si="524"/>
        <v>4.7923322683705027E-3</v>
      </c>
      <c r="AO601" s="17">
        <f t="shared" ca="1" si="525"/>
        <v>0.11143131604226708</v>
      </c>
      <c r="AP601" s="17">
        <f t="shared" ca="1" si="526"/>
        <v>0.10666666666666669</v>
      </c>
      <c r="AQ601" s="17">
        <f t="shared" ca="1" si="527"/>
        <v>-1.3284132841328455E-2</v>
      </c>
      <c r="AS601" s="17" t="str">
        <f t="shared" ca="1" si="528"/>
        <v/>
      </c>
      <c r="AT601" s="17" t="str">
        <f t="shared" ca="1" si="529"/>
        <v/>
      </c>
      <c r="AU601" s="17" t="str">
        <f t="shared" ca="1" si="530"/>
        <v/>
      </c>
      <c r="AV601" s="17" t="str">
        <f t="shared" ca="1" si="531"/>
        <v/>
      </c>
      <c r="AW601" s="17" t="str">
        <f t="shared" ca="1" si="532"/>
        <v/>
      </c>
      <c r="AX601" s="17" t="str">
        <f t="shared" ca="1" si="533"/>
        <v/>
      </c>
      <c r="AY601" s="17" t="str">
        <f t="shared" ca="1" si="534"/>
        <v/>
      </c>
      <c r="AZ601" s="17" t="str">
        <f t="shared" ca="1" si="535"/>
        <v/>
      </c>
      <c r="BA601" s="17" t="str">
        <f t="shared" ca="1" si="536"/>
        <v/>
      </c>
      <c r="BB601" s="17">
        <f t="shared" ca="1" si="537"/>
        <v>6.3846565072680495E-3</v>
      </c>
      <c r="BC601" s="17">
        <f t="shared" ca="1" si="538"/>
        <v>1.3949222716300946E-2</v>
      </c>
      <c r="BD601" s="17">
        <f t="shared" ca="1" si="539"/>
        <v>8.2906520840870801E-2</v>
      </c>
      <c r="BE601" s="17">
        <f t="shared" ca="1" si="540"/>
        <v>2.9973751941696491E-3</v>
      </c>
      <c r="BG601" s="17" t="str">
        <f t="shared" ca="1" si="541"/>
        <v/>
      </c>
      <c r="BH601" s="17" t="str">
        <f t="shared" ca="1" si="542"/>
        <v/>
      </c>
      <c r="BI601" s="17" t="str">
        <f t="shared" ca="1" si="543"/>
        <v/>
      </c>
      <c r="BJ601" s="17" t="str">
        <f t="shared" ca="1" si="544"/>
        <v/>
      </c>
      <c r="BK601" s="17" t="str">
        <f t="shared" ca="1" si="545"/>
        <v/>
      </c>
      <c r="BL601" s="17" t="str">
        <f t="shared" ca="1" si="546"/>
        <v/>
      </c>
      <c r="BM601" s="17" t="str">
        <f t="shared" ca="1" si="547"/>
        <v/>
      </c>
      <c r="BN601" s="17" t="str">
        <f t="shared" ca="1" si="548"/>
        <v/>
      </c>
      <c r="BO601" s="17" t="str">
        <f t="shared" ca="1" si="549"/>
        <v/>
      </c>
      <c r="BP601" s="17">
        <f t="shared" ca="1" si="550"/>
        <v>-6.3290980281845988E-3</v>
      </c>
      <c r="BQ601" s="17">
        <f t="shared" ca="1" si="551"/>
        <v>1.9289340874549588E-2</v>
      </c>
      <c r="BR601" s="17">
        <f t="shared" ca="1" si="552"/>
        <v>-6.5394920005338308E-3</v>
      </c>
      <c r="BS601" s="17">
        <f t="shared" ca="1" si="553"/>
        <v>-4.4725996881267438E-3</v>
      </c>
      <c r="BX601">
        <f>IF('Macrobond Imports'!FG600="","",'Macrobond Imports'!FG600)</f>
        <v>91.9</v>
      </c>
      <c r="BY601" t="str">
        <f>IF('Macrobond Imports'!AI600="","",'Macrobond Imports'!AI600)</f>
        <v/>
      </c>
      <c r="CA601" s="37">
        <f t="shared" ca="1" si="554"/>
        <v>0.34553440702781857</v>
      </c>
      <c r="CB601" s="37" t="str">
        <f t="shared" ca="1" si="555"/>
        <v/>
      </c>
    </row>
    <row r="602" spans="1:80" x14ac:dyDescent="0.25">
      <c r="A602" s="10">
        <f>IF('Macrobond Imports'!A601="","",'Macrobond Imports'!A601)</f>
        <v>35400</v>
      </c>
      <c r="B602" s="9" t="str">
        <f>IF('Macrobond Imports'!B601="","",'Macrobond Imports'!B601)</f>
        <v/>
      </c>
      <c r="C602" s="9" t="str">
        <f>IF('Macrobond Imports'!C601="","",'Macrobond Imports'!C601)</f>
        <v/>
      </c>
      <c r="D602" s="9" t="str">
        <f>IF('Macrobond Imports'!Z601="","",'Macrobond Imports'!Z601)</f>
        <v/>
      </c>
      <c r="E602" s="9" t="str">
        <f>IF('Macrobond Imports'!BH601="","",'Macrobond Imports'!BH601)</f>
        <v/>
      </c>
      <c r="F602" s="9" t="str">
        <f>IF('Macrobond Imports'!BJ601="","",'Macrobond Imports'!BJ601)</f>
        <v/>
      </c>
      <c r="G602" s="9" t="str">
        <f>IF('Macrobond Imports'!BK601="","",'Macrobond Imports'!BK601)</f>
        <v/>
      </c>
      <c r="H602" s="9" t="str">
        <f>IF('Macrobond Imports'!BL601="","",'Macrobond Imports'!BL601)</f>
        <v/>
      </c>
      <c r="I602" s="9" t="str">
        <f>IF('Macrobond Imports'!BS601="","",'Macrobond Imports'!BS601)</f>
        <v/>
      </c>
      <c r="J602" s="9" t="str">
        <f>IF('Macrobond Imports'!AA601="","",'Macrobond Imports'!AA601)</f>
        <v/>
      </c>
      <c r="K602" s="9">
        <f>IF('Macrobond Imports'!DF601="","",'Macrobond Imports'!DF601)</f>
        <v>126.4</v>
      </c>
      <c r="L602" s="9">
        <f>IF('Macrobond Imports'!EA601="","",'Macrobond Imports'!EA601)</f>
        <v>122.5</v>
      </c>
      <c r="M602" s="9">
        <f>IF('Macrobond Imports'!FA601="","",'Macrobond Imports'!FA601)</f>
        <v>93.8</v>
      </c>
      <c r="N602" s="9">
        <f>IF('Macrobond Imports'!FC601="","",'Macrobond Imports'!FC601)</f>
        <v>133.9</v>
      </c>
      <c r="P602" s="16">
        <f t="shared" si="501"/>
        <v>35400</v>
      </c>
      <c r="Q602" s="17" t="str">
        <f t="shared" si="502"/>
        <v/>
      </c>
      <c r="R602" s="17" t="str">
        <f t="shared" si="503"/>
        <v/>
      </c>
      <c r="S602" s="17" t="str">
        <f t="shared" si="504"/>
        <v/>
      </c>
      <c r="T602" s="17" t="str">
        <f t="shared" si="505"/>
        <v/>
      </c>
      <c r="U602" s="17" t="str">
        <f t="shared" si="506"/>
        <v/>
      </c>
      <c r="V602" s="17" t="str">
        <f t="shared" si="507"/>
        <v/>
      </c>
      <c r="W602" s="17" t="str">
        <f t="shared" si="508"/>
        <v/>
      </c>
      <c r="X602" s="17" t="str">
        <f t="shared" si="509"/>
        <v/>
      </c>
      <c r="Y602" s="17" t="str">
        <f t="shared" si="510"/>
        <v/>
      </c>
      <c r="Z602" s="17">
        <f t="shared" si="511"/>
        <v>4.7694753577107729E-3</v>
      </c>
      <c r="AA602" s="17">
        <f t="shared" si="512"/>
        <v>5.877268798617119E-2</v>
      </c>
      <c r="AB602" s="17">
        <f t="shared" si="513"/>
        <v>2.7382256297918905E-2</v>
      </c>
      <c r="AC602" s="17">
        <f t="shared" si="514"/>
        <v>1.4958863126404154E-3</v>
      </c>
      <c r="AE602" s="17" t="str">
        <f t="shared" ca="1" si="515"/>
        <v/>
      </c>
      <c r="AF602" s="17" t="str">
        <f t="shared" ca="1" si="516"/>
        <v/>
      </c>
      <c r="AG602" s="17" t="str">
        <f t="shared" ca="1" si="517"/>
        <v/>
      </c>
      <c r="AH602" s="17" t="str">
        <f t="shared" ca="1" si="518"/>
        <v/>
      </c>
      <c r="AI602" s="17" t="str">
        <f t="shared" ca="1" si="519"/>
        <v/>
      </c>
      <c r="AJ602" s="17" t="str">
        <f t="shared" ca="1" si="520"/>
        <v/>
      </c>
      <c r="AK602" s="17" t="str">
        <f t="shared" ca="1" si="521"/>
        <v/>
      </c>
      <c r="AL602" s="17" t="str">
        <f t="shared" ca="1" si="522"/>
        <v/>
      </c>
      <c r="AM602" s="17" t="str">
        <f t="shared" ca="1" si="523"/>
        <v/>
      </c>
      <c r="AN602" s="17">
        <f t="shared" ca="1" si="524"/>
        <v>7.9744816586921896E-3</v>
      </c>
      <c r="AO602" s="17">
        <f t="shared" ca="1" si="525"/>
        <v>0.15023474178403751</v>
      </c>
      <c r="AP602" s="17">
        <f t="shared" ca="1" si="526"/>
        <v>0.11269276393831551</v>
      </c>
      <c r="AQ602" s="17">
        <f t="shared" ca="1" si="527"/>
        <v>-9.6153846153844702E-3</v>
      </c>
      <c r="AS602" s="17" t="str">
        <f t="shared" ca="1" si="528"/>
        <v/>
      </c>
      <c r="AT602" s="17" t="str">
        <f t="shared" ca="1" si="529"/>
        <v/>
      </c>
      <c r="AU602" s="17" t="str">
        <f t="shared" ca="1" si="530"/>
        <v/>
      </c>
      <c r="AV602" s="17" t="str">
        <f t="shared" ca="1" si="531"/>
        <v/>
      </c>
      <c r="AW602" s="17" t="str">
        <f t="shared" ca="1" si="532"/>
        <v/>
      </c>
      <c r="AX602" s="17" t="str">
        <f t="shared" ca="1" si="533"/>
        <v/>
      </c>
      <c r="AY602" s="17" t="str">
        <f t="shared" ca="1" si="534"/>
        <v/>
      </c>
      <c r="AZ602" s="17" t="str">
        <f t="shared" ca="1" si="535"/>
        <v/>
      </c>
      <c r="BA602" s="17" t="str">
        <f t="shared" ca="1" si="536"/>
        <v/>
      </c>
      <c r="BB602" s="17">
        <f t="shared" ca="1" si="537"/>
        <v>9.5502705122765263E-3</v>
      </c>
      <c r="BC602" s="17">
        <f t="shared" ca="1" si="538"/>
        <v>0.39588194724861614</v>
      </c>
      <c r="BD602" s="17">
        <f t="shared" ca="1" si="539"/>
        <v>0.16945954621211112</v>
      </c>
      <c r="BE602" s="17">
        <f t="shared" ca="1" si="540"/>
        <v>-2.981734787545709E-3</v>
      </c>
      <c r="BG602" s="17" t="str">
        <f t="shared" ca="1" si="541"/>
        <v/>
      </c>
      <c r="BH602" s="17" t="str">
        <f t="shared" ca="1" si="542"/>
        <v/>
      </c>
      <c r="BI602" s="17" t="str">
        <f t="shared" ca="1" si="543"/>
        <v/>
      </c>
      <c r="BJ602" s="17" t="str">
        <f t="shared" ca="1" si="544"/>
        <v/>
      </c>
      <c r="BK602" s="17" t="str">
        <f t="shared" ca="1" si="545"/>
        <v/>
      </c>
      <c r="BL602" s="17" t="str">
        <f t="shared" ca="1" si="546"/>
        <v/>
      </c>
      <c r="BM602" s="17" t="str">
        <f t="shared" ca="1" si="547"/>
        <v/>
      </c>
      <c r="BN602" s="17" t="str">
        <f t="shared" ca="1" si="548"/>
        <v/>
      </c>
      <c r="BO602" s="17" t="str">
        <f t="shared" ca="1" si="549"/>
        <v/>
      </c>
      <c r="BP602" s="17">
        <f t="shared" ca="1" si="550"/>
        <v>9.5616986106092927E-3</v>
      </c>
      <c r="BQ602" s="17">
        <f t="shared" ca="1" si="551"/>
        <v>0.19202801846715034</v>
      </c>
      <c r="BR602" s="17">
        <f t="shared" ca="1" si="552"/>
        <v>0.10332322192390997</v>
      </c>
      <c r="BS602" s="17">
        <f t="shared" ca="1" si="553"/>
        <v>0</v>
      </c>
      <c r="BX602">
        <f>IF('Macrobond Imports'!FG601="","",'Macrobond Imports'!FG601)</f>
        <v>109.6</v>
      </c>
      <c r="BY602" t="str">
        <f>IF('Macrobond Imports'!AI601="","",'Macrobond Imports'!AI601)</f>
        <v/>
      </c>
      <c r="CA602" s="37">
        <f t="shared" ca="1" si="554"/>
        <v>0.51172413793103444</v>
      </c>
      <c r="CB602" s="37" t="str">
        <f t="shared" ca="1" si="555"/>
        <v/>
      </c>
    </row>
    <row r="603" spans="1:80" x14ac:dyDescent="0.25">
      <c r="A603" s="10">
        <f>IF('Macrobond Imports'!A602="","",'Macrobond Imports'!A602)</f>
        <v>35431</v>
      </c>
      <c r="B603" s="9" t="str">
        <f>IF('Macrobond Imports'!B602="","",'Macrobond Imports'!B602)</f>
        <v/>
      </c>
      <c r="C603" s="9" t="str">
        <f>IF('Macrobond Imports'!C602="","",'Macrobond Imports'!C602)</f>
        <v/>
      </c>
      <c r="D603" s="9" t="str">
        <f>IF('Macrobond Imports'!Z602="","",'Macrobond Imports'!Z602)</f>
        <v/>
      </c>
      <c r="E603" s="9" t="str">
        <f>IF('Macrobond Imports'!BH602="","",'Macrobond Imports'!BH602)</f>
        <v/>
      </c>
      <c r="F603" s="9" t="str">
        <f>IF('Macrobond Imports'!BJ602="","",'Macrobond Imports'!BJ602)</f>
        <v/>
      </c>
      <c r="G603" s="9" t="str">
        <f>IF('Macrobond Imports'!BK602="","",'Macrobond Imports'!BK602)</f>
        <v/>
      </c>
      <c r="H603" s="9" t="str">
        <f>IF('Macrobond Imports'!BL602="","",'Macrobond Imports'!BL602)</f>
        <v/>
      </c>
      <c r="I603" s="9" t="str">
        <f>IF('Macrobond Imports'!BS602="","",'Macrobond Imports'!BS602)</f>
        <v/>
      </c>
      <c r="J603" s="9" t="str">
        <f>IF('Macrobond Imports'!AA602="","",'Macrobond Imports'!AA602)</f>
        <v/>
      </c>
      <c r="K603" s="9">
        <f>IF('Macrobond Imports'!DF602="","",'Macrobond Imports'!DF602)</f>
        <v>126.6</v>
      </c>
      <c r="L603" s="9">
        <f>IF('Macrobond Imports'!EA602="","",'Macrobond Imports'!EA602)</f>
        <v>127.5</v>
      </c>
      <c r="M603" s="9">
        <f>IF('Macrobond Imports'!FA602="","",'Macrobond Imports'!FA602)</f>
        <v>94.9</v>
      </c>
      <c r="N603" s="9">
        <f>IF('Macrobond Imports'!FC602="","",'Macrobond Imports'!FC602)</f>
        <v>134.1</v>
      </c>
      <c r="P603" s="16">
        <f t="shared" si="501"/>
        <v>35431</v>
      </c>
      <c r="Q603" s="17" t="str">
        <f t="shared" si="502"/>
        <v/>
      </c>
      <c r="R603" s="17" t="str">
        <f t="shared" si="503"/>
        <v/>
      </c>
      <c r="S603" s="17" t="str">
        <f t="shared" si="504"/>
        <v/>
      </c>
      <c r="T603" s="17" t="str">
        <f t="shared" si="505"/>
        <v/>
      </c>
      <c r="U603" s="17" t="str">
        <f t="shared" si="506"/>
        <v/>
      </c>
      <c r="V603" s="17" t="str">
        <f t="shared" si="507"/>
        <v/>
      </c>
      <c r="W603" s="17" t="str">
        <f t="shared" si="508"/>
        <v/>
      </c>
      <c r="X603" s="17" t="str">
        <f t="shared" si="509"/>
        <v/>
      </c>
      <c r="Y603" s="17" t="str">
        <f t="shared" si="510"/>
        <v/>
      </c>
      <c r="Z603" s="17">
        <f t="shared" si="511"/>
        <v>1.5822784810126667E-3</v>
      </c>
      <c r="AA603" s="17">
        <f t="shared" si="512"/>
        <v>4.081632653061229E-2</v>
      </c>
      <c r="AB603" s="17">
        <f t="shared" si="513"/>
        <v>1.1727078891258014E-2</v>
      </c>
      <c r="AC603" s="17">
        <f t="shared" si="514"/>
        <v>1.4936519790886837E-3</v>
      </c>
      <c r="AE603" s="17" t="str">
        <f t="shared" ca="1" si="515"/>
        <v/>
      </c>
      <c r="AF603" s="17" t="str">
        <f t="shared" ca="1" si="516"/>
        <v/>
      </c>
      <c r="AG603" s="17" t="str">
        <f t="shared" ca="1" si="517"/>
        <v/>
      </c>
      <c r="AH603" s="17" t="str">
        <f t="shared" ca="1" si="518"/>
        <v/>
      </c>
      <c r="AI603" s="17" t="str">
        <f t="shared" ca="1" si="519"/>
        <v/>
      </c>
      <c r="AJ603" s="17" t="str">
        <f t="shared" ca="1" si="520"/>
        <v/>
      </c>
      <c r="AK603" s="17" t="str">
        <f t="shared" ca="1" si="521"/>
        <v/>
      </c>
      <c r="AL603" s="17" t="str">
        <f t="shared" ca="1" si="522"/>
        <v/>
      </c>
      <c r="AM603" s="17" t="str">
        <f t="shared" ca="1" si="523"/>
        <v/>
      </c>
      <c r="AN603" s="17">
        <f t="shared" ca="1" si="524"/>
        <v>8.7649402390437281E-3</v>
      </c>
      <c r="AO603" s="17">
        <f t="shared" ca="1" si="525"/>
        <v>0.16120218579234979</v>
      </c>
      <c r="AP603" s="17">
        <f t="shared" ca="1" si="526"/>
        <v>9.4579008073817805E-2</v>
      </c>
      <c r="AQ603" s="17">
        <f t="shared" ca="1" si="527"/>
        <v>-5.1928783382790833E-3</v>
      </c>
      <c r="AS603" s="17" t="str">
        <f t="shared" ca="1" si="528"/>
        <v/>
      </c>
      <c r="AT603" s="17" t="str">
        <f t="shared" ca="1" si="529"/>
        <v/>
      </c>
      <c r="AU603" s="17" t="str">
        <f t="shared" ca="1" si="530"/>
        <v/>
      </c>
      <c r="AV603" s="17" t="str">
        <f t="shared" ca="1" si="531"/>
        <v/>
      </c>
      <c r="AW603" s="17" t="str">
        <f t="shared" ca="1" si="532"/>
        <v/>
      </c>
      <c r="AX603" s="17" t="str">
        <f t="shared" ca="1" si="533"/>
        <v/>
      </c>
      <c r="AY603" s="17" t="str">
        <f t="shared" ca="1" si="534"/>
        <v/>
      </c>
      <c r="AZ603" s="17" t="str">
        <f t="shared" ca="1" si="535"/>
        <v/>
      </c>
      <c r="BA603" s="17" t="str">
        <f t="shared" ca="1" si="536"/>
        <v/>
      </c>
      <c r="BB603" s="17">
        <f t="shared" ca="1" si="537"/>
        <v>1.918410590237607E-2</v>
      </c>
      <c r="BC603" s="17">
        <f t="shared" ca="1" si="538"/>
        <v>0.68546753999355103</v>
      </c>
      <c r="BD603" s="17">
        <f t="shared" ca="1" si="539"/>
        <v>0.16219784756603706</v>
      </c>
      <c r="BE603" s="17">
        <f t="shared" ca="1" si="540"/>
        <v>1.2020901915763771E-2</v>
      </c>
      <c r="BG603" s="17" t="str">
        <f t="shared" ca="1" si="541"/>
        <v/>
      </c>
      <c r="BH603" s="17" t="str">
        <f t="shared" ca="1" si="542"/>
        <v/>
      </c>
      <c r="BI603" s="17" t="str">
        <f t="shared" ca="1" si="543"/>
        <v/>
      </c>
      <c r="BJ603" s="17" t="str">
        <f t="shared" ca="1" si="544"/>
        <v/>
      </c>
      <c r="BK603" s="17" t="str">
        <f t="shared" ca="1" si="545"/>
        <v/>
      </c>
      <c r="BL603" s="17" t="str">
        <f t="shared" ca="1" si="546"/>
        <v/>
      </c>
      <c r="BM603" s="17" t="str">
        <f t="shared" ca="1" si="547"/>
        <v/>
      </c>
      <c r="BN603" s="17" t="str">
        <f t="shared" ca="1" si="548"/>
        <v/>
      </c>
      <c r="BO603" s="17" t="str">
        <f t="shared" ca="1" si="549"/>
        <v/>
      </c>
      <c r="BP603" s="17">
        <f t="shared" ca="1" si="550"/>
        <v>1.7606704655481531E-2</v>
      </c>
      <c r="BQ603" s="17">
        <f t="shared" ca="1" si="551"/>
        <v>0.23780186946629778</v>
      </c>
      <c r="BR603" s="17">
        <f t="shared" ca="1" si="552"/>
        <v>0.13953823826014999</v>
      </c>
      <c r="BS603" s="17">
        <f t="shared" ca="1" si="553"/>
        <v>7.499036358420863E-3</v>
      </c>
      <c r="BX603">
        <f>IF('Macrobond Imports'!FG602="","",'Macrobond Imports'!FG602)</f>
        <v>119.4</v>
      </c>
      <c r="BY603" t="str">
        <f>IF('Macrobond Imports'!AI602="","",'Macrobond Imports'!AI602)</f>
        <v/>
      </c>
      <c r="CA603" s="37">
        <f t="shared" ca="1" si="554"/>
        <v>0.52880921895006416</v>
      </c>
      <c r="CB603" s="37" t="str">
        <f t="shared" ca="1" si="555"/>
        <v/>
      </c>
    </row>
    <row r="604" spans="1:80" x14ac:dyDescent="0.25">
      <c r="A604" s="10">
        <f>IF('Macrobond Imports'!A603="","",'Macrobond Imports'!A603)</f>
        <v>35462</v>
      </c>
      <c r="B604" s="9" t="str">
        <f>IF('Macrobond Imports'!B603="","",'Macrobond Imports'!B603)</f>
        <v/>
      </c>
      <c r="C604" s="9" t="str">
        <f>IF('Macrobond Imports'!C603="","",'Macrobond Imports'!C603)</f>
        <v/>
      </c>
      <c r="D604" s="9" t="str">
        <f>IF('Macrobond Imports'!Z603="","",'Macrobond Imports'!Z603)</f>
        <v/>
      </c>
      <c r="E604" s="9" t="str">
        <f>IF('Macrobond Imports'!BH603="","",'Macrobond Imports'!BH603)</f>
        <v/>
      </c>
      <c r="F604" s="9" t="str">
        <f>IF('Macrobond Imports'!BJ603="","",'Macrobond Imports'!BJ603)</f>
        <v/>
      </c>
      <c r="G604" s="9" t="str">
        <f>IF('Macrobond Imports'!BK603="","",'Macrobond Imports'!BK603)</f>
        <v/>
      </c>
      <c r="H604" s="9" t="str">
        <f>IF('Macrobond Imports'!BL603="","",'Macrobond Imports'!BL603)</f>
        <v/>
      </c>
      <c r="I604" s="9" t="str">
        <f>IF('Macrobond Imports'!BS603="","",'Macrobond Imports'!BS603)</f>
        <v/>
      </c>
      <c r="J604" s="9" t="str">
        <f>IF('Macrobond Imports'!AA603="","",'Macrobond Imports'!AA603)</f>
        <v/>
      </c>
      <c r="K604" s="9">
        <f>IF('Macrobond Imports'!DF603="","",'Macrobond Imports'!DF603)</f>
        <v>126.5</v>
      </c>
      <c r="L604" s="9">
        <f>IF('Macrobond Imports'!EA603="","",'Macrobond Imports'!EA603)</f>
        <v>116.6</v>
      </c>
      <c r="M604" s="9">
        <f>IF('Macrobond Imports'!FA603="","",'Macrobond Imports'!FA603)</f>
        <v>93.7</v>
      </c>
      <c r="N604" s="9">
        <f>IF('Macrobond Imports'!FC603="","",'Macrobond Imports'!FC603)</f>
        <v>134.1</v>
      </c>
      <c r="P604" s="16">
        <f t="shared" si="501"/>
        <v>35462</v>
      </c>
      <c r="Q604" s="17" t="str">
        <f t="shared" si="502"/>
        <v/>
      </c>
      <c r="R604" s="17" t="str">
        <f t="shared" si="503"/>
        <v/>
      </c>
      <c r="S604" s="17" t="str">
        <f t="shared" si="504"/>
        <v/>
      </c>
      <c r="T604" s="17" t="str">
        <f t="shared" si="505"/>
        <v/>
      </c>
      <c r="U604" s="17" t="str">
        <f t="shared" si="506"/>
        <v/>
      </c>
      <c r="V604" s="17" t="str">
        <f t="shared" si="507"/>
        <v/>
      </c>
      <c r="W604" s="17" t="str">
        <f t="shared" si="508"/>
        <v/>
      </c>
      <c r="X604" s="17" t="str">
        <f t="shared" si="509"/>
        <v/>
      </c>
      <c r="Y604" s="17" t="str">
        <f t="shared" si="510"/>
        <v/>
      </c>
      <c r="Z604" s="17">
        <f t="shared" si="511"/>
        <v>-7.8988941548174818E-4</v>
      </c>
      <c r="AA604" s="17">
        <f t="shared" si="512"/>
        <v>-8.5490196078431446E-2</v>
      </c>
      <c r="AB604" s="17">
        <f t="shared" si="513"/>
        <v>-1.2644889357218192E-2</v>
      </c>
      <c r="AC604" s="17">
        <f t="shared" si="514"/>
        <v>0</v>
      </c>
      <c r="AE604" s="17" t="str">
        <f t="shared" ca="1" si="515"/>
        <v/>
      </c>
      <c r="AF604" s="17" t="str">
        <f t="shared" ca="1" si="516"/>
        <v/>
      </c>
      <c r="AG604" s="17" t="str">
        <f t="shared" ca="1" si="517"/>
        <v/>
      </c>
      <c r="AH604" s="17" t="str">
        <f t="shared" ca="1" si="518"/>
        <v/>
      </c>
      <c r="AI604" s="17" t="str">
        <f t="shared" ca="1" si="519"/>
        <v/>
      </c>
      <c r="AJ604" s="17" t="str">
        <f t="shared" ca="1" si="520"/>
        <v/>
      </c>
      <c r="AK604" s="17" t="str">
        <f t="shared" ca="1" si="521"/>
        <v/>
      </c>
      <c r="AL604" s="17" t="str">
        <f t="shared" ca="1" si="522"/>
        <v/>
      </c>
      <c r="AM604" s="17" t="str">
        <f t="shared" ca="1" si="523"/>
        <v/>
      </c>
      <c r="AN604" s="17">
        <f t="shared" ca="1" si="524"/>
        <v>1.2000000000000011E-2</v>
      </c>
      <c r="AO604" s="17">
        <f t="shared" ca="1" si="525"/>
        <v>4.4802867383512579E-2</v>
      </c>
      <c r="AP604" s="17">
        <f t="shared" ca="1" si="526"/>
        <v>9.4626168224299256E-2</v>
      </c>
      <c r="AQ604" s="17">
        <f t="shared" ca="1" si="527"/>
        <v>-2.2321428571429047E-3</v>
      </c>
      <c r="AS604" s="17" t="str">
        <f t="shared" ca="1" si="528"/>
        <v/>
      </c>
      <c r="AT604" s="17" t="str">
        <f t="shared" ca="1" si="529"/>
        <v/>
      </c>
      <c r="AU604" s="17" t="str">
        <f t="shared" ca="1" si="530"/>
        <v/>
      </c>
      <c r="AV604" s="17" t="str">
        <f t="shared" ca="1" si="531"/>
        <v/>
      </c>
      <c r="AW604" s="17" t="str">
        <f t="shared" ca="1" si="532"/>
        <v/>
      </c>
      <c r="AX604" s="17" t="str">
        <f t="shared" ca="1" si="533"/>
        <v/>
      </c>
      <c r="AY604" s="17" t="str">
        <f t="shared" ca="1" si="534"/>
        <v/>
      </c>
      <c r="AZ604" s="17" t="str">
        <f t="shared" ca="1" si="535"/>
        <v/>
      </c>
      <c r="BA604" s="17" t="str">
        <f t="shared" ca="1" si="536"/>
        <v/>
      </c>
      <c r="BB604" s="17">
        <f t="shared" ca="1" si="537"/>
        <v>2.2444016252858967E-2</v>
      </c>
      <c r="BC604" s="17">
        <f t="shared" ca="1" si="538"/>
        <v>3.1479891452023345E-2</v>
      </c>
      <c r="BD604" s="17">
        <f t="shared" ca="1" si="539"/>
        <v>0.10936702683090527</v>
      </c>
      <c r="BE604" s="17">
        <f t="shared" ca="1" si="540"/>
        <v>1.2020901915763771E-2</v>
      </c>
      <c r="BG604" s="17" t="str">
        <f t="shared" ca="1" si="541"/>
        <v/>
      </c>
      <c r="BH604" s="17" t="str">
        <f t="shared" ca="1" si="542"/>
        <v/>
      </c>
      <c r="BI604" s="17" t="str">
        <f t="shared" ca="1" si="543"/>
        <v/>
      </c>
      <c r="BJ604" s="17" t="str">
        <f t="shared" ca="1" si="544"/>
        <v/>
      </c>
      <c r="BK604" s="17" t="str">
        <f t="shared" ca="1" si="545"/>
        <v/>
      </c>
      <c r="BL604" s="17" t="str">
        <f t="shared" ca="1" si="546"/>
        <v/>
      </c>
      <c r="BM604" s="17" t="str">
        <f t="shared" ca="1" si="547"/>
        <v/>
      </c>
      <c r="BN604" s="17" t="str">
        <f t="shared" ca="1" si="548"/>
        <v/>
      </c>
      <c r="BO604" s="17" t="str">
        <f t="shared" ca="1" si="549"/>
        <v/>
      </c>
      <c r="BP604" s="17">
        <f t="shared" ca="1" si="550"/>
        <v>1.4382556087468412E-2</v>
      </c>
      <c r="BQ604" s="17">
        <f t="shared" ca="1" si="551"/>
        <v>2.2676994062775124E-2</v>
      </c>
      <c r="BR604" s="17">
        <f t="shared" ca="1" si="552"/>
        <v>9.6056927062201591E-2</v>
      </c>
      <c r="BS604" s="17">
        <f t="shared" ca="1" si="553"/>
        <v>7.499036358420863E-3</v>
      </c>
      <c r="BX604">
        <f>IF('Macrobond Imports'!FG603="","",'Macrobond Imports'!FG603)</f>
        <v>98</v>
      </c>
      <c r="BY604" t="str">
        <f>IF('Macrobond Imports'!AI603="","",'Macrobond Imports'!AI603)</f>
        <v/>
      </c>
      <c r="CA604" s="37">
        <f t="shared" ca="1" si="554"/>
        <v>0.18500604594921399</v>
      </c>
      <c r="CB604" s="37" t="str">
        <f t="shared" ca="1" si="555"/>
        <v/>
      </c>
    </row>
    <row r="605" spans="1:80" x14ac:dyDescent="0.25">
      <c r="A605" s="10">
        <f>IF('Macrobond Imports'!A604="","",'Macrobond Imports'!A604)</f>
        <v>35490</v>
      </c>
      <c r="B605" s="9" t="str">
        <f>IF('Macrobond Imports'!B604="","",'Macrobond Imports'!B604)</f>
        <v/>
      </c>
      <c r="C605" s="9" t="str">
        <f>IF('Macrobond Imports'!C604="","",'Macrobond Imports'!C604)</f>
        <v/>
      </c>
      <c r="D605" s="9" t="str">
        <f>IF('Macrobond Imports'!Z604="","",'Macrobond Imports'!Z604)</f>
        <v/>
      </c>
      <c r="E605" s="9" t="str">
        <f>IF('Macrobond Imports'!BH604="","",'Macrobond Imports'!BH604)</f>
        <v/>
      </c>
      <c r="F605" s="9" t="str">
        <f>IF('Macrobond Imports'!BJ604="","",'Macrobond Imports'!BJ604)</f>
        <v/>
      </c>
      <c r="G605" s="9" t="str">
        <f>IF('Macrobond Imports'!BK604="","",'Macrobond Imports'!BK604)</f>
        <v/>
      </c>
      <c r="H605" s="9" t="str">
        <f>IF('Macrobond Imports'!BL604="","",'Macrobond Imports'!BL604)</f>
        <v/>
      </c>
      <c r="I605" s="9" t="str">
        <f>IF('Macrobond Imports'!BS604="","",'Macrobond Imports'!BS604)</f>
        <v/>
      </c>
      <c r="J605" s="9" t="str">
        <f>IF('Macrobond Imports'!AA604="","",'Macrobond Imports'!AA604)</f>
        <v/>
      </c>
      <c r="K605" s="9">
        <f>IF('Macrobond Imports'!DF604="","",'Macrobond Imports'!DF604)</f>
        <v>126.1</v>
      </c>
      <c r="L605" s="9">
        <f>IF('Macrobond Imports'!EA604="","",'Macrobond Imports'!EA604)</f>
        <v>107.5</v>
      </c>
      <c r="M605" s="9">
        <f>IF('Macrobond Imports'!FA604="","",'Macrobond Imports'!FA604)</f>
        <v>91.1</v>
      </c>
      <c r="N605" s="9">
        <f>IF('Macrobond Imports'!FC604="","",'Macrobond Imports'!FC604)</f>
        <v>134.19999999999999</v>
      </c>
      <c r="P605" s="16">
        <f t="shared" si="501"/>
        <v>35490</v>
      </c>
      <c r="Q605" s="17" t="str">
        <f t="shared" si="502"/>
        <v/>
      </c>
      <c r="R605" s="17" t="str">
        <f t="shared" si="503"/>
        <v/>
      </c>
      <c r="S605" s="17" t="str">
        <f t="shared" si="504"/>
        <v/>
      </c>
      <c r="T605" s="17" t="str">
        <f t="shared" si="505"/>
        <v/>
      </c>
      <c r="U605" s="17" t="str">
        <f t="shared" si="506"/>
        <v/>
      </c>
      <c r="V605" s="17" t="str">
        <f t="shared" si="507"/>
        <v/>
      </c>
      <c r="W605" s="17" t="str">
        <f t="shared" si="508"/>
        <v/>
      </c>
      <c r="X605" s="17" t="str">
        <f t="shared" si="509"/>
        <v/>
      </c>
      <c r="Y605" s="17" t="str">
        <f t="shared" si="510"/>
        <v/>
      </c>
      <c r="Z605" s="17">
        <f t="shared" si="511"/>
        <v>-3.1620553359684722E-3</v>
      </c>
      <c r="AA605" s="17">
        <f t="shared" si="512"/>
        <v>-7.8044596912521413E-2</v>
      </c>
      <c r="AB605" s="17">
        <f t="shared" si="513"/>
        <v>-2.77481323372466E-2</v>
      </c>
      <c r="AC605" s="17">
        <f t="shared" si="514"/>
        <v>7.4571215510799149E-4</v>
      </c>
      <c r="AE605" s="17" t="str">
        <f t="shared" ca="1" si="515"/>
        <v/>
      </c>
      <c r="AF605" s="17" t="str">
        <f t="shared" ca="1" si="516"/>
        <v/>
      </c>
      <c r="AG605" s="17" t="str">
        <f t="shared" ca="1" si="517"/>
        <v/>
      </c>
      <c r="AH605" s="17" t="str">
        <f t="shared" ca="1" si="518"/>
        <v/>
      </c>
      <c r="AI605" s="17" t="str">
        <f t="shared" ca="1" si="519"/>
        <v/>
      </c>
      <c r="AJ605" s="17" t="str">
        <f t="shared" ca="1" si="520"/>
        <v/>
      </c>
      <c r="AK605" s="17" t="str">
        <f t="shared" ca="1" si="521"/>
        <v/>
      </c>
      <c r="AL605" s="17" t="str">
        <f t="shared" ca="1" si="522"/>
        <v/>
      </c>
      <c r="AM605" s="17" t="str">
        <f t="shared" ca="1" si="523"/>
        <v/>
      </c>
      <c r="AN605" s="17">
        <f t="shared" ca="1" si="524"/>
        <v>6.384676775738285E-3</v>
      </c>
      <c r="AO605" s="17">
        <f t="shared" ca="1" si="525"/>
        <v>-2.0947176684881552E-2</v>
      </c>
      <c r="AP605" s="17">
        <f t="shared" ca="1" si="526"/>
        <v>3.6405005688282088E-2</v>
      </c>
      <c r="AQ605" s="17">
        <f t="shared" ca="1" si="527"/>
        <v>7.4571215510799149E-4</v>
      </c>
      <c r="AS605" s="17" t="str">
        <f t="shared" ca="1" si="528"/>
        <v/>
      </c>
      <c r="AT605" s="17" t="str">
        <f t="shared" ca="1" si="529"/>
        <v/>
      </c>
      <c r="AU605" s="17" t="str">
        <f t="shared" ca="1" si="530"/>
        <v/>
      </c>
      <c r="AV605" s="17" t="str">
        <f t="shared" ca="1" si="531"/>
        <v/>
      </c>
      <c r="AW605" s="17" t="str">
        <f t="shared" ca="1" si="532"/>
        <v/>
      </c>
      <c r="AX605" s="17" t="str">
        <f t="shared" ca="1" si="533"/>
        <v/>
      </c>
      <c r="AY605" s="17" t="str">
        <f t="shared" ca="1" si="534"/>
        <v/>
      </c>
      <c r="AZ605" s="17" t="str">
        <f t="shared" ca="1" si="535"/>
        <v/>
      </c>
      <c r="BA605" s="17" t="str">
        <f t="shared" ca="1" si="536"/>
        <v/>
      </c>
      <c r="BB605" s="17">
        <f t="shared" ca="1" si="537"/>
        <v>-9.4599256631680007E-3</v>
      </c>
      <c r="BC605" s="17">
        <f t="shared" ca="1" si="538"/>
        <v>-0.40695246895773174</v>
      </c>
      <c r="BD605" s="17">
        <f t="shared" ca="1" si="539"/>
        <v>-0.11026196918636944</v>
      </c>
      <c r="BE605" s="17">
        <f t="shared" ca="1" si="540"/>
        <v>8.9920753353793792E-3</v>
      </c>
      <c r="BG605" s="17" t="str">
        <f t="shared" ca="1" si="541"/>
        <v/>
      </c>
      <c r="BH605" s="17" t="str">
        <f t="shared" ca="1" si="542"/>
        <v/>
      </c>
      <c r="BI605" s="17" t="str">
        <f t="shared" ca="1" si="543"/>
        <v/>
      </c>
      <c r="BJ605" s="17" t="str">
        <f t="shared" ca="1" si="544"/>
        <v/>
      </c>
      <c r="BK605" s="17" t="str">
        <f t="shared" ca="1" si="545"/>
        <v/>
      </c>
      <c r="BL605" s="17" t="str">
        <f t="shared" ca="1" si="546"/>
        <v/>
      </c>
      <c r="BM605" s="17" t="str">
        <f t="shared" ca="1" si="547"/>
        <v/>
      </c>
      <c r="BN605" s="17" t="str">
        <f t="shared" ca="1" si="548"/>
        <v/>
      </c>
      <c r="BO605" s="17" t="str">
        <f t="shared" ca="1" si="549"/>
        <v/>
      </c>
      <c r="BP605" s="17">
        <f t="shared" ca="1" si="550"/>
        <v>0</v>
      </c>
      <c r="BQ605" s="17">
        <f t="shared" ca="1" si="551"/>
        <v>-9.0151472803156274E-2</v>
      </c>
      <c r="BR605" s="17">
        <f t="shared" ca="1" si="552"/>
        <v>2.0055211134654805E-2</v>
      </c>
      <c r="BS605" s="17">
        <f t="shared" ca="1" si="553"/>
        <v>2.9873022944972849E-3</v>
      </c>
      <c r="BX605">
        <f>IF('Macrobond Imports'!FG604="","",'Macrobond Imports'!FG604)</f>
        <v>77.099999999999994</v>
      </c>
      <c r="BY605" t="str">
        <f>IF('Macrobond Imports'!AI604="","",'Macrobond Imports'!AI604)</f>
        <v/>
      </c>
      <c r="CA605" s="37">
        <f t="shared" ca="1" si="554"/>
        <v>-4.3424317617866026E-2</v>
      </c>
      <c r="CB605" s="37" t="str">
        <f t="shared" ca="1" si="555"/>
        <v/>
      </c>
    </row>
    <row r="606" spans="1:80" x14ac:dyDescent="0.25">
      <c r="A606" s="10">
        <f>IF('Macrobond Imports'!A605="","",'Macrobond Imports'!A605)</f>
        <v>35521</v>
      </c>
      <c r="B606" s="9" t="str">
        <f>IF('Macrobond Imports'!B605="","",'Macrobond Imports'!B605)</f>
        <v/>
      </c>
      <c r="C606" s="9" t="str">
        <f>IF('Macrobond Imports'!C605="","",'Macrobond Imports'!C605)</f>
        <v/>
      </c>
      <c r="D606" s="9" t="str">
        <f>IF('Macrobond Imports'!Z605="","",'Macrobond Imports'!Z605)</f>
        <v/>
      </c>
      <c r="E606" s="9" t="str">
        <f>IF('Macrobond Imports'!BH605="","",'Macrobond Imports'!BH605)</f>
        <v/>
      </c>
      <c r="F606" s="9" t="str">
        <f>IF('Macrobond Imports'!BJ605="","",'Macrobond Imports'!BJ605)</f>
        <v/>
      </c>
      <c r="G606" s="9" t="str">
        <f>IF('Macrobond Imports'!BK605="","",'Macrobond Imports'!BK605)</f>
        <v/>
      </c>
      <c r="H606" s="9" t="str">
        <f>IF('Macrobond Imports'!BL605="","",'Macrobond Imports'!BL605)</f>
        <v/>
      </c>
      <c r="I606" s="9" t="str">
        <f>IF('Macrobond Imports'!BS605="","",'Macrobond Imports'!BS605)</f>
        <v/>
      </c>
      <c r="J606" s="9" t="str">
        <f>IF('Macrobond Imports'!AA605="","",'Macrobond Imports'!AA605)</f>
        <v/>
      </c>
      <c r="K606" s="9">
        <f>IF('Macrobond Imports'!DF605="","",'Macrobond Imports'!DF605)</f>
        <v>125.6</v>
      </c>
      <c r="L606" s="9">
        <f>IF('Macrobond Imports'!EA605="","",'Macrobond Imports'!EA605)</f>
        <v>107.8</v>
      </c>
      <c r="M606" s="9">
        <f>IF('Macrobond Imports'!FA605="","",'Macrobond Imports'!FA605)</f>
        <v>88.5</v>
      </c>
      <c r="N606" s="9">
        <f>IF('Macrobond Imports'!FC605="","",'Macrobond Imports'!FC605)</f>
        <v>134.1</v>
      </c>
      <c r="P606" s="16">
        <f t="shared" si="501"/>
        <v>35521</v>
      </c>
      <c r="Q606" s="17" t="str">
        <f t="shared" si="502"/>
        <v/>
      </c>
      <c r="R606" s="17" t="str">
        <f t="shared" si="503"/>
        <v/>
      </c>
      <c r="S606" s="17" t="str">
        <f t="shared" si="504"/>
        <v/>
      </c>
      <c r="T606" s="17" t="str">
        <f t="shared" si="505"/>
        <v/>
      </c>
      <c r="U606" s="17" t="str">
        <f t="shared" si="506"/>
        <v/>
      </c>
      <c r="V606" s="17" t="str">
        <f t="shared" si="507"/>
        <v/>
      </c>
      <c r="W606" s="17" t="str">
        <f t="shared" si="508"/>
        <v/>
      </c>
      <c r="X606" s="17" t="str">
        <f t="shared" si="509"/>
        <v/>
      </c>
      <c r="Y606" s="17" t="str">
        <f t="shared" si="510"/>
        <v/>
      </c>
      <c r="Z606" s="17">
        <f t="shared" si="511"/>
        <v>-3.965107057890549E-3</v>
      </c>
      <c r="AA606" s="17">
        <f t="shared" si="512"/>
        <v>2.7906976744185297E-3</v>
      </c>
      <c r="AB606" s="17">
        <f t="shared" si="513"/>
        <v>-2.8540065861690445E-2</v>
      </c>
      <c r="AC606" s="17">
        <f t="shared" si="514"/>
        <v>-7.4515648286133107E-4</v>
      </c>
      <c r="AE606" s="17" t="str">
        <f t="shared" ca="1" si="515"/>
        <v/>
      </c>
      <c r="AF606" s="17" t="str">
        <f t="shared" ca="1" si="516"/>
        <v/>
      </c>
      <c r="AG606" s="17" t="str">
        <f t="shared" ca="1" si="517"/>
        <v/>
      </c>
      <c r="AH606" s="17" t="str">
        <f t="shared" ca="1" si="518"/>
        <v/>
      </c>
      <c r="AI606" s="17" t="str">
        <f t="shared" ca="1" si="519"/>
        <v/>
      </c>
      <c r="AJ606" s="17" t="str">
        <f t="shared" ca="1" si="520"/>
        <v/>
      </c>
      <c r="AK606" s="17" t="str">
        <f t="shared" ca="1" si="521"/>
        <v/>
      </c>
      <c r="AL606" s="17" t="str">
        <f t="shared" ca="1" si="522"/>
        <v/>
      </c>
      <c r="AM606" s="17" t="str">
        <f t="shared" ca="1" si="523"/>
        <v/>
      </c>
      <c r="AN606" s="17">
        <f t="shared" ca="1" si="524"/>
        <v>-7.9554494828959488E-4</v>
      </c>
      <c r="AO606" s="17">
        <f t="shared" ca="1" si="525"/>
        <v>-5.6042031523642732E-2</v>
      </c>
      <c r="AP606" s="17">
        <f t="shared" ca="1" si="526"/>
        <v>-2.5330396475770844E-2</v>
      </c>
      <c r="AQ606" s="17">
        <f t="shared" ca="1" si="527"/>
        <v>2.2421524663676085E-3</v>
      </c>
      <c r="AS606" s="17" t="str">
        <f t="shared" ca="1" si="528"/>
        <v/>
      </c>
      <c r="AT606" s="17" t="str">
        <f t="shared" ca="1" si="529"/>
        <v/>
      </c>
      <c r="AU606" s="17" t="str">
        <f t="shared" ca="1" si="530"/>
        <v/>
      </c>
      <c r="AV606" s="17" t="str">
        <f t="shared" ca="1" si="531"/>
        <v/>
      </c>
      <c r="AW606" s="17" t="str">
        <f t="shared" ca="1" si="532"/>
        <v/>
      </c>
      <c r="AX606" s="17" t="str">
        <f t="shared" ca="1" si="533"/>
        <v/>
      </c>
      <c r="AY606" s="17" t="str">
        <f t="shared" ca="1" si="534"/>
        <v/>
      </c>
      <c r="AZ606" s="17" t="str">
        <f t="shared" ca="1" si="535"/>
        <v/>
      </c>
      <c r="BA606" s="17" t="str">
        <f t="shared" ca="1" si="536"/>
        <v/>
      </c>
      <c r="BB606" s="17">
        <f t="shared" ca="1" si="537"/>
        <v>-3.1223188881158159E-2</v>
      </c>
      <c r="BC606" s="17">
        <f t="shared" ca="1" si="538"/>
        <v>-0.48898422810743403</v>
      </c>
      <c r="BD606" s="17">
        <f t="shared" ca="1" si="539"/>
        <v>-0.24367538830264246</v>
      </c>
      <c r="BE606" s="17">
        <f t="shared" ca="1" si="540"/>
        <v>0</v>
      </c>
      <c r="BG606" s="17" t="str">
        <f t="shared" ca="1" si="541"/>
        <v/>
      </c>
      <c r="BH606" s="17" t="str">
        <f t="shared" ca="1" si="542"/>
        <v/>
      </c>
      <c r="BI606" s="17" t="str">
        <f t="shared" ca="1" si="543"/>
        <v/>
      </c>
      <c r="BJ606" s="17" t="str">
        <f t="shared" ca="1" si="544"/>
        <v/>
      </c>
      <c r="BK606" s="17" t="str">
        <f t="shared" ca="1" si="545"/>
        <v/>
      </c>
      <c r="BL606" s="17" t="str">
        <f t="shared" ca="1" si="546"/>
        <v/>
      </c>
      <c r="BM606" s="17" t="str">
        <f t="shared" ca="1" si="547"/>
        <v/>
      </c>
      <c r="BN606" s="17" t="str">
        <f t="shared" ca="1" si="548"/>
        <v/>
      </c>
      <c r="BO606" s="17" t="str">
        <f t="shared" ca="1" si="549"/>
        <v/>
      </c>
      <c r="BP606" s="17">
        <f t="shared" ca="1" si="550"/>
        <v>-6.3391282438903795E-3</v>
      </c>
      <c r="BQ606" s="17">
        <f t="shared" ca="1" si="551"/>
        <v>-7.1937234908290737E-2</v>
      </c>
      <c r="BR606" s="17">
        <f t="shared" ca="1" si="552"/>
        <v>-6.2450622219881513E-2</v>
      </c>
      <c r="BS606" s="17">
        <f t="shared" ca="1" si="553"/>
        <v>5.9924959540025302E-3</v>
      </c>
      <c r="BX606">
        <f>IF('Macrobond Imports'!FG605="","",'Macrobond Imports'!FG605)</f>
        <v>76.400000000000006</v>
      </c>
      <c r="BY606" t="str">
        <f>IF('Macrobond Imports'!AI605="","",'Macrobond Imports'!AI605)</f>
        <v/>
      </c>
      <c r="CA606" s="37">
        <f t="shared" ca="1" si="554"/>
        <v>-0.12485681557846495</v>
      </c>
      <c r="CB606" s="37" t="str">
        <f t="shared" ca="1" si="555"/>
        <v/>
      </c>
    </row>
    <row r="607" spans="1:80" x14ac:dyDescent="0.25">
      <c r="A607" s="10">
        <f>IF('Macrobond Imports'!A606="","",'Macrobond Imports'!A606)</f>
        <v>35551</v>
      </c>
      <c r="B607" s="9" t="str">
        <f>IF('Macrobond Imports'!B606="","",'Macrobond Imports'!B606)</f>
        <v/>
      </c>
      <c r="C607" s="9" t="str">
        <f>IF('Macrobond Imports'!C606="","",'Macrobond Imports'!C606)</f>
        <v/>
      </c>
      <c r="D607" s="9" t="str">
        <f>IF('Macrobond Imports'!Z606="","",'Macrobond Imports'!Z606)</f>
        <v/>
      </c>
      <c r="E607" s="9" t="str">
        <f>IF('Macrobond Imports'!BH606="","",'Macrobond Imports'!BH606)</f>
        <v/>
      </c>
      <c r="F607" s="9" t="str">
        <f>IF('Macrobond Imports'!BJ606="","",'Macrobond Imports'!BJ606)</f>
        <v/>
      </c>
      <c r="G607" s="9" t="str">
        <f>IF('Macrobond Imports'!BK606="","",'Macrobond Imports'!BK606)</f>
        <v/>
      </c>
      <c r="H607" s="9" t="str">
        <f>IF('Macrobond Imports'!BL606="","",'Macrobond Imports'!BL606)</f>
        <v/>
      </c>
      <c r="I607" s="9" t="str">
        <f>IF('Macrobond Imports'!BS606="","",'Macrobond Imports'!BS606)</f>
        <v/>
      </c>
      <c r="J607" s="9" t="str">
        <f>IF('Macrobond Imports'!AA606="","",'Macrobond Imports'!AA606)</f>
        <v/>
      </c>
      <c r="K607" s="9">
        <f>IF('Macrobond Imports'!DF606="","",'Macrobond Imports'!DF606)</f>
        <v>125.4</v>
      </c>
      <c r="L607" s="9">
        <f>IF('Macrobond Imports'!EA606="","",'Macrobond Imports'!EA606)</f>
        <v>109.1</v>
      </c>
      <c r="M607" s="9">
        <f>IF('Macrobond Imports'!FA606="","",'Macrobond Imports'!FA606)</f>
        <v>87.2</v>
      </c>
      <c r="N607" s="9">
        <f>IF('Macrobond Imports'!FC606="","",'Macrobond Imports'!FC606)</f>
        <v>134.19999999999999</v>
      </c>
      <c r="P607" s="16">
        <f t="shared" si="501"/>
        <v>35551</v>
      </c>
      <c r="Q607" s="17" t="str">
        <f t="shared" si="502"/>
        <v/>
      </c>
      <c r="R607" s="17" t="str">
        <f t="shared" si="503"/>
        <v/>
      </c>
      <c r="S607" s="17" t="str">
        <f t="shared" si="504"/>
        <v/>
      </c>
      <c r="T607" s="17" t="str">
        <f t="shared" si="505"/>
        <v/>
      </c>
      <c r="U607" s="17" t="str">
        <f t="shared" si="506"/>
        <v/>
      </c>
      <c r="V607" s="17" t="str">
        <f t="shared" si="507"/>
        <v/>
      </c>
      <c r="W607" s="17" t="str">
        <f t="shared" si="508"/>
        <v/>
      </c>
      <c r="X607" s="17" t="str">
        <f t="shared" si="509"/>
        <v/>
      </c>
      <c r="Y607" s="17" t="str">
        <f t="shared" si="510"/>
        <v/>
      </c>
      <c r="Z607" s="17">
        <f t="shared" si="511"/>
        <v>-1.5923566878980333E-3</v>
      </c>
      <c r="AA607" s="17">
        <f t="shared" si="512"/>
        <v>1.2059369202226389E-2</v>
      </c>
      <c r="AB607" s="17">
        <f t="shared" si="513"/>
        <v>-1.4689265536723117E-2</v>
      </c>
      <c r="AC607" s="17">
        <f t="shared" si="514"/>
        <v>7.4571215510799149E-4</v>
      </c>
      <c r="AE607" s="17" t="str">
        <f t="shared" ca="1" si="515"/>
        <v/>
      </c>
      <c r="AF607" s="17" t="str">
        <f t="shared" ca="1" si="516"/>
        <v/>
      </c>
      <c r="AG607" s="17" t="str">
        <f t="shared" ca="1" si="517"/>
        <v/>
      </c>
      <c r="AH607" s="17" t="str">
        <f t="shared" ca="1" si="518"/>
        <v/>
      </c>
      <c r="AI607" s="17" t="str">
        <f t="shared" ca="1" si="519"/>
        <v/>
      </c>
      <c r="AJ607" s="17" t="str">
        <f t="shared" ca="1" si="520"/>
        <v/>
      </c>
      <c r="AK607" s="17" t="str">
        <f t="shared" ca="1" si="521"/>
        <v/>
      </c>
      <c r="AL607" s="17" t="str">
        <f t="shared" ca="1" si="522"/>
        <v/>
      </c>
      <c r="AM607" s="17" t="str">
        <f t="shared" ca="1" si="523"/>
        <v/>
      </c>
      <c r="AN607" s="17">
        <f t="shared" ca="1" si="524"/>
        <v>-6.3391442155308342E-3</v>
      </c>
      <c r="AO607" s="17">
        <f t="shared" ca="1" si="525"/>
        <v>-4.7993019197207665E-2</v>
      </c>
      <c r="AP607" s="17">
        <f t="shared" ca="1" si="526"/>
        <v>-4.8034934497816484E-2</v>
      </c>
      <c r="AQ607" s="17">
        <f t="shared" ca="1" si="527"/>
        <v>1.4925373134326847E-3</v>
      </c>
      <c r="AS607" s="17" t="str">
        <f t="shared" ca="1" si="528"/>
        <v/>
      </c>
      <c r="AT607" s="17" t="str">
        <f t="shared" ca="1" si="529"/>
        <v/>
      </c>
      <c r="AU607" s="17" t="str">
        <f t="shared" ca="1" si="530"/>
        <v/>
      </c>
      <c r="AV607" s="17" t="str">
        <f t="shared" ca="1" si="531"/>
        <v/>
      </c>
      <c r="AW607" s="17" t="str">
        <f t="shared" ca="1" si="532"/>
        <v/>
      </c>
      <c r="AX607" s="17" t="str">
        <f t="shared" ca="1" si="533"/>
        <v/>
      </c>
      <c r="AY607" s="17" t="str">
        <f t="shared" ca="1" si="534"/>
        <v/>
      </c>
      <c r="AZ607" s="17" t="str">
        <f t="shared" ca="1" si="535"/>
        <v/>
      </c>
      <c r="BA607" s="17" t="str">
        <f t="shared" ca="1" si="536"/>
        <v/>
      </c>
      <c r="BB607" s="17">
        <f t="shared" ca="1" si="537"/>
        <v>-3.4331546842671257E-2</v>
      </c>
      <c r="BC607" s="17">
        <f t="shared" ca="1" si="538"/>
        <v>-0.2335129871894206</v>
      </c>
      <c r="BD607" s="17">
        <f t="shared" ca="1" si="539"/>
        <v>-0.24992001638487582</v>
      </c>
      <c r="BE607" s="17">
        <f t="shared" ca="1" si="540"/>
        <v>2.9861867991731739E-3</v>
      </c>
      <c r="BG607" s="17" t="str">
        <f t="shared" ca="1" si="541"/>
        <v/>
      </c>
      <c r="BH607" s="17" t="str">
        <f t="shared" ca="1" si="542"/>
        <v/>
      </c>
      <c r="BI607" s="17" t="str">
        <f t="shared" ca="1" si="543"/>
        <v/>
      </c>
      <c r="BJ607" s="17" t="str">
        <f t="shared" ca="1" si="544"/>
        <v/>
      </c>
      <c r="BK607" s="17" t="str">
        <f t="shared" ca="1" si="545"/>
        <v/>
      </c>
      <c r="BL607" s="17" t="str">
        <f t="shared" ca="1" si="546"/>
        <v/>
      </c>
      <c r="BM607" s="17" t="str">
        <f t="shared" ca="1" si="547"/>
        <v/>
      </c>
      <c r="BN607" s="17" t="str">
        <f t="shared" ca="1" si="548"/>
        <v/>
      </c>
      <c r="BO607" s="17" t="str">
        <f t="shared" ca="1" si="549"/>
        <v/>
      </c>
      <c r="BP607" s="17">
        <f t="shared" ca="1" si="550"/>
        <v>-6.3491903013083162E-3</v>
      </c>
      <c r="BQ607" s="17">
        <f t="shared" ca="1" si="551"/>
        <v>-0.11083413202415282</v>
      </c>
      <c r="BR607" s="17">
        <f t="shared" ca="1" si="552"/>
        <v>-8.7797170960052351E-2</v>
      </c>
      <c r="BS607" s="17">
        <f t="shared" ca="1" si="553"/>
        <v>7.4934170373284203E-3</v>
      </c>
      <c r="BX607">
        <f>IF('Macrobond Imports'!FG606="","",'Macrobond Imports'!FG606)</f>
        <v>80.8</v>
      </c>
      <c r="BY607" t="str">
        <f>IF('Macrobond Imports'!AI606="","",'Macrobond Imports'!AI606)</f>
        <v/>
      </c>
      <c r="CA607" s="37">
        <f t="shared" ca="1" si="554"/>
        <v>-3.0012004801920789E-2</v>
      </c>
      <c r="CB607" s="37" t="str">
        <f t="shared" ca="1" si="555"/>
        <v/>
      </c>
    </row>
    <row r="608" spans="1:80" x14ac:dyDescent="0.25">
      <c r="A608" s="10">
        <f>IF('Macrobond Imports'!A607="","",'Macrobond Imports'!A607)</f>
        <v>35582</v>
      </c>
      <c r="B608" s="9" t="str">
        <f>IF('Macrobond Imports'!B607="","",'Macrobond Imports'!B607)</f>
        <v/>
      </c>
      <c r="C608" s="9" t="str">
        <f>IF('Macrobond Imports'!C607="","",'Macrobond Imports'!C607)</f>
        <v/>
      </c>
      <c r="D608" s="9" t="str">
        <f>IF('Macrobond Imports'!Z607="","",'Macrobond Imports'!Z607)</f>
        <v/>
      </c>
      <c r="E608" s="9" t="str">
        <f>IF('Macrobond Imports'!BH607="","",'Macrobond Imports'!BH607)</f>
        <v/>
      </c>
      <c r="F608" s="9" t="str">
        <f>IF('Macrobond Imports'!BJ607="","",'Macrobond Imports'!BJ607)</f>
        <v/>
      </c>
      <c r="G608" s="9" t="str">
        <f>IF('Macrobond Imports'!BK607="","",'Macrobond Imports'!BK607)</f>
        <v/>
      </c>
      <c r="H608" s="9" t="str">
        <f>IF('Macrobond Imports'!BL607="","",'Macrobond Imports'!BL607)</f>
        <v/>
      </c>
      <c r="I608" s="9" t="str">
        <f>IF('Macrobond Imports'!BS607="","",'Macrobond Imports'!BS607)</f>
        <v/>
      </c>
      <c r="J608" s="9" t="str">
        <f>IF('Macrobond Imports'!AA607="","",'Macrobond Imports'!AA607)</f>
        <v/>
      </c>
      <c r="K608" s="9">
        <f>IF('Macrobond Imports'!DF607="","",'Macrobond Imports'!DF607)</f>
        <v>125.4</v>
      </c>
      <c r="L608" s="9">
        <f>IF('Macrobond Imports'!EA607="","",'Macrobond Imports'!EA607)</f>
        <v>106.2</v>
      </c>
      <c r="M608" s="9">
        <f>IF('Macrobond Imports'!FA607="","",'Macrobond Imports'!FA607)</f>
        <v>87.7</v>
      </c>
      <c r="N608" s="9">
        <f>IF('Macrobond Imports'!FC607="","",'Macrobond Imports'!FC607)</f>
        <v>134.19999999999999</v>
      </c>
      <c r="P608" s="16">
        <f t="shared" si="501"/>
        <v>35582</v>
      </c>
      <c r="Q608" s="17" t="str">
        <f t="shared" si="502"/>
        <v/>
      </c>
      <c r="R608" s="17" t="str">
        <f t="shared" si="503"/>
        <v/>
      </c>
      <c r="S608" s="17" t="str">
        <f t="shared" si="504"/>
        <v/>
      </c>
      <c r="T608" s="17" t="str">
        <f t="shared" si="505"/>
        <v/>
      </c>
      <c r="U608" s="17" t="str">
        <f t="shared" si="506"/>
        <v/>
      </c>
      <c r="V608" s="17" t="str">
        <f t="shared" si="507"/>
        <v/>
      </c>
      <c r="W608" s="17" t="str">
        <f t="shared" si="508"/>
        <v/>
      </c>
      <c r="X608" s="17" t="str">
        <f t="shared" si="509"/>
        <v/>
      </c>
      <c r="Y608" s="17" t="str">
        <f t="shared" si="510"/>
        <v/>
      </c>
      <c r="Z608" s="17">
        <f t="shared" si="511"/>
        <v>0</v>
      </c>
      <c r="AA608" s="17">
        <f t="shared" si="512"/>
        <v>-2.6581118240146528E-2</v>
      </c>
      <c r="AB608" s="17">
        <f t="shared" si="513"/>
        <v>5.7339449541284893E-3</v>
      </c>
      <c r="AC608" s="17">
        <f t="shared" si="514"/>
        <v>0</v>
      </c>
      <c r="AE608" s="17" t="str">
        <f t="shared" ca="1" si="515"/>
        <v/>
      </c>
      <c r="AF608" s="17" t="str">
        <f t="shared" ca="1" si="516"/>
        <v/>
      </c>
      <c r="AG608" s="17" t="str">
        <f t="shared" ca="1" si="517"/>
        <v/>
      </c>
      <c r="AH608" s="17" t="str">
        <f t="shared" ca="1" si="518"/>
        <v/>
      </c>
      <c r="AI608" s="17" t="str">
        <f t="shared" ca="1" si="519"/>
        <v/>
      </c>
      <c r="AJ608" s="17" t="str">
        <f t="shared" ca="1" si="520"/>
        <v/>
      </c>
      <c r="AK608" s="17" t="str">
        <f t="shared" ca="1" si="521"/>
        <v/>
      </c>
      <c r="AL608" s="17" t="str">
        <f t="shared" ca="1" si="522"/>
        <v/>
      </c>
      <c r="AM608" s="17" t="str">
        <f t="shared" ca="1" si="523"/>
        <v/>
      </c>
      <c r="AN608" s="17">
        <f t="shared" ca="1" si="524"/>
        <v>-3.1796502384736636E-3</v>
      </c>
      <c r="AO608" s="17">
        <f t="shared" ca="1" si="525"/>
        <v>-5.3475935828876997E-2</v>
      </c>
      <c r="AP608" s="17">
        <f t="shared" ca="1" si="526"/>
        <v>-1.7917133258678497E-2</v>
      </c>
      <c r="AQ608" s="17">
        <f t="shared" ca="1" si="527"/>
        <v>2.2404779686331366E-3</v>
      </c>
      <c r="AS608" s="17" t="str">
        <f t="shared" ca="1" si="528"/>
        <v/>
      </c>
      <c r="AT608" s="17" t="str">
        <f t="shared" ca="1" si="529"/>
        <v/>
      </c>
      <c r="AU608" s="17" t="str">
        <f t="shared" ca="1" si="530"/>
        <v/>
      </c>
      <c r="AV608" s="17" t="str">
        <f t="shared" ca="1" si="531"/>
        <v/>
      </c>
      <c r="AW608" s="17" t="str">
        <f t="shared" ca="1" si="532"/>
        <v/>
      </c>
      <c r="AX608" s="17" t="str">
        <f t="shared" ca="1" si="533"/>
        <v/>
      </c>
      <c r="AY608" s="17" t="str">
        <f t="shared" ca="1" si="534"/>
        <v/>
      </c>
      <c r="AZ608" s="17" t="str">
        <f t="shared" ca="1" si="535"/>
        <v/>
      </c>
      <c r="BA608" s="17" t="str">
        <f t="shared" ca="1" si="536"/>
        <v/>
      </c>
      <c r="BB608" s="17">
        <f t="shared" ca="1" si="537"/>
        <v>-2.2020391225213709E-2</v>
      </c>
      <c r="BC608" s="17">
        <f t="shared" ca="1" si="538"/>
        <v>-4.7501698361454792E-2</v>
      </c>
      <c r="BD608" s="17">
        <f t="shared" ca="1" si="539"/>
        <v>-0.14113507791158797</v>
      </c>
      <c r="BE608" s="17">
        <f t="shared" ca="1" si="540"/>
        <v>0</v>
      </c>
      <c r="BG608" s="17" t="str">
        <f t="shared" ca="1" si="541"/>
        <v/>
      </c>
      <c r="BH608" s="17" t="str">
        <f t="shared" ca="1" si="542"/>
        <v/>
      </c>
      <c r="BI608" s="17" t="str">
        <f t="shared" ca="1" si="543"/>
        <v/>
      </c>
      <c r="BJ608" s="17" t="str">
        <f t="shared" ca="1" si="544"/>
        <v/>
      </c>
      <c r="BK608" s="17" t="str">
        <f t="shared" ca="1" si="545"/>
        <v/>
      </c>
      <c r="BL608" s="17" t="str">
        <f t="shared" ca="1" si="546"/>
        <v/>
      </c>
      <c r="BM608" s="17" t="str">
        <f t="shared" ca="1" si="547"/>
        <v/>
      </c>
      <c r="BN608" s="17" t="str">
        <f t="shared" ca="1" si="548"/>
        <v/>
      </c>
      <c r="BO608" s="17" t="str">
        <f t="shared" ca="1" si="549"/>
        <v/>
      </c>
      <c r="BP608" s="17">
        <f t="shared" ca="1" si="550"/>
        <v>-1.5760194680339734E-2</v>
      </c>
      <c r="BQ608" s="17">
        <f t="shared" ca="1" si="551"/>
        <v>-0.24841715951686782</v>
      </c>
      <c r="BR608" s="17">
        <f t="shared" ca="1" si="552"/>
        <v>-0.12583480707943662</v>
      </c>
      <c r="BS608" s="17">
        <f t="shared" ca="1" si="553"/>
        <v>4.4859756787942739E-3</v>
      </c>
      <c r="BX608">
        <f>IF('Macrobond Imports'!FG607="","",'Macrobond Imports'!FG607)</f>
        <v>79.2</v>
      </c>
      <c r="BY608" t="str">
        <f>IF('Macrobond Imports'!AI607="","",'Macrobond Imports'!AI607)</f>
        <v/>
      </c>
      <c r="CA608" s="37">
        <f t="shared" ca="1" si="554"/>
        <v>2.0618556701031077E-2</v>
      </c>
      <c r="CB608" s="37" t="str">
        <f t="shared" ca="1" si="555"/>
        <v/>
      </c>
    </row>
    <row r="609" spans="1:80" x14ac:dyDescent="0.25">
      <c r="A609" s="10">
        <f>IF('Macrobond Imports'!A608="","",'Macrobond Imports'!A608)</f>
        <v>35612</v>
      </c>
      <c r="B609" s="9" t="str">
        <f>IF('Macrobond Imports'!B608="","",'Macrobond Imports'!B608)</f>
        <v/>
      </c>
      <c r="C609" s="9" t="str">
        <f>IF('Macrobond Imports'!C608="","",'Macrobond Imports'!C608)</f>
        <v/>
      </c>
      <c r="D609" s="9" t="str">
        <f>IF('Macrobond Imports'!Z608="","",'Macrobond Imports'!Z608)</f>
        <v/>
      </c>
      <c r="E609" s="9" t="str">
        <f>IF('Macrobond Imports'!BH608="","",'Macrobond Imports'!BH608)</f>
        <v/>
      </c>
      <c r="F609" s="9" t="str">
        <f>IF('Macrobond Imports'!BJ608="","",'Macrobond Imports'!BJ608)</f>
        <v/>
      </c>
      <c r="G609" s="9" t="str">
        <f>IF('Macrobond Imports'!BK608="","",'Macrobond Imports'!BK608)</f>
        <v/>
      </c>
      <c r="H609" s="9" t="str">
        <f>IF('Macrobond Imports'!BL608="","",'Macrobond Imports'!BL608)</f>
        <v/>
      </c>
      <c r="I609" s="9" t="str">
        <f>IF('Macrobond Imports'!BS608="","",'Macrobond Imports'!BS608)</f>
        <v/>
      </c>
      <c r="J609" s="9" t="str">
        <f>IF('Macrobond Imports'!AA608="","",'Macrobond Imports'!AA608)</f>
        <v/>
      </c>
      <c r="K609" s="9">
        <f>IF('Macrobond Imports'!DF608="","",'Macrobond Imports'!DF608)</f>
        <v>125.1</v>
      </c>
      <c r="L609" s="9">
        <f>IF('Macrobond Imports'!EA608="","",'Macrobond Imports'!EA608)</f>
        <v>106.2</v>
      </c>
      <c r="M609" s="9">
        <f>IF('Macrobond Imports'!FA608="","",'Macrobond Imports'!FA608)</f>
        <v>86.5</v>
      </c>
      <c r="N609" s="9">
        <f>IF('Macrobond Imports'!FC608="","",'Macrobond Imports'!FC608)</f>
        <v>134.19999999999999</v>
      </c>
      <c r="P609" s="16">
        <f t="shared" si="501"/>
        <v>35612</v>
      </c>
      <c r="Q609" s="17" t="str">
        <f t="shared" si="502"/>
        <v/>
      </c>
      <c r="R609" s="17" t="str">
        <f t="shared" si="503"/>
        <v/>
      </c>
      <c r="S609" s="17" t="str">
        <f t="shared" si="504"/>
        <v/>
      </c>
      <c r="T609" s="17" t="str">
        <f t="shared" si="505"/>
        <v/>
      </c>
      <c r="U609" s="17" t="str">
        <f t="shared" si="506"/>
        <v/>
      </c>
      <c r="V609" s="17" t="str">
        <f t="shared" si="507"/>
        <v/>
      </c>
      <c r="W609" s="17" t="str">
        <f t="shared" si="508"/>
        <v/>
      </c>
      <c r="X609" s="17" t="str">
        <f t="shared" si="509"/>
        <v/>
      </c>
      <c r="Y609" s="17" t="str">
        <f t="shared" si="510"/>
        <v/>
      </c>
      <c r="Z609" s="17">
        <f t="shared" si="511"/>
        <v>-2.3923444976077235E-3</v>
      </c>
      <c r="AA609" s="17">
        <f t="shared" si="512"/>
        <v>0</v>
      </c>
      <c r="AB609" s="17">
        <f t="shared" si="513"/>
        <v>-1.3683010262257711E-2</v>
      </c>
      <c r="AC609" s="17">
        <f t="shared" si="514"/>
        <v>0</v>
      </c>
      <c r="AE609" s="17" t="str">
        <f t="shared" ca="1" si="515"/>
        <v/>
      </c>
      <c r="AF609" s="17" t="str">
        <f t="shared" ca="1" si="516"/>
        <v/>
      </c>
      <c r="AG609" s="17" t="str">
        <f t="shared" ca="1" si="517"/>
        <v/>
      </c>
      <c r="AH609" s="17" t="str">
        <f t="shared" ca="1" si="518"/>
        <v/>
      </c>
      <c r="AI609" s="17" t="str">
        <f t="shared" ca="1" si="519"/>
        <v/>
      </c>
      <c r="AJ609" s="17" t="str">
        <f t="shared" ca="1" si="520"/>
        <v/>
      </c>
      <c r="AK609" s="17" t="str">
        <f t="shared" ca="1" si="521"/>
        <v/>
      </c>
      <c r="AL609" s="17" t="str">
        <f t="shared" ca="1" si="522"/>
        <v/>
      </c>
      <c r="AM609" s="17" t="str">
        <f t="shared" ca="1" si="523"/>
        <v/>
      </c>
      <c r="AN609" s="17">
        <f t="shared" ca="1" si="524"/>
        <v>-3.1872509960160222E-3</v>
      </c>
      <c r="AO609" s="17">
        <f t="shared" ca="1" si="525"/>
        <v>-7.3298429319371694E-2</v>
      </c>
      <c r="AP609" s="17">
        <f t="shared" ca="1" si="526"/>
        <v>-2.6996625421822351E-2</v>
      </c>
      <c r="AQ609" s="17">
        <f t="shared" ca="1" si="527"/>
        <v>4.4910179640718084E-3</v>
      </c>
      <c r="AS609" s="17" t="str">
        <f t="shared" ca="1" si="528"/>
        <v/>
      </c>
      <c r="AT609" s="17" t="str">
        <f t="shared" ca="1" si="529"/>
        <v/>
      </c>
      <c r="AU609" s="17" t="str">
        <f t="shared" ca="1" si="530"/>
        <v/>
      </c>
      <c r="AV609" s="17" t="str">
        <f t="shared" ca="1" si="531"/>
        <v/>
      </c>
      <c r="AW609" s="17" t="str">
        <f t="shared" ca="1" si="532"/>
        <v/>
      </c>
      <c r="AX609" s="17" t="str">
        <f t="shared" ca="1" si="533"/>
        <v/>
      </c>
      <c r="AY609" s="17" t="str">
        <f t="shared" ca="1" si="534"/>
        <v/>
      </c>
      <c r="AZ609" s="17" t="str">
        <f t="shared" ca="1" si="535"/>
        <v/>
      </c>
      <c r="BA609" s="17" t="str">
        <f t="shared" ca="1" si="536"/>
        <v/>
      </c>
      <c r="BB609" s="17">
        <f t="shared" ca="1" si="537"/>
        <v>-1.5828733983240029E-2</v>
      </c>
      <c r="BC609" s="17">
        <f t="shared" ca="1" si="538"/>
        <v>-5.8060469054332486E-2</v>
      </c>
      <c r="BD609" s="17">
        <f t="shared" ca="1" si="539"/>
        <v>-8.7377131614184034E-2</v>
      </c>
      <c r="BE609" s="17">
        <f t="shared" ca="1" si="540"/>
        <v>2.9861867991731739E-3</v>
      </c>
      <c r="BG609" s="17" t="str">
        <f t="shared" ca="1" si="541"/>
        <v/>
      </c>
      <c r="BH609" s="17" t="str">
        <f t="shared" ca="1" si="542"/>
        <v/>
      </c>
      <c r="BI609" s="17" t="str">
        <f t="shared" ca="1" si="543"/>
        <v/>
      </c>
      <c r="BJ609" s="17" t="str">
        <f t="shared" ca="1" si="544"/>
        <v/>
      </c>
      <c r="BK609" s="17" t="str">
        <f t="shared" ca="1" si="545"/>
        <v/>
      </c>
      <c r="BL609" s="17" t="str">
        <f t="shared" ca="1" si="546"/>
        <v/>
      </c>
      <c r="BM609" s="17" t="str">
        <f t="shared" ca="1" si="547"/>
        <v/>
      </c>
      <c r="BN609" s="17" t="str">
        <f t="shared" ca="1" si="548"/>
        <v/>
      </c>
      <c r="BO609" s="17" t="str">
        <f t="shared" ca="1" si="549"/>
        <v/>
      </c>
      <c r="BP609" s="17">
        <f t="shared" ca="1" si="550"/>
        <v>-2.3556299274499537E-2</v>
      </c>
      <c r="BQ609" s="17">
        <f t="shared" ca="1" si="551"/>
        <v>-0.30620899653979228</v>
      </c>
      <c r="BR609" s="17">
        <f t="shared" ca="1" si="552"/>
        <v>-0.16919368288509562</v>
      </c>
      <c r="BS609" s="17">
        <f t="shared" ca="1" si="553"/>
        <v>1.4919803968342915E-3</v>
      </c>
      <c r="BX609">
        <f>IF('Macrobond Imports'!FG608="","",'Macrobond Imports'!FG608)</f>
        <v>79.099999999999994</v>
      </c>
      <c r="BY609" t="str">
        <f>IF('Macrobond Imports'!AI608="","",'Macrobond Imports'!AI608)</f>
        <v/>
      </c>
      <c r="CA609" s="37">
        <f t="shared" ca="1" si="554"/>
        <v>-3.3007334963325197E-2</v>
      </c>
      <c r="CB609" s="37" t="str">
        <f t="shared" ca="1" si="555"/>
        <v/>
      </c>
    </row>
    <row r="610" spans="1:80" x14ac:dyDescent="0.25">
      <c r="A610" s="10">
        <f>IF('Macrobond Imports'!A609="","",'Macrobond Imports'!A609)</f>
        <v>35643</v>
      </c>
      <c r="B610" s="9" t="str">
        <f>IF('Macrobond Imports'!B609="","",'Macrobond Imports'!B609)</f>
        <v/>
      </c>
      <c r="C610" s="9" t="str">
        <f>IF('Macrobond Imports'!C609="","",'Macrobond Imports'!C609)</f>
        <v/>
      </c>
      <c r="D610" s="9" t="str">
        <f>IF('Macrobond Imports'!Z609="","",'Macrobond Imports'!Z609)</f>
        <v/>
      </c>
      <c r="E610" s="9" t="str">
        <f>IF('Macrobond Imports'!BH609="","",'Macrobond Imports'!BH609)</f>
        <v/>
      </c>
      <c r="F610" s="9" t="str">
        <f>IF('Macrobond Imports'!BJ609="","",'Macrobond Imports'!BJ609)</f>
        <v/>
      </c>
      <c r="G610" s="9" t="str">
        <f>IF('Macrobond Imports'!BK609="","",'Macrobond Imports'!BK609)</f>
        <v/>
      </c>
      <c r="H610" s="9" t="str">
        <f>IF('Macrobond Imports'!BL609="","",'Macrobond Imports'!BL609)</f>
        <v/>
      </c>
      <c r="I610" s="9" t="str">
        <f>IF('Macrobond Imports'!BS609="","",'Macrobond Imports'!BS609)</f>
        <v/>
      </c>
      <c r="J610" s="9" t="str">
        <f>IF('Macrobond Imports'!AA609="","",'Macrobond Imports'!AA609)</f>
        <v/>
      </c>
      <c r="K610" s="9">
        <f>IF('Macrobond Imports'!DF609="","",'Macrobond Imports'!DF609)</f>
        <v>125.3</v>
      </c>
      <c r="L610" s="9">
        <f>IF('Macrobond Imports'!EA609="","",'Macrobond Imports'!EA609)</f>
        <v>106.8</v>
      </c>
      <c r="M610" s="9">
        <f>IF('Macrobond Imports'!FA609="","",'Macrobond Imports'!FA609)</f>
        <v>87.4</v>
      </c>
      <c r="N610" s="9">
        <f>IF('Macrobond Imports'!FC609="","",'Macrobond Imports'!FC609)</f>
        <v>134.30000000000001</v>
      </c>
      <c r="P610" s="16">
        <f t="shared" si="501"/>
        <v>35643</v>
      </c>
      <c r="Q610" s="17" t="str">
        <f t="shared" si="502"/>
        <v/>
      </c>
      <c r="R610" s="17" t="str">
        <f t="shared" si="503"/>
        <v/>
      </c>
      <c r="S610" s="17" t="str">
        <f t="shared" si="504"/>
        <v/>
      </c>
      <c r="T610" s="17" t="str">
        <f t="shared" si="505"/>
        <v/>
      </c>
      <c r="U610" s="17" t="str">
        <f t="shared" si="506"/>
        <v/>
      </c>
      <c r="V610" s="17" t="str">
        <f t="shared" si="507"/>
        <v/>
      </c>
      <c r="W610" s="17" t="str">
        <f t="shared" si="508"/>
        <v/>
      </c>
      <c r="X610" s="17" t="str">
        <f t="shared" si="509"/>
        <v/>
      </c>
      <c r="Y610" s="17" t="str">
        <f t="shared" si="510"/>
        <v/>
      </c>
      <c r="Z610" s="17">
        <f t="shared" si="511"/>
        <v>1.5987210231813709E-3</v>
      </c>
      <c r="AA610" s="17">
        <f t="shared" si="512"/>
        <v>5.6497175141241307E-3</v>
      </c>
      <c r="AB610" s="17">
        <f t="shared" si="513"/>
        <v>1.0404624277456698E-2</v>
      </c>
      <c r="AC610" s="17">
        <f t="shared" si="514"/>
        <v>7.4515648286155312E-4</v>
      </c>
      <c r="AE610" s="17" t="str">
        <f t="shared" ca="1" si="515"/>
        <v/>
      </c>
      <c r="AF610" s="17" t="str">
        <f t="shared" ca="1" si="516"/>
        <v/>
      </c>
      <c r="AG610" s="17" t="str">
        <f t="shared" ca="1" si="517"/>
        <v/>
      </c>
      <c r="AH610" s="17" t="str">
        <f t="shared" ca="1" si="518"/>
        <v/>
      </c>
      <c r="AI610" s="17" t="str">
        <f t="shared" ca="1" si="519"/>
        <v/>
      </c>
      <c r="AJ610" s="17" t="str">
        <f t="shared" ca="1" si="520"/>
        <v/>
      </c>
      <c r="AK610" s="17" t="str">
        <f t="shared" ca="1" si="521"/>
        <v/>
      </c>
      <c r="AL610" s="17" t="str">
        <f t="shared" ca="1" si="522"/>
        <v/>
      </c>
      <c r="AM610" s="17" t="str">
        <f t="shared" ca="1" si="523"/>
        <v/>
      </c>
      <c r="AN610" s="17">
        <f t="shared" ca="1" si="524"/>
        <v>-2.3885350318471055E-3</v>
      </c>
      <c r="AO610" s="17">
        <f t="shared" ca="1" si="525"/>
        <v>-7.3720728534258484E-2</v>
      </c>
      <c r="AP610" s="17">
        <f t="shared" ca="1" si="526"/>
        <v>-2.3463687150837909E-2</v>
      </c>
      <c r="AQ610" s="17">
        <f t="shared" ca="1" si="527"/>
        <v>5.2395209580839985E-3</v>
      </c>
      <c r="AS610" s="17" t="str">
        <f t="shared" ca="1" si="528"/>
        <v/>
      </c>
      <c r="AT610" s="17" t="str">
        <f t="shared" ca="1" si="529"/>
        <v/>
      </c>
      <c r="AU610" s="17" t="str">
        <f t="shared" ca="1" si="530"/>
        <v/>
      </c>
      <c r="AV610" s="17" t="str">
        <f t="shared" ca="1" si="531"/>
        <v/>
      </c>
      <c r="AW610" s="17" t="str">
        <f t="shared" ca="1" si="532"/>
        <v/>
      </c>
      <c r="AX610" s="17" t="str">
        <f t="shared" ca="1" si="533"/>
        <v/>
      </c>
      <c r="AY610" s="17" t="str">
        <f t="shared" ca="1" si="534"/>
        <v/>
      </c>
      <c r="AZ610" s="17" t="str">
        <f t="shared" ca="1" si="535"/>
        <v/>
      </c>
      <c r="BA610" s="17" t="str">
        <f t="shared" ca="1" si="536"/>
        <v/>
      </c>
      <c r="BB610" s="17">
        <f t="shared" ca="1" si="537"/>
        <v>-3.1859791500734591E-3</v>
      </c>
      <c r="BC610" s="17">
        <f t="shared" ca="1" si="538"/>
        <v>-8.1696988787488767E-2</v>
      </c>
      <c r="BD610" s="17">
        <f t="shared" ca="1" si="539"/>
        <v>9.2059232154930726E-3</v>
      </c>
      <c r="BE610" s="17">
        <f t="shared" ca="1" si="540"/>
        <v>2.983959135875125E-3</v>
      </c>
      <c r="BG610" s="17" t="str">
        <f t="shared" ca="1" si="541"/>
        <v/>
      </c>
      <c r="BH610" s="17" t="str">
        <f t="shared" ca="1" si="542"/>
        <v/>
      </c>
      <c r="BI610" s="17" t="str">
        <f t="shared" ca="1" si="543"/>
        <v/>
      </c>
      <c r="BJ610" s="17" t="str">
        <f t="shared" ca="1" si="544"/>
        <v/>
      </c>
      <c r="BK610" s="17" t="str">
        <f t="shared" ca="1" si="545"/>
        <v/>
      </c>
      <c r="BL610" s="17" t="str">
        <f t="shared" ca="1" si="546"/>
        <v/>
      </c>
      <c r="BM610" s="17" t="str">
        <f t="shared" ca="1" si="547"/>
        <v/>
      </c>
      <c r="BN610" s="17" t="str">
        <f t="shared" ca="1" si="548"/>
        <v/>
      </c>
      <c r="BO610" s="17" t="str">
        <f t="shared" ca="1" si="549"/>
        <v/>
      </c>
      <c r="BP610" s="17">
        <f t="shared" ca="1" si="550"/>
        <v>-1.8882344670280826E-2</v>
      </c>
      <c r="BQ610" s="17">
        <f t="shared" ca="1" si="551"/>
        <v>-0.16103198397123775</v>
      </c>
      <c r="BR610" s="17">
        <f t="shared" ca="1" si="552"/>
        <v>-0.12995105749747415</v>
      </c>
      <c r="BS610" s="17">
        <f t="shared" ca="1" si="553"/>
        <v>2.9850729669058662E-3</v>
      </c>
      <c r="BX610">
        <f>IF('Macrobond Imports'!FG609="","",'Macrobond Imports'!FG609)</f>
        <v>79.7</v>
      </c>
      <c r="BY610" t="str">
        <f>IF('Macrobond Imports'!AI609="","",'Macrobond Imports'!AI609)</f>
        <v/>
      </c>
      <c r="CA610" s="37">
        <f t="shared" ca="1" si="554"/>
        <v>-4.892601431980903E-2</v>
      </c>
      <c r="CB610" s="37" t="str">
        <f t="shared" ca="1" si="555"/>
        <v/>
      </c>
    </row>
    <row r="611" spans="1:80" x14ac:dyDescent="0.25">
      <c r="A611" s="10">
        <f>IF('Macrobond Imports'!A610="","",'Macrobond Imports'!A610)</f>
        <v>35674</v>
      </c>
      <c r="B611" s="9" t="str">
        <f>IF('Macrobond Imports'!B610="","",'Macrobond Imports'!B610)</f>
        <v/>
      </c>
      <c r="C611" s="9" t="str">
        <f>IF('Macrobond Imports'!C610="","",'Macrobond Imports'!C610)</f>
        <v/>
      </c>
      <c r="D611" s="9" t="str">
        <f>IF('Macrobond Imports'!Z610="","",'Macrobond Imports'!Z610)</f>
        <v/>
      </c>
      <c r="E611" s="9" t="str">
        <f>IF('Macrobond Imports'!BH610="","",'Macrobond Imports'!BH610)</f>
        <v/>
      </c>
      <c r="F611" s="9" t="str">
        <f>IF('Macrobond Imports'!BJ610="","",'Macrobond Imports'!BJ610)</f>
        <v/>
      </c>
      <c r="G611" s="9" t="str">
        <f>IF('Macrobond Imports'!BK610="","",'Macrobond Imports'!BK610)</f>
        <v/>
      </c>
      <c r="H611" s="9" t="str">
        <f>IF('Macrobond Imports'!BL610="","",'Macrobond Imports'!BL610)</f>
        <v/>
      </c>
      <c r="I611" s="9" t="str">
        <f>IF('Macrobond Imports'!BS610="","",'Macrobond Imports'!BS610)</f>
        <v/>
      </c>
      <c r="J611" s="9" t="str">
        <f>IF('Macrobond Imports'!AA610="","",'Macrobond Imports'!AA610)</f>
        <v/>
      </c>
      <c r="K611" s="9">
        <f>IF('Macrobond Imports'!DF610="","",'Macrobond Imports'!DF610)</f>
        <v>125.5</v>
      </c>
      <c r="L611" s="9">
        <f>IF('Macrobond Imports'!EA610="","",'Macrobond Imports'!EA610)</f>
        <v>108.4</v>
      </c>
      <c r="M611" s="9">
        <f>IF('Macrobond Imports'!FA610="","",'Macrobond Imports'!FA610)</f>
        <v>87.5</v>
      </c>
      <c r="N611" s="9">
        <f>IF('Macrobond Imports'!FC610="","",'Macrobond Imports'!FC610)</f>
        <v>134.30000000000001</v>
      </c>
      <c r="P611" s="16">
        <f t="shared" si="501"/>
        <v>35674</v>
      </c>
      <c r="Q611" s="17" t="str">
        <f t="shared" si="502"/>
        <v/>
      </c>
      <c r="R611" s="17" t="str">
        <f t="shared" si="503"/>
        <v/>
      </c>
      <c r="S611" s="17" t="str">
        <f t="shared" si="504"/>
        <v/>
      </c>
      <c r="T611" s="17" t="str">
        <f t="shared" si="505"/>
        <v/>
      </c>
      <c r="U611" s="17" t="str">
        <f t="shared" si="506"/>
        <v/>
      </c>
      <c r="V611" s="17" t="str">
        <f t="shared" si="507"/>
        <v/>
      </c>
      <c r="W611" s="17" t="str">
        <f t="shared" si="508"/>
        <v/>
      </c>
      <c r="X611" s="17" t="str">
        <f t="shared" si="509"/>
        <v/>
      </c>
      <c r="Y611" s="17" t="str">
        <f t="shared" si="510"/>
        <v/>
      </c>
      <c r="Z611" s="17">
        <f t="shared" si="511"/>
        <v>1.5961691939345712E-3</v>
      </c>
      <c r="AA611" s="17">
        <f t="shared" si="512"/>
        <v>1.4981273408239737E-2</v>
      </c>
      <c r="AB611" s="17">
        <f t="shared" si="513"/>
        <v>1.1441647597252302E-3</v>
      </c>
      <c r="AC611" s="17">
        <f t="shared" si="514"/>
        <v>0</v>
      </c>
      <c r="AE611" s="17" t="str">
        <f t="shared" ca="1" si="515"/>
        <v/>
      </c>
      <c r="AF611" s="17" t="str">
        <f t="shared" ca="1" si="516"/>
        <v/>
      </c>
      <c r="AG611" s="17" t="str">
        <f t="shared" ca="1" si="517"/>
        <v/>
      </c>
      <c r="AH611" s="17" t="str">
        <f t="shared" ca="1" si="518"/>
        <v/>
      </c>
      <c r="AI611" s="17" t="str">
        <f t="shared" ca="1" si="519"/>
        <v/>
      </c>
      <c r="AJ611" s="17" t="str">
        <f t="shared" ca="1" si="520"/>
        <v/>
      </c>
      <c r="AK611" s="17" t="str">
        <f t="shared" ca="1" si="521"/>
        <v/>
      </c>
      <c r="AL611" s="17" t="str">
        <f t="shared" ca="1" si="522"/>
        <v/>
      </c>
      <c r="AM611" s="17" t="str">
        <f t="shared" ca="1" si="523"/>
        <v/>
      </c>
      <c r="AN611" s="17">
        <f t="shared" ca="1" si="524"/>
        <v>-4.7581284694686587E-3</v>
      </c>
      <c r="AO611" s="17">
        <f t="shared" ca="1" si="525"/>
        <v>-3.8154392191659281E-2</v>
      </c>
      <c r="AP611" s="17">
        <f t="shared" ca="1" si="526"/>
        <v>-2.9933481152993324E-2</v>
      </c>
      <c r="AQ611" s="17">
        <f t="shared" ca="1" si="527"/>
        <v>2.2388059701492491E-3</v>
      </c>
      <c r="AS611" s="17" t="str">
        <f t="shared" ca="1" si="528"/>
        <v/>
      </c>
      <c r="AT611" s="17" t="str">
        <f t="shared" ca="1" si="529"/>
        <v/>
      </c>
      <c r="AU611" s="17" t="str">
        <f t="shared" ca="1" si="530"/>
        <v/>
      </c>
      <c r="AV611" s="17" t="str">
        <f t="shared" ca="1" si="531"/>
        <v/>
      </c>
      <c r="AW611" s="17" t="str">
        <f t="shared" ca="1" si="532"/>
        <v/>
      </c>
      <c r="AX611" s="17" t="str">
        <f t="shared" ca="1" si="533"/>
        <v/>
      </c>
      <c r="AY611" s="17" t="str">
        <f t="shared" ca="1" si="534"/>
        <v/>
      </c>
      <c r="AZ611" s="17" t="str">
        <f t="shared" ca="1" si="535"/>
        <v/>
      </c>
      <c r="BA611" s="17" t="str">
        <f t="shared" ca="1" si="536"/>
        <v/>
      </c>
      <c r="BB611" s="17">
        <f t="shared" ca="1" si="537"/>
        <v>3.1936102338094852E-3</v>
      </c>
      <c r="BC611" s="17">
        <f t="shared" ca="1" si="538"/>
        <v>8.5473091282018743E-2</v>
      </c>
      <c r="BD611" s="17">
        <f t="shared" ca="1" si="539"/>
        <v>-9.0908501268639474E-3</v>
      </c>
      <c r="BE611" s="17">
        <f t="shared" ca="1" si="540"/>
        <v>2.983959135875125E-3</v>
      </c>
      <c r="BG611" s="17" t="str">
        <f t="shared" ca="1" si="541"/>
        <v/>
      </c>
      <c r="BH611" s="17" t="str">
        <f t="shared" ca="1" si="542"/>
        <v/>
      </c>
      <c r="BI611" s="17" t="str">
        <f t="shared" ca="1" si="543"/>
        <v/>
      </c>
      <c r="BJ611" s="17" t="str">
        <f t="shared" ca="1" si="544"/>
        <v/>
      </c>
      <c r="BK611" s="17" t="str">
        <f t="shared" ca="1" si="545"/>
        <v/>
      </c>
      <c r="BL611" s="17" t="str">
        <f t="shared" ca="1" si="546"/>
        <v/>
      </c>
      <c r="BM611" s="17" t="str">
        <f t="shared" ca="1" si="547"/>
        <v/>
      </c>
      <c r="BN611" s="17" t="str">
        <f t="shared" ca="1" si="548"/>
        <v/>
      </c>
      <c r="BO611" s="17" t="str">
        <f t="shared" ca="1" si="549"/>
        <v/>
      </c>
      <c r="BP611" s="17">
        <f t="shared" ca="1" si="550"/>
        <v>-9.4936171524053758E-3</v>
      </c>
      <c r="BQ611" s="17">
        <f t="shared" ca="1" si="551"/>
        <v>1.6814277988101756E-2</v>
      </c>
      <c r="BR611" s="17">
        <f t="shared" ca="1" si="552"/>
        <v>-7.7472434123247669E-2</v>
      </c>
      <c r="BS611" s="17">
        <f t="shared" ca="1" si="553"/>
        <v>1.4908682239069826E-3</v>
      </c>
      <c r="BX611">
        <f>IF('Macrobond Imports'!FG610="","",'Macrobond Imports'!FG610)</f>
        <v>83.2</v>
      </c>
      <c r="BY611" t="str">
        <f>IF('Macrobond Imports'!AI610="","",'Macrobond Imports'!AI610)</f>
        <v/>
      </c>
      <c r="CA611" s="37">
        <f t="shared" ca="1" si="554"/>
        <v>2.716049382716057E-2</v>
      </c>
      <c r="CB611" s="37" t="str">
        <f t="shared" ca="1" si="555"/>
        <v/>
      </c>
    </row>
    <row r="612" spans="1:80" x14ac:dyDescent="0.25">
      <c r="A612" s="10">
        <f>IF('Macrobond Imports'!A611="","",'Macrobond Imports'!A611)</f>
        <v>35704</v>
      </c>
      <c r="B612" s="9" t="str">
        <f>IF('Macrobond Imports'!B611="","",'Macrobond Imports'!B611)</f>
        <v/>
      </c>
      <c r="C612" s="9" t="str">
        <f>IF('Macrobond Imports'!C611="","",'Macrobond Imports'!C611)</f>
        <v/>
      </c>
      <c r="D612" s="9" t="str">
        <f>IF('Macrobond Imports'!Z611="","",'Macrobond Imports'!Z611)</f>
        <v/>
      </c>
      <c r="E612" s="9" t="str">
        <f>IF('Macrobond Imports'!BH611="","",'Macrobond Imports'!BH611)</f>
        <v/>
      </c>
      <c r="F612" s="9" t="str">
        <f>IF('Macrobond Imports'!BJ611="","",'Macrobond Imports'!BJ611)</f>
        <v/>
      </c>
      <c r="G612" s="9" t="str">
        <f>IF('Macrobond Imports'!BK611="","",'Macrobond Imports'!BK611)</f>
        <v/>
      </c>
      <c r="H612" s="9" t="str">
        <f>IF('Macrobond Imports'!BL611="","",'Macrobond Imports'!BL611)</f>
        <v/>
      </c>
      <c r="I612" s="9" t="str">
        <f>IF('Macrobond Imports'!BS611="","",'Macrobond Imports'!BS611)</f>
        <v/>
      </c>
      <c r="J612" s="9" t="str">
        <f>IF('Macrobond Imports'!AA611="","",'Macrobond Imports'!AA611)</f>
        <v/>
      </c>
      <c r="K612" s="9">
        <f>IF('Macrobond Imports'!DF611="","",'Macrobond Imports'!DF611)</f>
        <v>125.4</v>
      </c>
      <c r="L612" s="9">
        <f>IF('Macrobond Imports'!EA611="","",'Macrobond Imports'!EA611)</f>
        <v>113.4</v>
      </c>
      <c r="M612" s="9">
        <f>IF('Macrobond Imports'!FA611="","",'Macrobond Imports'!FA611)</f>
        <v>88.3</v>
      </c>
      <c r="N612" s="9">
        <f>IF('Macrobond Imports'!FC611="","",'Macrobond Imports'!FC611)</f>
        <v>134.30000000000001</v>
      </c>
      <c r="P612" s="16">
        <f t="shared" si="501"/>
        <v>35704</v>
      </c>
      <c r="Q612" s="17" t="str">
        <f t="shared" si="502"/>
        <v/>
      </c>
      <c r="R612" s="17" t="str">
        <f t="shared" si="503"/>
        <v/>
      </c>
      <c r="S612" s="17" t="str">
        <f t="shared" si="504"/>
        <v/>
      </c>
      <c r="T612" s="17" t="str">
        <f t="shared" si="505"/>
        <v/>
      </c>
      <c r="U612" s="17" t="str">
        <f t="shared" si="506"/>
        <v/>
      </c>
      <c r="V612" s="17" t="str">
        <f t="shared" si="507"/>
        <v/>
      </c>
      <c r="W612" s="17" t="str">
        <f t="shared" si="508"/>
        <v/>
      </c>
      <c r="X612" s="17" t="str">
        <f t="shared" si="509"/>
        <v/>
      </c>
      <c r="Y612" s="17" t="str">
        <f t="shared" si="510"/>
        <v/>
      </c>
      <c r="Z612" s="17">
        <f t="shared" si="511"/>
        <v>-7.9681274900389454E-4</v>
      </c>
      <c r="AA612" s="17">
        <f t="shared" si="512"/>
        <v>4.6125461254612476E-2</v>
      </c>
      <c r="AB612" s="17">
        <f t="shared" si="513"/>
        <v>9.1428571428571193E-3</v>
      </c>
      <c r="AC612" s="17">
        <f t="shared" si="514"/>
        <v>0</v>
      </c>
      <c r="AE612" s="17" t="str">
        <f t="shared" ca="1" si="515"/>
        <v/>
      </c>
      <c r="AF612" s="17" t="str">
        <f t="shared" ca="1" si="516"/>
        <v/>
      </c>
      <c r="AG612" s="17" t="str">
        <f t="shared" ca="1" si="517"/>
        <v/>
      </c>
      <c r="AH612" s="17" t="str">
        <f t="shared" ca="1" si="518"/>
        <v/>
      </c>
      <c r="AI612" s="17" t="str">
        <f t="shared" ca="1" si="519"/>
        <v/>
      </c>
      <c r="AJ612" s="17" t="str">
        <f t="shared" ca="1" si="520"/>
        <v/>
      </c>
      <c r="AK612" s="17" t="str">
        <f t="shared" ca="1" si="521"/>
        <v/>
      </c>
      <c r="AL612" s="17" t="str">
        <f t="shared" ca="1" si="522"/>
        <v/>
      </c>
      <c r="AM612" s="17" t="str">
        <f t="shared" ca="1" si="523"/>
        <v/>
      </c>
      <c r="AN612" s="17">
        <f t="shared" ca="1" si="524"/>
        <v>-4.761904761904745E-3</v>
      </c>
      <c r="AO612" s="17">
        <f t="shared" ca="1" si="525"/>
        <v>1.3404825737265424E-2</v>
      </c>
      <c r="AP612" s="17">
        <f t="shared" ca="1" si="526"/>
        <v>-3.391684901531733E-2</v>
      </c>
      <c r="AQ612" s="17">
        <f t="shared" ca="1" si="527"/>
        <v>4.4876589379208021E-3</v>
      </c>
      <c r="AS612" s="17" t="str">
        <f t="shared" ca="1" si="528"/>
        <v/>
      </c>
      <c r="AT612" s="17" t="str">
        <f t="shared" ca="1" si="529"/>
        <v/>
      </c>
      <c r="AU612" s="17" t="str">
        <f t="shared" ca="1" si="530"/>
        <v/>
      </c>
      <c r="AV612" s="17" t="str">
        <f t="shared" ca="1" si="531"/>
        <v/>
      </c>
      <c r="AW612" s="17" t="str">
        <f t="shared" ca="1" si="532"/>
        <v/>
      </c>
      <c r="AX612" s="17" t="str">
        <f t="shared" ca="1" si="533"/>
        <v/>
      </c>
      <c r="AY612" s="17" t="str">
        <f t="shared" ca="1" si="534"/>
        <v/>
      </c>
      <c r="AZ612" s="17" t="str">
        <f t="shared" ca="1" si="535"/>
        <v/>
      </c>
      <c r="BA612" s="17" t="str">
        <f t="shared" ca="1" si="536"/>
        <v/>
      </c>
      <c r="BB612" s="17">
        <f t="shared" ca="1" si="537"/>
        <v>9.6268861059465305E-3</v>
      </c>
      <c r="BC612" s="17">
        <f t="shared" ca="1" si="538"/>
        <v>0.30003232552038384</v>
      </c>
      <c r="BD612" s="17">
        <f t="shared" ca="1" si="539"/>
        <v>8.5871374367563424E-2</v>
      </c>
      <c r="BE612" s="17">
        <f t="shared" ca="1" si="540"/>
        <v>2.983959135875125E-3</v>
      </c>
      <c r="BG612" s="17" t="str">
        <f t="shared" ca="1" si="541"/>
        <v/>
      </c>
      <c r="BH612" s="17" t="str">
        <f t="shared" ca="1" si="542"/>
        <v/>
      </c>
      <c r="BI612" s="17" t="str">
        <f t="shared" ca="1" si="543"/>
        <v/>
      </c>
      <c r="BJ612" s="17" t="str">
        <f t="shared" ca="1" si="544"/>
        <v/>
      </c>
      <c r="BK612" s="17" t="str">
        <f t="shared" ca="1" si="545"/>
        <v/>
      </c>
      <c r="BL612" s="17" t="str">
        <f t="shared" ca="1" si="546"/>
        <v/>
      </c>
      <c r="BM612" s="17" t="str">
        <f t="shared" ca="1" si="547"/>
        <v/>
      </c>
      <c r="BN612" s="17" t="str">
        <f t="shared" ca="1" si="548"/>
        <v/>
      </c>
      <c r="BO612" s="17" t="str">
        <f t="shared" ca="1" si="549"/>
        <v/>
      </c>
      <c r="BP612" s="17">
        <f t="shared" ca="1" si="550"/>
        <v>-3.1821777759746261E-3</v>
      </c>
      <c r="BQ612" s="17">
        <f t="shared" ca="1" si="551"/>
        <v>0.10659470399730142</v>
      </c>
      <c r="BR612" s="17">
        <f t="shared" ca="1" si="552"/>
        <v>-4.5146669220211821E-3</v>
      </c>
      <c r="BS612" s="17">
        <f t="shared" ca="1" si="553"/>
        <v>2.9850729669058662E-3</v>
      </c>
      <c r="BX612">
        <f>IF('Macrobond Imports'!FG611="","",'Macrobond Imports'!FG611)</f>
        <v>92.8</v>
      </c>
      <c r="BY612" t="str">
        <f>IF('Macrobond Imports'!AI611="","",'Macrobond Imports'!AI611)</f>
        <v/>
      </c>
      <c r="CA612" s="37">
        <f t="shared" ca="1" si="554"/>
        <v>0.12212817412333732</v>
      </c>
      <c r="CB612" s="37" t="str">
        <f t="shared" ca="1" si="555"/>
        <v/>
      </c>
    </row>
    <row r="613" spans="1:80" x14ac:dyDescent="0.25">
      <c r="A613" s="10">
        <f>IF('Macrobond Imports'!A612="","",'Macrobond Imports'!A612)</f>
        <v>35735</v>
      </c>
      <c r="B613" s="9" t="str">
        <f>IF('Macrobond Imports'!B612="","",'Macrobond Imports'!B612)</f>
        <v/>
      </c>
      <c r="C613" s="9" t="str">
        <f>IF('Macrobond Imports'!C612="","",'Macrobond Imports'!C612)</f>
        <v/>
      </c>
      <c r="D613" s="9" t="str">
        <f>IF('Macrobond Imports'!Z612="","",'Macrobond Imports'!Z612)</f>
        <v/>
      </c>
      <c r="E613" s="9" t="str">
        <f>IF('Macrobond Imports'!BH612="","",'Macrobond Imports'!BH612)</f>
        <v/>
      </c>
      <c r="F613" s="9" t="str">
        <f>IF('Macrobond Imports'!BJ612="","",'Macrobond Imports'!BJ612)</f>
        <v/>
      </c>
      <c r="G613" s="9" t="str">
        <f>IF('Macrobond Imports'!BK612="","",'Macrobond Imports'!BK612)</f>
        <v/>
      </c>
      <c r="H613" s="9" t="str">
        <f>IF('Macrobond Imports'!BL612="","",'Macrobond Imports'!BL612)</f>
        <v/>
      </c>
      <c r="I613" s="9" t="str">
        <f>IF('Macrobond Imports'!BS612="","",'Macrobond Imports'!BS612)</f>
        <v/>
      </c>
      <c r="J613" s="9" t="str">
        <f>IF('Macrobond Imports'!AA612="","",'Macrobond Imports'!AA612)</f>
        <v/>
      </c>
      <c r="K613" s="9">
        <f>IF('Macrobond Imports'!DF612="","",'Macrobond Imports'!DF612)</f>
        <v>125.6</v>
      </c>
      <c r="L613" s="9">
        <f>IF('Macrobond Imports'!EA612="","",'Macrobond Imports'!EA612)</f>
        <v>115.8</v>
      </c>
      <c r="M613" s="9">
        <f>IF('Macrobond Imports'!FA612="","",'Macrobond Imports'!FA612)</f>
        <v>88.2</v>
      </c>
      <c r="N613" s="9">
        <f>IF('Macrobond Imports'!FC612="","",'Macrobond Imports'!FC612)</f>
        <v>134.4</v>
      </c>
      <c r="P613" s="16">
        <f t="shared" si="501"/>
        <v>35735</v>
      </c>
      <c r="Q613" s="17" t="str">
        <f t="shared" si="502"/>
        <v/>
      </c>
      <c r="R613" s="17" t="str">
        <f t="shared" si="503"/>
        <v/>
      </c>
      <c r="S613" s="17" t="str">
        <f t="shared" si="504"/>
        <v/>
      </c>
      <c r="T613" s="17" t="str">
        <f t="shared" si="505"/>
        <v/>
      </c>
      <c r="U613" s="17" t="str">
        <f t="shared" si="506"/>
        <v/>
      </c>
      <c r="V613" s="17" t="str">
        <f t="shared" si="507"/>
        <v/>
      </c>
      <c r="W613" s="17" t="str">
        <f t="shared" si="508"/>
        <v/>
      </c>
      <c r="X613" s="17" t="str">
        <f t="shared" si="509"/>
        <v/>
      </c>
      <c r="Y613" s="17" t="str">
        <f t="shared" si="510"/>
        <v/>
      </c>
      <c r="Z613" s="17">
        <f t="shared" si="511"/>
        <v>1.5948963317382603E-3</v>
      </c>
      <c r="AA613" s="17">
        <f t="shared" si="512"/>
        <v>2.1164021164021163E-2</v>
      </c>
      <c r="AB613" s="17">
        <f t="shared" si="513"/>
        <v>-1.1325028312569874E-3</v>
      </c>
      <c r="AC613" s="17">
        <f t="shared" si="514"/>
        <v>7.446016381236209E-4</v>
      </c>
      <c r="AE613" s="17" t="str">
        <f t="shared" ca="1" si="515"/>
        <v/>
      </c>
      <c r="AF613" s="17" t="str">
        <f t="shared" ca="1" si="516"/>
        <v/>
      </c>
      <c r="AG613" s="17" t="str">
        <f t="shared" ca="1" si="517"/>
        <v/>
      </c>
      <c r="AH613" s="17" t="str">
        <f t="shared" ca="1" si="518"/>
        <v/>
      </c>
      <c r="AI613" s="17" t="str">
        <f t="shared" ca="1" si="519"/>
        <v/>
      </c>
      <c r="AJ613" s="17" t="str">
        <f t="shared" ca="1" si="520"/>
        <v/>
      </c>
      <c r="AK613" s="17" t="str">
        <f t="shared" ca="1" si="521"/>
        <v/>
      </c>
      <c r="AL613" s="17" t="str">
        <f t="shared" ca="1" si="522"/>
        <v/>
      </c>
      <c r="AM613" s="17" t="str">
        <f t="shared" ca="1" si="523"/>
        <v/>
      </c>
      <c r="AN613" s="17">
        <f t="shared" ca="1" si="524"/>
        <v>-1.5898251192368873E-3</v>
      </c>
      <c r="AO613" s="17">
        <f t="shared" ca="1" si="525"/>
        <v>8.6430423509065157E-4</v>
      </c>
      <c r="AP613" s="17">
        <f t="shared" ca="1" si="526"/>
        <v>-3.3953997809419434E-2</v>
      </c>
      <c r="AQ613" s="17">
        <f t="shared" ca="1" si="527"/>
        <v>5.2356020942410098E-3</v>
      </c>
      <c r="AS613" s="17" t="str">
        <f t="shared" ca="1" si="528"/>
        <v/>
      </c>
      <c r="AT613" s="17" t="str">
        <f t="shared" ca="1" si="529"/>
        <v/>
      </c>
      <c r="AU613" s="17" t="str">
        <f t="shared" ca="1" si="530"/>
        <v/>
      </c>
      <c r="AV613" s="17" t="str">
        <f t="shared" ca="1" si="531"/>
        <v/>
      </c>
      <c r="AW613" s="17" t="str">
        <f t="shared" ca="1" si="532"/>
        <v/>
      </c>
      <c r="AX613" s="17" t="str">
        <f t="shared" ca="1" si="533"/>
        <v/>
      </c>
      <c r="AY613" s="17" t="str">
        <f t="shared" ca="1" si="534"/>
        <v/>
      </c>
      <c r="AZ613" s="17" t="str">
        <f t="shared" ca="1" si="535"/>
        <v/>
      </c>
      <c r="BA613" s="17" t="str">
        <f t="shared" ca="1" si="536"/>
        <v/>
      </c>
      <c r="BB613" s="17">
        <f t="shared" ca="1" si="537"/>
        <v>9.6114648035321437E-3</v>
      </c>
      <c r="BC613" s="17">
        <f t="shared" ca="1" si="538"/>
        <v>0.3821310600381651</v>
      </c>
      <c r="BD613" s="17">
        <f t="shared" ca="1" si="539"/>
        <v>3.7119046300125413E-2</v>
      </c>
      <c r="BE613" s="17">
        <f t="shared" ca="1" si="540"/>
        <v>2.9817347937215466E-3</v>
      </c>
      <c r="BG613" s="17" t="str">
        <f t="shared" ca="1" si="541"/>
        <v/>
      </c>
      <c r="BH613" s="17" t="str">
        <f t="shared" ca="1" si="542"/>
        <v/>
      </c>
      <c r="BI613" s="17" t="str">
        <f t="shared" ca="1" si="543"/>
        <v/>
      </c>
      <c r="BJ613" s="17" t="str">
        <f t="shared" ca="1" si="544"/>
        <v/>
      </c>
      <c r="BK613" s="17" t="str">
        <f t="shared" ca="1" si="545"/>
        <v/>
      </c>
      <c r="BL613" s="17" t="str">
        <f t="shared" ca="1" si="546"/>
        <v/>
      </c>
      <c r="BM613" s="17" t="str">
        <f t="shared" ca="1" si="547"/>
        <v/>
      </c>
      <c r="BN613" s="17" t="str">
        <f t="shared" ca="1" si="548"/>
        <v/>
      </c>
      <c r="BO613" s="17" t="str">
        <f t="shared" ca="1" si="549"/>
        <v/>
      </c>
      <c r="BP613" s="17">
        <f t="shared" ca="1" si="550"/>
        <v>3.1923363577854857E-3</v>
      </c>
      <c r="BQ613" s="17">
        <f t="shared" ca="1" si="551"/>
        <v>0.12659447643035548</v>
      </c>
      <c r="BR613" s="17">
        <f t="shared" ca="1" si="552"/>
        <v>2.3067292315461785E-2</v>
      </c>
      <c r="BS613" s="17">
        <f t="shared" ca="1" si="553"/>
        <v>2.9828469641814959E-3</v>
      </c>
      <c r="BX613">
        <f>IF('Macrobond Imports'!FG612="","",'Macrobond Imports'!FG612)</f>
        <v>97.1</v>
      </c>
      <c r="BY613" t="str">
        <f>IF('Macrobond Imports'!AI612="","",'Macrobond Imports'!AI612)</f>
        <v/>
      </c>
      <c r="CA613" s="37">
        <f t="shared" ca="1" si="554"/>
        <v>5.6583242655059651E-2</v>
      </c>
      <c r="CB613" s="37" t="str">
        <f t="shared" ca="1" si="555"/>
        <v/>
      </c>
    </row>
    <row r="614" spans="1:80" x14ac:dyDescent="0.25">
      <c r="A614" s="10">
        <f>IF('Macrobond Imports'!A613="","",'Macrobond Imports'!A613)</f>
        <v>35765</v>
      </c>
      <c r="B614" s="9" t="str">
        <f>IF('Macrobond Imports'!B613="","",'Macrobond Imports'!B613)</f>
        <v/>
      </c>
      <c r="C614" s="9" t="str">
        <f>IF('Macrobond Imports'!C613="","",'Macrobond Imports'!C613)</f>
        <v/>
      </c>
      <c r="D614" s="9" t="str">
        <f>IF('Macrobond Imports'!Z613="","",'Macrobond Imports'!Z613)</f>
        <v/>
      </c>
      <c r="E614" s="9" t="str">
        <f>IF('Macrobond Imports'!BH613="","",'Macrobond Imports'!BH613)</f>
        <v/>
      </c>
      <c r="F614" s="9" t="str">
        <f>IF('Macrobond Imports'!BJ613="","",'Macrobond Imports'!BJ613)</f>
        <v/>
      </c>
      <c r="G614" s="9" t="str">
        <f>IF('Macrobond Imports'!BK613="","",'Macrobond Imports'!BK613)</f>
        <v/>
      </c>
      <c r="H614" s="9" t="str">
        <f>IF('Macrobond Imports'!BL613="","",'Macrobond Imports'!BL613)</f>
        <v/>
      </c>
      <c r="I614" s="9" t="str">
        <f>IF('Macrobond Imports'!BS613="","",'Macrobond Imports'!BS613)</f>
        <v/>
      </c>
      <c r="J614" s="9" t="str">
        <f>IF('Macrobond Imports'!AA613="","",'Macrobond Imports'!AA613)</f>
        <v/>
      </c>
      <c r="K614" s="9">
        <f>IF('Macrobond Imports'!DF613="","",'Macrobond Imports'!DF613)</f>
        <v>125.4</v>
      </c>
      <c r="L614" s="9">
        <f>IF('Macrobond Imports'!EA613="","",'Macrobond Imports'!EA613)</f>
        <v>108.8</v>
      </c>
      <c r="M614" s="9">
        <f>IF('Macrobond Imports'!FA613="","",'Macrobond Imports'!FA613)</f>
        <v>87.3</v>
      </c>
      <c r="N614" s="9">
        <f>IF('Macrobond Imports'!FC613="","",'Macrobond Imports'!FC613)</f>
        <v>134.4</v>
      </c>
      <c r="P614" s="16">
        <f t="shared" si="501"/>
        <v>35765</v>
      </c>
      <c r="Q614" s="17" t="str">
        <f t="shared" si="502"/>
        <v/>
      </c>
      <c r="R614" s="17" t="str">
        <f t="shared" si="503"/>
        <v/>
      </c>
      <c r="S614" s="17" t="str">
        <f t="shared" si="504"/>
        <v/>
      </c>
      <c r="T614" s="17" t="str">
        <f t="shared" si="505"/>
        <v/>
      </c>
      <c r="U614" s="17" t="str">
        <f t="shared" si="506"/>
        <v/>
      </c>
      <c r="V614" s="17" t="str">
        <f t="shared" si="507"/>
        <v/>
      </c>
      <c r="W614" s="17" t="str">
        <f t="shared" si="508"/>
        <v/>
      </c>
      <c r="X614" s="17" t="str">
        <f t="shared" si="509"/>
        <v/>
      </c>
      <c r="Y614" s="17" t="str">
        <f t="shared" si="510"/>
        <v/>
      </c>
      <c r="Z614" s="17">
        <f t="shared" si="511"/>
        <v>-1.5923566878980333E-3</v>
      </c>
      <c r="AA614" s="17">
        <f t="shared" si="512"/>
        <v>-6.0449050086355816E-2</v>
      </c>
      <c r="AB614" s="17">
        <f t="shared" si="513"/>
        <v>-1.0204081632653073E-2</v>
      </c>
      <c r="AC614" s="17">
        <f t="shared" si="514"/>
        <v>0</v>
      </c>
      <c r="AE614" s="17" t="str">
        <f t="shared" ca="1" si="515"/>
        <v/>
      </c>
      <c r="AF614" s="17" t="str">
        <f t="shared" ca="1" si="516"/>
        <v/>
      </c>
      <c r="AG614" s="17" t="str">
        <f t="shared" ca="1" si="517"/>
        <v/>
      </c>
      <c r="AH614" s="17" t="str">
        <f t="shared" ca="1" si="518"/>
        <v/>
      </c>
      <c r="AI614" s="17" t="str">
        <f t="shared" ca="1" si="519"/>
        <v/>
      </c>
      <c r="AJ614" s="17" t="str">
        <f t="shared" ca="1" si="520"/>
        <v/>
      </c>
      <c r="AK614" s="17" t="str">
        <f t="shared" ca="1" si="521"/>
        <v/>
      </c>
      <c r="AL614" s="17" t="str">
        <f t="shared" ca="1" si="522"/>
        <v/>
      </c>
      <c r="AM614" s="17" t="str">
        <f t="shared" ca="1" si="523"/>
        <v/>
      </c>
      <c r="AN614" s="17">
        <f t="shared" ca="1" si="524"/>
        <v>-7.9113924050633333E-3</v>
      </c>
      <c r="AO614" s="17">
        <f t="shared" ca="1" si="525"/>
        <v>-0.11183673469387756</v>
      </c>
      <c r="AP614" s="17">
        <f t="shared" ca="1" si="526"/>
        <v>-6.9296375266524546E-2</v>
      </c>
      <c r="AQ614" s="17">
        <f t="shared" ca="1" si="527"/>
        <v>3.7341299477222645E-3</v>
      </c>
      <c r="AS614" s="17" t="str">
        <f t="shared" ca="1" si="528"/>
        <v/>
      </c>
      <c r="AT614" s="17" t="str">
        <f t="shared" ca="1" si="529"/>
        <v/>
      </c>
      <c r="AU614" s="17" t="str">
        <f t="shared" ca="1" si="530"/>
        <v/>
      </c>
      <c r="AV614" s="17" t="str">
        <f t="shared" ca="1" si="531"/>
        <v/>
      </c>
      <c r="AW614" s="17" t="str">
        <f t="shared" ca="1" si="532"/>
        <v/>
      </c>
      <c r="AX614" s="17" t="str">
        <f t="shared" ca="1" si="533"/>
        <v/>
      </c>
      <c r="AY614" s="17" t="str">
        <f t="shared" ca="1" si="534"/>
        <v/>
      </c>
      <c r="AZ614" s="17" t="str">
        <f t="shared" ca="1" si="535"/>
        <v/>
      </c>
      <c r="BA614" s="17" t="str">
        <f t="shared" ca="1" si="536"/>
        <v/>
      </c>
      <c r="BB614" s="17">
        <f t="shared" ca="1" si="537"/>
        <v>-3.1834435558898422E-3</v>
      </c>
      <c r="BC614" s="17">
        <f t="shared" ca="1" si="538"/>
        <v>1.4842047000503289E-2</v>
      </c>
      <c r="BD614" s="17">
        <f t="shared" ca="1" si="539"/>
        <v>-9.1115579435504523E-3</v>
      </c>
      <c r="BE614" s="17">
        <f t="shared" ca="1" si="540"/>
        <v>2.9817347937215466E-3</v>
      </c>
      <c r="BG614" s="17" t="str">
        <f t="shared" ca="1" si="541"/>
        <v/>
      </c>
      <c r="BH614" s="17" t="str">
        <f t="shared" ca="1" si="542"/>
        <v/>
      </c>
      <c r="BI614" s="17" t="str">
        <f t="shared" ca="1" si="543"/>
        <v/>
      </c>
      <c r="BJ614" s="17" t="str">
        <f t="shared" ca="1" si="544"/>
        <v/>
      </c>
      <c r="BK614" s="17" t="str">
        <f t="shared" ca="1" si="545"/>
        <v/>
      </c>
      <c r="BL614" s="17" t="str">
        <f t="shared" ca="1" si="546"/>
        <v/>
      </c>
      <c r="BM614" s="17" t="str">
        <f t="shared" ca="1" si="547"/>
        <v/>
      </c>
      <c r="BN614" s="17" t="str">
        <f t="shared" ca="1" si="548"/>
        <v/>
      </c>
      <c r="BO614" s="17" t="str">
        <f t="shared" ca="1" si="549"/>
        <v/>
      </c>
      <c r="BP614" s="17">
        <f t="shared" ca="1" si="550"/>
        <v>0</v>
      </c>
      <c r="BQ614" s="17">
        <f t="shared" ca="1" si="551"/>
        <v>4.9563592127989331E-2</v>
      </c>
      <c r="BR614" s="17">
        <f t="shared" ca="1" si="552"/>
        <v>-9.1012040893011514E-3</v>
      </c>
      <c r="BS614" s="17">
        <f t="shared" ca="1" si="553"/>
        <v>2.9828469641814959E-3</v>
      </c>
      <c r="BX614">
        <f>IF('Macrobond Imports'!FG613="","",'Macrobond Imports'!FG613)</f>
        <v>84.3</v>
      </c>
      <c r="BY614" t="str">
        <f>IF('Macrobond Imports'!AI613="","",'Macrobond Imports'!AI613)</f>
        <v/>
      </c>
      <c r="CA614" s="37">
        <f t="shared" ca="1" si="554"/>
        <v>-0.2308394160583942</v>
      </c>
      <c r="CB614" s="37" t="str">
        <f t="shared" ca="1" si="555"/>
        <v/>
      </c>
    </row>
    <row r="615" spans="1:80" x14ac:dyDescent="0.25">
      <c r="A615" s="10">
        <f>IF('Macrobond Imports'!A614="","",'Macrobond Imports'!A614)</f>
        <v>35796</v>
      </c>
      <c r="B615" s="9" t="str">
        <f>IF('Macrobond Imports'!B614="","",'Macrobond Imports'!B614)</f>
        <v/>
      </c>
      <c r="C615" s="9" t="str">
        <f>IF('Macrobond Imports'!C614="","",'Macrobond Imports'!C614)</f>
        <v/>
      </c>
      <c r="D615" s="9" t="str">
        <f>IF('Macrobond Imports'!Z614="","",'Macrobond Imports'!Z614)</f>
        <v/>
      </c>
      <c r="E615" s="9" t="str">
        <f>IF('Macrobond Imports'!BH614="","",'Macrobond Imports'!BH614)</f>
        <v/>
      </c>
      <c r="F615" s="9" t="str">
        <f>IF('Macrobond Imports'!BJ614="","",'Macrobond Imports'!BJ614)</f>
        <v/>
      </c>
      <c r="G615" s="9" t="str">
        <f>IF('Macrobond Imports'!BK614="","",'Macrobond Imports'!BK614)</f>
        <v/>
      </c>
      <c r="H615" s="9" t="str">
        <f>IF('Macrobond Imports'!BL614="","",'Macrobond Imports'!BL614)</f>
        <v/>
      </c>
      <c r="I615" s="9" t="str">
        <f>IF('Macrobond Imports'!BS614="","",'Macrobond Imports'!BS614)</f>
        <v/>
      </c>
      <c r="J615" s="9" t="str">
        <f>IF('Macrobond Imports'!AA614="","",'Macrobond Imports'!AA614)</f>
        <v/>
      </c>
      <c r="K615" s="9">
        <f>IF('Macrobond Imports'!DF614="","",'Macrobond Imports'!DF614)</f>
        <v>124.6</v>
      </c>
      <c r="L615" s="9">
        <f>IF('Macrobond Imports'!EA614="","",'Macrobond Imports'!EA614)</f>
        <v>102.8</v>
      </c>
      <c r="M615" s="9">
        <f>IF('Macrobond Imports'!FA614="","",'Macrobond Imports'!FA614)</f>
        <v>84.7</v>
      </c>
      <c r="N615" s="9">
        <f>IF('Macrobond Imports'!FC614="","",'Macrobond Imports'!FC614)</f>
        <v>134.30000000000001</v>
      </c>
      <c r="P615" s="16">
        <f t="shared" si="501"/>
        <v>35796</v>
      </c>
      <c r="Q615" s="17" t="str">
        <f t="shared" si="502"/>
        <v/>
      </c>
      <c r="R615" s="17" t="str">
        <f t="shared" si="503"/>
        <v/>
      </c>
      <c r="S615" s="17" t="str">
        <f t="shared" si="504"/>
        <v/>
      </c>
      <c r="T615" s="17" t="str">
        <f t="shared" si="505"/>
        <v/>
      </c>
      <c r="U615" s="17" t="str">
        <f t="shared" si="506"/>
        <v/>
      </c>
      <c r="V615" s="17" t="str">
        <f t="shared" si="507"/>
        <v/>
      </c>
      <c r="W615" s="17" t="str">
        <f t="shared" si="508"/>
        <v/>
      </c>
      <c r="X615" s="17" t="str">
        <f t="shared" si="509"/>
        <v/>
      </c>
      <c r="Y615" s="17" t="str">
        <f t="shared" si="510"/>
        <v/>
      </c>
      <c r="Z615" s="17">
        <f t="shared" si="511"/>
        <v>-6.3795853269538183E-3</v>
      </c>
      <c r="AA615" s="17">
        <f t="shared" si="512"/>
        <v>-5.5147058823529438E-2</v>
      </c>
      <c r="AB615" s="17">
        <f t="shared" si="513"/>
        <v>-2.978235967926679E-2</v>
      </c>
      <c r="AC615" s="17">
        <f t="shared" si="514"/>
        <v>-7.4404761904756089E-4</v>
      </c>
      <c r="AE615" s="17" t="str">
        <f t="shared" ca="1" si="515"/>
        <v/>
      </c>
      <c r="AF615" s="17" t="str">
        <f t="shared" ca="1" si="516"/>
        <v/>
      </c>
      <c r="AG615" s="17" t="str">
        <f t="shared" ca="1" si="517"/>
        <v/>
      </c>
      <c r="AH615" s="17" t="str">
        <f t="shared" ca="1" si="518"/>
        <v/>
      </c>
      <c r="AI615" s="17" t="str">
        <f t="shared" ca="1" si="519"/>
        <v/>
      </c>
      <c r="AJ615" s="17" t="str">
        <f t="shared" ca="1" si="520"/>
        <v/>
      </c>
      <c r="AK615" s="17" t="str">
        <f t="shared" ca="1" si="521"/>
        <v/>
      </c>
      <c r="AL615" s="17" t="str">
        <f t="shared" ca="1" si="522"/>
        <v/>
      </c>
      <c r="AM615" s="17" t="str">
        <f t="shared" ca="1" si="523"/>
        <v/>
      </c>
      <c r="AN615" s="17">
        <f t="shared" ca="1" si="524"/>
        <v>-1.5797788309636629E-2</v>
      </c>
      <c r="AO615" s="17">
        <f t="shared" ca="1" si="525"/>
        <v>-0.19372549019607843</v>
      </c>
      <c r="AP615" s="17">
        <f t="shared" ca="1" si="526"/>
        <v>-0.10748155953635408</v>
      </c>
      <c r="AQ615" s="17">
        <f t="shared" ca="1" si="527"/>
        <v>1.4914243102164271E-3</v>
      </c>
      <c r="AS615" s="17" t="str">
        <f t="shared" ca="1" si="528"/>
        <v/>
      </c>
      <c r="AT615" s="17" t="str">
        <f t="shared" ca="1" si="529"/>
        <v/>
      </c>
      <c r="AU615" s="17" t="str">
        <f t="shared" ca="1" si="530"/>
        <v/>
      </c>
      <c r="AV615" s="17" t="str">
        <f t="shared" ca="1" si="531"/>
        <v/>
      </c>
      <c r="AW615" s="17" t="str">
        <f t="shared" ca="1" si="532"/>
        <v/>
      </c>
      <c r="AX615" s="17" t="str">
        <f t="shared" ca="1" si="533"/>
        <v/>
      </c>
      <c r="AY615" s="17" t="str">
        <f t="shared" ca="1" si="534"/>
        <v/>
      </c>
      <c r="AZ615" s="17" t="str">
        <f t="shared" ca="1" si="535"/>
        <v/>
      </c>
      <c r="BA615" s="17" t="str">
        <f t="shared" ca="1" si="536"/>
        <v/>
      </c>
      <c r="BB615" s="17">
        <f t="shared" ca="1" si="537"/>
        <v>-2.5275183571487392E-2</v>
      </c>
      <c r="BC615" s="17">
        <f t="shared" ca="1" si="538"/>
        <v>-0.32466347250042193</v>
      </c>
      <c r="BD615" s="17">
        <f t="shared" ca="1" si="539"/>
        <v>-0.15337550997334948</v>
      </c>
      <c r="BE615" s="17">
        <f t="shared" ca="1" si="540"/>
        <v>0</v>
      </c>
      <c r="BG615" s="17" t="str">
        <f t="shared" ca="1" si="541"/>
        <v/>
      </c>
      <c r="BH615" s="17" t="str">
        <f t="shared" ca="1" si="542"/>
        <v/>
      </c>
      <c r="BI615" s="17" t="str">
        <f t="shared" ca="1" si="543"/>
        <v/>
      </c>
      <c r="BJ615" s="17" t="str">
        <f t="shared" ca="1" si="544"/>
        <v/>
      </c>
      <c r="BK615" s="17" t="str">
        <f t="shared" ca="1" si="545"/>
        <v/>
      </c>
      <c r="BL615" s="17" t="str">
        <f t="shared" ca="1" si="546"/>
        <v/>
      </c>
      <c r="BM615" s="17" t="str">
        <f t="shared" ca="1" si="547"/>
        <v/>
      </c>
      <c r="BN615" s="17" t="str">
        <f t="shared" ca="1" si="548"/>
        <v/>
      </c>
      <c r="BO615" s="17" t="str">
        <f t="shared" ca="1" si="549"/>
        <v/>
      </c>
      <c r="BP615" s="17">
        <f t="shared" ca="1" si="550"/>
        <v>-7.9776306852200607E-3</v>
      </c>
      <c r="BQ615" s="17">
        <f t="shared" ca="1" si="551"/>
        <v>-6.3005167381304461E-2</v>
      </c>
      <c r="BR615" s="17">
        <f t="shared" ca="1" si="552"/>
        <v>-4.1185472284406388E-2</v>
      </c>
      <c r="BS615" s="17">
        <f t="shared" ca="1" si="553"/>
        <v>1.4908682239069826E-3</v>
      </c>
      <c r="BX615">
        <f>IF('Macrobond Imports'!FG614="","",'Macrobond Imports'!FG614)</f>
        <v>74.900000000000006</v>
      </c>
      <c r="BY615" t="str">
        <f>IF('Macrobond Imports'!AI614="","",'Macrobond Imports'!AI614)</f>
        <v/>
      </c>
      <c r="CA615" s="37">
        <f t="shared" ca="1" si="554"/>
        <v>-0.37269681742043548</v>
      </c>
      <c r="CB615" s="37" t="str">
        <f t="shared" ca="1" si="555"/>
        <v/>
      </c>
    </row>
    <row r="616" spans="1:80" x14ac:dyDescent="0.25">
      <c r="A616" s="10">
        <f>IF('Macrobond Imports'!A615="","",'Macrobond Imports'!A615)</f>
        <v>35827</v>
      </c>
      <c r="B616" s="9" t="str">
        <f>IF('Macrobond Imports'!B615="","",'Macrobond Imports'!B615)</f>
        <v/>
      </c>
      <c r="C616" s="9" t="str">
        <f>IF('Macrobond Imports'!C615="","",'Macrobond Imports'!C615)</f>
        <v/>
      </c>
      <c r="D616" s="9" t="str">
        <f>IF('Macrobond Imports'!Z615="","",'Macrobond Imports'!Z615)</f>
        <v/>
      </c>
      <c r="E616" s="9" t="str">
        <f>IF('Macrobond Imports'!BH615="","",'Macrobond Imports'!BH615)</f>
        <v/>
      </c>
      <c r="F616" s="9" t="str">
        <f>IF('Macrobond Imports'!BJ615="","",'Macrobond Imports'!BJ615)</f>
        <v/>
      </c>
      <c r="G616" s="9" t="str">
        <f>IF('Macrobond Imports'!BK615="","",'Macrobond Imports'!BK615)</f>
        <v/>
      </c>
      <c r="H616" s="9" t="str">
        <f>IF('Macrobond Imports'!BL615="","",'Macrobond Imports'!BL615)</f>
        <v/>
      </c>
      <c r="I616" s="9" t="str">
        <f>IF('Macrobond Imports'!BS615="","",'Macrobond Imports'!BS615)</f>
        <v/>
      </c>
      <c r="J616" s="9" t="str">
        <f>IF('Macrobond Imports'!AA615="","",'Macrobond Imports'!AA615)</f>
        <v/>
      </c>
      <c r="K616" s="9">
        <f>IF('Macrobond Imports'!DF615="","",'Macrobond Imports'!DF615)</f>
        <v>124.2</v>
      </c>
      <c r="L616" s="9">
        <f>IF('Macrobond Imports'!EA615="","",'Macrobond Imports'!EA615)</f>
        <v>100.8</v>
      </c>
      <c r="M616" s="9">
        <f>IF('Macrobond Imports'!FA615="","",'Macrobond Imports'!FA615)</f>
        <v>83.4</v>
      </c>
      <c r="N616" s="9">
        <f>IF('Macrobond Imports'!FC615="","",'Macrobond Imports'!FC615)</f>
        <v>134.19999999999999</v>
      </c>
      <c r="P616" s="16">
        <f t="shared" si="501"/>
        <v>35827</v>
      </c>
      <c r="Q616" s="17" t="str">
        <f t="shared" si="502"/>
        <v/>
      </c>
      <c r="R616" s="17" t="str">
        <f t="shared" si="503"/>
        <v/>
      </c>
      <c r="S616" s="17" t="str">
        <f t="shared" si="504"/>
        <v/>
      </c>
      <c r="T616" s="17" t="str">
        <f t="shared" si="505"/>
        <v/>
      </c>
      <c r="U616" s="17" t="str">
        <f t="shared" si="506"/>
        <v/>
      </c>
      <c r="V616" s="17" t="str">
        <f t="shared" si="507"/>
        <v/>
      </c>
      <c r="W616" s="17" t="str">
        <f t="shared" si="508"/>
        <v/>
      </c>
      <c r="X616" s="17" t="str">
        <f t="shared" si="509"/>
        <v/>
      </c>
      <c r="Y616" s="17" t="str">
        <f t="shared" si="510"/>
        <v/>
      </c>
      <c r="Z616" s="17">
        <f t="shared" si="511"/>
        <v>-3.2102728731941976E-3</v>
      </c>
      <c r="AA616" s="17">
        <f t="shared" si="512"/>
        <v>-1.945525291828798E-2</v>
      </c>
      <c r="AB616" s="17">
        <f t="shared" si="513"/>
        <v>-1.5348288075560768E-2</v>
      </c>
      <c r="AC616" s="17">
        <f t="shared" si="514"/>
        <v>-7.4460163812373192E-4</v>
      </c>
      <c r="AE616" s="17" t="str">
        <f t="shared" ca="1" si="515"/>
        <v/>
      </c>
      <c r="AF616" s="17" t="str">
        <f t="shared" ca="1" si="516"/>
        <v/>
      </c>
      <c r="AG616" s="17" t="str">
        <f t="shared" ca="1" si="517"/>
        <v/>
      </c>
      <c r="AH616" s="17" t="str">
        <f t="shared" ca="1" si="518"/>
        <v/>
      </c>
      <c r="AI616" s="17" t="str">
        <f t="shared" ca="1" si="519"/>
        <v/>
      </c>
      <c r="AJ616" s="17" t="str">
        <f t="shared" ca="1" si="520"/>
        <v/>
      </c>
      <c r="AK616" s="17" t="str">
        <f t="shared" ca="1" si="521"/>
        <v/>
      </c>
      <c r="AL616" s="17" t="str">
        <f t="shared" ca="1" si="522"/>
        <v/>
      </c>
      <c r="AM616" s="17" t="str">
        <f t="shared" ca="1" si="523"/>
        <v/>
      </c>
      <c r="AN616" s="17">
        <f t="shared" ca="1" si="524"/>
        <v>-1.8181818181818188E-2</v>
      </c>
      <c r="AO616" s="17">
        <f t="shared" ca="1" si="525"/>
        <v>-0.13550600343053176</v>
      </c>
      <c r="AP616" s="17">
        <f t="shared" ca="1" si="526"/>
        <v>-0.10992529348986124</v>
      </c>
      <c r="AQ616" s="17">
        <f t="shared" ca="1" si="527"/>
        <v>7.4571215510799149E-4</v>
      </c>
      <c r="AS616" s="17" t="str">
        <f t="shared" ca="1" si="528"/>
        <v/>
      </c>
      <c r="AT616" s="17" t="str">
        <f t="shared" ca="1" si="529"/>
        <v/>
      </c>
      <c r="AU616" s="17" t="str">
        <f t="shared" ca="1" si="530"/>
        <v/>
      </c>
      <c r="AV616" s="17" t="str">
        <f t="shared" ca="1" si="531"/>
        <v/>
      </c>
      <c r="AW616" s="17" t="str">
        <f t="shared" ca="1" si="532"/>
        <v/>
      </c>
      <c r="AX616" s="17" t="str">
        <f t="shared" ca="1" si="533"/>
        <v/>
      </c>
      <c r="AY616" s="17" t="str">
        <f t="shared" ca="1" si="534"/>
        <v/>
      </c>
      <c r="AZ616" s="17" t="str">
        <f t="shared" ca="1" si="535"/>
        <v/>
      </c>
      <c r="BA616" s="17" t="str">
        <f t="shared" ca="1" si="536"/>
        <v/>
      </c>
      <c r="BB616" s="17">
        <f t="shared" ca="1" si="537"/>
        <v>-4.3846045035803916E-2</v>
      </c>
      <c r="BC616" s="17">
        <f t="shared" ca="1" si="538"/>
        <v>-0.42587310634335362</v>
      </c>
      <c r="BD616" s="17">
        <f t="shared" ca="1" si="539"/>
        <v>-0.20055265963898938</v>
      </c>
      <c r="BE616" s="17">
        <f t="shared" ca="1" si="540"/>
        <v>-5.9391075639675384E-3</v>
      </c>
      <c r="BG616" s="17" t="str">
        <f t="shared" ca="1" si="541"/>
        <v/>
      </c>
      <c r="BH616" s="17" t="str">
        <f t="shared" ca="1" si="542"/>
        <v/>
      </c>
      <c r="BI616" s="17" t="str">
        <f t="shared" ca="1" si="543"/>
        <v/>
      </c>
      <c r="BJ616" s="17" t="str">
        <f t="shared" ca="1" si="544"/>
        <v/>
      </c>
      <c r="BK616" s="17" t="str">
        <f t="shared" ca="1" si="545"/>
        <v/>
      </c>
      <c r="BL616" s="17" t="str">
        <f t="shared" ca="1" si="546"/>
        <v/>
      </c>
      <c r="BM616" s="17" t="str">
        <f t="shared" ca="1" si="547"/>
        <v/>
      </c>
      <c r="BN616" s="17" t="str">
        <f t="shared" ca="1" si="548"/>
        <v/>
      </c>
      <c r="BO616" s="17" t="str">
        <f t="shared" ca="1" si="549"/>
        <v/>
      </c>
      <c r="BP616" s="17">
        <f t="shared" ca="1" si="550"/>
        <v>-1.7480791511386151E-2</v>
      </c>
      <c r="BQ616" s="17">
        <f t="shared" ca="1" si="551"/>
        <v>-0.10920338341118552</v>
      </c>
      <c r="BR616" s="17">
        <f t="shared" ca="1" si="552"/>
        <v>-8.9438599982195943E-2</v>
      </c>
      <c r="BS616" s="17">
        <f t="shared" ca="1" si="553"/>
        <v>-1.488648844647944E-3</v>
      </c>
      <c r="BX616">
        <f>IF('Macrobond Imports'!FG615="","",'Macrobond Imports'!FG615)</f>
        <v>71.7</v>
      </c>
      <c r="BY616" t="str">
        <f>IF('Macrobond Imports'!AI615="","",'Macrobond Imports'!AI615)</f>
        <v/>
      </c>
      <c r="CA616" s="37">
        <f t="shared" ca="1" si="554"/>
        <v>-0.26836734693877551</v>
      </c>
      <c r="CB616" s="37" t="str">
        <f t="shared" ca="1" si="555"/>
        <v/>
      </c>
    </row>
    <row r="617" spans="1:80" x14ac:dyDescent="0.25">
      <c r="A617" s="10">
        <f>IF('Macrobond Imports'!A616="","",'Macrobond Imports'!A616)</f>
        <v>35855</v>
      </c>
      <c r="B617" s="9" t="str">
        <f>IF('Macrobond Imports'!B616="","",'Macrobond Imports'!B616)</f>
        <v/>
      </c>
      <c r="C617" s="9" t="str">
        <f>IF('Macrobond Imports'!C616="","",'Macrobond Imports'!C616)</f>
        <v/>
      </c>
      <c r="D617" s="9" t="str">
        <f>IF('Macrobond Imports'!Z616="","",'Macrobond Imports'!Z616)</f>
        <v/>
      </c>
      <c r="E617" s="9" t="str">
        <f>IF('Macrobond Imports'!BH616="","",'Macrobond Imports'!BH616)</f>
        <v/>
      </c>
      <c r="F617" s="9" t="str">
        <f>IF('Macrobond Imports'!BJ616="","",'Macrobond Imports'!BJ616)</f>
        <v/>
      </c>
      <c r="G617" s="9" t="str">
        <f>IF('Macrobond Imports'!BK616="","",'Macrobond Imports'!BK616)</f>
        <v/>
      </c>
      <c r="H617" s="9" t="str">
        <f>IF('Macrobond Imports'!BL616="","",'Macrobond Imports'!BL616)</f>
        <v/>
      </c>
      <c r="I617" s="9" t="str">
        <f>IF('Macrobond Imports'!BS616="","",'Macrobond Imports'!BS616)</f>
        <v/>
      </c>
      <c r="J617" s="9" t="str">
        <f>IF('Macrobond Imports'!AA616="","",'Macrobond Imports'!AA616)</f>
        <v/>
      </c>
      <c r="K617" s="9">
        <f>IF('Macrobond Imports'!DF616="","",'Macrobond Imports'!DF616)</f>
        <v>123.7</v>
      </c>
      <c r="L617" s="9">
        <f>IF('Macrobond Imports'!EA616="","",'Macrobond Imports'!EA616)</f>
        <v>99.5</v>
      </c>
      <c r="M617" s="9">
        <f>IF('Macrobond Imports'!FA616="","",'Macrobond Imports'!FA616)</f>
        <v>81.599999999999994</v>
      </c>
      <c r="N617" s="9">
        <f>IF('Macrobond Imports'!FC616="","",'Macrobond Imports'!FC616)</f>
        <v>134.1</v>
      </c>
      <c r="P617" s="16">
        <f t="shared" si="501"/>
        <v>35855</v>
      </c>
      <c r="Q617" s="17" t="str">
        <f t="shared" si="502"/>
        <v/>
      </c>
      <c r="R617" s="17" t="str">
        <f t="shared" si="503"/>
        <v/>
      </c>
      <c r="S617" s="17" t="str">
        <f t="shared" si="504"/>
        <v/>
      </c>
      <c r="T617" s="17" t="str">
        <f t="shared" si="505"/>
        <v/>
      </c>
      <c r="U617" s="17" t="str">
        <f t="shared" si="506"/>
        <v/>
      </c>
      <c r="V617" s="17" t="str">
        <f t="shared" si="507"/>
        <v/>
      </c>
      <c r="W617" s="17" t="str">
        <f t="shared" si="508"/>
        <v/>
      </c>
      <c r="X617" s="17" t="str">
        <f t="shared" si="509"/>
        <v/>
      </c>
      <c r="Y617" s="17" t="str">
        <f t="shared" si="510"/>
        <v/>
      </c>
      <c r="Z617" s="17">
        <f t="shared" si="511"/>
        <v>-4.0257648953301306E-3</v>
      </c>
      <c r="AA617" s="17">
        <f t="shared" si="512"/>
        <v>-1.2896825396825351E-2</v>
      </c>
      <c r="AB617" s="17">
        <f t="shared" si="513"/>
        <v>-2.1582733812949728E-2</v>
      </c>
      <c r="AC617" s="17">
        <f t="shared" si="514"/>
        <v>-7.4515648286133107E-4</v>
      </c>
      <c r="AE617" s="17" t="str">
        <f t="shared" ca="1" si="515"/>
        <v/>
      </c>
      <c r="AF617" s="17" t="str">
        <f t="shared" ca="1" si="516"/>
        <v/>
      </c>
      <c r="AG617" s="17" t="str">
        <f t="shared" ca="1" si="517"/>
        <v/>
      </c>
      <c r="AH617" s="17" t="str">
        <f t="shared" ca="1" si="518"/>
        <v/>
      </c>
      <c r="AI617" s="17" t="str">
        <f t="shared" ca="1" si="519"/>
        <v/>
      </c>
      <c r="AJ617" s="17" t="str">
        <f t="shared" ca="1" si="520"/>
        <v/>
      </c>
      <c r="AK617" s="17" t="str">
        <f t="shared" ca="1" si="521"/>
        <v/>
      </c>
      <c r="AL617" s="17" t="str">
        <f t="shared" ca="1" si="522"/>
        <v/>
      </c>
      <c r="AM617" s="17" t="str">
        <f t="shared" ca="1" si="523"/>
        <v/>
      </c>
      <c r="AN617" s="17">
        <f t="shared" ca="1" si="524"/>
        <v>-1.9032513877874635E-2</v>
      </c>
      <c r="AO617" s="17">
        <f t="shared" ca="1" si="525"/>
        <v>-7.441860465116279E-2</v>
      </c>
      <c r="AP617" s="17">
        <f t="shared" ca="1" si="526"/>
        <v>-0.10428100987925359</v>
      </c>
      <c r="AQ617" s="17">
        <f t="shared" ca="1" si="527"/>
        <v>-7.4515648286133107E-4</v>
      </c>
      <c r="AS617" s="17" t="str">
        <f t="shared" ca="1" si="528"/>
        <v/>
      </c>
      <c r="AT617" s="17" t="str">
        <f t="shared" ca="1" si="529"/>
        <v/>
      </c>
      <c r="AU617" s="17" t="str">
        <f t="shared" ca="1" si="530"/>
        <v/>
      </c>
      <c r="AV617" s="17" t="str">
        <f t="shared" ca="1" si="531"/>
        <v/>
      </c>
      <c r="AW617" s="17" t="str">
        <f t="shared" ca="1" si="532"/>
        <v/>
      </c>
      <c r="AX617" s="17" t="str">
        <f t="shared" ca="1" si="533"/>
        <v/>
      </c>
      <c r="AY617" s="17" t="str">
        <f t="shared" ca="1" si="534"/>
        <v/>
      </c>
      <c r="AZ617" s="17" t="str">
        <f t="shared" ca="1" si="535"/>
        <v/>
      </c>
      <c r="BA617" s="17" t="str">
        <f t="shared" ca="1" si="536"/>
        <v/>
      </c>
      <c r="BB617" s="17">
        <f t="shared" ca="1" si="537"/>
        <v>-5.3133715865773645E-2</v>
      </c>
      <c r="BC617" s="17">
        <f t="shared" ca="1" si="538"/>
        <v>-0.30051768044528138</v>
      </c>
      <c r="BD617" s="17">
        <f t="shared" ca="1" si="539"/>
        <v>-0.23668524017271153</v>
      </c>
      <c r="BE617" s="17">
        <f t="shared" ca="1" si="540"/>
        <v>-8.8987211196038807E-3</v>
      </c>
      <c r="BG617" s="17" t="str">
        <f t="shared" ca="1" si="541"/>
        <v/>
      </c>
      <c r="BH617" s="17" t="str">
        <f t="shared" ca="1" si="542"/>
        <v/>
      </c>
      <c r="BI617" s="17" t="str">
        <f t="shared" ca="1" si="543"/>
        <v/>
      </c>
      <c r="BJ617" s="17" t="str">
        <f t="shared" ca="1" si="544"/>
        <v/>
      </c>
      <c r="BK617" s="17" t="str">
        <f t="shared" ca="1" si="545"/>
        <v/>
      </c>
      <c r="BL617" s="17" t="str">
        <f t="shared" ca="1" si="546"/>
        <v/>
      </c>
      <c r="BM617" s="17" t="str">
        <f t="shared" ca="1" si="547"/>
        <v/>
      </c>
      <c r="BN617" s="17" t="str">
        <f t="shared" ca="1" si="548"/>
        <v/>
      </c>
      <c r="BO617" s="17" t="str">
        <f t="shared" ca="1" si="549"/>
        <v/>
      </c>
      <c r="BP617" s="17">
        <f t="shared" ca="1" si="550"/>
        <v>-2.8479547943683348E-2</v>
      </c>
      <c r="BQ617" s="17">
        <f t="shared" ca="1" si="551"/>
        <v>-0.15746568674173833</v>
      </c>
      <c r="BR617" s="17">
        <f t="shared" ca="1" si="552"/>
        <v>-0.13031053061224507</v>
      </c>
      <c r="BS617" s="17">
        <f t="shared" ca="1" si="553"/>
        <v>-2.9761888260967373E-3</v>
      </c>
      <c r="BX617">
        <f>IF('Macrobond Imports'!FG616="","",'Macrobond Imports'!FG616)</f>
        <v>69.599999999999994</v>
      </c>
      <c r="BY617" t="str">
        <f>IF('Macrobond Imports'!AI616="","",'Macrobond Imports'!AI616)</f>
        <v/>
      </c>
      <c r="CA617" s="37">
        <f t="shared" ca="1" si="554"/>
        <v>-9.7276264591439676E-2</v>
      </c>
      <c r="CB617" s="37" t="str">
        <f t="shared" ca="1" si="555"/>
        <v/>
      </c>
    </row>
    <row r="618" spans="1:80" x14ac:dyDescent="0.25">
      <c r="A618" s="10">
        <f>IF('Macrobond Imports'!A617="","",'Macrobond Imports'!A617)</f>
        <v>35886</v>
      </c>
      <c r="B618" s="9" t="str">
        <f>IF('Macrobond Imports'!B617="","",'Macrobond Imports'!B617)</f>
        <v/>
      </c>
      <c r="C618" s="9" t="str">
        <f>IF('Macrobond Imports'!C617="","",'Macrobond Imports'!C617)</f>
        <v/>
      </c>
      <c r="D618" s="9" t="str">
        <f>IF('Macrobond Imports'!Z617="","",'Macrobond Imports'!Z617)</f>
        <v/>
      </c>
      <c r="E618" s="9" t="str">
        <f>IF('Macrobond Imports'!BH617="","",'Macrobond Imports'!BH617)</f>
        <v/>
      </c>
      <c r="F618" s="9" t="str">
        <f>IF('Macrobond Imports'!BJ617="","",'Macrobond Imports'!BJ617)</f>
        <v/>
      </c>
      <c r="G618" s="9" t="str">
        <f>IF('Macrobond Imports'!BK617="","",'Macrobond Imports'!BK617)</f>
        <v/>
      </c>
      <c r="H618" s="9" t="str">
        <f>IF('Macrobond Imports'!BL617="","",'Macrobond Imports'!BL617)</f>
        <v/>
      </c>
      <c r="I618" s="9" t="str">
        <f>IF('Macrobond Imports'!BS617="","",'Macrobond Imports'!BS617)</f>
        <v/>
      </c>
      <c r="J618" s="9" t="str">
        <f>IF('Macrobond Imports'!AA617="","",'Macrobond Imports'!AA617)</f>
        <v/>
      </c>
      <c r="K618" s="9">
        <f>IF('Macrobond Imports'!DF617="","",'Macrobond Imports'!DF617)</f>
        <v>123.6</v>
      </c>
      <c r="L618" s="9">
        <f>IF('Macrobond Imports'!EA617="","",'Macrobond Imports'!EA617)</f>
        <v>100.6</v>
      </c>
      <c r="M618" s="9">
        <f>IF('Macrobond Imports'!FA617="","",'Macrobond Imports'!FA617)</f>
        <v>81.7</v>
      </c>
      <c r="N618" s="9">
        <f>IF('Macrobond Imports'!FC617="","",'Macrobond Imports'!FC617)</f>
        <v>134</v>
      </c>
      <c r="P618" s="16">
        <f t="shared" si="501"/>
        <v>35886</v>
      </c>
      <c r="Q618" s="17" t="str">
        <f t="shared" si="502"/>
        <v/>
      </c>
      <c r="R618" s="17" t="str">
        <f t="shared" si="503"/>
        <v/>
      </c>
      <c r="S618" s="17" t="str">
        <f t="shared" si="504"/>
        <v/>
      </c>
      <c r="T618" s="17" t="str">
        <f t="shared" si="505"/>
        <v/>
      </c>
      <c r="U618" s="17" t="str">
        <f t="shared" si="506"/>
        <v/>
      </c>
      <c r="V618" s="17" t="str">
        <f t="shared" si="507"/>
        <v/>
      </c>
      <c r="W618" s="17" t="str">
        <f t="shared" si="508"/>
        <v/>
      </c>
      <c r="X618" s="17" t="str">
        <f t="shared" si="509"/>
        <v/>
      </c>
      <c r="Y618" s="17" t="str">
        <f t="shared" si="510"/>
        <v/>
      </c>
      <c r="Z618" s="17">
        <f t="shared" si="511"/>
        <v>-8.0840743734844622E-4</v>
      </c>
      <c r="AA618" s="17">
        <f t="shared" si="512"/>
        <v>1.1055276381909396E-2</v>
      </c>
      <c r="AB618" s="17">
        <f t="shared" si="513"/>
        <v>1.225490196078427E-3</v>
      </c>
      <c r="AC618" s="17">
        <f t="shared" si="514"/>
        <v>-7.4571215510810251E-4</v>
      </c>
      <c r="AE618" s="17" t="str">
        <f t="shared" ca="1" si="515"/>
        <v/>
      </c>
      <c r="AF618" s="17" t="str">
        <f t="shared" ca="1" si="516"/>
        <v/>
      </c>
      <c r="AG618" s="17" t="str">
        <f t="shared" ca="1" si="517"/>
        <v/>
      </c>
      <c r="AH618" s="17" t="str">
        <f t="shared" ca="1" si="518"/>
        <v/>
      </c>
      <c r="AI618" s="17" t="str">
        <f t="shared" ca="1" si="519"/>
        <v/>
      </c>
      <c r="AJ618" s="17" t="str">
        <f t="shared" ca="1" si="520"/>
        <v/>
      </c>
      <c r="AK618" s="17" t="str">
        <f t="shared" ca="1" si="521"/>
        <v/>
      </c>
      <c r="AL618" s="17" t="str">
        <f t="shared" ca="1" si="522"/>
        <v/>
      </c>
      <c r="AM618" s="17" t="str">
        <f t="shared" ca="1" si="523"/>
        <v/>
      </c>
      <c r="AN618" s="17">
        <f t="shared" ca="1" si="524"/>
        <v>-1.5923566878980888E-2</v>
      </c>
      <c r="AO618" s="17">
        <f t="shared" ca="1" si="525"/>
        <v>-6.6790352504638273E-2</v>
      </c>
      <c r="AP618" s="17">
        <f t="shared" ca="1" si="526"/>
        <v>-7.6836158192090331E-2</v>
      </c>
      <c r="AQ618" s="17">
        <f t="shared" ca="1" si="527"/>
        <v>-7.4571215510810251E-4</v>
      </c>
      <c r="AS618" s="17" t="str">
        <f t="shared" ca="1" si="528"/>
        <v/>
      </c>
      <c r="AT618" s="17" t="str">
        <f t="shared" ca="1" si="529"/>
        <v/>
      </c>
      <c r="AU618" s="17" t="str">
        <f t="shared" ca="1" si="530"/>
        <v/>
      </c>
      <c r="AV618" s="17" t="str">
        <f t="shared" ca="1" si="531"/>
        <v/>
      </c>
      <c r="AW618" s="17" t="str">
        <f t="shared" ca="1" si="532"/>
        <v/>
      </c>
      <c r="AX618" s="17" t="str">
        <f t="shared" ca="1" si="533"/>
        <v/>
      </c>
      <c r="AY618" s="17" t="str">
        <f t="shared" ca="1" si="534"/>
        <v/>
      </c>
      <c r="AZ618" s="17" t="str">
        <f t="shared" ca="1" si="535"/>
        <v/>
      </c>
      <c r="BA618" s="17" t="str">
        <f t="shared" ca="1" si="536"/>
        <v/>
      </c>
      <c r="BB618" s="17">
        <f t="shared" ca="1" si="537"/>
        <v>-3.171832292338117E-2</v>
      </c>
      <c r="BC618" s="17">
        <f t="shared" ca="1" si="538"/>
        <v>-8.2894148887430075E-2</v>
      </c>
      <c r="BD618" s="17">
        <f t="shared" ca="1" si="539"/>
        <v>-0.13432557967870851</v>
      </c>
      <c r="BE618" s="17">
        <f t="shared" ca="1" si="540"/>
        <v>-8.9053249119248612E-3</v>
      </c>
      <c r="BG618" s="17" t="str">
        <f t="shared" ca="1" si="541"/>
        <v/>
      </c>
      <c r="BH618" s="17" t="str">
        <f t="shared" ca="1" si="542"/>
        <v/>
      </c>
      <c r="BI618" s="17" t="str">
        <f t="shared" ca="1" si="543"/>
        <v/>
      </c>
      <c r="BJ618" s="17" t="str">
        <f t="shared" ca="1" si="544"/>
        <v/>
      </c>
      <c r="BK618" s="17" t="str">
        <f t="shared" ca="1" si="545"/>
        <v/>
      </c>
      <c r="BL618" s="17" t="str">
        <f t="shared" ca="1" si="546"/>
        <v/>
      </c>
      <c r="BM618" s="17" t="str">
        <f t="shared" ca="1" si="547"/>
        <v/>
      </c>
      <c r="BN618" s="17" t="str">
        <f t="shared" ca="1" si="548"/>
        <v/>
      </c>
      <c r="BO618" s="17" t="str">
        <f t="shared" ca="1" si="549"/>
        <v/>
      </c>
      <c r="BP618" s="17">
        <f t="shared" ca="1" si="550"/>
        <v>-2.8502094732263616E-2</v>
      </c>
      <c r="BQ618" s="17">
        <f t="shared" ca="1" si="551"/>
        <v>-0.21300884322636249</v>
      </c>
      <c r="BR618" s="17">
        <f t="shared" ca="1" si="552"/>
        <v>-0.14390353076675422</v>
      </c>
      <c r="BS618" s="17">
        <f t="shared" ca="1" si="553"/>
        <v>-4.4626199443462689E-3</v>
      </c>
      <c r="BX618">
        <f>IF('Macrobond Imports'!FG617="","",'Macrobond Imports'!FG617)</f>
        <v>72.7</v>
      </c>
      <c r="BY618" t="str">
        <f>IF('Macrobond Imports'!AI617="","",'Macrobond Imports'!AI617)</f>
        <v/>
      </c>
      <c r="CA618" s="37">
        <f t="shared" ca="1" si="554"/>
        <v>-4.8429319371727786E-2</v>
      </c>
      <c r="CB618" s="37" t="str">
        <f t="shared" ca="1" si="555"/>
        <v/>
      </c>
    </row>
    <row r="619" spans="1:80" x14ac:dyDescent="0.25">
      <c r="A619" s="10">
        <f>IF('Macrobond Imports'!A618="","",'Macrobond Imports'!A618)</f>
        <v>35916</v>
      </c>
      <c r="B619" s="9" t="str">
        <f>IF('Macrobond Imports'!B618="","",'Macrobond Imports'!B618)</f>
        <v/>
      </c>
      <c r="C619" s="9" t="str">
        <f>IF('Macrobond Imports'!C618="","",'Macrobond Imports'!C618)</f>
        <v/>
      </c>
      <c r="D619" s="9" t="str">
        <f>IF('Macrobond Imports'!Z618="","",'Macrobond Imports'!Z618)</f>
        <v/>
      </c>
      <c r="E619" s="9" t="str">
        <f>IF('Macrobond Imports'!BH618="","",'Macrobond Imports'!BH618)</f>
        <v/>
      </c>
      <c r="F619" s="9" t="str">
        <f>IF('Macrobond Imports'!BJ618="","",'Macrobond Imports'!BJ618)</f>
        <v/>
      </c>
      <c r="G619" s="9" t="str">
        <f>IF('Macrobond Imports'!BK618="","",'Macrobond Imports'!BK618)</f>
        <v/>
      </c>
      <c r="H619" s="9" t="str">
        <f>IF('Macrobond Imports'!BL618="","",'Macrobond Imports'!BL618)</f>
        <v/>
      </c>
      <c r="I619" s="9" t="str">
        <f>IF('Macrobond Imports'!BS618="","",'Macrobond Imports'!BS618)</f>
        <v/>
      </c>
      <c r="J619" s="9" t="str">
        <f>IF('Macrobond Imports'!AA618="","",'Macrobond Imports'!AA618)</f>
        <v/>
      </c>
      <c r="K619" s="9">
        <f>IF('Macrobond Imports'!DF618="","",'Macrobond Imports'!DF618)</f>
        <v>123.5</v>
      </c>
      <c r="L619" s="9">
        <f>IF('Macrobond Imports'!EA618="","",'Macrobond Imports'!EA618)</f>
        <v>99.6</v>
      </c>
      <c r="M619" s="9">
        <f>IF('Macrobond Imports'!FA618="","",'Macrobond Imports'!FA618)</f>
        <v>81.8</v>
      </c>
      <c r="N619" s="9">
        <f>IF('Macrobond Imports'!FC618="","",'Macrobond Imports'!FC618)</f>
        <v>133.9</v>
      </c>
      <c r="P619" s="16">
        <f t="shared" si="501"/>
        <v>35916</v>
      </c>
      <c r="Q619" s="17" t="str">
        <f t="shared" si="502"/>
        <v/>
      </c>
      <c r="R619" s="17" t="str">
        <f t="shared" si="503"/>
        <v/>
      </c>
      <c r="S619" s="17" t="str">
        <f t="shared" si="504"/>
        <v/>
      </c>
      <c r="T619" s="17" t="str">
        <f t="shared" si="505"/>
        <v/>
      </c>
      <c r="U619" s="17" t="str">
        <f t="shared" si="506"/>
        <v/>
      </c>
      <c r="V619" s="17" t="str">
        <f t="shared" si="507"/>
        <v/>
      </c>
      <c r="W619" s="17" t="str">
        <f t="shared" si="508"/>
        <v/>
      </c>
      <c r="X619" s="17" t="str">
        <f t="shared" si="509"/>
        <v/>
      </c>
      <c r="Y619" s="17" t="str">
        <f t="shared" si="510"/>
        <v/>
      </c>
      <c r="Z619" s="17">
        <f t="shared" si="511"/>
        <v>-8.0906148867310179E-4</v>
      </c>
      <c r="AA619" s="17">
        <f t="shared" si="512"/>
        <v>-9.9403578528827197E-3</v>
      </c>
      <c r="AB619" s="17">
        <f t="shared" si="513"/>
        <v>1.2239902080781739E-3</v>
      </c>
      <c r="AC619" s="17">
        <f t="shared" si="514"/>
        <v>-7.4626865671634235E-4</v>
      </c>
      <c r="AE619" s="17" t="str">
        <f t="shared" ca="1" si="515"/>
        <v/>
      </c>
      <c r="AF619" s="17" t="str">
        <f t="shared" ca="1" si="516"/>
        <v/>
      </c>
      <c r="AG619" s="17" t="str">
        <f t="shared" ca="1" si="517"/>
        <v/>
      </c>
      <c r="AH619" s="17" t="str">
        <f t="shared" ca="1" si="518"/>
        <v/>
      </c>
      <c r="AI619" s="17" t="str">
        <f t="shared" ca="1" si="519"/>
        <v/>
      </c>
      <c r="AJ619" s="17" t="str">
        <f t="shared" ca="1" si="520"/>
        <v/>
      </c>
      <c r="AK619" s="17" t="str">
        <f t="shared" ca="1" si="521"/>
        <v/>
      </c>
      <c r="AL619" s="17" t="str">
        <f t="shared" ca="1" si="522"/>
        <v/>
      </c>
      <c r="AM619" s="17" t="str">
        <f t="shared" ca="1" si="523"/>
        <v/>
      </c>
      <c r="AN619" s="17">
        <f t="shared" ca="1" si="524"/>
        <v>-1.5151515151515249E-2</v>
      </c>
      <c r="AO619" s="17">
        <f t="shared" ca="1" si="525"/>
        <v>-8.7076076993583884E-2</v>
      </c>
      <c r="AP619" s="17">
        <f t="shared" ca="1" si="526"/>
        <v>-6.1926605504587173E-2</v>
      </c>
      <c r="AQ619" s="17">
        <f t="shared" ca="1" si="527"/>
        <v>-2.2354694485841042E-3</v>
      </c>
      <c r="AS619" s="17" t="str">
        <f t="shared" ca="1" si="528"/>
        <v/>
      </c>
      <c r="AT619" s="17" t="str">
        <f t="shared" ca="1" si="529"/>
        <v/>
      </c>
      <c r="AU619" s="17" t="str">
        <f t="shared" ca="1" si="530"/>
        <v/>
      </c>
      <c r="AV619" s="17" t="str">
        <f t="shared" ca="1" si="531"/>
        <v/>
      </c>
      <c r="AW619" s="17" t="str">
        <f t="shared" ca="1" si="532"/>
        <v/>
      </c>
      <c r="AX619" s="17" t="str">
        <f t="shared" ca="1" si="533"/>
        <v/>
      </c>
      <c r="AY619" s="17" t="str">
        <f t="shared" ca="1" si="534"/>
        <v/>
      </c>
      <c r="AZ619" s="17" t="str">
        <f t="shared" ca="1" si="535"/>
        <v/>
      </c>
      <c r="BA619" s="17" t="str">
        <f t="shared" ca="1" si="536"/>
        <v/>
      </c>
      <c r="BB619" s="17">
        <f t="shared" ca="1" si="537"/>
        <v>-2.2354406762629009E-2</v>
      </c>
      <c r="BC619" s="17">
        <f t="shared" ca="1" si="538"/>
        <v>-4.677543612872237E-2</v>
      </c>
      <c r="BD619" s="17">
        <f t="shared" ca="1" si="539"/>
        <v>-7.4558412065896973E-2</v>
      </c>
      <c r="BE619" s="17">
        <f t="shared" ca="1" si="540"/>
        <v>-8.9119385128872963E-3</v>
      </c>
      <c r="BG619" s="17" t="str">
        <f t="shared" ca="1" si="541"/>
        <v/>
      </c>
      <c r="BH619" s="17" t="str">
        <f t="shared" ca="1" si="542"/>
        <v/>
      </c>
      <c r="BI619" s="17" t="str">
        <f t="shared" ca="1" si="543"/>
        <v/>
      </c>
      <c r="BJ619" s="17" t="str">
        <f t="shared" ca="1" si="544"/>
        <v/>
      </c>
      <c r="BK619" s="17" t="str">
        <f t="shared" ca="1" si="545"/>
        <v/>
      </c>
      <c r="BL619" s="17" t="str">
        <f t="shared" ca="1" si="546"/>
        <v/>
      </c>
      <c r="BM619" s="17" t="str">
        <f t="shared" ca="1" si="547"/>
        <v/>
      </c>
      <c r="BN619" s="17" t="str">
        <f t="shared" ca="1" si="548"/>
        <v/>
      </c>
      <c r="BO619" s="17" t="str">
        <f t="shared" ca="1" si="549"/>
        <v/>
      </c>
      <c r="BP619" s="17">
        <f t="shared" ca="1" si="550"/>
        <v>-3.3159940565540058E-2</v>
      </c>
      <c r="BQ619" s="17">
        <f t="shared" ca="1" si="551"/>
        <v>-0.26022175091948785</v>
      </c>
      <c r="BR619" s="17">
        <f t="shared" ca="1" si="552"/>
        <v>-0.13985942071461999</v>
      </c>
      <c r="BS619" s="17">
        <f t="shared" ca="1" si="553"/>
        <v>-7.4266360189909619E-3</v>
      </c>
      <c r="BX619">
        <f>IF('Macrobond Imports'!FG618="","",'Macrobond Imports'!FG618)</f>
        <v>72.7</v>
      </c>
      <c r="BY619" t="str">
        <f>IF('Macrobond Imports'!AI618="","",'Macrobond Imports'!AI618)</f>
        <v/>
      </c>
      <c r="CA619" s="37">
        <f t="shared" ca="1" si="554"/>
        <v>-0.10024752475247523</v>
      </c>
      <c r="CB619" s="37" t="str">
        <f t="shared" ca="1" si="555"/>
        <v/>
      </c>
    </row>
    <row r="620" spans="1:80" x14ac:dyDescent="0.25">
      <c r="A620" s="10">
        <f>IF('Macrobond Imports'!A619="","",'Macrobond Imports'!A619)</f>
        <v>35947</v>
      </c>
      <c r="B620" s="9" t="str">
        <f>IF('Macrobond Imports'!B619="","",'Macrobond Imports'!B619)</f>
        <v/>
      </c>
      <c r="C620" s="9" t="str">
        <f>IF('Macrobond Imports'!C619="","",'Macrobond Imports'!C619)</f>
        <v/>
      </c>
      <c r="D620" s="9" t="str">
        <f>IF('Macrobond Imports'!Z619="","",'Macrobond Imports'!Z619)</f>
        <v/>
      </c>
      <c r="E620" s="9" t="str">
        <f>IF('Macrobond Imports'!BH619="","",'Macrobond Imports'!BH619)</f>
        <v/>
      </c>
      <c r="F620" s="9" t="str">
        <f>IF('Macrobond Imports'!BJ619="","",'Macrobond Imports'!BJ619)</f>
        <v/>
      </c>
      <c r="G620" s="9" t="str">
        <f>IF('Macrobond Imports'!BK619="","",'Macrobond Imports'!BK619)</f>
        <v/>
      </c>
      <c r="H620" s="9" t="str">
        <f>IF('Macrobond Imports'!BL619="","",'Macrobond Imports'!BL619)</f>
        <v/>
      </c>
      <c r="I620" s="9" t="str">
        <f>IF('Macrobond Imports'!BS619="","",'Macrobond Imports'!BS619)</f>
        <v/>
      </c>
      <c r="J620" s="9" t="str">
        <f>IF('Macrobond Imports'!AA619="","",'Macrobond Imports'!AA619)</f>
        <v/>
      </c>
      <c r="K620" s="9">
        <f>IF('Macrobond Imports'!DF619="","",'Macrobond Imports'!DF619)</f>
        <v>123.1</v>
      </c>
      <c r="L620" s="9">
        <f>IF('Macrobond Imports'!EA619="","",'Macrobond Imports'!EA619)</f>
        <v>97.1</v>
      </c>
      <c r="M620" s="9">
        <f>IF('Macrobond Imports'!FA619="","",'Macrobond Imports'!FA619)</f>
        <v>81</v>
      </c>
      <c r="N620" s="9">
        <f>IF('Macrobond Imports'!FC619="","",'Macrobond Imports'!FC619)</f>
        <v>133.6</v>
      </c>
      <c r="P620" s="16">
        <f t="shared" si="501"/>
        <v>35947</v>
      </c>
      <c r="Q620" s="17" t="str">
        <f t="shared" si="502"/>
        <v/>
      </c>
      <c r="R620" s="17" t="str">
        <f t="shared" si="503"/>
        <v/>
      </c>
      <c r="S620" s="17" t="str">
        <f t="shared" si="504"/>
        <v/>
      </c>
      <c r="T620" s="17" t="str">
        <f t="shared" si="505"/>
        <v/>
      </c>
      <c r="U620" s="17" t="str">
        <f t="shared" si="506"/>
        <v/>
      </c>
      <c r="V620" s="17" t="str">
        <f t="shared" si="507"/>
        <v/>
      </c>
      <c r="W620" s="17" t="str">
        <f t="shared" si="508"/>
        <v/>
      </c>
      <c r="X620" s="17" t="str">
        <f t="shared" si="509"/>
        <v/>
      </c>
      <c r="Y620" s="17" t="str">
        <f t="shared" si="510"/>
        <v/>
      </c>
      <c r="Z620" s="17">
        <f t="shared" si="511"/>
        <v>-3.2388663967611864E-3</v>
      </c>
      <c r="AA620" s="17">
        <f t="shared" si="512"/>
        <v>-2.5100401606425682E-2</v>
      </c>
      <c r="AB620" s="17">
        <f t="shared" si="513"/>
        <v>-9.7799511002444328E-3</v>
      </c>
      <c r="AC620" s="17">
        <f t="shared" si="514"/>
        <v>-2.2404779686333587E-3</v>
      </c>
      <c r="AE620" s="17" t="str">
        <f t="shared" ca="1" si="515"/>
        <v/>
      </c>
      <c r="AF620" s="17" t="str">
        <f t="shared" ca="1" si="516"/>
        <v/>
      </c>
      <c r="AG620" s="17" t="str">
        <f t="shared" ca="1" si="517"/>
        <v/>
      </c>
      <c r="AH620" s="17" t="str">
        <f t="shared" ca="1" si="518"/>
        <v/>
      </c>
      <c r="AI620" s="17" t="str">
        <f t="shared" ca="1" si="519"/>
        <v/>
      </c>
      <c r="AJ620" s="17" t="str">
        <f t="shared" ca="1" si="520"/>
        <v/>
      </c>
      <c r="AK620" s="17" t="str">
        <f t="shared" ca="1" si="521"/>
        <v/>
      </c>
      <c r="AL620" s="17" t="str">
        <f t="shared" ca="1" si="522"/>
        <v/>
      </c>
      <c r="AM620" s="17" t="str">
        <f t="shared" ca="1" si="523"/>
        <v/>
      </c>
      <c r="AN620" s="17">
        <f t="shared" ca="1" si="524"/>
        <v>-1.8341307814992103E-2</v>
      </c>
      <c r="AO620" s="17">
        <f t="shared" ca="1" si="525"/>
        <v>-8.5687382297551906E-2</v>
      </c>
      <c r="AP620" s="17">
        <f t="shared" ca="1" si="526"/>
        <v>-7.6396807297605451E-2</v>
      </c>
      <c r="AQ620" s="17">
        <f t="shared" ca="1" si="527"/>
        <v>-4.4709388971683195E-3</v>
      </c>
      <c r="AS620" s="17" t="str">
        <f t="shared" ca="1" si="528"/>
        <v/>
      </c>
      <c r="AT620" s="17" t="str">
        <f t="shared" ca="1" si="529"/>
        <v/>
      </c>
      <c r="AU620" s="17" t="str">
        <f t="shared" ca="1" si="530"/>
        <v/>
      </c>
      <c r="AV620" s="17" t="str">
        <f t="shared" ca="1" si="531"/>
        <v/>
      </c>
      <c r="AW620" s="17" t="str">
        <f t="shared" ca="1" si="532"/>
        <v/>
      </c>
      <c r="AX620" s="17" t="str">
        <f t="shared" ca="1" si="533"/>
        <v/>
      </c>
      <c r="AY620" s="17" t="str">
        <f t="shared" ca="1" si="534"/>
        <v/>
      </c>
      <c r="AZ620" s="17" t="str">
        <f t="shared" ca="1" si="535"/>
        <v/>
      </c>
      <c r="BA620" s="17" t="str">
        <f t="shared" ca="1" si="536"/>
        <v/>
      </c>
      <c r="BB620" s="17">
        <f t="shared" ca="1" si="537"/>
        <v>-1.9261073526558592E-2</v>
      </c>
      <c r="BC620" s="17">
        <f t="shared" ca="1" si="538"/>
        <v>-9.3047386430177959E-2</v>
      </c>
      <c r="BD620" s="17">
        <f t="shared" ca="1" si="539"/>
        <v>-2.9088957488049294E-2</v>
      </c>
      <c r="BE620" s="17">
        <f t="shared" ca="1" si="540"/>
        <v>-1.4831037256426094E-2</v>
      </c>
      <c r="BG620" s="17" t="str">
        <f t="shared" ca="1" si="541"/>
        <v/>
      </c>
      <c r="BH620" s="17" t="str">
        <f t="shared" ca="1" si="542"/>
        <v/>
      </c>
      <c r="BI620" s="17" t="str">
        <f t="shared" ca="1" si="543"/>
        <v/>
      </c>
      <c r="BJ620" s="17" t="str">
        <f t="shared" ca="1" si="544"/>
        <v/>
      </c>
      <c r="BK620" s="17" t="str">
        <f t="shared" ca="1" si="545"/>
        <v/>
      </c>
      <c r="BL620" s="17" t="str">
        <f t="shared" ca="1" si="546"/>
        <v/>
      </c>
      <c r="BM620" s="17" t="str">
        <f t="shared" ca="1" si="547"/>
        <v/>
      </c>
      <c r="BN620" s="17" t="str">
        <f t="shared" ca="1" si="548"/>
        <v/>
      </c>
      <c r="BO620" s="17" t="str">
        <f t="shared" ca="1" si="549"/>
        <v/>
      </c>
      <c r="BP620" s="17">
        <f t="shared" ca="1" si="550"/>
        <v>-3.6346212057619898E-2</v>
      </c>
      <c r="BQ620" s="17">
        <f t="shared" ca="1" si="551"/>
        <v>-0.20350937364835642</v>
      </c>
      <c r="BR620" s="17">
        <f t="shared" ca="1" si="552"/>
        <v>-0.13912211712190448</v>
      </c>
      <c r="BS620" s="17">
        <f t="shared" ca="1" si="553"/>
        <v>-1.1869331065759825E-2</v>
      </c>
      <c r="BX620">
        <f>IF('Macrobond Imports'!FG619="","",'Macrobond Imports'!FG619)</f>
        <v>66.900000000000006</v>
      </c>
      <c r="BY620" t="str">
        <f>IF('Macrobond Imports'!AI619="","",'Macrobond Imports'!AI619)</f>
        <v/>
      </c>
      <c r="CA620" s="37">
        <f t="shared" ca="1" si="554"/>
        <v>-0.15530303030303028</v>
      </c>
      <c r="CB620" s="37" t="str">
        <f t="shared" ca="1" si="555"/>
        <v/>
      </c>
    </row>
    <row r="621" spans="1:80" x14ac:dyDescent="0.25">
      <c r="A621" s="10">
        <f>IF('Macrobond Imports'!A620="","",'Macrobond Imports'!A620)</f>
        <v>35977</v>
      </c>
      <c r="B621" s="9" t="str">
        <f>IF('Macrobond Imports'!B620="","",'Macrobond Imports'!B620)</f>
        <v/>
      </c>
      <c r="C621" s="9" t="str">
        <f>IF('Macrobond Imports'!C620="","",'Macrobond Imports'!C620)</f>
        <v/>
      </c>
      <c r="D621" s="9" t="str">
        <f>IF('Macrobond Imports'!Z620="","",'Macrobond Imports'!Z620)</f>
        <v/>
      </c>
      <c r="E621" s="9" t="str">
        <f>IF('Macrobond Imports'!BH620="","",'Macrobond Imports'!BH620)</f>
        <v/>
      </c>
      <c r="F621" s="9" t="str">
        <f>IF('Macrobond Imports'!BJ620="","",'Macrobond Imports'!BJ620)</f>
        <v/>
      </c>
      <c r="G621" s="9" t="str">
        <f>IF('Macrobond Imports'!BK620="","",'Macrobond Imports'!BK620)</f>
        <v/>
      </c>
      <c r="H621" s="9" t="str">
        <f>IF('Macrobond Imports'!BL620="","",'Macrobond Imports'!BL620)</f>
        <v/>
      </c>
      <c r="I621" s="9" t="str">
        <f>IF('Macrobond Imports'!BS620="","",'Macrobond Imports'!BS620)</f>
        <v/>
      </c>
      <c r="J621" s="9" t="str">
        <f>IF('Macrobond Imports'!AA620="","",'Macrobond Imports'!AA620)</f>
        <v/>
      </c>
      <c r="K621" s="9">
        <f>IF('Macrobond Imports'!DF620="","",'Macrobond Imports'!DF620)</f>
        <v>123</v>
      </c>
      <c r="L621" s="9">
        <f>IF('Macrobond Imports'!EA620="","",'Macrobond Imports'!EA620)</f>
        <v>97.4</v>
      </c>
      <c r="M621" s="9">
        <f>IF('Macrobond Imports'!FA620="","",'Macrobond Imports'!FA620)</f>
        <v>80.7</v>
      </c>
      <c r="N621" s="9">
        <f>IF('Macrobond Imports'!FC620="","",'Macrobond Imports'!FC620)</f>
        <v>133.5</v>
      </c>
      <c r="P621" s="16">
        <f t="shared" si="501"/>
        <v>35977</v>
      </c>
      <c r="Q621" s="17" t="str">
        <f t="shared" si="502"/>
        <v/>
      </c>
      <c r="R621" s="17" t="str">
        <f t="shared" si="503"/>
        <v/>
      </c>
      <c r="S621" s="17" t="str">
        <f t="shared" si="504"/>
        <v/>
      </c>
      <c r="T621" s="17" t="str">
        <f t="shared" si="505"/>
        <v/>
      </c>
      <c r="U621" s="17" t="str">
        <f t="shared" si="506"/>
        <v/>
      </c>
      <c r="V621" s="17" t="str">
        <f t="shared" si="507"/>
        <v/>
      </c>
      <c r="W621" s="17" t="str">
        <f t="shared" si="508"/>
        <v/>
      </c>
      <c r="X621" s="17" t="str">
        <f t="shared" si="509"/>
        <v/>
      </c>
      <c r="Y621" s="17" t="str">
        <f t="shared" si="510"/>
        <v/>
      </c>
      <c r="Z621" s="17">
        <f t="shared" si="511"/>
        <v>-8.1234768480908937E-4</v>
      </c>
      <c r="AA621" s="17">
        <f t="shared" si="512"/>
        <v>3.08959835221434E-3</v>
      </c>
      <c r="AB621" s="17">
        <f t="shared" si="513"/>
        <v>-3.7037037037036535E-3</v>
      </c>
      <c r="AC621" s="17">
        <f t="shared" si="514"/>
        <v>-7.4850299401196807E-4</v>
      </c>
      <c r="AE621" s="17" t="str">
        <f t="shared" ca="1" si="515"/>
        <v/>
      </c>
      <c r="AF621" s="17" t="str">
        <f t="shared" ca="1" si="516"/>
        <v/>
      </c>
      <c r="AG621" s="17" t="str">
        <f t="shared" ca="1" si="517"/>
        <v/>
      </c>
      <c r="AH621" s="17" t="str">
        <f t="shared" ca="1" si="518"/>
        <v/>
      </c>
      <c r="AI621" s="17" t="str">
        <f t="shared" ca="1" si="519"/>
        <v/>
      </c>
      <c r="AJ621" s="17" t="str">
        <f t="shared" ca="1" si="520"/>
        <v/>
      </c>
      <c r="AK621" s="17" t="str">
        <f t="shared" ca="1" si="521"/>
        <v/>
      </c>
      <c r="AL621" s="17" t="str">
        <f t="shared" ca="1" si="522"/>
        <v/>
      </c>
      <c r="AM621" s="17" t="str">
        <f t="shared" ca="1" si="523"/>
        <v/>
      </c>
      <c r="AN621" s="17">
        <f t="shared" ca="1" si="524"/>
        <v>-1.6786570743405282E-2</v>
      </c>
      <c r="AO621" s="17">
        <f t="shared" ca="1" si="525"/>
        <v>-8.2862523540489619E-2</v>
      </c>
      <c r="AP621" s="17">
        <f t="shared" ca="1" si="526"/>
        <v>-6.705202312138725E-2</v>
      </c>
      <c r="AQ621" s="17">
        <f t="shared" ca="1" si="527"/>
        <v>-5.2160953800297616E-3</v>
      </c>
      <c r="AS621" s="17" t="str">
        <f t="shared" ca="1" si="528"/>
        <v/>
      </c>
      <c r="AT621" s="17" t="str">
        <f t="shared" ca="1" si="529"/>
        <v/>
      </c>
      <c r="AU621" s="17" t="str">
        <f t="shared" ca="1" si="530"/>
        <v/>
      </c>
      <c r="AV621" s="17" t="str">
        <f t="shared" ca="1" si="531"/>
        <v/>
      </c>
      <c r="AW621" s="17" t="str">
        <f t="shared" ca="1" si="532"/>
        <v/>
      </c>
      <c r="AX621" s="17" t="str">
        <f t="shared" ca="1" si="533"/>
        <v/>
      </c>
      <c r="AY621" s="17" t="str">
        <f t="shared" ca="1" si="534"/>
        <v/>
      </c>
      <c r="AZ621" s="17" t="str">
        <f t="shared" ca="1" si="535"/>
        <v/>
      </c>
      <c r="BA621" s="17" t="str">
        <f t="shared" ca="1" si="536"/>
        <v/>
      </c>
      <c r="BB621" s="17">
        <f t="shared" ca="1" si="537"/>
        <v>-1.9276543357310438E-2</v>
      </c>
      <c r="BC621" s="17">
        <f t="shared" ca="1" si="538"/>
        <v>-0.12129336718556827</v>
      </c>
      <c r="BD621" s="17">
        <f t="shared" ca="1" si="539"/>
        <v>-4.8068029554512615E-2</v>
      </c>
      <c r="BE621" s="17">
        <f t="shared" ca="1" si="540"/>
        <v>-1.48420432090971E-2</v>
      </c>
      <c r="BG621" s="17" t="str">
        <f t="shared" ca="1" si="541"/>
        <v/>
      </c>
      <c r="BH621" s="17" t="str">
        <f t="shared" ca="1" si="542"/>
        <v/>
      </c>
      <c r="BI621" s="17" t="str">
        <f t="shared" ca="1" si="543"/>
        <v/>
      </c>
      <c r="BJ621" s="17" t="str">
        <f t="shared" ca="1" si="544"/>
        <v/>
      </c>
      <c r="BK621" s="17" t="str">
        <f t="shared" ca="1" si="545"/>
        <v/>
      </c>
      <c r="BL621" s="17" t="str">
        <f t="shared" ca="1" si="546"/>
        <v/>
      </c>
      <c r="BM621" s="17" t="str">
        <f t="shared" ca="1" si="547"/>
        <v/>
      </c>
      <c r="BN621" s="17" t="str">
        <f t="shared" ca="1" si="548"/>
        <v/>
      </c>
      <c r="BO621" s="17" t="str">
        <f t="shared" ca="1" si="549"/>
        <v/>
      </c>
      <c r="BP621" s="17">
        <f t="shared" ca="1" si="550"/>
        <v>-2.5517289354827666E-2</v>
      </c>
      <c r="BQ621" s="17">
        <f t="shared" ca="1" si="551"/>
        <v>-0.10229905070477963</v>
      </c>
      <c r="BR621" s="17">
        <f t="shared" ca="1" si="552"/>
        <v>-9.2220755524394016E-2</v>
      </c>
      <c r="BS621" s="17">
        <f t="shared" ca="1" si="553"/>
        <v>-1.1878142587610219E-2</v>
      </c>
      <c r="BX621">
        <f>IF('Macrobond Imports'!FG620="","",'Macrobond Imports'!FG620)</f>
        <v>70.900000000000006</v>
      </c>
      <c r="BY621" t="str">
        <f>IF('Macrobond Imports'!AI620="","",'Macrobond Imports'!AI620)</f>
        <v/>
      </c>
      <c r="CA621" s="37">
        <f t="shared" ca="1" si="554"/>
        <v>-0.10366624525916546</v>
      </c>
      <c r="CB621" s="37" t="str">
        <f t="shared" ca="1" si="555"/>
        <v/>
      </c>
    </row>
    <row r="622" spans="1:80" x14ac:dyDescent="0.25">
      <c r="A622" s="10">
        <f>IF('Macrobond Imports'!A621="","",'Macrobond Imports'!A621)</f>
        <v>36008</v>
      </c>
      <c r="B622" s="9" t="str">
        <f>IF('Macrobond Imports'!B621="","",'Macrobond Imports'!B621)</f>
        <v/>
      </c>
      <c r="C622" s="9" t="str">
        <f>IF('Macrobond Imports'!C621="","",'Macrobond Imports'!C621)</f>
        <v/>
      </c>
      <c r="D622" s="9" t="str">
        <f>IF('Macrobond Imports'!Z621="","",'Macrobond Imports'!Z621)</f>
        <v/>
      </c>
      <c r="E622" s="9" t="str">
        <f>IF('Macrobond Imports'!BH621="","",'Macrobond Imports'!BH621)</f>
        <v/>
      </c>
      <c r="F622" s="9" t="str">
        <f>IF('Macrobond Imports'!BJ621="","",'Macrobond Imports'!BJ621)</f>
        <v/>
      </c>
      <c r="G622" s="9" t="str">
        <f>IF('Macrobond Imports'!BK621="","",'Macrobond Imports'!BK621)</f>
        <v/>
      </c>
      <c r="H622" s="9" t="str">
        <f>IF('Macrobond Imports'!BL621="","",'Macrobond Imports'!BL621)</f>
        <v/>
      </c>
      <c r="I622" s="9" t="str">
        <f>IF('Macrobond Imports'!BS621="","",'Macrobond Imports'!BS621)</f>
        <v/>
      </c>
      <c r="J622" s="9" t="str">
        <f>IF('Macrobond Imports'!AA621="","",'Macrobond Imports'!AA621)</f>
        <v/>
      </c>
      <c r="K622" s="9">
        <f>IF('Macrobond Imports'!DF621="","",'Macrobond Imports'!DF621)</f>
        <v>122.7</v>
      </c>
      <c r="L622" s="9">
        <f>IF('Macrobond Imports'!EA621="","",'Macrobond Imports'!EA621)</f>
        <v>93.6</v>
      </c>
      <c r="M622" s="9">
        <f>IF('Macrobond Imports'!FA621="","",'Macrobond Imports'!FA621)</f>
        <v>79.599999999999994</v>
      </c>
      <c r="N622" s="9">
        <f>IF('Macrobond Imports'!FC621="","",'Macrobond Imports'!FC621)</f>
        <v>133.4</v>
      </c>
      <c r="P622" s="16">
        <f t="shared" si="501"/>
        <v>36008</v>
      </c>
      <c r="Q622" s="17" t="str">
        <f t="shared" si="502"/>
        <v/>
      </c>
      <c r="R622" s="17" t="str">
        <f t="shared" si="503"/>
        <v/>
      </c>
      <c r="S622" s="17" t="str">
        <f t="shared" si="504"/>
        <v/>
      </c>
      <c r="T622" s="17" t="str">
        <f t="shared" si="505"/>
        <v/>
      </c>
      <c r="U622" s="17" t="str">
        <f t="shared" si="506"/>
        <v/>
      </c>
      <c r="V622" s="17" t="str">
        <f t="shared" si="507"/>
        <v/>
      </c>
      <c r="W622" s="17" t="str">
        <f t="shared" si="508"/>
        <v/>
      </c>
      <c r="X622" s="17" t="str">
        <f t="shared" si="509"/>
        <v/>
      </c>
      <c r="Y622" s="17" t="str">
        <f t="shared" si="510"/>
        <v/>
      </c>
      <c r="Z622" s="17">
        <f t="shared" si="511"/>
        <v>-2.4390243902439046E-3</v>
      </c>
      <c r="AA622" s="17">
        <f t="shared" si="512"/>
        <v>-3.9014373716632522E-2</v>
      </c>
      <c r="AB622" s="17">
        <f t="shared" si="513"/>
        <v>-1.363073110285018E-2</v>
      </c>
      <c r="AC622" s="17">
        <f t="shared" si="514"/>
        <v>-7.4906367041194244E-4</v>
      </c>
      <c r="AE622" s="17" t="str">
        <f t="shared" ca="1" si="515"/>
        <v/>
      </c>
      <c r="AF622" s="17" t="str">
        <f t="shared" ca="1" si="516"/>
        <v/>
      </c>
      <c r="AG622" s="17" t="str">
        <f t="shared" ca="1" si="517"/>
        <v/>
      </c>
      <c r="AH622" s="17" t="str">
        <f t="shared" ca="1" si="518"/>
        <v/>
      </c>
      <c r="AI622" s="17" t="str">
        <f t="shared" ca="1" si="519"/>
        <v/>
      </c>
      <c r="AJ622" s="17" t="str">
        <f t="shared" ca="1" si="520"/>
        <v/>
      </c>
      <c r="AK622" s="17" t="str">
        <f t="shared" ca="1" si="521"/>
        <v/>
      </c>
      <c r="AL622" s="17" t="str">
        <f t="shared" ca="1" si="522"/>
        <v/>
      </c>
      <c r="AM622" s="17" t="str">
        <f t="shared" ca="1" si="523"/>
        <v/>
      </c>
      <c r="AN622" s="17">
        <f t="shared" ca="1" si="524"/>
        <v>-2.0750199521149204E-2</v>
      </c>
      <c r="AO622" s="17">
        <f t="shared" ca="1" si="525"/>
        <v>-0.12359550561797761</v>
      </c>
      <c r="AP622" s="17">
        <f t="shared" ca="1" si="526"/>
        <v>-8.9244851258581392E-2</v>
      </c>
      <c r="AQ622" s="17">
        <f t="shared" ca="1" si="527"/>
        <v>-6.7014147431124771E-3</v>
      </c>
      <c r="AS622" s="17" t="str">
        <f t="shared" ca="1" si="528"/>
        <v/>
      </c>
      <c r="AT622" s="17" t="str">
        <f t="shared" ca="1" si="529"/>
        <v/>
      </c>
      <c r="AU622" s="17" t="str">
        <f t="shared" ca="1" si="530"/>
        <v/>
      </c>
      <c r="AV622" s="17" t="str">
        <f t="shared" ca="1" si="531"/>
        <v/>
      </c>
      <c r="AW622" s="17" t="str">
        <f t="shared" ca="1" si="532"/>
        <v/>
      </c>
      <c r="AX622" s="17" t="str">
        <f t="shared" ca="1" si="533"/>
        <v/>
      </c>
      <c r="AY622" s="17" t="str">
        <f t="shared" ca="1" si="534"/>
        <v/>
      </c>
      <c r="AZ622" s="17" t="str">
        <f t="shared" ca="1" si="535"/>
        <v/>
      </c>
      <c r="BA622" s="17" t="str">
        <f t="shared" ca="1" si="536"/>
        <v/>
      </c>
      <c r="BB622" s="17">
        <f t="shared" ca="1" si="537"/>
        <v>-2.5660250529652817E-2</v>
      </c>
      <c r="BC622" s="17">
        <f t="shared" ca="1" si="538"/>
        <v>-0.22005129511429622</v>
      </c>
      <c r="BD622" s="17">
        <f t="shared" ca="1" si="539"/>
        <v>-0.10331675200127732</v>
      </c>
      <c r="BE622" s="17">
        <f t="shared" ca="1" si="540"/>
        <v>-1.4853065508408592E-2</v>
      </c>
      <c r="BG622" s="17" t="str">
        <f t="shared" ca="1" si="541"/>
        <v/>
      </c>
      <c r="BH622" s="17" t="str">
        <f t="shared" ca="1" si="542"/>
        <v/>
      </c>
      <c r="BI622" s="17" t="str">
        <f t="shared" ca="1" si="543"/>
        <v/>
      </c>
      <c r="BJ622" s="17" t="str">
        <f t="shared" ca="1" si="544"/>
        <v/>
      </c>
      <c r="BK622" s="17" t="str">
        <f t="shared" ca="1" si="545"/>
        <v/>
      </c>
      <c r="BL622" s="17" t="str">
        <f t="shared" ca="1" si="546"/>
        <v/>
      </c>
      <c r="BM622" s="17" t="str">
        <f t="shared" ca="1" si="547"/>
        <v/>
      </c>
      <c r="BN622" s="17" t="str">
        <f t="shared" ca="1" si="548"/>
        <v/>
      </c>
      <c r="BO622" s="17" t="str">
        <f t="shared" ca="1" si="549"/>
        <v/>
      </c>
      <c r="BP622" s="17">
        <f t="shared" ca="1" si="550"/>
        <v>-2.4008728325048523E-2</v>
      </c>
      <c r="BQ622" s="17">
        <f t="shared" ca="1" si="551"/>
        <v>-0.13775510204081642</v>
      </c>
      <c r="BR622" s="17">
        <f t="shared" ca="1" si="552"/>
        <v>-8.9051061309226354E-2</v>
      </c>
      <c r="BS622" s="17">
        <f t="shared" ca="1" si="553"/>
        <v>-1.1886967202009324E-2</v>
      </c>
      <c r="BX622">
        <f>IF('Macrobond Imports'!FG621="","",'Macrobond Imports'!FG621)</f>
        <v>64.5</v>
      </c>
      <c r="BY622" t="str">
        <f>IF('Macrobond Imports'!AI621="","",'Macrobond Imports'!AI621)</f>
        <v/>
      </c>
      <c r="CA622" s="37">
        <f t="shared" ca="1" si="554"/>
        <v>-0.1907151819322459</v>
      </c>
      <c r="CB622" s="37" t="str">
        <f t="shared" ca="1" si="555"/>
        <v/>
      </c>
    </row>
    <row r="623" spans="1:80" x14ac:dyDescent="0.25">
      <c r="A623" s="10">
        <f>IF('Macrobond Imports'!A622="","",'Macrobond Imports'!A622)</f>
        <v>36039</v>
      </c>
      <c r="B623" s="9" t="str">
        <f>IF('Macrobond Imports'!B622="","",'Macrobond Imports'!B622)</f>
        <v/>
      </c>
      <c r="C623" s="9" t="str">
        <f>IF('Macrobond Imports'!C622="","",'Macrobond Imports'!C622)</f>
        <v/>
      </c>
      <c r="D623" s="9" t="str">
        <f>IF('Macrobond Imports'!Z622="","",'Macrobond Imports'!Z622)</f>
        <v/>
      </c>
      <c r="E623" s="9" t="str">
        <f>IF('Macrobond Imports'!BH622="","",'Macrobond Imports'!BH622)</f>
        <v/>
      </c>
      <c r="F623" s="9" t="str">
        <f>IF('Macrobond Imports'!BJ622="","",'Macrobond Imports'!BJ622)</f>
        <v/>
      </c>
      <c r="G623" s="9" t="str">
        <f>IF('Macrobond Imports'!BK622="","",'Macrobond Imports'!BK622)</f>
        <v/>
      </c>
      <c r="H623" s="9" t="str">
        <f>IF('Macrobond Imports'!BL622="","",'Macrobond Imports'!BL622)</f>
        <v/>
      </c>
      <c r="I623" s="9" t="str">
        <f>IF('Macrobond Imports'!BS622="","",'Macrobond Imports'!BS622)</f>
        <v/>
      </c>
      <c r="J623" s="9" t="str">
        <f>IF('Macrobond Imports'!AA622="","",'Macrobond Imports'!AA622)</f>
        <v/>
      </c>
      <c r="K623" s="9">
        <f>IF('Macrobond Imports'!DF622="","",'Macrobond Imports'!DF622)</f>
        <v>122.3</v>
      </c>
      <c r="L623" s="9">
        <f>IF('Macrobond Imports'!EA622="","",'Macrobond Imports'!EA622)</f>
        <v>91.4</v>
      </c>
      <c r="M623" s="9">
        <f>IF('Macrobond Imports'!FA622="","",'Macrobond Imports'!FA622)</f>
        <v>79</v>
      </c>
      <c r="N623" s="9">
        <f>IF('Macrobond Imports'!FC622="","",'Macrobond Imports'!FC622)</f>
        <v>133.1</v>
      </c>
      <c r="P623" s="16">
        <f t="shared" si="501"/>
        <v>36039</v>
      </c>
      <c r="Q623" s="17" t="str">
        <f t="shared" si="502"/>
        <v/>
      </c>
      <c r="R623" s="17" t="str">
        <f t="shared" si="503"/>
        <v/>
      </c>
      <c r="S623" s="17" t="str">
        <f t="shared" si="504"/>
        <v/>
      </c>
      <c r="T623" s="17" t="str">
        <f t="shared" si="505"/>
        <v/>
      </c>
      <c r="U623" s="17" t="str">
        <f t="shared" si="506"/>
        <v/>
      </c>
      <c r="V623" s="17" t="str">
        <f t="shared" si="507"/>
        <v/>
      </c>
      <c r="W623" s="17" t="str">
        <f t="shared" si="508"/>
        <v/>
      </c>
      <c r="X623" s="17" t="str">
        <f t="shared" si="509"/>
        <v/>
      </c>
      <c r="Y623" s="17" t="str">
        <f t="shared" si="510"/>
        <v/>
      </c>
      <c r="Z623" s="17">
        <f t="shared" si="511"/>
        <v>-3.2599837000815146E-3</v>
      </c>
      <c r="AA623" s="17">
        <f t="shared" si="512"/>
        <v>-2.3504273504273421E-2</v>
      </c>
      <c r="AB623" s="17">
        <f t="shared" si="513"/>
        <v>-7.5376884422110324E-3</v>
      </c>
      <c r="AC623" s="17">
        <f t="shared" si="514"/>
        <v>-2.2488755622189771E-3</v>
      </c>
      <c r="AE623" s="17" t="str">
        <f t="shared" ca="1" si="515"/>
        <v/>
      </c>
      <c r="AF623" s="17" t="str">
        <f t="shared" ca="1" si="516"/>
        <v/>
      </c>
      <c r="AG623" s="17" t="str">
        <f t="shared" ca="1" si="517"/>
        <v/>
      </c>
      <c r="AH623" s="17" t="str">
        <f t="shared" ca="1" si="518"/>
        <v/>
      </c>
      <c r="AI623" s="17" t="str">
        <f t="shared" ca="1" si="519"/>
        <v/>
      </c>
      <c r="AJ623" s="17" t="str">
        <f t="shared" ca="1" si="520"/>
        <v/>
      </c>
      <c r="AK623" s="17" t="str">
        <f t="shared" ca="1" si="521"/>
        <v/>
      </c>
      <c r="AL623" s="17" t="str">
        <f t="shared" ca="1" si="522"/>
        <v/>
      </c>
      <c r="AM623" s="17" t="str">
        <f t="shared" ca="1" si="523"/>
        <v/>
      </c>
      <c r="AN623" s="17">
        <f t="shared" ca="1" si="524"/>
        <v>-2.5498007968127512E-2</v>
      </c>
      <c r="AO623" s="17">
        <f t="shared" ca="1" si="525"/>
        <v>-0.15682656826568264</v>
      </c>
      <c r="AP623" s="17">
        <f t="shared" ca="1" si="526"/>
        <v>-9.7142857142857197E-2</v>
      </c>
      <c r="AQ623" s="17">
        <f t="shared" ca="1" si="527"/>
        <v>-8.9352196574833398E-3</v>
      </c>
      <c r="AS623" s="17" t="str">
        <f t="shared" ca="1" si="528"/>
        <v/>
      </c>
      <c r="AT623" s="17" t="str">
        <f t="shared" ca="1" si="529"/>
        <v/>
      </c>
      <c r="AU623" s="17" t="str">
        <f t="shared" ca="1" si="530"/>
        <v/>
      </c>
      <c r="AV623" s="17" t="str">
        <f t="shared" ca="1" si="531"/>
        <v/>
      </c>
      <c r="AW623" s="17" t="str">
        <f t="shared" ca="1" si="532"/>
        <v/>
      </c>
      <c r="AX623" s="17" t="str">
        <f t="shared" ca="1" si="533"/>
        <v/>
      </c>
      <c r="AY623" s="17" t="str">
        <f t="shared" ca="1" si="534"/>
        <v/>
      </c>
      <c r="AZ623" s="17" t="str">
        <f t="shared" ca="1" si="535"/>
        <v/>
      </c>
      <c r="BA623" s="17" t="str">
        <f t="shared" ca="1" si="536"/>
        <v/>
      </c>
      <c r="BB623" s="17">
        <f t="shared" ca="1" si="537"/>
        <v>-2.5742817048262312E-2</v>
      </c>
      <c r="BC623" s="17">
        <f t="shared" ca="1" si="538"/>
        <v>-0.21493093748913883</v>
      </c>
      <c r="BD623" s="17">
        <f t="shared" ca="1" si="539"/>
        <v>-9.5167295088515624E-2</v>
      </c>
      <c r="BE623" s="17">
        <f t="shared" ca="1" si="540"/>
        <v>-1.4886230851173687E-2</v>
      </c>
      <c r="BG623" s="17" t="str">
        <f t="shared" ca="1" si="541"/>
        <v/>
      </c>
      <c r="BH623" s="17" t="str">
        <f t="shared" ca="1" si="542"/>
        <v/>
      </c>
      <c r="BI623" s="17" t="str">
        <f t="shared" ca="1" si="543"/>
        <v/>
      </c>
      <c r="BJ623" s="17" t="str">
        <f t="shared" ca="1" si="544"/>
        <v/>
      </c>
      <c r="BK623" s="17" t="str">
        <f t="shared" ca="1" si="545"/>
        <v/>
      </c>
      <c r="BL623" s="17" t="str">
        <f t="shared" ca="1" si="546"/>
        <v/>
      </c>
      <c r="BM623" s="17" t="str">
        <f t="shared" ca="1" si="547"/>
        <v/>
      </c>
      <c r="BN623" s="17" t="str">
        <f t="shared" ca="1" si="548"/>
        <v/>
      </c>
      <c r="BO623" s="17" t="str">
        <f t="shared" ca="1" si="549"/>
        <v/>
      </c>
      <c r="BP623" s="17">
        <f t="shared" ca="1" si="550"/>
        <v>-2.2507317819143058E-2</v>
      </c>
      <c r="BQ623" s="17">
        <f t="shared" ca="1" si="551"/>
        <v>-0.15618696497563178</v>
      </c>
      <c r="BR623" s="17">
        <f t="shared" ca="1" si="552"/>
        <v>-6.2710255670895609E-2</v>
      </c>
      <c r="BS623" s="17">
        <f t="shared" ca="1" si="553"/>
        <v>-1.4858634440334861E-2</v>
      </c>
      <c r="BX623">
        <f>IF('Macrobond Imports'!FG622="","",'Macrobond Imports'!FG622)</f>
        <v>62.2</v>
      </c>
      <c r="BY623" t="str">
        <f>IF('Macrobond Imports'!AI622="","",'Macrobond Imports'!AI622)</f>
        <v/>
      </c>
      <c r="CA623" s="37">
        <f t="shared" ca="1" si="554"/>
        <v>-0.25240384615384615</v>
      </c>
      <c r="CB623" s="37" t="str">
        <f t="shared" ca="1" si="555"/>
        <v/>
      </c>
    </row>
    <row r="624" spans="1:80" x14ac:dyDescent="0.25">
      <c r="A624" s="10">
        <f>IF('Macrobond Imports'!A623="","",'Macrobond Imports'!A623)</f>
        <v>36069</v>
      </c>
      <c r="B624" s="9" t="str">
        <f>IF('Macrobond Imports'!B623="","",'Macrobond Imports'!B623)</f>
        <v/>
      </c>
      <c r="C624" s="9" t="str">
        <f>IF('Macrobond Imports'!C623="","",'Macrobond Imports'!C623)</f>
        <v/>
      </c>
      <c r="D624" s="9" t="str">
        <f>IF('Macrobond Imports'!Z623="","",'Macrobond Imports'!Z623)</f>
        <v/>
      </c>
      <c r="E624" s="9" t="str">
        <f>IF('Macrobond Imports'!BH623="","",'Macrobond Imports'!BH623)</f>
        <v/>
      </c>
      <c r="F624" s="9" t="str">
        <f>IF('Macrobond Imports'!BJ623="","",'Macrobond Imports'!BJ623)</f>
        <v/>
      </c>
      <c r="G624" s="9" t="str">
        <f>IF('Macrobond Imports'!BK623="","",'Macrobond Imports'!BK623)</f>
        <v/>
      </c>
      <c r="H624" s="9" t="str">
        <f>IF('Macrobond Imports'!BL623="","",'Macrobond Imports'!BL623)</f>
        <v/>
      </c>
      <c r="I624" s="9" t="str">
        <f>IF('Macrobond Imports'!BS623="","",'Macrobond Imports'!BS623)</f>
        <v/>
      </c>
      <c r="J624" s="9" t="str">
        <f>IF('Macrobond Imports'!AA623="","",'Macrobond Imports'!AA623)</f>
        <v/>
      </c>
      <c r="K624" s="9">
        <f>IF('Macrobond Imports'!DF623="","",'Macrobond Imports'!DF623)</f>
        <v>122.2</v>
      </c>
      <c r="L624" s="9">
        <f>IF('Macrobond Imports'!EA623="","",'Macrobond Imports'!EA623)</f>
        <v>93.9</v>
      </c>
      <c r="M624" s="9">
        <f>IF('Macrobond Imports'!FA623="","",'Macrobond Imports'!FA623)</f>
        <v>80</v>
      </c>
      <c r="N624" s="9">
        <f>IF('Macrobond Imports'!FC623="","",'Macrobond Imports'!FC623)</f>
        <v>132.69999999999999</v>
      </c>
      <c r="P624" s="16">
        <f t="shared" si="501"/>
        <v>36069</v>
      </c>
      <c r="Q624" s="17" t="str">
        <f t="shared" si="502"/>
        <v/>
      </c>
      <c r="R624" s="17" t="str">
        <f t="shared" si="503"/>
        <v/>
      </c>
      <c r="S624" s="17" t="str">
        <f t="shared" si="504"/>
        <v/>
      </c>
      <c r="T624" s="17" t="str">
        <f t="shared" si="505"/>
        <v/>
      </c>
      <c r="U624" s="17" t="str">
        <f t="shared" si="506"/>
        <v/>
      </c>
      <c r="V624" s="17" t="str">
        <f t="shared" si="507"/>
        <v/>
      </c>
      <c r="W624" s="17" t="str">
        <f t="shared" si="508"/>
        <v/>
      </c>
      <c r="X624" s="17" t="str">
        <f t="shared" si="509"/>
        <v/>
      </c>
      <c r="Y624" s="17" t="str">
        <f t="shared" si="510"/>
        <v/>
      </c>
      <c r="Z624" s="17">
        <f t="shared" si="511"/>
        <v>-8.1766148814388373E-4</v>
      </c>
      <c r="AA624" s="17">
        <f t="shared" si="512"/>
        <v>2.7352297592997843E-2</v>
      </c>
      <c r="AB624" s="17">
        <f t="shared" si="513"/>
        <v>1.2658227848101333E-2</v>
      </c>
      <c r="AC624" s="17">
        <f t="shared" si="514"/>
        <v>-3.0052592036063919E-3</v>
      </c>
      <c r="AE624" s="17" t="str">
        <f t="shared" ca="1" si="515"/>
        <v/>
      </c>
      <c r="AF624" s="17" t="str">
        <f t="shared" ca="1" si="516"/>
        <v/>
      </c>
      <c r="AG624" s="17" t="str">
        <f t="shared" ca="1" si="517"/>
        <v/>
      </c>
      <c r="AH624" s="17" t="str">
        <f t="shared" ca="1" si="518"/>
        <v/>
      </c>
      <c r="AI624" s="17" t="str">
        <f t="shared" ca="1" si="519"/>
        <v/>
      </c>
      <c r="AJ624" s="17" t="str">
        <f t="shared" ca="1" si="520"/>
        <v/>
      </c>
      <c r="AK624" s="17" t="str">
        <f t="shared" ca="1" si="521"/>
        <v/>
      </c>
      <c r="AL624" s="17" t="str">
        <f t="shared" ca="1" si="522"/>
        <v/>
      </c>
      <c r="AM624" s="17" t="str">
        <f t="shared" ca="1" si="523"/>
        <v/>
      </c>
      <c r="AN624" s="17">
        <f t="shared" ca="1" si="524"/>
        <v>-2.5518341307815051E-2</v>
      </c>
      <c r="AO624" s="17">
        <f t="shared" ca="1" si="525"/>
        <v>-0.17195767195767198</v>
      </c>
      <c r="AP624" s="17">
        <f t="shared" ca="1" si="526"/>
        <v>-9.3997734994337501E-2</v>
      </c>
      <c r="AQ624" s="17">
        <f t="shared" ca="1" si="527"/>
        <v>-1.1913626209977823E-2</v>
      </c>
      <c r="AS624" s="17" t="str">
        <f t="shared" ca="1" si="528"/>
        <v/>
      </c>
      <c r="AT624" s="17" t="str">
        <f t="shared" ca="1" si="529"/>
        <v/>
      </c>
      <c r="AU624" s="17" t="str">
        <f t="shared" ca="1" si="530"/>
        <v/>
      </c>
      <c r="AV624" s="17" t="str">
        <f t="shared" ca="1" si="531"/>
        <v/>
      </c>
      <c r="AW624" s="17" t="str">
        <f t="shared" ca="1" si="532"/>
        <v/>
      </c>
      <c r="AX624" s="17" t="str">
        <f t="shared" ca="1" si="533"/>
        <v/>
      </c>
      <c r="AY624" s="17" t="str">
        <f t="shared" ca="1" si="534"/>
        <v/>
      </c>
      <c r="AZ624" s="17" t="str">
        <f t="shared" ca="1" si="535"/>
        <v/>
      </c>
      <c r="BA624" s="17" t="str">
        <f t="shared" ca="1" si="536"/>
        <v/>
      </c>
      <c r="BB624" s="17">
        <f t="shared" ca="1" si="537"/>
        <v>-2.5763541763016207E-2</v>
      </c>
      <c r="BC624" s="17">
        <f t="shared" ca="1" si="538"/>
        <v>-0.1361734630357897</v>
      </c>
      <c r="BD624" s="17">
        <f t="shared" ca="1" si="539"/>
        <v>-3.4247571108983021E-2</v>
      </c>
      <c r="BE624" s="17">
        <f t="shared" ca="1" si="540"/>
        <v>-2.3755435920911783E-2</v>
      </c>
      <c r="BG624" s="17" t="str">
        <f t="shared" ca="1" si="541"/>
        <v/>
      </c>
      <c r="BH624" s="17" t="str">
        <f t="shared" ca="1" si="542"/>
        <v/>
      </c>
      <c r="BI624" s="17" t="str">
        <f t="shared" ca="1" si="543"/>
        <v/>
      </c>
      <c r="BJ624" s="17" t="str">
        <f t="shared" ca="1" si="544"/>
        <v/>
      </c>
      <c r="BK624" s="17" t="str">
        <f t="shared" ca="1" si="545"/>
        <v/>
      </c>
      <c r="BL624" s="17" t="str">
        <f t="shared" ca="1" si="546"/>
        <v/>
      </c>
      <c r="BM624" s="17" t="str">
        <f t="shared" ca="1" si="547"/>
        <v/>
      </c>
      <c r="BN624" s="17" t="str">
        <f t="shared" ca="1" si="548"/>
        <v/>
      </c>
      <c r="BO624" s="17" t="str">
        <f t="shared" ca="1" si="549"/>
        <v/>
      </c>
      <c r="BP624" s="17">
        <f t="shared" ca="1" si="550"/>
        <v>-2.2525423906326725E-2</v>
      </c>
      <c r="BQ624" s="17">
        <f t="shared" ca="1" si="551"/>
        <v>-0.12876518226624334</v>
      </c>
      <c r="BR624" s="17">
        <f t="shared" ca="1" si="552"/>
        <v>-4.1182701138146149E-2</v>
      </c>
      <c r="BS624" s="17">
        <f t="shared" ca="1" si="553"/>
        <v>-1.9308866117175527E-2</v>
      </c>
      <c r="BX624">
        <f>IF('Macrobond Imports'!FG623="","",'Macrobond Imports'!FG623)</f>
        <v>65.599999999999994</v>
      </c>
      <c r="BY624" t="str">
        <f>IF('Macrobond Imports'!AI623="","",'Macrobond Imports'!AI623)</f>
        <v/>
      </c>
      <c r="CA624" s="37">
        <f t="shared" ca="1" si="554"/>
        <v>-0.2931034482758621</v>
      </c>
      <c r="CB624" s="37" t="str">
        <f t="shared" ca="1" si="555"/>
        <v/>
      </c>
    </row>
    <row r="625" spans="1:80" x14ac:dyDescent="0.25">
      <c r="A625" s="10">
        <f>IF('Macrobond Imports'!A624="","",'Macrobond Imports'!A624)</f>
        <v>36100</v>
      </c>
      <c r="B625" s="9" t="str">
        <f>IF('Macrobond Imports'!B624="","",'Macrobond Imports'!B624)</f>
        <v/>
      </c>
      <c r="C625" s="9" t="str">
        <f>IF('Macrobond Imports'!C624="","",'Macrobond Imports'!C624)</f>
        <v/>
      </c>
      <c r="D625" s="9" t="str">
        <f>IF('Macrobond Imports'!Z624="","",'Macrobond Imports'!Z624)</f>
        <v/>
      </c>
      <c r="E625" s="9" t="str">
        <f>IF('Macrobond Imports'!BH624="","",'Macrobond Imports'!BH624)</f>
        <v/>
      </c>
      <c r="F625" s="9" t="str">
        <f>IF('Macrobond Imports'!BJ624="","",'Macrobond Imports'!BJ624)</f>
        <v/>
      </c>
      <c r="G625" s="9" t="str">
        <f>IF('Macrobond Imports'!BK624="","",'Macrobond Imports'!BK624)</f>
        <v/>
      </c>
      <c r="H625" s="9" t="str">
        <f>IF('Macrobond Imports'!BL624="","",'Macrobond Imports'!BL624)</f>
        <v/>
      </c>
      <c r="I625" s="9" t="str">
        <f>IF('Macrobond Imports'!BS624="","",'Macrobond Imports'!BS624)</f>
        <v/>
      </c>
      <c r="J625" s="9" t="str">
        <f>IF('Macrobond Imports'!AA624="","",'Macrobond Imports'!AA624)</f>
        <v/>
      </c>
      <c r="K625" s="9">
        <f>IF('Macrobond Imports'!DF624="","",'Macrobond Imports'!DF624)</f>
        <v>122</v>
      </c>
      <c r="L625" s="9">
        <f>IF('Macrobond Imports'!EA624="","",'Macrobond Imports'!EA624)</f>
        <v>93.6</v>
      </c>
      <c r="M625" s="9">
        <f>IF('Macrobond Imports'!FA624="","",'Macrobond Imports'!FA624)</f>
        <v>79.400000000000006</v>
      </c>
      <c r="N625" s="9">
        <f>IF('Macrobond Imports'!FC624="","",'Macrobond Imports'!FC624)</f>
        <v>132.5</v>
      </c>
      <c r="P625" s="16">
        <f t="shared" si="501"/>
        <v>36100</v>
      </c>
      <c r="Q625" s="17" t="str">
        <f t="shared" si="502"/>
        <v/>
      </c>
      <c r="R625" s="17" t="str">
        <f t="shared" si="503"/>
        <v/>
      </c>
      <c r="S625" s="17" t="str">
        <f t="shared" si="504"/>
        <v/>
      </c>
      <c r="T625" s="17" t="str">
        <f t="shared" si="505"/>
        <v/>
      </c>
      <c r="U625" s="17" t="str">
        <f t="shared" si="506"/>
        <v/>
      </c>
      <c r="V625" s="17" t="str">
        <f t="shared" si="507"/>
        <v/>
      </c>
      <c r="W625" s="17" t="str">
        <f t="shared" si="508"/>
        <v/>
      </c>
      <c r="X625" s="17" t="str">
        <f t="shared" si="509"/>
        <v/>
      </c>
      <c r="Y625" s="17" t="str">
        <f t="shared" si="510"/>
        <v/>
      </c>
      <c r="Z625" s="17">
        <f t="shared" si="511"/>
        <v>-1.6366612111292644E-3</v>
      </c>
      <c r="AA625" s="17">
        <f t="shared" si="512"/>
        <v>-3.1948881789138905E-3</v>
      </c>
      <c r="AB625" s="17">
        <f t="shared" si="513"/>
        <v>-7.4999999999999512E-3</v>
      </c>
      <c r="AC625" s="17">
        <f t="shared" si="514"/>
        <v>-1.5071590052749828E-3</v>
      </c>
      <c r="AE625" s="17" t="str">
        <f t="shared" ca="1" si="515"/>
        <v/>
      </c>
      <c r="AF625" s="17" t="str">
        <f t="shared" ca="1" si="516"/>
        <v/>
      </c>
      <c r="AG625" s="17" t="str">
        <f t="shared" ca="1" si="517"/>
        <v/>
      </c>
      <c r="AH625" s="17" t="str">
        <f t="shared" ca="1" si="518"/>
        <v/>
      </c>
      <c r="AI625" s="17" t="str">
        <f t="shared" ca="1" si="519"/>
        <v/>
      </c>
      <c r="AJ625" s="17" t="str">
        <f t="shared" ca="1" si="520"/>
        <v/>
      </c>
      <c r="AK625" s="17" t="str">
        <f t="shared" ca="1" si="521"/>
        <v/>
      </c>
      <c r="AL625" s="17" t="str">
        <f t="shared" ca="1" si="522"/>
        <v/>
      </c>
      <c r="AM625" s="17" t="str">
        <f t="shared" ca="1" si="523"/>
        <v/>
      </c>
      <c r="AN625" s="17">
        <f t="shared" ca="1" si="524"/>
        <v>-2.8662420382165599E-2</v>
      </c>
      <c r="AO625" s="17">
        <f t="shared" ca="1" si="525"/>
        <v>-0.19170984455958551</v>
      </c>
      <c r="AP625" s="17">
        <f t="shared" ca="1" si="526"/>
        <v>-9.977324263038545E-2</v>
      </c>
      <c r="AQ625" s="17">
        <f t="shared" ca="1" si="527"/>
        <v>-1.4136904761904767E-2</v>
      </c>
      <c r="AS625" s="17" t="str">
        <f t="shared" ca="1" si="528"/>
        <v/>
      </c>
      <c r="AT625" s="17" t="str">
        <f t="shared" ca="1" si="529"/>
        <v/>
      </c>
      <c r="AU625" s="17" t="str">
        <f t="shared" ca="1" si="530"/>
        <v/>
      </c>
      <c r="AV625" s="17" t="str">
        <f t="shared" ca="1" si="531"/>
        <v/>
      </c>
      <c r="AW625" s="17" t="str">
        <f t="shared" ca="1" si="532"/>
        <v/>
      </c>
      <c r="AX625" s="17" t="str">
        <f t="shared" ca="1" si="533"/>
        <v/>
      </c>
      <c r="AY625" s="17" t="str">
        <f t="shared" ca="1" si="534"/>
        <v/>
      </c>
      <c r="AZ625" s="17" t="str">
        <f t="shared" ca="1" si="535"/>
        <v/>
      </c>
      <c r="BA625" s="17" t="str">
        <f t="shared" ca="1" si="536"/>
        <v/>
      </c>
      <c r="BB625" s="17">
        <f t="shared" ca="1" si="537"/>
        <v>-2.2625347356059256E-2</v>
      </c>
      <c r="BC625" s="17">
        <f t="shared" ca="1" si="538"/>
        <v>0</v>
      </c>
      <c r="BD625" s="17">
        <f t="shared" ca="1" si="539"/>
        <v>-1.0012436832012916E-2</v>
      </c>
      <c r="BE625" s="17">
        <f t="shared" ca="1" si="540"/>
        <v>-2.6714631188999971E-2</v>
      </c>
      <c r="BG625" s="17" t="str">
        <f t="shared" ca="1" si="541"/>
        <v/>
      </c>
      <c r="BH625" s="17" t="str">
        <f t="shared" ca="1" si="542"/>
        <v/>
      </c>
      <c r="BI625" s="17" t="str">
        <f t="shared" ca="1" si="543"/>
        <v/>
      </c>
      <c r="BJ625" s="17" t="str">
        <f t="shared" ca="1" si="544"/>
        <v/>
      </c>
      <c r="BK625" s="17" t="str">
        <f t="shared" ca="1" si="545"/>
        <v/>
      </c>
      <c r="BL625" s="17" t="str">
        <f t="shared" ca="1" si="546"/>
        <v/>
      </c>
      <c r="BM625" s="17" t="str">
        <f t="shared" ca="1" si="547"/>
        <v/>
      </c>
      <c r="BN625" s="17" t="str">
        <f t="shared" ca="1" si="548"/>
        <v/>
      </c>
      <c r="BO625" s="17" t="str">
        <f t="shared" ca="1" si="549"/>
        <v/>
      </c>
      <c r="BP625" s="17">
        <f t="shared" ca="1" si="550"/>
        <v>-2.4143978757232509E-2</v>
      </c>
      <c r="BQ625" s="17">
        <f t="shared" ca="1" si="551"/>
        <v>-0.11685295398461315</v>
      </c>
      <c r="BR625" s="17">
        <f t="shared" ca="1" si="552"/>
        <v>-5.7818879609758289E-2</v>
      </c>
      <c r="BS625" s="17">
        <f t="shared" ca="1" si="553"/>
        <v>-2.0801808891747098E-2</v>
      </c>
      <c r="BX625">
        <f>IF('Macrobond Imports'!FG624="","",'Macrobond Imports'!FG624)</f>
        <v>66.900000000000006</v>
      </c>
      <c r="BY625" t="str">
        <f>IF('Macrobond Imports'!AI624="","",'Macrobond Imports'!AI624)</f>
        <v/>
      </c>
      <c r="CA625" s="37">
        <f t="shared" ca="1" si="554"/>
        <v>-0.31101956745623061</v>
      </c>
      <c r="CB625" s="37" t="str">
        <f t="shared" ca="1" si="555"/>
        <v/>
      </c>
    </row>
    <row r="626" spans="1:80" x14ac:dyDescent="0.25">
      <c r="A626" s="10">
        <f>IF('Macrobond Imports'!A625="","",'Macrobond Imports'!A625)</f>
        <v>36130</v>
      </c>
      <c r="B626" s="9" t="str">
        <f>IF('Macrobond Imports'!B625="","",'Macrobond Imports'!B625)</f>
        <v/>
      </c>
      <c r="C626" s="9" t="str">
        <f>IF('Macrobond Imports'!C625="","",'Macrobond Imports'!C625)</f>
        <v/>
      </c>
      <c r="D626" s="9" t="str">
        <f>IF('Macrobond Imports'!Z625="","",'Macrobond Imports'!Z625)</f>
        <v/>
      </c>
      <c r="E626" s="9" t="str">
        <f>IF('Macrobond Imports'!BH625="","",'Macrobond Imports'!BH625)</f>
        <v/>
      </c>
      <c r="F626" s="9" t="str">
        <f>IF('Macrobond Imports'!BJ625="","",'Macrobond Imports'!BJ625)</f>
        <v/>
      </c>
      <c r="G626" s="9" t="str">
        <f>IF('Macrobond Imports'!BK625="","",'Macrobond Imports'!BK625)</f>
        <v/>
      </c>
      <c r="H626" s="9" t="str">
        <f>IF('Macrobond Imports'!BL625="","",'Macrobond Imports'!BL625)</f>
        <v/>
      </c>
      <c r="I626" s="9" t="str">
        <f>IF('Macrobond Imports'!BS625="","",'Macrobond Imports'!BS625)</f>
        <v/>
      </c>
      <c r="J626" s="9" t="str">
        <f>IF('Macrobond Imports'!AA625="","",'Macrobond Imports'!AA625)</f>
        <v/>
      </c>
      <c r="K626" s="9">
        <f>IF('Macrobond Imports'!DF625="","",'Macrobond Imports'!DF625)</f>
        <v>121.3</v>
      </c>
      <c r="L626" s="9">
        <f>IF('Macrobond Imports'!EA625="","",'Macrobond Imports'!EA625)</f>
        <v>90.2</v>
      </c>
      <c r="M626" s="9">
        <f>IF('Macrobond Imports'!FA625="","",'Macrobond Imports'!FA625)</f>
        <v>76.900000000000006</v>
      </c>
      <c r="N626" s="9">
        <f>IF('Macrobond Imports'!FC625="","",'Macrobond Imports'!FC625)</f>
        <v>132.19999999999999</v>
      </c>
      <c r="P626" s="16">
        <f t="shared" si="501"/>
        <v>36130</v>
      </c>
      <c r="Q626" s="17" t="str">
        <f t="shared" si="502"/>
        <v/>
      </c>
      <c r="R626" s="17" t="str">
        <f t="shared" si="503"/>
        <v/>
      </c>
      <c r="S626" s="17" t="str">
        <f t="shared" si="504"/>
        <v/>
      </c>
      <c r="T626" s="17" t="str">
        <f t="shared" si="505"/>
        <v/>
      </c>
      <c r="U626" s="17" t="str">
        <f t="shared" si="506"/>
        <v/>
      </c>
      <c r="V626" s="17" t="str">
        <f t="shared" si="507"/>
        <v/>
      </c>
      <c r="W626" s="17" t="str">
        <f t="shared" si="508"/>
        <v/>
      </c>
      <c r="X626" s="17" t="str">
        <f t="shared" si="509"/>
        <v/>
      </c>
      <c r="Y626" s="17" t="str">
        <f t="shared" si="510"/>
        <v/>
      </c>
      <c r="Z626" s="17">
        <f t="shared" si="511"/>
        <v>-5.7377049180328266E-3</v>
      </c>
      <c r="AA626" s="17">
        <f t="shared" si="512"/>
        <v>-3.6324786324786196E-2</v>
      </c>
      <c r="AB626" s="17">
        <f t="shared" si="513"/>
        <v>-3.1486146095717871E-2</v>
      </c>
      <c r="AC626" s="17">
        <f t="shared" si="514"/>
        <v>-2.2641509433962703E-3</v>
      </c>
      <c r="AE626" s="17" t="str">
        <f t="shared" ca="1" si="515"/>
        <v/>
      </c>
      <c r="AF626" s="17" t="str">
        <f t="shared" ca="1" si="516"/>
        <v/>
      </c>
      <c r="AG626" s="17" t="str">
        <f t="shared" ca="1" si="517"/>
        <v/>
      </c>
      <c r="AH626" s="17" t="str">
        <f t="shared" ca="1" si="518"/>
        <v/>
      </c>
      <c r="AI626" s="17" t="str">
        <f t="shared" ca="1" si="519"/>
        <v/>
      </c>
      <c r="AJ626" s="17" t="str">
        <f t="shared" ca="1" si="520"/>
        <v/>
      </c>
      <c r="AK626" s="17" t="str">
        <f t="shared" ca="1" si="521"/>
        <v/>
      </c>
      <c r="AL626" s="17" t="str">
        <f t="shared" ca="1" si="522"/>
        <v/>
      </c>
      <c r="AM626" s="17" t="str">
        <f t="shared" ca="1" si="523"/>
        <v/>
      </c>
      <c r="AN626" s="17">
        <f t="shared" ca="1" si="524"/>
        <v>-3.2695374800638E-2</v>
      </c>
      <c r="AO626" s="17">
        <f t="shared" ca="1" si="525"/>
        <v>-0.17095588235294112</v>
      </c>
      <c r="AP626" s="17">
        <f t="shared" ca="1" si="526"/>
        <v>-0.11912943871706749</v>
      </c>
      <c r="AQ626" s="17">
        <f t="shared" ca="1" si="527"/>
        <v>-1.6369047619047783E-2</v>
      </c>
      <c r="AS626" s="17" t="str">
        <f t="shared" ca="1" si="528"/>
        <v/>
      </c>
      <c r="AT626" s="17" t="str">
        <f t="shared" ca="1" si="529"/>
        <v/>
      </c>
      <c r="AU626" s="17" t="str">
        <f t="shared" ca="1" si="530"/>
        <v/>
      </c>
      <c r="AV626" s="17" t="str">
        <f t="shared" ca="1" si="531"/>
        <v/>
      </c>
      <c r="AW626" s="17" t="str">
        <f t="shared" ca="1" si="532"/>
        <v/>
      </c>
      <c r="AX626" s="17" t="str">
        <f t="shared" ca="1" si="533"/>
        <v/>
      </c>
      <c r="AY626" s="17" t="str">
        <f t="shared" ca="1" si="534"/>
        <v/>
      </c>
      <c r="AZ626" s="17" t="str">
        <f t="shared" ca="1" si="535"/>
        <v/>
      </c>
      <c r="BA626" s="17" t="str">
        <f t="shared" ca="1" si="536"/>
        <v/>
      </c>
      <c r="BB626" s="17">
        <f t="shared" ca="1" si="537"/>
        <v>-3.2307499527153283E-2</v>
      </c>
      <c r="BC626" s="17">
        <f t="shared" ca="1" si="538"/>
        <v>-5.1491194046269562E-2</v>
      </c>
      <c r="BD626" s="17">
        <f t="shared" ca="1" si="539"/>
        <v>-0.10216404345603269</v>
      </c>
      <c r="BE626" s="17">
        <f t="shared" ca="1" si="540"/>
        <v>-2.6774233080569032E-2</v>
      </c>
      <c r="BG626" s="17" t="str">
        <f t="shared" ca="1" si="541"/>
        <v/>
      </c>
      <c r="BH626" s="17" t="str">
        <f t="shared" ca="1" si="542"/>
        <v/>
      </c>
      <c r="BI626" s="17" t="str">
        <f t="shared" ca="1" si="543"/>
        <v/>
      </c>
      <c r="BJ626" s="17" t="str">
        <f t="shared" ca="1" si="544"/>
        <v/>
      </c>
      <c r="BK626" s="17" t="str">
        <f t="shared" ca="1" si="545"/>
        <v/>
      </c>
      <c r="BL626" s="17" t="str">
        <f t="shared" ca="1" si="546"/>
        <v/>
      </c>
      <c r="BM626" s="17" t="str">
        <f t="shared" ca="1" si="547"/>
        <v/>
      </c>
      <c r="BN626" s="17" t="str">
        <f t="shared" ca="1" si="548"/>
        <v/>
      </c>
      <c r="BO626" s="17" t="str">
        <f t="shared" ca="1" si="549"/>
        <v/>
      </c>
      <c r="BP626" s="17">
        <f t="shared" ca="1" si="550"/>
        <v>-2.9030706214558721E-2</v>
      </c>
      <c r="BQ626" s="17">
        <f t="shared" ca="1" si="551"/>
        <v>-0.13707189229148908</v>
      </c>
      <c r="BR626" s="17">
        <f t="shared" ca="1" si="552"/>
        <v>-9.8672458466697144E-2</v>
      </c>
      <c r="BS626" s="17">
        <f t="shared" ca="1" si="553"/>
        <v>-2.0848273512854565E-2</v>
      </c>
      <c r="BX626">
        <f>IF('Macrobond Imports'!FG625="","",'Macrobond Imports'!FG625)</f>
        <v>64.2</v>
      </c>
      <c r="BY626" t="str">
        <f>IF('Macrobond Imports'!AI625="","",'Macrobond Imports'!AI625)</f>
        <v/>
      </c>
      <c r="CA626" s="37">
        <f t="shared" ca="1" si="554"/>
        <v>-0.23843416370106751</v>
      </c>
      <c r="CB626" s="37" t="str">
        <f t="shared" ca="1" si="555"/>
        <v/>
      </c>
    </row>
    <row r="627" spans="1:80" x14ac:dyDescent="0.25">
      <c r="A627" s="10">
        <f>IF('Macrobond Imports'!A626="","",'Macrobond Imports'!A626)</f>
        <v>36161</v>
      </c>
      <c r="B627" s="9" t="str">
        <f>IF('Macrobond Imports'!B626="","",'Macrobond Imports'!B626)</f>
        <v/>
      </c>
      <c r="C627" s="9" t="str">
        <f>IF('Macrobond Imports'!C626="","",'Macrobond Imports'!C626)</f>
        <v/>
      </c>
      <c r="D627" s="9" t="str">
        <f>IF('Macrobond Imports'!Z626="","",'Macrobond Imports'!Z626)</f>
        <v/>
      </c>
      <c r="E627" s="9" t="str">
        <f>IF('Macrobond Imports'!BH626="","",'Macrobond Imports'!BH626)</f>
        <v/>
      </c>
      <c r="F627" s="9" t="str">
        <f>IF('Macrobond Imports'!BJ626="","",'Macrobond Imports'!BJ626)</f>
        <v/>
      </c>
      <c r="G627" s="9" t="str">
        <f>IF('Macrobond Imports'!BK626="","",'Macrobond Imports'!BK626)</f>
        <v/>
      </c>
      <c r="H627" s="9" t="str">
        <f>IF('Macrobond Imports'!BL626="","",'Macrobond Imports'!BL626)</f>
        <v/>
      </c>
      <c r="I627" s="9" t="str">
        <f>IF('Macrobond Imports'!BS626="","",'Macrobond Imports'!BS626)</f>
        <v/>
      </c>
      <c r="J627" s="9" t="str">
        <f>IF('Macrobond Imports'!AA626="","",'Macrobond Imports'!AA626)</f>
        <v/>
      </c>
      <c r="K627" s="9">
        <f>IF('Macrobond Imports'!DF626="","",'Macrobond Imports'!DF626)</f>
        <v>121.2</v>
      </c>
      <c r="L627" s="9">
        <f>IF('Macrobond Imports'!EA626="","",'Macrobond Imports'!EA626)</f>
        <v>91</v>
      </c>
      <c r="M627" s="9">
        <f>IF('Macrobond Imports'!FA626="","",'Macrobond Imports'!FA626)</f>
        <v>77.400000000000006</v>
      </c>
      <c r="N627" s="9">
        <f>IF('Macrobond Imports'!FC626="","",'Macrobond Imports'!FC626)</f>
        <v>132</v>
      </c>
      <c r="P627" s="16">
        <f t="shared" si="501"/>
        <v>36161</v>
      </c>
      <c r="Q627" s="17" t="str">
        <f t="shared" si="502"/>
        <v/>
      </c>
      <c r="R627" s="17" t="str">
        <f t="shared" si="503"/>
        <v/>
      </c>
      <c r="S627" s="17" t="str">
        <f t="shared" si="504"/>
        <v/>
      </c>
      <c r="T627" s="17" t="str">
        <f t="shared" si="505"/>
        <v/>
      </c>
      <c r="U627" s="17" t="str">
        <f t="shared" si="506"/>
        <v/>
      </c>
      <c r="V627" s="17" t="str">
        <f t="shared" si="507"/>
        <v/>
      </c>
      <c r="W627" s="17" t="str">
        <f t="shared" si="508"/>
        <v/>
      </c>
      <c r="X627" s="17" t="str">
        <f t="shared" si="509"/>
        <v/>
      </c>
      <c r="Y627" s="17" t="str">
        <f t="shared" si="510"/>
        <v/>
      </c>
      <c r="Z627" s="17">
        <f t="shared" si="511"/>
        <v>-8.244023083263663E-4</v>
      </c>
      <c r="AA627" s="17">
        <f t="shared" si="512"/>
        <v>8.8691796008868451E-3</v>
      </c>
      <c r="AB627" s="17">
        <f t="shared" si="513"/>
        <v>6.5019505851755532E-3</v>
      </c>
      <c r="AC627" s="17">
        <f t="shared" si="514"/>
        <v>-1.5128593040846239E-3</v>
      </c>
      <c r="AE627" s="17" t="str">
        <f t="shared" ca="1" si="515"/>
        <v/>
      </c>
      <c r="AF627" s="17" t="str">
        <f t="shared" ca="1" si="516"/>
        <v/>
      </c>
      <c r="AG627" s="17" t="str">
        <f t="shared" ca="1" si="517"/>
        <v/>
      </c>
      <c r="AH627" s="17" t="str">
        <f t="shared" ca="1" si="518"/>
        <v/>
      </c>
      <c r="AI627" s="17" t="str">
        <f t="shared" ca="1" si="519"/>
        <v/>
      </c>
      <c r="AJ627" s="17" t="str">
        <f t="shared" ca="1" si="520"/>
        <v/>
      </c>
      <c r="AK627" s="17" t="str">
        <f t="shared" ca="1" si="521"/>
        <v/>
      </c>
      <c r="AL627" s="17" t="str">
        <f t="shared" ca="1" si="522"/>
        <v/>
      </c>
      <c r="AM627" s="17" t="str">
        <f t="shared" ca="1" si="523"/>
        <v/>
      </c>
      <c r="AN627" s="17">
        <f t="shared" ca="1" si="524"/>
        <v>-2.7287319422150791E-2</v>
      </c>
      <c r="AO627" s="17">
        <f t="shared" ca="1" si="525"/>
        <v>-0.11478599221789876</v>
      </c>
      <c r="AP627" s="17">
        <f t="shared" ca="1" si="526"/>
        <v>-8.6186540731995276E-2</v>
      </c>
      <c r="AQ627" s="17">
        <f t="shared" ca="1" si="527"/>
        <v>-1.7125837676842948E-2</v>
      </c>
      <c r="AS627" s="17" t="str">
        <f t="shared" ca="1" si="528"/>
        <v/>
      </c>
      <c r="AT627" s="17" t="str">
        <f t="shared" ca="1" si="529"/>
        <v/>
      </c>
      <c r="AU627" s="17" t="str">
        <f t="shared" ca="1" si="530"/>
        <v/>
      </c>
      <c r="AV627" s="17" t="str">
        <f t="shared" ca="1" si="531"/>
        <v/>
      </c>
      <c r="AW627" s="17" t="str">
        <f t="shared" ca="1" si="532"/>
        <v/>
      </c>
      <c r="AX627" s="17" t="str">
        <f t="shared" ca="1" si="533"/>
        <v/>
      </c>
      <c r="AY627" s="17" t="str">
        <f t="shared" ca="1" si="534"/>
        <v/>
      </c>
      <c r="AZ627" s="17" t="str">
        <f t="shared" ca="1" si="535"/>
        <v/>
      </c>
      <c r="BA627" s="17" t="str">
        <f t="shared" ca="1" si="536"/>
        <v/>
      </c>
      <c r="BB627" s="17">
        <f t="shared" ca="1" si="537"/>
        <v>-3.2333612779466003E-2</v>
      </c>
      <c r="BC627" s="17">
        <f t="shared" ca="1" si="538"/>
        <v>-0.11792969810641629</v>
      </c>
      <c r="BD627" s="17">
        <f t="shared" ca="1" si="539"/>
        <v>-0.12379869683593747</v>
      </c>
      <c r="BE627" s="17">
        <f t="shared" ca="1" si="540"/>
        <v>-2.093385511147372E-2</v>
      </c>
      <c r="BG627" s="17" t="str">
        <f t="shared" ca="1" si="541"/>
        <v/>
      </c>
      <c r="BH627" s="17" t="str">
        <f t="shared" ca="1" si="542"/>
        <v/>
      </c>
      <c r="BI627" s="17" t="str">
        <f t="shared" ca="1" si="543"/>
        <v/>
      </c>
      <c r="BJ627" s="17" t="str">
        <f t="shared" ca="1" si="544"/>
        <v/>
      </c>
      <c r="BK627" s="17" t="str">
        <f t="shared" ca="1" si="545"/>
        <v/>
      </c>
      <c r="BL627" s="17" t="str">
        <f t="shared" ca="1" si="546"/>
        <v/>
      </c>
      <c r="BM627" s="17" t="str">
        <f t="shared" ca="1" si="547"/>
        <v/>
      </c>
      <c r="BN627" s="17" t="str">
        <f t="shared" ca="1" si="548"/>
        <v/>
      </c>
      <c r="BO627" s="17" t="str">
        <f t="shared" ca="1" si="549"/>
        <v/>
      </c>
      <c r="BP627" s="17">
        <f t="shared" ca="1" si="550"/>
        <v>-2.9054134443783464E-2</v>
      </c>
      <c r="BQ627" s="17">
        <f t="shared" ca="1" si="551"/>
        <v>-0.12709924146916352</v>
      </c>
      <c r="BR627" s="17">
        <f t="shared" ca="1" si="552"/>
        <v>-8.0112215143516408E-2</v>
      </c>
      <c r="BS627" s="17">
        <f t="shared" ca="1" si="553"/>
        <v>-2.2345663426335149E-2</v>
      </c>
      <c r="BX627">
        <f>IF('Macrobond Imports'!FG626="","",'Macrobond Imports'!FG626)</f>
        <v>61</v>
      </c>
      <c r="BY627" t="str">
        <f>IF('Macrobond Imports'!AI626="","",'Macrobond Imports'!AI626)</f>
        <v/>
      </c>
      <c r="CA627" s="37">
        <f t="shared" ca="1" si="554"/>
        <v>-0.18558077436582121</v>
      </c>
      <c r="CB627" s="37" t="str">
        <f t="shared" ca="1" si="555"/>
        <v/>
      </c>
    </row>
    <row r="628" spans="1:80" x14ac:dyDescent="0.25">
      <c r="A628" s="10">
        <f>IF('Macrobond Imports'!A627="","",'Macrobond Imports'!A627)</f>
        <v>36192</v>
      </c>
      <c r="B628" s="9" t="str">
        <f>IF('Macrobond Imports'!B627="","",'Macrobond Imports'!B627)</f>
        <v/>
      </c>
      <c r="C628" s="9" t="str">
        <f>IF('Macrobond Imports'!C627="","",'Macrobond Imports'!C627)</f>
        <v/>
      </c>
      <c r="D628" s="9" t="str">
        <f>IF('Macrobond Imports'!Z627="","",'Macrobond Imports'!Z627)</f>
        <v/>
      </c>
      <c r="E628" s="9" t="str">
        <f>IF('Macrobond Imports'!BH627="","",'Macrobond Imports'!BH627)</f>
        <v/>
      </c>
      <c r="F628" s="9" t="str">
        <f>IF('Macrobond Imports'!BJ627="","",'Macrobond Imports'!BJ627)</f>
        <v/>
      </c>
      <c r="G628" s="9" t="str">
        <f>IF('Macrobond Imports'!BK627="","",'Macrobond Imports'!BK627)</f>
        <v/>
      </c>
      <c r="H628" s="9" t="str">
        <f>IF('Macrobond Imports'!BL627="","",'Macrobond Imports'!BL627)</f>
        <v/>
      </c>
      <c r="I628" s="9" t="str">
        <f>IF('Macrobond Imports'!BS627="","",'Macrobond Imports'!BS627)</f>
        <v/>
      </c>
      <c r="J628" s="9" t="str">
        <f>IF('Macrobond Imports'!AA627="","",'Macrobond Imports'!AA627)</f>
        <v/>
      </c>
      <c r="K628" s="9">
        <f>IF('Macrobond Imports'!DF627="","",'Macrobond Imports'!DF627)</f>
        <v>120.8</v>
      </c>
      <c r="L628" s="9">
        <f>IF('Macrobond Imports'!EA627="","",'Macrobond Imports'!EA627)</f>
        <v>89</v>
      </c>
      <c r="M628" s="9">
        <f>IF('Macrobond Imports'!FA627="","",'Macrobond Imports'!FA627)</f>
        <v>76.400000000000006</v>
      </c>
      <c r="N628" s="9">
        <f>IF('Macrobond Imports'!FC627="","",'Macrobond Imports'!FC627)</f>
        <v>131.80000000000001</v>
      </c>
      <c r="P628" s="16">
        <f t="shared" si="501"/>
        <v>36192</v>
      </c>
      <c r="Q628" s="17" t="str">
        <f t="shared" si="502"/>
        <v/>
      </c>
      <c r="R628" s="17" t="str">
        <f t="shared" si="503"/>
        <v/>
      </c>
      <c r="S628" s="17" t="str">
        <f t="shared" si="504"/>
        <v/>
      </c>
      <c r="T628" s="17" t="str">
        <f t="shared" si="505"/>
        <v/>
      </c>
      <c r="U628" s="17" t="str">
        <f t="shared" si="506"/>
        <v/>
      </c>
      <c r="V628" s="17" t="str">
        <f t="shared" si="507"/>
        <v/>
      </c>
      <c r="W628" s="17" t="str">
        <f t="shared" si="508"/>
        <v/>
      </c>
      <c r="X628" s="17" t="str">
        <f t="shared" si="509"/>
        <v/>
      </c>
      <c r="Y628" s="17" t="str">
        <f t="shared" si="510"/>
        <v/>
      </c>
      <c r="Z628" s="17">
        <f t="shared" si="511"/>
        <v>-3.3003300330033403E-3</v>
      </c>
      <c r="AA628" s="17">
        <f t="shared" si="512"/>
        <v>-2.1978021978022011E-2</v>
      </c>
      <c r="AB628" s="17">
        <f t="shared" si="513"/>
        <v>-1.2919896640826822E-2</v>
      </c>
      <c r="AC628" s="17">
        <f t="shared" si="514"/>
        <v>-1.5151515151514694E-3</v>
      </c>
      <c r="AE628" s="17" t="str">
        <f t="shared" ca="1" si="515"/>
        <v/>
      </c>
      <c r="AF628" s="17" t="str">
        <f t="shared" ca="1" si="516"/>
        <v/>
      </c>
      <c r="AG628" s="17" t="str">
        <f t="shared" ca="1" si="517"/>
        <v/>
      </c>
      <c r="AH628" s="17" t="str">
        <f t="shared" ca="1" si="518"/>
        <v/>
      </c>
      <c r="AI628" s="17" t="str">
        <f t="shared" ca="1" si="519"/>
        <v/>
      </c>
      <c r="AJ628" s="17" t="str">
        <f t="shared" ca="1" si="520"/>
        <v/>
      </c>
      <c r="AK628" s="17" t="str">
        <f t="shared" ca="1" si="521"/>
        <v/>
      </c>
      <c r="AL628" s="17" t="str">
        <f t="shared" ca="1" si="522"/>
        <v/>
      </c>
      <c r="AM628" s="17" t="str">
        <f t="shared" ca="1" si="523"/>
        <v/>
      </c>
      <c r="AN628" s="17">
        <f t="shared" ca="1" si="524"/>
        <v>-2.7375201288244777E-2</v>
      </c>
      <c r="AO628" s="17">
        <f t="shared" ca="1" si="525"/>
        <v>-0.11706349206349209</v>
      </c>
      <c r="AP628" s="17">
        <f t="shared" ca="1" si="526"/>
        <v>-8.3932853717026412E-2</v>
      </c>
      <c r="AQ628" s="17">
        <f t="shared" ca="1" si="527"/>
        <v>-1.78837555886735E-2</v>
      </c>
      <c r="AS628" s="17" t="str">
        <f t="shared" ca="1" si="528"/>
        <v/>
      </c>
      <c r="AT628" s="17" t="str">
        <f t="shared" ca="1" si="529"/>
        <v/>
      </c>
      <c r="AU628" s="17" t="str">
        <f t="shared" ca="1" si="530"/>
        <v/>
      </c>
      <c r="AV628" s="17" t="str">
        <f t="shared" ca="1" si="531"/>
        <v/>
      </c>
      <c r="AW628" s="17" t="str">
        <f t="shared" ca="1" si="532"/>
        <v/>
      </c>
      <c r="AX628" s="17" t="str">
        <f t="shared" ca="1" si="533"/>
        <v/>
      </c>
      <c r="AY628" s="17" t="str">
        <f t="shared" ca="1" si="534"/>
        <v/>
      </c>
      <c r="AZ628" s="17" t="str">
        <f t="shared" ca="1" si="535"/>
        <v/>
      </c>
      <c r="BA628" s="17" t="str">
        <f t="shared" ca="1" si="536"/>
        <v/>
      </c>
      <c r="BB628" s="17">
        <f t="shared" ca="1" si="537"/>
        <v>-3.876757030504685E-2</v>
      </c>
      <c r="BC628" s="17">
        <f t="shared" ca="1" si="538"/>
        <v>-0.18255859531478258</v>
      </c>
      <c r="BD628" s="17">
        <f t="shared" ca="1" si="539"/>
        <v>-0.14278171824900265</v>
      </c>
      <c r="BE628" s="17">
        <f t="shared" ca="1" si="540"/>
        <v>-2.0965202764880786E-2</v>
      </c>
      <c r="BG628" s="17" t="str">
        <f t="shared" ca="1" si="541"/>
        <v/>
      </c>
      <c r="BH628" s="17" t="str">
        <f t="shared" ca="1" si="542"/>
        <v/>
      </c>
      <c r="BI628" s="17" t="str">
        <f t="shared" ca="1" si="543"/>
        <v/>
      </c>
      <c r="BJ628" s="17" t="str">
        <f t="shared" ca="1" si="544"/>
        <v/>
      </c>
      <c r="BK628" s="17" t="str">
        <f t="shared" ca="1" si="545"/>
        <v/>
      </c>
      <c r="BL628" s="17" t="str">
        <f t="shared" ca="1" si="546"/>
        <v/>
      </c>
      <c r="BM628" s="17" t="str">
        <f t="shared" ca="1" si="547"/>
        <v/>
      </c>
      <c r="BN628" s="17" t="str">
        <f t="shared" ca="1" si="548"/>
        <v/>
      </c>
      <c r="BO628" s="17" t="str">
        <f t="shared" ca="1" si="549"/>
        <v/>
      </c>
      <c r="BP628" s="17">
        <f t="shared" ca="1" si="550"/>
        <v>-3.0730062323608531E-2</v>
      </c>
      <c r="BQ628" s="17">
        <f t="shared" ca="1" si="551"/>
        <v>-9.5875337862517229E-2</v>
      </c>
      <c r="BR628" s="17">
        <f t="shared" ca="1" si="552"/>
        <v>-7.8785889245220786E-2</v>
      </c>
      <c r="BS628" s="17">
        <f t="shared" ca="1" si="553"/>
        <v>-2.3844149889073463E-2</v>
      </c>
      <c r="BX628">
        <f>IF('Macrobond Imports'!FG627="","",'Macrobond Imports'!FG627)</f>
        <v>58.8</v>
      </c>
      <c r="BY628" t="str">
        <f>IF('Macrobond Imports'!AI627="","",'Macrobond Imports'!AI627)</f>
        <v/>
      </c>
      <c r="CA628" s="37">
        <f t="shared" ca="1" si="554"/>
        <v>-0.17991631799163188</v>
      </c>
      <c r="CB628" s="37" t="str">
        <f t="shared" ca="1" si="555"/>
        <v/>
      </c>
    </row>
    <row r="629" spans="1:80" x14ac:dyDescent="0.25">
      <c r="A629" s="10">
        <f>IF('Macrobond Imports'!A628="","",'Macrobond Imports'!A628)</f>
        <v>36220</v>
      </c>
      <c r="B629" s="9" t="str">
        <f>IF('Macrobond Imports'!B628="","",'Macrobond Imports'!B628)</f>
        <v/>
      </c>
      <c r="C629" s="9" t="str">
        <f>IF('Macrobond Imports'!C628="","",'Macrobond Imports'!C628)</f>
        <v/>
      </c>
      <c r="D629" s="9" t="str">
        <f>IF('Macrobond Imports'!Z628="","",'Macrobond Imports'!Z628)</f>
        <v/>
      </c>
      <c r="E629" s="9" t="str">
        <f>IF('Macrobond Imports'!BH628="","",'Macrobond Imports'!BH628)</f>
        <v/>
      </c>
      <c r="F629" s="9" t="str">
        <f>IF('Macrobond Imports'!BJ628="","",'Macrobond Imports'!BJ628)</f>
        <v/>
      </c>
      <c r="G629" s="9" t="str">
        <f>IF('Macrobond Imports'!BK628="","",'Macrobond Imports'!BK628)</f>
        <v/>
      </c>
      <c r="H629" s="9" t="str">
        <f>IF('Macrobond Imports'!BL628="","",'Macrobond Imports'!BL628)</f>
        <v/>
      </c>
      <c r="I629" s="9" t="str">
        <f>IF('Macrobond Imports'!BS628="","",'Macrobond Imports'!BS628)</f>
        <v/>
      </c>
      <c r="J629" s="9" t="str">
        <f>IF('Macrobond Imports'!AA628="","",'Macrobond Imports'!AA628)</f>
        <v/>
      </c>
      <c r="K629" s="9">
        <f>IF('Macrobond Imports'!DF628="","",'Macrobond Imports'!DF628)</f>
        <v>121.1</v>
      </c>
      <c r="L629" s="9">
        <f>IF('Macrobond Imports'!EA628="","",'Macrobond Imports'!EA628)</f>
        <v>89.6</v>
      </c>
      <c r="M629" s="9">
        <f>IF('Macrobond Imports'!FA628="","",'Macrobond Imports'!FA628)</f>
        <v>78.099999999999994</v>
      </c>
      <c r="N629" s="9">
        <f>IF('Macrobond Imports'!FC628="","",'Macrobond Imports'!FC628)</f>
        <v>131.9</v>
      </c>
      <c r="P629" s="16">
        <f t="shared" si="501"/>
        <v>36220</v>
      </c>
      <c r="Q629" s="17" t="str">
        <f t="shared" si="502"/>
        <v/>
      </c>
      <c r="R629" s="17" t="str">
        <f t="shared" si="503"/>
        <v/>
      </c>
      <c r="S629" s="17" t="str">
        <f t="shared" si="504"/>
        <v/>
      </c>
      <c r="T629" s="17" t="str">
        <f t="shared" si="505"/>
        <v/>
      </c>
      <c r="U629" s="17" t="str">
        <f t="shared" si="506"/>
        <v/>
      </c>
      <c r="V629" s="17" t="str">
        <f t="shared" si="507"/>
        <v/>
      </c>
      <c r="W629" s="17" t="str">
        <f t="shared" si="508"/>
        <v/>
      </c>
      <c r="X629" s="17" t="str">
        <f t="shared" si="509"/>
        <v/>
      </c>
      <c r="Y629" s="17" t="str">
        <f t="shared" si="510"/>
        <v/>
      </c>
      <c r="Z629" s="17">
        <f t="shared" si="511"/>
        <v>2.4834437086092009E-3</v>
      </c>
      <c r="AA629" s="17">
        <f t="shared" si="512"/>
        <v>6.741573033707704E-3</v>
      </c>
      <c r="AB629" s="17">
        <f t="shared" si="513"/>
        <v>2.2251308900523403E-2</v>
      </c>
      <c r="AC629" s="17">
        <f t="shared" si="514"/>
        <v>7.5872534142629178E-4</v>
      </c>
      <c r="AE629" s="17" t="str">
        <f t="shared" ca="1" si="515"/>
        <v/>
      </c>
      <c r="AF629" s="17" t="str">
        <f t="shared" ca="1" si="516"/>
        <v/>
      </c>
      <c r="AG629" s="17" t="str">
        <f t="shared" ca="1" si="517"/>
        <v/>
      </c>
      <c r="AH629" s="17" t="str">
        <f t="shared" ca="1" si="518"/>
        <v/>
      </c>
      <c r="AI629" s="17" t="str">
        <f t="shared" ca="1" si="519"/>
        <v/>
      </c>
      <c r="AJ629" s="17" t="str">
        <f t="shared" ca="1" si="520"/>
        <v/>
      </c>
      <c r="AK629" s="17" t="str">
        <f t="shared" ca="1" si="521"/>
        <v/>
      </c>
      <c r="AL629" s="17" t="str">
        <f t="shared" ca="1" si="522"/>
        <v/>
      </c>
      <c r="AM629" s="17" t="str">
        <f t="shared" ca="1" si="523"/>
        <v/>
      </c>
      <c r="AN629" s="17">
        <f t="shared" ca="1" si="524"/>
        <v>-2.1018593371059047E-2</v>
      </c>
      <c r="AO629" s="17">
        <f t="shared" ca="1" si="525"/>
        <v>-9.9497487437186005E-2</v>
      </c>
      <c r="AP629" s="17">
        <f t="shared" ca="1" si="526"/>
        <v>-4.2892156862745057E-2</v>
      </c>
      <c r="AQ629" s="17">
        <f t="shared" ca="1" si="527"/>
        <v>-1.6405667412378699E-2</v>
      </c>
      <c r="AS629" s="17" t="str">
        <f t="shared" ca="1" si="528"/>
        <v/>
      </c>
      <c r="AT629" s="17" t="str">
        <f t="shared" ca="1" si="529"/>
        <v/>
      </c>
      <c r="AU629" s="17" t="str">
        <f t="shared" ca="1" si="530"/>
        <v/>
      </c>
      <c r="AV629" s="17" t="str">
        <f t="shared" ca="1" si="531"/>
        <v/>
      </c>
      <c r="AW629" s="17" t="str">
        <f t="shared" ca="1" si="532"/>
        <v/>
      </c>
      <c r="AX629" s="17" t="str">
        <f t="shared" ca="1" si="533"/>
        <v/>
      </c>
      <c r="AY629" s="17" t="str">
        <f t="shared" ca="1" si="534"/>
        <v/>
      </c>
      <c r="AZ629" s="17" t="str">
        <f t="shared" ca="1" si="535"/>
        <v/>
      </c>
      <c r="BA629" s="17" t="str">
        <f t="shared" ca="1" si="536"/>
        <v/>
      </c>
      <c r="BB629" s="17">
        <f t="shared" ca="1" si="537"/>
        <v>-6.5789250487130468E-3</v>
      </c>
      <c r="BC629" s="17">
        <f t="shared" ca="1" si="538"/>
        <v>-2.6343228743325509E-2</v>
      </c>
      <c r="BD629" s="17">
        <f t="shared" ca="1" si="539"/>
        <v>6.3895020742599673E-2</v>
      </c>
      <c r="BE629" s="17">
        <f t="shared" ca="1" si="540"/>
        <v>-9.0463045081689009E-3</v>
      </c>
      <c r="BG629" s="17" t="str">
        <f t="shared" ca="1" si="541"/>
        <v/>
      </c>
      <c r="BH629" s="17" t="str">
        <f t="shared" ca="1" si="542"/>
        <v/>
      </c>
      <c r="BI629" s="17" t="str">
        <f t="shared" ca="1" si="543"/>
        <v/>
      </c>
      <c r="BJ629" s="17" t="str">
        <f t="shared" ca="1" si="544"/>
        <v/>
      </c>
      <c r="BK629" s="17" t="str">
        <f t="shared" ca="1" si="545"/>
        <v/>
      </c>
      <c r="BL629" s="17" t="str">
        <f t="shared" ca="1" si="546"/>
        <v/>
      </c>
      <c r="BM629" s="17" t="str">
        <f t="shared" ca="1" si="547"/>
        <v/>
      </c>
      <c r="BN629" s="17" t="str">
        <f t="shared" ca="1" si="548"/>
        <v/>
      </c>
      <c r="BO629" s="17" t="str">
        <f t="shared" ca="1" si="549"/>
        <v/>
      </c>
      <c r="BP629" s="17">
        <f t="shared" ca="1" si="550"/>
        <v>-1.9527601590930033E-2</v>
      </c>
      <c r="BQ629" s="17">
        <f t="shared" ca="1" si="551"/>
        <v>-3.89994685155306E-2</v>
      </c>
      <c r="BR629" s="17">
        <f t="shared" ca="1" si="552"/>
        <v>-2.2655023233456251E-2</v>
      </c>
      <c r="BS629" s="17">
        <f t="shared" ca="1" si="553"/>
        <v>-1.7950270975709892E-2</v>
      </c>
      <c r="BX629">
        <f>IF('Macrobond Imports'!FG628="","",'Macrobond Imports'!FG628)</f>
        <v>60.5</v>
      </c>
      <c r="BY629" t="str">
        <f>IF('Macrobond Imports'!AI628="","",'Macrobond Imports'!AI628)</f>
        <v/>
      </c>
      <c r="CA629" s="37">
        <f t="shared" ca="1" si="554"/>
        <v>-0.13074712643678155</v>
      </c>
      <c r="CB629" s="37" t="str">
        <f t="shared" ca="1" si="555"/>
        <v/>
      </c>
    </row>
    <row r="630" spans="1:80" x14ac:dyDescent="0.25">
      <c r="A630" s="10">
        <f>IF('Macrobond Imports'!A629="","",'Macrobond Imports'!A629)</f>
        <v>36251</v>
      </c>
      <c r="B630" s="9" t="str">
        <f>IF('Macrobond Imports'!B629="","",'Macrobond Imports'!B629)</f>
        <v/>
      </c>
      <c r="C630" s="9" t="str">
        <f>IF('Macrobond Imports'!C629="","",'Macrobond Imports'!C629)</f>
        <v/>
      </c>
      <c r="D630" s="9" t="str">
        <f>IF('Macrobond Imports'!Z629="","",'Macrobond Imports'!Z629)</f>
        <v/>
      </c>
      <c r="E630" s="9" t="str">
        <f>IF('Macrobond Imports'!BH629="","",'Macrobond Imports'!BH629)</f>
        <v/>
      </c>
      <c r="F630" s="9" t="str">
        <f>IF('Macrobond Imports'!BJ629="","",'Macrobond Imports'!BJ629)</f>
        <v/>
      </c>
      <c r="G630" s="9" t="str">
        <f>IF('Macrobond Imports'!BK629="","",'Macrobond Imports'!BK629)</f>
        <v/>
      </c>
      <c r="H630" s="9" t="str">
        <f>IF('Macrobond Imports'!BL629="","",'Macrobond Imports'!BL629)</f>
        <v/>
      </c>
      <c r="I630" s="9" t="str">
        <f>IF('Macrobond Imports'!BS629="","",'Macrobond Imports'!BS629)</f>
        <v/>
      </c>
      <c r="J630" s="9" t="str">
        <f>IF('Macrobond Imports'!AA629="","",'Macrobond Imports'!AA629)</f>
        <v/>
      </c>
      <c r="K630" s="9">
        <f>IF('Macrobond Imports'!DF629="","",'Macrobond Imports'!DF629)</f>
        <v>121.9</v>
      </c>
      <c r="L630" s="9">
        <f>IF('Macrobond Imports'!EA629="","",'Macrobond Imports'!EA629)</f>
        <v>91.3</v>
      </c>
      <c r="M630" s="9">
        <f>IF('Macrobond Imports'!FA629="","",'Macrobond Imports'!FA629)</f>
        <v>82.2</v>
      </c>
      <c r="N630" s="9">
        <f>IF('Macrobond Imports'!FC629="","",'Macrobond Imports'!FC629)</f>
        <v>132</v>
      </c>
      <c r="P630" s="16">
        <f t="shared" si="501"/>
        <v>36251</v>
      </c>
      <c r="Q630" s="17" t="str">
        <f t="shared" si="502"/>
        <v/>
      </c>
      <c r="R630" s="17" t="str">
        <f t="shared" si="503"/>
        <v/>
      </c>
      <c r="S630" s="17" t="str">
        <f t="shared" si="504"/>
        <v/>
      </c>
      <c r="T630" s="17" t="str">
        <f t="shared" si="505"/>
        <v/>
      </c>
      <c r="U630" s="17" t="str">
        <f t="shared" si="506"/>
        <v/>
      </c>
      <c r="V630" s="17" t="str">
        <f t="shared" si="507"/>
        <v/>
      </c>
      <c r="W630" s="17" t="str">
        <f t="shared" si="508"/>
        <v/>
      </c>
      <c r="X630" s="17" t="str">
        <f t="shared" si="509"/>
        <v/>
      </c>
      <c r="Y630" s="17" t="str">
        <f t="shared" si="510"/>
        <v/>
      </c>
      <c r="Z630" s="17">
        <f t="shared" si="511"/>
        <v>6.6061106523536139E-3</v>
      </c>
      <c r="AA630" s="17">
        <f t="shared" si="512"/>
        <v>1.8973214285714413E-2</v>
      </c>
      <c r="AB630" s="17">
        <f t="shared" si="513"/>
        <v>5.2496798975672387E-2</v>
      </c>
      <c r="AC630" s="17">
        <f t="shared" si="514"/>
        <v>7.5815011372237784E-4</v>
      </c>
      <c r="AE630" s="17" t="str">
        <f t="shared" ca="1" si="515"/>
        <v/>
      </c>
      <c r="AF630" s="17" t="str">
        <f t="shared" ca="1" si="516"/>
        <v/>
      </c>
      <c r="AG630" s="17" t="str">
        <f t="shared" ca="1" si="517"/>
        <v/>
      </c>
      <c r="AH630" s="17" t="str">
        <f t="shared" ca="1" si="518"/>
        <v/>
      </c>
      <c r="AI630" s="17" t="str">
        <f t="shared" ca="1" si="519"/>
        <v/>
      </c>
      <c r="AJ630" s="17" t="str">
        <f t="shared" ca="1" si="520"/>
        <v/>
      </c>
      <c r="AK630" s="17" t="str">
        <f t="shared" ca="1" si="521"/>
        <v/>
      </c>
      <c r="AL630" s="17" t="str">
        <f t="shared" ca="1" si="522"/>
        <v/>
      </c>
      <c r="AM630" s="17" t="str">
        <f t="shared" ca="1" si="523"/>
        <v/>
      </c>
      <c r="AN630" s="17">
        <f t="shared" ca="1" si="524"/>
        <v>-1.3754045307443286E-2</v>
      </c>
      <c r="AO630" s="17">
        <f t="shared" ca="1" si="525"/>
        <v>-9.244532803180916E-2</v>
      </c>
      <c r="AP630" s="17">
        <f t="shared" ca="1" si="526"/>
        <v>6.1199510403917579E-3</v>
      </c>
      <c r="AQ630" s="17">
        <f t="shared" ca="1" si="527"/>
        <v>-1.4925373134328401E-2</v>
      </c>
      <c r="AS630" s="17" t="str">
        <f t="shared" ca="1" si="528"/>
        <v/>
      </c>
      <c r="AT630" s="17" t="str">
        <f t="shared" ca="1" si="529"/>
        <v/>
      </c>
      <c r="AU630" s="17" t="str">
        <f t="shared" ca="1" si="530"/>
        <v/>
      </c>
      <c r="AV630" s="17" t="str">
        <f t="shared" ca="1" si="531"/>
        <v/>
      </c>
      <c r="AW630" s="17" t="str">
        <f t="shared" ca="1" si="532"/>
        <v/>
      </c>
      <c r="AX630" s="17" t="str">
        <f t="shared" ca="1" si="533"/>
        <v/>
      </c>
      <c r="AY630" s="17" t="str">
        <f t="shared" ca="1" si="534"/>
        <v/>
      </c>
      <c r="AZ630" s="17" t="str">
        <f t="shared" ca="1" si="535"/>
        <v/>
      </c>
      <c r="BA630" s="17" t="str">
        <f t="shared" ca="1" si="536"/>
        <v/>
      </c>
      <c r="BB630" s="17">
        <f t="shared" ca="1" si="537"/>
        <v>2.3303225751089673E-2</v>
      </c>
      <c r="BC630" s="17">
        <f t="shared" ca="1" si="538"/>
        <v>1.3252166138308041E-2</v>
      </c>
      <c r="BD630" s="17">
        <f t="shared" ca="1" si="539"/>
        <v>0.27210637029303442</v>
      </c>
      <c r="BE630" s="17">
        <f t="shared" ca="1" si="540"/>
        <v>0</v>
      </c>
      <c r="BG630" s="17" t="str">
        <f t="shared" ca="1" si="541"/>
        <v/>
      </c>
      <c r="BH630" s="17" t="str">
        <f t="shared" ca="1" si="542"/>
        <v/>
      </c>
      <c r="BI630" s="17" t="str">
        <f t="shared" ca="1" si="543"/>
        <v/>
      </c>
      <c r="BJ630" s="17" t="str">
        <f t="shared" ca="1" si="544"/>
        <v/>
      </c>
      <c r="BK630" s="17" t="str">
        <f t="shared" ca="1" si="545"/>
        <v/>
      </c>
      <c r="BL630" s="17" t="str">
        <f t="shared" ca="1" si="546"/>
        <v/>
      </c>
      <c r="BM630" s="17" t="str">
        <f t="shared" ca="1" si="547"/>
        <v/>
      </c>
      <c r="BN630" s="17" t="str">
        <f t="shared" ca="1" si="548"/>
        <v/>
      </c>
      <c r="BO630" s="17" t="str">
        <f t="shared" ca="1" si="549"/>
        <v/>
      </c>
      <c r="BP630" s="17">
        <f t="shared" ca="1" si="550"/>
        <v>-4.9039566485679087E-3</v>
      </c>
      <c r="BQ630" s="17">
        <f t="shared" ca="1" si="551"/>
        <v>-5.4611379336547694E-2</v>
      </c>
      <c r="BR630" s="17">
        <f t="shared" ca="1" si="552"/>
        <v>5.5756250000000174E-2</v>
      </c>
      <c r="BS630" s="17">
        <f t="shared" ca="1" si="553"/>
        <v>-1.052228681565226E-2</v>
      </c>
      <c r="BX630">
        <f>IF('Macrobond Imports'!FG629="","",'Macrobond Imports'!FG629)</f>
        <v>68.099999999999994</v>
      </c>
      <c r="BY630" t="str">
        <f>IF('Macrobond Imports'!AI629="","",'Macrobond Imports'!AI629)</f>
        <v/>
      </c>
      <c r="CA630" s="37">
        <f t="shared" ca="1" si="554"/>
        <v>-6.3273727647868094E-2</v>
      </c>
      <c r="CB630" s="37" t="str">
        <f t="shared" ca="1" si="555"/>
        <v/>
      </c>
    </row>
    <row r="631" spans="1:80" x14ac:dyDescent="0.25">
      <c r="A631" s="10">
        <f>IF('Macrobond Imports'!A630="","",'Macrobond Imports'!A630)</f>
        <v>36281</v>
      </c>
      <c r="B631" s="9" t="str">
        <f>IF('Macrobond Imports'!B630="","",'Macrobond Imports'!B630)</f>
        <v/>
      </c>
      <c r="C631" s="9" t="str">
        <f>IF('Macrobond Imports'!C630="","",'Macrobond Imports'!C630)</f>
        <v/>
      </c>
      <c r="D631" s="9" t="str">
        <f>IF('Macrobond Imports'!Z630="","",'Macrobond Imports'!Z630)</f>
        <v/>
      </c>
      <c r="E631" s="9" t="str">
        <f>IF('Macrobond Imports'!BH630="","",'Macrobond Imports'!BH630)</f>
        <v/>
      </c>
      <c r="F631" s="9" t="str">
        <f>IF('Macrobond Imports'!BJ630="","",'Macrobond Imports'!BJ630)</f>
        <v/>
      </c>
      <c r="G631" s="9" t="str">
        <f>IF('Macrobond Imports'!BK630="","",'Macrobond Imports'!BK630)</f>
        <v/>
      </c>
      <c r="H631" s="9" t="str">
        <f>IF('Macrobond Imports'!BL630="","",'Macrobond Imports'!BL630)</f>
        <v/>
      </c>
      <c r="I631" s="9" t="str">
        <f>IF('Macrobond Imports'!BS630="","",'Macrobond Imports'!BS630)</f>
        <v/>
      </c>
      <c r="J631" s="9" t="str">
        <f>IF('Macrobond Imports'!AA630="","",'Macrobond Imports'!AA630)</f>
        <v/>
      </c>
      <c r="K631" s="9">
        <f>IF('Macrobond Imports'!DF630="","",'Macrobond Imports'!DF630)</f>
        <v>122.2</v>
      </c>
      <c r="L631" s="9">
        <f>IF('Macrobond Imports'!EA630="","",'Macrobond Imports'!EA630)</f>
        <v>96.8</v>
      </c>
      <c r="M631" s="9">
        <f>IF('Macrobond Imports'!FA630="","",'Macrobond Imports'!FA630)</f>
        <v>82.5</v>
      </c>
      <c r="N631" s="9">
        <f>IF('Macrobond Imports'!FC630="","",'Macrobond Imports'!FC630)</f>
        <v>132.4</v>
      </c>
      <c r="P631" s="16">
        <f t="shared" si="501"/>
        <v>36281</v>
      </c>
      <c r="Q631" s="17" t="str">
        <f t="shared" si="502"/>
        <v/>
      </c>
      <c r="R631" s="17" t="str">
        <f t="shared" si="503"/>
        <v/>
      </c>
      <c r="S631" s="17" t="str">
        <f t="shared" si="504"/>
        <v/>
      </c>
      <c r="T631" s="17" t="str">
        <f t="shared" si="505"/>
        <v/>
      </c>
      <c r="U631" s="17" t="str">
        <f t="shared" si="506"/>
        <v/>
      </c>
      <c r="V631" s="17" t="str">
        <f t="shared" si="507"/>
        <v/>
      </c>
      <c r="W631" s="17" t="str">
        <f t="shared" si="508"/>
        <v/>
      </c>
      <c r="X631" s="17" t="str">
        <f t="shared" si="509"/>
        <v/>
      </c>
      <c r="Y631" s="17" t="str">
        <f t="shared" si="510"/>
        <v/>
      </c>
      <c r="Z631" s="17">
        <f t="shared" si="511"/>
        <v>2.4610336341264194E-3</v>
      </c>
      <c r="AA631" s="17">
        <f t="shared" si="512"/>
        <v>6.024096385542177E-2</v>
      </c>
      <c r="AB631" s="17">
        <f t="shared" si="513"/>
        <v>3.6496350364962904E-3</v>
      </c>
      <c r="AC631" s="17">
        <f t="shared" si="514"/>
        <v>3.0303030303031608E-3</v>
      </c>
      <c r="AE631" s="17" t="str">
        <f t="shared" ca="1" si="515"/>
        <v/>
      </c>
      <c r="AF631" s="17" t="str">
        <f t="shared" ca="1" si="516"/>
        <v/>
      </c>
      <c r="AG631" s="17" t="str">
        <f t="shared" ca="1" si="517"/>
        <v/>
      </c>
      <c r="AH631" s="17" t="str">
        <f t="shared" ca="1" si="518"/>
        <v/>
      </c>
      <c r="AI631" s="17" t="str">
        <f t="shared" ca="1" si="519"/>
        <v/>
      </c>
      <c r="AJ631" s="17" t="str">
        <f t="shared" ca="1" si="520"/>
        <v/>
      </c>
      <c r="AK631" s="17" t="str">
        <f t="shared" ca="1" si="521"/>
        <v/>
      </c>
      <c r="AL631" s="17" t="str">
        <f t="shared" ca="1" si="522"/>
        <v/>
      </c>
      <c r="AM631" s="17" t="str">
        <f t="shared" ca="1" si="523"/>
        <v/>
      </c>
      <c r="AN631" s="17">
        <f t="shared" ca="1" si="524"/>
        <v>-1.0526315789473606E-2</v>
      </c>
      <c r="AO631" s="17">
        <f t="shared" ca="1" si="525"/>
        <v>-2.8112449799196804E-2</v>
      </c>
      <c r="AP631" s="17">
        <f t="shared" ca="1" si="526"/>
        <v>8.5574572127140591E-3</v>
      </c>
      <c r="AQ631" s="17">
        <f t="shared" ca="1" si="527"/>
        <v>-1.1202389843166571E-2</v>
      </c>
      <c r="AS631" s="17" t="str">
        <f t="shared" ca="1" si="528"/>
        <v/>
      </c>
      <c r="AT631" s="17" t="str">
        <f t="shared" ca="1" si="529"/>
        <v/>
      </c>
      <c r="AU631" s="17" t="str">
        <f t="shared" ca="1" si="530"/>
        <v/>
      </c>
      <c r="AV631" s="17" t="str">
        <f t="shared" ca="1" si="531"/>
        <v/>
      </c>
      <c r="AW631" s="17" t="str">
        <f t="shared" ca="1" si="532"/>
        <v/>
      </c>
      <c r="AX631" s="17" t="str">
        <f t="shared" ca="1" si="533"/>
        <v/>
      </c>
      <c r="AY631" s="17" t="str">
        <f t="shared" ca="1" si="534"/>
        <v/>
      </c>
      <c r="AZ631" s="17" t="str">
        <f t="shared" ca="1" si="535"/>
        <v/>
      </c>
      <c r="BA631" s="17" t="str">
        <f t="shared" ca="1" si="536"/>
        <v/>
      </c>
      <c r="BB631" s="17">
        <f t="shared" ca="1" si="537"/>
        <v>4.7169746131142665E-2</v>
      </c>
      <c r="BC631" s="17">
        <f t="shared" ca="1" si="538"/>
        <v>0.39939849546655437</v>
      </c>
      <c r="BD631" s="17">
        <f t="shared" ca="1" si="539"/>
        <v>0.35969769054218204</v>
      </c>
      <c r="BE631" s="17">
        <f t="shared" ca="1" si="540"/>
        <v>1.833412944887991E-2</v>
      </c>
      <c r="BG631" s="17" t="str">
        <f t="shared" ca="1" si="541"/>
        <v/>
      </c>
      <c r="BH631" s="17" t="str">
        <f t="shared" ca="1" si="542"/>
        <v/>
      </c>
      <c r="BI631" s="17" t="str">
        <f t="shared" ca="1" si="543"/>
        <v/>
      </c>
      <c r="BJ631" s="17" t="str">
        <f t="shared" ca="1" si="544"/>
        <v/>
      </c>
      <c r="BK631" s="17" t="str">
        <f t="shared" ca="1" si="545"/>
        <v/>
      </c>
      <c r="BL631" s="17" t="str">
        <f t="shared" ca="1" si="546"/>
        <v/>
      </c>
      <c r="BM631" s="17" t="str">
        <f t="shared" ca="1" si="547"/>
        <v/>
      </c>
      <c r="BN631" s="17" t="str">
        <f t="shared" ca="1" si="548"/>
        <v/>
      </c>
      <c r="BO631" s="17" t="str">
        <f t="shared" ca="1" si="549"/>
        <v/>
      </c>
      <c r="BP631" s="17">
        <f t="shared" ca="1" si="550"/>
        <v>3.2813759742005288E-3</v>
      </c>
      <c r="BQ631" s="17">
        <f t="shared" ca="1" si="551"/>
        <v>6.9544890057710695E-2</v>
      </c>
      <c r="BR631" s="17">
        <f t="shared" ca="1" si="552"/>
        <v>7.9609984201409745E-2</v>
      </c>
      <c r="BS631" s="17">
        <f t="shared" ca="1" si="553"/>
        <v>-1.5088643645424504E-3</v>
      </c>
      <c r="BX631">
        <f>IF('Macrobond Imports'!FG630="","",'Macrobond Imports'!FG630)</f>
        <v>77.099999999999994</v>
      </c>
      <c r="BY631" t="str">
        <f>IF('Macrobond Imports'!AI630="","",'Macrobond Imports'!AI630)</f>
        <v/>
      </c>
      <c r="CA631" s="37">
        <f t="shared" ca="1" si="554"/>
        <v>6.0522696011003907E-2</v>
      </c>
      <c r="CB631" s="37" t="str">
        <f t="shared" ca="1" si="555"/>
        <v/>
      </c>
    </row>
    <row r="632" spans="1:80" x14ac:dyDescent="0.25">
      <c r="A632" s="10">
        <f>IF('Macrobond Imports'!A631="","",'Macrobond Imports'!A631)</f>
        <v>36312</v>
      </c>
      <c r="B632" s="9" t="str">
        <f>IF('Macrobond Imports'!B631="","",'Macrobond Imports'!B631)</f>
        <v/>
      </c>
      <c r="C632" s="9" t="str">
        <f>IF('Macrobond Imports'!C631="","",'Macrobond Imports'!C631)</f>
        <v/>
      </c>
      <c r="D632" s="9" t="str">
        <f>IF('Macrobond Imports'!Z631="","",'Macrobond Imports'!Z631)</f>
        <v/>
      </c>
      <c r="E632" s="9" t="str">
        <f>IF('Macrobond Imports'!BH631="","",'Macrobond Imports'!BH631)</f>
        <v/>
      </c>
      <c r="F632" s="9" t="str">
        <f>IF('Macrobond Imports'!BJ631="","",'Macrobond Imports'!BJ631)</f>
        <v/>
      </c>
      <c r="G632" s="9" t="str">
        <f>IF('Macrobond Imports'!BK631="","",'Macrobond Imports'!BK631)</f>
        <v/>
      </c>
      <c r="H632" s="9" t="str">
        <f>IF('Macrobond Imports'!BL631="","",'Macrobond Imports'!BL631)</f>
        <v/>
      </c>
      <c r="I632" s="9" t="str">
        <f>IF('Macrobond Imports'!BS631="","",'Macrobond Imports'!BS631)</f>
        <v/>
      </c>
      <c r="J632" s="9" t="str">
        <f>IF('Macrobond Imports'!AA631="","",'Macrobond Imports'!AA631)</f>
        <v/>
      </c>
      <c r="K632" s="9">
        <f>IF('Macrobond Imports'!DF631="","",'Macrobond Imports'!DF631)</f>
        <v>122.6</v>
      </c>
      <c r="L632" s="9">
        <f>IF('Macrobond Imports'!EA631="","",'Macrobond Imports'!EA631)</f>
        <v>97</v>
      </c>
      <c r="M632" s="9">
        <f>IF('Macrobond Imports'!FA631="","",'Macrobond Imports'!FA631)</f>
        <v>83</v>
      </c>
      <c r="N632" s="9">
        <f>IF('Macrobond Imports'!FC631="","",'Macrobond Imports'!FC631)</f>
        <v>132.80000000000001</v>
      </c>
      <c r="P632" s="16">
        <f t="shared" si="501"/>
        <v>36312</v>
      </c>
      <c r="Q632" s="17" t="str">
        <f t="shared" si="502"/>
        <v/>
      </c>
      <c r="R632" s="17" t="str">
        <f t="shared" si="503"/>
        <v/>
      </c>
      <c r="S632" s="17" t="str">
        <f t="shared" si="504"/>
        <v/>
      </c>
      <c r="T632" s="17" t="str">
        <f t="shared" si="505"/>
        <v/>
      </c>
      <c r="U632" s="17" t="str">
        <f t="shared" si="506"/>
        <v/>
      </c>
      <c r="V632" s="17" t="str">
        <f t="shared" si="507"/>
        <v/>
      </c>
      <c r="W632" s="17" t="str">
        <f t="shared" si="508"/>
        <v/>
      </c>
      <c r="X632" s="17" t="str">
        <f t="shared" si="509"/>
        <v/>
      </c>
      <c r="Y632" s="17" t="str">
        <f t="shared" si="510"/>
        <v/>
      </c>
      <c r="Z632" s="17">
        <f t="shared" si="511"/>
        <v>3.2733224222585289E-3</v>
      </c>
      <c r="AA632" s="17">
        <f t="shared" si="512"/>
        <v>2.0661157024792765E-3</v>
      </c>
      <c r="AB632" s="17">
        <f t="shared" si="513"/>
        <v>6.0606060606060996E-3</v>
      </c>
      <c r="AC632" s="17">
        <f t="shared" si="514"/>
        <v>3.0211480362538623E-3</v>
      </c>
      <c r="AE632" s="17" t="str">
        <f t="shared" ca="1" si="515"/>
        <v/>
      </c>
      <c r="AF632" s="17" t="str">
        <f t="shared" ca="1" si="516"/>
        <v/>
      </c>
      <c r="AG632" s="17" t="str">
        <f t="shared" ca="1" si="517"/>
        <v/>
      </c>
      <c r="AH632" s="17" t="str">
        <f t="shared" ca="1" si="518"/>
        <v/>
      </c>
      <c r="AI632" s="17" t="str">
        <f t="shared" ca="1" si="519"/>
        <v/>
      </c>
      <c r="AJ632" s="17" t="str">
        <f t="shared" ca="1" si="520"/>
        <v/>
      </c>
      <c r="AK632" s="17" t="str">
        <f t="shared" ca="1" si="521"/>
        <v/>
      </c>
      <c r="AL632" s="17" t="str">
        <f t="shared" ca="1" si="522"/>
        <v/>
      </c>
      <c r="AM632" s="17" t="str">
        <f t="shared" ca="1" si="523"/>
        <v/>
      </c>
      <c r="AN632" s="17">
        <f t="shared" ca="1" si="524"/>
        <v>-4.0617384240454468E-3</v>
      </c>
      <c r="AO632" s="17">
        <f t="shared" ca="1" si="525"/>
        <v>-1.029866117404632E-3</v>
      </c>
      <c r="AP632" s="17">
        <f t="shared" ca="1" si="526"/>
        <v>2.4691358024691468E-2</v>
      </c>
      <c r="AQ632" s="17">
        <f t="shared" ca="1" si="527"/>
        <v>-5.9880239520956335E-3</v>
      </c>
      <c r="AS632" s="17" t="str">
        <f t="shared" ca="1" si="528"/>
        <v/>
      </c>
      <c r="AT632" s="17" t="str">
        <f t="shared" ca="1" si="529"/>
        <v/>
      </c>
      <c r="AU632" s="17" t="str">
        <f t="shared" ca="1" si="530"/>
        <v/>
      </c>
      <c r="AV632" s="17" t="str">
        <f t="shared" ca="1" si="531"/>
        <v/>
      </c>
      <c r="AW632" s="17" t="str">
        <f t="shared" ca="1" si="532"/>
        <v/>
      </c>
      <c r="AX632" s="17" t="str">
        <f t="shared" ca="1" si="533"/>
        <v/>
      </c>
      <c r="AY632" s="17" t="str">
        <f t="shared" ca="1" si="534"/>
        <v/>
      </c>
      <c r="AZ632" s="17" t="str">
        <f t="shared" ca="1" si="535"/>
        <v/>
      </c>
      <c r="BA632" s="17" t="str">
        <f t="shared" ca="1" si="536"/>
        <v/>
      </c>
      <c r="BB632" s="17">
        <f t="shared" ca="1" si="537"/>
        <v>5.0474000939775054E-2</v>
      </c>
      <c r="BC632" s="17">
        <f t="shared" ca="1" si="538"/>
        <v>0.37358297225784587</v>
      </c>
      <c r="BD632" s="17">
        <f t="shared" ca="1" si="539"/>
        <v>0.27558156471564077</v>
      </c>
      <c r="BE632" s="17">
        <f t="shared" ca="1" si="540"/>
        <v>2.7574025706369909E-2</v>
      </c>
      <c r="BG632" s="17" t="str">
        <f t="shared" ca="1" si="541"/>
        <v/>
      </c>
      <c r="BH632" s="17" t="str">
        <f t="shared" ca="1" si="542"/>
        <v/>
      </c>
      <c r="BI632" s="17" t="str">
        <f t="shared" ca="1" si="543"/>
        <v/>
      </c>
      <c r="BJ632" s="17" t="str">
        <f t="shared" ca="1" si="544"/>
        <v/>
      </c>
      <c r="BK632" s="17" t="str">
        <f t="shared" ca="1" si="545"/>
        <v/>
      </c>
      <c r="BL632" s="17" t="str">
        <f t="shared" ca="1" si="546"/>
        <v/>
      </c>
      <c r="BM632" s="17" t="str">
        <f t="shared" ca="1" si="547"/>
        <v/>
      </c>
      <c r="BN632" s="17" t="str">
        <f t="shared" ca="1" si="548"/>
        <v/>
      </c>
      <c r="BO632" s="17" t="str">
        <f t="shared" ca="1" si="549"/>
        <v/>
      </c>
      <c r="BP632" s="17">
        <f t="shared" ca="1" si="550"/>
        <v>2.1549319035537806E-2</v>
      </c>
      <c r="BQ632" s="17">
        <f t="shared" ca="1" si="551"/>
        <v>0.15645940777085676</v>
      </c>
      <c r="BR632" s="17">
        <f t="shared" ca="1" si="552"/>
        <v>0.16493985907085484</v>
      </c>
      <c r="BS632" s="17">
        <f t="shared" ca="1" si="553"/>
        <v>9.097754513974543E-3</v>
      </c>
      <c r="BX632">
        <f>IF('Macrobond Imports'!FG631="","",'Macrobond Imports'!FG631)</f>
        <v>77.099999999999994</v>
      </c>
      <c r="BY632" t="str">
        <f>IF('Macrobond Imports'!AI631="","",'Macrobond Imports'!AI631)</f>
        <v/>
      </c>
      <c r="CA632" s="37">
        <f t="shared" ca="1" si="554"/>
        <v>0.15246636771300426</v>
      </c>
      <c r="CB632" s="37" t="str">
        <f t="shared" ca="1" si="555"/>
        <v/>
      </c>
    </row>
    <row r="633" spans="1:80" x14ac:dyDescent="0.25">
      <c r="A633" s="10">
        <f>IF('Macrobond Imports'!A632="","",'Macrobond Imports'!A632)</f>
        <v>36342</v>
      </c>
      <c r="B633" s="9" t="str">
        <f>IF('Macrobond Imports'!B632="","",'Macrobond Imports'!B632)</f>
        <v/>
      </c>
      <c r="C633" s="9" t="str">
        <f>IF('Macrobond Imports'!C632="","",'Macrobond Imports'!C632)</f>
        <v/>
      </c>
      <c r="D633" s="9" t="str">
        <f>IF('Macrobond Imports'!Z632="","",'Macrobond Imports'!Z632)</f>
        <v/>
      </c>
      <c r="E633" s="9" t="str">
        <f>IF('Macrobond Imports'!BH632="","",'Macrobond Imports'!BH632)</f>
        <v/>
      </c>
      <c r="F633" s="9" t="str">
        <f>IF('Macrobond Imports'!BJ632="","",'Macrobond Imports'!BJ632)</f>
        <v/>
      </c>
      <c r="G633" s="9" t="str">
        <f>IF('Macrobond Imports'!BK632="","",'Macrobond Imports'!BK632)</f>
        <v/>
      </c>
      <c r="H633" s="9" t="str">
        <f>IF('Macrobond Imports'!BL632="","",'Macrobond Imports'!BL632)</f>
        <v/>
      </c>
      <c r="I633" s="9" t="str">
        <f>IF('Macrobond Imports'!BS632="","",'Macrobond Imports'!BS632)</f>
        <v/>
      </c>
      <c r="J633" s="9" t="str">
        <f>IF('Macrobond Imports'!AA632="","",'Macrobond Imports'!AA632)</f>
        <v/>
      </c>
      <c r="K633" s="9">
        <f>IF('Macrobond Imports'!DF632="","",'Macrobond Imports'!DF632)</f>
        <v>123.4</v>
      </c>
      <c r="L633" s="9">
        <f>IF('Macrobond Imports'!EA632="","",'Macrobond Imports'!EA632)</f>
        <v>97.3</v>
      </c>
      <c r="M633" s="9">
        <f>IF('Macrobond Imports'!FA632="","",'Macrobond Imports'!FA632)</f>
        <v>85.1</v>
      </c>
      <c r="N633" s="9">
        <f>IF('Macrobond Imports'!FC632="","",'Macrobond Imports'!FC632)</f>
        <v>133.30000000000001</v>
      </c>
      <c r="P633" s="16">
        <f t="shared" si="501"/>
        <v>36342</v>
      </c>
      <c r="Q633" s="17" t="str">
        <f t="shared" si="502"/>
        <v/>
      </c>
      <c r="R633" s="17" t="str">
        <f t="shared" si="503"/>
        <v/>
      </c>
      <c r="S633" s="17" t="str">
        <f t="shared" si="504"/>
        <v/>
      </c>
      <c r="T633" s="17" t="str">
        <f t="shared" si="505"/>
        <v/>
      </c>
      <c r="U633" s="17" t="str">
        <f t="shared" si="506"/>
        <v/>
      </c>
      <c r="V633" s="17" t="str">
        <f t="shared" si="507"/>
        <v/>
      </c>
      <c r="W633" s="17" t="str">
        <f t="shared" si="508"/>
        <v/>
      </c>
      <c r="X633" s="17" t="str">
        <f t="shared" si="509"/>
        <v/>
      </c>
      <c r="Y633" s="17" t="str">
        <f t="shared" si="510"/>
        <v/>
      </c>
      <c r="Z633" s="17">
        <f t="shared" si="511"/>
        <v>6.5252854812398731E-3</v>
      </c>
      <c r="AA633" s="17">
        <f t="shared" si="512"/>
        <v>3.0927835051546282E-3</v>
      </c>
      <c r="AB633" s="17">
        <f t="shared" si="513"/>
        <v>2.5301204819277112E-2</v>
      </c>
      <c r="AC633" s="17">
        <f t="shared" si="514"/>
        <v>3.7650602409637912E-3</v>
      </c>
      <c r="AE633" s="17" t="str">
        <f t="shared" ca="1" si="515"/>
        <v/>
      </c>
      <c r="AF633" s="17" t="str">
        <f t="shared" ca="1" si="516"/>
        <v/>
      </c>
      <c r="AG633" s="17" t="str">
        <f t="shared" ca="1" si="517"/>
        <v/>
      </c>
      <c r="AH633" s="17" t="str">
        <f t="shared" ca="1" si="518"/>
        <v/>
      </c>
      <c r="AI633" s="17" t="str">
        <f t="shared" ca="1" si="519"/>
        <v/>
      </c>
      <c r="AJ633" s="17" t="str">
        <f t="shared" ca="1" si="520"/>
        <v/>
      </c>
      <c r="AK633" s="17" t="str">
        <f t="shared" ca="1" si="521"/>
        <v/>
      </c>
      <c r="AL633" s="17" t="str">
        <f t="shared" ca="1" si="522"/>
        <v/>
      </c>
      <c r="AM633" s="17" t="str">
        <f t="shared" ca="1" si="523"/>
        <v/>
      </c>
      <c r="AN633" s="17">
        <f t="shared" ca="1" si="524"/>
        <v>3.2520325203253542E-3</v>
      </c>
      <c r="AO633" s="17">
        <f t="shared" ca="1" si="525"/>
        <v>-1.0266940451746365E-3</v>
      </c>
      <c r="AP633" s="17">
        <f t="shared" ca="1" si="526"/>
        <v>5.4522924411400053E-2</v>
      </c>
      <c r="AQ633" s="17">
        <f t="shared" ca="1" si="527"/>
        <v>-1.4981273408238849E-3</v>
      </c>
      <c r="AS633" s="17" t="str">
        <f t="shared" ca="1" si="528"/>
        <v/>
      </c>
      <c r="AT633" s="17" t="str">
        <f t="shared" ca="1" si="529"/>
        <v/>
      </c>
      <c r="AU633" s="17" t="str">
        <f t="shared" ca="1" si="530"/>
        <v/>
      </c>
      <c r="AV633" s="17" t="str">
        <f t="shared" ca="1" si="531"/>
        <v/>
      </c>
      <c r="AW633" s="17" t="str">
        <f t="shared" ca="1" si="532"/>
        <v/>
      </c>
      <c r="AX633" s="17" t="str">
        <f t="shared" ca="1" si="533"/>
        <v/>
      </c>
      <c r="AY633" s="17" t="str">
        <f t="shared" ca="1" si="534"/>
        <v/>
      </c>
      <c r="AZ633" s="17" t="str">
        <f t="shared" ca="1" si="535"/>
        <v/>
      </c>
      <c r="BA633" s="17" t="str">
        <f t="shared" ca="1" si="536"/>
        <v/>
      </c>
      <c r="BB633" s="17">
        <f t="shared" ca="1" si="537"/>
        <v>5.0136651446582636E-2</v>
      </c>
      <c r="BC633" s="17">
        <f t="shared" ca="1" si="538"/>
        <v>0.28993626008260143</v>
      </c>
      <c r="BD633" s="17">
        <f t="shared" ca="1" si="539"/>
        <v>0.14876440470425556</v>
      </c>
      <c r="BE633" s="17">
        <f t="shared" ca="1" si="540"/>
        <v>3.9979725647105724E-2</v>
      </c>
      <c r="BG633" s="17" t="str">
        <f t="shared" ca="1" si="541"/>
        <v/>
      </c>
      <c r="BH633" s="17" t="str">
        <f t="shared" ca="1" si="542"/>
        <v/>
      </c>
      <c r="BI633" s="17" t="str">
        <f t="shared" ca="1" si="543"/>
        <v/>
      </c>
      <c r="BJ633" s="17" t="str">
        <f t="shared" ca="1" si="544"/>
        <v/>
      </c>
      <c r="BK633" s="17" t="str">
        <f t="shared" ca="1" si="545"/>
        <v/>
      </c>
      <c r="BL633" s="17" t="str">
        <f t="shared" ca="1" si="546"/>
        <v/>
      </c>
      <c r="BM633" s="17" t="str">
        <f t="shared" ca="1" si="547"/>
        <v/>
      </c>
      <c r="BN633" s="17" t="str">
        <f t="shared" ca="1" si="548"/>
        <v/>
      </c>
      <c r="BO633" s="17" t="str">
        <f t="shared" ca="1" si="549"/>
        <v/>
      </c>
      <c r="BP633" s="17">
        <f t="shared" ca="1" si="550"/>
        <v>3.6633118757420258E-2</v>
      </c>
      <c r="BQ633" s="17">
        <f t="shared" ca="1" si="551"/>
        <v>0.14325443786982239</v>
      </c>
      <c r="BR633" s="17">
        <f t="shared" ca="1" si="552"/>
        <v>0.20886331617357357</v>
      </c>
      <c r="BS633" s="17">
        <f t="shared" ca="1" si="553"/>
        <v>1.9793962350780792E-2</v>
      </c>
      <c r="BX633">
        <f>IF('Macrobond Imports'!FG632="","",'Macrobond Imports'!FG632)</f>
        <v>80.400000000000006</v>
      </c>
      <c r="BY633" t="str">
        <f>IF('Macrobond Imports'!AI632="","",'Macrobond Imports'!AI632)</f>
        <v/>
      </c>
      <c r="CA633" s="37">
        <f t="shared" ca="1" si="554"/>
        <v>0.13399153737658676</v>
      </c>
      <c r="CB633" s="37" t="str">
        <f t="shared" ca="1" si="555"/>
        <v/>
      </c>
    </row>
    <row r="634" spans="1:80" x14ac:dyDescent="0.25">
      <c r="A634" s="10">
        <f>IF('Macrobond Imports'!A633="","",'Macrobond Imports'!A633)</f>
        <v>36373</v>
      </c>
      <c r="B634" s="9" t="str">
        <f>IF('Macrobond Imports'!B633="","",'Macrobond Imports'!B633)</f>
        <v/>
      </c>
      <c r="C634" s="9" t="str">
        <f>IF('Macrobond Imports'!C633="","",'Macrobond Imports'!C633)</f>
        <v/>
      </c>
      <c r="D634" s="9" t="str">
        <f>IF('Macrobond Imports'!Z633="","",'Macrobond Imports'!Z633)</f>
        <v/>
      </c>
      <c r="E634" s="9" t="str">
        <f>IF('Macrobond Imports'!BH633="","",'Macrobond Imports'!BH633)</f>
        <v/>
      </c>
      <c r="F634" s="9" t="str">
        <f>IF('Macrobond Imports'!BJ633="","",'Macrobond Imports'!BJ633)</f>
        <v/>
      </c>
      <c r="G634" s="9" t="str">
        <f>IF('Macrobond Imports'!BK633="","",'Macrobond Imports'!BK633)</f>
        <v/>
      </c>
      <c r="H634" s="9" t="str">
        <f>IF('Macrobond Imports'!BL633="","",'Macrobond Imports'!BL633)</f>
        <v/>
      </c>
      <c r="I634" s="9" t="str">
        <f>IF('Macrobond Imports'!BS633="","",'Macrobond Imports'!BS633)</f>
        <v/>
      </c>
      <c r="J634" s="9" t="str">
        <f>IF('Macrobond Imports'!AA633="","",'Macrobond Imports'!AA633)</f>
        <v/>
      </c>
      <c r="K634" s="9">
        <f>IF('Macrobond Imports'!DF633="","",'Macrobond Imports'!DF633)</f>
        <v>124.1</v>
      </c>
      <c r="L634" s="9">
        <f>IF('Macrobond Imports'!EA633="","",'Macrobond Imports'!EA633)</f>
        <v>102.4</v>
      </c>
      <c r="M634" s="9">
        <f>IF('Macrobond Imports'!FA633="","",'Macrobond Imports'!FA633)</f>
        <v>87.4</v>
      </c>
      <c r="N634" s="9">
        <f>IF('Macrobond Imports'!FC633="","",'Macrobond Imports'!FC633)</f>
        <v>133.6</v>
      </c>
      <c r="P634" s="16">
        <f t="shared" si="501"/>
        <v>36373</v>
      </c>
      <c r="Q634" s="17" t="str">
        <f t="shared" si="502"/>
        <v/>
      </c>
      <c r="R634" s="17" t="str">
        <f t="shared" si="503"/>
        <v/>
      </c>
      <c r="S634" s="17" t="str">
        <f t="shared" si="504"/>
        <v/>
      </c>
      <c r="T634" s="17" t="str">
        <f t="shared" si="505"/>
        <v/>
      </c>
      <c r="U634" s="17" t="str">
        <f t="shared" si="506"/>
        <v/>
      </c>
      <c r="V634" s="17" t="str">
        <f t="shared" si="507"/>
        <v/>
      </c>
      <c r="W634" s="17" t="str">
        <f t="shared" si="508"/>
        <v/>
      </c>
      <c r="X634" s="17" t="str">
        <f t="shared" si="509"/>
        <v/>
      </c>
      <c r="Y634" s="17" t="str">
        <f t="shared" si="510"/>
        <v/>
      </c>
      <c r="Z634" s="17">
        <f t="shared" si="511"/>
        <v>5.6726094003241023E-3</v>
      </c>
      <c r="AA634" s="17">
        <f t="shared" si="512"/>
        <v>5.2415210688592007E-2</v>
      </c>
      <c r="AB634" s="17">
        <f t="shared" si="513"/>
        <v>2.7027027027027195E-2</v>
      </c>
      <c r="AC634" s="17">
        <f t="shared" si="514"/>
        <v>2.2505626406601476E-3</v>
      </c>
      <c r="AE634" s="17" t="str">
        <f t="shared" ca="1" si="515"/>
        <v/>
      </c>
      <c r="AF634" s="17" t="str">
        <f t="shared" ca="1" si="516"/>
        <v/>
      </c>
      <c r="AG634" s="17" t="str">
        <f t="shared" ca="1" si="517"/>
        <v/>
      </c>
      <c r="AH634" s="17" t="str">
        <f t="shared" ca="1" si="518"/>
        <v/>
      </c>
      <c r="AI634" s="17" t="str">
        <f t="shared" ca="1" si="519"/>
        <v/>
      </c>
      <c r="AJ634" s="17" t="str">
        <f t="shared" ca="1" si="520"/>
        <v/>
      </c>
      <c r="AK634" s="17" t="str">
        <f t="shared" ca="1" si="521"/>
        <v/>
      </c>
      <c r="AL634" s="17" t="str">
        <f t="shared" ca="1" si="522"/>
        <v/>
      </c>
      <c r="AM634" s="17" t="str">
        <f t="shared" ca="1" si="523"/>
        <v/>
      </c>
      <c r="AN634" s="17">
        <f t="shared" ca="1" si="524"/>
        <v>1.140994295028519E-2</v>
      </c>
      <c r="AO634" s="17">
        <f t="shared" ca="1" si="525"/>
        <v>9.4017094017094127E-2</v>
      </c>
      <c r="AP634" s="17">
        <f t="shared" ca="1" si="526"/>
        <v>9.7989949748743976E-2</v>
      </c>
      <c r="AQ634" s="17">
        <f t="shared" ca="1" si="527"/>
        <v>1.4992503748125774E-3</v>
      </c>
      <c r="AS634" s="17" t="str">
        <f t="shared" ca="1" si="528"/>
        <v/>
      </c>
      <c r="AT634" s="17" t="str">
        <f t="shared" ca="1" si="529"/>
        <v/>
      </c>
      <c r="AU634" s="17" t="str">
        <f t="shared" ca="1" si="530"/>
        <v/>
      </c>
      <c r="AV634" s="17" t="str">
        <f t="shared" ca="1" si="531"/>
        <v/>
      </c>
      <c r="AW634" s="17" t="str">
        <f t="shared" ca="1" si="532"/>
        <v/>
      </c>
      <c r="AX634" s="17" t="str">
        <f t="shared" ca="1" si="533"/>
        <v/>
      </c>
      <c r="AY634" s="17" t="str">
        <f t="shared" ca="1" si="534"/>
        <v/>
      </c>
      <c r="AZ634" s="17" t="str">
        <f t="shared" ca="1" si="535"/>
        <v/>
      </c>
      <c r="BA634" s="17" t="str">
        <f t="shared" ca="1" si="536"/>
        <v/>
      </c>
      <c r="BB634" s="17">
        <f t="shared" ca="1" si="537"/>
        <v>6.3658713941824319E-2</v>
      </c>
      <c r="BC634" s="17">
        <f t="shared" ca="1" si="538"/>
        <v>0.25227121333965186</v>
      </c>
      <c r="BD634" s="17">
        <f t="shared" ca="1" si="539"/>
        <v>0.25959212379455376</v>
      </c>
      <c r="BE634" s="17">
        <f t="shared" ca="1" si="540"/>
        <v>3.6749637401100932E-2</v>
      </c>
      <c r="BG634" s="17" t="str">
        <f t="shared" ca="1" si="541"/>
        <v/>
      </c>
      <c r="BH634" s="17" t="str">
        <f t="shared" ca="1" si="542"/>
        <v/>
      </c>
      <c r="BI634" s="17" t="str">
        <f t="shared" ca="1" si="543"/>
        <v/>
      </c>
      <c r="BJ634" s="17" t="str">
        <f t="shared" ca="1" si="544"/>
        <v/>
      </c>
      <c r="BK634" s="17" t="str">
        <f t="shared" ca="1" si="545"/>
        <v/>
      </c>
      <c r="BL634" s="17" t="str">
        <f t="shared" ca="1" si="546"/>
        <v/>
      </c>
      <c r="BM634" s="17" t="str">
        <f t="shared" ca="1" si="547"/>
        <v/>
      </c>
      <c r="BN634" s="17" t="str">
        <f t="shared" ca="1" si="548"/>
        <v/>
      </c>
      <c r="BO634" s="17" t="str">
        <f t="shared" ca="1" si="549"/>
        <v/>
      </c>
      <c r="BP634" s="17">
        <f t="shared" ca="1" si="550"/>
        <v>5.5382028200517297E-2</v>
      </c>
      <c r="BQ634" s="17">
        <f t="shared" ca="1" si="551"/>
        <v>0.32379245044817595</v>
      </c>
      <c r="BR634" s="17">
        <f t="shared" ca="1" si="552"/>
        <v>0.30868808420821803</v>
      </c>
      <c r="BS634" s="17">
        <f t="shared" ca="1" si="553"/>
        <v>2.7500627473916239E-2</v>
      </c>
      <c r="BX634">
        <f>IF('Macrobond Imports'!FG633="","",'Macrobond Imports'!FG633)</f>
        <v>87.3</v>
      </c>
      <c r="BY634" t="str">
        <f>IF('Macrobond Imports'!AI633="","",'Macrobond Imports'!AI633)</f>
        <v/>
      </c>
      <c r="CA634" s="37">
        <f t="shared" ca="1" si="554"/>
        <v>0.35348837209302331</v>
      </c>
      <c r="CB634" s="37" t="str">
        <f t="shared" ca="1" si="555"/>
        <v/>
      </c>
    </row>
    <row r="635" spans="1:80" x14ac:dyDescent="0.25">
      <c r="A635" s="10">
        <f>IF('Macrobond Imports'!A634="","",'Macrobond Imports'!A634)</f>
        <v>36404</v>
      </c>
      <c r="B635" s="9" t="str">
        <f>IF('Macrobond Imports'!B634="","",'Macrobond Imports'!B634)</f>
        <v/>
      </c>
      <c r="C635" s="9" t="str">
        <f>IF('Macrobond Imports'!C634="","",'Macrobond Imports'!C634)</f>
        <v/>
      </c>
      <c r="D635" s="9" t="str">
        <f>IF('Macrobond Imports'!Z634="","",'Macrobond Imports'!Z634)</f>
        <v/>
      </c>
      <c r="E635" s="9" t="str">
        <f>IF('Macrobond Imports'!BH634="","",'Macrobond Imports'!BH634)</f>
        <v/>
      </c>
      <c r="F635" s="9" t="str">
        <f>IF('Macrobond Imports'!BJ634="","",'Macrobond Imports'!BJ634)</f>
        <v/>
      </c>
      <c r="G635" s="9" t="str">
        <f>IF('Macrobond Imports'!BK634="","",'Macrobond Imports'!BK634)</f>
        <v/>
      </c>
      <c r="H635" s="9" t="str">
        <f>IF('Macrobond Imports'!BL634="","",'Macrobond Imports'!BL634)</f>
        <v/>
      </c>
      <c r="I635" s="9" t="str">
        <f>IF('Macrobond Imports'!BS634="","",'Macrobond Imports'!BS634)</f>
        <v/>
      </c>
      <c r="J635" s="9" t="str">
        <f>IF('Macrobond Imports'!AA634="","",'Macrobond Imports'!AA634)</f>
        <v/>
      </c>
      <c r="K635" s="9">
        <f>IF('Macrobond Imports'!DF634="","",'Macrobond Imports'!DF634)</f>
        <v>124.6</v>
      </c>
      <c r="L635" s="9">
        <f>IF('Macrobond Imports'!EA634="","",'Macrobond Imports'!EA634)</f>
        <v>106.4</v>
      </c>
      <c r="M635" s="9">
        <f>IF('Macrobond Imports'!FA634="","",'Macrobond Imports'!FA634)</f>
        <v>88.7</v>
      </c>
      <c r="N635" s="9">
        <f>IF('Macrobond Imports'!FC634="","",'Macrobond Imports'!FC634)</f>
        <v>133.9</v>
      </c>
      <c r="P635" s="16">
        <f t="shared" si="501"/>
        <v>36404</v>
      </c>
      <c r="Q635" s="17" t="str">
        <f t="shared" si="502"/>
        <v/>
      </c>
      <c r="R635" s="17" t="str">
        <f t="shared" si="503"/>
        <v/>
      </c>
      <c r="S635" s="17" t="str">
        <f t="shared" si="504"/>
        <v/>
      </c>
      <c r="T635" s="17" t="str">
        <f t="shared" si="505"/>
        <v/>
      </c>
      <c r="U635" s="17" t="str">
        <f t="shared" si="506"/>
        <v/>
      </c>
      <c r="V635" s="17" t="str">
        <f t="shared" si="507"/>
        <v/>
      </c>
      <c r="W635" s="17" t="str">
        <f t="shared" si="508"/>
        <v/>
      </c>
      <c r="X635" s="17" t="str">
        <f t="shared" si="509"/>
        <v/>
      </c>
      <c r="Y635" s="17" t="str">
        <f t="shared" si="510"/>
        <v/>
      </c>
      <c r="Z635" s="17">
        <f t="shared" si="511"/>
        <v>4.0290088638195165E-3</v>
      </c>
      <c r="AA635" s="17">
        <f t="shared" si="512"/>
        <v>3.90625E-2</v>
      </c>
      <c r="AB635" s="17">
        <f t="shared" si="513"/>
        <v>1.4874141876430214E-2</v>
      </c>
      <c r="AC635" s="17">
        <f t="shared" si="514"/>
        <v>2.2455089820359042E-3</v>
      </c>
      <c r="AE635" s="17" t="str">
        <f t="shared" ca="1" si="515"/>
        <v/>
      </c>
      <c r="AF635" s="17" t="str">
        <f t="shared" ca="1" si="516"/>
        <v/>
      </c>
      <c r="AG635" s="17" t="str">
        <f t="shared" ca="1" si="517"/>
        <v/>
      </c>
      <c r="AH635" s="17" t="str">
        <f t="shared" ca="1" si="518"/>
        <v/>
      </c>
      <c r="AI635" s="17" t="str">
        <f t="shared" ca="1" si="519"/>
        <v/>
      </c>
      <c r="AJ635" s="17" t="str">
        <f t="shared" ca="1" si="520"/>
        <v/>
      </c>
      <c r="AK635" s="17" t="str">
        <f t="shared" ca="1" si="521"/>
        <v/>
      </c>
      <c r="AL635" s="17" t="str">
        <f t="shared" ca="1" si="522"/>
        <v/>
      </c>
      <c r="AM635" s="17" t="str">
        <f t="shared" ca="1" si="523"/>
        <v/>
      </c>
      <c r="AN635" s="17">
        <f t="shared" ca="1" si="524"/>
        <v>1.880621422730977E-2</v>
      </c>
      <c r="AO635" s="17">
        <f t="shared" ca="1" si="525"/>
        <v>0.16411378555798684</v>
      </c>
      <c r="AP635" s="17">
        <f t="shared" ca="1" si="526"/>
        <v>0.12278481012658227</v>
      </c>
      <c r="AQ635" s="17">
        <f t="shared" ca="1" si="527"/>
        <v>6.0105184072127837E-3</v>
      </c>
      <c r="AS635" s="17" t="str">
        <f t="shared" ca="1" si="528"/>
        <v/>
      </c>
      <c r="AT635" s="17" t="str">
        <f t="shared" ca="1" si="529"/>
        <v/>
      </c>
      <c r="AU635" s="17" t="str">
        <f t="shared" ca="1" si="530"/>
        <v/>
      </c>
      <c r="AV635" s="17" t="str">
        <f t="shared" ca="1" si="531"/>
        <v/>
      </c>
      <c r="AW635" s="17" t="str">
        <f t="shared" ca="1" si="532"/>
        <v/>
      </c>
      <c r="AX635" s="17" t="str">
        <f t="shared" ca="1" si="533"/>
        <v/>
      </c>
      <c r="AY635" s="17" t="str">
        <f t="shared" ca="1" si="534"/>
        <v/>
      </c>
      <c r="AZ635" s="17" t="str">
        <f t="shared" ca="1" si="535"/>
        <v/>
      </c>
      <c r="BA635" s="17" t="str">
        <f t="shared" ca="1" si="536"/>
        <v/>
      </c>
      <c r="BB635" s="17">
        <f t="shared" ca="1" si="537"/>
        <v>6.6867016431838122E-2</v>
      </c>
      <c r="BC635" s="17">
        <f t="shared" ca="1" si="538"/>
        <v>0.44770333469216883</v>
      </c>
      <c r="BD635" s="17">
        <f t="shared" ca="1" si="539"/>
        <v>0.30431386175882658</v>
      </c>
      <c r="BE635" s="17">
        <f t="shared" ca="1" si="540"/>
        <v>3.3546469767240517E-2</v>
      </c>
      <c r="BG635" s="17" t="str">
        <f t="shared" ca="1" si="541"/>
        <v/>
      </c>
      <c r="BH635" s="17" t="str">
        <f t="shared" ca="1" si="542"/>
        <v/>
      </c>
      <c r="BI635" s="17" t="str">
        <f t="shared" ca="1" si="543"/>
        <v/>
      </c>
      <c r="BJ635" s="17" t="str">
        <f t="shared" ca="1" si="544"/>
        <v/>
      </c>
      <c r="BK635" s="17" t="str">
        <f t="shared" ca="1" si="545"/>
        <v/>
      </c>
      <c r="BL635" s="17" t="str">
        <f t="shared" ca="1" si="546"/>
        <v/>
      </c>
      <c r="BM635" s="17" t="str">
        <f t="shared" ca="1" si="547"/>
        <v/>
      </c>
      <c r="BN635" s="17" t="str">
        <f t="shared" ca="1" si="548"/>
        <v/>
      </c>
      <c r="BO635" s="17" t="str">
        <f t="shared" ca="1" si="549"/>
        <v/>
      </c>
      <c r="BP635" s="17">
        <f t="shared" ca="1" si="550"/>
        <v>5.8638778442313466E-2</v>
      </c>
      <c r="BQ635" s="17">
        <f t="shared" ca="1" si="551"/>
        <v>0.41015625000000044</v>
      </c>
      <c r="BR635" s="17">
        <f t="shared" ca="1" si="552"/>
        <v>0.289867712853773</v>
      </c>
      <c r="BS635" s="17">
        <f t="shared" ca="1" si="553"/>
        <v>3.0555921186875779E-2</v>
      </c>
      <c r="BX635">
        <f>IF('Macrobond Imports'!FG634="","",'Macrobond Imports'!FG634)</f>
        <v>95.4</v>
      </c>
      <c r="BY635" t="str">
        <f>IF('Macrobond Imports'!AI634="","",'Macrobond Imports'!AI634)</f>
        <v/>
      </c>
      <c r="CA635" s="37">
        <f t="shared" ca="1" si="554"/>
        <v>0.5337620578778135</v>
      </c>
      <c r="CB635" s="37" t="str">
        <f t="shared" ca="1" si="555"/>
        <v/>
      </c>
    </row>
    <row r="636" spans="1:80" x14ac:dyDescent="0.25">
      <c r="A636" s="10">
        <f>IF('Macrobond Imports'!A635="","",'Macrobond Imports'!A635)</f>
        <v>36434</v>
      </c>
      <c r="B636" s="9" t="str">
        <f>IF('Macrobond Imports'!B635="","",'Macrobond Imports'!B635)</f>
        <v/>
      </c>
      <c r="C636" s="9" t="str">
        <f>IF('Macrobond Imports'!C635="","",'Macrobond Imports'!C635)</f>
        <v/>
      </c>
      <c r="D636" s="9" t="str">
        <f>IF('Macrobond Imports'!Z635="","",'Macrobond Imports'!Z635)</f>
        <v/>
      </c>
      <c r="E636" s="9" t="str">
        <f>IF('Macrobond Imports'!BH635="","",'Macrobond Imports'!BH635)</f>
        <v/>
      </c>
      <c r="F636" s="9" t="str">
        <f>IF('Macrobond Imports'!BJ635="","",'Macrobond Imports'!BJ635)</f>
        <v/>
      </c>
      <c r="G636" s="9" t="str">
        <f>IF('Macrobond Imports'!BK635="","",'Macrobond Imports'!BK635)</f>
        <v/>
      </c>
      <c r="H636" s="9" t="str">
        <f>IF('Macrobond Imports'!BL635="","",'Macrobond Imports'!BL635)</f>
        <v/>
      </c>
      <c r="I636" s="9" t="str">
        <f>IF('Macrobond Imports'!BS635="","",'Macrobond Imports'!BS635)</f>
        <v/>
      </c>
      <c r="J636" s="9" t="str">
        <f>IF('Macrobond Imports'!AA635="","",'Macrobond Imports'!AA635)</f>
        <v/>
      </c>
      <c r="K636" s="9">
        <f>IF('Macrobond Imports'!DF635="","",'Macrobond Imports'!DF635)</f>
        <v>124.9</v>
      </c>
      <c r="L636" s="9">
        <f>IF('Macrobond Imports'!EA635="","",'Macrobond Imports'!EA635)</f>
        <v>103.8</v>
      </c>
      <c r="M636" s="9">
        <f>IF('Macrobond Imports'!FA635="","",'Macrobond Imports'!FA635)</f>
        <v>88.2</v>
      </c>
      <c r="N636" s="9">
        <f>IF('Macrobond Imports'!FC635="","",'Macrobond Imports'!FC635)</f>
        <v>134.30000000000001</v>
      </c>
      <c r="P636" s="16">
        <f t="shared" si="501"/>
        <v>36434</v>
      </c>
      <c r="Q636" s="17" t="str">
        <f t="shared" si="502"/>
        <v/>
      </c>
      <c r="R636" s="17" t="str">
        <f t="shared" si="503"/>
        <v/>
      </c>
      <c r="S636" s="17" t="str">
        <f t="shared" si="504"/>
        <v/>
      </c>
      <c r="T636" s="17" t="str">
        <f t="shared" si="505"/>
        <v/>
      </c>
      <c r="U636" s="17" t="str">
        <f t="shared" si="506"/>
        <v/>
      </c>
      <c r="V636" s="17" t="str">
        <f t="shared" si="507"/>
        <v/>
      </c>
      <c r="W636" s="17" t="str">
        <f t="shared" si="508"/>
        <v/>
      </c>
      <c r="X636" s="17" t="str">
        <f t="shared" si="509"/>
        <v/>
      </c>
      <c r="Y636" s="17" t="str">
        <f t="shared" si="510"/>
        <v/>
      </c>
      <c r="Z636" s="17">
        <f t="shared" si="511"/>
        <v>2.4077046548958148E-3</v>
      </c>
      <c r="AA636" s="17">
        <f t="shared" si="512"/>
        <v>-2.4436090225564033E-2</v>
      </c>
      <c r="AB636" s="17">
        <f t="shared" si="513"/>
        <v>-5.636978579481422E-3</v>
      </c>
      <c r="AC636" s="17">
        <f t="shared" si="514"/>
        <v>2.9873039581778116E-3</v>
      </c>
      <c r="AE636" s="17" t="str">
        <f t="shared" ca="1" si="515"/>
        <v/>
      </c>
      <c r="AF636" s="17" t="str">
        <f t="shared" ca="1" si="516"/>
        <v/>
      </c>
      <c r="AG636" s="17" t="str">
        <f t="shared" ca="1" si="517"/>
        <v/>
      </c>
      <c r="AH636" s="17" t="str">
        <f t="shared" ca="1" si="518"/>
        <v/>
      </c>
      <c r="AI636" s="17" t="str">
        <f t="shared" ca="1" si="519"/>
        <v/>
      </c>
      <c r="AJ636" s="17" t="str">
        <f t="shared" ca="1" si="520"/>
        <v/>
      </c>
      <c r="AK636" s="17" t="str">
        <f t="shared" ca="1" si="521"/>
        <v/>
      </c>
      <c r="AL636" s="17" t="str">
        <f t="shared" ca="1" si="522"/>
        <v/>
      </c>
      <c r="AM636" s="17" t="str">
        <f t="shared" ca="1" si="523"/>
        <v/>
      </c>
      <c r="AN636" s="17">
        <f t="shared" ca="1" si="524"/>
        <v>2.2094926350245458E-2</v>
      </c>
      <c r="AO636" s="17">
        <f t="shared" ca="1" si="525"/>
        <v>0.10543130990415328</v>
      </c>
      <c r="AP636" s="17">
        <f t="shared" ca="1" si="526"/>
        <v>0.10250000000000004</v>
      </c>
      <c r="AQ636" s="17">
        <f t="shared" ca="1" si="527"/>
        <v>1.2057272042200529E-2</v>
      </c>
      <c r="AS636" s="17" t="str">
        <f t="shared" ca="1" si="528"/>
        <v/>
      </c>
      <c r="AT636" s="17" t="str">
        <f t="shared" ca="1" si="529"/>
        <v/>
      </c>
      <c r="AU636" s="17" t="str">
        <f t="shared" ca="1" si="530"/>
        <v/>
      </c>
      <c r="AV636" s="17" t="str">
        <f t="shared" ca="1" si="531"/>
        <v/>
      </c>
      <c r="AW636" s="17" t="str">
        <f t="shared" ca="1" si="532"/>
        <v/>
      </c>
      <c r="AX636" s="17" t="str">
        <f t="shared" ca="1" si="533"/>
        <v/>
      </c>
      <c r="AY636" s="17" t="str">
        <f t="shared" ca="1" si="534"/>
        <v/>
      </c>
      <c r="AZ636" s="17" t="str">
        <f t="shared" ca="1" si="535"/>
        <v/>
      </c>
      <c r="BA636" s="17" t="str">
        <f t="shared" ca="1" si="536"/>
        <v/>
      </c>
      <c r="BB636" s="17">
        <f t="shared" ca="1" si="537"/>
        <v>4.9516122923210393E-2</v>
      </c>
      <c r="BC636" s="17">
        <f t="shared" ca="1" si="538"/>
        <v>0.29520363016318796</v>
      </c>
      <c r="BD636" s="17">
        <f t="shared" ca="1" si="539"/>
        <v>0.1538679226203401</v>
      </c>
      <c r="BE636" s="17">
        <f t="shared" ca="1" si="540"/>
        <v>3.0346862622257609E-2</v>
      </c>
      <c r="BG636" s="17" t="str">
        <f t="shared" ca="1" si="541"/>
        <v/>
      </c>
      <c r="BH636" s="17" t="str">
        <f t="shared" ca="1" si="542"/>
        <v/>
      </c>
      <c r="BI636" s="17" t="str">
        <f t="shared" ca="1" si="543"/>
        <v/>
      </c>
      <c r="BJ636" s="17" t="str">
        <f t="shared" ca="1" si="544"/>
        <v/>
      </c>
      <c r="BK636" s="17" t="str">
        <f t="shared" ca="1" si="545"/>
        <v/>
      </c>
      <c r="BL636" s="17" t="str">
        <f t="shared" ca="1" si="546"/>
        <v/>
      </c>
      <c r="BM636" s="17" t="str">
        <f t="shared" ca="1" si="547"/>
        <v/>
      </c>
      <c r="BN636" s="17" t="str">
        <f t="shared" ca="1" si="548"/>
        <v/>
      </c>
      <c r="BO636" s="17" t="str">
        <f t="shared" ca="1" si="549"/>
        <v/>
      </c>
      <c r="BP636" s="17">
        <f t="shared" ca="1" si="550"/>
        <v>4.982634133735675E-2</v>
      </c>
      <c r="BQ636" s="17">
        <f t="shared" ca="1" si="551"/>
        <v>0.29256726197831262</v>
      </c>
      <c r="BR636" s="17">
        <f t="shared" ca="1" si="552"/>
        <v>0.15131333581970252</v>
      </c>
      <c r="BS636" s="17">
        <f t="shared" ca="1" si="553"/>
        <v>3.5152089072543857E-2</v>
      </c>
      <c r="BX636">
        <f>IF('Macrobond Imports'!FG635="","",'Macrobond Imports'!FG635)</f>
        <v>88.7</v>
      </c>
      <c r="BY636" t="str">
        <f>IF('Macrobond Imports'!AI635="","",'Macrobond Imports'!AI635)</f>
        <v/>
      </c>
      <c r="CA636" s="37">
        <f t="shared" ca="1" si="554"/>
        <v>0.35213414634146356</v>
      </c>
      <c r="CB636" s="37" t="str">
        <f t="shared" ca="1" si="555"/>
        <v/>
      </c>
    </row>
    <row r="637" spans="1:80" x14ac:dyDescent="0.25">
      <c r="A637" s="10">
        <f>IF('Macrobond Imports'!A636="","",'Macrobond Imports'!A636)</f>
        <v>36465</v>
      </c>
      <c r="B637" s="9" t="str">
        <f>IF('Macrobond Imports'!B636="","",'Macrobond Imports'!B636)</f>
        <v/>
      </c>
      <c r="C637" s="9" t="str">
        <f>IF('Macrobond Imports'!C636="","",'Macrobond Imports'!C636)</f>
        <v/>
      </c>
      <c r="D637" s="9" t="str">
        <f>IF('Macrobond Imports'!Z636="","",'Macrobond Imports'!Z636)</f>
        <v/>
      </c>
      <c r="E637" s="9" t="str">
        <f>IF('Macrobond Imports'!BH636="","",'Macrobond Imports'!BH636)</f>
        <v/>
      </c>
      <c r="F637" s="9" t="str">
        <f>IF('Macrobond Imports'!BJ636="","",'Macrobond Imports'!BJ636)</f>
        <v/>
      </c>
      <c r="G637" s="9" t="str">
        <f>IF('Macrobond Imports'!BK636="","",'Macrobond Imports'!BK636)</f>
        <v/>
      </c>
      <c r="H637" s="9" t="str">
        <f>IF('Macrobond Imports'!BL636="","",'Macrobond Imports'!BL636)</f>
        <v/>
      </c>
      <c r="I637" s="9" t="str">
        <f>IF('Macrobond Imports'!BS636="","",'Macrobond Imports'!BS636)</f>
        <v/>
      </c>
      <c r="J637" s="9" t="str">
        <f>IF('Macrobond Imports'!AA636="","",'Macrobond Imports'!AA636)</f>
        <v/>
      </c>
      <c r="K637" s="9">
        <f>IF('Macrobond Imports'!DF636="","",'Macrobond Imports'!DF636)</f>
        <v>125.4</v>
      </c>
      <c r="L637" s="9">
        <f>IF('Macrobond Imports'!EA636="","",'Macrobond Imports'!EA636)</f>
        <v>109.7</v>
      </c>
      <c r="M637" s="9">
        <f>IF('Macrobond Imports'!FA636="","",'Macrobond Imports'!FA636)</f>
        <v>90.4</v>
      </c>
      <c r="N637" s="9">
        <f>IF('Macrobond Imports'!FC636="","",'Macrobond Imports'!FC636)</f>
        <v>134.5</v>
      </c>
      <c r="P637" s="16">
        <f t="shared" si="501"/>
        <v>36465</v>
      </c>
      <c r="Q637" s="17" t="str">
        <f t="shared" si="502"/>
        <v/>
      </c>
      <c r="R637" s="17" t="str">
        <f t="shared" si="503"/>
        <v/>
      </c>
      <c r="S637" s="17" t="str">
        <f t="shared" si="504"/>
        <v/>
      </c>
      <c r="T637" s="17" t="str">
        <f t="shared" si="505"/>
        <v/>
      </c>
      <c r="U637" s="17" t="str">
        <f t="shared" si="506"/>
        <v/>
      </c>
      <c r="V637" s="17" t="str">
        <f t="shared" si="507"/>
        <v/>
      </c>
      <c r="W637" s="17" t="str">
        <f t="shared" si="508"/>
        <v/>
      </c>
      <c r="X637" s="17" t="str">
        <f t="shared" si="509"/>
        <v/>
      </c>
      <c r="Y637" s="17" t="str">
        <f t="shared" si="510"/>
        <v/>
      </c>
      <c r="Z637" s="17">
        <f t="shared" si="511"/>
        <v>4.003202562049557E-3</v>
      </c>
      <c r="AA637" s="17">
        <f t="shared" si="512"/>
        <v>5.6840077071290906E-2</v>
      </c>
      <c r="AB637" s="17">
        <f t="shared" si="513"/>
        <v>2.4943310657596474E-2</v>
      </c>
      <c r="AC637" s="17">
        <f t="shared" si="514"/>
        <v>1.4892032762470198E-3</v>
      </c>
      <c r="AE637" s="17" t="str">
        <f t="shared" ca="1" si="515"/>
        <v/>
      </c>
      <c r="AF637" s="17" t="str">
        <f t="shared" ca="1" si="516"/>
        <v/>
      </c>
      <c r="AG637" s="17" t="str">
        <f t="shared" ca="1" si="517"/>
        <v/>
      </c>
      <c r="AH637" s="17" t="str">
        <f t="shared" ca="1" si="518"/>
        <v/>
      </c>
      <c r="AI637" s="17" t="str">
        <f t="shared" ca="1" si="519"/>
        <v/>
      </c>
      <c r="AJ637" s="17" t="str">
        <f t="shared" ca="1" si="520"/>
        <v/>
      </c>
      <c r="AK637" s="17" t="str">
        <f t="shared" ca="1" si="521"/>
        <v/>
      </c>
      <c r="AL637" s="17" t="str">
        <f t="shared" ca="1" si="522"/>
        <v/>
      </c>
      <c r="AM637" s="17" t="str">
        <f t="shared" ca="1" si="523"/>
        <v/>
      </c>
      <c r="AN637" s="17">
        <f t="shared" ca="1" si="524"/>
        <v>2.7868852459016491E-2</v>
      </c>
      <c r="AO637" s="17">
        <f t="shared" ca="1" si="525"/>
        <v>0.17200854700854706</v>
      </c>
      <c r="AP637" s="17">
        <f t="shared" ca="1" si="526"/>
        <v>0.13853904282115859</v>
      </c>
      <c r="AQ637" s="17">
        <f t="shared" ca="1" si="527"/>
        <v>1.5094339622641506E-2</v>
      </c>
      <c r="AS637" s="17" t="str">
        <f t="shared" ca="1" si="528"/>
        <v/>
      </c>
      <c r="AT637" s="17" t="str">
        <f t="shared" ca="1" si="529"/>
        <v/>
      </c>
      <c r="AU637" s="17" t="str">
        <f t="shared" ca="1" si="530"/>
        <v/>
      </c>
      <c r="AV637" s="17" t="str">
        <f t="shared" ca="1" si="531"/>
        <v/>
      </c>
      <c r="AW637" s="17" t="str">
        <f t="shared" ca="1" si="532"/>
        <v/>
      </c>
      <c r="AX637" s="17" t="str">
        <f t="shared" ca="1" si="533"/>
        <v/>
      </c>
      <c r="AY637" s="17" t="str">
        <f t="shared" ca="1" si="534"/>
        <v/>
      </c>
      <c r="AZ637" s="17" t="str">
        <f t="shared" ca="1" si="535"/>
        <v/>
      </c>
      <c r="BA637" s="17" t="str">
        <f t="shared" ca="1" si="536"/>
        <v/>
      </c>
      <c r="BB637" s="17">
        <f t="shared" ca="1" si="537"/>
        <v>4.2564709214065966E-2</v>
      </c>
      <c r="BC637" s="17">
        <f t="shared" ca="1" si="538"/>
        <v>0.31712406189853937</v>
      </c>
      <c r="BD637" s="17">
        <f t="shared" ca="1" si="539"/>
        <v>0.14453213633571194</v>
      </c>
      <c r="BE637" s="17">
        <f t="shared" ca="1" si="540"/>
        <v>2.7219617451423428E-2</v>
      </c>
      <c r="BG637" s="17" t="str">
        <f t="shared" ca="1" si="541"/>
        <v/>
      </c>
      <c r="BH637" s="17" t="str">
        <f t="shared" ca="1" si="542"/>
        <v/>
      </c>
      <c r="BI637" s="17" t="str">
        <f t="shared" ca="1" si="543"/>
        <v/>
      </c>
      <c r="BJ637" s="17" t="str">
        <f t="shared" ca="1" si="544"/>
        <v/>
      </c>
      <c r="BK637" s="17" t="str">
        <f t="shared" ca="1" si="545"/>
        <v/>
      </c>
      <c r="BL637" s="17" t="str">
        <f t="shared" ca="1" si="546"/>
        <v/>
      </c>
      <c r="BM637" s="17" t="str">
        <f t="shared" ca="1" si="547"/>
        <v/>
      </c>
      <c r="BN637" s="17" t="str">
        <f t="shared" ca="1" si="548"/>
        <v/>
      </c>
      <c r="BO637" s="17" t="str">
        <f t="shared" ca="1" si="549"/>
        <v/>
      </c>
      <c r="BP637" s="17">
        <f t="shared" ca="1" si="550"/>
        <v>5.3058895695661246E-2</v>
      </c>
      <c r="BQ637" s="17">
        <f t="shared" ca="1" si="551"/>
        <v>0.28428834266785041</v>
      </c>
      <c r="BR637" s="17">
        <f t="shared" ca="1" si="552"/>
        <v>0.20068466483011971</v>
      </c>
      <c r="BS637" s="17">
        <f t="shared" ca="1" si="553"/>
        <v>3.1973626564197222E-2</v>
      </c>
      <c r="BX637">
        <f>IF('Macrobond Imports'!FG636="","",'Macrobond Imports'!FG636)</f>
        <v>98.9</v>
      </c>
      <c r="BY637" t="str">
        <f>IF('Macrobond Imports'!AI636="","",'Macrobond Imports'!AI636)</f>
        <v/>
      </c>
      <c r="CA637" s="37">
        <f t="shared" ca="1" si="554"/>
        <v>0.47832585949177875</v>
      </c>
      <c r="CB637" s="37" t="str">
        <f t="shared" ca="1" si="555"/>
        <v/>
      </c>
    </row>
    <row r="638" spans="1:80" x14ac:dyDescent="0.25">
      <c r="A638" s="10">
        <f>IF('Macrobond Imports'!A637="","",'Macrobond Imports'!A637)</f>
        <v>36495</v>
      </c>
      <c r="B638" s="9" t="str">
        <f>IF('Macrobond Imports'!B637="","",'Macrobond Imports'!B637)</f>
        <v/>
      </c>
      <c r="C638" s="9" t="str">
        <f>IF('Macrobond Imports'!C637="","",'Macrobond Imports'!C637)</f>
        <v/>
      </c>
      <c r="D638" s="9" t="str">
        <f>IF('Macrobond Imports'!Z637="","",'Macrobond Imports'!Z637)</f>
        <v/>
      </c>
      <c r="E638" s="9" t="str">
        <f>IF('Macrobond Imports'!BH637="","",'Macrobond Imports'!BH637)</f>
        <v/>
      </c>
      <c r="F638" s="9" t="str">
        <f>IF('Macrobond Imports'!BJ637="","",'Macrobond Imports'!BJ637)</f>
        <v/>
      </c>
      <c r="G638" s="9" t="str">
        <f>IF('Macrobond Imports'!BK637="","",'Macrobond Imports'!BK637)</f>
        <v/>
      </c>
      <c r="H638" s="9" t="str">
        <f>IF('Macrobond Imports'!BL637="","",'Macrobond Imports'!BL637)</f>
        <v/>
      </c>
      <c r="I638" s="9" t="str">
        <f>IF('Macrobond Imports'!BS637="","",'Macrobond Imports'!BS637)</f>
        <v/>
      </c>
      <c r="J638" s="9" t="str">
        <f>IF('Macrobond Imports'!AA637="","",'Macrobond Imports'!AA637)</f>
        <v/>
      </c>
      <c r="K638" s="9">
        <f>IF('Macrobond Imports'!DF637="","",'Macrobond Imports'!DF637)</f>
        <v>125.8</v>
      </c>
      <c r="L638" s="9">
        <f>IF('Macrobond Imports'!EA637="","",'Macrobond Imports'!EA637)</f>
        <v>104.4</v>
      </c>
      <c r="M638" s="9">
        <f>IF('Macrobond Imports'!FA637="","",'Macrobond Imports'!FA637)</f>
        <v>92</v>
      </c>
      <c r="N638" s="9">
        <f>IF('Macrobond Imports'!FC637="","",'Macrobond Imports'!FC637)</f>
        <v>134.69999999999999</v>
      </c>
      <c r="P638" s="16">
        <f t="shared" si="501"/>
        <v>36495</v>
      </c>
      <c r="Q638" s="17" t="str">
        <f t="shared" si="502"/>
        <v/>
      </c>
      <c r="R638" s="17" t="str">
        <f t="shared" si="503"/>
        <v/>
      </c>
      <c r="S638" s="17" t="str">
        <f t="shared" si="504"/>
        <v/>
      </c>
      <c r="T638" s="17" t="str">
        <f t="shared" si="505"/>
        <v/>
      </c>
      <c r="U638" s="17" t="str">
        <f t="shared" si="506"/>
        <v/>
      </c>
      <c r="V638" s="17" t="str">
        <f t="shared" si="507"/>
        <v/>
      </c>
      <c r="W638" s="17" t="str">
        <f t="shared" si="508"/>
        <v/>
      </c>
      <c r="X638" s="17" t="str">
        <f t="shared" si="509"/>
        <v/>
      </c>
      <c r="Y638" s="17" t="str">
        <f t="shared" si="510"/>
        <v/>
      </c>
      <c r="Z638" s="17">
        <f t="shared" si="511"/>
        <v>3.1897926634767426E-3</v>
      </c>
      <c r="AA638" s="17">
        <f t="shared" si="512"/>
        <v>-4.8313582497720997E-2</v>
      </c>
      <c r="AB638" s="17">
        <f t="shared" si="513"/>
        <v>1.7699115044247815E-2</v>
      </c>
      <c r="AC638" s="17">
        <f t="shared" si="514"/>
        <v>1.4869888475834703E-3</v>
      </c>
      <c r="AE638" s="17" t="str">
        <f t="shared" ca="1" si="515"/>
        <v/>
      </c>
      <c r="AF638" s="17" t="str">
        <f t="shared" ca="1" si="516"/>
        <v/>
      </c>
      <c r="AG638" s="17" t="str">
        <f t="shared" ca="1" si="517"/>
        <v/>
      </c>
      <c r="AH638" s="17" t="str">
        <f t="shared" ca="1" si="518"/>
        <v/>
      </c>
      <c r="AI638" s="17" t="str">
        <f t="shared" ca="1" si="519"/>
        <v/>
      </c>
      <c r="AJ638" s="17" t="str">
        <f t="shared" ca="1" si="520"/>
        <v/>
      </c>
      <c r="AK638" s="17" t="str">
        <f t="shared" ca="1" si="521"/>
        <v/>
      </c>
      <c r="AL638" s="17" t="str">
        <f t="shared" ca="1" si="522"/>
        <v/>
      </c>
      <c r="AM638" s="17" t="str">
        <f t="shared" ca="1" si="523"/>
        <v/>
      </c>
      <c r="AN638" s="17">
        <f t="shared" ca="1" si="524"/>
        <v>3.7098103874690924E-2</v>
      </c>
      <c r="AO638" s="17">
        <f t="shared" ca="1" si="525"/>
        <v>0.15742793791574283</v>
      </c>
      <c r="AP638" s="17">
        <f t="shared" ca="1" si="526"/>
        <v>0.19635890767230157</v>
      </c>
      <c r="AQ638" s="17">
        <f t="shared" ca="1" si="527"/>
        <v>1.8910741301058964E-2</v>
      </c>
      <c r="AS638" s="17" t="str">
        <f t="shared" ca="1" si="528"/>
        <v/>
      </c>
      <c r="AT638" s="17" t="str">
        <f t="shared" ca="1" si="529"/>
        <v/>
      </c>
      <c r="AU638" s="17" t="str">
        <f t="shared" ca="1" si="530"/>
        <v/>
      </c>
      <c r="AV638" s="17" t="str">
        <f t="shared" ca="1" si="531"/>
        <v/>
      </c>
      <c r="AW638" s="17" t="str">
        <f t="shared" ca="1" si="532"/>
        <v/>
      </c>
      <c r="AX638" s="17" t="str">
        <f t="shared" ca="1" si="533"/>
        <v/>
      </c>
      <c r="AY638" s="17" t="str">
        <f t="shared" ca="1" si="534"/>
        <v/>
      </c>
      <c r="AZ638" s="17" t="str">
        <f t="shared" ca="1" si="535"/>
        <v/>
      </c>
      <c r="BA638" s="17" t="str">
        <f t="shared" ca="1" si="536"/>
        <v/>
      </c>
      <c r="BB638" s="17">
        <f t="shared" ca="1" si="537"/>
        <v>3.9083372221548007E-2</v>
      </c>
      <c r="BC638" s="17">
        <f t="shared" ca="1" si="538"/>
        <v>-7.3094449461176048E-2</v>
      </c>
      <c r="BD638" s="17">
        <f t="shared" ca="1" si="539"/>
        <v>0.15732898501336856</v>
      </c>
      <c r="BE638" s="17">
        <f t="shared" ca="1" si="540"/>
        <v>2.4113461655123958E-2</v>
      </c>
      <c r="BG638" s="17" t="str">
        <f t="shared" ca="1" si="541"/>
        <v/>
      </c>
      <c r="BH638" s="17" t="str">
        <f t="shared" ca="1" si="542"/>
        <v/>
      </c>
      <c r="BI638" s="17" t="str">
        <f t="shared" ca="1" si="543"/>
        <v/>
      </c>
      <c r="BJ638" s="17" t="str">
        <f t="shared" ca="1" si="544"/>
        <v/>
      </c>
      <c r="BK638" s="17" t="str">
        <f t="shared" ca="1" si="545"/>
        <v/>
      </c>
      <c r="BL638" s="17" t="str">
        <f t="shared" ca="1" si="546"/>
        <v/>
      </c>
      <c r="BM638" s="17" t="str">
        <f t="shared" ca="1" si="547"/>
        <v/>
      </c>
      <c r="BN638" s="17" t="str">
        <f t="shared" ca="1" si="548"/>
        <v/>
      </c>
      <c r="BO638" s="17" t="str">
        <f t="shared" ca="1" si="549"/>
        <v/>
      </c>
      <c r="BP638" s="17">
        <f t="shared" ca="1" si="550"/>
        <v>5.2883553459705412E-2</v>
      </c>
      <c r="BQ638" s="17">
        <f t="shared" ca="1" si="551"/>
        <v>0.15839727920076507</v>
      </c>
      <c r="BR638" s="17">
        <f t="shared" ca="1" si="552"/>
        <v>0.22862534475250396</v>
      </c>
      <c r="BS638" s="17">
        <f t="shared" ca="1" si="553"/>
        <v>2.8819154630570054E-2</v>
      </c>
      <c r="BX638">
        <f>IF('Macrobond Imports'!FG637="","",'Macrobond Imports'!FG637)</f>
        <v>87.9</v>
      </c>
      <c r="BY638" t="str">
        <f>IF('Macrobond Imports'!AI637="","",'Macrobond Imports'!AI637)</f>
        <v/>
      </c>
      <c r="CA638" s="37">
        <f t="shared" ca="1" si="554"/>
        <v>0.36915887850467288</v>
      </c>
      <c r="CB638" s="37" t="str">
        <f t="shared" ca="1" si="555"/>
        <v/>
      </c>
    </row>
    <row r="639" spans="1:80" x14ac:dyDescent="0.25">
      <c r="A639" s="10">
        <f>IF('Macrobond Imports'!A638="","",'Macrobond Imports'!A638)</f>
        <v>36526</v>
      </c>
      <c r="B639" s="9" t="str">
        <f>IF('Macrobond Imports'!B638="","",'Macrobond Imports'!B638)</f>
        <v/>
      </c>
      <c r="C639" s="9" t="str">
        <f>IF('Macrobond Imports'!C638="","",'Macrobond Imports'!C638)</f>
        <v/>
      </c>
      <c r="D639" s="9" t="str">
        <f>IF('Macrobond Imports'!Z638="","",'Macrobond Imports'!Z638)</f>
        <v/>
      </c>
      <c r="E639" s="9" t="str">
        <f>IF('Macrobond Imports'!BH638="","",'Macrobond Imports'!BH638)</f>
        <v/>
      </c>
      <c r="F639" s="9" t="str">
        <f>IF('Macrobond Imports'!BJ638="","",'Macrobond Imports'!BJ638)</f>
        <v/>
      </c>
      <c r="G639" s="9" t="str">
        <f>IF('Macrobond Imports'!BK638="","",'Macrobond Imports'!BK638)</f>
        <v/>
      </c>
      <c r="H639" s="9" t="str">
        <f>IF('Macrobond Imports'!BL638="","",'Macrobond Imports'!BL638)</f>
        <v/>
      </c>
      <c r="I639" s="9" t="str">
        <f>IF('Macrobond Imports'!BS638="","",'Macrobond Imports'!BS638)</f>
        <v/>
      </c>
      <c r="J639" s="9" t="str">
        <f>IF('Macrobond Imports'!AA638="","",'Macrobond Imports'!AA638)</f>
        <v/>
      </c>
      <c r="K639" s="9">
        <f>IF('Macrobond Imports'!DF638="","",'Macrobond Imports'!DF638)</f>
        <v>126.4</v>
      </c>
      <c r="L639" s="9">
        <f>IF('Macrobond Imports'!EA638="","",'Macrobond Imports'!EA638)</f>
        <v>106.8</v>
      </c>
      <c r="M639" s="9">
        <f>IF('Macrobond Imports'!FA638="","",'Macrobond Imports'!FA638)</f>
        <v>93.5</v>
      </c>
      <c r="N639" s="9">
        <f>IF('Macrobond Imports'!FC638="","",'Macrobond Imports'!FC638)</f>
        <v>135.1</v>
      </c>
      <c r="P639" s="16">
        <f t="shared" si="501"/>
        <v>36526</v>
      </c>
      <c r="Q639" s="17" t="str">
        <f t="shared" si="502"/>
        <v/>
      </c>
      <c r="R639" s="17" t="str">
        <f t="shared" si="503"/>
        <v/>
      </c>
      <c r="S639" s="17" t="str">
        <f t="shared" si="504"/>
        <v/>
      </c>
      <c r="T639" s="17" t="str">
        <f t="shared" si="505"/>
        <v/>
      </c>
      <c r="U639" s="17" t="str">
        <f t="shared" si="506"/>
        <v/>
      </c>
      <c r="V639" s="17" t="str">
        <f t="shared" si="507"/>
        <v/>
      </c>
      <c r="W639" s="17" t="str">
        <f t="shared" si="508"/>
        <v/>
      </c>
      <c r="X639" s="17" t="str">
        <f t="shared" si="509"/>
        <v/>
      </c>
      <c r="Y639" s="17" t="str">
        <f t="shared" si="510"/>
        <v/>
      </c>
      <c r="Z639" s="17">
        <f t="shared" si="511"/>
        <v>4.7694753577107729E-3</v>
      </c>
      <c r="AA639" s="17">
        <f t="shared" si="512"/>
        <v>2.2988505747126409E-2</v>
      </c>
      <c r="AB639" s="17">
        <f t="shared" si="513"/>
        <v>1.6304347826086918E-2</v>
      </c>
      <c r="AC639" s="17">
        <f t="shared" si="514"/>
        <v>2.9695619896066283E-3</v>
      </c>
      <c r="AE639" s="17" t="str">
        <f t="shared" ca="1" si="515"/>
        <v/>
      </c>
      <c r="AF639" s="17" t="str">
        <f t="shared" ca="1" si="516"/>
        <v/>
      </c>
      <c r="AG639" s="17" t="str">
        <f t="shared" ca="1" si="517"/>
        <v/>
      </c>
      <c r="AH639" s="17" t="str">
        <f t="shared" ca="1" si="518"/>
        <v/>
      </c>
      <c r="AI639" s="17" t="str">
        <f t="shared" ca="1" si="519"/>
        <v/>
      </c>
      <c r="AJ639" s="17" t="str">
        <f t="shared" ca="1" si="520"/>
        <v/>
      </c>
      <c r="AK639" s="17" t="str">
        <f t="shared" ca="1" si="521"/>
        <v/>
      </c>
      <c r="AL639" s="17" t="str">
        <f t="shared" ca="1" si="522"/>
        <v/>
      </c>
      <c r="AM639" s="17" t="str">
        <f t="shared" ca="1" si="523"/>
        <v/>
      </c>
      <c r="AN639" s="17">
        <f t="shared" ca="1" si="524"/>
        <v>4.2904290429042868E-2</v>
      </c>
      <c r="AO639" s="17">
        <f t="shared" ca="1" si="525"/>
        <v>0.17362637362637368</v>
      </c>
      <c r="AP639" s="17">
        <f t="shared" ca="1" si="526"/>
        <v>0.20801033591731266</v>
      </c>
      <c r="AQ639" s="17">
        <f t="shared" ca="1" si="527"/>
        <v>2.3484848484848442E-2</v>
      </c>
      <c r="AS639" s="17" t="str">
        <f t="shared" ca="1" si="528"/>
        <v/>
      </c>
      <c r="AT639" s="17" t="str">
        <f t="shared" ca="1" si="529"/>
        <v/>
      </c>
      <c r="AU639" s="17" t="str">
        <f t="shared" ca="1" si="530"/>
        <v/>
      </c>
      <c r="AV639" s="17" t="str">
        <f t="shared" ca="1" si="531"/>
        <v/>
      </c>
      <c r="AW639" s="17" t="str">
        <f t="shared" ca="1" si="532"/>
        <v/>
      </c>
      <c r="AX639" s="17" t="str">
        <f t="shared" ca="1" si="533"/>
        <v/>
      </c>
      <c r="AY639" s="17" t="str">
        <f t="shared" ca="1" si="534"/>
        <v/>
      </c>
      <c r="AZ639" s="17" t="str">
        <f t="shared" ca="1" si="535"/>
        <v/>
      </c>
      <c r="BA639" s="17" t="str">
        <f t="shared" ca="1" si="536"/>
        <v/>
      </c>
      <c r="BB639" s="17">
        <f t="shared" ca="1" si="537"/>
        <v>4.8910764223112357E-2</v>
      </c>
      <c r="BC639" s="17">
        <f t="shared" ca="1" si="538"/>
        <v>0.12071606322183359</v>
      </c>
      <c r="BD639" s="17">
        <f t="shared" ca="1" si="539"/>
        <v>0.26290913011499972</v>
      </c>
      <c r="BE639" s="17">
        <f t="shared" ca="1" si="540"/>
        <v>2.4041000890475894E-2</v>
      </c>
      <c r="BG639" s="17" t="str">
        <f t="shared" ca="1" si="541"/>
        <v/>
      </c>
      <c r="BH639" s="17" t="str">
        <f t="shared" ca="1" si="542"/>
        <v/>
      </c>
      <c r="BI639" s="17" t="str">
        <f t="shared" ca="1" si="543"/>
        <v/>
      </c>
      <c r="BJ639" s="17" t="str">
        <f t="shared" ca="1" si="544"/>
        <v/>
      </c>
      <c r="BK639" s="17" t="str">
        <f t="shared" ca="1" si="545"/>
        <v/>
      </c>
      <c r="BL639" s="17" t="str">
        <f t="shared" ca="1" si="546"/>
        <v/>
      </c>
      <c r="BM639" s="17" t="str">
        <f t="shared" ca="1" si="547"/>
        <v/>
      </c>
      <c r="BN639" s="17" t="str">
        <f t="shared" ca="1" si="548"/>
        <v/>
      </c>
      <c r="BO639" s="17" t="str">
        <f t="shared" ca="1" si="549"/>
        <v/>
      </c>
      <c r="BP639" s="17">
        <f t="shared" ca="1" si="550"/>
        <v>4.9213399914365796E-2</v>
      </c>
      <c r="BQ639" s="17">
        <f t="shared" ca="1" si="551"/>
        <v>0.20480517656055763</v>
      </c>
      <c r="BR639" s="17">
        <f t="shared" ca="1" si="552"/>
        <v>0.20715795752836597</v>
      </c>
      <c r="BS639" s="17">
        <f t="shared" ca="1" si="553"/>
        <v>2.7189092847105023E-2</v>
      </c>
      <c r="BX639">
        <f>IF('Macrobond Imports'!FG638="","",'Macrobond Imports'!FG638)</f>
        <v>92</v>
      </c>
      <c r="BY639" t="str">
        <f>IF('Macrobond Imports'!AI638="","",'Macrobond Imports'!AI638)</f>
        <v/>
      </c>
      <c r="CA639" s="37">
        <f t="shared" ca="1" si="554"/>
        <v>0.50819672131147531</v>
      </c>
      <c r="CB639" s="37" t="str">
        <f t="shared" ca="1" si="555"/>
        <v/>
      </c>
    </row>
    <row r="640" spans="1:80" x14ac:dyDescent="0.25">
      <c r="A640" s="10">
        <f>IF('Macrobond Imports'!A639="","",'Macrobond Imports'!A639)</f>
        <v>36557</v>
      </c>
      <c r="B640" s="9" t="str">
        <f>IF('Macrobond Imports'!B639="","",'Macrobond Imports'!B639)</f>
        <v/>
      </c>
      <c r="C640" s="9" t="str">
        <f>IF('Macrobond Imports'!C639="","",'Macrobond Imports'!C639)</f>
        <v/>
      </c>
      <c r="D640" s="9" t="str">
        <f>IF('Macrobond Imports'!Z639="","",'Macrobond Imports'!Z639)</f>
        <v/>
      </c>
      <c r="E640" s="9" t="str">
        <f>IF('Macrobond Imports'!BH639="","",'Macrobond Imports'!BH639)</f>
        <v/>
      </c>
      <c r="F640" s="9" t="str">
        <f>IF('Macrobond Imports'!BJ639="","",'Macrobond Imports'!BJ639)</f>
        <v/>
      </c>
      <c r="G640" s="9" t="str">
        <f>IF('Macrobond Imports'!BK639="","",'Macrobond Imports'!BK639)</f>
        <v/>
      </c>
      <c r="H640" s="9" t="str">
        <f>IF('Macrobond Imports'!BL639="","",'Macrobond Imports'!BL639)</f>
        <v/>
      </c>
      <c r="I640" s="9" t="str">
        <f>IF('Macrobond Imports'!BS639="","",'Macrobond Imports'!BS639)</f>
        <v/>
      </c>
      <c r="J640" s="9" t="str">
        <f>IF('Macrobond Imports'!AA639="","",'Macrobond Imports'!AA639)</f>
        <v/>
      </c>
      <c r="K640" s="9">
        <f>IF('Macrobond Imports'!DF639="","",'Macrobond Imports'!DF639)</f>
        <v>127.5</v>
      </c>
      <c r="L640" s="9">
        <f>IF('Macrobond Imports'!EA639="","",'Macrobond Imports'!EA639)</f>
        <v>111</v>
      </c>
      <c r="M640" s="9">
        <f>IF('Macrobond Imports'!FA639="","",'Macrobond Imports'!FA639)</f>
        <v>97.3</v>
      </c>
      <c r="N640" s="9">
        <f>IF('Macrobond Imports'!FC639="","",'Macrobond Imports'!FC639)</f>
        <v>135.5</v>
      </c>
      <c r="P640" s="16">
        <f t="shared" si="501"/>
        <v>36557</v>
      </c>
      <c r="Q640" s="17" t="str">
        <f t="shared" si="502"/>
        <v/>
      </c>
      <c r="R640" s="17" t="str">
        <f t="shared" si="503"/>
        <v/>
      </c>
      <c r="S640" s="17" t="str">
        <f t="shared" si="504"/>
        <v/>
      </c>
      <c r="T640" s="17" t="str">
        <f t="shared" si="505"/>
        <v/>
      </c>
      <c r="U640" s="17" t="str">
        <f t="shared" si="506"/>
        <v/>
      </c>
      <c r="V640" s="17" t="str">
        <f t="shared" si="507"/>
        <v/>
      </c>
      <c r="W640" s="17" t="str">
        <f t="shared" si="508"/>
        <v/>
      </c>
      <c r="X640" s="17" t="str">
        <f t="shared" si="509"/>
        <v/>
      </c>
      <c r="Y640" s="17" t="str">
        <f t="shared" si="510"/>
        <v/>
      </c>
      <c r="Z640" s="17">
        <f t="shared" si="511"/>
        <v>8.7025316455695556E-3</v>
      </c>
      <c r="AA640" s="17">
        <f t="shared" si="512"/>
        <v>3.9325842696629199E-2</v>
      </c>
      <c r="AB640" s="17">
        <f t="shared" si="513"/>
        <v>4.064171122994642E-2</v>
      </c>
      <c r="AC640" s="17">
        <f t="shared" si="514"/>
        <v>2.9607698001481442E-3</v>
      </c>
      <c r="AE640" s="17" t="str">
        <f t="shared" ca="1" si="515"/>
        <v/>
      </c>
      <c r="AF640" s="17" t="str">
        <f t="shared" ca="1" si="516"/>
        <v/>
      </c>
      <c r="AG640" s="17" t="str">
        <f t="shared" ca="1" si="517"/>
        <v/>
      </c>
      <c r="AH640" s="17" t="str">
        <f t="shared" ca="1" si="518"/>
        <v/>
      </c>
      <c r="AI640" s="17" t="str">
        <f t="shared" ca="1" si="519"/>
        <v/>
      </c>
      <c r="AJ640" s="17" t="str">
        <f t="shared" ca="1" si="520"/>
        <v/>
      </c>
      <c r="AK640" s="17" t="str">
        <f t="shared" ca="1" si="521"/>
        <v/>
      </c>
      <c r="AL640" s="17" t="str">
        <f t="shared" ca="1" si="522"/>
        <v/>
      </c>
      <c r="AM640" s="17" t="str">
        <f t="shared" ca="1" si="523"/>
        <v/>
      </c>
      <c r="AN640" s="17">
        <f t="shared" ca="1" si="524"/>
        <v>5.5463576158940375E-2</v>
      </c>
      <c r="AO640" s="17">
        <f t="shared" ca="1" si="525"/>
        <v>0.24719101123595499</v>
      </c>
      <c r="AP640" s="17">
        <f t="shared" ca="1" si="526"/>
        <v>0.27356020942408366</v>
      </c>
      <c r="AQ640" s="17">
        <f t="shared" ca="1" si="527"/>
        <v>2.8072837632776793E-2</v>
      </c>
      <c r="AS640" s="17" t="str">
        <f t="shared" ca="1" si="528"/>
        <v/>
      </c>
      <c r="AT640" s="17" t="str">
        <f t="shared" ca="1" si="529"/>
        <v/>
      </c>
      <c r="AU640" s="17" t="str">
        <f t="shared" ca="1" si="530"/>
        <v/>
      </c>
      <c r="AV640" s="17" t="str">
        <f t="shared" ca="1" si="531"/>
        <v/>
      </c>
      <c r="AW640" s="17" t="str">
        <f t="shared" ca="1" si="532"/>
        <v/>
      </c>
      <c r="AX640" s="17" t="str">
        <f t="shared" ca="1" si="533"/>
        <v/>
      </c>
      <c r="AY640" s="17" t="str">
        <f t="shared" ca="1" si="534"/>
        <v/>
      </c>
      <c r="AZ640" s="17" t="str">
        <f t="shared" ca="1" si="535"/>
        <v/>
      </c>
      <c r="BA640" s="17" t="str">
        <f t="shared" ca="1" si="536"/>
        <v/>
      </c>
      <c r="BB640" s="17">
        <f t="shared" ca="1" si="537"/>
        <v>6.8687163974744836E-2</v>
      </c>
      <c r="BC640" s="17">
        <f t="shared" ca="1" si="538"/>
        <v>4.8251288358600375E-2</v>
      </c>
      <c r="BD640" s="17">
        <f t="shared" ca="1" si="539"/>
        <v>0.34207763510137568</v>
      </c>
      <c r="BE640" s="17">
        <f t="shared" ca="1" si="540"/>
        <v>3.0073094349461815E-2</v>
      </c>
      <c r="BG640" s="17" t="str">
        <f t="shared" ca="1" si="541"/>
        <v/>
      </c>
      <c r="BH640" s="17" t="str">
        <f t="shared" ca="1" si="542"/>
        <v/>
      </c>
      <c r="BI640" s="17" t="str">
        <f t="shared" ca="1" si="543"/>
        <v/>
      </c>
      <c r="BJ640" s="17" t="str">
        <f t="shared" ca="1" si="544"/>
        <v/>
      </c>
      <c r="BK640" s="17" t="str">
        <f t="shared" ca="1" si="545"/>
        <v/>
      </c>
      <c r="BL640" s="17" t="str">
        <f t="shared" ca="1" si="546"/>
        <v/>
      </c>
      <c r="BM640" s="17" t="str">
        <f t="shared" ca="1" si="547"/>
        <v/>
      </c>
      <c r="BN640" s="17" t="str">
        <f t="shared" ca="1" si="548"/>
        <v/>
      </c>
      <c r="BO640" s="17" t="str">
        <f t="shared" ca="1" si="549"/>
        <v/>
      </c>
      <c r="BP640" s="17">
        <f t="shared" ca="1" si="550"/>
        <v>5.5545130418465316E-2</v>
      </c>
      <c r="BQ640" s="17">
        <f t="shared" ca="1" si="551"/>
        <v>0.17502212524414063</v>
      </c>
      <c r="BR640" s="17">
        <f t="shared" ca="1" si="552"/>
        <v>0.23937523891312162</v>
      </c>
      <c r="BS640" s="17">
        <f t="shared" ca="1" si="553"/>
        <v>2.8645366452723531E-2</v>
      </c>
      <c r="BX640">
        <f>IF('Macrobond Imports'!FG639="","",'Macrobond Imports'!FG639)</f>
        <v>100.2</v>
      </c>
      <c r="BY640" t="str">
        <f>IF('Macrobond Imports'!AI639="","",'Macrobond Imports'!AI639)</f>
        <v/>
      </c>
      <c r="CA640" s="37">
        <f t="shared" ca="1" si="554"/>
        <v>0.70408163265306145</v>
      </c>
      <c r="CB640" s="37" t="str">
        <f t="shared" ca="1" si="555"/>
        <v/>
      </c>
    </row>
    <row r="641" spans="1:80" x14ac:dyDescent="0.25">
      <c r="A641" s="10">
        <f>IF('Macrobond Imports'!A640="","",'Macrobond Imports'!A640)</f>
        <v>36586</v>
      </c>
      <c r="B641" s="9" t="str">
        <f>IF('Macrobond Imports'!B640="","",'Macrobond Imports'!B640)</f>
        <v/>
      </c>
      <c r="C641" s="9" t="str">
        <f>IF('Macrobond Imports'!C640="","",'Macrobond Imports'!C640)</f>
        <v/>
      </c>
      <c r="D641" s="9" t="str">
        <f>IF('Macrobond Imports'!Z640="","",'Macrobond Imports'!Z640)</f>
        <v/>
      </c>
      <c r="E641" s="9" t="str">
        <f>IF('Macrobond Imports'!BH640="","",'Macrobond Imports'!BH640)</f>
        <v/>
      </c>
      <c r="F641" s="9" t="str">
        <f>IF('Macrobond Imports'!BJ640="","",'Macrobond Imports'!BJ640)</f>
        <v/>
      </c>
      <c r="G641" s="9" t="str">
        <f>IF('Macrobond Imports'!BK640="","",'Macrobond Imports'!BK640)</f>
        <v/>
      </c>
      <c r="H641" s="9" t="str">
        <f>IF('Macrobond Imports'!BL640="","",'Macrobond Imports'!BL640)</f>
        <v/>
      </c>
      <c r="I641" s="9" t="str">
        <f>IF('Macrobond Imports'!BS640="","",'Macrobond Imports'!BS640)</f>
        <v/>
      </c>
      <c r="J641" s="9" t="str">
        <f>IF('Macrobond Imports'!AA640="","",'Macrobond Imports'!AA640)</f>
        <v/>
      </c>
      <c r="K641" s="9">
        <f>IF('Macrobond Imports'!DF640="","",'Macrobond Imports'!DF640)</f>
        <v>128.4</v>
      </c>
      <c r="L641" s="9">
        <f>IF('Macrobond Imports'!EA640="","",'Macrobond Imports'!EA640)</f>
        <v>113.2</v>
      </c>
      <c r="M641" s="9">
        <f>IF('Macrobond Imports'!FA640="","",'Macrobond Imports'!FA640)</f>
        <v>99.7</v>
      </c>
      <c r="N641" s="9">
        <f>IF('Macrobond Imports'!FC640="","",'Macrobond Imports'!FC640)</f>
        <v>136</v>
      </c>
      <c r="P641" s="16">
        <f t="shared" si="501"/>
        <v>36586</v>
      </c>
      <c r="Q641" s="17" t="str">
        <f t="shared" si="502"/>
        <v/>
      </c>
      <c r="R641" s="17" t="str">
        <f t="shared" si="503"/>
        <v/>
      </c>
      <c r="S641" s="17" t="str">
        <f t="shared" si="504"/>
        <v/>
      </c>
      <c r="T641" s="17" t="str">
        <f t="shared" si="505"/>
        <v/>
      </c>
      <c r="U641" s="17" t="str">
        <f t="shared" si="506"/>
        <v/>
      </c>
      <c r="V641" s="17" t="str">
        <f t="shared" si="507"/>
        <v/>
      </c>
      <c r="W641" s="17" t="str">
        <f t="shared" si="508"/>
        <v/>
      </c>
      <c r="X641" s="17" t="str">
        <f t="shared" si="509"/>
        <v/>
      </c>
      <c r="Y641" s="17" t="str">
        <f t="shared" si="510"/>
        <v/>
      </c>
      <c r="Z641" s="17">
        <f t="shared" si="511"/>
        <v>7.058823529411784E-3</v>
      </c>
      <c r="AA641" s="17">
        <f t="shared" si="512"/>
        <v>1.9819819819819839E-2</v>
      </c>
      <c r="AB641" s="17">
        <f t="shared" si="513"/>
        <v>2.4665981500513912E-2</v>
      </c>
      <c r="AC641" s="17">
        <f t="shared" si="514"/>
        <v>3.6900369003689537E-3</v>
      </c>
      <c r="AE641" s="17" t="str">
        <f t="shared" ca="1" si="515"/>
        <v/>
      </c>
      <c r="AF641" s="17" t="str">
        <f t="shared" ca="1" si="516"/>
        <v/>
      </c>
      <c r="AG641" s="17" t="str">
        <f t="shared" ca="1" si="517"/>
        <v/>
      </c>
      <c r="AH641" s="17" t="str">
        <f t="shared" ca="1" si="518"/>
        <v/>
      </c>
      <c r="AI641" s="17" t="str">
        <f t="shared" ca="1" si="519"/>
        <v/>
      </c>
      <c r="AJ641" s="17" t="str">
        <f t="shared" ca="1" si="520"/>
        <v/>
      </c>
      <c r="AK641" s="17" t="str">
        <f t="shared" ca="1" si="521"/>
        <v/>
      </c>
      <c r="AL641" s="17" t="str">
        <f t="shared" ca="1" si="522"/>
        <v/>
      </c>
      <c r="AM641" s="17" t="str">
        <f t="shared" ca="1" si="523"/>
        <v/>
      </c>
      <c r="AN641" s="17">
        <f t="shared" ca="1" si="524"/>
        <v>6.0280759702725062E-2</v>
      </c>
      <c r="AO641" s="17">
        <f t="shared" ca="1" si="525"/>
        <v>0.26339285714285721</v>
      </c>
      <c r="AP641" s="17">
        <f t="shared" ca="1" si="526"/>
        <v>0.27656850192061477</v>
      </c>
      <c r="AQ641" s="17">
        <f t="shared" ca="1" si="527"/>
        <v>3.1084154662623265E-2</v>
      </c>
      <c r="AS641" s="17" t="str">
        <f t="shared" ca="1" si="528"/>
        <v/>
      </c>
      <c r="AT641" s="17" t="str">
        <f t="shared" ca="1" si="529"/>
        <v/>
      </c>
      <c r="AU641" s="17" t="str">
        <f t="shared" ca="1" si="530"/>
        <v/>
      </c>
      <c r="AV641" s="17" t="str">
        <f t="shared" ca="1" si="531"/>
        <v/>
      </c>
      <c r="AW641" s="17" t="str">
        <f t="shared" ca="1" si="532"/>
        <v/>
      </c>
      <c r="AX641" s="17" t="str">
        <f t="shared" ca="1" si="533"/>
        <v/>
      </c>
      <c r="AY641" s="17" t="str">
        <f t="shared" ca="1" si="534"/>
        <v/>
      </c>
      <c r="AZ641" s="17" t="str">
        <f t="shared" ca="1" si="535"/>
        <v/>
      </c>
      <c r="BA641" s="17" t="str">
        <f t="shared" ca="1" si="536"/>
        <v/>
      </c>
      <c r="BB641" s="17">
        <f t="shared" ca="1" si="537"/>
        <v>8.5269331470524401E-2</v>
      </c>
      <c r="BC641" s="17">
        <f t="shared" ca="1" si="538"/>
        <v>0.38224081504322571</v>
      </c>
      <c r="BD641" s="17">
        <f t="shared" ca="1" si="539"/>
        <v>0.37920659086460118</v>
      </c>
      <c r="BE641" s="17">
        <f t="shared" ca="1" si="540"/>
        <v>3.9166769933848933E-2</v>
      </c>
      <c r="BG641" s="17" t="str">
        <f t="shared" ca="1" si="541"/>
        <v/>
      </c>
      <c r="BH641" s="17" t="str">
        <f t="shared" ca="1" si="542"/>
        <v/>
      </c>
      <c r="BI641" s="17" t="str">
        <f t="shared" ca="1" si="543"/>
        <v/>
      </c>
      <c r="BJ641" s="17" t="str">
        <f t="shared" ca="1" si="544"/>
        <v/>
      </c>
      <c r="BK641" s="17" t="str">
        <f t="shared" ca="1" si="545"/>
        <v/>
      </c>
      <c r="BL641" s="17" t="str">
        <f t="shared" ca="1" si="546"/>
        <v/>
      </c>
      <c r="BM641" s="17" t="str">
        <f t="shared" ca="1" si="547"/>
        <v/>
      </c>
      <c r="BN641" s="17" t="str">
        <f t="shared" ca="1" si="548"/>
        <v/>
      </c>
      <c r="BO641" s="17" t="str">
        <f t="shared" ca="1" si="549"/>
        <v/>
      </c>
      <c r="BP641" s="17">
        <f t="shared" ca="1" si="550"/>
        <v>6.192528772650352E-2</v>
      </c>
      <c r="BQ641" s="17">
        <f t="shared" ca="1" si="551"/>
        <v>0.13190400814065217</v>
      </c>
      <c r="BR641" s="17">
        <f t="shared" ca="1" si="552"/>
        <v>0.26340641280985921</v>
      </c>
      <c r="BS641" s="17">
        <f t="shared" ca="1" si="553"/>
        <v>3.1612658895734835E-2</v>
      </c>
      <c r="BX641">
        <f>IF('Macrobond Imports'!FG640="","",'Macrobond Imports'!FG640)</f>
        <v>102.5</v>
      </c>
      <c r="BY641" t="str">
        <f>IF('Macrobond Imports'!AI640="","",'Macrobond Imports'!AI640)</f>
        <v/>
      </c>
      <c r="CA641" s="37">
        <f t="shared" ca="1" si="554"/>
        <v>0.69421487603305776</v>
      </c>
      <c r="CB641" s="37" t="str">
        <f t="shared" ca="1" si="555"/>
        <v/>
      </c>
    </row>
    <row r="642" spans="1:80" x14ac:dyDescent="0.25">
      <c r="A642" s="10">
        <f>IF('Macrobond Imports'!A641="","",'Macrobond Imports'!A641)</f>
        <v>36617</v>
      </c>
      <c r="B642" s="9" t="str">
        <f>IF('Macrobond Imports'!B641="","",'Macrobond Imports'!B641)</f>
        <v/>
      </c>
      <c r="C642" s="9" t="str">
        <f>IF('Macrobond Imports'!C641="","",'Macrobond Imports'!C641)</f>
        <v/>
      </c>
      <c r="D642" s="9" t="str">
        <f>IF('Macrobond Imports'!Z641="","",'Macrobond Imports'!Z641)</f>
        <v/>
      </c>
      <c r="E642" s="9" t="str">
        <f>IF('Macrobond Imports'!BH641="","",'Macrobond Imports'!BH641)</f>
        <v/>
      </c>
      <c r="F642" s="9" t="str">
        <f>IF('Macrobond Imports'!BJ641="","",'Macrobond Imports'!BJ641)</f>
        <v/>
      </c>
      <c r="G642" s="9" t="str">
        <f>IF('Macrobond Imports'!BK641="","",'Macrobond Imports'!BK641)</f>
        <v/>
      </c>
      <c r="H642" s="9" t="str">
        <f>IF('Macrobond Imports'!BL641="","",'Macrobond Imports'!BL641)</f>
        <v/>
      </c>
      <c r="I642" s="9" t="str">
        <f>IF('Macrobond Imports'!BS641="","",'Macrobond Imports'!BS641)</f>
        <v/>
      </c>
      <c r="J642" s="9" t="str">
        <f>IF('Macrobond Imports'!AA641="","",'Macrobond Imports'!AA641)</f>
        <v/>
      </c>
      <c r="K642" s="9">
        <f>IF('Macrobond Imports'!DF641="","",'Macrobond Imports'!DF641)</f>
        <v>128.30000000000001</v>
      </c>
      <c r="L642" s="9">
        <f>IF('Macrobond Imports'!EA641="","",'Macrobond Imports'!EA641)</f>
        <v>111.3</v>
      </c>
      <c r="M642" s="9">
        <f>IF('Macrobond Imports'!FA641="","",'Macrobond Imports'!FA641)</f>
        <v>97.5</v>
      </c>
      <c r="N642" s="9">
        <f>IF('Macrobond Imports'!FC641="","",'Macrobond Imports'!FC641)</f>
        <v>136.5</v>
      </c>
      <c r="P642" s="16">
        <f t="shared" si="501"/>
        <v>36617</v>
      </c>
      <c r="Q642" s="17" t="str">
        <f t="shared" si="502"/>
        <v/>
      </c>
      <c r="R642" s="17" t="str">
        <f t="shared" si="503"/>
        <v/>
      </c>
      <c r="S642" s="17" t="str">
        <f t="shared" si="504"/>
        <v/>
      </c>
      <c r="T642" s="17" t="str">
        <f t="shared" si="505"/>
        <v/>
      </c>
      <c r="U642" s="17" t="str">
        <f t="shared" si="506"/>
        <v/>
      </c>
      <c r="V642" s="17" t="str">
        <f t="shared" si="507"/>
        <v/>
      </c>
      <c r="W642" s="17" t="str">
        <f t="shared" si="508"/>
        <v/>
      </c>
      <c r="X642" s="17" t="str">
        <f t="shared" si="509"/>
        <v/>
      </c>
      <c r="Y642" s="17" t="str">
        <f t="shared" si="510"/>
        <v/>
      </c>
      <c r="Z642" s="17">
        <f t="shared" si="511"/>
        <v>-7.7881619937691937E-4</v>
      </c>
      <c r="AA642" s="17">
        <f t="shared" si="512"/>
        <v>-1.6784452296819796E-2</v>
      </c>
      <c r="AB642" s="17">
        <f t="shared" si="513"/>
        <v>-2.2066198595787401E-2</v>
      </c>
      <c r="AC642" s="17">
        <f t="shared" si="514"/>
        <v>3.6764705882352811E-3</v>
      </c>
      <c r="AE642" s="17" t="str">
        <f t="shared" ca="1" si="515"/>
        <v/>
      </c>
      <c r="AF642" s="17" t="str">
        <f t="shared" ca="1" si="516"/>
        <v/>
      </c>
      <c r="AG642" s="17" t="str">
        <f t="shared" ca="1" si="517"/>
        <v/>
      </c>
      <c r="AH642" s="17" t="str">
        <f t="shared" ca="1" si="518"/>
        <v/>
      </c>
      <c r="AI642" s="17" t="str">
        <f t="shared" ca="1" si="519"/>
        <v/>
      </c>
      <c r="AJ642" s="17" t="str">
        <f t="shared" ca="1" si="520"/>
        <v/>
      </c>
      <c r="AK642" s="17" t="str">
        <f t="shared" ca="1" si="521"/>
        <v/>
      </c>
      <c r="AL642" s="17" t="str">
        <f t="shared" ca="1" si="522"/>
        <v/>
      </c>
      <c r="AM642" s="17" t="str">
        <f t="shared" ca="1" si="523"/>
        <v/>
      </c>
      <c r="AN642" s="17">
        <f t="shared" ca="1" si="524"/>
        <v>5.2502050861361838E-2</v>
      </c>
      <c r="AO642" s="17">
        <f t="shared" ca="1" si="525"/>
        <v>0.21905805038335169</v>
      </c>
      <c r="AP642" s="17">
        <f t="shared" ca="1" si="526"/>
        <v>0.18613138686131392</v>
      </c>
      <c r="AQ642" s="17">
        <f t="shared" ca="1" si="527"/>
        <v>3.4090909090909172E-2</v>
      </c>
      <c r="AS642" s="17" t="str">
        <f t="shared" ca="1" si="528"/>
        <v/>
      </c>
      <c r="AT642" s="17" t="str">
        <f t="shared" ca="1" si="529"/>
        <v/>
      </c>
      <c r="AU642" s="17" t="str">
        <f t="shared" ca="1" si="530"/>
        <v/>
      </c>
      <c r="AV642" s="17" t="str">
        <f t="shared" ca="1" si="531"/>
        <v/>
      </c>
      <c r="AW642" s="17" t="str">
        <f t="shared" ca="1" si="532"/>
        <v/>
      </c>
      <c r="AX642" s="17" t="str">
        <f t="shared" ca="1" si="533"/>
        <v/>
      </c>
      <c r="AY642" s="17" t="str">
        <f t="shared" ca="1" si="534"/>
        <v/>
      </c>
      <c r="AZ642" s="17" t="str">
        <f t="shared" ca="1" si="535"/>
        <v/>
      </c>
      <c r="BA642" s="17" t="str">
        <f t="shared" ca="1" si="536"/>
        <v/>
      </c>
      <c r="BB642" s="17">
        <f t="shared" ca="1" si="537"/>
        <v>6.1495921166658363E-2</v>
      </c>
      <c r="BC642" s="17">
        <f t="shared" ca="1" si="538"/>
        <v>0.17949375710705429</v>
      </c>
      <c r="BD642" s="17">
        <f t="shared" ca="1" si="539"/>
        <v>0.18242068700777647</v>
      </c>
      <c r="BE642" s="17">
        <f t="shared" ca="1" si="540"/>
        <v>4.2099552542364638E-2</v>
      </c>
      <c r="BG642" s="17" t="str">
        <f t="shared" ca="1" si="541"/>
        <v/>
      </c>
      <c r="BH642" s="17" t="str">
        <f t="shared" ca="1" si="542"/>
        <v/>
      </c>
      <c r="BI642" s="17" t="str">
        <f t="shared" ca="1" si="543"/>
        <v/>
      </c>
      <c r="BJ642" s="17" t="str">
        <f t="shared" ca="1" si="544"/>
        <v/>
      </c>
      <c r="BK642" s="17" t="str">
        <f t="shared" ca="1" si="545"/>
        <v/>
      </c>
      <c r="BL642" s="17" t="str">
        <f t="shared" ca="1" si="546"/>
        <v/>
      </c>
      <c r="BM642" s="17" t="str">
        <f t="shared" ca="1" si="547"/>
        <v/>
      </c>
      <c r="BN642" s="17" t="str">
        <f t="shared" ca="1" si="548"/>
        <v/>
      </c>
      <c r="BO642" s="17" t="str">
        <f t="shared" ca="1" si="549"/>
        <v/>
      </c>
      <c r="BP642" s="17">
        <f t="shared" ca="1" si="550"/>
        <v>5.5184580009884909E-2</v>
      </c>
      <c r="BQ642" s="17">
        <f t="shared" ca="1" si="551"/>
        <v>0.1497293594841127</v>
      </c>
      <c r="BR642" s="17">
        <f t="shared" ca="1" si="552"/>
        <v>0.22200240640473878</v>
      </c>
      <c r="BS642" s="17">
        <f t="shared" ca="1" si="553"/>
        <v>3.3030816971594712E-2</v>
      </c>
      <c r="BX642">
        <f>IF('Macrobond Imports'!FG641="","",'Macrobond Imports'!FG641)</f>
        <v>97.9</v>
      </c>
      <c r="BY642" t="str">
        <f>IF('Macrobond Imports'!AI641="","",'Macrobond Imports'!AI641)</f>
        <v/>
      </c>
      <c r="CA642" s="37">
        <f t="shared" ca="1" si="554"/>
        <v>0.43759177679882555</v>
      </c>
      <c r="CB642" s="37" t="str">
        <f t="shared" ca="1" si="555"/>
        <v/>
      </c>
    </row>
    <row r="643" spans="1:80" x14ac:dyDescent="0.25">
      <c r="A643" s="10">
        <f>IF('Macrobond Imports'!A642="","",'Macrobond Imports'!A642)</f>
        <v>36647</v>
      </c>
      <c r="B643" s="9" t="str">
        <f>IF('Macrobond Imports'!B642="","",'Macrobond Imports'!B642)</f>
        <v/>
      </c>
      <c r="C643" s="9" t="str">
        <f>IF('Macrobond Imports'!C642="","",'Macrobond Imports'!C642)</f>
        <v/>
      </c>
      <c r="D643" s="9" t="str">
        <f>IF('Macrobond Imports'!Z642="","",'Macrobond Imports'!Z642)</f>
        <v/>
      </c>
      <c r="E643" s="9" t="str">
        <f>IF('Macrobond Imports'!BH642="","",'Macrobond Imports'!BH642)</f>
        <v/>
      </c>
      <c r="F643" s="9" t="str">
        <f>IF('Macrobond Imports'!BJ642="","",'Macrobond Imports'!BJ642)</f>
        <v/>
      </c>
      <c r="G643" s="9" t="str">
        <f>IF('Macrobond Imports'!BK642="","",'Macrobond Imports'!BK642)</f>
        <v/>
      </c>
      <c r="H643" s="9" t="str">
        <f>IF('Macrobond Imports'!BL642="","",'Macrobond Imports'!BL642)</f>
        <v/>
      </c>
      <c r="I643" s="9" t="str">
        <f>IF('Macrobond Imports'!BS642="","",'Macrobond Imports'!BS642)</f>
        <v/>
      </c>
      <c r="J643" s="9" t="str">
        <f>IF('Macrobond Imports'!AA642="","",'Macrobond Imports'!AA642)</f>
        <v/>
      </c>
      <c r="K643" s="9">
        <f>IF('Macrobond Imports'!DF642="","",'Macrobond Imports'!DF642)</f>
        <v>128.19999999999999</v>
      </c>
      <c r="L643" s="9">
        <f>IF('Macrobond Imports'!EA642="","",'Macrobond Imports'!EA642)</f>
        <v>115.1</v>
      </c>
      <c r="M643" s="9">
        <f>IF('Macrobond Imports'!FA642="","",'Macrobond Imports'!FA642)</f>
        <v>95.9</v>
      </c>
      <c r="N643" s="9">
        <f>IF('Macrobond Imports'!FC642="","",'Macrobond Imports'!FC642)</f>
        <v>136.6</v>
      </c>
      <c r="P643" s="16">
        <f t="shared" si="501"/>
        <v>36647</v>
      </c>
      <c r="Q643" s="17" t="str">
        <f t="shared" si="502"/>
        <v/>
      </c>
      <c r="R643" s="17" t="str">
        <f t="shared" si="503"/>
        <v/>
      </c>
      <c r="S643" s="17" t="str">
        <f t="shared" si="504"/>
        <v/>
      </c>
      <c r="T643" s="17" t="str">
        <f t="shared" si="505"/>
        <v/>
      </c>
      <c r="U643" s="17" t="str">
        <f t="shared" si="506"/>
        <v/>
      </c>
      <c r="V643" s="17" t="str">
        <f t="shared" si="507"/>
        <v/>
      </c>
      <c r="W643" s="17" t="str">
        <f t="shared" si="508"/>
        <v/>
      </c>
      <c r="X643" s="17" t="str">
        <f t="shared" si="509"/>
        <v/>
      </c>
      <c r="Y643" s="17" t="str">
        <f t="shared" si="510"/>
        <v/>
      </c>
      <c r="Z643" s="17">
        <f t="shared" si="511"/>
        <v>-7.7942322681234799E-4</v>
      </c>
      <c r="AA643" s="17">
        <f t="shared" si="512"/>
        <v>3.4141958670260486E-2</v>
      </c>
      <c r="AB643" s="17">
        <f t="shared" si="513"/>
        <v>-1.6410256410256396E-2</v>
      </c>
      <c r="AC643" s="17">
        <f t="shared" si="514"/>
        <v>7.3260073260073E-4</v>
      </c>
      <c r="AE643" s="17" t="str">
        <f t="shared" ca="1" si="515"/>
        <v/>
      </c>
      <c r="AF643" s="17" t="str">
        <f t="shared" ca="1" si="516"/>
        <v/>
      </c>
      <c r="AG643" s="17" t="str">
        <f t="shared" ca="1" si="517"/>
        <v/>
      </c>
      <c r="AH643" s="17" t="str">
        <f t="shared" ca="1" si="518"/>
        <v/>
      </c>
      <c r="AI643" s="17" t="str">
        <f t="shared" ca="1" si="519"/>
        <v/>
      </c>
      <c r="AJ643" s="17" t="str">
        <f t="shared" ca="1" si="520"/>
        <v/>
      </c>
      <c r="AK643" s="17" t="str">
        <f t="shared" ca="1" si="521"/>
        <v/>
      </c>
      <c r="AL643" s="17" t="str">
        <f t="shared" ca="1" si="522"/>
        <v/>
      </c>
      <c r="AM643" s="17" t="str">
        <f t="shared" ca="1" si="523"/>
        <v/>
      </c>
      <c r="AN643" s="17">
        <f t="shared" ca="1" si="524"/>
        <v>4.9099836333878821E-2</v>
      </c>
      <c r="AO643" s="17">
        <f t="shared" ca="1" si="525"/>
        <v>0.18904958677685957</v>
      </c>
      <c r="AP643" s="17">
        <f t="shared" ca="1" si="526"/>
        <v>0.16242424242424258</v>
      </c>
      <c r="AQ643" s="17">
        <f t="shared" ca="1" si="527"/>
        <v>3.1722054380664666E-2</v>
      </c>
      <c r="AS643" s="17" t="str">
        <f t="shared" ca="1" si="528"/>
        <v/>
      </c>
      <c r="AT643" s="17" t="str">
        <f t="shared" ca="1" si="529"/>
        <v/>
      </c>
      <c r="AU643" s="17" t="str">
        <f t="shared" ca="1" si="530"/>
        <v/>
      </c>
      <c r="AV643" s="17" t="str">
        <f t="shared" ca="1" si="531"/>
        <v/>
      </c>
      <c r="AW643" s="17" t="str">
        <f t="shared" ca="1" si="532"/>
        <v/>
      </c>
      <c r="AX643" s="17" t="str">
        <f t="shared" ca="1" si="533"/>
        <v/>
      </c>
      <c r="AY643" s="17" t="str">
        <f t="shared" ca="1" si="534"/>
        <v/>
      </c>
      <c r="AZ643" s="17" t="str">
        <f t="shared" ca="1" si="535"/>
        <v/>
      </c>
      <c r="BA643" s="17" t="str">
        <f t="shared" ca="1" si="536"/>
        <v/>
      </c>
      <c r="BB643" s="17">
        <f t="shared" ca="1" si="537"/>
        <v>2.2142300687674643E-2</v>
      </c>
      <c r="BC643" s="17">
        <f t="shared" ca="1" si="538"/>
        <v>0.15613721079050524</v>
      </c>
      <c r="BD643" s="17">
        <f t="shared" ca="1" si="539"/>
        <v>-5.6323657559797291E-2</v>
      </c>
      <c r="BE643" s="17">
        <f t="shared" ca="1" si="540"/>
        <v>3.2869888550310034E-2</v>
      </c>
      <c r="BG643" s="17" t="str">
        <f t="shared" ca="1" si="541"/>
        <v/>
      </c>
      <c r="BH643" s="17" t="str">
        <f t="shared" ca="1" si="542"/>
        <v/>
      </c>
      <c r="BI643" s="17" t="str">
        <f t="shared" ca="1" si="543"/>
        <v/>
      </c>
      <c r="BJ643" s="17" t="str">
        <f t="shared" ca="1" si="544"/>
        <v/>
      </c>
      <c r="BK643" s="17" t="str">
        <f t="shared" ca="1" si="545"/>
        <v/>
      </c>
      <c r="BL643" s="17" t="str">
        <f t="shared" ca="1" si="546"/>
        <v/>
      </c>
      <c r="BM643" s="17" t="str">
        <f t="shared" ca="1" si="547"/>
        <v/>
      </c>
      <c r="BN643" s="17" t="str">
        <f t="shared" ca="1" si="548"/>
        <v/>
      </c>
      <c r="BO643" s="17" t="str">
        <f t="shared" ca="1" si="549"/>
        <v/>
      </c>
      <c r="BP643" s="17">
        <f t="shared" ca="1" si="550"/>
        <v>4.5155661373238676E-2</v>
      </c>
      <c r="BQ643" s="17">
        <f t="shared" ca="1" si="551"/>
        <v>0.10087343538231774</v>
      </c>
      <c r="BR643" s="17">
        <f t="shared" ca="1" si="552"/>
        <v>0.12538300767483768</v>
      </c>
      <c r="BS643" s="17">
        <f t="shared" ca="1" si="553"/>
        <v>3.1470543524826589E-2</v>
      </c>
      <c r="BX643">
        <f>IF('Macrobond Imports'!FG642="","",'Macrobond Imports'!FG642)</f>
        <v>106.5</v>
      </c>
      <c r="BY643" t="str">
        <f>IF('Macrobond Imports'!AI642="","",'Macrobond Imports'!AI642)</f>
        <v/>
      </c>
      <c r="CA643" s="37">
        <f t="shared" ca="1" si="554"/>
        <v>0.38132295719844378</v>
      </c>
      <c r="CB643" s="37" t="str">
        <f t="shared" ca="1" si="555"/>
        <v/>
      </c>
    </row>
    <row r="644" spans="1:80" x14ac:dyDescent="0.25">
      <c r="A644" s="10">
        <f>IF('Macrobond Imports'!A643="","",'Macrobond Imports'!A643)</f>
        <v>36678</v>
      </c>
      <c r="B644" s="9" t="str">
        <f>IF('Macrobond Imports'!B643="","",'Macrobond Imports'!B643)</f>
        <v/>
      </c>
      <c r="C644" s="9" t="str">
        <f>IF('Macrobond Imports'!C643="","",'Macrobond Imports'!C643)</f>
        <v/>
      </c>
      <c r="D644" s="9" t="str">
        <f>IF('Macrobond Imports'!Z643="","",'Macrobond Imports'!Z643)</f>
        <v/>
      </c>
      <c r="E644" s="9" t="str">
        <f>IF('Macrobond Imports'!BH643="","",'Macrobond Imports'!BH643)</f>
        <v/>
      </c>
      <c r="F644" s="9" t="str">
        <f>IF('Macrobond Imports'!BJ643="","",'Macrobond Imports'!BJ643)</f>
        <v/>
      </c>
      <c r="G644" s="9" t="str">
        <f>IF('Macrobond Imports'!BK643="","",'Macrobond Imports'!BK643)</f>
        <v/>
      </c>
      <c r="H644" s="9" t="str">
        <f>IF('Macrobond Imports'!BL643="","",'Macrobond Imports'!BL643)</f>
        <v/>
      </c>
      <c r="I644" s="9" t="str">
        <f>IF('Macrobond Imports'!BS643="","",'Macrobond Imports'!BS643)</f>
        <v/>
      </c>
      <c r="J644" s="9" t="str">
        <f>IF('Macrobond Imports'!AA643="","",'Macrobond Imports'!AA643)</f>
        <v/>
      </c>
      <c r="K644" s="9">
        <f>IF('Macrobond Imports'!DF643="","",'Macrobond Imports'!DF643)</f>
        <v>129.30000000000001</v>
      </c>
      <c r="L644" s="9">
        <f>IF('Macrobond Imports'!EA643="","",'Macrobond Imports'!EA643)</f>
        <v>124.8</v>
      </c>
      <c r="M644" s="9">
        <f>IF('Macrobond Imports'!FA643="","",'Macrobond Imports'!FA643)</f>
        <v>100.7</v>
      </c>
      <c r="N644" s="9">
        <f>IF('Macrobond Imports'!FC643="","",'Macrobond Imports'!FC643)</f>
        <v>136.9</v>
      </c>
      <c r="P644" s="16">
        <f t="shared" si="501"/>
        <v>36678</v>
      </c>
      <c r="Q644" s="17" t="str">
        <f t="shared" si="502"/>
        <v/>
      </c>
      <c r="R644" s="17" t="str">
        <f t="shared" si="503"/>
        <v/>
      </c>
      <c r="S644" s="17" t="str">
        <f t="shared" si="504"/>
        <v/>
      </c>
      <c r="T644" s="17" t="str">
        <f t="shared" si="505"/>
        <v/>
      </c>
      <c r="U644" s="17" t="str">
        <f t="shared" si="506"/>
        <v/>
      </c>
      <c r="V644" s="17" t="str">
        <f t="shared" si="507"/>
        <v/>
      </c>
      <c r="W644" s="17" t="str">
        <f t="shared" si="508"/>
        <v/>
      </c>
      <c r="X644" s="17" t="str">
        <f t="shared" si="509"/>
        <v/>
      </c>
      <c r="Y644" s="17" t="str">
        <f t="shared" si="510"/>
        <v/>
      </c>
      <c r="Z644" s="17">
        <f t="shared" si="511"/>
        <v>8.5803432137288027E-3</v>
      </c>
      <c r="AA644" s="17">
        <f t="shared" si="512"/>
        <v>8.4274543874891528E-2</v>
      </c>
      <c r="AB644" s="17">
        <f t="shared" si="513"/>
        <v>5.0052137643378458E-2</v>
      </c>
      <c r="AC644" s="17">
        <f t="shared" si="514"/>
        <v>2.1961932650074178E-3</v>
      </c>
      <c r="AE644" s="17" t="str">
        <f t="shared" ca="1" si="515"/>
        <v/>
      </c>
      <c r="AF644" s="17" t="str">
        <f t="shared" ca="1" si="516"/>
        <v/>
      </c>
      <c r="AG644" s="17" t="str">
        <f t="shared" ca="1" si="517"/>
        <v/>
      </c>
      <c r="AH644" s="17" t="str">
        <f t="shared" ca="1" si="518"/>
        <v/>
      </c>
      <c r="AI644" s="17" t="str">
        <f t="shared" ca="1" si="519"/>
        <v/>
      </c>
      <c r="AJ644" s="17" t="str">
        <f t="shared" ca="1" si="520"/>
        <v/>
      </c>
      <c r="AK644" s="17" t="str">
        <f t="shared" ca="1" si="521"/>
        <v/>
      </c>
      <c r="AL644" s="17" t="str">
        <f t="shared" ca="1" si="522"/>
        <v/>
      </c>
      <c r="AM644" s="17" t="str">
        <f t="shared" ca="1" si="523"/>
        <v/>
      </c>
      <c r="AN644" s="17">
        <f t="shared" ca="1" si="524"/>
        <v>5.4649265905383437E-2</v>
      </c>
      <c r="AO644" s="17">
        <f t="shared" ca="1" si="525"/>
        <v>0.28659793814432977</v>
      </c>
      <c r="AP644" s="17">
        <f t="shared" ca="1" si="526"/>
        <v>0.2132530120481928</v>
      </c>
      <c r="AQ644" s="17">
        <f t="shared" ca="1" si="527"/>
        <v>3.0873493975903665E-2</v>
      </c>
      <c r="AS644" s="17" t="str">
        <f t="shared" ca="1" si="528"/>
        <v/>
      </c>
      <c r="AT644" s="17" t="str">
        <f t="shared" ca="1" si="529"/>
        <v/>
      </c>
      <c r="AU644" s="17" t="str">
        <f t="shared" ca="1" si="530"/>
        <v/>
      </c>
      <c r="AV644" s="17" t="str">
        <f t="shared" ca="1" si="531"/>
        <v/>
      </c>
      <c r="AW644" s="17" t="str">
        <f t="shared" ca="1" si="532"/>
        <v/>
      </c>
      <c r="AX644" s="17" t="str">
        <f t="shared" ca="1" si="533"/>
        <v/>
      </c>
      <c r="AY644" s="17" t="str">
        <f t="shared" ca="1" si="534"/>
        <v/>
      </c>
      <c r="AZ644" s="17" t="str">
        <f t="shared" ca="1" si="535"/>
        <v/>
      </c>
      <c r="BA644" s="17" t="str">
        <f t="shared" ca="1" si="536"/>
        <v/>
      </c>
      <c r="BB644" s="17">
        <f t="shared" ca="1" si="537"/>
        <v>2.8333548664877473E-2</v>
      </c>
      <c r="BC644" s="17">
        <f t="shared" ca="1" si="538"/>
        <v>0.47731338930265155</v>
      </c>
      <c r="BD644" s="17">
        <f t="shared" ca="1" si="539"/>
        <v>4.0728023686283477E-2</v>
      </c>
      <c r="BE644" s="17">
        <f t="shared" ca="1" si="540"/>
        <v>2.6734508901870901E-2</v>
      </c>
      <c r="BG644" s="17" t="str">
        <f t="shared" ca="1" si="541"/>
        <v/>
      </c>
      <c r="BH644" s="17" t="str">
        <f t="shared" ca="1" si="542"/>
        <v/>
      </c>
      <c r="BI644" s="17" t="str">
        <f t="shared" ca="1" si="543"/>
        <v/>
      </c>
      <c r="BJ644" s="17" t="str">
        <f t="shared" ca="1" si="544"/>
        <v/>
      </c>
      <c r="BK644" s="17" t="str">
        <f t="shared" ca="1" si="545"/>
        <v/>
      </c>
      <c r="BL644" s="17" t="str">
        <f t="shared" ca="1" si="546"/>
        <v/>
      </c>
      <c r="BM644" s="17" t="str">
        <f t="shared" ca="1" si="547"/>
        <v/>
      </c>
      <c r="BN644" s="17" t="str">
        <f t="shared" ca="1" si="548"/>
        <v/>
      </c>
      <c r="BO644" s="17" t="str">
        <f t="shared" ca="1" si="549"/>
        <v/>
      </c>
      <c r="BP644" s="17">
        <f t="shared" ca="1" si="550"/>
        <v>5.6417939495653879E-2</v>
      </c>
      <c r="BQ644" s="17">
        <f t="shared" ca="1" si="551"/>
        <v>0.42898665609723841</v>
      </c>
      <c r="BR644" s="17">
        <f t="shared" ca="1" si="552"/>
        <v>0.19807301512287334</v>
      </c>
      <c r="BS644" s="17">
        <f t="shared" ca="1" si="553"/>
        <v>3.2931935412578106E-2</v>
      </c>
      <c r="BX644">
        <f>IF('Macrobond Imports'!FG643="","",'Macrobond Imports'!FG643)</f>
        <v>130.6</v>
      </c>
      <c r="BY644" t="str">
        <f>IF('Macrobond Imports'!AI643="","",'Macrobond Imports'!AI643)</f>
        <v/>
      </c>
      <c r="CA644" s="37">
        <f t="shared" ca="1" si="554"/>
        <v>0.69390402075226976</v>
      </c>
      <c r="CB644" s="37" t="str">
        <f t="shared" ca="1" si="555"/>
        <v/>
      </c>
    </row>
    <row r="645" spans="1:80" x14ac:dyDescent="0.25">
      <c r="A645" s="10">
        <f>IF('Macrobond Imports'!A644="","",'Macrobond Imports'!A644)</f>
        <v>36708</v>
      </c>
      <c r="B645" s="9" t="str">
        <f>IF('Macrobond Imports'!B644="","",'Macrobond Imports'!B644)</f>
        <v/>
      </c>
      <c r="C645" s="9" t="str">
        <f>IF('Macrobond Imports'!C644="","",'Macrobond Imports'!C644)</f>
        <v/>
      </c>
      <c r="D645" s="9" t="str">
        <f>IF('Macrobond Imports'!Z644="","",'Macrobond Imports'!Z644)</f>
        <v/>
      </c>
      <c r="E645" s="9" t="str">
        <f>IF('Macrobond Imports'!BH644="","",'Macrobond Imports'!BH644)</f>
        <v/>
      </c>
      <c r="F645" s="9" t="str">
        <f>IF('Macrobond Imports'!BJ644="","",'Macrobond Imports'!BJ644)</f>
        <v/>
      </c>
      <c r="G645" s="9" t="str">
        <f>IF('Macrobond Imports'!BK644="","",'Macrobond Imports'!BK644)</f>
        <v/>
      </c>
      <c r="H645" s="9" t="str">
        <f>IF('Macrobond Imports'!BL644="","",'Macrobond Imports'!BL644)</f>
        <v/>
      </c>
      <c r="I645" s="9" t="str">
        <f>IF('Macrobond Imports'!BS644="","",'Macrobond Imports'!BS644)</f>
        <v/>
      </c>
      <c r="J645" s="9" t="str">
        <f>IF('Macrobond Imports'!AA644="","",'Macrobond Imports'!AA644)</f>
        <v/>
      </c>
      <c r="K645" s="9">
        <f>IF('Macrobond Imports'!DF644="","",'Macrobond Imports'!DF644)</f>
        <v>129.6</v>
      </c>
      <c r="L645" s="9">
        <f>IF('Macrobond Imports'!EA644="","",'Macrobond Imports'!EA644)</f>
        <v>122.1</v>
      </c>
      <c r="M645" s="9">
        <f>IF('Macrobond Imports'!FA644="","",'Macrobond Imports'!FA644)</f>
        <v>101.9</v>
      </c>
      <c r="N645" s="9">
        <f>IF('Macrobond Imports'!FC644="","",'Macrobond Imports'!FC644)</f>
        <v>137.1</v>
      </c>
      <c r="P645" s="16">
        <f t="shared" si="501"/>
        <v>36708</v>
      </c>
      <c r="Q645" s="17" t="str">
        <f t="shared" si="502"/>
        <v/>
      </c>
      <c r="R645" s="17" t="str">
        <f t="shared" si="503"/>
        <v/>
      </c>
      <c r="S645" s="17" t="str">
        <f t="shared" si="504"/>
        <v/>
      </c>
      <c r="T645" s="17" t="str">
        <f t="shared" si="505"/>
        <v/>
      </c>
      <c r="U645" s="17" t="str">
        <f t="shared" si="506"/>
        <v/>
      </c>
      <c r="V645" s="17" t="str">
        <f t="shared" si="507"/>
        <v/>
      </c>
      <c r="W645" s="17" t="str">
        <f t="shared" si="508"/>
        <v/>
      </c>
      <c r="X645" s="17" t="str">
        <f t="shared" si="509"/>
        <v/>
      </c>
      <c r="Y645" s="17" t="str">
        <f t="shared" si="510"/>
        <v/>
      </c>
      <c r="Z645" s="17">
        <f t="shared" si="511"/>
        <v>2.3201856148491462E-3</v>
      </c>
      <c r="AA645" s="17">
        <f t="shared" si="512"/>
        <v>-2.1634615384615419E-2</v>
      </c>
      <c r="AB645" s="17">
        <f t="shared" si="513"/>
        <v>1.1916583912611856E-2</v>
      </c>
      <c r="AC645" s="17">
        <f t="shared" si="514"/>
        <v>1.4609203798392478E-3</v>
      </c>
      <c r="AE645" s="17" t="str">
        <f t="shared" ca="1" si="515"/>
        <v/>
      </c>
      <c r="AF645" s="17" t="str">
        <f t="shared" ca="1" si="516"/>
        <v/>
      </c>
      <c r="AG645" s="17" t="str">
        <f t="shared" ca="1" si="517"/>
        <v/>
      </c>
      <c r="AH645" s="17" t="str">
        <f t="shared" ca="1" si="518"/>
        <v/>
      </c>
      <c r="AI645" s="17" t="str">
        <f t="shared" ca="1" si="519"/>
        <v/>
      </c>
      <c r="AJ645" s="17" t="str">
        <f t="shared" ca="1" si="520"/>
        <v/>
      </c>
      <c r="AK645" s="17" t="str">
        <f t="shared" ca="1" si="521"/>
        <v/>
      </c>
      <c r="AL645" s="17" t="str">
        <f t="shared" ca="1" si="522"/>
        <v/>
      </c>
      <c r="AM645" s="17" t="str">
        <f t="shared" ca="1" si="523"/>
        <v/>
      </c>
      <c r="AN645" s="17">
        <f t="shared" ca="1" si="524"/>
        <v>5.0243111831442366E-2</v>
      </c>
      <c r="AO645" s="17">
        <f t="shared" ca="1" si="525"/>
        <v>0.25488180883864331</v>
      </c>
      <c r="AP645" s="17">
        <f t="shared" ca="1" si="526"/>
        <v>0.19741480611045836</v>
      </c>
      <c r="AQ645" s="17">
        <f t="shared" ca="1" si="527"/>
        <v>2.8507126781695202E-2</v>
      </c>
      <c r="AS645" s="17" t="str">
        <f t="shared" ca="1" si="528"/>
        <v/>
      </c>
      <c r="AT645" s="17" t="str">
        <f t="shared" ca="1" si="529"/>
        <v/>
      </c>
      <c r="AU645" s="17" t="str">
        <f t="shared" ca="1" si="530"/>
        <v/>
      </c>
      <c r="AV645" s="17" t="str">
        <f t="shared" ca="1" si="531"/>
        <v/>
      </c>
      <c r="AW645" s="17" t="str">
        <f t="shared" ca="1" si="532"/>
        <v/>
      </c>
      <c r="AX645" s="17" t="str">
        <f t="shared" ca="1" si="533"/>
        <v/>
      </c>
      <c r="AY645" s="17" t="str">
        <f t="shared" ca="1" si="534"/>
        <v/>
      </c>
      <c r="AZ645" s="17" t="str">
        <f t="shared" ca="1" si="535"/>
        <v/>
      </c>
      <c r="BA645" s="17" t="str">
        <f t="shared" ca="1" si="536"/>
        <v/>
      </c>
      <c r="BB645" s="17">
        <f t="shared" ca="1" si="537"/>
        <v>4.1150185027747588E-2</v>
      </c>
      <c r="BC645" s="17">
        <f t="shared" ca="1" si="538"/>
        <v>0.44837826320058904</v>
      </c>
      <c r="BD645" s="17">
        <f t="shared" ca="1" si="539"/>
        <v>0.19310392172601776</v>
      </c>
      <c r="BE645" s="17">
        <f t="shared" ca="1" si="540"/>
        <v>1.7698685699580441E-2</v>
      </c>
      <c r="BG645" s="17" t="str">
        <f t="shared" ca="1" si="541"/>
        <v/>
      </c>
      <c r="BH645" s="17" t="str">
        <f t="shared" ca="1" si="542"/>
        <v/>
      </c>
      <c r="BI645" s="17" t="str">
        <f t="shared" ca="1" si="543"/>
        <v/>
      </c>
      <c r="BJ645" s="17" t="str">
        <f t="shared" ca="1" si="544"/>
        <v/>
      </c>
      <c r="BK645" s="17" t="str">
        <f t="shared" ca="1" si="545"/>
        <v/>
      </c>
      <c r="BL645" s="17" t="str">
        <f t="shared" ca="1" si="546"/>
        <v/>
      </c>
      <c r="BM645" s="17" t="str">
        <f t="shared" ca="1" si="547"/>
        <v/>
      </c>
      <c r="BN645" s="17" t="str">
        <f t="shared" ca="1" si="548"/>
        <v/>
      </c>
      <c r="BO645" s="17" t="str">
        <f t="shared" ca="1" si="549"/>
        <v/>
      </c>
      <c r="BP645" s="17">
        <f t="shared" ca="1" si="550"/>
        <v>5.127383432142274E-2</v>
      </c>
      <c r="BQ645" s="17">
        <f t="shared" ca="1" si="551"/>
        <v>0.30703983082944086</v>
      </c>
      <c r="BR645" s="17">
        <f t="shared" ca="1" si="552"/>
        <v>0.1877502931167605</v>
      </c>
      <c r="BS645" s="17">
        <f t="shared" ca="1" si="553"/>
        <v>2.9826851946717303E-2</v>
      </c>
      <c r="BX645">
        <f>IF('Macrobond Imports'!FG644="","",'Macrobond Imports'!FG644)</f>
        <v>127.6</v>
      </c>
      <c r="BY645" t="str">
        <f>IF('Macrobond Imports'!AI644="","",'Macrobond Imports'!AI644)</f>
        <v/>
      </c>
      <c r="CA645" s="37">
        <f t="shared" ca="1" si="554"/>
        <v>0.58706467661691519</v>
      </c>
      <c r="CB645" s="37" t="str">
        <f t="shared" ca="1" si="555"/>
        <v/>
      </c>
    </row>
    <row r="646" spans="1:80" x14ac:dyDescent="0.25">
      <c r="A646" s="10">
        <f>IF('Macrobond Imports'!A645="","",'Macrobond Imports'!A645)</f>
        <v>36739</v>
      </c>
      <c r="B646" s="9" t="str">
        <f>IF('Macrobond Imports'!B645="","",'Macrobond Imports'!B645)</f>
        <v/>
      </c>
      <c r="C646" s="9" t="str">
        <f>IF('Macrobond Imports'!C645="","",'Macrobond Imports'!C645)</f>
        <v/>
      </c>
      <c r="D646" s="9" t="str">
        <f>IF('Macrobond Imports'!Z645="","",'Macrobond Imports'!Z645)</f>
        <v/>
      </c>
      <c r="E646" s="9" t="str">
        <f>IF('Macrobond Imports'!BH645="","",'Macrobond Imports'!BH645)</f>
        <v/>
      </c>
      <c r="F646" s="9" t="str">
        <f>IF('Macrobond Imports'!BJ645="","",'Macrobond Imports'!BJ645)</f>
        <v/>
      </c>
      <c r="G646" s="9" t="str">
        <f>IF('Macrobond Imports'!BK645="","",'Macrobond Imports'!BK645)</f>
        <v/>
      </c>
      <c r="H646" s="9" t="str">
        <f>IF('Macrobond Imports'!BL645="","",'Macrobond Imports'!BL645)</f>
        <v/>
      </c>
      <c r="I646" s="9" t="str">
        <f>IF('Macrobond Imports'!BS645="","",'Macrobond Imports'!BS645)</f>
        <v/>
      </c>
      <c r="J646" s="9" t="str">
        <f>IF('Macrobond Imports'!AA645="","",'Macrobond Imports'!AA645)</f>
        <v/>
      </c>
      <c r="K646" s="9">
        <f>IF('Macrobond Imports'!DF645="","",'Macrobond Imports'!DF645)</f>
        <v>129.30000000000001</v>
      </c>
      <c r="L646" s="9">
        <f>IF('Macrobond Imports'!EA645="","",'Macrobond Imports'!EA645)</f>
        <v>117.6</v>
      </c>
      <c r="M646" s="9">
        <f>IF('Macrobond Imports'!FA645="","",'Macrobond Imports'!FA645)</f>
        <v>101.5</v>
      </c>
      <c r="N646" s="9">
        <f>IF('Macrobond Imports'!FC645="","",'Macrobond Imports'!FC645)</f>
        <v>136.9</v>
      </c>
      <c r="P646" s="16">
        <f t="shared" si="501"/>
        <v>36739</v>
      </c>
      <c r="Q646" s="17" t="str">
        <f t="shared" si="502"/>
        <v/>
      </c>
      <c r="R646" s="17" t="str">
        <f t="shared" si="503"/>
        <v/>
      </c>
      <c r="S646" s="17" t="str">
        <f t="shared" si="504"/>
        <v/>
      </c>
      <c r="T646" s="17" t="str">
        <f t="shared" si="505"/>
        <v/>
      </c>
      <c r="U646" s="17" t="str">
        <f t="shared" si="506"/>
        <v/>
      </c>
      <c r="V646" s="17" t="str">
        <f t="shared" si="507"/>
        <v/>
      </c>
      <c r="W646" s="17" t="str">
        <f t="shared" si="508"/>
        <v/>
      </c>
      <c r="X646" s="17" t="str">
        <f t="shared" si="509"/>
        <v/>
      </c>
      <c r="Y646" s="17" t="str">
        <f t="shared" si="510"/>
        <v/>
      </c>
      <c r="Z646" s="17">
        <f t="shared" si="511"/>
        <v>-2.3148148148146586E-3</v>
      </c>
      <c r="AA646" s="17">
        <f t="shared" si="512"/>
        <v>-3.6855036855036882E-2</v>
      </c>
      <c r="AB646" s="17">
        <f t="shared" si="513"/>
        <v>-3.9254170755643747E-3</v>
      </c>
      <c r="AC646" s="17">
        <f t="shared" si="514"/>
        <v>-1.4587892049597873E-3</v>
      </c>
      <c r="AE646" s="17" t="str">
        <f t="shared" ca="1" si="515"/>
        <v/>
      </c>
      <c r="AF646" s="17" t="str">
        <f t="shared" ca="1" si="516"/>
        <v/>
      </c>
      <c r="AG646" s="17" t="str">
        <f t="shared" ca="1" si="517"/>
        <v/>
      </c>
      <c r="AH646" s="17" t="str">
        <f t="shared" ca="1" si="518"/>
        <v/>
      </c>
      <c r="AI646" s="17" t="str">
        <f t="shared" ca="1" si="519"/>
        <v/>
      </c>
      <c r="AJ646" s="17" t="str">
        <f t="shared" ca="1" si="520"/>
        <v/>
      </c>
      <c r="AK646" s="17" t="str">
        <f t="shared" ca="1" si="521"/>
        <v/>
      </c>
      <c r="AL646" s="17" t="str">
        <f t="shared" ca="1" si="522"/>
        <v/>
      </c>
      <c r="AM646" s="17" t="str">
        <f t="shared" ca="1" si="523"/>
        <v/>
      </c>
      <c r="AN646" s="17">
        <f t="shared" ca="1" si="524"/>
        <v>4.1901692183722972E-2</v>
      </c>
      <c r="AO646" s="17">
        <f t="shared" ca="1" si="525"/>
        <v>0.14843749999999978</v>
      </c>
      <c r="AP646" s="17">
        <f t="shared" ca="1" si="526"/>
        <v>0.16132723112128144</v>
      </c>
      <c r="AQ646" s="17">
        <f t="shared" ca="1" si="527"/>
        <v>2.470059880239539E-2</v>
      </c>
      <c r="AS646" s="17" t="str">
        <f t="shared" ca="1" si="528"/>
        <v/>
      </c>
      <c r="AT646" s="17" t="str">
        <f t="shared" ca="1" si="529"/>
        <v/>
      </c>
      <c r="AU646" s="17" t="str">
        <f t="shared" ca="1" si="530"/>
        <v/>
      </c>
      <c r="AV646" s="17" t="str">
        <f t="shared" ca="1" si="531"/>
        <v/>
      </c>
      <c r="AW646" s="17" t="str">
        <f t="shared" ca="1" si="532"/>
        <v/>
      </c>
      <c r="AX646" s="17" t="str">
        <f t="shared" ca="1" si="533"/>
        <v/>
      </c>
      <c r="AY646" s="17" t="str">
        <f t="shared" ca="1" si="534"/>
        <v/>
      </c>
      <c r="AZ646" s="17" t="str">
        <f t="shared" ca="1" si="535"/>
        <v/>
      </c>
      <c r="BA646" s="17" t="str">
        <f t="shared" ca="1" si="536"/>
        <v/>
      </c>
      <c r="BB646" s="17">
        <f t="shared" ca="1" si="537"/>
        <v>3.4765638831202983E-2</v>
      </c>
      <c r="BC646" s="17">
        <f t="shared" ca="1" si="538"/>
        <v>8.9752797185215893E-2</v>
      </c>
      <c r="BD646" s="17">
        <f t="shared" ca="1" si="539"/>
        <v>0.25484400539724339</v>
      </c>
      <c r="BE646" s="17">
        <f t="shared" ca="1" si="540"/>
        <v>8.8137550437243917E-3</v>
      </c>
      <c r="BG646" s="17" t="str">
        <f t="shared" ca="1" si="541"/>
        <v/>
      </c>
      <c r="BH646" s="17" t="str">
        <f t="shared" ca="1" si="542"/>
        <v/>
      </c>
      <c r="BI646" s="17" t="str">
        <f t="shared" ca="1" si="543"/>
        <v/>
      </c>
      <c r="BJ646" s="17" t="str">
        <f t="shared" ca="1" si="544"/>
        <v/>
      </c>
      <c r="BK646" s="17" t="str">
        <f t="shared" ca="1" si="545"/>
        <v/>
      </c>
      <c r="BL646" s="17" t="str">
        <f t="shared" ca="1" si="546"/>
        <v/>
      </c>
      <c r="BM646" s="17" t="str">
        <f t="shared" ca="1" si="547"/>
        <v/>
      </c>
      <c r="BN646" s="17" t="str">
        <f t="shared" ca="1" si="548"/>
        <v/>
      </c>
      <c r="BO646" s="17" t="str">
        <f t="shared" ca="1" si="549"/>
        <v/>
      </c>
      <c r="BP646" s="17">
        <f t="shared" ca="1" si="550"/>
        <v>2.8434602076124582E-2</v>
      </c>
      <c r="BQ646" s="17">
        <f t="shared" ca="1" si="551"/>
        <v>0.12245434623813023</v>
      </c>
      <c r="BR646" s="17">
        <f t="shared" ca="1" si="552"/>
        <v>8.8194192847161013E-2</v>
      </c>
      <c r="BS646" s="17">
        <f t="shared" ca="1" si="553"/>
        <v>2.0770959001103151E-2</v>
      </c>
      <c r="BX646">
        <f>IF('Macrobond Imports'!FG645="","",'Macrobond Imports'!FG645)</f>
        <v>122.4</v>
      </c>
      <c r="BY646" t="str">
        <f>IF('Macrobond Imports'!AI645="","",'Macrobond Imports'!AI645)</f>
        <v/>
      </c>
      <c r="CA646" s="37">
        <f t="shared" ca="1" si="554"/>
        <v>0.40206185567010322</v>
      </c>
      <c r="CB646" s="37" t="str">
        <f t="shared" ca="1" si="555"/>
        <v/>
      </c>
    </row>
    <row r="647" spans="1:80" x14ac:dyDescent="0.25">
      <c r="A647" s="10">
        <f>IF('Macrobond Imports'!A646="","",'Macrobond Imports'!A646)</f>
        <v>36770</v>
      </c>
      <c r="B647" s="9" t="str">
        <f>IF('Macrobond Imports'!B646="","",'Macrobond Imports'!B646)</f>
        <v/>
      </c>
      <c r="C647" s="9" t="str">
        <f>IF('Macrobond Imports'!C646="","",'Macrobond Imports'!C646)</f>
        <v/>
      </c>
      <c r="D647" s="9" t="str">
        <f>IF('Macrobond Imports'!Z646="","",'Macrobond Imports'!Z646)</f>
        <v/>
      </c>
      <c r="E647" s="9" t="str">
        <f>IF('Macrobond Imports'!BH646="","",'Macrobond Imports'!BH646)</f>
        <v/>
      </c>
      <c r="F647" s="9" t="str">
        <f>IF('Macrobond Imports'!BJ646="","",'Macrobond Imports'!BJ646)</f>
        <v/>
      </c>
      <c r="G647" s="9" t="str">
        <f>IF('Macrobond Imports'!BK646="","",'Macrobond Imports'!BK646)</f>
        <v/>
      </c>
      <c r="H647" s="9" t="str">
        <f>IF('Macrobond Imports'!BL646="","",'Macrobond Imports'!BL646)</f>
        <v/>
      </c>
      <c r="I647" s="9" t="str">
        <f>IF('Macrobond Imports'!BS646="","",'Macrobond Imports'!BS646)</f>
        <v/>
      </c>
      <c r="J647" s="9" t="str">
        <f>IF('Macrobond Imports'!AA646="","",'Macrobond Imports'!AA646)</f>
        <v/>
      </c>
      <c r="K647" s="9">
        <f>IF('Macrobond Imports'!DF646="","",'Macrobond Imports'!DF646)</f>
        <v>130.30000000000001</v>
      </c>
      <c r="L647" s="9">
        <f>IF('Macrobond Imports'!EA646="","",'Macrobond Imports'!EA646)</f>
        <v>125.6</v>
      </c>
      <c r="M647" s="9">
        <f>IF('Macrobond Imports'!FA646="","",'Macrobond Imports'!FA646)</f>
        <v>106.2</v>
      </c>
      <c r="N647" s="9">
        <f>IF('Macrobond Imports'!FC646="","",'Macrobond Imports'!FC646)</f>
        <v>137</v>
      </c>
      <c r="P647" s="16">
        <f t="shared" ref="P647:P710" si="556">A647</f>
        <v>36770</v>
      </c>
      <c r="Q647" s="17" t="str">
        <f t="shared" ref="Q647:Q710" si="557">IF(OR(B647="",N(B646)=0),"",B647/B646-1)</f>
        <v/>
      </c>
      <c r="R647" s="17" t="str">
        <f t="shared" ref="R647:R710" si="558">IF(OR(C647="",N(C646)=0),"",C647/C646-1)</f>
        <v/>
      </c>
      <c r="S647" s="17" t="str">
        <f t="shared" ref="S647:S710" si="559">IF(OR(D647="",N(D646)=0),"",D647/D646-1)</f>
        <v/>
      </c>
      <c r="T647" s="17" t="str">
        <f t="shared" ref="T647:T710" si="560">IF(OR(E647="",N(E646)=0),"",E647/E646-1)</f>
        <v/>
      </c>
      <c r="U647" s="17" t="str">
        <f t="shared" ref="U647:U710" si="561">IF(OR(F647="",N(F646)=0),"",F647/F646-1)</f>
        <v/>
      </c>
      <c r="V647" s="17" t="str">
        <f t="shared" ref="V647:V710" si="562">IF(OR(G647="",N(G646)=0),"",G647/G646-1)</f>
        <v/>
      </c>
      <c r="W647" s="17" t="str">
        <f t="shared" ref="W647:W710" si="563">IF(OR(H647="",N(H646)=0),"",H647/H646-1)</f>
        <v/>
      </c>
      <c r="X647" s="17" t="str">
        <f t="shared" ref="X647:X710" si="564">IF(OR(I647="",N(I646)=0),"",I647/I646-1)</f>
        <v/>
      </c>
      <c r="Y647" s="17" t="str">
        <f t="shared" ref="Y647:Y710" si="565">IF(OR(J647="",N(J646)=0),"",J647/J646-1)</f>
        <v/>
      </c>
      <c r="Z647" s="17">
        <f t="shared" ref="Z647:Z710" si="566">IF(OR(K647="",N(K646)=0),"",K647/K646-1)</f>
        <v>7.733952049497228E-3</v>
      </c>
      <c r="AA647" s="17">
        <f t="shared" ref="AA647:AA710" si="567">IF(OR(L647="",N(L646)=0),"",L647/L646-1)</f>
        <v>6.8027210884353817E-2</v>
      </c>
      <c r="AB647" s="17">
        <f t="shared" ref="AB647:AB710" si="568">IF(OR(M647="",N(M646)=0),"",M647/M646-1)</f>
        <v>4.6305418719211788E-2</v>
      </c>
      <c r="AC647" s="17">
        <f t="shared" ref="AC647:AC710" si="569">IF(OR(N647="",N(N646)=0),"",N647/N646-1)</f>
        <v>7.3046018991962391E-4</v>
      </c>
      <c r="AE647" s="17" t="str">
        <f t="shared" ref="AE647:AE710" ca="1" si="570">IFERROR(IF(OR(B647="",OFFSET(B647,-12,0)=""),"",B647/OFFSET(B647,-12,0)-1),"")</f>
        <v/>
      </c>
      <c r="AF647" s="17" t="str">
        <f t="shared" ref="AF647:AF710" ca="1" si="571">IFERROR(IF(OR(C647="",OFFSET(C647,-12,0)=""),"",C647/OFFSET(C647,-12,0)-1),"")</f>
        <v/>
      </c>
      <c r="AG647" s="17" t="str">
        <f t="shared" ref="AG647:AG710" ca="1" si="572">IFERROR(IF(OR(D647="",OFFSET(D647,-12,0)=""),"",D647/OFFSET(D647,-12,0)-1),"")</f>
        <v/>
      </c>
      <c r="AH647" s="17" t="str">
        <f t="shared" ref="AH647:AH710" ca="1" si="573">IFERROR(IF(OR(E647="",OFFSET(E647,-12,0)=""),"",E647/OFFSET(E647,-12,0)-1),"")</f>
        <v/>
      </c>
      <c r="AI647" s="17" t="str">
        <f t="shared" ref="AI647:AI710" ca="1" si="574">IFERROR(IF(OR(F647="",OFFSET(F647,-12,0)=""),"",F647/OFFSET(F647,-12,0)-1),"")</f>
        <v/>
      </c>
      <c r="AJ647" s="17" t="str">
        <f t="shared" ref="AJ647:AJ710" ca="1" si="575">IFERROR(IF(OR(G647="",OFFSET(G647,-12,0)=""),"",G647/OFFSET(G647,-12,0)-1),"")</f>
        <v/>
      </c>
      <c r="AK647" s="17" t="str">
        <f t="shared" ref="AK647:AK710" ca="1" si="576">IFERROR(IF(OR(H647="",OFFSET(H647,-12,0)=""),"",H647/OFFSET(H647,-12,0)-1),"")</f>
        <v/>
      </c>
      <c r="AL647" s="17" t="str">
        <f t="shared" ref="AL647:AL710" ca="1" si="577">IFERROR(IF(OR(I647="",OFFSET(I647,-12,0)=""),"",I647/OFFSET(I647,-12,0)-1),"")</f>
        <v/>
      </c>
      <c r="AM647" s="17" t="str">
        <f t="shared" ref="AM647:AM710" ca="1" si="578">IFERROR(IF(OR(J647="",OFFSET(J647,-12,0)=""),"",J647/OFFSET(J647,-12,0)-1),"")</f>
        <v/>
      </c>
      <c r="AN647" s="17">
        <f t="shared" ref="AN647:AN710" ca="1" si="579">IFERROR(IF(OR(K647="",OFFSET(K647,-12,0)=""),"",K647/OFFSET(K647,-12,0)-1),"")</f>
        <v>4.5746388443017816E-2</v>
      </c>
      <c r="AO647" s="17">
        <f t="shared" ref="AO647:AO710" ca="1" si="580">IFERROR(IF(OR(L647="",OFFSET(L647,-12,0)=""),"",L647/OFFSET(L647,-12,0)-1),"")</f>
        <v>0.18045112781954886</v>
      </c>
      <c r="AP647" s="17">
        <f t="shared" ref="AP647:AP710" ca="1" si="581">IFERROR(IF(OR(M647="",OFFSET(M647,-12,0)=""),"",M647/OFFSET(M647,-12,0)-1),"")</f>
        <v>0.19729425028184888</v>
      </c>
      <c r="AQ647" s="17">
        <f t="shared" ref="AQ647:AQ710" ca="1" si="582">IFERROR(IF(OR(N647="",OFFSET(N647,-12,0)=""),"",N647/OFFSET(N647,-12,0)-1),"")</f>
        <v>2.3151605675877374E-2</v>
      </c>
      <c r="AS647" s="17" t="str">
        <f t="shared" ref="AS647:AS710" ca="1" si="583">IFERROR(IF(OR(B647="",OFFSET(B647,-3,0)=""),"",(B647/OFFSET(B647,-3,0))^4-1),"")</f>
        <v/>
      </c>
      <c r="AT647" s="17" t="str">
        <f t="shared" ref="AT647:AT710" ca="1" si="584">IFERROR(IF(OR(C647="",OFFSET(C647,-3,0)=""),"",(C647/OFFSET(C647,-3,0))^4-1),"")</f>
        <v/>
      </c>
      <c r="AU647" s="17" t="str">
        <f t="shared" ref="AU647:AU710" ca="1" si="585">IFERROR(IF(OR(D647="",OFFSET(D647,-3,0)=""),"",(D647/OFFSET(D647,-3,0))^4-1),"")</f>
        <v/>
      </c>
      <c r="AV647" s="17" t="str">
        <f t="shared" ref="AV647:AV710" ca="1" si="586">IFERROR(IF(OR(E647="",OFFSET(E647,-3,0)=""),"",(E647/OFFSET(E647,-3,0))^4-1),"")</f>
        <v/>
      </c>
      <c r="AW647" s="17" t="str">
        <f t="shared" ref="AW647:AW710" ca="1" si="587">IFERROR(IF(OR(F647="",OFFSET(F647,-3,0)=""),"",(F647/OFFSET(F647,-3,0))^4-1),"")</f>
        <v/>
      </c>
      <c r="AX647" s="17" t="str">
        <f t="shared" ref="AX647:AX710" ca="1" si="588">IFERROR(IF(OR(G647="",OFFSET(G647,-3,0)=""),"",(G647/OFFSET(G647,-3,0))^4-1),"")</f>
        <v/>
      </c>
      <c r="AY647" s="17" t="str">
        <f t="shared" ref="AY647:AY710" ca="1" si="589">IFERROR(IF(OR(H647="",OFFSET(H647,-3,0)=""),"",(H647/OFFSET(H647,-3,0))^4-1),"")</f>
        <v/>
      </c>
      <c r="AZ647" s="17" t="str">
        <f t="shared" ref="AZ647:AZ710" ca="1" si="590">IFERROR(IF(OR(I647="",OFFSET(I647,-3,0)=""),"",(I647/OFFSET(I647,-3,0))^4-1),"")</f>
        <v/>
      </c>
      <c r="BA647" s="17" t="str">
        <f t="shared" ref="BA647:BA710" ca="1" si="591">IFERROR(IF(OR(J647="",OFFSET(J647,-3,0)=""),"",(J647/OFFSET(J647,-3,0))^4-1),"")</f>
        <v/>
      </c>
      <c r="BB647" s="17">
        <f t="shared" ref="BB647:BB710" ca="1" si="592">IFERROR(IF(OR(K647="",OFFSET(K647,-3,0)=""),"",(K647/OFFSET(K647,-3,0))^4-1),"")</f>
        <v>3.1296546256402991E-2</v>
      </c>
      <c r="BC647" s="17">
        <f t="shared" ref="BC647:BC710" ca="1" si="593">IFERROR(IF(OR(L647="",OFFSET(L647,-3,0)=""),"",(L647/OFFSET(L647,-3,0))^4-1),"")</f>
        <v>2.5888629278313147E-2</v>
      </c>
      <c r="BD647" s="17">
        <f t="shared" ref="BD647:BD710" ca="1" si="594">IFERROR(IF(OR(M647="",OFFSET(M647,-3,0)=""),"",(M647/OFFSET(M647,-3,0))^4-1),"")</f>
        <v>0.23702986515618685</v>
      </c>
      <c r="BE647" s="17">
        <f t="shared" ref="BE647:BE710" ca="1" si="595">IFERROR(IF(OR(N647="",OFFSET(N647,-3,0)=""),"",(N647/OFFSET(N647,-3,0))^4-1),"")</f>
        <v>2.9250437515100369E-3</v>
      </c>
      <c r="BG647" s="17" t="str">
        <f t="shared" ref="BG647:BG710" ca="1" si="596">IFERROR(IF(OR(B647="",OFFSET(B647,-6,0)=""),"",(B647/OFFSET(B647,-6,0))^2-1),"")</f>
        <v/>
      </c>
      <c r="BH647" s="17" t="str">
        <f t="shared" ref="BH647:BH710" ca="1" si="597">IFERROR(IF(OR(C647="",OFFSET(C647,-6,0)=""),"",(C647/OFFSET(C647,-6,0))^2-1),"")</f>
        <v/>
      </c>
      <c r="BI647" s="17" t="str">
        <f t="shared" ref="BI647:BI710" ca="1" si="598">IFERROR(IF(OR(D647="",OFFSET(D647,-6,0)=""),"",(D647/OFFSET(D647,-6,0))^2-1),"")</f>
        <v/>
      </c>
      <c r="BJ647" s="17" t="str">
        <f t="shared" ref="BJ647:BJ710" ca="1" si="599">IFERROR(IF(OR(E647="",OFFSET(E647,-6,0)=""),"",(E647/OFFSET(E647,-6,0))^2-1),"")</f>
        <v/>
      </c>
      <c r="BK647" s="17" t="str">
        <f t="shared" ref="BK647:BK710" ca="1" si="600">IFERROR(IF(OR(F647="",OFFSET(F647,-6,0)=""),"",(F647/OFFSET(F647,-6,0))^2-1),"")</f>
        <v/>
      </c>
      <c r="BL647" s="17" t="str">
        <f t="shared" ref="BL647:BL710" ca="1" si="601">IFERROR(IF(OR(G647="",OFFSET(G647,-6,0)=""),"",(G647/OFFSET(G647,-6,0))^2-1),"")</f>
        <v/>
      </c>
      <c r="BM647" s="17" t="str">
        <f t="shared" ref="BM647:BM710" ca="1" si="602">IFERROR(IF(OR(H647="",OFFSET(H647,-6,0)=""),"",(H647/OFFSET(H647,-6,0))^2-1),"")</f>
        <v/>
      </c>
      <c r="BN647" s="17" t="str">
        <f t="shared" ref="BN647:BN710" ca="1" si="603">IFERROR(IF(OR(I647="",OFFSET(I647,-6,0)=""),"",(I647/OFFSET(I647,-6,0))^2-1),"")</f>
        <v/>
      </c>
      <c r="BO647" s="17" t="str">
        <f t="shared" ref="BO647:BO710" ca="1" si="604">IFERROR(IF(OR(J647="",OFFSET(J647,-6,0)=""),"",(J647/OFFSET(J647,-6,0))^2-1),"")</f>
        <v/>
      </c>
      <c r="BP647" s="17">
        <f t="shared" ref="BP647:BP710" ca="1" si="605">IFERROR(IF(OR(K647="",OFFSET(K647,-6,0)=""),"",(K647/OFFSET(K647,-6,0))^2-1),"")</f>
        <v>2.9813981813064938E-2</v>
      </c>
      <c r="BQ647" s="17">
        <f t="shared" ref="BQ647:BQ710" ca="1" si="606">IFERROR(IF(OR(L647="",OFFSET(L647,-6,0)=""),"",(L647/OFFSET(L647,-6,0))^2-1),"")</f>
        <v>0.23108042302937948</v>
      </c>
      <c r="BR647" s="17">
        <f t="shared" ref="BR647:BR710" ca="1" si="607">IFERROR(IF(OR(M647="",OFFSET(M647,-6,0)=""),"",(M647/OFFSET(M647,-6,0))^2-1),"")</f>
        <v>0.13464163805357909</v>
      </c>
      <c r="BS647" s="17">
        <f t="shared" ref="BS647:BS710" ca="1" si="608">IFERROR(IF(OR(N647="",OFFSET(N647,-6,0)=""),"",(N647/OFFSET(N647,-6,0))^2-1),"")</f>
        <v>1.4759948096885855E-2</v>
      </c>
      <c r="BX647">
        <f>IF('Macrobond Imports'!FG646="","",'Macrobond Imports'!FG646)</f>
        <v>136.69999999999999</v>
      </c>
      <c r="BY647" t="str">
        <f>IF('Macrobond Imports'!AI646="","",'Macrobond Imports'!AI646)</f>
        <v/>
      </c>
      <c r="CA647" s="37">
        <f t="shared" ref="CA647:CA710" ca="1" si="609">IFERROR(IF(OR(BX647="",OFFSET(BX647,-12,0)=""),"",BX647/OFFSET(BX647,-12,0)-1),"")</f>
        <v>0.43291404612159301</v>
      </c>
      <c r="CB647" s="37" t="str">
        <f t="shared" ref="CB647:CB710" ca="1" si="610">IFERROR(IF(OR(BY647="",OFFSET(BY647,-12,0)=""),"",BY647/OFFSET(BY647,-12,0)-1),"")</f>
        <v/>
      </c>
    </row>
    <row r="648" spans="1:80" x14ac:dyDescent="0.25">
      <c r="A648" s="10">
        <f>IF('Macrobond Imports'!A647="","",'Macrobond Imports'!A647)</f>
        <v>36800</v>
      </c>
      <c r="B648" s="9" t="str">
        <f>IF('Macrobond Imports'!B647="","",'Macrobond Imports'!B647)</f>
        <v/>
      </c>
      <c r="C648" s="9" t="str">
        <f>IF('Macrobond Imports'!C647="","",'Macrobond Imports'!C647)</f>
        <v/>
      </c>
      <c r="D648" s="9" t="str">
        <f>IF('Macrobond Imports'!Z647="","",'Macrobond Imports'!Z647)</f>
        <v/>
      </c>
      <c r="E648" s="9" t="str">
        <f>IF('Macrobond Imports'!BH647="","",'Macrobond Imports'!BH647)</f>
        <v/>
      </c>
      <c r="F648" s="9" t="str">
        <f>IF('Macrobond Imports'!BJ647="","",'Macrobond Imports'!BJ647)</f>
        <v/>
      </c>
      <c r="G648" s="9" t="str">
        <f>IF('Macrobond Imports'!BK647="","",'Macrobond Imports'!BK647)</f>
        <v/>
      </c>
      <c r="H648" s="9" t="str">
        <f>IF('Macrobond Imports'!BL647="","",'Macrobond Imports'!BL647)</f>
        <v/>
      </c>
      <c r="I648" s="9" t="str">
        <f>IF('Macrobond Imports'!BS647="","",'Macrobond Imports'!BS647)</f>
        <v/>
      </c>
      <c r="J648" s="9" t="str">
        <f>IF('Macrobond Imports'!AA647="","",'Macrobond Imports'!AA647)</f>
        <v/>
      </c>
      <c r="K648" s="9">
        <f>IF('Macrobond Imports'!DF647="","",'Macrobond Imports'!DF647)</f>
        <v>130.69999999999999</v>
      </c>
      <c r="L648" s="9">
        <f>IF('Macrobond Imports'!EA647="","",'Macrobond Imports'!EA647)</f>
        <v>130.19999999999999</v>
      </c>
      <c r="M648" s="9">
        <f>IF('Macrobond Imports'!FA647="","",'Macrobond Imports'!FA647)</f>
        <v>107.6</v>
      </c>
      <c r="N648" s="9">
        <f>IF('Macrobond Imports'!FC647="","",'Macrobond Imports'!FC647)</f>
        <v>137.1</v>
      </c>
      <c r="P648" s="16">
        <f t="shared" si="556"/>
        <v>36800</v>
      </c>
      <c r="Q648" s="17" t="str">
        <f t="shared" si="557"/>
        <v/>
      </c>
      <c r="R648" s="17" t="str">
        <f t="shared" si="558"/>
        <v/>
      </c>
      <c r="S648" s="17" t="str">
        <f t="shared" si="559"/>
        <v/>
      </c>
      <c r="T648" s="17" t="str">
        <f t="shared" si="560"/>
        <v/>
      </c>
      <c r="U648" s="17" t="str">
        <f t="shared" si="561"/>
        <v/>
      </c>
      <c r="V648" s="17" t="str">
        <f t="shared" si="562"/>
        <v/>
      </c>
      <c r="W648" s="17" t="str">
        <f t="shared" si="563"/>
        <v/>
      </c>
      <c r="X648" s="17" t="str">
        <f t="shared" si="564"/>
        <v/>
      </c>
      <c r="Y648" s="17" t="str">
        <f t="shared" si="565"/>
        <v/>
      </c>
      <c r="Z648" s="17">
        <f t="shared" si="566"/>
        <v>3.0698388334611248E-3</v>
      </c>
      <c r="AA648" s="17">
        <f t="shared" si="567"/>
        <v>3.6624203821655987E-2</v>
      </c>
      <c r="AB648" s="17">
        <f t="shared" si="568"/>
        <v>1.3182674199623268E-2</v>
      </c>
      <c r="AC648" s="17">
        <f t="shared" si="569"/>
        <v>7.2992700729912485E-4</v>
      </c>
      <c r="AE648" s="17" t="str">
        <f t="shared" ca="1" si="570"/>
        <v/>
      </c>
      <c r="AF648" s="17" t="str">
        <f t="shared" ca="1" si="571"/>
        <v/>
      </c>
      <c r="AG648" s="17" t="str">
        <f t="shared" ca="1" si="572"/>
        <v/>
      </c>
      <c r="AH648" s="17" t="str">
        <f t="shared" ca="1" si="573"/>
        <v/>
      </c>
      <c r="AI648" s="17" t="str">
        <f t="shared" ca="1" si="574"/>
        <v/>
      </c>
      <c r="AJ648" s="17" t="str">
        <f t="shared" ca="1" si="575"/>
        <v/>
      </c>
      <c r="AK648" s="17" t="str">
        <f t="shared" ca="1" si="576"/>
        <v/>
      </c>
      <c r="AL648" s="17" t="str">
        <f t="shared" ca="1" si="577"/>
        <v/>
      </c>
      <c r="AM648" s="17" t="str">
        <f t="shared" ca="1" si="578"/>
        <v/>
      </c>
      <c r="AN648" s="17">
        <f t="shared" ca="1" si="579"/>
        <v>4.643714971977575E-2</v>
      </c>
      <c r="AO648" s="17">
        <f t="shared" ca="1" si="580"/>
        <v>0.25433526011560681</v>
      </c>
      <c r="AP648" s="17">
        <f t="shared" ca="1" si="581"/>
        <v>0.21995464852607705</v>
      </c>
      <c r="AQ648" s="17">
        <f t="shared" ca="1" si="582"/>
        <v>2.0848845867460719E-2</v>
      </c>
      <c r="AS648" s="17" t="str">
        <f t="shared" ca="1" si="583"/>
        <v/>
      </c>
      <c r="AT648" s="17" t="str">
        <f t="shared" ca="1" si="584"/>
        <v/>
      </c>
      <c r="AU648" s="17" t="str">
        <f t="shared" ca="1" si="585"/>
        <v/>
      </c>
      <c r="AV648" s="17" t="str">
        <f t="shared" ca="1" si="586"/>
        <v/>
      </c>
      <c r="AW648" s="17" t="str">
        <f t="shared" ca="1" si="587"/>
        <v/>
      </c>
      <c r="AX648" s="17" t="str">
        <f t="shared" ca="1" si="588"/>
        <v/>
      </c>
      <c r="AY648" s="17" t="str">
        <f t="shared" ca="1" si="589"/>
        <v/>
      </c>
      <c r="AZ648" s="17" t="str">
        <f t="shared" ca="1" si="590"/>
        <v/>
      </c>
      <c r="BA648" s="17" t="str">
        <f t="shared" ca="1" si="591"/>
        <v/>
      </c>
      <c r="BB648" s="17">
        <f t="shared" ca="1" si="592"/>
        <v>3.4385309940822006E-2</v>
      </c>
      <c r="BC648" s="17">
        <f t="shared" ca="1" si="593"/>
        <v>0.29294866224927785</v>
      </c>
      <c r="BD648" s="17">
        <f t="shared" ca="1" si="594"/>
        <v>0.24323248445068346</v>
      </c>
      <c r="BE648" s="17">
        <f t="shared" ca="1" si="595"/>
        <v>0</v>
      </c>
      <c r="BG648" s="17" t="str">
        <f t="shared" ca="1" si="596"/>
        <v/>
      </c>
      <c r="BH648" s="17" t="str">
        <f t="shared" ca="1" si="597"/>
        <v/>
      </c>
      <c r="BI648" s="17" t="str">
        <f t="shared" ca="1" si="598"/>
        <v/>
      </c>
      <c r="BJ648" s="17" t="str">
        <f t="shared" ca="1" si="599"/>
        <v/>
      </c>
      <c r="BK648" s="17" t="str">
        <f t="shared" ca="1" si="600"/>
        <v/>
      </c>
      <c r="BL648" s="17" t="str">
        <f t="shared" ca="1" si="601"/>
        <v/>
      </c>
      <c r="BM648" s="17" t="str">
        <f t="shared" ca="1" si="602"/>
        <v/>
      </c>
      <c r="BN648" s="17" t="str">
        <f t="shared" ca="1" si="603"/>
        <v/>
      </c>
      <c r="BO648" s="17" t="str">
        <f t="shared" ca="1" si="604"/>
        <v/>
      </c>
      <c r="BP648" s="17">
        <f t="shared" ca="1" si="605"/>
        <v>3.7762235213284034E-2</v>
      </c>
      <c r="BQ648" s="17">
        <f t="shared" ca="1" si="606"/>
        <v>0.36845852616589525</v>
      </c>
      <c r="BR648" s="17">
        <f t="shared" ca="1" si="607"/>
        <v>0.21791032215647577</v>
      </c>
      <c r="BS648" s="17">
        <f t="shared" ca="1" si="608"/>
        <v>8.8105301292114024E-3</v>
      </c>
      <c r="BX648">
        <f>IF('Macrobond Imports'!FG647="","",'Macrobond Imports'!FG647)</f>
        <v>144.80000000000001</v>
      </c>
      <c r="BY648" t="str">
        <f>IF('Macrobond Imports'!AI647="","",'Macrobond Imports'!AI647)</f>
        <v/>
      </c>
      <c r="CA648" s="37">
        <f t="shared" ca="1" si="609"/>
        <v>0.63246899661781297</v>
      </c>
      <c r="CB648" s="37" t="str">
        <f t="shared" ca="1" si="610"/>
        <v/>
      </c>
    </row>
    <row r="649" spans="1:80" x14ac:dyDescent="0.25">
      <c r="A649" s="10">
        <f>IF('Macrobond Imports'!A648="","",'Macrobond Imports'!A648)</f>
        <v>36831</v>
      </c>
      <c r="B649" s="9" t="str">
        <f>IF('Macrobond Imports'!B648="","",'Macrobond Imports'!B648)</f>
        <v/>
      </c>
      <c r="C649" s="9" t="str">
        <f>IF('Macrobond Imports'!C648="","",'Macrobond Imports'!C648)</f>
        <v/>
      </c>
      <c r="D649" s="9" t="str">
        <f>IF('Macrobond Imports'!Z648="","",'Macrobond Imports'!Z648)</f>
        <v/>
      </c>
      <c r="E649" s="9" t="str">
        <f>IF('Macrobond Imports'!BH648="","",'Macrobond Imports'!BH648)</f>
        <v/>
      </c>
      <c r="F649" s="9" t="str">
        <f>IF('Macrobond Imports'!BJ648="","",'Macrobond Imports'!BJ648)</f>
        <v/>
      </c>
      <c r="G649" s="9" t="str">
        <f>IF('Macrobond Imports'!BK648="","",'Macrobond Imports'!BK648)</f>
        <v/>
      </c>
      <c r="H649" s="9" t="str">
        <f>IF('Macrobond Imports'!BL648="","",'Macrobond Imports'!BL648)</f>
        <v/>
      </c>
      <c r="I649" s="9" t="str">
        <f>IF('Macrobond Imports'!BS648="","",'Macrobond Imports'!BS648)</f>
        <v/>
      </c>
      <c r="J649" s="9" t="str">
        <f>IF('Macrobond Imports'!AA648="","",'Macrobond Imports'!AA648)</f>
        <v/>
      </c>
      <c r="K649" s="9">
        <f>IF('Macrobond Imports'!DF648="","",'Macrobond Imports'!DF648)</f>
        <v>130.69999999999999</v>
      </c>
      <c r="L649" s="9">
        <f>IF('Macrobond Imports'!EA648="","",'Macrobond Imports'!EA648)</f>
        <v>129.1</v>
      </c>
      <c r="M649" s="9">
        <f>IF('Macrobond Imports'!FA648="","",'Macrobond Imports'!FA648)</f>
        <v>108.4</v>
      </c>
      <c r="N649" s="9">
        <f>IF('Macrobond Imports'!FC648="","",'Macrobond Imports'!FC648)</f>
        <v>136.9</v>
      </c>
      <c r="P649" s="16">
        <f t="shared" si="556"/>
        <v>36831</v>
      </c>
      <c r="Q649" s="17" t="str">
        <f t="shared" si="557"/>
        <v/>
      </c>
      <c r="R649" s="17" t="str">
        <f t="shared" si="558"/>
        <v/>
      </c>
      <c r="S649" s="17" t="str">
        <f t="shared" si="559"/>
        <v/>
      </c>
      <c r="T649" s="17" t="str">
        <f t="shared" si="560"/>
        <v/>
      </c>
      <c r="U649" s="17" t="str">
        <f t="shared" si="561"/>
        <v/>
      </c>
      <c r="V649" s="17" t="str">
        <f t="shared" si="562"/>
        <v/>
      </c>
      <c r="W649" s="17" t="str">
        <f t="shared" si="563"/>
        <v/>
      </c>
      <c r="X649" s="17" t="str">
        <f t="shared" si="564"/>
        <v/>
      </c>
      <c r="Y649" s="17" t="str">
        <f t="shared" si="565"/>
        <v/>
      </c>
      <c r="Z649" s="17">
        <f t="shared" si="566"/>
        <v>0</v>
      </c>
      <c r="AA649" s="17">
        <f t="shared" si="567"/>
        <v>-8.4485407066051676E-3</v>
      </c>
      <c r="AB649" s="17">
        <f t="shared" si="568"/>
        <v>7.4349442379182396E-3</v>
      </c>
      <c r="AC649" s="17">
        <f t="shared" si="569"/>
        <v>-1.4587892049597873E-3</v>
      </c>
      <c r="AE649" s="17" t="str">
        <f t="shared" ca="1" si="570"/>
        <v/>
      </c>
      <c r="AF649" s="17" t="str">
        <f t="shared" ca="1" si="571"/>
        <v/>
      </c>
      <c r="AG649" s="17" t="str">
        <f t="shared" ca="1" si="572"/>
        <v/>
      </c>
      <c r="AH649" s="17" t="str">
        <f t="shared" ca="1" si="573"/>
        <v/>
      </c>
      <c r="AI649" s="17" t="str">
        <f t="shared" ca="1" si="574"/>
        <v/>
      </c>
      <c r="AJ649" s="17" t="str">
        <f t="shared" ca="1" si="575"/>
        <v/>
      </c>
      <c r="AK649" s="17" t="str">
        <f t="shared" ca="1" si="576"/>
        <v/>
      </c>
      <c r="AL649" s="17" t="str">
        <f t="shared" ca="1" si="577"/>
        <v/>
      </c>
      <c r="AM649" s="17" t="str">
        <f t="shared" ca="1" si="578"/>
        <v/>
      </c>
      <c r="AN649" s="17">
        <f t="shared" ca="1" si="579"/>
        <v>4.226475279106845E-2</v>
      </c>
      <c r="AO649" s="17">
        <f t="shared" ca="1" si="580"/>
        <v>0.17684594348222427</v>
      </c>
      <c r="AP649" s="17">
        <f t="shared" ca="1" si="581"/>
        <v>0.19911504424778759</v>
      </c>
      <c r="AQ649" s="17">
        <f t="shared" ca="1" si="582"/>
        <v>1.7843866171003864E-2</v>
      </c>
      <c r="AS649" s="17" t="str">
        <f t="shared" ca="1" si="583"/>
        <v/>
      </c>
      <c r="AT649" s="17" t="str">
        <f t="shared" ca="1" si="584"/>
        <v/>
      </c>
      <c r="AU649" s="17" t="str">
        <f t="shared" ca="1" si="585"/>
        <v/>
      </c>
      <c r="AV649" s="17" t="str">
        <f t="shared" ca="1" si="586"/>
        <v/>
      </c>
      <c r="AW649" s="17" t="str">
        <f t="shared" ca="1" si="587"/>
        <v/>
      </c>
      <c r="AX649" s="17" t="str">
        <f t="shared" ca="1" si="588"/>
        <v/>
      </c>
      <c r="AY649" s="17" t="str">
        <f t="shared" ca="1" si="589"/>
        <v/>
      </c>
      <c r="AZ649" s="17" t="str">
        <f t="shared" ca="1" si="590"/>
        <v/>
      </c>
      <c r="BA649" s="17" t="str">
        <f t="shared" ca="1" si="591"/>
        <v/>
      </c>
      <c r="BB649" s="17">
        <f t="shared" ca="1" si="592"/>
        <v>4.4018635513087156E-2</v>
      </c>
      <c r="BC649" s="17">
        <f t="shared" ca="1" si="593"/>
        <v>0.45236469112442945</v>
      </c>
      <c r="BD649" s="17">
        <f t="shared" ca="1" si="594"/>
        <v>0.30092709733900391</v>
      </c>
      <c r="BE649" s="17">
        <f t="shared" ca="1" si="595"/>
        <v>0</v>
      </c>
      <c r="BG649" s="17" t="str">
        <f t="shared" ca="1" si="596"/>
        <v/>
      </c>
      <c r="BH649" s="17" t="str">
        <f t="shared" ca="1" si="597"/>
        <v/>
      </c>
      <c r="BI649" s="17" t="str">
        <f t="shared" ca="1" si="598"/>
        <v/>
      </c>
      <c r="BJ649" s="17" t="str">
        <f t="shared" ca="1" si="599"/>
        <v/>
      </c>
      <c r="BK649" s="17" t="str">
        <f t="shared" ca="1" si="600"/>
        <v/>
      </c>
      <c r="BL649" s="17" t="str">
        <f t="shared" ca="1" si="601"/>
        <v/>
      </c>
      <c r="BM649" s="17" t="str">
        <f t="shared" ca="1" si="602"/>
        <v/>
      </c>
      <c r="BN649" s="17" t="str">
        <f t="shared" ca="1" si="603"/>
        <v/>
      </c>
      <c r="BO649" s="17" t="str">
        <f t="shared" ca="1" si="604"/>
        <v/>
      </c>
      <c r="BP649" s="17">
        <f t="shared" ca="1" si="605"/>
        <v>3.9381840484227881E-2</v>
      </c>
      <c r="BQ649" s="17">
        <f t="shared" ca="1" si="606"/>
        <v>0.25806139941017547</v>
      </c>
      <c r="BR649" s="17">
        <f t="shared" ca="1" si="607"/>
        <v>0.27767780349925664</v>
      </c>
      <c r="BS649" s="17">
        <f t="shared" ca="1" si="608"/>
        <v>4.3972097948721256E-3</v>
      </c>
      <c r="BX649">
        <f>IF('Macrobond Imports'!FG648="","",'Macrobond Imports'!FG648)</f>
        <v>140.9</v>
      </c>
      <c r="BY649" t="str">
        <f>IF('Macrobond Imports'!AI648="","",'Macrobond Imports'!AI648)</f>
        <v/>
      </c>
      <c r="CA649" s="37">
        <f t="shared" ca="1" si="609"/>
        <v>0.42467138523761383</v>
      </c>
      <c r="CB649" s="37" t="str">
        <f t="shared" ca="1" si="610"/>
        <v/>
      </c>
    </row>
    <row r="650" spans="1:80" x14ac:dyDescent="0.25">
      <c r="A650" s="10">
        <f>IF('Macrobond Imports'!A649="","",'Macrobond Imports'!A649)</f>
        <v>36861</v>
      </c>
      <c r="B650" s="9" t="str">
        <f>IF('Macrobond Imports'!B649="","",'Macrobond Imports'!B649)</f>
        <v/>
      </c>
      <c r="C650" s="9" t="str">
        <f>IF('Macrobond Imports'!C649="","",'Macrobond Imports'!C649)</f>
        <v/>
      </c>
      <c r="D650" s="9" t="str">
        <f>IF('Macrobond Imports'!Z649="","",'Macrobond Imports'!Z649)</f>
        <v/>
      </c>
      <c r="E650" s="9" t="str">
        <f>IF('Macrobond Imports'!BH649="","",'Macrobond Imports'!BH649)</f>
        <v/>
      </c>
      <c r="F650" s="9" t="str">
        <f>IF('Macrobond Imports'!BJ649="","",'Macrobond Imports'!BJ649)</f>
        <v/>
      </c>
      <c r="G650" s="9" t="str">
        <f>IF('Macrobond Imports'!BK649="","",'Macrobond Imports'!BK649)</f>
        <v/>
      </c>
      <c r="H650" s="9" t="str">
        <f>IF('Macrobond Imports'!BL649="","",'Macrobond Imports'!BL649)</f>
        <v/>
      </c>
      <c r="I650" s="9" t="str">
        <f>IF('Macrobond Imports'!BS649="","",'Macrobond Imports'!BS649)</f>
        <v/>
      </c>
      <c r="J650" s="9" t="str">
        <f>IF('Macrobond Imports'!AA649="","",'Macrobond Imports'!AA649)</f>
        <v/>
      </c>
      <c r="K650" s="9">
        <f>IF('Macrobond Imports'!DF649="","",'Macrobond Imports'!DF649)</f>
        <v>131.30000000000001</v>
      </c>
      <c r="L650" s="9">
        <f>IF('Macrobond Imports'!EA649="","",'Macrobond Imports'!EA649)</f>
        <v>141.1</v>
      </c>
      <c r="M650" s="9">
        <f>IF('Macrobond Imports'!FA649="","",'Macrobond Imports'!FA649)</f>
        <v>110.6</v>
      </c>
      <c r="N650" s="9">
        <f>IF('Macrobond Imports'!FC649="","",'Macrobond Imports'!FC649)</f>
        <v>136.9</v>
      </c>
      <c r="P650" s="16">
        <f t="shared" si="556"/>
        <v>36861</v>
      </c>
      <c r="Q650" s="17" t="str">
        <f t="shared" si="557"/>
        <v/>
      </c>
      <c r="R650" s="17" t="str">
        <f t="shared" si="558"/>
        <v/>
      </c>
      <c r="S650" s="17" t="str">
        <f t="shared" si="559"/>
        <v/>
      </c>
      <c r="T650" s="17" t="str">
        <f t="shared" si="560"/>
        <v/>
      </c>
      <c r="U650" s="17" t="str">
        <f t="shared" si="561"/>
        <v/>
      </c>
      <c r="V650" s="17" t="str">
        <f t="shared" si="562"/>
        <v/>
      </c>
      <c r="W650" s="17" t="str">
        <f t="shared" si="563"/>
        <v/>
      </c>
      <c r="X650" s="17" t="str">
        <f t="shared" si="564"/>
        <v/>
      </c>
      <c r="Y650" s="17" t="str">
        <f t="shared" si="565"/>
        <v/>
      </c>
      <c r="Z650" s="17">
        <f t="shared" si="566"/>
        <v>4.5906656465188878E-3</v>
      </c>
      <c r="AA650" s="17">
        <f t="shared" si="567"/>
        <v>9.2951200619674657E-2</v>
      </c>
      <c r="AB650" s="17">
        <f t="shared" si="568"/>
        <v>2.0295202952029356E-2</v>
      </c>
      <c r="AC650" s="17">
        <f t="shared" si="569"/>
        <v>0</v>
      </c>
      <c r="AE650" s="17" t="str">
        <f t="shared" ca="1" si="570"/>
        <v/>
      </c>
      <c r="AF650" s="17" t="str">
        <f t="shared" ca="1" si="571"/>
        <v/>
      </c>
      <c r="AG650" s="17" t="str">
        <f t="shared" ca="1" si="572"/>
        <v/>
      </c>
      <c r="AH650" s="17" t="str">
        <f t="shared" ca="1" si="573"/>
        <v/>
      </c>
      <c r="AI650" s="17" t="str">
        <f t="shared" ca="1" si="574"/>
        <v/>
      </c>
      <c r="AJ650" s="17" t="str">
        <f t="shared" ca="1" si="575"/>
        <v/>
      </c>
      <c r="AK650" s="17" t="str">
        <f t="shared" ca="1" si="576"/>
        <v/>
      </c>
      <c r="AL650" s="17" t="str">
        <f t="shared" ca="1" si="577"/>
        <v/>
      </c>
      <c r="AM650" s="17" t="str">
        <f t="shared" ca="1" si="578"/>
        <v/>
      </c>
      <c r="AN650" s="17">
        <f t="shared" ca="1" si="579"/>
        <v>4.3720190779014345E-2</v>
      </c>
      <c r="AO650" s="17">
        <f t="shared" ca="1" si="580"/>
        <v>0.3515325670498084</v>
      </c>
      <c r="AP650" s="17">
        <f t="shared" ca="1" si="581"/>
        <v>0.20217391304347809</v>
      </c>
      <c r="AQ650" s="17">
        <f t="shared" ca="1" si="582"/>
        <v>1.6332590942836012E-2</v>
      </c>
      <c r="AS650" s="17" t="str">
        <f t="shared" ca="1" si="583"/>
        <v/>
      </c>
      <c r="AT650" s="17" t="str">
        <f t="shared" ca="1" si="584"/>
        <v/>
      </c>
      <c r="AU650" s="17" t="str">
        <f t="shared" ca="1" si="585"/>
        <v/>
      </c>
      <c r="AV650" s="17" t="str">
        <f t="shared" ca="1" si="586"/>
        <v/>
      </c>
      <c r="AW650" s="17" t="str">
        <f t="shared" ca="1" si="587"/>
        <v/>
      </c>
      <c r="AX650" s="17" t="str">
        <f t="shared" ca="1" si="588"/>
        <v/>
      </c>
      <c r="AY650" s="17" t="str">
        <f t="shared" ca="1" si="589"/>
        <v/>
      </c>
      <c r="AZ650" s="17" t="str">
        <f t="shared" ca="1" si="590"/>
        <v/>
      </c>
      <c r="BA650" s="17" t="str">
        <f t="shared" ca="1" si="591"/>
        <v/>
      </c>
      <c r="BB650" s="17">
        <f t="shared" ca="1" si="592"/>
        <v>3.1053596564029284E-2</v>
      </c>
      <c r="BC650" s="17">
        <f t="shared" ca="1" si="593"/>
        <v>0.59275690822442151</v>
      </c>
      <c r="BD650" s="17">
        <f t="shared" ca="1" si="594"/>
        <v>0.17631176557297579</v>
      </c>
      <c r="BE650" s="17">
        <f t="shared" ca="1" si="595"/>
        <v>-2.9165128238983762E-3</v>
      </c>
      <c r="BG650" s="17" t="str">
        <f t="shared" ca="1" si="596"/>
        <v/>
      </c>
      <c r="BH650" s="17" t="str">
        <f t="shared" ca="1" si="597"/>
        <v/>
      </c>
      <c r="BI650" s="17" t="str">
        <f t="shared" ca="1" si="598"/>
        <v/>
      </c>
      <c r="BJ650" s="17" t="str">
        <f t="shared" ca="1" si="599"/>
        <v/>
      </c>
      <c r="BK650" s="17" t="str">
        <f t="shared" ca="1" si="600"/>
        <v/>
      </c>
      <c r="BL650" s="17" t="str">
        <f t="shared" ca="1" si="601"/>
        <v/>
      </c>
      <c r="BM650" s="17" t="str">
        <f t="shared" ca="1" si="602"/>
        <v/>
      </c>
      <c r="BN650" s="17" t="str">
        <f t="shared" ca="1" si="603"/>
        <v/>
      </c>
      <c r="BO650" s="17" t="str">
        <f t="shared" ca="1" si="604"/>
        <v/>
      </c>
      <c r="BP650" s="17">
        <f t="shared" ca="1" si="605"/>
        <v>3.1175064255205109E-2</v>
      </c>
      <c r="BQ650" s="17">
        <f t="shared" ca="1" si="606"/>
        <v>0.27827665290105208</v>
      </c>
      <c r="BR650" s="17">
        <f t="shared" ca="1" si="607"/>
        <v>0.20628884797480151</v>
      </c>
      <c r="BS650" s="17">
        <f t="shared" ca="1" si="608"/>
        <v>0</v>
      </c>
      <c r="BX650">
        <f>IF('Macrobond Imports'!FG649="","",'Macrobond Imports'!FG649)</f>
        <v>163.1</v>
      </c>
      <c r="BY650" t="str">
        <f>IF('Macrobond Imports'!AI649="","",'Macrobond Imports'!AI649)</f>
        <v/>
      </c>
      <c r="CA650" s="37">
        <f t="shared" ca="1" si="609"/>
        <v>0.85551763367463018</v>
      </c>
      <c r="CB650" s="37" t="str">
        <f t="shared" ca="1" si="610"/>
        <v/>
      </c>
    </row>
    <row r="651" spans="1:80" x14ac:dyDescent="0.25">
      <c r="A651" s="10">
        <f>IF('Macrobond Imports'!A650="","",'Macrobond Imports'!A650)</f>
        <v>36892</v>
      </c>
      <c r="B651" s="9" t="str">
        <f>IF('Macrobond Imports'!B650="","",'Macrobond Imports'!B650)</f>
        <v/>
      </c>
      <c r="C651" s="9" t="str">
        <f>IF('Macrobond Imports'!C650="","",'Macrobond Imports'!C650)</f>
        <v/>
      </c>
      <c r="D651" s="9" t="str">
        <f>IF('Macrobond Imports'!Z650="","",'Macrobond Imports'!Z650)</f>
        <v/>
      </c>
      <c r="E651" s="9" t="str">
        <f>IF('Macrobond Imports'!BH650="","",'Macrobond Imports'!BH650)</f>
        <v/>
      </c>
      <c r="F651" s="9" t="str">
        <f>IF('Macrobond Imports'!BJ650="","",'Macrobond Imports'!BJ650)</f>
        <v/>
      </c>
      <c r="G651" s="9" t="str">
        <f>IF('Macrobond Imports'!BK650="","",'Macrobond Imports'!BK650)</f>
        <v/>
      </c>
      <c r="H651" s="9" t="str">
        <f>IF('Macrobond Imports'!BL650="","",'Macrobond Imports'!BL650)</f>
        <v/>
      </c>
      <c r="I651" s="9" t="str">
        <f>IF('Macrobond Imports'!BS650="","",'Macrobond Imports'!BS650)</f>
        <v/>
      </c>
      <c r="J651" s="9" t="str">
        <f>IF('Macrobond Imports'!AA650="","",'Macrobond Imports'!AA650)</f>
        <v/>
      </c>
      <c r="K651" s="9">
        <f>IF('Macrobond Imports'!DF650="","",'Macrobond Imports'!DF650)</f>
        <v>132.1</v>
      </c>
      <c r="L651" s="9">
        <f>IF('Macrobond Imports'!EA650="","",'Macrobond Imports'!EA650)</f>
        <v>165.6</v>
      </c>
      <c r="M651" s="9">
        <f>IF('Macrobond Imports'!FA650="","",'Macrobond Imports'!FA650)</f>
        <v>113.8</v>
      </c>
      <c r="N651" s="9">
        <f>IF('Macrobond Imports'!FC650="","",'Macrobond Imports'!FC650)</f>
        <v>137.1</v>
      </c>
      <c r="P651" s="16">
        <f t="shared" si="556"/>
        <v>36892</v>
      </c>
      <c r="Q651" s="17" t="str">
        <f t="shared" si="557"/>
        <v/>
      </c>
      <c r="R651" s="17" t="str">
        <f t="shared" si="558"/>
        <v/>
      </c>
      <c r="S651" s="17" t="str">
        <f t="shared" si="559"/>
        <v/>
      </c>
      <c r="T651" s="17" t="str">
        <f t="shared" si="560"/>
        <v/>
      </c>
      <c r="U651" s="17" t="str">
        <f t="shared" si="561"/>
        <v/>
      </c>
      <c r="V651" s="17" t="str">
        <f t="shared" si="562"/>
        <v/>
      </c>
      <c r="W651" s="17" t="str">
        <f t="shared" si="563"/>
        <v/>
      </c>
      <c r="X651" s="17" t="str">
        <f t="shared" si="564"/>
        <v/>
      </c>
      <c r="Y651" s="17" t="str">
        <f t="shared" si="565"/>
        <v/>
      </c>
      <c r="Z651" s="17">
        <f t="shared" si="566"/>
        <v>6.0929169840060471E-3</v>
      </c>
      <c r="AA651" s="17">
        <f t="shared" si="567"/>
        <v>0.17363571934798006</v>
      </c>
      <c r="AB651" s="17">
        <f t="shared" si="568"/>
        <v>2.893309222423146E-2</v>
      </c>
      <c r="AC651" s="17">
        <f t="shared" si="569"/>
        <v>1.4609203798392478E-3</v>
      </c>
      <c r="AE651" s="17" t="str">
        <f t="shared" ca="1" si="570"/>
        <v/>
      </c>
      <c r="AF651" s="17" t="str">
        <f t="shared" ca="1" si="571"/>
        <v/>
      </c>
      <c r="AG651" s="17" t="str">
        <f t="shared" ca="1" si="572"/>
        <v/>
      </c>
      <c r="AH651" s="17" t="str">
        <f t="shared" ca="1" si="573"/>
        <v/>
      </c>
      <c r="AI651" s="17" t="str">
        <f t="shared" ca="1" si="574"/>
        <v/>
      </c>
      <c r="AJ651" s="17" t="str">
        <f t="shared" ca="1" si="575"/>
        <v/>
      </c>
      <c r="AK651" s="17" t="str">
        <f t="shared" ca="1" si="576"/>
        <v/>
      </c>
      <c r="AL651" s="17" t="str">
        <f t="shared" ca="1" si="577"/>
        <v/>
      </c>
      <c r="AM651" s="17" t="str">
        <f t="shared" ca="1" si="578"/>
        <v/>
      </c>
      <c r="AN651" s="17">
        <f t="shared" ca="1" si="579"/>
        <v>4.5094936708860667E-2</v>
      </c>
      <c r="AO651" s="17">
        <f t="shared" ca="1" si="580"/>
        <v>0.550561797752809</v>
      </c>
      <c r="AP651" s="17">
        <f t="shared" ca="1" si="581"/>
        <v>0.21711229946524058</v>
      </c>
      <c r="AQ651" s="17">
        <f t="shared" ca="1" si="582"/>
        <v>1.4803849000740277E-2</v>
      </c>
      <c r="AS651" s="17" t="str">
        <f t="shared" ca="1" si="583"/>
        <v/>
      </c>
      <c r="AT651" s="17" t="str">
        <f t="shared" ca="1" si="584"/>
        <v/>
      </c>
      <c r="AU651" s="17" t="str">
        <f t="shared" ca="1" si="585"/>
        <v/>
      </c>
      <c r="AV651" s="17" t="str">
        <f t="shared" ca="1" si="586"/>
        <v/>
      </c>
      <c r="AW651" s="17" t="str">
        <f t="shared" ca="1" si="587"/>
        <v/>
      </c>
      <c r="AX651" s="17" t="str">
        <f t="shared" ca="1" si="588"/>
        <v/>
      </c>
      <c r="AY651" s="17" t="str">
        <f t="shared" ca="1" si="589"/>
        <v/>
      </c>
      <c r="AZ651" s="17" t="str">
        <f t="shared" ca="1" si="590"/>
        <v/>
      </c>
      <c r="BA651" s="17" t="str">
        <f t="shared" ca="1" si="591"/>
        <v/>
      </c>
      <c r="BB651" s="17">
        <f t="shared" ca="1" si="592"/>
        <v>4.3539566155879283E-2</v>
      </c>
      <c r="BC651" s="17">
        <f t="shared" ca="1" si="593"/>
        <v>1.6169618579184148</v>
      </c>
      <c r="BD651" s="17">
        <f t="shared" ca="1" si="594"/>
        <v>0.25118048774980117</v>
      </c>
      <c r="BE651" s="17">
        <f t="shared" ca="1" si="595"/>
        <v>0</v>
      </c>
      <c r="BG651" s="17" t="str">
        <f t="shared" ca="1" si="596"/>
        <v/>
      </c>
      <c r="BH651" s="17" t="str">
        <f t="shared" ca="1" si="597"/>
        <v/>
      </c>
      <c r="BI651" s="17" t="str">
        <f t="shared" ca="1" si="598"/>
        <v/>
      </c>
      <c r="BJ651" s="17" t="str">
        <f t="shared" ca="1" si="599"/>
        <v/>
      </c>
      <c r="BK651" s="17" t="str">
        <f t="shared" ca="1" si="600"/>
        <v/>
      </c>
      <c r="BL651" s="17" t="str">
        <f t="shared" ca="1" si="601"/>
        <v/>
      </c>
      <c r="BM651" s="17" t="str">
        <f t="shared" ca="1" si="602"/>
        <v/>
      </c>
      <c r="BN651" s="17" t="str">
        <f t="shared" ca="1" si="603"/>
        <v/>
      </c>
      <c r="BO651" s="17" t="str">
        <f t="shared" ca="1" si="604"/>
        <v/>
      </c>
      <c r="BP651" s="17">
        <f t="shared" ca="1" si="605"/>
        <v>3.8952355776558534E-2</v>
      </c>
      <c r="BQ651" s="17">
        <f t="shared" ca="1" si="606"/>
        <v>0.83945571660559404</v>
      </c>
      <c r="BR651" s="17">
        <f t="shared" ca="1" si="607"/>
        <v>0.24720015485943669</v>
      </c>
      <c r="BS651" s="17">
        <f t="shared" ca="1" si="608"/>
        <v>0</v>
      </c>
      <c r="BX651">
        <f>IF('Macrobond Imports'!FG650="","",'Macrobond Imports'!FG650)</f>
        <v>214.8</v>
      </c>
      <c r="BY651" t="str">
        <f>IF('Macrobond Imports'!AI650="","",'Macrobond Imports'!AI650)</f>
        <v/>
      </c>
      <c r="CA651" s="37">
        <f t="shared" ca="1" si="609"/>
        <v>1.3347826086956522</v>
      </c>
      <c r="CB651" s="37" t="str">
        <f t="shared" ca="1" si="610"/>
        <v/>
      </c>
    </row>
    <row r="652" spans="1:80" x14ac:dyDescent="0.25">
      <c r="A652" s="10">
        <f>IF('Macrobond Imports'!A651="","",'Macrobond Imports'!A651)</f>
        <v>36923</v>
      </c>
      <c r="B652" s="9" t="str">
        <f>IF('Macrobond Imports'!B651="","",'Macrobond Imports'!B651)</f>
        <v/>
      </c>
      <c r="C652" s="9" t="str">
        <f>IF('Macrobond Imports'!C651="","",'Macrobond Imports'!C651)</f>
        <v/>
      </c>
      <c r="D652" s="9" t="str">
        <f>IF('Macrobond Imports'!Z651="","",'Macrobond Imports'!Z651)</f>
        <v/>
      </c>
      <c r="E652" s="9" t="str">
        <f>IF('Macrobond Imports'!BH651="","",'Macrobond Imports'!BH651)</f>
        <v/>
      </c>
      <c r="F652" s="9" t="str">
        <f>IF('Macrobond Imports'!BJ651="","",'Macrobond Imports'!BJ651)</f>
        <v/>
      </c>
      <c r="G652" s="9" t="str">
        <f>IF('Macrobond Imports'!BK651="","",'Macrobond Imports'!BK651)</f>
        <v/>
      </c>
      <c r="H652" s="9" t="str">
        <f>IF('Macrobond Imports'!BL651="","",'Macrobond Imports'!BL651)</f>
        <v/>
      </c>
      <c r="I652" s="9" t="str">
        <f>IF('Macrobond Imports'!BS651="","",'Macrobond Imports'!BS651)</f>
        <v/>
      </c>
      <c r="J652" s="9" t="str">
        <f>IF('Macrobond Imports'!AA651="","",'Macrobond Imports'!AA651)</f>
        <v/>
      </c>
      <c r="K652" s="9">
        <f>IF('Macrobond Imports'!DF651="","",'Macrobond Imports'!DF651)</f>
        <v>131.80000000000001</v>
      </c>
      <c r="L652" s="9">
        <f>IF('Macrobond Imports'!EA651="","",'Macrobond Imports'!EA651)</f>
        <v>141.69999999999999</v>
      </c>
      <c r="M652" s="9">
        <f>IF('Macrobond Imports'!FA651="","",'Macrobond Imports'!FA651)</f>
        <v>111.9</v>
      </c>
      <c r="N652" s="9">
        <f>IF('Macrobond Imports'!FC651="","",'Macrobond Imports'!FC651)</f>
        <v>137.30000000000001</v>
      </c>
      <c r="P652" s="16">
        <f t="shared" si="556"/>
        <v>36923</v>
      </c>
      <c r="Q652" s="17" t="str">
        <f t="shared" si="557"/>
        <v/>
      </c>
      <c r="R652" s="17" t="str">
        <f t="shared" si="558"/>
        <v/>
      </c>
      <c r="S652" s="17" t="str">
        <f t="shared" si="559"/>
        <v/>
      </c>
      <c r="T652" s="17" t="str">
        <f t="shared" si="560"/>
        <v/>
      </c>
      <c r="U652" s="17" t="str">
        <f t="shared" si="561"/>
        <v/>
      </c>
      <c r="V652" s="17" t="str">
        <f t="shared" si="562"/>
        <v/>
      </c>
      <c r="W652" s="17" t="str">
        <f t="shared" si="563"/>
        <v/>
      </c>
      <c r="X652" s="17" t="str">
        <f t="shared" si="564"/>
        <v/>
      </c>
      <c r="Y652" s="17" t="str">
        <f t="shared" si="565"/>
        <v/>
      </c>
      <c r="Z652" s="17">
        <f t="shared" si="566"/>
        <v>-2.2710068130202821E-3</v>
      </c>
      <c r="AA652" s="17">
        <f t="shared" si="567"/>
        <v>-0.14432367149758463</v>
      </c>
      <c r="AB652" s="17">
        <f t="shared" si="568"/>
        <v>-1.6695957820738072E-2</v>
      </c>
      <c r="AC652" s="17">
        <f t="shared" si="569"/>
        <v>1.4587892049600093E-3</v>
      </c>
      <c r="AE652" s="17" t="str">
        <f t="shared" ca="1" si="570"/>
        <v/>
      </c>
      <c r="AF652" s="17" t="str">
        <f t="shared" ca="1" si="571"/>
        <v/>
      </c>
      <c r="AG652" s="17" t="str">
        <f t="shared" ca="1" si="572"/>
        <v/>
      </c>
      <c r="AH652" s="17" t="str">
        <f t="shared" ca="1" si="573"/>
        <v/>
      </c>
      <c r="AI652" s="17" t="str">
        <f t="shared" ca="1" si="574"/>
        <v/>
      </c>
      <c r="AJ652" s="17" t="str">
        <f t="shared" ca="1" si="575"/>
        <v/>
      </c>
      <c r="AK652" s="17" t="str">
        <f t="shared" ca="1" si="576"/>
        <v/>
      </c>
      <c r="AL652" s="17" t="str">
        <f t="shared" ca="1" si="577"/>
        <v/>
      </c>
      <c r="AM652" s="17" t="str">
        <f t="shared" ca="1" si="578"/>
        <v/>
      </c>
      <c r="AN652" s="17">
        <f t="shared" ca="1" si="579"/>
        <v>3.3725490196078622E-2</v>
      </c>
      <c r="AO652" s="17">
        <f t="shared" ca="1" si="580"/>
        <v>0.27657657657657642</v>
      </c>
      <c r="AP652" s="17">
        <f t="shared" ca="1" si="581"/>
        <v>0.15005138746145952</v>
      </c>
      <c r="AQ652" s="17">
        <f t="shared" ca="1" si="582"/>
        <v>1.3284132841328455E-2</v>
      </c>
      <c r="AS652" s="17" t="str">
        <f t="shared" ca="1" si="583"/>
        <v/>
      </c>
      <c r="AT652" s="17" t="str">
        <f t="shared" ca="1" si="584"/>
        <v/>
      </c>
      <c r="AU652" s="17" t="str">
        <f t="shared" ca="1" si="585"/>
        <v/>
      </c>
      <c r="AV652" s="17" t="str">
        <f t="shared" ca="1" si="586"/>
        <v/>
      </c>
      <c r="AW652" s="17" t="str">
        <f t="shared" ca="1" si="587"/>
        <v/>
      </c>
      <c r="AX652" s="17" t="str">
        <f t="shared" ca="1" si="588"/>
        <v/>
      </c>
      <c r="AY652" s="17" t="str">
        <f t="shared" ca="1" si="589"/>
        <v/>
      </c>
      <c r="AZ652" s="17" t="str">
        <f t="shared" ca="1" si="590"/>
        <v/>
      </c>
      <c r="BA652" s="17" t="str">
        <f t="shared" ca="1" si="591"/>
        <v/>
      </c>
      <c r="BB652" s="17">
        <f t="shared" ca="1" si="592"/>
        <v>3.409226759179429E-2</v>
      </c>
      <c r="BC652" s="17">
        <f t="shared" ca="1" si="593"/>
        <v>0.45135760161746918</v>
      </c>
      <c r="BD652" s="17">
        <f t="shared" ca="1" si="594"/>
        <v>0.13554204003800541</v>
      </c>
      <c r="BE652" s="17">
        <f t="shared" ca="1" si="595"/>
        <v>1.173868580895876E-2</v>
      </c>
      <c r="BG652" s="17" t="str">
        <f t="shared" ca="1" si="596"/>
        <v/>
      </c>
      <c r="BH652" s="17" t="str">
        <f t="shared" ca="1" si="597"/>
        <v/>
      </c>
      <c r="BI652" s="17" t="str">
        <f t="shared" ca="1" si="598"/>
        <v/>
      </c>
      <c r="BJ652" s="17" t="str">
        <f t="shared" ca="1" si="599"/>
        <v/>
      </c>
      <c r="BK652" s="17" t="str">
        <f t="shared" ca="1" si="600"/>
        <v/>
      </c>
      <c r="BL652" s="17" t="str">
        <f t="shared" ca="1" si="601"/>
        <v/>
      </c>
      <c r="BM652" s="17" t="str">
        <f t="shared" ca="1" si="602"/>
        <v/>
      </c>
      <c r="BN652" s="17" t="str">
        <f t="shared" ca="1" si="603"/>
        <v/>
      </c>
      <c r="BO652" s="17" t="str">
        <f t="shared" ca="1" si="604"/>
        <v/>
      </c>
      <c r="BP652" s="17">
        <f t="shared" ca="1" si="605"/>
        <v>3.9043597836885935E-2</v>
      </c>
      <c r="BQ652" s="17">
        <f t="shared" ca="1" si="606"/>
        <v>0.45186105904947027</v>
      </c>
      <c r="BR652" s="17">
        <f t="shared" ca="1" si="607"/>
        <v>0.21542478584775204</v>
      </c>
      <c r="BS652" s="17">
        <f t="shared" ca="1" si="608"/>
        <v>5.8522186727822945E-3</v>
      </c>
      <c r="BX652">
        <f>IF('Macrobond Imports'!FG651="","",'Macrobond Imports'!FG651)</f>
        <v>165.3</v>
      </c>
      <c r="BY652" t="str">
        <f>IF('Macrobond Imports'!AI651="","",'Macrobond Imports'!AI651)</f>
        <v/>
      </c>
      <c r="CA652" s="37">
        <f t="shared" ca="1" si="609"/>
        <v>0.64970059880239517</v>
      </c>
      <c r="CB652" s="37" t="str">
        <f t="shared" ca="1" si="610"/>
        <v/>
      </c>
    </row>
    <row r="653" spans="1:80" x14ac:dyDescent="0.25">
      <c r="A653" s="10">
        <f>IF('Macrobond Imports'!A652="","",'Macrobond Imports'!A652)</f>
        <v>36951</v>
      </c>
      <c r="B653" s="9" t="str">
        <f>IF('Macrobond Imports'!B652="","",'Macrobond Imports'!B652)</f>
        <v/>
      </c>
      <c r="C653" s="9" t="str">
        <f>IF('Macrobond Imports'!C652="","",'Macrobond Imports'!C652)</f>
        <v/>
      </c>
      <c r="D653" s="9" t="str">
        <f>IF('Macrobond Imports'!Z652="","",'Macrobond Imports'!Z652)</f>
        <v/>
      </c>
      <c r="E653" s="9" t="str">
        <f>IF('Macrobond Imports'!BH652="","",'Macrobond Imports'!BH652)</f>
        <v/>
      </c>
      <c r="F653" s="9" t="str">
        <f>IF('Macrobond Imports'!BJ652="","",'Macrobond Imports'!BJ652)</f>
        <v/>
      </c>
      <c r="G653" s="9" t="str">
        <f>IF('Macrobond Imports'!BK652="","",'Macrobond Imports'!BK652)</f>
        <v/>
      </c>
      <c r="H653" s="9" t="str">
        <f>IF('Macrobond Imports'!BL652="","",'Macrobond Imports'!BL652)</f>
        <v/>
      </c>
      <c r="I653" s="9" t="str">
        <f>IF('Macrobond Imports'!BS652="","",'Macrobond Imports'!BS652)</f>
        <v/>
      </c>
      <c r="J653" s="9" t="str">
        <f>IF('Macrobond Imports'!AA652="","",'Macrobond Imports'!AA652)</f>
        <v/>
      </c>
      <c r="K653" s="9">
        <f>IF('Macrobond Imports'!DF652="","",'Macrobond Imports'!DF652)</f>
        <v>131</v>
      </c>
      <c r="L653" s="9">
        <f>IF('Macrobond Imports'!EA652="","",'Macrobond Imports'!EA652)</f>
        <v>132.4</v>
      </c>
      <c r="M653" s="9">
        <f>IF('Macrobond Imports'!FA652="","",'Macrobond Imports'!FA652)</f>
        <v>107.2</v>
      </c>
      <c r="N653" s="9">
        <f>IF('Macrobond Imports'!FC652="","",'Macrobond Imports'!FC652)</f>
        <v>137.4</v>
      </c>
      <c r="P653" s="16">
        <f t="shared" si="556"/>
        <v>36951</v>
      </c>
      <c r="Q653" s="17" t="str">
        <f t="shared" si="557"/>
        <v/>
      </c>
      <c r="R653" s="17" t="str">
        <f t="shared" si="558"/>
        <v/>
      </c>
      <c r="S653" s="17" t="str">
        <f t="shared" si="559"/>
        <v/>
      </c>
      <c r="T653" s="17" t="str">
        <f t="shared" si="560"/>
        <v/>
      </c>
      <c r="U653" s="17" t="str">
        <f t="shared" si="561"/>
        <v/>
      </c>
      <c r="V653" s="17" t="str">
        <f t="shared" si="562"/>
        <v/>
      </c>
      <c r="W653" s="17" t="str">
        <f t="shared" si="563"/>
        <v/>
      </c>
      <c r="X653" s="17" t="str">
        <f t="shared" si="564"/>
        <v/>
      </c>
      <c r="Y653" s="17" t="str">
        <f t="shared" si="565"/>
        <v/>
      </c>
      <c r="Z653" s="17">
        <f t="shared" si="566"/>
        <v>-6.0698027314113334E-3</v>
      </c>
      <c r="AA653" s="17">
        <f t="shared" si="567"/>
        <v>-6.5631616090331524E-2</v>
      </c>
      <c r="AB653" s="17">
        <f t="shared" si="568"/>
        <v>-4.2001787310098293E-2</v>
      </c>
      <c r="AC653" s="17">
        <f t="shared" si="569"/>
        <v>7.2833211944645093E-4</v>
      </c>
      <c r="AE653" s="17" t="str">
        <f t="shared" ca="1" si="570"/>
        <v/>
      </c>
      <c r="AF653" s="17" t="str">
        <f t="shared" ca="1" si="571"/>
        <v/>
      </c>
      <c r="AG653" s="17" t="str">
        <f t="shared" ca="1" si="572"/>
        <v/>
      </c>
      <c r="AH653" s="17" t="str">
        <f t="shared" ca="1" si="573"/>
        <v/>
      </c>
      <c r="AI653" s="17" t="str">
        <f t="shared" ca="1" si="574"/>
        <v/>
      </c>
      <c r="AJ653" s="17" t="str">
        <f t="shared" ca="1" si="575"/>
        <v/>
      </c>
      <c r="AK653" s="17" t="str">
        <f t="shared" ca="1" si="576"/>
        <v/>
      </c>
      <c r="AL653" s="17" t="str">
        <f t="shared" ca="1" si="577"/>
        <v/>
      </c>
      <c r="AM653" s="17" t="str">
        <f t="shared" ca="1" si="578"/>
        <v/>
      </c>
      <c r="AN653" s="17">
        <f t="shared" ca="1" si="579"/>
        <v>2.024922118380057E-2</v>
      </c>
      <c r="AO653" s="17">
        <f t="shared" ca="1" si="580"/>
        <v>0.16961130742049479</v>
      </c>
      <c r="AP653" s="17">
        <f t="shared" ca="1" si="581"/>
        <v>7.5225677031093285E-2</v>
      </c>
      <c r="AQ653" s="17">
        <f t="shared" ca="1" si="582"/>
        <v>1.0294117647058787E-2</v>
      </c>
      <c r="AS653" s="17" t="str">
        <f t="shared" ca="1" si="583"/>
        <v/>
      </c>
      <c r="AT653" s="17" t="str">
        <f t="shared" ca="1" si="584"/>
        <v/>
      </c>
      <c r="AU653" s="17" t="str">
        <f t="shared" ca="1" si="585"/>
        <v/>
      </c>
      <c r="AV653" s="17" t="str">
        <f t="shared" ca="1" si="586"/>
        <v/>
      </c>
      <c r="AW653" s="17" t="str">
        <f t="shared" ca="1" si="587"/>
        <v/>
      </c>
      <c r="AX653" s="17" t="str">
        <f t="shared" ca="1" si="588"/>
        <v/>
      </c>
      <c r="AY653" s="17" t="str">
        <f t="shared" ca="1" si="589"/>
        <v/>
      </c>
      <c r="AZ653" s="17" t="str">
        <f t="shared" ca="1" si="590"/>
        <v/>
      </c>
      <c r="BA653" s="17" t="str">
        <f t="shared" ca="1" si="591"/>
        <v/>
      </c>
      <c r="BB653" s="17">
        <f t="shared" ca="1" si="592"/>
        <v>-9.1081000919362998E-3</v>
      </c>
      <c r="BC653" s="17">
        <f t="shared" ca="1" si="593"/>
        <v>-0.22474623260289517</v>
      </c>
      <c r="BD653" s="17">
        <f t="shared" ca="1" si="594"/>
        <v>-0.11741074970195831</v>
      </c>
      <c r="BE653" s="17">
        <f t="shared" ca="1" si="595"/>
        <v>1.4689434666273593E-2</v>
      </c>
      <c r="BG653" s="17" t="str">
        <f t="shared" ca="1" si="596"/>
        <v/>
      </c>
      <c r="BH653" s="17" t="str">
        <f t="shared" ca="1" si="597"/>
        <v/>
      </c>
      <c r="BI653" s="17" t="str">
        <f t="shared" ca="1" si="598"/>
        <v/>
      </c>
      <c r="BJ653" s="17" t="str">
        <f t="shared" ca="1" si="599"/>
        <v/>
      </c>
      <c r="BK653" s="17" t="str">
        <f t="shared" ca="1" si="600"/>
        <v/>
      </c>
      <c r="BL653" s="17" t="str">
        <f t="shared" ca="1" si="601"/>
        <v/>
      </c>
      <c r="BM653" s="17" t="str">
        <f t="shared" ca="1" si="602"/>
        <v/>
      </c>
      <c r="BN653" s="17" t="str">
        <f t="shared" ca="1" si="603"/>
        <v/>
      </c>
      <c r="BO653" s="17" t="str">
        <f t="shared" ca="1" si="604"/>
        <v/>
      </c>
      <c r="BP653" s="17">
        <f t="shared" ca="1" si="605"/>
        <v>1.0773296642908603E-2</v>
      </c>
      <c r="BQ653" s="17">
        <f t="shared" ca="1" si="606"/>
        <v>0.11121140817071717</v>
      </c>
      <c r="BR653" s="17">
        <f t="shared" ca="1" si="607"/>
        <v>1.8921056458162777E-2</v>
      </c>
      <c r="BS653" s="17">
        <f t="shared" ca="1" si="608"/>
        <v>5.8479407533700289E-3</v>
      </c>
      <c r="BX653">
        <f>IF('Macrobond Imports'!FG652="","",'Macrobond Imports'!FG652)</f>
        <v>142.1</v>
      </c>
      <c r="BY653" t="str">
        <f>IF('Macrobond Imports'!AI652="","",'Macrobond Imports'!AI652)</f>
        <v/>
      </c>
      <c r="CA653" s="37">
        <f t="shared" ca="1" si="609"/>
        <v>0.38634146341463405</v>
      </c>
      <c r="CB653" s="37" t="str">
        <f t="shared" ca="1" si="610"/>
        <v/>
      </c>
    </row>
    <row r="654" spans="1:80" x14ac:dyDescent="0.25">
      <c r="A654" s="10">
        <f>IF('Macrobond Imports'!A653="","",'Macrobond Imports'!A653)</f>
        <v>36982</v>
      </c>
      <c r="B654" s="9" t="str">
        <f>IF('Macrobond Imports'!B653="","",'Macrobond Imports'!B653)</f>
        <v/>
      </c>
      <c r="C654" s="9" t="str">
        <f>IF('Macrobond Imports'!C653="","",'Macrobond Imports'!C653)</f>
        <v/>
      </c>
      <c r="D654" s="9" t="str">
        <f>IF('Macrobond Imports'!Z653="","",'Macrobond Imports'!Z653)</f>
        <v/>
      </c>
      <c r="E654" s="9" t="str">
        <f>IF('Macrobond Imports'!BH653="","",'Macrobond Imports'!BH653)</f>
        <v/>
      </c>
      <c r="F654" s="9" t="str">
        <f>IF('Macrobond Imports'!BJ653="","",'Macrobond Imports'!BJ653)</f>
        <v/>
      </c>
      <c r="G654" s="9" t="str">
        <f>IF('Macrobond Imports'!BK653="","",'Macrobond Imports'!BK653)</f>
        <v/>
      </c>
      <c r="H654" s="9" t="str">
        <f>IF('Macrobond Imports'!BL653="","",'Macrobond Imports'!BL653)</f>
        <v/>
      </c>
      <c r="I654" s="9" t="str">
        <f>IF('Macrobond Imports'!BS653="","",'Macrobond Imports'!BS653)</f>
        <v/>
      </c>
      <c r="J654" s="9" t="str">
        <f>IF('Macrobond Imports'!AA653="","",'Macrobond Imports'!AA653)</f>
        <v/>
      </c>
      <c r="K654" s="9">
        <f>IF('Macrobond Imports'!DF653="","",'Macrobond Imports'!DF653)</f>
        <v>130.9</v>
      </c>
      <c r="L654" s="9">
        <f>IF('Macrobond Imports'!EA653="","",'Macrobond Imports'!EA653)</f>
        <v>133</v>
      </c>
      <c r="M654" s="9">
        <f>IF('Macrobond Imports'!FA653="","",'Macrobond Imports'!FA653)</f>
        <v>107.5</v>
      </c>
      <c r="N654" s="9">
        <f>IF('Macrobond Imports'!FC653="","",'Macrobond Imports'!FC653)</f>
        <v>137.30000000000001</v>
      </c>
      <c r="P654" s="16">
        <f t="shared" si="556"/>
        <v>36982</v>
      </c>
      <c r="Q654" s="17" t="str">
        <f t="shared" si="557"/>
        <v/>
      </c>
      <c r="R654" s="17" t="str">
        <f t="shared" si="558"/>
        <v/>
      </c>
      <c r="S654" s="17" t="str">
        <f t="shared" si="559"/>
        <v/>
      </c>
      <c r="T654" s="17" t="str">
        <f t="shared" si="560"/>
        <v/>
      </c>
      <c r="U654" s="17" t="str">
        <f t="shared" si="561"/>
        <v/>
      </c>
      <c r="V654" s="17" t="str">
        <f t="shared" si="562"/>
        <v/>
      </c>
      <c r="W654" s="17" t="str">
        <f t="shared" si="563"/>
        <v/>
      </c>
      <c r="X654" s="17" t="str">
        <f t="shared" si="564"/>
        <v/>
      </c>
      <c r="Y654" s="17" t="str">
        <f t="shared" si="565"/>
        <v/>
      </c>
      <c r="Z654" s="17">
        <f t="shared" si="566"/>
        <v>-7.6335877862587775E-4</v>
      </c>
      <c r="AA654" s="17">
        <f t="shared" si="567"/>
        <v>4.5317220543805714E-3</v>
      </c>
      <c r="AB654" s="17">
        <f t="shared" si="568"/>
        <v>2.7985074626866169E-3</v>
      </c>
      <c r="AC654" s="17">
        <f t="shared" si="569"/>
        <v>-7.2780203784561515E-4</v>
      </c>
      <c r="AE654" s="17" t="str">
        <f t="shared" ca="1" si="570"/>
        <v/>
      </c>
      <c r="AF654" s="17" t="str">
        <f t="shared" ca="1" si="571"/>
        <v/>
      </c>
      <c r="AG654" s="17" t="str">
        <f t="shared" ca="1" si="572"/>
        <v/>
      </c>
      <c r="AH654" s="17" t="str">
        <f t="shared" ca="1" si="573"/>
        <v/>
      </c>
      <c r="AI654" s="17" t="str">
        <f t="shared" ca="1" si="574"/>
        <v/>
      </c>
      <c r="AJ654" s="17" t="str">
        <f t="shared" ca="1" si="575"/>
        <v/>
      </c>
      <c r="AK654" s="17" t="str">
        <f t="shared" ca="1" si="576"/>
        <v/>
      </c>
      <c r="AL654" s="17" t="str">
        <f t="shared" ca="1" si="577"/>
        <v/>
      </c>
      <c r="AM654" s="17" t="str">
        <f t="shared" ca="1" si="578"/>
        <v/>
      </c>
      <c r="AN654" s="17">
        <f t="shared" ca="1" si="579"/>
        <v>2.0265003897116163E-2</v>
      </c>
      <c r="AO654" s="17">
        <f t="shared" ca="1" si="580"/>
        <v>0.19496855345911945</v>
      </c>
      <c r="AP654" s="17">
        <f t="shared" ca="1" si="581"/>
        <v>0.10256410256410264</v>
      </c>
      <c r="AQ654" s="17">
        <f t="shared" ca="1" si="582"/>
        <v>5.86080586080584E-3</v>
      </c>
      <c r="AS654" s="17" t="str">
        <f t="shared" ca="1" si="583"/>
        <v/>
      </c>
      <c r="AT654" s="17" t="str">
        <f t="shared" ca="1" si="584"/>
        <v/>
      </c>
      <c r="AU654" s="17" t="str">
        <f t="shared" ca="1" si="585"/>
        <v/>
      </c>
      <c r="AV654" s="17" t="str">
        <f t="shared" ca="1" si="586"/>
        <v/>
      </c>
      <c r="AW654" s="17" t="str">
        <f t="shared" ca="1" si="587"/>
        <v/>
      </c>
      <c r="AX654" s="17" t="str">
        <f t="shared" ca="1" si="588"/>
        <v/>
      </c>
      <c r="AY654" s="17" t="str">
        <f t="shared" ca="1" si="589"/>
        <v/>
      </c>
      <c r="AZ654" s="17" t="str">
        <f t="shared" ca="1" si="590"/>
        <v/>
      </c>
      <c r="BA654" s="17" t="str">
        <f t="shared" ca="1" si="591"/>
        <v/>
      </c>
      <c r="BB654" s="17">
        <f t="shared" ca="1" si="592"/>
        <v>-3.5843983331555695E-2</v>
      </c>
      <c r="BC654" s="17">
        <f t="shared" ca="1" si="593"/>
        <v>-0.58393111975596712</v>
      </c>
      <c r="BD654" s="17">
        <f t="shared" ca="1" si="594"/>
        <v>-0.20372183168208946</v>
      </c>
      <c r="BE654" s="17">
        <f t="shared" ca="1" si="595"/>
        <v>5.8479376376343595E-3</v>
      </c>
      <c r="BG654" s="17" t="str">
        <f t="shared" ca="1" si="596"/>
        <v/>
      </c>
      <c r="BH654" s="17" t="str">
        <f t="shared" ca="1" si="597"/>
        <v/>
      </c>
      <c r="BI654" s="17" t="str">
        <f t="shared" ca="1" si="598"/>
        <v/>
      </c>
      <c r="BJ654" s="17" t="str">
        <f t="shared" ca="1" si="599"/>
        <v/>
      </c>
      <c r="BK654" s="17" t="str">
        <f t="shared" ca="1" si="600"/>
        <v/>
      </c>
      <c r="BL654" s="17" t="str">
        <f t="shared" ca="1" si="601"/>
        <v/>
      </c>
      <c r="BM654" s="17" t="str">
        <f t="shared" ca="1" si="602"/>
        <v/>
      </c>
      <c r="BN654" s="17" t="str">
        <f t="shared" ca="1" si="603"/>
        <v/>
      </c>
      <c r="BO654" s="17" t="str">
        <f t="shared" ca="1" si="604"/>
        <v/>
      </c>
      <c r="BP654" s="17">
        <f t="shared" ca="1" si="605"/>
        <v>3.0627853433549124E-3</v>
      </c>
      <c r="BQ654" s="17">
        <f t="shared" ca="1" si="606"/>
        <v>4.3473233899872676E-2</v>
      </c>
      <c r="BR654" s="17">
        <f t="shared" ca="1" si="607"/>
        <v>-1.8578723345448189E-3</v>
      </c>
      <c r="BS654" s="17">
        <f t="shared" ca="1" si="608"/>
        <v>2.9197064758645919E-3</v>
      </c>
      <c r="BX654">
        <f>IF('Macrobond Imports'!FG653="","",'Macrobond Imports'!FG653)</f>
        <v>145.1</v>
      </c>
      <c r="BY654" t="str">
        <f>IF('Macrobond Imports'!AI653="","",'Macrobond Imports'!AI653)</f>
        <v/>
      </c>
      <c r="CA654" s="37">
        <f t="shared" ca="1" si="609"/>
        <v>0.48212461695607756</v>
      </c>
      <c r="CB654" s="37" t="str">
        <f t="shared" ca="1" si="610"/>
        <v/>
      </c>
    </row>
    <row r="655" spans="1:80" x14ac:dyDescent="0.25">
      <c r="A655" s="10">
        <f>IF('Macrobond Imports'!A654="","",'Macrobond Imports'!A654)</f>
        <v>37012</v>
      </c>
      <c r="B655" s="9" t="str">
        <f>IF('Macrobond Imports'!B654="","",'Macrobond Imports'!B654)</f>
        <v/>
      </c>
      <c r="C655" s="9" t="str">
        <f>IF('Macrobond Imports'!C654="","",'Macrobond Imports'!C654)</f>
        <v/>
      </c>
      <c r="D655" s="9" t="str">
        <f>IF('Macrobond Imports'!Z654="","",'Macrobond Imports'!Z654)</f>
        <v/>
      </c>
      <c r="E655" s="9" t="str">
        <f>IF('Macrobond Imports'!BH654="","",'Macrobond Imports'!BH654)</f>
        <v/>
      </c>
      <c r="F655" s="9" t="str">
        <f>IF('Macrobond Imports'!BJ654="","",'Macrobond Imports'!BJ654)</f>
        <v/>
      </c>
      <c r="G655" s="9" t="str">
        <f>IF('Macrobond Imports'!BK654="","",'Macrobond Imports'!BK654)</f>
        <v/>
      </c>
      <c r="H655" s="9" t="str">
        <f>IF('Macrobond Imports'!BL654="","",'Macrobond Imports'!BL654)</f>
        <v/>
      </c>
      <c r="I655" s="9" t="str">
        <f>IF('Macrobond Imports'!BS654="","",'Macrobond Imports'!BS654)</f>
        <v/>
      </c>
      <c r="J655" s="9" t="str">
        <f>IF('Macrobond Imports'!AA654="","",'Macrobond Imports'!AA654)</f>
        <v/>
      </c>
      <c r="K655" s="9">
        <f>IF('Macrobond Imports'!DF654="","",'Macrobond Imports'!DF654)</f>
        <v>131.1</v>
      </c>
      <c r="L655" s="9">
        <f>IF('Macrobond Imports'!EA654="","",'Macrobond Imports'!EA654)</f>
        <v>130.5</v>
      </c>
      <c r="M655" s="9">
        <f>IF('Macrobond Imports'!FA654="","",'Macrobond Imports'!FA654)</f>
        <v>108.2</v>
      </c>
      <c r="N655" s="9">
        <f>IF('Macrobond Imports'!FC654="","",'Macrobond Imports'!FC654)</f>
        <v>137.30000000000001</v>
      </c>
      <c r="P655" s="16">
        <f t="shared" si="556"/>
        <v>37012</v>
      </c>
      <c r="Q655" s="17" t="str">
        <f t="shared" si="557"/>
        <v/>
      </c>
      <c r="R655" s="17" t="str">
        <f t="shared" si="558"/>
        <v/>
      </c>
      <c r="S655" s="17" t="str">
        <f t="shared" si="559"/>
        <v/>
      </c>
      <c r="T655" s="17" t="str">
        <f t="shared" si="560"/>
        <v/>
      </c>
      <c r="U655" s="17" t="str">
        <f t="shared" si="561"/>
        <v/>
      </c>
      <c r="V655" s="17" t="str">
        <f t="shared" si="562"/>
        <v/>
      </c>
      <c r="W655" s="17" t="str">
        <f t="shared" si="563"/>
        <v/>
      </c>
      <c r="X655" s="17" t="str">
        <f t="shared" si="564"/>
        <v/>
      </c>
      <c r="Y655" s="17" t="str">
        <f t="shared" si="565"/>
        <v/>
      </c>
      <c r="Z655" s="17">
        <f t="shared" si="566"/>
        <v>1.5278838808250317E-3</v>
      </c>
      <c r="AA655" s="17">
        <f t="shared" si="567"/>
        <v>-1.8796992481203034E-2</v>
      </c>
      <c r="AB655" s="17">
        <f t="shared" si="568"/>
        <v>6.5116279069767913E-3</v>
      </c>
      <c r="AC655" s="17">
        <f t="shared" si="569"/>
        <v>0</v>
      </c>
      <c r="AE655" s="17" t="str">
        <f t="shared" ca="1" si="570"/>
        <v/>
      </c>
      <c r="AF655" s="17" t="str">
        <f t="shared" ca="1" si="571"/>
        <v/>
      </c>
      <c r="AG655" s="17" t="str">
        <f t="shared" ca="1" si="572"/>
        <v/>
      </c>
      <c r="AH655" s="17" t="str">
        <f t="shared" ca="1" si="573"/>
        <v/>
      </c>
      <c r="AI655" s="17" t="str">
        <f t="shared" ca="1" si="574"/>
        <v/>
      </c>
      <c r="AJ655" s="17" t="str">
        <f t="shared" ca="1" si="575"/>
        <v/>
      </c>
      <c r="AK655" s="17" t="str">
        <f t="shared" ca="1" si="576"/>
        <v/>
      </c>
      <c r="AL655" s="17" t="str">
        <f t="shared" ca="1" si="577"/>
        <v/>
      </c>
      <c r="AM655" s="17" t="str">
        <f t="shared" ca="1" si="578"/>
        <v/>
      </c>
      <c r="AN655" s="17">
        <f t="shared" ca="1" si="579"/>
        <v>2.262090483619339E-2</v>
      </c>
      <c r="AO655" s="17">
        <f t="shared" ca="1" si="580"/>
        <v>0.13379669852302345</v>
      </c>
      <c r="AP655" s="17">
        <f t="shared" ca="1" si="581"/>
        <v>0.12825860271115741</v>
      </c>
      <c r="AQ655" s="17">
        <f t="shared" ca="1" si="582"/>
        <v>5.124450951683901E-3</v>
      </c>
      <c r="AS655" s="17" t="str">
        <f t="shared" ca="1" si="583"/>
        <v/>
      </c>
      <c r="AT655" s="17" t="str">
        <f t="shared" ca="1" si="584"/>
        <v/>
      </c>
      <c r="AU655" s="17" t="str">
        <f t="shared" ca="1" si="585"/>
        <v/>
      </c>
      <c r="AV655" s="17" t="str">
        <f t="shared" ca="1" si="586"/>
        <v/>
      </c>
      <c r="AW655" s="17" t="str">
        <f t="shared" ca="1" si="587"/>
        <v/>
      </c>
      <c r="AX655" s="17" t="str">
        <f t="shared" ca="1" si="588"/>
        <v/>
      </c>
      <c r="AY655" s="17" t="str">
        <f t="shared" ca="1" si="589"/>
        <v/>
      </c>
      <c r="AZ655" s="17" t="str">
        <f t="shared" ca="1" si="590"/>
        <v/>
      </c>
      <c r="BA655" s="17" t="str">
        <f t="shared" ca="1" si="591"/>
        <v/>
      </c>
      <c r="BB655" s="17">
        <f t="shared" ca="1" si="592"/>
        <v>-2.1075662755795976E-2</v>
      </c>
      <c r="BC655" s="17">
        <f t="shared" ca="1" si="593"/>
        <v>-0.28061290017587925</v>
      </c>
      <c r="BD655" s="17">
        <f t="shared" ca="1" si="594"/>
        <v>-0.12584449483379945</v>
      </c>
      <c r="BE655" s="17">
        <f t="shared" ca="1" si="595"/>
        <v>0</v>
      </c>
      <c r="BG655" s="17" t="str">
        <f t="shared" ca="1" si="596"/>
        <v/>
      </c>
      <c r="BH655" s="17" t="str">
        <f t="shared" ca="1" si="597"/>
        <v/>
      </c>
      <c r="BI655" s="17" t="str">
        <f t="shared" ca="1" si="598"/>
        <v/>
      </c>
      <c r="BJ655" s="17" t="str">
        <f t="shared" ca="1" si="599"/>
        <v/>
      </c>
      <c r="BK655" s="17" t="str">
        <f t="shared" ca="1" si="600"/>
        <v/>
      </c>
      <c r="BL655" s="17" t="str">
        <f t="shared" ca="1" si="601"/>
        <v/>
      </c>
      <c r="BM655" s="17" t="str">
        <f t="shared" ca="1" si="602"/>
        <v/>
      </c>
      <c r="BN655" s="17" t="str">
        <f t="shared" ca="1" si="603"/>
        <v/>
      </c>
      <c r="BO655" s="17" t="str">
        <f t="shared" ca="1" si="604"/>
        <v/>
      </c>
      <c r="BP655" s="17">
        <f t="shared" ca="1" si="605"/>
        <v>6.1302538447263188E-3</v>
      </c>
      <c r="BQ655" s="17">
        <f t="shared" ca="1" si="606"/>
        <v>2.1806212466572772E-2</v>
      </c>
      <c r="BR655" s="17">
        <f t="shared" ca="1" si="607"/>
        <v>-3.6866328072874266E-3</v>
      </c>
      <c r="BS655" s="17">
        <f t="shared" ca="1" si="608"/>
        <v>5.8522186727822945E-3</v>
      </c>
      <c r="BX655">
        <f>IF('Macrobond Imports'!FG654="","",'Macrobond Imports'!FG654)</f>
        <v>140.5</v>
      </c>
      <c r="BY655" t="str">
        <f>IF('Macrobond Imports'!AI654="","",'Macrobond Imports'!AI654)</f>
        <v/>
      </c>
      <c r="CA655" s="37">
        <f t="shared" ca="1" si="609"/>
        <v>0.31924882629107976</v>
      </c>
      <c r="CB655" s="37" t="str">
        <f t="shared" ca="1" si="610"/>
        <v/>
      </c>
    </row>
    <row r="656" spans="1:80" x14ac:dyDescent="0.25">
      <c r="A656" s="10">
        <f>IF('Macrobond Imports'!A655="","",'Macrobond Imports'!A655)</f>
        <v>37043</v>
      </c>
      <c r="B656" s="9" t="str">
        <f>IF('Macrobond Imports'!B655="","",'Macrobond Imports'!B655)</f>
        <v/>
      </c>
      <c r="C656" s="9" t="str">
        <f>IF('Macrobond Imports'!C655="","",'Macrobond Imports'!C655)</f>
        <v/>
      </c>
      <c r="D656" s="9" t="str">
        <f>IF('Macrobond Imports'!Z655="","",'Macrobond Imports'!Z655)</f>
        <v/>
      </c>
      <c r="E656" s="9" t="str">
        <f>IF('Macrobond Imports'!BH655="","",'Macrobond Imports'!BH655)</f>
        <v/>
      </c>
      <c r="F656" s="9" t="str">
        <f>IF('Macrobond Imports'!BJ655="","",'Macrobond Imports'!BJ655)</f>
        <v/>
      </c>
      <c r="G656" s="9" t="str">
        <f>IF('Macrobond Imports'!BK655="","",'Macrobond Imports'!BK655)</f>
        <v/>
      </c>
      <c r="H656" s="9" t="str">
        <f>IF('Macrobond Imports'!BL655="","",'Macrobond Imports'!BL655)</f>
        <v/>
      </c>
      <c r="I656" s="9" t="str">
        <f>IF('Macrobond Imports'!BS655="","",'Macrobond Imports'!BS655)</f>
        <v/>
      </c>
      <c r="J656" s="9" t="str">
        <f>IF('Macrobond Imports'!AA655="","",'Macrobond Imports'!AA655)</f>
        <v/>
      </c>
      <c r="K656" s="9">
        <f>IF('Macrobond Imports'!DF655="","",'Macrobond Imports'!DF655)</f>
        <v>130.9</v>
      </c>
      <c r="L656" s="9">
        <f>IF('Macrobond Imports'!EA655="","",'Macrobond Imports'!EA655)</f>
        <v>119.9</v>
      </c>
      <c r="M656" s="9">
        <f>IF('Macrobond Imports'!FA655="","",'Macrobond Imports'!FA655)</f>
        <v>107.8</v>
      </c>
      <c r="N656" s="9">
        <f>IF('Macrobond Imports'!FC655="","",'Macrobond Imports'!FC655)</f>
        <v>137.1</v>
      </c>
      <c r="P656" s="16">
        <f t="shared" si="556"/>
        <v>37043</v>
      </c>
      <c r="Q656" s="17" t="str">
        <f t="shared" si="557"/>
        <v/>
      </c>
      <c r="R656" s="17" t="str">
        <f t="shared" si="558"/>
        <v/>
      </c>
      <c r="S656" s="17" t="str">
        <f t="shared" si="559"/>
        <v/>
      </c>
      <c r="T656" s="17" t="str">
        <f t="shared" si="560"/>
        <v/>
      </c>
      <c r="U656" s="17" t="str">
        <f t="shared" si="561"/>
        <v/>
      </c>
      <c r="V656" s="17" t="str">
        <f t="shared" si="562"/>
        <v/>
      </c>
      <c r="W656" s="17" t="str">
        <f t="shared" si="563"/>
        <v/>
      </c>
      <c r="X656" s="17" t="str">
        <f t="shared" si="564"/>
        <v/>
      </c>
      <c r="Y656" s="17" t="str">
        <f t="shared" si="565"/>
        <v/>
      </c>
      <c r="Z656" s="17">
        <f t="shared" si="566"/>
        <v>-1.5255530129670847E-3</v>
      </c>
      <c r="AA656" s="17">
        <f t="shared" si="567"/>
        <v>-8.1226053639846696E-2</v>
      </c>
      <c r="AB656" s="17">
        <f t="shared" si="568"/>
        <v>-3.6968576709797141E-3</v>
      </c>
      <c r="AC656" s="17">
        <f t="shared" si="569"/>
        <v>-1.4566642388930129E-3</v>
      </c>
      <c r="AE656" s="17" t="str">
        <f t="shared" ca="1" si="570"/>
        <v/>
      </c>
      <c r="AF656" s="17" t="str">
        <f t="shared" ca="1" si="571"/>
        <v/>
      </c>
      <c r="AG656" s="17" t="str">
        <f t="shared" ca="1" si="572"/>
        <v/>
      </c>
      <c r="AH656" s="17" t="str">
        <f t="shared" ca="1" si="573"/>
        <v/>
      </c>
      <c r="AI656" s="17" t="str">
        <f t="shared" ca="1" si="574"/>
        <v/>
      </c>
      <c r="AJ656" s="17" t="str">
        <f t="shared" ca="1" si="575"/>
        <v/>
      </c>
      <c r="AK656" s="17" t="str">
        <f t="shared" ca="1" si="576"/>
        <v/>
      </c>
      <c r="AL656" s="17" t="str">
        <f t="shared" ca="1" si="577"/>
        <v/>
      </c>
      <c r="AM656" s="17" t="str">
        <f t="shared" ca="1" si="578"/>
        <v/>
      </c>
      <c r="AN656" s="17">
        <f t="shared" ca="1" si="579"/>
        <v>1.237432327919552E-2</v>
      </c>
      <c r="AO656" s="17">
        <f t="shared" ca="1" si="580"/>
        <v>-3.9262820512820484E-2</v>
      </c>
      <c r="AP656" s="17">
        <f t="shared" ca="1" si="581"/>
        <v>7.0506454816285924E-2</v>
      </c>
      <c r="AQ656" s="17">
        <f t="shared" ca="1" si="582"/>
        <v>1.4609203798392478E-3</v>
      </c>
      <c r="AS656" s="17" t="str">
        <f t="shared" ca="1" si="583"/>
        <v/>
      </c>
      <c r="AT656" s="17" t="str">
        <f t="shared" ca="1" si="584"/>
        <v/>
      </c>
      <c r="AU656" s="17" t="str">
        <f t="shared" ca="1" si="585"/>
        <v/>
      </c>
      <c r="AV656" s="17" t="str">
        <f t="shared" ca="1" si="586"/>
        <v/>
      </c>
      <c r="AW656" s="17" t="str">
        <f t="shared" ca="1" si="587"/>
        <v/>
      </c>
      <c r="AX656" s="17" t="str">
        <f t="shared" ca="1" si="588"/>
        <v/>
      </c>
      <c r="AY656" s="17" t="str">
        <f t="shared" ca="1" si="589"/>
        <v/>
      </c>
      <c r="AZ656" s="17" t="str">
        <f t="shared" ca="1" si="590"/>
        <v/>
      </c>
      <c r="BA656" s="17" t="str">
        <f t="shared" ca="1" si="591"/>
        <v/>
      </c>
      <c r="BB656" s="17">
        <f t="shared" ca="1" si="592"/>
        <v>-3.0499405937017832E-3</v>
      </c>
      <c r="BC656" s="17">
        <f t="shared" ca="1" si="593"/>
        <v>-0.32744966712143686</v>
      </c>
      <c r="BD656" s="17">
        <f t="shared" ca="1" si="594"/>
        <v>2.2576721480550788E-2</v>
      </c>
      <c r="BE656" s="17">
        <f t="shared" ca="1" si="595"/>
        <v>-8.7050624933603382E-3</v>
      </c>
      <c r="BG656" s="17" t="str">
        <f t="shared" ca="1" si="596"/>
        <v/>
      </c>
      <c r="BH656" s="17" t="str">
        <f t="shared" ca="1" si="597"/>
        <v/>
      </c>
      <c r="BI656" s="17" t="str">
        <f t="shared" ca="1" si="598"/>
        <v/>
      </c>
      <c r="BJ656" s="17" t="str">
        <f t="shared" ca="1" si="599"/>
        <v/>
      </c>
      <c r="BK656" s="17" t="str">
        <f t="shared" ca="1" si="600"/>
        <v/>
      </c>
      <c r="BL656" s="17" t="str">
        <f t="shared" ca="1" si="601"/>
        <v/>
      </c>
      <c r="BM656" s="17" t="str">
        <f t="shared" ca="1" si="602"/>
        <v/>
      </c>
      <c r="BN656" s="17" t="str">
        <f t="shared" ca="1" si="603"/>
        <v/>
      </c>
      <c r="BO656" s="17" t="str">
        <f t="shared" ca="1" si="604"/>
        <v/>
      </c>
      <c r="BP656" s="17">
        <f t="shared" ca="1" si="605"/>
        <v>-6.0836360746627793E-3</v>
      </c>
      <c r="BQ656" s="17">
        <f t="shared" ca="1" si="606"/>
        <v>-0.27792162521767561</v>
      </c>
      <c r="BR656" s="17">
        <f t="shared" ca="1" si="607"/>
        <v>-4.9991988463387371E-2</v>
      </c>
      <c r="BS656" s="17">
        <f t="shared" ca="1" si="608"/>
        <v>2.9239750480347659E-3</v>
      </c>
      <c r="BX656">
        <f>IF('Macrobond Imports'!FG655="","",'Macrobond Imports'!FG655)</f>
        <v>118.3</v>
      </c>
      <c r="BY656" t="str">
        <f>IF('Macrobond Imports'!AI655="","",'Macrobond Imports'!AI655)</f>
        <v/>
      </c>
      <c r="CA656" s="37">
        <f t="shared" ca="1" si="609"/>
        <v>-9.4180704441041319E-2</v>
      </c>
      <c r="CB656" s="37" t="str">
        <f t="shared" ca="1" si="610"/>
        <v/>
      </c>
    </row>
    <row r="657" spans="1:80" x14ac:dyDescent="0.25">
      <c r="A657" s="10">
        <f>IF('Macrobond Imports'!A656="","",'Macrobond Imports'!A656)</f>
        <v>37073</v>
      </c>
      <c r="B657" s="9" t="str">
        <f>IF('Macrobond Imports'!B656="","",'Macrobond Imports'!B656)</f>
        <v/>
      </c>
      <c r="C657" s="9" t="str">
        <f>IF('Macrobond Imports'!C656="","",'Macrobond Imports'!C656)</f>
        <v/>
      </c>
      <c r="D657" s="9" t="str">
        <f>IF('Macrobond Imports'!Z656="","",'Macrobond Imports'!Z656)</f>
        <v/>
      </c>
      <c r="E657" s="9" t="str">
        <f>IF('Macrobond Imports'!BH656="","",'Macrobond Imports'!BH656)</f>
        <v/>
      </c>
      <c r="F657" s="9" t="str">
        <f>IF('Macrobond Imports'!BJ656="","",'Macrobond Imports'!BJ656)</f>
        <v/>
      </c>
      <c r="G657" s="9" t="str">
        <f>IF('Macrobond Imports'!BK656="","",'Macrobond Imports'!BK656)</f>
        <v/>
      </c>
      <c r="H657" s="9" t="str">
        <f>IF('Macrobond Imports'!BL656="","",'Macrobond Imports'!BL656)</f>
        <v/>
      </c>
      <c r="I657" s="9" t="str">
        <f>IF('Macrobond Imports'!BS656="","",'Macrobond Imports'!BS656)</f>
        <v/>
      </c>
      <c r="J657" s="9" t="str">
        <f>IF('Macrobond Imports'!AA656="","",'Macrobond Imports'!AA656)</f>
        <v/>
      </c>
      <c r="K657" s="9">
        <f>IF('Macrobond Imports'!DF656="","",'Macrobond Imports'!DF656)</f>
        <v>129.4</v>
      </c>
      <c r="L657" s="9">
        <f>IF('Macrobond Imports'!EA656="","",'Macrobond Imports'!EA656)</f>
        <v>113.3</v>
      </c>
      <c r="M657" s="9">
        <f>IF('Macrobond Imports'!FA656="","",'Macrobond Imports'!FA656)</f>
        <v>102.4</v>
      </c>
      <c r="N657" s="9">
        <f>IF('Macrobond Imports'!FC656="","",'Macrobond Imports'!FC656)</f>
        <v>136.4</v>
      </c>
      <c r="P657" s="16">
        <f t="shared" si="556"/>
        <v>37073</v>
      </c>
      <c r="Q657" s="17" t="str">
        <f t="shared" si="557"/>
        <v/>
      </c>
      <c r="R657" s="17" t="str">
        <f t="shared" si="558"/>
        <v/>
      </c>
      <c r="S657" s="17" t="str">
        <f t="shared" si="559"/>
        <v/>
      </c>
      <c r="T657" s="17" t="str">
        <f t="shared" si="560"/>
        <v/>
      </c>
      <c r="U657" s="17" t="str">
        <f t="shared" si="561"/>
        <v/>
      </c>
      <c r="V657" s="17" t="str">
        <f t="shared" si="562"/>
        <v/>
      </c>
      <c r="W657" s="17" t="str">
        <f t="shared" si="563"/>
        <v/>
      </c>
      <c r="X657" s="17" t="str">
        <f t="shared" si="564"/>
        <v/>
      </c>
      <c r="Y657" s="17" t="str">
        <f t="shared" si="565"/>
        <v/>
      </c>
      <c r="Z657" s="17">
        <f t="shared" si="566"/>
        <v>-1.145912910618796E-2</v>
      </c>
      <c r="AA657" s="17">
        <f t="shared" si="567"/>
        <v>-5.5045871559633142E-2</v>
      </c>
      <c r="AB657" s="17">
        <f t="shared" si="568"/>
        <v>-5.0092764378478538E-2</v>
      </c>
      <c r="AC657" s="17">
        <f t="shared" si="569"/>
        <v>-5.1057622173594774E-3</v>
      </c>
      <c r="AE657" s="17" t="str">
        <f t="shared" ca="1" si="570"/>
        <v/>
      </c>
      <c r="AF657" s="17" t="str">
        <f t="shared" ca="1" si="571"/>
        <v/>
      </c>
      <c r="AG657" s="17" t="str">
        <f t="shared" ca="1" si="572"/>
        <v/>
      </c>
      <c r="AH657" s="17" t="str">
        <f t="shared" ca="1" si="573"/>
        <v/>
      </c>
      <c r="AI657" s="17" t="str">
        <f t="shared" ca="1" si="574"/>
        <v/>
      </c>
      <c r="AJ657" s="17" t="str">
        <f t="shared" ca="1" si="575"/>
        <v/>
      </c>
      <c r="AK657" s="17" t="str">
        <f t="shared" ca="1" si="576"/>
        <v/>
      </c>
      <c r="AL657" s="17" t="str">
        <f t="shared" ca="1" si="577"/>
        <v/>
      </c>
      <c r="AM657" s="17" t="str">
        <f t="shared" ca="1" si="578"/>
        <v/>
      </c>
      <c r="AN657" s="17">
        <f t="shared" ca="1" si="579"/>
        <v>-1.5432098765431057E-3</v>
      </c>
      <c r="AO657" s="17">
        <f t="shared" ca="1" si="580"/>
        <v>-7.2072072072072002E-2</v>
      </c>
      <c r="AP657" s="17">
        <f t="shared" ca="1" si="581"/>
        <v>4.9067713444552741E-3</v>
      </c>
      <c r="AQ657" s="17">
        <f t="shared" ca="1" si="582"/>
        <v>-5.1057622173594774E-3</v>
      </c>
      <c r="AS657" s="17" t="str">
        <f t="shared" ca="1" si="583"/>
        <v/>
      </c>
      <c r="AT657" s="17" t="str">
        <f t="shared" ca="1" si="584"/>
        <v/>
      </c>
      <c r="AU657" s="17" t="str">
        <f t="shared" ca="1" si="585"/>
        <v/>
      </c>
      <c r="AV657" s="17" t="str">
        <f t="shared" ca="1" si="586"/>
        <v/>
      </c>
      <c r="AW657" s="17" t="str">
        <f t="shared" ca="1" si="587"/>
        <v/>
      </c>
      <c r="AX657" s="17" t="str">
        <f t="shared" ca="1" si="588"/>
        <v/>
      </c>
      <c r="AY657" s="17" t="str">
        <f t="shared" ca="1" si="589"/>
        <v/>
      </c>
      <c r="AZ657" s="17" t="str">
        <f t="shared" ca="1" si="590"/>
        <v/>
      </c>
      <c r="BA657" s="17" t="str">
        <f t="shared" ca="1" si="591"/>
        <v/>
      </c>
      <c r="BB657" s="17">
        <f t="shared" ca="1" si="592"/>
        <v>-4.5054648210909209E-2</v>
      </c>
      <c r="BC657" s="17">
        <f t="shared" ca="1" si="593"/>
        <v>-0.47336092948120767</v>
      </c>
      <c r="BD657" s="17">
        <f t="shared" ca="1" si="594"/>
        <v>-0.17668511062604675</v>
      </c>
      <c r="BE657" s="17">
        <f t="shared" ca="1" si="595"/>
        <v>-2.5963273779175067E-2</v>
      </c>
      <c r="BG657" s="17" t="str">
        <f t="shared" ca="1" si="596"/>
        <v/>
      </c>
      <c r="BH657" s="17" t="str">
        <f t="shared" ca="1" si="597"/>
        <v/>
      </c>
      <c r="BI657" s="17" t="str">
        <f t="shared" ca="1" si="598"/>
        <v/>
      </c>
      <c r="BJ657" s="17" t="str">
        <f t="shared" ca="1" si="599"/>
        <v/>
      </c>
      <c r="BK657" s="17" t="str">
        <f t="shared" ca="1" si="600"/>
        <v/>
      </c>
      <c r="BL657" s="17" t="str">
        <f t="shared" ca="1" si="601"/>
        <v/>
      </c>
      <c r="BM657" s="17" t="str">
        <f t="shared" ca="1" si="602"/>
        <v/>
      </c>
      <c r="BN657" s="17" t="str">
        <f t="shared" ca="1" si="603"/>
        <v/>
      </c>
      <c r="BO657" s="17" t="str">
        <f t="shared" ca="1" si="604"/>
        <v/>
      </c>
      <c r="BP657" s="17">
        <f t="shared" ca="1" si="605"/>
        <v>-4.0460367406840114E-2</v>
      </c>
      <c r="BQ657" s="17">
        <f t="shared" ca="1" si="606"/>
        <v>-0.5318994463114658</v>
      </c>
      <c r="BR657" s="17">
        <f t="shared" ca="1" si="607"/>
        <v>-0.1903163135769903</v>
      </c>
      <c r="BS657" s="17">
        <f t="shared" ca="1" si="608"/>
        <v>-1.0185455626898765E-2</v>
      </c>
      <c r="BX657">
        <f>IF('Macrobond Imports'!FG656="","",'Macrobond Imports'!FG656)</f>
        <v>103.6</v>
      </c>
      <c r="BY657" t="str">
        <f>IF('Macrobond Imports'!AI656="","",'Macrobond Imports'!AI656)</f>
        <v/>
      </c>
      <c r="CA657" s="37">
        <f t="shared" ca="1" si="609"/>
        <v>-0.18808777429467083</v>
      </c>
      <c r="CB657" s="37" t="str">
        <f t="shared" ca="1" si="610"/>
        <v/>
      </c>
    </row>
    <row r="658" spans="1:80" x14ac:dyDescent="0.25">
      <c r="A658" s="10">
        <f>IF('Macrobond Imports'!A657="","",'Macrobond Imports'!A657)</f>
        <v>37104</v>
      </c>
      <c r="B658" s="9" t="str">
        <f>IF('Macrobond Imports'!B657="","",'Macrobond Imports'!B657)</f>
        <v/>
      </c>
      <c r="C658" s="9" t="str">
        <f>IF('Macrobond Imports'!C657="","",'Macrobond Imports'!C657)</f>
        <v/>
      </c>
      <c r="D658" s="9" t="str">
        <f>IF('Macrobond Imports'!Z657="","",'Macrobond Imports'!Z657)</f>
        <v/>
      </c>
      <c r="E658" s="9" t="str">
        <f>IF('Macrobond Imports'!BH657="","",'Macrobond Imports'!BH657)</f>
        <v/>
      </c>
      <c r="F658" s="9" t="str">
        <f>IF('Macrobond Imports'!BJ657="","",'Macrobond Imports'!BJ657)</f>
        <v/>
      </c>
      <c r="G658" s="9" t="str">
        <f>IF('Macrobond Imports'!BK657="","",'Macrobond Imports'!BK657)</f>
        <v/>
      </c>
      <c r="H658" s="9" t="str">
        <f>IF('Macrobond Imports'!BL657="","",'Macrobond Imports'!BL657)</f>
        <v/>
      </c>
      <c r="I658" s="9" t="str">
        <f>IF('Macrobond Imports'!BS657="","",'Macrobond Imports'!BS657)</f>
        <v/>
      </c>
      <c r="J658" s="9" t="str">
        <f>IF('Macrobond Imports'!AA657="","",'Macrobond Imports'!AA657)</f>
        <v/>
      </c>
      <c r="K658" s="9">
        <f>IF('Macrobond Imports'!DF657="","",'Macrobond Imports'!DF657)</f>
        <v>129.1</v>
      </c>
      <c r="L658" s="9">
        <f>IF('Macrobond Imports'!EA657="","",'Macrobond Imports'!EA657)</f>
        <v>112.3</v>
      </c>
      <c r="M658" s="9">
        <f>IF('Macrobond Imports'!FA657="","",'Macrobond Imports'!FA657)</f>
        <v>102.2</v>
      </c>
      <c r="N658" s="9">
        <f>IF('Macrobond Imports'!FC657="","",'Macrobond Imports'!FC657)</f>
        <v>135.9</v>
      </c>
      <c r="P658" s="16">
        <f t="shared" si="556"/>
        <v>37104</v>
      </c>
      <c r="Q658" s="17" t="str">
        <f t="shared" si="557"/>
        <v/>
      </c>
      <c r="R658" s="17" t="str">
        <f t="shared" si="558"/>
        <v/>
      </c>
      <c r="S658" s="17" t="str">
        <f t="shared" si="559"/>
        <v/>
      </c>
      <c r="T658" s="17" t="str">
        <f t="shared" si="560"/>
        <v/>
      </c>
      <c r="U658" s="17" t="str">
        <f t="shared" si="561"/>
        <v/>
      </c>
      <c r="V658" s="17" t="str">
        <f t="shared" si="562"/>
        <v/>
      </c>
      <c r="W658" s="17" t="str">
        <f t="shared" si="563"/>
        <v/>
      </c>
      <c r="X658" s="17" t="str">
        <f t="shared" si="564"/>
        <v/>
      </c>
      <c r="Y658" s="17" t="str">
        <f t="shared" si="565"/>
        <v/>
      </c>
      <c r="Z658" s="17">
        <f t="shared" si="566"/>
        <v>-2.3183925811438577E-3</v>
      </c>
      <c r="AA658" s="17">
        <f t="shared" si="567"/>
        <v>-8.8261253309797061E-3</v>
      </c>
      <c r="AB658" s="17">
        <f t="shared" si="568"/>
        <v>-1.953125E-3</v>
      </c>
      <c r="AC658" s="17">
        <f t="shared" si="569"/>
        <v>-3.665689149560114E-3</v>
      </c>
      <c r="AE658" s="17" t="str">
        <f t="shared" ca="1" si="570"/>
        <v/>
      </c>
      <c r="AF658" s="17" t="str">
        <f t="shared" ca="1" si="571"/>
        <v/>
      </c>
      <c r="AG658" s="17" t="str">
        <f t="shared" ca="1" si="572"/>
        <v/>
      </c>
      <c r="AH658" s="17" t="str">
        <f t="shared" ca="1" si="573"/>
        <v/>
      </c>
      <c r="AI658" s="17" t="str">
        <f t="shared" ca="1" si="574"/>
        <v/>
      </c>
      <c r="AJ658" s="17" t="str">
        <f t="shared" ca="1" si="575"/>
        <v/>
      </c>
      <c r="AK658" s="17" t="str">
        <f t="shared" ca="1" si="576"/>
        <v/>
      </c>
      <c r="AL658" s="17" t="str">
        <f t="shared" ca="1" si="577"/>
        <v/>
      </c>
      <c r="AM658" s="17" t="str">
        <f t="shared" ca="1" si="578"/>
        <v/>
      </c>
      <c r="AN658" s="17">
        <f t="shared" ca="1" si="579"/>
        <v>-1.5467904098995788E-3</v>
      </c>
      <c r="AO658" s="17">
        <f t="shared" ca="1" si="580"/>
        <v>-4.5068027210884321E-2</v>
      </c>
      <c r="AP658" s="17">
        <f t="shared" ca="1" si="581"/>
        <v>6.8965517241379448E-3</v>
      </c>
      <c r="AQ658" s="17">
        <f t="shared" ca="1" si="582"/>
        <v>-7.3046018991964612E-3</v>
      </c>
      <c r="AS658" s="17" t="str">
        <f t="shared" ca="1" si="583"/>
        <v/>
      </c>
      <c r="AT658" s="17" t="str">
        <f t="shared" ca="1" si="584"/>
        <v/>
      </c>
      <c r="AU658" s="17" t="str">
        <f t="shared" ca="1" si="585"/>
        <v/>
      </c>
      <c r="AV658" s="17" t="str">
        <f t="shared" ca="1" si="586"/>
        <v/>
      </c>
      <c r="AW658" s="17" t="str">
        <f t="shared" ca="1" si="587"/>
        <v/>
      </c>
      <c r="AX658" s="17" t="str">
        <f t="shared" ca="1" si="588"/>
        <v/>
      </c>
      <c r="AY658" s="17" t="str">
        <f t="shared" ca="1" si="589"/>
        <v/>
      </c>
      <c r="AZ658" s="17" t="str">
        <f t="shared" ca="1" si="590"/>
        <v/>
      </c>
      <c r="BA658" s="17" t="str">
        <f t="shared" ca="1" si="591"/>
        <v/>
      </c>
      <c r="BB658" s="17">
        <f t="shared" ca="1" si="592"/>
        <v>-5.9639880908959109E-2</v>
      </c>
      <c r="BC658" s="17">
        <f t="shared" ca="1" si="593"/>
        <v>-0.45162584481361456</v>
      </c>
      <c r="BD658" s="17">
        <f t="shared" ca="1" si="594"/>
        <v>-0.20403395777660127</v>
      </c>
      <c r="BE658" s="17">
        <f t="shared" ca="1" si="595"/>
        <v>-4.0166998542220056E-2</v>
      </c>
      <c r="BG658" s="17" t="str">
        <f t="shared" ca="1" si="596"/>
        <v/>
      </c>
      <c r="BH658" s="17" t="str">
        <f t="shared" ca="1" si="597"/>
        <v/>
      </c>
      <c r="BI658" s="17" t="str">
        <f t="shared" ca="1" si="598"/>
        <v/>
      </c>
      <c r="BJ658" s="17" t="str">
        <f t="shared" ca="1" si="599"/>
        <v/>
      </c>
      <c r="BK658" s="17" t="str">
        <f t="shared" ca="1" si="600"/>
        <v/>
      </c>
      <c r="BL658" s="17" t="str">
        <f t="shared" ca="1" si="601"/>
        <v/>
      </c>
      <c r="BM658" s="17" t="str">
        <f t="shared" ca="1" si="602"/>
        <v/>
      </c>
      <c r="BN658" s="17" t="str">
        <f t="shared" ca="1" si="603"/>
        <v/>
      </c>
      <c r="BO658" s="17" t="str">
        <f t="shared" ca="1" si="604"/>
        <v/>
      </c>
      <c r="BP658" s="17">
        <f t="shared" ca="1" si="605"/>
        <v>-4.0551509276252173E-2</v>
      </c>
      <c r="BQ658" s="17">
        <f t="shared" ca="1" si="606"/>
        <v>-0.37191298921404525</v>
      </c>
      <c r="BR658" s="17">
        <f t="shared" ca="1" si="607"/>
        <v>-0.1658548701005701</v>
      </c>
      <c r="BS658" s="17">
        <f t="shared" ca="1" si="608"/>
        <v>-2.0289327679962499E-2</v>
      </c>
      <c r="BX658">
        <f>IF('Macrobond Imports'!FG657="","",'Macrobond Imports'!FG657)</f>
        <v>103.1</v>
      </c>
      <c r="BY658" t="str">
        <f>IF('Macrobond Imports'!AI657="","",'Macrobond Imports'!AI657)</f>
        <v/>
      </c>
      <c r="CA658" s="37">
        <f t="shared" ca="1" si="609"/>
        <v>-0.15767973856209161</v>
      </c>
      <c r="CB658" s="37" t="str">
        <f t="shared" ca="1" si="610"/>
        <v/>
      </c>
    </row>
    <row r="659" spans="1:80" x14ac:dyDescent="0.25">
      <c r="A659" s="10">
        <f>IF('Macrobond Imports'!A658="","",'Macrobond Imports'!A658)</f>
        <v>37135</v>
      </c>
      <c r="B659" s="9" t="str">
        <f>IF('Macrobond Imports'!B658="","",'Macrobond Imports'!B658)</f>
        <v/>
      </c>
      <c r="C659" s="9" t="str">
        <f>IF('Macrobond Imports'!C658="","",'Macrobond Imports'!C658)</f>
        <v/>
      </c>
      <c r="D659" s="9" t="str">
        <f>IF('Macrobond Imports'!Z658="","",'Macrobond Imports'!Z658)</f>
        <v/>
      </c>
      <c r="E659" s="9" t="str">
        <f>IF('Macrobond Imports'!BH658="","",'Macrobond Imports'!BH658)</f>
        <v/>
      </c>
      <c r="F659" s="9" t="str">
        <f>IF('Macrobond Imports'!BJ658="","",'Macrobond Imports'!BJ658)</f>
        <v/>
      </c>
      <c r="G659" s="9" t="str">
        <f>IF('Macrobond Imports'!BK658="","",'Macrobond Imports'!BK658)</f>
        <v/>
      </c>
      <c r="H659" s="9" t="str">
        <f>IF('Macrobond Imports'!BL658="","",'Macrobond Imports'!BL658)</f>
        <v/>
      </c>
      <c r="I659" s="9" t="str">
        <f>IF('Macrobond Imports'!BS658="","",'Macrobond Imports'!BS658)</f>
        <v/>
      </c>
      <c r="J659" s="9" t="str">
        <f>IF('Macrobond Imports'!AA658="","",'Macrobond Imports'!AA658)</f>
        <v/>
      </c>
      <c r="K659" s="9">
        <f>IF('Macrobond Imports'!DF658="","",'Macrobond Imports'!DF658)</f>
        <v>129.30000000000001</v>
      </c>
      <c r="L659" s="9">
        <f>IF('Macrobond Imports'!EA658="","",'Macrobond Imports'!EA658)</f>
        <v>107.2</v>
      </c>
      <c r="M659" s="9">
        <f>IF('Macrobond Imports'!FA658="","",'Macrobond Imports'!FA658)</f>
        <v>103.5</v>
      </c>
      <c r="N659" s="9">
        <f>IF('Macrobond Imports'!FC658="","",'Macrobond Imports'!FC658)</f>
        <v>135.9</v>
      </c>
      <c r="P659" s="16">
        <f t="shared" si="556"/>
        <v>37135</v>
      </c>
      <c r="Q659" s="17" t="str">
        <f t="shared" si="557"/>
        <v/>
      </c>
      <c r="R659" s="17" t="str">
        <f t="shared" si="558"/>
        <v/>
      </c>
      <c r="S659" s="17" t="str">
        <f t="shared" si="559"/>
        <v/>
      </c>
      <c r="T659" s="17" t="str">
        <f t="shared" si="560"/>
        <v/>
      </c>
      <c r="U659" s="17" t="str">
        <f t="shared" si="561"/>
        <v/>
      </c>
      <c r="V659" s="17" t="str">
        <f t="shared" si="562"/>
        <v/>
      </c>
      <c r="W659" s="17" t="str">
        <f t="shared" si="563"/>
        <v/>
      </c>
      <c r="X659" s="17" t="str">
        <f t="shared" si="564"/>
        <v/>
      </c>
      <c r="Y659" s="17" t="str">
        <f t="shared" si="565"/>
        <v/>
      </c>
      <c r="Z659" s="17">
        <f t="shared" si="566"/>
        <v>1.5491866769947737E-3</v>
      </c>
      <c r="AA659" s="17">
        <f t="shared" si="567"/>
        <v>-4.5414069456812034E-2</v>
      </c>
      <c r="AB659" s="17">
        <f t="shared" si="568"/>
        <v>1.2720156555773077E-2</v>
      </c>
      <c r="AC659" s="17">
        <f t="shared" si="569"/>
        <v>0</v>
      </c>
      <c r="AE659" s="17" t="str">
        <f t="shared" ca="1" si="570"/>
        <v/>
      </c>
      <c r="AF659" s="17" t="str">
        <f t="shared" ca="1" si="571"/>
        <v/>
      </c>
      <c r="AG659" s="17" t="str">
        <f t="shared" ca="1" si="572"/>
        <v/>
      </c>
      <c r="AH659" s="17" t="str">
        <f t="shared" ca="1" si="573"/>
        <v/>
      </c>
      <c r="AI659" s="17" t="str">
        <f t="shared" ca="1" si="574"/>
        <v/>
      </c>
      <c r="AJ659" s="17" t="str">
        <f t="shared" ca="1" si="575"/>
        <v/>
      </c>
      <c r="AK659" s="17" t="str">
        <f t="shared" ca="1" si="576"/>
        <v/>
      </c>
      <c r="AL659" s="17" t="str">
        <f t="shared" ca="1" si="577"/>
        <v/>
      </c>
      <c r="AM659" s="17" t="str">
        <f t="shared" ca="1" si="578"/>
        <v/>
      </c>
      <c r="AN659" s="17">
        <f t="shared" ca="1" si="579"/>
        <v>-7.6745970836531452E-3</v>
      </c>
      <c r="AO659" s="17">
        <f t="shared" ca="1" si="580"/>
        <v>-0.14649681528662417</v>
      </c>
      <c r="AP659" s="17">
        <f t="shared" ca="1" si="581"/>
        <v>-2.5423728813559365E-2</v>
      </c>
      <c r="AQ659" s="17">
        <f t="shared" ca="1" si="582"/>
        <v>-8.0291970802919277E-3</v>
      </c>
      <c r="AS659" s="17" t="str">
        <f t="shared" ca="1" si="583"/>
        <v/>
      </c>
      <c r="AT659" s="17" t="str">
        <f t="shared" ca="1" si="584"/>
        <v/>
      </c>
      <c r="AU659" s="17" t="str">
        <f t="shared" ca="1" si="585"/>
        <v/>
      </c>
      <c r="AV659" s="17" t="str">
        <f t="shared" ca="1" si="586"/>
        <v/>
      </c>
      <c r="AW659" s="17" t="str">
        <f t="shared" ca="1" si="587"/>
        <v/>
      </c>
      <c r="AX659" s="17" t="str">
        <f t="shared" ca="1" si="588"/>
        <v/>
      </c>
      <c r="AY659" s="17" t="str">
        <f t="shared" ca="1" si="589"/>
        <v/>
      </c>
      <c r="AZ659" s="17" t="str">
        <f t="shared" ca="1" si="590"/>
        <v/>
      </c>
      <c r="BA659" s="17" t="str">
        <f t="shared" ca="1" si="591"/>
        <v/>
      </c>
      <c r="BB659" s="17">
        <f t="shared" ca="1" si="592"/>
        <v>-4.800314574685316E-2</v>
      </c>
      <c r="BC659" s="17">
        <f t="shared" ca="1" si="593"/>
        <v>-0.36099771811572123</v>
      </c>
      <c r="BD659" s="17">
        <f t="shared" ca="1" si="594"/>
        <v>-0.15025942594573571</v>
      </c>
      <c r="BE659" s="17">
        <f t="shared" ca="1" si="595"/>
        <v>-3.4553955007151527E-2</v>
      </c>
      <c r="BG659" s="17" t="str">
        <f t="shared" ca="1" si="596"/>
        <v/>
      </c>
      <c r="BH659" s="17" t="str">
        <f t="shared" ca="1" si="597"/>
        <v/>
      </c>
      <c r="BI659" s="17" t="str">
        <f t="shared" ca="1" si="598"/>
        <v/>
      </c>
      <c r="BJ659" s="17" t="str">
        <f t="shared" ca="1" si="599"/>
        <v/>
      </c>
      <c r="BK659" s="17" t="str">
        <f t="shared" ca="1" si="600"/>
        <v/>
      </c>
      <c r="BL659" s="17" t="str">
        <f t="shared" ca="1" si="601"/>
        <v/>
      </c>
      <c r="BM659" s="17" t="str">
        <f t="shared" ca="1" si="602"/>
        <v/>
      </c>
      <c r="BN659" s="17" t="str">
        <f t="shared" ca="1" si="603"/>
        <v/>
      </c>
      <c r="BO659" s="17" t="str">
        <f t="shared" ca="1" si="604"/>
        <v/>
      </c>
      <c r="BP659" s="17">
        <f t="shared" ca="1" si="605"/>
        <v>-2.5785793368684695E-2</v>
      </c>
      <c r="BQ659" s="17">
        <f t="shared" ca="1" si="606"/>
        <v>-0.34443825813930129</v>
      </c>
      <c r="BR659" s="17">
        <f t="shared" ca="1" si="607"/>
        <v>-6.7838570672755782E-2</v>
      </c>
      <c r="BS659" s="17">
        <f t="shared" ca="1" si="608"/>
        <v>-2.1714879578955348E-2</v>
      </c>
      <c r="BX659">
        <f>IF('Macrobond Imports'!FG658="","",'Macrobond Imports'!FG658)</f>
        <v>91.8</v>
      </c>
      <c r="BY659" t="str">
        <f>IF('Macrobond Imports'!AI658="","",'Macrobond Imports'!AI658)</f>
        <v/>
      </c>
      <c r="CA659" s="37">
        <f t="shared" ca="1" si="609"/>
        <v>-0.3284564740307242</v>
      </c>
      <c r="CB659" s="37" t="str">
        <f t="shared" ca="1" si="610"/>
        <v/>
      </c>
    </row>
    <row r="660" spans="1:80" x14ac:dyDescent="0.25">
      <c r="A660" s="10">
        <f>IF('Macrobond Imports'!A659="","",'Macrobond Imports'!A659)</f>
        <v>37165</v>
      </c>
      <c r="B660" s="9" t="str">
        <f>IF('Macrobond Imports'!B659="","",'Macrobond Imports'!B659)</f>
        <v/>
      </c>
      <c r="C660" s="9" t="str">
        <f>IF('Macrobond Imports'!C659="","",'Macrobond Imports'!C659)</f>
        <v/>
      </c>
      <c r="D660" s="9" t="str">
        <f>IF('Macrobond Imports'!Z659="","",'Macrobond Imports'!Z659)</f>
        <v/>
      </c>
      <c r="E660" s="9" t="str">
        <f>IF('Macrobond Imports'!BH659="","",'Macrobond Imports'!BH659)</f>
        <v/>
      </c>
      <c r="F660" s="9" t="str">
        <f>IF('Macrobond Imports'!BJ659="","",'Macrobond Imports'!BJ659)</f>
        <v/>
      </c>
      <c r="G660" s="9" t="str">
        <f>IF('Macrobond Imports'!BK659="","",'Macrobond Imports'!BK659)</f>
        <v/>
      </c>
      <c r="H660" s="9" t="str">
        <f>IF('Macrobond Imports'!BL659="","",'Macrobond Imports'!BL659)</f>
        <v/>
      </c>
      <c r="I660" s="9" t="str">
        <f>IF('Macrobond Imports'!BS659="","",'Macrobond Imports'!BS659)</f>
        <v/>
      </c>
      <c r="J660" s="9" t="str">
        <f>IF('Macrobond Imports'!AA659="","",'Macrobond Imports'!AA659)</f>
        <v/>
      </c>
      <c r="K660" s="9">
        <f>IF('Macrobond Imports'!DF659="","",'Macrobond Imports'!DF659)</f>
        <v>127.6</v>
      </c>
      <c r="L660" s="9">
        <f>IF('Macrobond Imports'!EA659="","",'Macrobond Imports'!EA659)</f>
        <v>97.4</v>
      </c>
      <c r="M660" s="9">
        <f>IF('Macrobond Imports'!FA659="","",'Macrobond Imports'!FA659)</f>
        <v>96.8</v>
      </c>
      <c r="N660" s="9">
        <f>IF('Macrobond Imports'!FC659="","",'Macrobond Imports'!FC659)</f>
        <v>135.4</v>
      </c>
      <c r="P660" s="16">
        <f t="shared" si="556"/>
        <v>37165</v>
      </c>
      <c r="Q660" s="17" t="str">
        <f t="shared" si="557"/>
        <v/>
      </c>
      <c r="R660" s="17" t="str">
        <f t="shared" si="558"/>
        <v/>
      </c>
      <c r="S660" s="17" t="str">
        <f t="shared" si="559"/>
        <v/>
      </c>
      <c r="T660" s="17" t="str">
        <f t="shared" si="560"/>
        <v/>
      </c>
      <c r="U660" s="17" t="str">
        <f t="shared" si="561"/>
        <v/>
      </c>
      <c r="V660" s="17" t="str">
        <f t="shared" si="562"/>
        <v/>
      </c>
      <c r="W660" s="17" t="str">
        <f t="shared" si="563"/>
        <v/>
      </c>
      <c r="X660" s="17" t="str">
        <f t="shared" si="564"/>
        <v/>
      </c>
      <c r="Y660" s="17" t="str">
        <f t="shared" si="565"/>
        <v/>
      </c>
      <c r="Z660" s="17">
        <f t="shared" si="566"/>
        <v>-1.3147718484145532E-2</v>
      </c>
      <c r="AA660" s="17">
        <f t="shared" si="567"/>
        <v>-9.1417910447761153E-2</v>
      </c>
      <c r="AB660" s="17">
        <f t="shared" si="568"/>
        <v>-6.4734299516908234E-2</v>
      </c>
      <c r="AC660" s="17">
        <f t="shared" si="569"/>
        <v>-3.67917586460631E-3</v>
      </c>
      <c r="AE660" s="17" t="str">
        <f t="shared" ca="1" si="570"/>
        <v/>
      </c>
      <c r="AF660" s="17" t="str">
        <f t="shared" ca="1" si="571"/>
        <v/>
      </c>
      <c r="AG660" s="17" t="str">
        <f t="shared" ca="1" si="572"/>
        <v/>
      </c>
      <c r="AH660" s="17" t="str">
        <f t="shared" ca="1" si="573"/>
        <v/>
      </c>
      <c r="AI660" s="17" t="str">
        <f t="shared" ca="1" si="574"/>
        <v/>
      </c>
      <c r="AJ660" s="17" t="str">
        <f t="shared" ca="1" si="575"/>
        <v/>
      </c>
      <c r="AK660" s="17" t="str">
        <f t="shared" ca="1" si="576"/>
        <v/>
      </c>
      <c r="AL660" s="17" t="str">
        <f t="shared" ca="1" si="577"/>
        <v/>
      </c>
      <c r="AM660" s="17" t="str">
        <f t="shared" ca="1" si="578"/>
        <v/>
      </c>
      <c r="AN660" s="17">
        <f t="shared" ca="1" si="579"/>
        <v>-2.3718439173680106E-2</v>
      </c>
      <c r="AO660" s="17">
        <f t="shared" ca="1" si="580"/>
        <v>-0.25192012288786469</v>
      </c>
      <c r="AP660" s="17">
        <f t="shared" ca="1" si="581"/>
        <v>-0.1003717472118959</v>
      </c>
      <c r="AQ660" s="17">
        <f t="shared" ca="1" si="582"/>
        <v>-1.2399708242158969E-2</v>
      </c>
      <c r="AS660" s="17" t="str">
        <f t="shared" ca="1" si="583"/>
        <v/>
      </c>
      <c r="AT660" s="17" t="str">
        <f t="shared" ca="1" si="584"/>
        <v/>
      </c>
      <c r="AU660" s="17" t="str">
        <f t="shared" ca="1" si="585"/>
        <v/>
      </c>
      <c r="AV660" s="17" t="str">
        <f t="shared" ca="1" si="586"/>
        <v/>
      </c>
      <c r="AW660" s="17" t="str">
        <f t="shared" ca="1" si="587"/>
        <v/>
      </c>
      <c r="AX660" s="17" t="str">
        <f t="shared" ca="1" si="588"/>
        <v/>
      </c>
      <c r="AY660" s="17" t="str">
        <f t="shared" ca="1" si="589"/>
        <v/>
      </c>
      <c r="AZ660" s="17" t="str">
        <f t="shared" ca="1" si="590"/>
        <v/>
      </c>
      <c r="BA660" s="17" t="str">
        <f t="shared" ca="1" si="591"/>
        <v/>
      </c>
      <c r="BB660" s="17">
        <f t="shared" ca="1" si="592"/>
        <v>-5.4491163070647386E-2</v>
      </c>
      <c r="BC660" s="17">
        <f t="shared" ca="1" si="593"/>
        <v>-0.45384465526764262</v>
      </c>
      <c r="BD660" s="17">
        <f t="shared" ca="1" si="594"/>
        <v>-0.20145094022154852</v>
      </c>
      <c r="BE660" s="17">
        <f t="shared" ca="1" si="595"/>
        <v>-2.900459188109461E-2</v>
      </c>
      <c r="BG660" s="17" t="str">
        <f t="shared" ca="1" si="596"/>
        <v/>
      </c>
      <c r="BH660" s="17" t="str">
        <f t="shared" ca="1" si="597"/>
        <v/>
      </c>
      <c r="BI660" s="17" t="str">
        <f t="shared" ca="1" si="598"/>
        <v/>
      </c>
      <c r="BJ660" s="17" t="str">
        <f t="shared" ca="1" si="599"/>
        <v/>
      </c>
      <c r="BK660" s="17" t="str">
        <f t="shared" ca="1" si="600"/>
        <v/>
      </c>
      <c r="BL660" s="17" t="str">
        <f t="shared" ca="1" si="601"/>
        <v/>
      </c>
      <c r="BM660" s="17" t="str">
        <f t="shared" ca="1" si="602"/>
        <v/>
      </c>
      <c r="BN660" s="17" t="str">
        <f t="shared" ca="1" si="603"/>
        <v/>
      </c>
      <c r="BO660" s="17" t="str">
        <f t="shared" ca="1" si="604"/>
        <v/>
      </c>
      <c r="BP660" s="17">
        <f t="shared" ca="1" si="605"/>
        <v>-4.9784619730245283E-2</v>
      </c>
      <c r="BQ660" s="17">
        <f t="shared" ca="1" si="606"/>
        <v>-0.46369155972638365</v>
      </c>
      <c r="BR660" s="17">
        <f t="shared" ca="1" si="607"/>
        <v>-0.18916257436452133</v>
      </c>
      <c r="BS660" s="17">
        <f t="shared" ca="1" si="608"/>
        <v>-2.7485121707851334E-2</v>
      </c>
      <c r="BX660">
        <f>IF('Macrobond Imports'!FG659="","",'Macrobond Imports'!FG659)</f>
        <v>75.400000000000006</v>
      </c>
      <c r="BY660" t="str">
        <f>IF('Macrobond Imports'!AI659="","",'Macrobond Imports'!AI659)</f>
        <v/>
      </c>
      <c r="CA660" s="37">
        <f t="shared" ca="1" si="609"/>
        <v>-0.47928176795580113</v>
      </c>
      <c r="CB660" s="37" t="str">
        <f t="shared" ca="1" si="610"/>
        <v/>
      </c>
    </row>
    <row r="661" spans="1:80" x14ac:dyDescent="0.25">
      <c r="A661" s="10">
        <f>IF('Macrobond Imports'!A660="","",'Macrobond Imports'!A660)</f>
        <v>37196</v>
      </c>
      <c r="B661" s="9" t="str">
        <f>IF('Macrobond Imports'!B660="","",'Macrobond Imports'!B660)</f>
        <v/>
      </c>
      <c r="C661" s="9" t="str">
        <f>IF('Macrobond Imports'!C660="","",'Macrobond Imports'!C660)</f>
        <v/>
      </c>
      <c r="D661" s="9" t="str">
        <f>IF('Macrobond Imports'!Z660="","",'Macrobond Imports'!Z660)</f>
        <v/>
      </c>
      <c r="E661" s="9" t="str">
        <f>IF('Macrobond Imports'!BH660="","",'Macrobond Imports'!BH660)</f>
        <v/>
      </c>
      <c r="F661" s="9" t="str">
        <f>IF('Macrobond Imports'!BJ660="","",'Macrobond Imports'!BJ660)</f>
        <v/>
      </c>
      <c r="G661" s="9" t="str">
        <f>IF('Macrobond Imports'!BK660="","",'Macrobond Imports'!BK660)</f>
        <v/>
      </c>
      <c r="H661" s="9" t="str">
        <f>IF('Macrobond Imports'!BL660="","",'Macrobond Imports'!BL660)</f>
        <v/>
      </c>
      <c r="I661" s="9" t="str">
        <f>IF('Macrobond Imports'!BS660="","",'Macrobond Imports'!BS660)</f>
        <v/>
      </c>
      <c r="J661" s="9" t="str">
        <f>IF('Macrobond Imports'!AA660="","",'Macrobond Imports'!AA660)</f>
        <v/>
      </c>
      <c r="K661" s="9">
        <f>IF('Macrobond Imports'!DF660="","",'Macrobond Imports'!DF660)</f>
        <v>127</v>
      </c>
      <c r="L661" s="9">
        <f>IF('Macrobond Imports'!EA660="","",'Macrobond Imports'!EA660)</f>
        <v>102.7</v>
      </c>
      <c r="M661" s="9">
        <f>IF('Macrobond Imports'!FA660="","",'Macrobond Imports'!FA660)</f>
        <v>95</v>
      </c>
      <c r="N661" s="9">
        <f>IF('Macrobond Imports'!FC660="","",'Macrobond Imports'!FC660)</f>
        <v>135.1</v>
      </c>
      <c r="P661" s="16">
        <f t="shared" si="556"/>
        <v>37196</v>
      </c>
      <c r="Q661" s="17" t="str">
        <f t="shared" si="557"/>
        <v/>
      </c>
      <c r="R661" s="17" t="str">
        <f t="shared" si="558"/>
        <v/>
      </c>
      <c r="S661" s="17" t="str">
        <f t="shared" si="559"/>
        <v/>
      </c>
      <c r="T661" s="17" t="str">
        <f t="shared" si="560"/>
        <v/>
      </c>
      <c r="U661" s="17" t="str">
        <f t="shared" si="561"/>
        <v/>
      </c>
      <c r="V661" s="17" t="str">
        <f t="shared" si="562"/>
        <v/>
      </c>
      <c r="W661" s="17" t="str">
        <f t="shared" si="563"/>
        <v/>
      </c>
      <c r="X661" s="17" t="str">
        <f t="shared" si="564"/>
        <v/>
      </c>
      <c r="Y661" s="17" t="str">
        <f t="shared" si="565"/>
        <v/>
      </c>
      <c r="Z661" s="17">
        <f t="shared" si="566"/>
        <v>-4.7021943573667402E-3</v>
      </c>
      <c r="AA661" s="17">
        <f t="shared" si="567"/>
        <v>5.4414784394250404E-2</v>
      </c>
      <c r="AB661" s="17">
        <f t="shared" si="568"/>
        <v>-1.8595041322314043E-2</v>
      </c>
      <c r="AC661" s="17">
        <f t="shared" si="569"/>
        <v>-2.2156573116691725E-3</v>
      </c>
      <c r="AE661" s="17" t="str">
        <f t="shared" ca="1" si="570"/>
        <v/>
      </c>
      <c r="AF661" s="17" t="str">
        <f t="shared" ca="1" si="571"/>
        <v/>
      </c>
      <c r="AG661" s="17" t="str">
        <f t="shared" ca="1" si="572"/>
        <v/>
      </c>
      <c r="AH661" s="17" t="str">
        <f t="shared" ca="1" si="573"/>
        <v/>
      </c>
      <c r="AI661" s="17" t="str">
        <f t="shared" ca="1" si="574"/>
        <v/>
      </c>
      <c r="AJ661" s="17" t="str">
        <f t="shared" ca="1" si="575"/>
        <v/>
      </c>
      <c r="AK661" s="17" t="str">
        <f t="shared" ca="1" si="576"/>
        <v/>
      </c>
      <c r="AL661" s="17" t="str">
        <f t="shared" ca="1" si="577"/>
        <v/>
      </c>
      <c r="AM661" s="17" t="str">
        <f t="shared" ca="1" si="578"/>
        <v/>
      </c>
      <c r="AN661" s="17">
        <f t="shared" ca="1" si="579"/>
        <v>-2.8309104820198883E-2</v>
      </c>
      <c r="AO661" s="17">
        <f t="shared" ca="1" si="580"/>
        <v>-0.20449264136328427</v>
      </c>
      <c r="AP661" s="17">
        <f t="shared" ca="1" si="581"/>
        <v>-0.12361623616236161</v>
      </c>
      <c r="AQ661" s="17">
        <f t="shared" ca="1" si="582"/>
        <v>-1.3148283418553786E-2</v>
      </c>
      <c r="AS661" s="17" t="str">
        <f t="shared" ca="1" si="583"/>
        <v/>
      </c>
      <c r="AT661" s="17" t="str">
        <f t="shared" ca="1" si="584"/>
        <v/>
      </c>
      <c r="AU661" s="17" t="str">
        <f t="shared" ca="1" si="585"/>
        <v/>
      </c>
      <c r="AV661" s="17" t="str">
        <f t="shared" ca="1" si="586"/>
        <v/>
      </c>
      <c r="AW661" s="17" t="str">
        <f t="shared" ca="1" si="587"/>
        <v/>
      </c>
      <c r="AX661" s="17" t="str">
        <f t="shared" ca="1" si="588"/>
        <v/>
      </c>
      <c r="AY661" s="17" t="str">
        <f t="shared" ca="1" si="589"/>
        <v/>
      </c>
      <c r="AZ661" s="17" t="str">
        <f t="shared" ca="1" si="590"/>
        <v/>
      </c>
      <c r="BA661" s="17" t="str">
        <f t="shared" ca="1" si="591"/>
        <v/>
      </c>
      <c r="BB661" s="17">
        <f t="shared" ca="1" si="592"/>
        <v>-6.3495400348377751E-2</v>
      </c>
      <c r="BC661" s="17">
        <f t="shared" ca="1" si="593"/>
        <v>-0.30054021615076332</v>
      </c>
      <c r="BD661" s="17">
        <f t="shared" ca="1" si="594"/>
        <v>-0.25339509644545288</v>
      </c>
      <c r="BE661" s="17">
        <f t="shared" ca="1" si="595"/>
        <v>-2.3339622191490217E-2</v>
      </c>
      <c r="BG661" s="17" t="str">
        <f t="shared" ca="1" si="596"/>
        <v/>
      </c>
      <c r="BH661" s="17" t="str">
        <f t="shared" ca="1" si="597"/>
        <v/>
      </c>
      <c r="BI661" s="17" t="str">
        <f t="shared" ca="1" si="598"/>
        <v/>
      </c>
      <c r="BJ661" s="17" t="str">
        <f t="shared" ca="1" si="599"/>
        <v/>
      </c>
      <c r="BK661" s="17" t="str">
        <f t="shared" ca="1" si="600"/>
        <v/>
      </c>
      <c r="BL661" s="17" t="str">
        <f t="shared" ca="1" si="601"/>
        <v/>
      </c>
      <c r="BM661" s="17" t="str">
        <f t="shared" ca="1" si="602"/>
        <v/>
      </c>
      <c r="BN661" s="17" t="str">
        <f t="shared" ca="1" si="603"/>
        <v/>
      </c>
      <c r="BO661" s="17" t="str">
        <f t="shared" ca="1" si="604"/>
        <v/>
      </c>
      <c r="BP661" s="17">
        <f t="shared" ca="1" si="605"/>
        <v>-6.1569620665599567E-2</v>
      </c>
      <c r="BQ661" s="17">
        <f t="shared" ca="1" si="606"/>
        <v>-0.38067321384007857</v>
      </c>
      <c r="BR661" s="17">
        <f t="shared" ca="1" si="607"/>
        <v>-0.22910950830426302</v>
      </c>
      <c r="BS661" s="17">
        <f t="shared" ca="1" si="608"/>
        <v>-3.1789866900355568E-2</v>
      </c>
      <c r="BX661">
        <f>IF('Macrobond Imports'!FG660="","",'Macrobond Imports'!FG660)</f>
        <v>90.4</v>
      </c>
      <c r="BY661" t="str">
        <f>IF('Macrobond Imports'!AI660="","",'Macrobond Imports'!AI660)</f>
        <v/>
      </c>
      <c r="CA661" s="37">
        <f t="shared" ca="1" si="609"/>
        <v>-0.35841022001419442</v>
      </c>
      <c r="CB661" s="37" t="str">
        <f t="shared" ca="1" si="610"/>
        <v/>
      </c>
    </row>
    <row r="662" spans="1:80" x14ac:dyDescent="0.25">
      <c r="A662" s="10">
        <f>IF('Macrobond Imports'!A661="","",'Macrobond Imports'!A661)</f>
        <v>37226</v>
      </c>
      <c r="B662" s="9" t="str">
        <f>IF('Macrobond Imports'!B661="","",'Macrobond Imports'!B661)</f>
        <v/>
      </c>
      <c r="C662" s="9" t="str">
        <f>IF('Macrobond Imports'!C661="","",'Macrobond Imports'!C661)</f>
        <v/>
      </c>
      <c r="D662" s="9" t="str">
        <f>IF('Macrobond Imports'!Z661="","",'Macrobond Imports'!Z661)</f>
        <v/>
      </c>
      <c r="E662" s="9" t="str">
        <f>IF('Macrobond Imports'!BH661="","",'Macrobond Imports'!BH661)</f>
        <v/>
      </c>
      <c r="F662" s="9" t="str">
        <f>IF('Macrobond Imports'!BJ661="","",'Macrobond Imports'!BJ661)</f>
        <v/>
      </c>
      <c r="G662" s="9" t="str">
        <f>IF('Macrobond Imports'!BK661="","",'Macrobond Imports'!BK661)</f>
        <v/>
      </c>
      <c r="H662" s="9" t="str">
        <f>IF('Macrobond Imports'!BL661="","",'Macrobond Imports'!BL661)</f>
        <v/>
      </c>
      <c r="I662" s="9" t="str">
        <f>IF('Macrobond Imports'!BS661="","",'Macrobond Imports'!BS661)</f>
        <v/>
      </c>
      <c r="J662" s="9" t="str">
        <f>IF('Macrobond Imports'!AA661="","",'Macrobond Imports'!AA661)</f>
        <v/>
      </c>
      <c r="K662" s="9">
        <f>IF('Macrobond Imports'!DF661="","",'Macrobond Imports'!DF661)</f>
        <v>126.1</v>
      </c>
      <c r="L662" s="9">
        <f>IF('Macrobond Imports'!EA661="","",'Macrobond Imports'!EA661)</f>
        <v>95.5</v>
      </c>
      <c r="M662" s="9">
        <f>IF('Macrobond Imports'!FA661="","",'Macrobond Imports'!FA661)</f>
        <v>92.1</v>
      </c>
      <c r="N662" s="9">
        <f>IF('Macrobond Imports'!FC661="","",'Macrobond Imports'!FC661)</f>
        <v>134.80000000000001</v>
      </c>
      <c r="P662" s="16">
        <f t="shared" si="556"/>
        <v>37226</v>
      </c>
      <c r="Q662" s="17" t="str">
        <f t="shared" si="557"/>
        <v/>
      </c>
      <c r="R662" s="17" t="str">
        <f t="shared" si="558"/>
        <v/>
      </c>
      <c r="S662" s="17" t="str">
        <f t="shared" si="559"/>
        <v/>
      </c>
      <c r="T662" s="17" t="str">
        <f t="shared" si="560"/>
        <v/>
      </c>
      <c r="U662" s="17" t="str">
        <f t="shared" si="561"/>
        <v/>
      </c>
      <c r="V662" s="17" t="str">
        <f t="shared" si="562"/>
        <v/>
      </c>
      <c r="W662" s="17" t="str">
        <f t="shared" si="563"/>
        <v/>
      </c>
      <c r="X662" s="17" t="str">
        <f t="shared" si="564"/>
        <v/>
      </c>
      <c r="Y662" s="17" t="str">
        <f t="shared" si="565"/>
        <v/>
      </c>
      <c r="Z662" s="17">
        <f t="shared" si="566"/>
        <v>-7.0866141732284227E-3</v>
      </c>
      <c r="AA662" s="17">
        <f t="shared" si="567"/>
        <v>-7.0107108081791658E-2</v>
      </c>
      <c r="AB662" s="17">
        <f t="shared" si="568"/>
        <v>-3.0526315789473735E-2</v>
      </c>
      <c r="AC662" s="17">
        <f t="shared" si="569"/>
        <v>-2.2205773501109416E-3</v>
      </c>
      <c r="AE662" s="17" t="str">
        <f t="shared" ca="1" si="570"/>
        <v/>
      </c>
      <c r="AF662" s="17" t="str">
        <f t="shared" ca="1" si="571"/>
        <v/>
      </c>
      <c r="AG662" s="17" t="str">
        <f t="shared" ca="1" si="572"/>
        <v/>
      </c>
      <c r="AH662" s="17" t="str">
        <f t="shared" ca="1" si="573"/>
        <v/>
      </c>
      <c r="AI662" s="17" t="str">
        <f t="shared" ca="1" si="574"/>
        <v/>
      </c>
      <c r="AJ662" s="17" t="str">
        <f t="shared" ca="1" si="575"/>
        <v/>
      </c>
      <c r="AK662" s="17" t="str">
        <f t="shared" ca="1" si="576"/>
        <v/>
      </c>
      <c r="AL662" s="17" t="str">
        <f t="shared" ca="1" si="577"/>
        <v/>
      </c>
      <c r="AM662" s="17" t="str">
        <f t="shared" ca="1" si="578"/>
        <v/>
      </c>
      <c r="AN662" s="17">
        <f t="shared" ca="1" si="579"/>
        <v>-3.960396039603975E-2</v>
      </c>
      <c r="AO662" s="17">
        <f t="shared" ca="1" si="580"/>
        <v>-0.32317505315379158</v>
      </c>
      <c r="AP662" s="17">
        <f t="shared" ca="1" si="581"/>
        <v>-0.16726943942133821</v>
      </c>
      <c r="AQ662" s="17">
        <f t="shared" ca="1" si="582"/>
        <v>-1.5339663988312546E-2</v>
      </c>
      <c r="AS662" s="17" t="str">
        <f t="shared" ca="1" si="583"/>
        <v/>
      </c>
      <c r="AT662" s="17" t="str">
        <f t="shared" ca="1" si="584"/>
        <v/>
      </c>
      <c r="AU662" s="17" t="str">
        <f t="shared" ca="1" si="585"/>
        <v/>
      </c>
      <c r="AV662" s="17" t="str">
        <f t="shared" ca="1" si="586"/>
        <v/>
      </c>
      <c r="AW662" s="17" t="str">
        <f t="shared" ca="1" si="587"/>
        <v/>
      </c>
      <c r="AX662" s="17" t="str">
        <f t="shared" ca="1" si="588"/>
        <v/>
      </c>
      <c r="AY662" s="17" t="str">
        <f t="shared" ca="1" si="589"/>
        <v/>
      </c>
      <c r="AZ662" s="17" t="str">
        <f t="shared" ca="1" si="590"/>
        <v/>
      </c>
      <c r="BA662" s="17" t="str">
        <f t="shared" ca="1" si="591"/>
        <v/>
      </c>
      <c r="BB662" s="17">
        <f t="shared" ca="1" si="592"/>
        <v>-9.5379871783220604E-2</v>
      </c>
      <c r="BC662" s="17">
        <f t="shared" ca="1" si="593"/>
        <v>-0.37015404451603517</v>
      </c>
      <c r="BD662" s="17">
        <f t="shared" ca="1" si="594"/>
        <v>-0.37298616786842953</v>
      </c>
      <c r="BE662" s="17">
        <f t="shared" ca="1" si="595"/>
        <v>-3.1985769337083192E-2</v>
      </c>
      <c r="BG662" s="17" t="str">
        <f t="shared" ca="1" si="596"/>
        <v/>
      </c>
      <c r="BH662" s="17" t="str">
        <f t="shared" ca="1" si="597"/>
        <v/>
      </c>
      <c r="BI662" s="17" t="str">
        <f t="shared" ca="1" si="598"/>
        <v/>
      </c>
      <c r="BJ662" s="17" t="str">
        <f t="shared" ca="1" si="599"/>
        <v/>
      </c>
      <c r="BK662" s="17" t="str">
        <f t="shared" ca="1" si="600"/>
        <v/>
      </c>
      <c r="BL662" s="17" t="str">
        <f t="shared" ca="1" si="601"/>
        <v/>
      </c>
      <c r="BM662" s="17" t="str">
        <f t="shared" ca="1" si="602"/>
        <v/>
      </c>
      <c r="BN662" s="17" t="str">
        <f t="shared" ca="1" si="603"/>
        <v/>
      </c>
      <c r="BO662" s="17" t="str">
        <f t="shared" ca="1" si="604"/>
        <v/>
      </c>
      <c r="BP662" s="17">
        <f t="shared" ca="1" si="605"/>
        <v>-7.199379508731063E-2</v>
      </c>
      <c r="BQ662" s="17">
        <f t="shared" ca="1" si="606"/>
        <v>-0.36559240011658323</v>
      </c>
      <c r="BR662" s="17">
        <f t="shared" ca="1" si="607"/>
        <v>-0.27006911720667359</v>
      </c>
      <c r="BS662" s="17">
        <f t="shared" ca="1" si="608"/>
        <v>-3.3270714992916006E-2</v>
      </c>
      <c r="BX662">
        <f>IF('Macrobond Imports'!FG661="","",'Macrobond Imports'!FG661)</f>
        <v>76.8</v>
      </c>
      <c r="BY662" t="str">
        <f>IF('Macrobond Imports'!AI661="","",'Macrobond Imports'!AI661)</f>
        <v/>
      </c>
      <c r="CA662" s="37">
        <f t="shared" ca="1" si="609"/>
        <v>-0.52912323727774369</v>
      </c>
      <c r="CB662" s="37" t="str">
        <f t="shared" ca="1" si="610"/>
        <v/>
      </c>
    </row>
    <row r="663" spans="1:80" x14ac:dyDescent="0.25">
      <c r="A663" s="10">
        <f>IF('Macrobond Imports'!A662="","",'Macrobond Imports'!A662)</f>
        <v>37257</v>
      </c>
      <c r="B663" s="9" t="str">
        <f>IF('Macrobond Imports'!B662="","",'Macrobond Imports'!B662)</f>
        <v/>
      </c>
      <c r="C663" s="9" t="str">
        <f>IF('Macrobond Imports'!C662="","",'Macrobond Imports'!C662)</f>
        <v/>
      </c>
      <c r="D663" s="9" t="str">
        <f>IF('Macrobond Imports'!Z662="","",'Macrobond Imports'!Z662)</f>
        <v/>
      </c>
      <c r="E663" s="9" t="str">
        <f>IF('Macrobond Imports'!BH662="","",'Macrobond Imports'!BH662)</f>
        <v/>
      </c>
      <c r="F663" s="9" t="str">
        <f>IF('Macrobond Imports'!BJ662="","",'Macrobond Imports'!BJ662)</f>
        <v/>
      </c>
      <c r="G663" s="9" t="str">
        <f>IF('Macrobond Imports'!BK662="","",'Macrobond Imports'!BK662)</f>
        <v/>
      </c>
      <c r="H663" s="9" t="str">
        <f>IF('Macrobond Imports'!BL662="","",'Macrobond Imports'!BL662)</f>
        <v/>
      </c>
      <c r="I663" s="9" t="str">
        <f>IF('Macrobond Imports'!BS662="","",'Macrobond Imports'!BS662)</f>
        <v/>
      </c>
      <c r="J663" s="9" t="str">
        <f>IF('Macrobond Imports'!AA662="","",'Macrobond Imports'!AA662)</f>
        <v/>
      </c>
      <c r="K663" s="9">
        <f>IF('Macrobond Imports'!DF662="","",'Macrobond Imports'!DF662)</f>
        <v>125.7</v>
      </c>
      <c r="L663" s="9">
        <f>IF('Macrobond Imports'!EA662="","",'Macrobond Imports'!EA662)</f>
        <v>99.8</v>
      </c>
      <c r="M663" s="9">
        <f>IF('Macrobond Imports'!FA662="","",'Macrobond Imports'!FA662)</f>
        <v>90.4</v>
      </c>
      <c r="N663" s="9">
        <f>IF('Macrobond Imports'!FC662="","",'Macrobond Imports'!FC662)</f>
        <v>134.69999999999999</v>
      </c>
      <c r="P663" s="16">
        <f t="shared" si="556"/>
        <v>37257</v>
      </c>
      <c r="Q663" s="17" t="str">
        <f t="shared" si="557"/>
        <v/>
      </c>
      <c r="R663" s="17" t="str">
        <f t="shared" si="558"/>
        <v/>
      </c>
      <c r="S663" s="17" t="str">
        <f t="shared" si="559"/>
        <v/>
      </c>
      <c r="T663" s="17" t="str">
        <f t="shared" si="560"/>
        <v/>
      </c>
      <c r="U663" s="17" t="str">
        <f t="shared" si="561"/>
        <v/>
      </c>
      <c r="V663" s="17" t="str">
        <f t="shared" si="562"/>
        <v/>
      </c>
      <c r="W663" s="17" t="str">
        <f t="shared" si="563"/>
        <v/>
      </c>
      <c r="X663" s="17" t="str">
        <f t="shared" si="564"/>
        <v/>
      </c>
      <c r="Y663" s="17" t="str">
        <f t="shared" si="565"/>
        <v/>
      </c>
      <c r="Z663" s="17">
        <f t="shared" si="566"/>
        <v>-3.1720856463123281E-3</v>
      </c>
      <c r="AA663" s="17">
        <f t="shared" si="567"/>
        <v>4.5026178010471263E-2</v>
      </c>
      <c r="AB663" s="17">
        <f t="shared" si="568"/>
        <v>-1.8458197611291971E-2</v>
      </c>
      <c r="AC663" s="17">
        <f t="shared" si="569"/>
        <v>-7.4183976261144036E-4</v>
      </c>
      <c r="AE663" s="17" t="str">
        <f t="shared" ca="1" si="570"/>
        <v/>
      </c>
      <c r="AF663" s="17" t="str">
        <f t="shared" ca="1" si="571"/>
        <v/>
      </c>
      <c r="AG663" s="17" t="str">
        <f t="shared" ca="1" si="572"/>
        <v/>
      </c>
      <c r="AH663" s="17" t="str">
        <f t="shared" ca="1" si="573"/>
        <v/>
      </c>
      <c r="AI663" s="17" t="str">
        <f t="shared" ca="1" si="574"/>
        <v/>
      </c>
      <c r="AJ663" s="17" t="str">
        <f t="shared" ca="1" si="575"/>
        <v/>
      </c>
      <c r="AK663" s="17" t="str">
        <f t="shared" ca="1" si="576"/>
        <v/>
      </c>
      <c r="AL663" s="17" t="str">
        <f t="shared" ca="1" si="577"/>
        <v/>
      </c>
      <c r="AM663" s="17" t="str">
        <f t="shared" ca="1" si="578"/>
        <v/>
      </c>
      <c r="AN663" s="17">
        <f t="shared" ca="1" si="579"/>
        <v>-4.8448145344435978E-2</v>
      </c>
      <c r="AO663" s="17">
        <f t="shared" ca="1" si="580"/>
        <v>-0.39734299516908211</v>
      </c>
      <c r="AP663" s="17">
        <f t="shared" ca="1" si="581"/>
        <v>-0.20562390158172228</v>
      </c>
      <c r="AQ663" s="17">
        <f t="shared" ca="1" si="582"/>
        <v>-1.7505470459518668E-2</v>
      </c>
      <c r="AS663" s="17" t="str">
        <f t="shared" ca="1" si="583"/>
        <v/>
      </c>
      <c r="AT663" s="17" t="str">
        <f t="shared" ca="1" si="584"/>
        <v/>
      </c>
      <c r="AU663" s="17" t="str">
        <f t="shared" ca="1" si="585"/>
        <v/>
      </c>
      <c r="AV663" s="17" t="str">
        <f t="shared" ca="1" si="586"/>
        <v/>
      </c>
      <c r="AW663" s="17" t="str">
        <f t="shared" ca="1" si="587"/>
        <v/>
      </c>
      <c r="AX663" s="17" t="str">
        <f t="shared" ca="1" si="588"/>
        <v/>
      </c>
      <c r="AY663" s="17" t="str">
        <f t="shared" ca="1" si="589"/>
        <v/>
      </c>
      <c r="AZ663" s="17" t="str">
        <f t="shared" ca="1" si="590"/>
        <v/>
      </c>
      <c r="BA663" s="17" t="str">
        <f t="shared" ca="1" si="591"/>
        <v/>
      </c>
      <c r="BB663" s="17">
        <f t="shared" ca="1" si="592"/>
        <v>-5.8243962278215822E-2</v>
      </c>
      <c r="BC663" s="17">
        <f t="shared" ca="1" si="593"/>
        <v>0.10226581235239762</v>
      </c>
      <c r="BD663" s="17">
        <f t="shared" ca="1" si="594"/>
        <v>-0.23937202769779298</v>
      </c>
      <c r="BE663" s="17">
        <f t="shared" ca="1" si="595"/>
        <v>-2.0519655086355115E-2</v>
      </c>
      <c r="BG663" s="17" t="str">
        <f t="shared" ca="1" si="596"/>
        <v/>
      </c>
      <c r="BH663" s="17" t="str">
        <f t="shared" ca="1" si="597"/>
        <v/>
      </c>
      <c r="BI663" s="17" t="str">
        <f t="shared" ca="1" si="598"/>
        <v/>
      </c>
      <c r="BJ663" s="17" t="str">
        <f t="shared" ca="1" si="599"/>
        <v/>
      </c>
      <c r="BK663" s="17" t="str">
        <f t="shared" ca="1" si="600"/>
        <v/>
      </c>
      <c r="BL663" s="17" t="str">
        <f t="shared" ca="1" si="601"/>
        <v/>
      </c>
      <c r="BM663" s="17" t="str">
        <f t="shared" ca="1" si="602"/>
        <v/>
      </c>
      <c r="BN663" s="17" t="str">
        <f t="shared" ca="1" si="603"/>
        <v/>
      </c>
      <c r="BO663" s="17" t="str">
        <f t="shared" ca="1" si="604"/>
        <v/>
      </c>
      <c r="BP663" s="17">
        <f t="shared" ca="1" si="605"/>
        <v>-5.6369428273161826E-2</v>
      </c>
      <c r="BQ663" s="17">
        <f t="shared" ca="1" si="606"/>
        <v>-0.22410801993317697</v>
      </c>
      <c r="BR663" s="17">
        <f t="shared" ca="1" si="607"/>
        <v>-0.22064208984375</v>
      </c>
      <c r="BS663" s="17">
        <f t="shared" ca="1" si="608"/>
        <v>-2.4771351295568733E-2</v>
      </c>
      <c r="BX663">
        <f>IF('Macrobond Imports'!FG662="","",'Macrobond Imports'!FG662)</f>
        <v>82.7</v>
      </c>
      <c r="BY663" t="str">
        <f>IF('Macrobond Imports'!AI662="","",'Macrobond Imports'!AI662)</f>
        <v/>
      </c>
      <c r="CA663" s="37">
        <f t="shared" ca="1" si="609"/>
        <v>-0.61499068901303544</v>
      </c>
      <c r="CB663" s="37" t="str">
        <f t="shared" ca="1" si="610"/>
        <v/>
      </c>
    </row>
    <row r="664" spans="1:80" x14ac:dyDescent="0.25">
      <c r="A664" s="10">
        <f>IF('Macrobond Imports'!A663="","",'Macrobond Imports'!A663)</f>
        <v>37288</v>
      </c>
      <c r="B664" s="9" t="str">
        <f>IF('Macrobond Imports'!B663="","",'Macrobond Imports'!B663)</f>
        <v/>
      </c>
      <c r="C664" s="9" t="str">
        <f>IF('Macrobond Imports'!C663="","",'Macrobond Imports'!C663)</f>
        <v/>
      </c>
      <c r="D664" s="9" t="str">
        <f>IF('Macrobond Imports'!Z663="","",'Macrobond Imports'!Z663)</f>
        <v/>
      </c>
      <c r="E664" s="9" t="str">
        <f>IF('Macrobond Imports'!BH663="","",'Macrobond Imports'!BH663)</f>
        <v/>
      </c>
      <c r="F664" s="9" t="str">
        <f>IF('Macrobond Imports'!BJ663="","",'Macrobond Imports'!BJ663)</f>
        <v/>
      </c>
      <c r="G664" s="9" t="str">
        <f>IF('Macrobond Imports'!BK663="","",'Macrobond Imports'!BK663)</f>
        <v/>
      </c>
      <c r="H664" s="9" t="str">
        <f>IF('Macrobond Imports'!BL663="","",'Macrobond Imports'!BL663)</f>
        <v/>
      </c>
      <c r="I664" s="9" t="str">
        <f>IF('Macrobond Imports'!BS663="","",'Macrobond Imports'!BS663)</f>
        <v/>
      </c>
      <c r="J664" s="9" t="str">
        <f>IF('Macrobond Imports'!AA663="","",'Macrobond Imports'!AA663)</f>
        <v/>
      </c>
      <c r="K664" s="9">
        <f>IF('Macrobond Imports'!DF663="","",'Macrobond Imports'!DF663)</f>
        <v>125.5</v>
      </c>
      <c r="L664" s="9">
        <f>IF('Macrobond Imports'!EA663="","",'Macrobond Imports'!EA663)</f>
        <v>98.4</v>
      </c>
      <c r="M664" s="9">
        <f>IF('Macrobond Imports'!FA663="","",'Macrobond Imports'!FA663)</f>
        <v>90</v>
      </c>
      <c r="N664" s="9">
        <f>IF('Macrobond Imports'!FC663="","",'Macrobond Imports'!FC663)</f>
        <v>134.6</v>
      </c>
      <c r="P664" s="16">
        <f t="shared" si="556"/>
        <v>37288</v>
      </c>
      <c r="Q664" s="17" t="str">
        <f t="shared" si="557"/>
        <v/>
      </c>
      <c r="R664" s="17" t="str">
        <f t="shared" si="558"/>
        <v/>
      </c>
      <c r="S664" s="17" t="str">
        <f t="shared" si="559"/>
        <v/>
      </c>
      <c r="T664" s="17" t="str">
        <f t="shared" si="560"/>
        <v/>
      </c>
      <c r="U664" s="17" t="str">
        <f t="shared" si="561"/>
        <v/>
      </c>
      <c r="V664" s="17" t="str">
        <f t="shared" si="562"/>
        <v/>
      </c>
      <c r="W664" s="17" t="str">
        <f t="shared" si="563"/>
        <v/>
      </c>
      <c r="X664" s="17" t="str">
        <f t="shared" si="564"/>
        <v/>
      </c>
      <c r="Y664" s="17" t="str">
        <f t="shared" si="565"/>
        <v/>
      </c>
      <c r="Z664" s="17">
        <f t="shared" si="566"/>
        <v>-1.5910898965791898E-3</v>
      </c>
      <c r="AA664" s="17">
        <f t="shared" si="567"/>
        <v>-1.4028056112224352E-2</v>
      </c>
      <c r="AB664" s="17">
        <f t="shared" si="568"/>
        <v>-4.4247787610620648E-3</v>
      </c>
      <c r="AC664" s="17">
        <f t="shared" si="569"/>
        <v>-7.4239049740154606E-4</v>
      </c>
      <c r="AE664" s="17" t="str">
        <f t="shared" ca="1" si="570"/>
        <v/>
      </c>
      <c r="AF664" s="17" t="str">
        <f t="shared" ca="1" si="571"/>
        <v/>
      </c>
      <c r="AG664" s="17" t="str">
        <f t="shared" ca="1" si="572"/>
        <v/>
      </c>
      <c r="AH664" s="17" t="str">
        <f t="shared" ca="1" si="573"/>
        <v/>
      </c>
      <c r="AI664" s="17" t="str">
        <f t="shared" ca="1" si="574"/>
        <v/>
      </c>
      <c r="AJ664" s="17" t="str">
        <f t="shared" ca="1" si="575"/>
        <v/>
      </c>
      <c r="AK664" s="17" t="str">
        <f t="shared" ca="1" si="576"/>
        <v/>
      </c>
      <c r="AL664" s="17" t="str">
        <f t="shared" ca="1" si="577"/>
        <v/>
      </c>
      <c r="AM664" s="17" t="str">
        <f t="shared" ca="1" si="578"/>
        <v/>
      </c>
      <c r="AN664" s="17">
        <f t="shared" ca="1" si="579"/>
        <v>-4.7799696509863487E-2</v>
      </c>
      <c r="AO664" s="17">
        <f t="shared" ca="1" si="580"/>
        <v>-0.30557515878616781</v>
      </c>
      <c r="AP664" s="17">
        <f t="shared" ca="1" si="581"/>
        <v>-0.19571045576407509</v>
      </c>
      <c r="AQ664" s="17">
        <f t="shared" ca="1" si="582"/>
        <v>-1.966496722505473E-2</v>
      </c>
      <c r="AS664" s="17" t="str">
        <f t="shared" ca="1" si="583"/>
        <v/>
      </c>
      <c r="AT664" s="17" t="str">
        <f t="shared" ca="1" si="584"/>
        <v/>
      </c>
      <c r="AU664" s="17" t="str">
        <f t="shared" ca="1" si="585"/>
        <v/>
      </c>
      <c r="AV664" s="17" t="str">
        <f t="shared" ca="1" si="586"/>
        <v/>
      </c>
      <c r="AW664" s="17" t="str">
        <f t="shared" ca="1" si="587"/>
        <v/>
      </c>
      <c r="AX664" s="17" t="str">
        <f t="shared" ca="1" si="588"/>
        <v/>
      </c>
      <c r="AY664" s="17" t="str">
        <f t="shared" ca="1" si="589"/>
        <v/>
      </c>
      <c r="AZ664" s="17" t="str">
        <f t="shared" ca="1" si="590"/>
        <v/>
      </c>
      <c r="BA664" s="17" t="str">
        <f t="shared" ca="1" si="591"/>
        <v/>
      </c>
      <c r="BB664" s="17">
        <f t="shared" ca="1" si="592"/>
        <v>-4.6413663918219883E-2</v>
      </c>
      <c r="BC664" s="17">
        <f t="shared" ca="1" si="593"/>
        <v>-0.15725027527349911</v>
      </c>
      <c r="BD664" s="17">
        <f t="shared" ca="1" si="594"/>
        <v>-0.19448131920411926</v>
      </c>
      <c r="BE664" s="17">
        <f t="shared" ca="1" si="595"/>
        <v>-1.4721868853784792E-2</v>
      </c>
      <c r="BG664" s="17" t="str">
        <f t="shared" ca="1" si="596"/>
        <v/>
      </c>
      <c r="BH664" s="17" t="str">
        <f t="shared" ca="1" si="597"/>
        <v/>
      </c>
      <c r="BI664" s="17" t="str">
        <f t="shared" ca="1" si="598"/>
        <v/>
      </c>
      <c r="BJ664" s="17" t="str">
        <f t="shared" ca="1" si="599"/>
        <v/>
      </c>
      <c r="BK664" s="17" t="str">
        <f t="shared" ca="1" si="600"/>
        <v/>
      </c>
      <c r="BL664" s="17" t="str">
        <f t="shared" ca="1" si="601"/>
        <v/>
      </c>
      <c r="BM664" s="17" t="str">
        <f t="shared" ca="1" si="602"/>
        <v/>
      </c>
      <c r="BN664" s="17" t="str">
        <f t="shared" ca="1" si="603"/>
        <v/>
      </c>
      <c r="BO664" s="17" t="str">
        <f t="shared" ca="1" si="604"/>
        <v/>
      </c>
      <c r="BP664" s="17">
        <f t="shared" ca="1" si="605"/>
        <v>-5.4993127059107194E-2</v>
      </c>
      <c r="BQ664" s="17">
        <f t="shared" ca="1" si="606"/>
        <v>-0.23223080271724761</v>
      </c>
      <c r="BR664" s="17">
        <f t="shared" ca="1" si="607"/>
        <v>-0.22449745520276054</v>
      </c>
      <c r="BS664" s="17">
        <f t="shared" ca="1" si="608"/>
        <v>-1.904020887106439E-2</v>
      </c>
      <c r="BX664">
        <f>IF('Macrobond Imports'!FG663="","",'Macrobond Imports'!FG663)</f>
        <v>76.8</v>
      </c>
      <c r="BY664" t="str">
        <f>IF('Macrobond Imports'!AI663="","",'Macrobond Imports'!AI663)</f>
        <v/>
      </c>
      <c r="CA664" s="37">
        <f t="shared" ca="1" si="609"/>
        <v>-0.53539019963702361</v>
      </c>
      <c r="CB664" s="37" t="str">
        <f t="shared" ca="1" si="610"/>
        <v/>
      </c>
    </row>
    <row r="665" spans="1:80" x14ac:dyDescent="0.25">
      <c r="A665" s="10">
        <f>IF('Macrobond Imports'!A664="","",'Macrobond Imports'!A664)</f>
        <v>37316</v>
      </c>
      <c r="B665" s="9" t="str">
        <f>IF('Macrobond Imports'!B664="","",'Macrobond Imports'!B664)</f>
        <v/>
      </c>
      <c r="C665" s="9" t="str">
        <f>IF('Macrobond Imports'!C664="","",'Macrobond Imports'!C664)</f>
        <v/>
      </c>
      <c r="D665" s="9" t="str">
        <f>IF('Macrobond Imports'!Z664="","",'Macrobond Imports'!Z664)</f>
        <v/>
      </c>
      <c r="E665" s="9" t="str">
        <f>IF('Macrobond Imports'!BH664="","",'Macrobond Imports'!BH664)</f>
        <v/>
      </c>
      <c r="F665" s="9" t="str">
        <f>IF('Macrobond Imports'!BJ664="","",'Macrobond Imports'!BJ664)</f>
        <v/>
      </c>
      <c r="G665" s="9" t="str">
        <f>IF('Macrobond Imports'!BK664="","",'Macrobond Imports'!BK664)</f>
        <v/>
      </c>
      <c r="H665" s="9" t="str">
        <f>IF('Macrobond Imports'!BL664="","",'Macrobond Imports'!BL664)</f>
        <v/>
      </c>
      <c r="I665" s="9" t="str">
        <f>IF('Macrobond Imports'!BS664="","",'Macrobond Imports'!BS664)</f>
        <v/>
      </c>
      <c r="J665" s="9" t="str">
        <f>IF('Macrobond Imports'!AA664="","",'Macrobond Imports'!AA664)</f>
        <v/>
      </c>
      <c r="K665" s="9">
        <f>IF('Macrobond Imports'!DF664="","",'Macrobond Imports'!DF664)</f>
        <v>126.4</v>
      </c>
      <c r="L665" s="9">
        <f>IF('Macrobond Imports'!EA664="","",'Macrobond Imports'!EA664)</f>
        <v>103.8</v>
      </c>
      <c r="M665" s="9">
        <f>IF('Macrobond Imports'!FA664="","",'Macrobond Imports'!FA664)</f>
        <v>92.3</v>
      </c>
      <c r="N665" s="9">
        <f>IF('Macrobond Imports'!FC664="","",'Macrobond Imports'!FC664)</f>
        <v>135</v>
      </c>
      <c r="P665" s="16">
        <f t="shared" si="556"/>
        <v>37316</v>
      </c>
      <c r="Q665" s="17" t="str">
        <f t="shared" si="557"/>
        <v/>
      </c>
      <c r="R665" s="17" t="str">
        <f t="shared" si="558"/>
        <v/>
      </c>
      <c r="S665" s="17" t="str">
        <f t="shared" si="559"/>
        <v/>
      </c>
      <c r="T665" s="17" t="str">
        <f t="shared" si="560"/>
        <v/>
      </c>
      <c r="U665" s="17" t="str">
        <f t="shared" si="561"/>
        <v/>
      </c>
      <c r="V665" s="17" t="str">
        <f t="shared" si="562"/>
        <v/>
      </c>
      <c r="W665" s="17" t="str">
        <f t="shared" si="563"/>
        <v/>
      </c>
      <c r="X665" s="17" t="str">
        <f t="shared" si="564"/>
        <v/>
      </c>
      <c r="Y665" s="17" t="str">
        <f t="shared" si="565"/>
        <v/>
      </c>
      <c r="Z665" s="17">
        <f t="shared" si="566"/>
        <v>7.171314741035939E-3</v>
      </c>
      <c r="AA665" s="17">
        <f t="shared" si="567"/>
        <v>5.4878048780487632E-2</v>
      </c>
      <c r="AB665" s="17">
        <f t="shared" si="568"/>
        <v>2.5555555555555554E-2</v>
      </c>
      <c r="AC665" s="17">
        <f t="shared" si="569"/>
        <v>2.9717682020802272E-3</v>
      </c>
      <c r="AE665" s="17" t="str">
        <f t="shared" ca="1" si="570"/>
        <v/>
      </c>
      <c r="AF665" s="17" t="str">
        <f t="shared" ca="1" si="571"/>
        <v/>
      </c>
      <c r="AG665" s="17" t="str">
        <f t="shared" ca="1" si="572"/>
        <v/>
      </c>
      <c r="AH665" s="17" t="str">
        <f t="shared" ca="1" si="573"/>
        <v/>
      </c>
      <c r="AI665" s="17" t="str">
        <f t="shared" ca="1" si="574"/>
        <v/>
      </c>
      <c r="AJ665" s="17" t="str">
        <f t="shared" ca="1" si="575"/>
        <v/>
      </c>
      <c r="AK665" s="17" t="str">
        <f t="shared" ca="1" si="576"/>
        <v/>
      </c>
      <c r="AL665" s="17" t="str">
        <f t="shared" ca="1" si="577"/>
        <v/>
      </c>
      <c r="AM665" s="17" t="str">
        <f t="shared" ca="1" si="578"/>
        <v/>
      </c>
      <c r="AN665" s="17">
        <f t="shared" ca="1" si="579"/>
        <v>-3.5114503816793818E-2</v>
      </c>
      <c r="AO665" s="17">
        <f t="shared" ca="1" si="580"/>
        <v>-0.21601208459214505</v>
      </c>
      <c r="AP665" s="17">
        <f t="shared" ca="1" si="581"/>
        <v>-0.13899253731343286</v>
      </c>
      <c r="AQ665" s="17">
        <f t="shared" ca="1" si="582"/>
        <v>-1.7467248908296984E-2</v>
      </c>
      <c r="AS665" s="17" t="str">
        <f t="shared" ca="1" si="583"/>
        <v/>
      </c>
      <c r="AT665" s="17" t="str">
        <f t="shared" ca="1" si="584"/>
        <v/>
      </c>
      <c r="AU665" s="17" t="str">
        <f t="shared" ca="1" si="585"/>
        <v/>
      </c>
      <c r="AV665" s="17" t="str">
        <f t="shared" ca="1" si="586"/>
        <v/>
      </c>
      <c r="AW665" s="17" t="str">
        <f t="shared" ca="1" si="587"/>
        <v/>
      </c>
      <c r="AX665" s="17" t="str">
        <f t="shared" ca="1" si="588"/>
        <v/>
      </c>
      <c r="AY665" s="17" t="str">
        <f t="shared" ca="1" si="589"/>
        <v/>
      </c>
      <c r="AZ665" s="17" t="str">
        <f t="shared" ca="1" si="590"/>
        <v/>
      </c>
      <c r="BA665" s="17" t="str">
        <f t="shared" ca="1" si="591"/>
        <v/>
      </c>
      <c r="BB665" s="17">
        <f t="shared" ca="1" si="592"/>
        <v>9.5502705122765263E-3</v>
      </c>
      <c r="BC665" s="17">
        <f t="shared" ca="1" si="593"/>
        <v>0.39564809690301428</v>
      </c>
      <c r="BD665" s="17">
        <f t="shared" ca="1" si="594"/>
        <v>8.7145454696306857E-3</v>
      </c>
      <c r="BE665" s="17">
        <f t="shared" ca="1" si="595"/>
        <v>5.947938999461222E-3</v>
      </c>
      <c r="BG665" s="17" t="str">
        <f t="shared" ca="1" si="596"/>
        <v/>
      </c>
      <c r="BH665" s="17" t="str">
        <f t="shared" ca="1" si="597"/>
        <v/>
      </c>
      <c r="BI665" s="17" t="str">
        <f t="shared" ca="1" si="598"/>
        <v/>
      </c>
      <c r="BJ665" s="17" t="str">
        <f t="shared" ca="1" si="599"/>
        <v/>
      </c>
      <c r="BK665" s="17" t="str">
        <f t="shared" ca="1" si="600"/>
        <v/>
      </c>
      <c r="BL665" s="17" t="str">
        <f t="shared" ca="1" si="601"/>
        <v/>
      </c>
      <c r="BM665" s="17" t="str">
        <f t="shared" ca="1" si="602"/>
        <v/>
      </c>
      <c r="BN665" s="17" t="str">
        <f t="shared" ca="1" si="603"/>
        <v/>
      </c>
      <c r="BO665" s="17" t="str">
        <f t="shared" ca="1" si="604"/>
        <v/>
      </c>
      <c r="BP665" s="17">
        <f t="shared" ca="1" si="605"/>
        <v>-4.4353886026788469E-2</v>
      </c>
      <c r="BQ665" s="17">
        <f t="shared" ca="1" si="606"/>
        <v>-6.2426904655825344E-2</v>
      </c>
      <c r="BR665" s="17">
        <f t="shared" ca="1" si="607"/>
        <v>-0.20471516254755073</v>
      </c>
      <c r="BS665" s="17">
        <f t="shared" ca="1" si="608"/>
        <v>-1.3201175387044461E-2</v>
      </c>
      <c r="BX665">
        <f>IF('Macrobond Imports'!FG664="","",'Macrobond Imports'!FG664)</f>
        <v>89.8</v>
      </c>
      <c r="BY665" t="str">
        <f>IF('Macrobond Imports'!AI664="","",'Macrobond Imports'!AI664)</f>
        <v/>
      </c>
      <c r="CA665" s="37">
        <f t="shared" ca="1" si="609"/>
        <v>-0.36805066854327939</v>
      </c>
      <c r="CB665" s="37" t="str">
        <f t="shared" ca="1" si="610"/>
        <v/>
      </c>
    </row>
    <row r="666" spans="1:80" x14ac:dyDescent="0.25">
      <c r="A666" s="10">
        <f>IF('Macrobond Imports'!A665="","",'Macrobond Imports'!A665)</f>
        <v>37347</v>
      </c>
      <c r="B666" s="9" t="str">
        <f>IF('Macrobond Imports'!B665="","",'Macrobond Imports'!B665)</f>
        <v/>
      </c>
      <c r="C666" s="9" t="str">
        <f>IF('Macrobond Imports'!C665="","",'Macrobond Imports'!C665)</f>
        <v/>
      </c>
      <c r="D666" s="9" t="str">
        <f>IF('Macrobond Imports'!Z665="","",'Macrobond Imports'!Z665)</f>
        <v/>
      </c>
      <c r="E666" s="9" t="str">
        <f>IF('Macrobond Imports'!BH665="","",'Macrobond Imports'!BH665)</f>
        <v/>
      </c>
      <c r="F666" s="9" t="str">
        <f>IF('Macrobond Imports'!BJ665="","",'Macrobond Imports'!BJ665)</f>
        <v/>
      </c>
      <c r="G666" s="9" t="str">
        <f>IF('Macrobond Imports'!BK665="","",'Macrobond Imports'!BK665)</f>
        <v/>
      </c>
      <c r="H666" s="9" t="str">
        <f>IF('Macrobond Imports'!BL665="","",'Macrobond Imports'!BL665)</f>
        <v/>
      </c>
      <c r="I666" s="9" t="str">
        <f>IF('Macrobond Imports'!BS665="","",'Macrobond Imports'!BS665)</f>
        <v/>
      </c>
      <c r="J666" s="9" t="str">
        <f>IF('Macrobond Imports'!AA665="","",'Macrobond Imports'!AA665)</f>
        <v/>
      </c>
      <c r="K666" s="9">
        <f>IF('Macrobond Imports'!DF665="","",'Macrobond Imports'!DF665)</f>
        <v>127.2</v>
      </c>
      <c r="L666" s="9">
        <f>IF('Macrobond Imports'!EA665="","",'Macrobond Imports'!EA665)</f>
        <v>108.1</v>
      </c>
      <c r="M666" s="9">
        <f>IF('Macrobond Imports'!FA665="","",'Macrobond Imports'!FA665)</f>
        <v>95.3</v>
      </c>
      <c r="N666" s="9">
        <f>IF('Macrobond Imports'!FC665="","",'Macrobond Imports'!FC665)</f>
        <v>135.30000000000001</v>
      </c>
      <c r="P666" s="16">
        <f t="shared" si="556"/>
        <v>37347</v>
      </c>
      <c r="Q666" s="17" t="str">
        <f t="shared" si="557"/>
        <v/>
      </c>
      <c r="R666" s="17" t="str">
        <f t="shared" si="558"/>
        <v/>
      </c>
      <c r="S666" s="17" t="str">
        <f t="shared" si="559"/>
        <v/>
      </c>
      <c r="T666" s="17" t="str">
        <f t="shared" si="560"/>
        <v/>
      </c>
      <c r="U666" s="17" t="str">
        <f t="shared" si="561"/>
        <v/>
      </c>
      <c r="V666" s="17" t="str">
        <f t="shared" si="562"/>
        <v/>
      </c>
      <c r="W666" s="17" t="str">
        <f t="shared" si="563"/>
        <v/>
      </c>
      <c r="X666" s="17" t="str">
        <f t="shared" si="564"/>
        <v/>
      </c>
      <c r="Y666" s="17" t="str">
        <f t="shared" si="565"/>
        <v/>
      </c>
      <c r="Z666" s="17">
        <f t="shared" si="566"/>
        <v>6.3291139240506666E-3</v>
      </c>
      <c r="AA666" s="17">
        <f t="shared" si="567"/>
        <v>4.1425818882466325E-2</v>
      </c>
      <c r="AB666" s="17">
        <f t="shared" si="568"/>
        <v>3.2502708559046578E-2</v>
      </c>
      <c r="AC666" s="17">
        <f t="shared" si="569"/>
        <v>2.2222222222223476E-3</v>
      </c>
      <c r="AE666" s="17" t="str">
        <f t="shared" ca="1" si="570"/>
        <v/>
      </c>
      <c r="AF666" s="17" t="str">
        <f t="shared" ca="1" si="571"/>
        <v/>
      </c>
      <c r="AG666" s="17" t="str">
        <f t="shared" ca="1" si="572"/>
        <v/>
      </c>
      <c r="AH666" s="17" t="str">
        <f t="shared" ca="1" si="573"/>
        <v/>
      </c>
      <c r="AI666" s="17" t="str">
        <f t="shared" ca="1" si="574"/>
        <v/>
      </c>
      <c r="AJ666" s="17" t="str">
        <f t="shared" ca="1" si="575"/>
        <v/>
      </c>
      <c r="AK666" s="17" t="str">
        <f t="shared" ca="1" si="576"/>
        <v/>
      </c>
      <c r="AL666" s="17" t="str">
        <f t="shared" ca="1" si="577"/>
        <v/>
      </c>
      <c r="AM666" s="17" t="str">
        <f t="shared" ca="1" si="578"/>
        <v/>
      </c>
      <c r="AN666" s="17">
        <f t="shared" ca="1" si="579"/>
        <v>-2.826585179526353E-2</v>
      </c>
      <c r="AO666" s="17">
        <f t="shared" ca="1" si="580"/>
        <v>-0.18721804511278195</v>
      </c>
      <c r="AP666" s="17">
        <f t="shared" ca="1" si="581"/>
        <v>-0.11348837209302332</v>
      </c>
      <c r="AQ666" s="17">
        <f t="shared" ca="1" si="582"/>
        <v>-1.4566642388929352E-2</v>
      </c>
      <c r="AS666" s="17" t="str">
        <f t="shared" ca="1" si="583"/>
        <v/>
      </c>
      <c r="AT666" s="17" t="str">
        <f t="shared" ca="1" si="584"/>
        <v/>
      </c>
      <c r="AU666" s="17" t="str">
        <f t="shared" ca="1" si="585"/>
        <v/>
      </c>
      <c r="AV666" s="17" t="str">
        <f t="shared" ca="1" si="586"/>
        <v/>
      </c>
      <c r="AW666" s="17" t="str">
        <f t="shared" ca="1" si="587"/>
        <v/>
      </c>
      <c r="AX666" s="17" t="str">
        <f t="shared" ca="1" si="588"/>
        <v/>
      </c>
      <c r="AY666" s="17" t="str">
        <f t="shared" ca="1" si="589"/>
        <v/>
      </c>
      <c r="AZ666" s="17" t="str">
        <f t="shared" ca="1" si="590"/>
        <v/>
      </c>
      <c r="BA666" s="17" t="str">
        <f t="shared" ca="1" si="591"/>
        <v/>
      </c>
      <c r="BB666" s="17">
        <f t="shared" ca="1" si="592"/>
        <v>4.8593918224654198E-2</v>
      </c>
      <c r="BC666" s="17">
        <f t="shared" ca="1" si="593"/>
        <v>0.37651392985192067</v>
      </c>
      <c r="BD666" s="17">
        <f t="shared" ca="1" si="594"/>
        <v>0.23508793879639422</v>
      </c>
      <c r="BE666" s="17">
        <f t="shared" ca="1" si="595"/>
        <v>1.7936772877379381E-2</v>
      </c>
      <c r="BG666" s="17" t="str">
        <f t="shared" ca="1" si="596"/>
        <v/>
      </c>
      <c r="BH666" s="17" t="str">
        <f t="shared" ca="1" si="597"/>
        <v/>
      </c>
      <c r="BI666" s="17" t="str">
        <f t="shared" ca="1" si="598"/>
        <v/>
      </c>
      <c r="BJ666" s="17" t="str">
        <f t="shared" ca="1" si="599"/>
        <v/>
      </c>
      <c r="BK666" s="17" t="str">
        <f t="shared" ca="1" si="600"/>
        <v/>
      </c>
      <c r="BL666" s="17" t="str">
        <f t="shared" ca="1" si="601"/>
        <v/>
      </c>
      <c r="BM666" s="17" t="str">
        <f t="shared" ca="1" si="602"/>
        <v/>
      </c>
      <c r="BN666" s="17" t="str">
        <f t="shared" ca="1" si="603"/>
        <v/>
      </c>
      <c r="BO666" s="17" t="str">
        <f t="shared" ca="1" si="604"/>
        <v/>
      </c>
      <c r="BP666" s="17">
        <f t="shared" ca="1" si="605"/>
        <v>-6.2597655290335119E-3</v>
      </c>
      <c r="BQ666" s="17">
        <f t="shared" ca="1" si="606"/>
        <v>0.23178092415113238</v>
      </c>
      <c r="BR666" s="17">
        <f t="shared" ca="1" si="607"/>
        <v>-3.0751613619288243E-2</v>
      </c>
      <c r="BS666" s="17">
        <f t="shared" ca="1" si="608"/>
        <v>-1.4765594147434502E-3</v>
      </c>
      <c r="BX666">
        <f>IF('Macrobond Imports'!FG665="","",'Macrobond Imports'!FG665)</f>
        <v>106.8</v>
      </c>
      <c r="BY666" t="str">
        <f>IF('Macrobond Imports'!AI665="","",'Macrobond Imports'!AI665)</f>
        <v/>
      </c>
      <c r="CA666" s="37">
        <f t="shared" ca="1" si="609"/>
        <v>-0.26395589248793938</v>
      </c>
      <c r="CB666" s="37" t="str">
        <f t="shared" ca="1" si="610"/>
        <v/>
      </c>
    </row>
    <row r="667" spans="1:80" x14ac:dyDescent="0.25">
      <c r="A667" s="10">
        <f>IF('Macrobond Imports'!A666="","",'Macrobond Imports'!A666)</f>
        <v>37377</v>
      </c>
      <c r="B667" s="9" t="str">
        <f>IF('Macrobond Imports'!B666="","",'Macrobond Imports'!B666)</f>
        <v/>
      </c>
      <c r="C667" s="9" t="str">
        <f>IF('Macrobond Imports'!C666="","",'Macrobond Imports'!C666)</f>
        <v/>
      </c>
      <c r="D667" s="9" t="str">
        <f>IF('Macrobond Imports'!Z666="","",'Macrobond Imports'!Z666)</f>
        <v/>
      </c>
      <c r="E667" s="9" t="str">
        <f>IF('Macrobond Imports'!BH666="","",'Macrobond Imports'!BH666)</f>
        <v/>
      </c>
      <c r="F667" s="9" t="str">
        <f>IF('Macrobond Imports'!BJ666="","",'Macrobond Imports'!BJ666)</f>
        <v/>
      </c>
      <c r="G667" s="9" t="str">
        <f>IF('Macrobond Imports'!BK666="","",'Macrobond Imports'!BK666)</f>
        <v/>
      </c>
      <c r="H667" s="9" t="str">
        <f>IF('Macrobond Imports'!BL666="","",'Macrobond Imports'!BL666)</f>
        <v/>
      </c>
      <c r="I667" s="9" t="str">
        <f>IF('Macrobond Imports'!BS666="","",'Macrobond Imports'!BS666)</f>
        <v/>
      </c>
      <c r="J667" s="9" t="str">
        <f>IF('Macrobond Imports'!AA666="","",'Macrobond Imports'!AA666)</f>
        <v/>
      </c>
      <c r="K667" s="9">
        <f>IF('Macrobond Imports'!DF666="","",'Macrobond Imports'!DF666)</f>
        <v>127.1</v>
      </c>
      <c r="L667" s="9">
        <f>IF('Macrobond Imports'!EA666="","",'Macrobond Imports'!EA666)</f>
        <v>109</v>
      </c>
      <c r="M667" s="9">
        <f>IF('Macrobond Imports'!FA666="","",'Macrobond Imports'!FA666)</f>
        <v>94.8</v>
      </c>
      <c r="N667" s="9">
        <f>IF('Macrobond Imports'!FC666="","",'Macrobond Imports'!FC666)</f>
        <v>135.30000000000001</v>
      </c>
      <c r="P667" s="16">
        <f t="shared" si="556"/>
        <v>37377</v>
      </c>
      <c r="Q667" s="17" t="str">
        <f t="shared" si="557"/>
        <v/>
      </c>
      <c r="R667" s="17" t="str">
        <f t="shared" si="558"/>
        <v/>
      </c>
      <c r="S667" s="17" t="str">
        <f t="shared" si="559"/>
        <v/>
      </c>
      <c r="T667" s="17" t="str">
        <f t="shared" si="560"/>
        <v/>
      </c>
      <c r="U667" s="17" t="str">
        <f t="shared" si="561"/>
        <v/>
      </c>
      <c r="V667" s="17" t="str">
        <f t="shared" si="562"/>
        <v/>
      </c>
      <c r="W667" s="17" t="str">
        <f t="shared" si="563"/>
        <v/>
      </c>
      <c r="X667" s="17" t="str">
        <f t="shared" si="564"/>
        <v/>
      </c>
      <c r="Y667" s="17" t="str">
        <f t="shared" si="565"/>
        <v/>
      </c>
      <c r="Z667" s="17">
        <f t="shared" si="566"/>
        <v>-7.8616352201266171E-4</v>
      </c>
      <c r="AA667" s="17">
        <f t="shared" si="567"/>
        <v>8.3256244218317121E-3</v>
      </c>
      <c r="AB667" s="17">
        <f t="shared" si="568"/>
        <v>-5.2465897166841247E-3</v>
      </c>
      <c r="AC667" s="17">
        <f t="shared" si="569"/>
        <v>0</v>
      </c>
      <c r="AE667" s="17" t="str">
        <f t="shared" ca="1" si="570"/>
        <v/>
      </c>
      <c r="AF667" s="17" t="str">
        <f t="shared" ca="1" si="571"/>
        <v/>
      </c>
      <c r="AG667" s="17" t="str">
        <f t="shared" ca="1" si="572"/>
        <v/>
      </c>
      <c r="AH667" s="17" t="str">
        <f t="shared" ca="1" si="573"/>
        <v/>
      </c>
      <c r="AI667" s="17" t="str">
        <f t="shared" ca="1" si="574"/>
        <v/>
      </c>
      <c r="AJ667" s="17" t="str">
        <f t="shared" ca="1" si="575"/>
        <v/>
      </c>
      <c r="AK667" s="17" t="str">
        <f t="shared" ca="1" si="576"/>
        <v/>
      </c>
      <c r="AL667" s="17" t="str">
        <f t="shared" ca="1" si="577"/>
        <v/>
      </c>
      <c r="AM667" s="17" t="str">
        <f t="shared" ca="1" si="578"/>
        <v/>
      </c>
      <c r="AN667" s="17">
        <f t="shared" ca="1" si="579"/>
        <v>-3.0511060259344025E-2</v>
      </c>
      <c r="AO667" s="17">
        <f t="shared" ca="1" si="580"/>
        <v>-0.16475095785440608</v>
      </c>
      <c r="AP667" s="17">
        <f t="shared" ca="1" si="581"/>
        <v>-0.12384473197781887</v>
      </c>
      <c r="AQ667" s="17">
        <f t="shared" ca="1" si="582"/>
        <v>-1.4566642388929352E-2</v>
      </c>
      <c r="AS667" s="17" t="str">
        <f t="shared" ca="1" si="583"/>
        <v/>
      </c>
      <c r="AT667" s="17" t="str">
        <f t="shared" ca="1" si="584"/>
        <v/>
      </c>
      <c r="AU667" s="17" t="str">
        <f t="shared" ca="1" si="585"/>
        <v/>
      </c>
      <c r="AV667" s="17" t="str">
        <f t="shared" ca="1" si="586"/>
        <v/>
      </c>
      <c r="AW667" s="17" t="str">
        <f t="shared" ca="1" si="587"/>
        <v/>
      </c>
      <c r="AX667" s="17" t="str">
        <f t="shared" ca="1" si="588"/>
        <v/>
      </c>
      <c r="AY667" s="17" t="str">
        <f t="shared" ca="1" si="589"/>
        <v/>
      </c>
      <c r="AZ667" s="17" t="str">
        <f t="shared" ca="1" si="590"/>
        <v/>
      </c>
      <c r="BA667" s="17" t="str">
        <f t="shared" ca="1" si="591"/>
        <v/>
      </c>
      <c r="BB667" s="17">
        <f t="shared" ca="1" si="592"/>
        <v>5.1979553714752047E-2</v>
      </c>
      <c r="BC667" s="17">
        <f t="shared" ca="1" si="593"/>
        <v>0.50565544148077302</v>
      </c>
      <c r="BD667" s="17">
        <f t="shared" ca="1" si="594"/>
        <v>0.23101490567901184</v>
      </c>
      <c r="BE667" s="17">
        <f t="shared" ca="1" si="595"/>
        <v>2.096521786072314E-2</v>
      </c>
      <c r="BG667" s="17" t="str">
        <f t="shared" ca="1" si="596"/>
        <v/>
      </c>
      <c r="BH667" s="17" t="str">
        <f t="shared" ca="1" si="597"/>
        <v/>
      </c>
      <c r="BI667" s="17" t="str">
        <f t="shared" ca="1" si="598"/>
        <v/>
      </c>
      <c r="BJ667" s="17" t="str">
        <f t="shared" ca="1" si="599"/>
        <v/>
      </c>
      <c r="BK667" s="17" t="str">
        <f t="shared" ca="1" si="600"/>
        <v/>
      </c>
      <c r="BL667" s="17" t="str">
        <f t="shared" ca="1" si="601"/>
        <v/>
      </c>
      <c r="BM667" s="17" t="str">
        <f t="shared" ca="1" si="602"/>
        <v/>
      </c>
      <c r="BN667" s="17" t="str">
        <f t="shared" ca="1" si="603"/>
        <v/>
      </c>
      <c r="BO667" s="17" t="str">
        <f t="shared" ca="1" si="604"/>
        <v/>
      </c>
      <c r="BP667" s="17">
        <f t="shared" ca="1" si="605"/>
        <v>1.5754231508460226E-3</v>
      </c>
      <c r="BQ667" s="17">
        <f t="shared" ca="1" si="606"/>
        <v>0.1264504910740103</v>
      </c>
      <c r="BR667" s="17">
        <f t="shared" ca="1" si="607"/>
        <v>-4.2060941828254705E-3</v>
      </c>
      <c r="BS667" s="17">
        <f t="shared" ca="1" si="608"/>
        <v>2.9629613396007226E-3</v>
      </c>
      <c r="BX667">
        <f>IF('Macrobond Imports'!FG666="","",'Macrobond Imports'!FG666)</f>
        <v>108</v>
      </c>
      <c r="BY667" t="str">
        <f>IF('Macrobond Imports'!AI666="","",'Macrobond Imports'!AI666)</f>
        <v/>
      </c>
      <c r="CA667" s="37">
        <f t="shared" ca="1" si="609"/>
        <v>-0.23131672597864772</v>
      </c>
      <c r="CB667" s="37" t="str">
        <f t="shared" ca="1" si="610"/>
        <v/>
      </c>
    </row>
    <row r="668" spans="1:80" x14ac:dyDescent="0.25">
      <c r="A668" s="10">
        <f>IF('Macrobond Imports'!A667="","",'Macrobond Imports'!A667)</f>
        <v>37408</v>
      </c>
      <c r="B668" s="9" t="str">
        <f>IF('Macrobond Imports'!B667="","",'Macrobond Imports'!B667)</f>
        <v/>
      </c>
      <c r="C668" s="9" t="str">
        <f>IF('Macrobond Imports'!C667="","",'Macrobond Imports'!C667)</f>
        <v/>
      </c>
      <c r="D668" s="9" t="str">
        <f>IF('Macrobond Imports'!Z667="","",'Macrobond Imports'!Z667)</f>
        <v/>
      </c>
      <c r="E668" s="9" t="str">
        <f>IF('Macrobond Imports'!BH667="","",'Macrobond Imports'!BH667)</f>
        <v/>
      </c>
      <c r="F668" s="9" t="str">
        <f>IF('Macrobond Imports'!BJ667="","",'Macrobond Imports'!BJ667)</f>
        <v/>
      </c>
      <c r="G668" s="9" t="str">
        <f>IF('Macrobond Imports'!BK667="","",'Macrobond Imports'!BK667)</f>
        <v/>
      </c>
      <c r="H668" s="9" t="str">
        <f>IF('Macrobond Imports'!BL667="","",'Macrobond Imports'!BL667)</f>
        <v/>
      </c>
      <c r="I668" s="9" t="str">
        <f>IF('Macrobond Imports'!BS667="","",'Macrobond Imports'!BS667)</f>
        <v/>
      </c>
      <c r="J668" s="9" t="str">
        <f>IF('Macrobond Imports'!AA667="","",'Macrobond Imports'!AA667)</f>
        <v/>
      </c>
      <c r="K668" s="9">
        <f>IF('Macrobond Imports'!DF667="","",'Macrobond Imports'!DF667)</f>
        <v>127.3</v>
      </c>
      <c r="L668" s="9">
        <f>IF('Macrobond Imports'!EA667="","",'Macrobond Imports'!EA667)</f>
        <v>105.1</v>
      </c>
      <c r="M668" s="9">
        <f>IF('Macrobond Imports'!FA667="","",'Macrobond Imports'!FA667)</f>
        <v>94.7</v>
      </c>
      <c r="N668" s="9">
        <f>IF('Macrobond Imports'!FC667="","",'Macrobond Imports'!FC667)</f>
        <v>135.6</v>
      </c>
      <c r="P668" s="16">
        <f t="shared" si="556"/>
        <v>37408</v>
      </c>
      <c r="Q668" s="17" t="str">
        <f t="shared" si="557"/>
        <v/>
      </c>
      <c r="R668" s="17" t="str">
        <f t="shared" si="558"/>
        <v/>
      </c>
      <c r="S668" s="17" t="str">
        <f t="shared" si="559"/>
        <v/>
      </c>
      <c r="T668" s="17" t="str">
        <f t="shared" si="560"/>
        <v/>
      </c>
      <c r="U668" s="17" t="str">
        <f t="shared" si="561"/>
        <v/>
      </c>
      <c r="V668" s="17" t="str">
        <f t="shared" si="562"/>
        <v/>
      </c>
      <c r="W668" s="17" t="str">
        <f t="shared" si="563"/>
        <v/>
      </c>
      <c r="X668" s="17" t="str">
        <f t="shared" si="564"/>
        <v/>
      </c>
      <c r="Y668" s="17" t="str">
        <f t="shared" si="565"/>
        <v/>
      </c>
      <c r="Z668" s="17">
        <f t="shared" si="566"/>
        <v>1.5735641227381247E-3</v>
      </c>
      <c r="AA668" s="17">
        <f t="shared" si="567"/>
        <v>-3.5779816513761498E-2</v>
      </c>
      <c r="AB668" s="17">
        <f t="shared" si="568"/>
        <v>-1.0548523206750371E-3</v>
      </c>
      <c r="AC668" s="17">
        <f t="shared" si="569"/>
        <v>2.2172949002217113E-3</v>
      </c>
      <c r="AE668" s="17" t="str">
        <f t="shared" ca="1" si="570"/>
        <v/>
      </c>
      <c r="AF668" s="17" t="str">
        <f t="shared" ca="1" si="571"/>
        <v/>
      </c>
      <c r="AG668" s="17" t="str">
        <f t="shared" ca="1" si="572"/>
        <v/>
      </c>
      <c r="AH668" s="17" t="str">
        <f t="shared" ca="1" si="573"/>
        <v/>
      </c>
      <c r="AI668" s="17" t="str">
        <f t="shared" ca="1" si="574"/>
        <v/>
      </c>
      <c r="AJ668" s="17" t="str">
        <f t="shared" ca="1" si="575"/>
        <v/>
      </c>
      <c r="AK668" s="17" t="str">
        <f t="shared" ca="1" si="576"/>
        <v/>
      </c>
      <c r="AL668" s="17" t="str">
        <f t="shared" ca="1" si="577"/>
        <v/>
      </c>
      <c r="AM668" s="17" t="str">
        <f t="shared" ca="1" si="578"/>
        <v/>
      </c>
      <c r="AN668" s="17">
        <f t="shared" ca="1" si="579"/>
        <v>-2.7501909854851125E-2</v>
      </c>
      <c r="AO668" s="17">
        <f t="shared" ca="1" si="580"/>
        <v>-0.12343619683069229</v>
      </c>
      <c r="AP668" s="17">
        <f t="shared" ca="1" si="581"/>
        <v>-0.12152133580705005</v>
      </c>
      <c r="AQ668" s="17">
        <f t="shared" ca="1" si="582"/>
        <v>-1.0940919037199071E-2</v>
      </c>
      <c r="AS668" s="17" t="str">
        <f t="shared" ca="1" si="583"/>
        <v/>
      </c>
      <c r="AT668" s="17" t="str">
        <f t="shared" ca="1" si="584"/>
        <v/>
      </c>
      <c r="AU668" s="17" t="str">
        <f t="shared" ca="1" si="585"/>
        <v/>
      </c>
      <c r="AV668" s="17" t="str">
        <f t="shared" ca="1" si="586"/>
        <v/>
      </c>
      <c r="AW668" s="17" t="str">
        <f t="shared" ca="1" si="587"/>
        <v/>
      </c>
      <c r="AX668" s="17" t="str">
        <f t="shared" ca="1" si="588"/>
        <v/>
      </c>
      <c r="AY668" s="17" t="str">
        <f t="shared" ca="1" si="589"/>
        <v/>
      </c>
      <c r="AZ668" s="17" t="str">
        <f t="shared" ca="1" si="590"/>
        <v/>
      </c>
      <c r="BA668" s="17" t="str">
        <f t="shared" ca="1" si="591"/>
        <v/>
      </c>
      <c r="BB668" s="17">
        <f t="shared" ca="1" si="592"/>
        <v>2.8786647189805281E-2</v>
      </c>
      <c r="BC668" s="17">
        <f t="shared" ca="1" si="593"/>
        <v>5.1045337659698653E-2</v>
      </c>
      <c r="BD668" s="17">
        <f t="shared" ca="1" si="594"/>
        <v>0.10813612218074597</v>
      </c>
      <c r="BE668" s="17">
        <f t="shared" ca="1" si="595"/>
        <v>1.7896647852461367E-2</v>
      </c>
      <c r="BG668" s="17" t="str">
        <f t="shared" ca="1" si="596"/>
        <v/>
      </c>
      <c r="BH668" s="17" t="str">
        <f t="shared" ca="1" si="597"/>
        <v/>
      </c>
      <c r="BI668" s="17" t="str">
        <f t="shared" ca="1" si="598"/>
        <v/>
      </c>
      <c r="BJ668" s="17" t="str">
        <f t="shared" ca="1" si="599"/>
        <v/>
      </c>
      <c r="BK668" s="17" t="str">
        <f t="shared" ca="1" si="600"/>
        <v/>
      </c>
      <c r="BL668" s="17" t="str">
        <f t="shared" ca="1" si="601"/>
        <v/>
      </c>
      <c r="BM668" s="17" t="str">
        <f t="shared" ca="1" si="602"/>
        <v/>
      </c>
      <c r="BN668" s="17" t="str">
        <f t="shared" ca="1" si="603"/>
        <v/>
      </c>
      <c r="BO668" s="17" t="str">
        <f t="shared" ca="1" si="604"/>
        <v/>
      </c>
      <c r="BP668" s="17">
        <f t="shared" ca="1" si="605"/>
        <v>1.9123073024002402E-2</v>
      </c>
      <c r="BQ668" s="17">
        <f t="shared" ca="1" si="606"/>
        <v>0.21115210657602601</v>
      </c>
      <c r="BR668" s="17">
        <f t="shared" ca="1" si="607"/>
        <v>5.7257312485484713E-2</v>
      </c>
      <c r="BS668" s="17">
        <f t="shared" ca="1" si="608"/>
        <v>1.1904657080717307E-2</v>
      </c>
      <c r="BX668">
        <f>IF('Macrobond Imports'!FG667="","",'Macrobond Imports'!FG667)</f>
        <v>97.7</v>
      </c>
      <c r="BY668" t="str">
        <f>IF('Macrobond Imports'!AI667="","",'Macrobond Imports'!AI667)</f>
        <v/>
      </c>
      <c r="CA668" s="37">
        <f t="shared" ca="1" si="609"/>
        <v>-0.17413355874894332</v>
      </c>
      <c r="CB668" s="37" t="str">
        <f t="shared" ca="1" si="610"/>
        <v/>
      </c>
    </row>
    <row r="669" spans="1:80" x14ac:dyDescent="0.25">
      <c r="A669" s="10">
        <f>IF('Macrobond Imports'!A668="","",'Macrobond Imports'!A668)</f>
        <v>37438</v>
      </c>
      <c r="B669" s="9" t="str">
        <f>IF('Macrobond Imports'!B668="","",'Macrobond Imports'!B668)</f>
        <v/>
      </c>
      <c r="C669" s="9" t="str">
        <f>IF('Macrobond Imports'!C668="","",'Macrobond Imports'!C668)</f>
        <v/>
      </c>
      <c r="D669" s="9" t="str">
        <f>IF('Macrobond Imports'!Z668="","",'Macrobond Imports'!Z668)</f>
        <v/>
      </c>
      <c r="E669" s="9" t="str">
        <f>IF('Macrobond Imports'!BH668="","",'Macrobond Imports'!BH668)</f>
        <v/>
      </c>
      <c r="F669" s="9" t="str">
        <f>IF('Macrobond Imports'!BJ668="","",'Macrobond Imports'!BJ668)</f>
        <v/>
      </c>
      <c r="G669" s="9" t="str">
        <f>IF('Macrobond Imports'!BK668="","",'Macrobond Imports'!BK668)</f>
        <v/>
      </c>
      <c r="H669" s="9" t="str">
        <f>IF('Macrobond Imports'!BL668="","",'Macrobond Imports'!BL668)</f>
        <v/>
      </c>
      <c r="I669" s="9" t="str">
        <f>IF('Macrobond Imports'!BS668="","",'Macrobond Imports'!BS668)</f>
        <v/>
      </c>
      <c r="J669" s="9" t="str">
        <f>IF('Macrobond Imports'!AA668="","",'Macrobond Imports'!AA668)</f>
        <v/>
      </c>
      <c r="K669" s="9">
        <f>IF('Macrobond Imports'!DF668="","",'Macrobond Imports'!DF668)</f>
        <v>127.7</v>
      </c>
      <c r="L669" s="9">
        <f>IF('Macrobond Imports'!EA668="","",'Macrobond Imports'!EA668)</f>
        <v>106.5</v>
      </c>
      <c r="M669" s="9">
        <f>IF('Macrobond Imports'!FA668="","",'Macrobond Imports'!FA668)</f>
        <v>94.8</v>
      </c>
      <c r="N669" s="9">
        <f>IF('Macrobond Imports'!FC668="","",'Macrobond Imports'!FC668)</f>
        <v>136</v>
      </c>
      <c r="P669" s="16">
        <f t="shared" si="556"/>
        <v>37438</v>
      </c>
      <c r="Q669" s="17" t="str">
        <f t="shared" si="557"/>
        <v/>
      </c>
      <c r="R669" s="17" t="str">
        <f t="shared" si="558"/>
        <v/>
      </c>
      <c r="S669" s="17" t="str">
        <f t="shared" si="559"/>
        <v/>
      </c>
      <c r="T669" s="17" t="str">
        <f t="shared" si="560"/>
        <v/>
      </c>
      <c r="U669" s="17" t="str">
        <f t="shared" si="561"/>
        <v/>
      </c>
      <c r="V669" s="17" t="str">
        <f t="shared" si="562"/>
        <v/>
      </c>
      <c r="W669" s="17" t="str">
        <f t="shared" si="563"/>
        <v/>
      </c>
      <c r="X669" s="17" t="str">
        <f t="shared" si="564"/>
        <v/>
      </c>
      <c r="Y669" s="17" t="str">
        <f t="shared" si="565"/>
        <v/>
      </c>
      <c r="Z669" s="17">
        <f t="shared" si="566"/>
        <v>3.1421838177534411E-3</v>
      </c>
      <c r="AA669" s="17">
        <f t="shared" si="567"/>
        <v>1.3320647002854402E-2</v>
      </c>
      <c r="AB669" s="17">
        <f t="shared" si="568"/>
        <v>1.0559662090812161E-3</v>
      </c>
      <c r="AC669" s="17">
        <f t="shared" si="569"/>
        <v>2.9498525073747839E-3</v>
      </c>
      <c r="AE669" s="17" t="str">
        <f t="shared" ca="1" si="570"/>
        <v/>
      </c>
      <c r="AF669" s="17" t="str">
        <f t="shared" ca="1" si="571"/>
        <v/>
      </c>
      <c r="AG669" s="17" t="str">
        <f t="shared" ca="1" si="572"/>
        <v/>
      </c>
      <c r="AH669" s="17" t="str">
        <f t="shared" ca="1" si="573"/>
        <v/>
      </c>
      <c r="AI669" s="17" t="str">
        <f t="shared" ca="1" si="574"/>
        <v/>
      </c>
      <c r="AJ669" s="17" t="str">
        <f t="shared" ca="1" si="575"/>
        <v/>
      </c>
      <c r="AK669" s="17" t="str">
        <f t="shared" ca="1" si="576"/>
        <v/>
      </c>
      <c r="AL669" s="17" t="str">
        <f t="shared" ca="1" si="577"/>
        <v/>
      </c>
      <c r="AM669" s="17" t="str">
        <f t="shared" ca="1" si="578"/>
        <v/>
      </c>
      <c r="AN669" s="17">
        <f t="shared" ca="1" si="579"/>
        <v>-1.3137557959814528E-2</v>
      </c>
      <c r="AO669" s="17">
        <f t="shared" ca="1" si="580"/>
        <v>-6.0017652250661913E-2</v>
      </c>
      <c r="AP669" s="17">
        <f t="shared" ca="1" si="581"/>
        <v>-7.4218750000000111E-2</v>
      </c>
      <c r="AQ669" s="17">
        <f t="shared" ca="1" si="582"/>
        <v>-2.9325513196480912E-3</v>
      </c>
      <c r="AS669" s="17" t="str">
        <f t="shared" ca="1" si="583"/>
        <v/>
      </c>
      <c r="AT669" s="17" t="str">
        <f t="shared" ca="1" si="584"/>
        <v/>
      </c>
      <c r="AU669" s="17" t="str">
        <f t="shared" ca="1" si="585"/>
        <v/>
      </c>
      <c r="AV669" s="17" t="str">
        <f t="shared" ca="1" si="586"/>
        <v/>
      </c>
      <c r="AW669" s="17" t="str">
        <f t="shared" ca="1" si="587"/>
        <v/>
      </c>
      <c r="AX669" s="17" t="str">
        <f t="shared" ca="1" si="588"/>
        <v/>
      </c>
      <c r="AY669" s="17" t="str">
        <f t="shared" ca="1" si="589"/>
        <v/>
      </c>
      <c r="AZ669" s="17" t="str">
        <f t="shared" ca="1" si="590"/>
        <v/>
      </c>
      <c r="BA669" s="17" t="str">
        <f t="shared" ca="1" si="591"/>
        <v/>
      </c>
      <c r="BB669" s="17">
        <f t="shared" ca="1" si="592"/>
        <v>1.5816221586891333E-2</v>
      </c>
      <c r="BC669" s="17">
        <f t="shared" ca="1" si="593"/>
        <v>-5.7902925267977579E-2</v>
      </c>
      <c r="BD669" s="17">
        <f t="shared" ca="1" si="594"/>
        <v>-2.0821775572367085E-2</v>
      </c>
      <c r="BE669" s="17">
        <f t="shared" ca="1" si="595"/>
        <v>2.0855909347355261E-2</v>
      </c>
      <c r="BG669" s="17" t="str">
        <f t="shared" ca="1" si="596"/>
        <v/>
      </c>
      <c r="BH669" s="17" t="str">
        <f t="shared" ca="1" si="597"/>
        <v/>
      </c>
      <c r="BI669" s="17" t="str">
        <f t="shared" ca="1" si="598"/>
        <v/>
      </c>
      <c r="BJ669" s="17" t="str">
        <f t="shared" ca="1" si="599"/>
        <v/>
      </c>
      <c r="BK669" s="17" t="str">
        <f t="shared" ca="1" si="600"/>
        <v/>
      </c>
      <c r="BL669" s="17" t="str">
        <f t="shared" ca="1" si="601"/>
        <v/>
      </c>
      <c r="BM669" s="17" t="str">
        <f t="shared" ca="1" si="602"/>
        <v/>
      </c>
      <c r="BN669" s="17" t="str">
        <f t="shared" ca="1" si="603"/>
        <v/>
      </c>
      <c r="BO669" s="17" t="str">
        <f t="shared" ca="1" si="604"/>
        <v/>
      </c>
      <c r="BP669" s="17">
        <f t="shared" ca="1" si="605"/>
        <v>3.2074954637483E-2</v>
      </c>
      <c r="BQ669" s="17">
        <f t="shared" ca="1" si="606"/>
        <v>0.13877554708615625</v>
      </c>
      <c r="BR669" s="17">
        <f t="shared" ca="1" si="607"/>
        <v>9.971415146056839E-2</v>
      </c>
      <c r="BS669" s="17">
        <f t="shared" ca="1" si="608"/>
        <v>1.9395296209399282E-2</v>
      </c>
      <c r="BX669">
        <f>IF('Macrobond Imports'!FG668="","",'Macrobond Imports'!FG668)</f>
        <v>98.2</v>
      </c>
      <c r="BY669" t="str">
        <f>IF('Macrobond Imports'!AI668="","",'Macrobond Imports'!AI668)</f>
        <v/>
      </c>
      <c r="CA669" s="37">
        <f t="shared" ca="1" si="609"/>
        <v>-5.2123552123552019E-2</v>
      </c>
      <c r="CB669" s="37" t="str">
        <f t="shared" ca="1" si="610"/>
        <v/>
      </c>
    </row>
    <row r="670" spans="1:80" x14ac:dyDescent="0.25">
      <c r="A670" s="10">
        <f>IF('Macrobond Imports'!A669="","",'Macrobond Imports'!A669)</f>
        <v>37469</v>
      </c>
      <c r="B670" s="9" t="str">
        <f>IF('Macrobond Imports'!B669="","",'Macrobond Imports'!B669)</f>
        <v/>
      </c>
      <c r="C670" s="9" t="str">
        <f>IF('Macrobond Imports'!C669="","",'Macrobond Imports'!C669)</f>
        <v/>
      </c>
      <c r="D670" s="9" t="str">
        <f>IF('Macrobond Imports'!Z669="","",'Macrobond Imports'!Z669)</f>
        <v/>
      </c>
      <c r="E670" s="9" t="str">
        <f>IF('Macrobond Imports'!BH669="","",'Macrobond Imports'!BH669)</f>
        <v/>
      </c>
      <c r="F670" s="9" t="str">
        <f>IF('Macrobond Imports'!BJ669="","",'Macrobond Imports'!BJ669)</f>
        <v/>
      </c>
      <c r="G670" s="9" t="str">
        <f>IF('Macrobond Imports'!BK669="","",'Macrobond Imports'!BK669)</f>
        <v/>
      </c>
      <c r="H670" s="9" t="str">
        <f>IF('Macrobond Imports'!BL669="","",'Macrobond Imports'!BL669)</f>
        <v/>
      </c>
      <c r="I670" s="9" t="str">
        <f>IF('Macrobond Imports'!BS669="","",'Macrobond Imports'!BS669)</f>
        <v/>
      </c>
      <c r="J670" s="9" t="str">
        <f>IF('Macrobond Imports'!AA669="","",'Macrobond Imports'!AA669)</f>
        <v/>
      </c>
      <c r="K670" s="9">
        <f>IF('Macrobond Imports'!DF669="","",'Macrobond Imports'!DF669)</f>
        <v>128</v>
      </c>
      <c r="L670" s="9">
        <f>IF('Macrobond Imports'!EA669="","",'Macrobond Imports'!EA669)</f>
        <v>108.3</v>
      </c>
      <c r="M670" s="9">
        <f>IF('Macrobond Imports'!FA669="","",'Macrobond Imports'!FA669)</f>
        <v>95.4</v>
      </c>
      <c r="N670" s="9">
        <f>IF('Macrobond Imports'!FC669="","",'Macrobond Imports'!FC669)</f>
        <v>136.19999999999999</v>
      </c>
      <c r="P670" s="16">
        <f t="shared" si="556"/>
        <v>37469</v>
      </c>
      <c r="Q670" s="17" t="str">
        <f t="shared" si="557"/>
        <v/>
      </c>
      <c r="R670" s="17" t="str">
        <f t="shared" si="558"/>
        <v/>
      </c>
      <c r="S670" s="17" t="str">
        <f t="shared" si="559"/>
        <v/>
      </c>
      <c r="T670" s="17" t="str">
        <f t="shared" si="560"/>
        <v/>
      </c>
      <c r="U670" s="17" t="str">
        <f t="shared" si="561"/>
        <v/>
      </c>
      <c r="V670" s="17" t="str">
        <f t="shared" si="562"/>
        <v/>
      </c>
      <c r="W670" s="17" t="str">
        <f t="shared" si="563"/>
        <v/>
      </c>
      <c r="X670" s="17" t="str">
        <f t="shared" si="564"/>
        <v/>
      </c>
      <c r="Y670" s="17" t="str">
        <f t="shared" si="565"/>
        <v/>
      </c>
      <c r="Z670" s="17">
        <f t="shared" si="566"/>
        <v>2.3492560689115649E-3</v>
      </c>
      <c r="AA670" s="17">
        <f t="shared" si="567"/>
        <v>1.6901408450704203E-2</v>
      </c>
      <c r="AB670" s="17">
        <f t="shared" si="568"/>
        <v>6.3291139240506666E-3</v>
      </c>
      <c r="AC670" s="17">
        <f t="shared" si="569"/>
        <v>1.4705882352941124E-3</v>
      </c>
      <c r="AE670" s="17" t="str">
        <f t="shared" ca="1" si="570"/>
        <v/>
      </c>
      <c r="AF670" s="17" t="str">
        <f t="shared" ca="1" si="571"/>
        <v/>
      </c>
      <c r="AG670" s="17" t="str">
        <f t="shared" ca="1" si="572"/>
        <v/>
      </c>
      <c r="AH670" s="17" t="str">
        <f t="shared" ca="1" si="573"/>
        <v/>
      </c>
      <c r="AI670" s="17" t="str">
        <f t="shared" ca="1" si="574"/>
        <v/>
      </c>
      <c r="AJ670" s="17" t="str">
        <f t="shared" ca="1" si="575"/>
        <v/>
      </c>
      <c r="AK670" s="17" t="str">
        <f t="shared" ca="1" si="576"/>
        <v/>
      </c>
      <c r="AL670" s="17" t="str">
        <f t="shared" ca="1" si="577"/>
        <v/>
      </c>
      <c r="AM670" s="17" t="str">
        <f t="shared" ca="1" si="578"/>
        <v/>
      </c>
      <c r="AN670" s="17">
        <f t="shared" ca="1" si="579"/>
        <v>-8.5205267234701454E-3</v>
      </c>
      <c r="AO670" s="17">
        <f t="shared" ca="1" si="580"/>
        <v>-3.5618878005342802E-2</v>
      </c>
      <c r="AP670" s="17">
        <f t="shared" ca="1" si="581"/>
        <v>-6.6536203522504889E-2</v>
      </c>
      <c r="AQ670" s="17">
        <f t="shared" ca="1" si="582"/>
        <v>2.2075055187635861E-3</v>
      </c>
      <c r="AS670" s="17" t="str">
        <f t="shared" ca="1" si="583"/>
        <v/>
      </c>
      <c r="AT670" s="17" t="str">
        <f t="shared" ca="1" si="584"/>
        <v/>
      </c>
      <c r="AU670" s="17" t="str">
        <f t="shared" ca="1" si="585"/>
        <v/>
      </c>
      <c r="AV670" s="17" t="str">
        <f t="shared" ca="1" si="586"/>
        <v/>
      </c>
      <c r="AW670" s="17" t="str">
        <f t="shared" ca="1" si="587"/>
        <v/>
      </c>
      <c r="AX670" s="17" t="str">
        <f t="shared" ca="1" si="588"/>
        <v/>
      </c>
      <c r="AY670" s="17" t="str">
        <f t="shared" ca="1" si="589"/>
        <v/>
      </c>
      <c r="AZ670" s="17" t="str">
        <f t="shared" ca="1" si="590"/>
        <v/>
      </c>
      <c r="BA670" s="17" t="str">
        <f t="shared" ca="1" si="591"/>
        <v/>
      </c>
      <c r="BB670" s="17">
        <f t="shared" ca="1" si="592"/>
        <v>2.8626423569737769E-2</v>
      </c>
      <c r="BC670" s="17">
        <f t="shared" ca="1" si="593"/>
        <v>-2.5441677211280878E-2</v>
      </c>
      <c r="BD670" s="17">
        <f t="shared" ca="1" si="594"/>
        <v>2.5557817517761094E-2</v>
      </c>
      <c r="BE670" s="17">
        <f t="shared" ca="1" si="595"/>
        <v>2.6874203499870575E-2</v>
      </c>
      <c r="BG670" s="17" t="str">
        <f t="shared" ca="1" si="596"/>
        <v/>
      </c>
      <c r="BH670" s="17" t="str">
        <f t="shared" ca="1" si="597"/>
        <v/>
      </c>
      <c r="BI670" s="17" t="str">
        <f t="shared" ca="1" si="598"/>
        <v/>
      </c>
      <c r="BJ670" s="17" t="str">
        <f t="shared" ca="1" si="599"/>
        <v/>
      </c>
      <c r="BK670" s="17" t="str">
        <f t="shared" ca="1" si="600"/>
        <v/>
      </c>
      <c r="BL670" s="17" t="str">
        <f t="shared" ca="1" si="601"/>
        <v/>
      </c>
      <c r="BM670" s="17" t="str">
        <f t="shared" ca="1" si="602"/>
        <v/>
      </c>
      <c r="BN670" s="17" t="str">
        <f t="shared" ca="1" si="603"/>
        <v/>
      </c>
      <c r="BO670" s="17" t="str">
        <f t="shared" ca="1" si="604"/>
        <v/>
      </c>
      <c r="BP670" s="17">
        <f t="shared" ca="1" si="605"/>
        <v>4.0237456548308792E-2</v>
      </c>
      <c r="BQ670" s="17">
        <f t="shared" ca="1" si="606"/>
        <v>0.21134183521713257</v>
      </c>
      <c r="BR670" s="17">
        <f t="shared" ca="1" si="607"/>
        <v>0.12360000000000015</v>
      </c>
      <c r="BS670" s="17">
        <f t="shared" ca="1" si="608"/>
        <v>2.3915448116592186E-2</v>
      </c>
      <c r="BX670">
        <f>IF('Macrobond Imports'!FG669="","",'Macrobond Imports'!FG669)</f>
        <v>101.4</v>
      </c>
      <c r="BY670" t="str">
        <f>IF('Macrobond Imports'!AI669="","",'Macrobond Imports'!AI669)</f>
        <v/>
      </c>
      <c r="CA670" s="37">
        <f t="shared" ca="1" si="609"/>
        <v>-1.6488845780795236E-2</v>
      </c>
      <c r="CB670" s="37" t="str">
        <f t="shared" ca="1" si="610"/>
        <v/>
      </c>
    </row>
    <row r="671" spans="1:80" x14ac:dyDescent="0.25">
      <c r="A671" s="10">
        <f>IF('Macrobond Imports'!A670="","",'Macrobond Imports'!A670)</f>
        <v>37500</v>
      </c>
      <c r="B671" s="9" t="str">
        <f>IF('Macrobond Imports'!B670="","",'Macrobond Imports'!B670)</f>
        <v/>
      </c>
      <c r="C671" s="9" t="str">
        <f>IF('Macrobond Imports'!C670="","",'Macrobond Imports'!C670)</f>
        <v/>
      </c>
      <c r="D671" s="9" t="str">
        <f>IF('Macrobond Imports'!Z670="","",'Macrobond Imports'!Z670)</f>
        <v/>
      </c>
      <c r="E671" s="9" t="str">
        <f>IF('Macrobond Imports'!BH670="","",'Macrobond Imports'!BH670)</f>
        <v/>
      </c>
      <c r="F671" s="9" t="str">
        <f>IF('Macrobond Imports'!BJ670="","",'Macrobond Imports'!BJ670)</f>
        <v/>
      </c>
      <c r="G671" s="9" t="str">
        <f>IF('Macrobond Imports'!BK670="","",'Macrobond Imports'!BK670)</f>
        <v/>
      </c>
      <c r="H671" s="9" t="str">
        <f>IF('Macrobond Imports'!BL670="","",'Macrobond Imports'!BL670)</f>
        <v/>
      </c>
      <c r="I671" s="9" t="str">
        <f>IF('Macrobond Imports'!BS670="","",'Macrobond Imports'!BS670)</f>
        <v/>
      </c>
      <c r="J671" s="9" t="str">
        <f>IF('Macrobond Imports'!AA670="","",'Macrobond Imports'!AA670)</f>
        <v/>
      </c>
      <c r="K671" s="9">
        <f>IF('Macrobond Imports'!DF670="","",'Macrobond Imports'!DF670)</f>
        <v>128.9</v>
      </c>
      <c r="L671" s="9">
        <f>IF('Macrobond Imports'!EA670="","",'Macrobond Imports'!EA670)</f>
        <v>110.8</v>
      </c>
      <c r="M671" s="9">
        <f>IF('Macrobond Imports'!FA670="","",'Macrobond Imports'!FA670)</f>
        <v>98</v>
      </c>
      <c r="N671" s="9">
        <f>IF('Macrobond Imports'!FC670="","",'Macrobond Imports'!FC670)</f>
        <v>136.5</v>
      </c>
      <c r="P671" s="16">
        <f t="shared" si="556"/>
        <v>37500</v>
      </c>
      <c r="Q671" s="17" t="str">
        <f t="shared" si="557"/>
        <v/>
      </c>
      <c r="R671" s="17" t="str">
        <f t="shared" si="558"/>
        <v/>
      </c>
      <c r="S671" s="17" t="str">
        <f t="shared" si="559"/>
        <v/>
      </c>
      <c r="T671" s="17" t="str">
        <f t="shared" si="560"/>
        <v/>
      </c>
      <c r="U671" s="17" t="str">
        <f t="shared" si="561"/>
        <v/>
      </c>
      <c r="V671" s="17" t="str">
        <f t="shared" si="562"/>
        <v/>
      </c>
      <c r="W671" s="17" t="str">
        <f t="shared" si="563"/>
        <v/>
      </c>
      <c r="X671" s="17" t="str">
        <f t="shared" si="564"/>
        <v/>
      </c>
      <c r="Y671" s="17" t="str">
        <f t="shared" si="565"/>
        <v/>
      </c>
      <c r="Z671" s="17">
        <f t="shared" si="566"/>
        <v>7.0312500000000444E-3</v>
      </c>
      <c r="AA671" s="17">
        <f t="shared" si="567"/>
        <v>2.3084025854108958E-2</v>
      </c>
      <c r="AB671" s="17">
        <f t="shared" si="568"/>
        <v>2.7253668763102645E-2</v>
      </c>
      <c r="AC671" s="17">
        <f t="shared" si="569"/>
        <v>2.2026431718062955E-3</v>
      </c>
      <c r="AE671" s="17" t="str">
        <f t="shared" ca="1" si="570"/>
        <v/>
      </c>
      <c r="AF671" s="17" t="str">
        <f t="shared" ca="1" si="571"/>
        <v/>
      </c>
      <c r="AG671" s="17" t="str">
        <f t="shared" ca="1" si="572"/>
        <v/>
      </c>
      <c r="AH671" s="17" t="str">
        <f t="shared" ca="1" si="573"/>
        <v/>
      </c>
      <c r="AI671" s="17" t="str">
        <f t="shared" ca="1" si="574"/>
        <v/>
      </c>
      <c r="AJ671" s="17" t="str">
        <f t="shared" ca="1" si="575"/>
        <v/>
      </c>
      <c r="AK671" s="17" t="str">
        <f t="shared" ca="1" si="576"/>
        <v/>
      </c>
      <c r="AL671" s="17" t="str">
        <f t="shared" ca="1" si="577"/>
        <v/>
      </c>
      <c r="AM671" s="17" t="str">
        <f t="shared" ca="1" si="578"/>
        <v/>
      </c>
      <c r="AN671" s="17">
        <f t="shared" ca="1" si="579"/>
        <v>-3.0935808197989356E-3</v>
      </c>
      <c r="AO671" s="17">
        <f t="shared" ca="1" si="580"/>
        <v>3.3582089552238736E-2</v>
      </c>
      <c r="AP671" s="17">
        <f t="shared" ca="1" si="581"/>
        <v>-5.3140096618357502E-2</v>
      </c>
      <c r="AQ671" s="17">
        <f t="shared" ca="1" si="582"/>
        <v>4.4150110375276164E-3</v>
      </c>
      <c r="AS671" s="17" t="str">
        <f t="shared" ca="1" si="583"/>
        <v/>
      </c>
      <c r="AT671" s="17" t="str">
        <f t="shared" ca="1" si="584"/>
        <v/>
      </c>
      <c r="AU671" s="17" t="str">
        <f t="shared" ca="1" si="585"/>
        <v/>
      </c>
      <c r="AV671" s="17" t="str">
        <f t="shared" ca="1" si="586"/>
        <v/>
      </c>
      <c r="AW671" s="17" t="str">
        <f t="shared" ca="1" si="587"/>
        <v/>
      </c>
      <c r="AX671" s="17" t="str">
        <f t="shared" ca="1" si="588"/>
        <v/>
      </c>
      <c r="AY671" s="17" t="str">
        <f t="shared" ca="1" si="589"/>
        <v/>
      </c>
      <c r="AZ671" s="17" t="str">
        <f t="shared" ca="1" si="590"/>
        <v/>
      </c>
      <c r="BA671" s="17" t="str">
        <f t="shared" ca="1" si="591"/>
        <v/>
      </c>
      <c r="BB671" s="17">
        <f t="shared" ca="1" si="592"/>
        <v>5.1230746766045332E-2</v>
      </c>
      <c r="BC671" s="17">
        <f t="shared" ca="1" si="593"/>
        <v>0.23523098591516334</v>
      </c>
      <c r="BD671" s="17">
        <f t="shared" ca="1" si="594"/>
        <v>0.14684410549982196</v>
      </c>
      <c r="BE671" s="17">
        <f t="shared" ca="1" si="595"/>
        <v>2.6814156034737691E-2</v>
      </c>
      <c r="BG671" s="17" t="str">
        <f t="shared" ca="1" si="596"/>
        <v/>
      </c>
      <c r="BH671" s="17" t="str">
        <f t="shared" ca="1" si="597"/>
        <v/>
      </c>
      <c r="BI671" s="17" t="str">
        <f t="shared" ca="1" si="598"/>
        <v/>
      </c>
      <c r="BJ671" s="17" t="str">
        <f t="shared" ca="1" si="599"/>
        <v/>
      </c>
      <c r="BK671" s="17" t="str">
        <f t="shared" ca="1" si="600"/>
        <v/>
      </c>
      <c r="BL671" s="17" t="str">
        <f t="shared" ca="1" si="601"/>
        <v/>
      </c>
      <c r="BM671" s="17" t="str">
        <f t="shared" ca="1" si="602"/>
        <v/>
      </c>
      <c r="BN671" s="17" t="str">
        <f t="shared" ca="1" si="603"/>
        <v/>
      </c>
      <c r="BO671" s="17" t="str">
        <f t="shared" ca="1" si="604"/>
        <v/>
      </c>
      <c r="BP671" s="17">
        <f t="shared" ca="1" si="605"/>
        <v>3.9948150336484467E-2</v>
      </c>
      <c r="BQ671" s="17">
        <f t="shared" ca="1" si="606"/>
        <v>0.13942255931630765</v>
      </c>
      <c r="BR671" s="17">
        <f t="shared" ca="1" si="607"/>
        <v>0.12732399061424138</v>
      </c>
      <c r="BS671" s="17">
        <f t="shared" ca="1" si="608"/>
        <v>2.2345679012345521E-2</v>
      </c>
      <c r="BX671">
        <f>IF('Macrobond Imports'!FG670="","",'Macrobond Imports'!FG670)</f>
        <v>106</v>
      </c>
      <c r="BY671" t="str">
        <f>IF('Macrobond Imports'!AI670="","",'Macrobond Imports'!AI670)</f>
        <v/>
      </c>
      <c r="CA671" s="37">
        <f t="shared" ca="1" si="609"/>
        <v>0.15468409586056642</v>
      </c>
      <c r="CB671" s="37" t="str">
        <f t="shared" ca="1" si="610"/>
        <v/>
      </c>
    </row>
    <row r="672" spans="1:80" x14ac:dyDescent="0.25">
      <c r="A672" s="10">
        <f>IF('Macrobond Imports'!A671="","",'Macrobond Imports'!A671)</f>
        <v>37530</v>
      </c>
      <c r="B672" s="9" t="str">
        <f>IF('Macrobond Imports'!B671="","",'Macrobond Imports'!B671)</f>
        <v/>
      </c>
      <c r="C672" s="9" t="str">
        <f>IF('Macrobond Imports'!C671="","",'Macrobond Imports'!C671)</f>
        <v/>
      </c>
      <c r="D672" s="9" t="str">
        <f>IF('Macrobond Imports'!Z671="","",'Macrobond Imports'!Z671)</f>
        <v/>
      </c>
      <c r="E672" s="9" t="str">
        <f>IF('Macrobond Imports'!BH671="","",'Macrobond Imports'!BH671)</f>
        <v/>
      </c>
      <c r="F672" s="9" t="str">
        <f>IF('Macrobond Imports'!BJ671="","",'Macrobond Imports'!BJ671)</f>
        <v/>
      </c>
      <c r="G672" s="9" t="str">
        <f>IF('Macrobond Imports'!BK671="","",'Macrobond Imports'!BK671)</f>
        <v/>
      </c>
      <c r="H672" s="9" t="str">
        <f>IF('Macrobond Imports'!BL671="","",'Macrobond Imports'!BL671)</f>
        <v/>
      </c>
      <c r="I672" s="9" t="str">
        <f>IF('Macrobond Imports'!BS671="","",'Macrobond Imports'!BS671)</f>
        <v/>
      </c>
      <c r="J672" s="9" t="str">
        <f>IF('Macrobond Imports'!AA671="","",'Macrobond Imports'!AA671)</f>
        <v/>
      </c>
      <c r="K672" s="9">
        <f>IF('Macrobond Imports'!DF671="","",'Macrobond Imports'!DF671)</f>
        <v>129.80000000000001</v>
      </c>
      <c r="L672" s="9">
        <f>IF('Macrobond Imports'!EA671="","",'Macrobond Imports'!EA671)</f>
        <v>112.6</v>
      </c>
      <c r="M672" s="9">
        <f>IF('Macrobond Imports'!FA671="","",'Macrobond Imports'!FA671)</f>
        <v>101.5</v>
      </c>
      <c r="N672" s="9">
        <f>IF('Macrobond Imports'!FC671="","",'Macrobond Imports'!FC671)</f>
        <v>136.69999999999999</v>
      </c>
      <c r="P672" s="16">
        <f t="shared" si="556"/>
        <v>37530</v>
      </c>
      <c r="Q672" s="17" t="str">
        <f t="shared" si="557"/>
        <v/>
      </c>
      <c r="R672" s="17" t="str">
        <f t="shared" si="558"/>
        <v/>
      </c>
      <c r="S672" s="17" t="str">
        <f t="shared" si="559"/>
        <v/>
      </c>
      <c r="T672" s="17" t="str">
        <f t="shared" si="560"/>
        <v/>
      </c>
      <c r="U672" s="17" t="str">
        <f t="shared" si="561"/>
        <v/>
      </c>
      <c r="V672" s="17" t="str">
        <f t="shared" si="562"/>
        <v/>
      </c>
      <c r="W672" s="17" t="str">
        <f t="shared" si="563"/>
        <v/>
      </c>
      <c r="X672" s="17" t="str">
        <f t="shared" si="564"/>
        <v/>
      </c>
      <c r="Y672" s="17" t="str">
        <f t="shared" si="565"/>
        <v/>
      </c>
      <c r="Z672" s="17">
        <f t="shared" si="566"/>
        <v>6.9821567106285176E-3</v>
      </c>
      <c r="AA672" s="17">
        <f t="shared" si="567"/>
        <v>1.6245487364620947E-2</v>
      </c>
      <c r="AB672" s="17">
        <f t="shared" si="568"/>
        <v>3.5714285714285809E-2</v>
      </c>
      <c r="AC672" s="17">
        <f t="shared" si="569"/>
        <v>1.46520146520146E-3</v>
      </c>
      <c r="AE672" s="17" t="str">
        <f t="shared" ca="1" si="570"/>
        <v/>
      </c>
      <c r="AF672" s="17" t="str">
        <f t="shared" ca="1" si="571"/>
        <v/>
      </c>
      <c r="AG672" s="17" t="str">
        <f t="shared" ca="1" si="572"/>
        <v/>
      </c>
      <c r="AH672" s="17" t="str">
        <f t="shared" ca="1" si="573"/>
        <v/>
      </c>
      <c r="AI672" s="17" t="str">
        <f t="shared" ca="1" si="574"/>
        <v/>
      </c>
      <c r="AJ672" s="17" t="str">
        <f t="shared" ca="1" si="575"/>
        <v/>
      </c>
      <c r="AK672" s="17" t="str">
        <f t="shared" ca="1" si="576"/>
        <v/>
      </c>
      <c r="AL672" s="17" t="str">
        <f t="shared" ca="1" si="577"/>
        <v/>
      </c>
      <c r="AM672" s="17" t="str">
        <f t="shared" ca="1" si="578"/>
        <v/>
      </c>
      <c r="AN672" s="17">
        <f t="shared" ca="1" si="579"/>
        <v>1.7241379310344973E-2</v>
      </c>
      <c r="AO672" s="17">
        <f t="shared" ca="1" si="580"/>
        <v>0.15605749486652964</v>
      </c>
      <c r="AP672" s="17">
        <f t="shared" ca="1" si="581"/>
        <v>4.8553719008264551E-2</v>
      </c>
      <c r="AQ672" s="17">
        <f t="shared" ca="1" si="582"/>
        <v>9.6011816838994513E-3</v>
      </c>
      <c r="AS672" s="17" t="str">
        <f t="shared" ca="1" si="583"/>
        <v/>
      </c>
      <c r="AT672" s="17" t="str">
        <f t="shared" ca="1" si="584"/>
        <v/>
      </c>
      <c r="AU672" s="17" t="str">
        <f t="shared" ca="1" si="585"/>
        <v/>
      </c>
      <c r="AV672" s="17" t="str">
        <f t="shared" ca="1" si="586"/>
        <v/>
      </c>
      <c r="AW672" s="17" t="str">
        <f t="shared" ca="1" si="587"/>
        <v/>
      </c>
      <c r="AX672" s="17" t="str">
        <f t="shared" ca="1" si="588"/>
        <v/>
      </c>
      <c r="AY672" s="17" t="str">
        <f t="shared" ca="1" si="589"/>
        <v/>
      </c>
      <c r="AZ672" s="17" t="str">
        <f t="shared" ca="1" si="590"/>
        <v/>
      </c>
      <c r="BA672" s="17" t="str">
        <f t="shared" ca="1" si="591"/>
        <v/>
      </c>
      <c r="BB672" s="17">
        <f t="shared" ca="1" si="592"/>
        <v>6.7419619001133135E-2</v>
      </c>
      <c r="BC672" s="17">
        <f t="shared" ca="1" si="593"/>
        <v>0.24955429311853172</v>
      </c>
      <c r="BD672" s="17">
        <f t="shared" ca="1" si="594"/>
        <v>0.31410727516159542</v>
      </c>
      <c r="BE672" s="17">
        <f t="shared" ca="1" si="595"/>
        <v>2.0747734711098254E-2</v>
      </c>
      <c r="BG672" s="17" t="str">
        <f t="shared" ca="1" si="596"/>
        <v/>
      </c>
      <c r="BH672" s="17" t="str">
        <f t="shared" ca="1" si="597"/>
        <v/>
      </c>
      <c r="BI672" s="17" t="str">
        <f t="shared" ca="1" si="598"/>
        <v/>
      </c>
      <c r="BJ672" s="17" t="str">
        <f t="shared" ca="1" si="599"/>
        <v/>
      </c>
      <c r="BK672" s="17" t="str">
        <f t="shared" ca="1" si="600"/>
        <v/>
      </c>
      <c r="BL672" s="17" t="str">
        <f t="shared" ca="1" si="601"/>
        <v/>
      </c>
      <c r="BM672" s="17" t="str">
        <f t="shared" ca="1" si="602"/>
        <v/>
      </c>
      <c r="BN672" s="17" t="str">
        <f t="shared" ca="1" si="603"/>
        <v/>
      </c>
      <c r="BO672" s="17" t="str">
        <f t="shared" ca="1" si="604"/>
        <v/>
      </c>
      <c r="BP672" s="17">
        <f t="shared" ca="1" si="605"/>
        <v>4.1298307028994508E-2</v>
      </c>
      <c r="BQ672" s="17">
        <f t="shared" ca="1" si="606"/>
        <v>8.498914476865127E-2</v>
      </c>
      <c r="BR672" s="17">
        <f t="shared" ca="1" si="607"/>
        <v>0.13434793092779329</v>
      </c>
      <c r="BS672" s="17">
        <f t="shared" ca="1" si="608"/>
        <v>2.0801820596314968E-2</v>
      </c>
      <c r="BX672">
        <f>IF('Macrobond Imports'!FG671="","",'Macrobond Imports'!FG671)</f>
        <v>111.4</v>
      </c>
      <c r="BY672" t="str">
        <f>IF('Macrobond Imports'!AI671="","",'Macrobond Imports'!AI671)</f>
        <v/>
      </c>
      <c r="CA672" s="37">
        <f t="shared" ca="1" si="609"/>
        <v>0.47745358090185674</v>
      </c>
      <c r="CB672" s="37" t="str">
        <f t="shared" ca="1" si="610"/>
        <v/>
      </c>
    </row>
    <row r="673" spans="1:80" x14ac:dyDescent="0.25">
      <c r="A673" s="10">
        <f>IF('Macrobond Imports'!A672="","",'Macrobond Imports'!A672)</f>
        <v>37561</v>
      </c>
      <c r="B673" s="9" t="str">
        <f>IF('Macrobond Imports'!B672="","",'Macrobond Imports'!B672)</f>
        <v/>
      </c>
      <c r="C673" s="9" t="str">
        <f>IF('Macrobond Imports'!C672="","",'Macrobond Imports'!C672)</f>
        <v/>
      </c>
      <c r="D673" s="9" t="str">
        <f>IF('Macrobond Imports'!Z672="","",'Macrobond Imports'!Z672)</f>
        <v/>
      </c>
      <c r="E673" s="9" t="str">
        <f>IF('Macrobond Imports'!BH672="","",'Macrobond Imports'!BH672)</f>
        <v/>
      </c>
      <c r="F673" s="9" t="str">
        <f>IF('Macrobond Imports'!BJ672="","",'Macrobond Imports'!BJ672)</f>
        <v/>
      </c>
      <c r="G673" s="9" t="str">
        <f>IF('Macrobond Imports'!BK672="","",'Macrobond Imports'!BK672)</f>
        <v/>
      </c>
      <c r="H673" s="9" t="str">
        <f>IF('Macrobond Imports'!BL672="","",'Macrobond Imports'!BL672)</f>
        <v/>
      </c>
      <c r="I673" s="9" t="str">
        <f>IF('Macrobond Imports'!BS672="","",'Macrobond Imports'!BS672)</f>
        <v/>
      </c>
      <c r="J673" s="9" t="str">
        <f>IF('Macrobond Imports'!AA672="","",'Macrobond Imports'!AA672)</f>
        <v/>
      </c>
      <c r="K673" s="9">
        <f>IF('Macrobond Imports'!DF672="","",'Macrobond Imports'!DF672)</f>
        <v>129.9</v>
      </c>
      <c r="L673" s="9">
        <f>IF('Macrobond Imports'!EA672="","",'Macrobond Imports'!EA672)</f>
        <v>116.6</v>
      </c>
      <c r="M673" s="9">
        <f>IF('Macrobond Imports'!FA672="","",'Macrobond Imports'!FA672)</f>
        <v>101.8</v>
      </c>
      <c r="N673" s="9">
        <f>IF('Macrobond Imports'!FC672="","",'Macrobond Imports'!FC672)</f>
        <v>136.80000000000001</v>
      </c>
      <c r="P673" s="16">
        <f t="shared" si="556"/>
        <v>37561</v>
      </c>
      <c r="Q673" s="17" t="str">
        <f t="shared" si="557"/>
        <v/>
      </c>
      <c r="R673" s="17" t="str">
        <f t="shared" si="558"/>
        <v/>
      </c>
      <c r="S673" s="17" t="str">
        <f t="shared" si="559"/>
        <v/>
      </c>
      <c r="T673" s="17" t="str">
        <f t="shared" si="560"/>
        <v/>
      </c>
      <c r="U673" s="17" t="str">
        <f t="shared" si="561"/>
        <v/>
      </c>
      <c r="V673" s="17" t="str">
        <f t="shared" si="562"/>
        <v/>
      </c>
      <c r="W673" s="17" t="str">
        <f t="shared" si="563"/>
        <v/>
      </c>
      <c r="X673" s="17" t="str">
        <f t="shared" si="564"/>
        <v/>
      </c>
      <c r="Y673" s="17" t="str">
        <f t="shared" si="565"/>
        <v/>
      </c>
      <c r="Z673" s="17">
        <f t="shared" si="566"/>
        <v>7.7041602465333092E-4</v>
      </c>
      <c r="AA673" s="17">
        <f t="shared" si="567"/>
        <v>3.5523978685612745E-2</v>
      </c>
      <c r="AB673" s="17">
        <f t="shared" si="568"/>
        <v>2.9556650246305161E-3</v>
      </c>
      <c r="AC673" s="17">
        <f t="shared" si="569"/>
        <v>7.3152889539152E-4</v>
      </c>
      <c r="AE673" s="17" t="str">
        <f t="shared" ca="1" si="570"/>
        <v/>
      </c>
      <c r="AF673" s="17" t="str">
        <f t="shared" ca="1" si="571"/>
        <v/>
      </c>
      <c r="AG673" s="17" t="str">
        <f t="shared" ca="1" si="572"/>
        <v/>
      </c>
      <c r="AH673" s="17" t="str">
        <f t="shared" ca="1" si="573"/>
        <v/>
      </c>
      <c r="AI673" s="17" t="str">
        <f t="shared" ca="1" si="574"/>
        <v/>
      </c>
      <c r="AJ673" s="17" t="str">
        <f t="shared" ca="1" si="575"/>
        <v/>
      </c>
      <c r="AK673" s="17" t="str">
        <f t="shared" ca="1" si="576"/>
        <v/>
      </c>
      <c r="AL673" s="17" t="str">
        <f t="shared" ca="1" si="577"/>
        <v/>
      </c>
      <c r="AM673" s="17" t="str">
        <f t="shared" ca="1" si="578"/>
        <v/>
      </c>
      <c r="AN673" s="17">
        <f t="shared" ca="1" si="579"/>
        <v>2.2834645669291387E-2</v>
      </c>
      <c r="AO673" s="17">
        <f t="shared" ca="1" si="580"/>
        <v>0.13534566699123651</v>
      </c>
      <c r="AP673" s="17">
        <f t="shared" ca="1" si="581"/>
        <v>7.1578947368420964E-2</v>
      </c>
      <c r="AQ673" s="17">
        <f t="shared" ca="1" si="582"/>
        <v>1.2583271650629335E-2</v>
      </c>
      <c r="AS673" s="17" t="str">
        <f t="shared" ca="1" si="583"/>
        <v/>
      </c>
      <c r="AT673" s="17" t="str">
        <f t="shared" ca="1" si="584"/>
        <v/>
      </c>
      <c r="AU673" s="17" t="str">
        <f t="shared" ca="1" si="585"/>
        <v/>
      </c>
      <c r="AV673" s="17" t="str">
        <f t="shared" ca="1" si="586"/>
        <v/>
      </c>
      <c r="AW673" s="17" t="str">
        <f t="shared" ca="1" si="587"/>
        <v/>
      </c>
      <c r="AX673" s="17" t="str">
        <f t="shared" ca="1" si="588"/>
        <v/>
      </c>
      <c r="AY673" s="17" t="str">
        <f t="shared" ca="1" si="589"/>
        <v/>
      </c>
      <c r="AZ673" s="17" t="str">
        <f t="shared" ca="1" si="590"/>
        <v/>
      </c>
      <c r="BA673" s="17" t="str">
        <f t="shared" ca="1" si="591"/>
        <v/>
      </c>
      <c r="BB673" s="17">
        <f t="shared" ca="1" si="592"/>
        <v>6.0710152537003514E-2</v>
      </c>
      <c r="BC673" s="17">
        <f t="shared" ca="1" si="593"/>
        <v>0.34363211360854007</v>
      </c>
      <c r="BD673" s="17">
        <f t="shared" ca="1" si="594"/>
        <v>0.29657490959349597</v>
      </c>
      <c r="BE673" s="17">
        <f t="shared" ca="1" si="595"/>
        <v>1.7737927003279141E-2</v>
      </c>
      <c r="BG673" s="17" t="str">
        <f t="shared" ca="1" si="596"/>
        <v/>
      </c>
      <c r="BH673" s="17" t="str">
        <f t="shared" ca="1" si="597"/>
        <v/>
      </c>
      <c r="BI673" s="17" t="str">
        <f t="shared" ca="1" si="598"/>
        <v/>
      </c>
      <c r="BJ673" s="17" t="str">
        <f t="shared" ca="1" si="599"/>
        <v/>
      </c>
      <c r="BK673" s="17" t="str">
        <f t="shared" ca="1" si="600"/>
        <v/>
      </c>
      <c r="BL673" s="17" t="str">
        <f t="shared" ca="1" si="601"/>
        <v/>
      </c>
      <c r="BM673" s="17" t="str">
        <f t="shared" ca="1" si="602"/>
        <v/>
      </c>
      <c r="BN673" s="17" t="str">
        <f t="shared" ca="1" si="603"/>
        <v/>
      </c>
      <c r="BO673" s="17" t="str">
        <f t="shared" ca="1" si="604"/>
        <v/>
      </c>
      <c r="BP673" s="17">
        <f t="shared" ca="1" si="605"/>
        <v>4.4545111830144535E-2</v>
      </c>
      <c r="BQ673" s="17">
        <f t="shared" ca="1" si="606"/>
        <v>0.14431108492551115</v>
      </c>
      <c r="BR673" s="17">
        <f t="shared" ca="1" si="607"/>
        <v>0.15313162064483987</v>
      </c>
      <c r="BS673" s="17">
        <f t="shared" ca="1" si="608"/>
        <v>2.2295858919080924E-2</v>
      </c>
      <c r="BX673">
        <f>IF('Macrobond Imports'!FG672="","",'Macrobond Imports'!FG672)</f>
        <v>120.1</v>
      </c>
      <c r="BY673" t="str">
        <f>IF('Macrobond Imports'!AI672="","",'Macrobond Imports'!AI672)</f>
        <v/>
      </c>
      <c r="CA673" s="37">
        <f t="shared" ca="1" si="609"/>
        <v>0.32853982300884943</v>
      </c>
      <c r="CB673" s="37" t="str">
        <f t="shared" ca="1" si="610"/>
        <v/>
      </c>
    </row>
    <row r="674" spans="1:80" x14ac:dyDescent="0.25">
      <c r="A674" s="10">
        <f>IF('Macrobond Imports'!A673="","",'Macrobond Imports'!A673)</f>
        <v>37591</v>
      </c>
      <c r="B674" s="9" t="str">
        <f>IF('Macrobond Imports'!B673="","",'Macrobond Imports'!B673)</f>
        <v/>
      </c>
      <c r="C674" s="9" t="str">
        <f>IF('Macrobond Imports'!C673="","",'Macrobond Imports'!C673)</f>
        <v/>
      </c>
      <c r="D674" s="9" t="str">
        <f>IF('Macrobond Imports'!Z673="","",'Macrobond Imports'!Z673)</f>
        <v/>
      </c>
      <c r="E674" s="9" t="str">
        <f>IF('Macrobond Imports'!BH673="","",'Macrobond Imports'!BH673)</f>
        <v/>
      </c>
      <c r="F674" s="9" t="str">
        <f>IF('Macrobond Imports'!BJ673="","",'Macrobond Imports'!BJ673)</f>
        <v/>
      </c>
      <c r="G674" s="9" t="str">
        <f>IF('Macrobond Imports'!BK673="","",'Macrobond Imports'!BK673)</f>
        <v/>
      </c>
      <c r="H674" s="9" t="str">
        <f>IF('Macrobond Imports'!BL673="","",'Macrobond Imports'!BL673)</f>
        <v/>
      </c>
      <c r="I674" s="9" t="str">
        <f>IF('Macrobond Imports'!BS673="","",'Macrobond Imports'!BS673)</f>
        <v/>
      </c>
      <c r="J674" s="9" t="str">
        <f>IF('Macrobond Imports'!AA673="","",'Macrobond Imports'!AA673)</f>
        <v/>
      </c>
      <c r="K674" s="9">
        <f>IF('Macrobond Imports'!DF673="","",'Macrobond Imports'!DF673)</f>
        <v>130</v>
      </c>
      <c r="L674" s="9">
        <f>IF('Macrobond Imports'!EA673="","",'Macrobond Imports'!EA673)</f>
        <v>118.9</v>
      </c>
      <c r="M674" s="9">
        <f>IF('Macrobond Imports'!FA673="","",'Macrobond Imports'!FA673)</f>
        <v>102.1</v>
      </c>
      <c r="N674" s="9">
        <f>IF('Macrobond Imports'!FC673="","",'Macrobond Imports'!FC673)</f>
        <v>136.69999999999999</v>
      </c>
      <c r="P674" s="16">
        <f t="shared" si="556"/>
        <v>37591</v>
      </c>
      <c r="Q674" s="17" t="str">
        <f t="shared" si="557"/>
        <v/>
      </c>
      <c r="R674" s="17" t="str">
        <f t="shared" si="558"/>
        <v/>
      </c>
      <c r="S674" s="17" t="str">
        <f t="shared" si="559"/>
        <v/>
      </c>
      <c r="T674" s="17" t="str">
        <f t="shared" si="560"/>
        <v/>
      </c>
      <c r="U674" s="17" t="str">
        <f t="shared" si="561"/>
        <v/>
      </c>
      <c r="V674" s="17" t="str">
        <f t="shared" si="562"/>
        <v/>
      </c>
      <c r="W674" s="17" t="str">
        <f t="shared" si="563"/>
        <v/>
      </c>
      <c r="X674" s="17" t="str">
        <f t="shared" si="564"/>
        <v/>
      </c>
      <c r="Y674" s="17" t="str">
        <f t="shared" si="565"/>
        <v/>
      </c>
      <c r="Z674" s="17">
        <f t="shared" si="566"/>
        <v>7.698229407235857E-4</v>
      </c>
      <c r="AA674" s="17">
        <f t="shared" si="567"/>
        <v>1.9725557461406584E-2</v>
      </c>
      <c r="AB674" s="17">
        <f t="shared" si="568"/>
        <v>2.9469548133596035E-3</v>
      </c>
      <c r="AC674" s="17">
        <f t="shared" si="569"/>
        <v>-7.3099415204691542E-4</v>
      </c>
      <c r="AE674" s="17" t="str">
        <f t="shared" ca="1" si="570"/>
        <v/>
      </c>
      <c r="AF674" s="17" t="str">
        <f t="shared" ca="1" si="571"/>
        <v/>
      </c>
      <c r="AG674" s="17" t="str">
        <f t="shared" ca="1" si="572"/>
        <v/>
      </c>
      <c r="AH674" s="17" t="str">
        <f t="shared" ca="1" si="573"/>
        <v/>
      </c>
      <c r="AI674" s="17" t="str">
        <f t="shared" ca="1" si="574"/>
        <v/>
      </c>
      <c r="AJ674" s="17" t="str">
        <f t="shared" ca="1" si="575"/>
        <v/>
      </c>
      <c r="AK674" s="17" t="str">
        <f t="shared" ca="1" si="576"/>
        <v/>
      </c>
      <c r="AL674" s="17" t="str">
        <f t="shared" ca="1" si="577"/>
        <v/>
      </c>
      <c r="AM674" s="17" t="str">
        <f t="shared" ca="1" si="578"/>
        <v/>
      </c>
      <c r="AN674" s="17">
        <f t="shared" ca="1" si="579"/>
        <v>3.0927835051546504E-2</v>
      </c>
      <c r="AO674" s="17">
        <f t="shared" ca="1" si="580"/>
        <v>0.24502617801047122</v>
      </c>
      <c r="AP674" s="17">
        <f t="shared" ca="1" si="581"/>
        <v>0.10857763300760048</v>
      </c>
      <c r="AQ674" s="17">
        <f t="shared" ca="1" si="582"/>
        <v>1.4094955489614147E-2</v>
      </c>
      <c r="AS674" s="17" t="str">
        <f t="shared" ca="1" si="583"/>
        <v/>
      </c>
      <c r="AT674" s="17" t="str">
        <f t="shared" ca="1" si="584"/>
        <v/>
      </c>
      <c r="AU674" s="17" t="str">
        <f t="shared" ca="1" si="585"/>
        <v/>
      </c>
      <c r="AV674" s="17" t="str">
        <f t="shared" ca="1" si="586"/>
        <v/>
      </c>
      <c r="AW674" s="17" t="str">
        <f t="shared" ca="1" si="587"/>
        <v/>
      </c>
      <c r="AX674" s="17" t="str">
        <f t="shared" ca="1" si="588"/>
        <v/>
      </c>
      <c r="AY674" s="17" t="str">
        <f t="shared" ca="1" si="589"/>
        <v/>
      </c>
      <c r="AZ674" s="17" t="str">
        <f t="shared" ca="1" si="590"/>
        <v/>
      </c>
      <c r="BA674" s="17" t="str">
        <f t="shared" ca="1" si="591"/>
        <v/>
      </c>
      <c r="BB674" s="17">
        <f t="shared" ca="1" si="592"/>
        <v>3.4574428578030503E-2</v>
      </c>
      <c r="BC674" s="17">
        <f t="shared" ca="1" si="593"/>
        <v>0.32607588354296313</v>
      </c>
      <c r="BD674" s="17">
        <f t="shared" ca="1" si="594"/>
        <v>0.17814478600497208</v>
      </c>
      <c r="BE674" s="17">
        <f t="shared" ca="1" si="595"/>
        <v>5.8736993394845616E-3</v>
      </c>
      <c r="BG674" s="17" t="str">
        <f t="shared" ca="1" si="596"/>
        <v/>
      </c>
      <c r="BH674" s="17" t="str">
        <f t="shared" ca="1" si="597"/>
        <v/>
      </c>
      <c r="BI674" s="17" t="str">
        <f t="shared" ca="1" si="598"/>
        <v/>
      </c>
      <c r="BJ674" s="17" t="str">
        <f t="shared" ca="1" si="599"/>
        <v/>
      </c>
      <c r="BK674" s="17" t="str">
        <f t="shared" ca="1" si="600"/>
        <v/>
      </c>
      <c r="BL674" s="17" t="str">
        <f t="shared" ca="1" si="601"/>
        <v/>
      </c>
      <c r="BM674" s="17" t="str">
        <f t="shared" ca="1" si="602"/>
        <v/>
      </c>
      <c r="BN674" s="17" t="str">
        <f t="shared" ca="1" si="603"/>
        <v/>
      </c>
      <c r="BO674" s="17" t="str">
        <f t="shared" ca="1" si="604"/>
        <v/>
      </c>
      <c r="BP674" s="17">
        <f t="shared" ca="1" si="605"/>
        <v>4.2869334643193646E-2</v>
      </c>
      <c r="BQ674" s="17">
        <f t="shared" ca="1" si="606"/>
        <v>0.27984765539774137</v>
      </c>
      <c r="BR674" s="17">
        <f t="shared" ca="1" si="607"/>
        <v>0.16238909288376902</v>
      </c>
      <c r="BS674" s="17">
        <f t="shared" ca="1" si="608"/>
        <v>1.6289994866038215E-2</v>
      </c>
      <c r="BX674">
        <f>IF('Macrobond Imports'!FG673="","",'Macrobond Imports'!FG673)</f>
        <v>124.5</v>
      </c>
      <c r="BY674" t="str">
        <f>IF('Macrobond Imports'!AI673="","",'Macrobond Imports'!AI673)</f>
        <v/>
      </c>
      <c r="CA674" s="37">
        <f t="shared" ca="1" si="609"/>
        <v>0.62109375</v>
      </c>
      <c r="CB674" s="37" t="str">
        <f t="shared" ca="1" si="610"/>
        <v/>
      </c>
    </row>
    <row r="675" spans="1:80" x14ac:dyDescent="0.25">
      <c r="A675" s="10">
        <f>IF('Macrobond Imports'!A674="","",'Macrobond Imports'!A674)</f>
        <v>37622</v>
      </c>
      <c r="B675" s="9" t="str">
        <f>IF('Macrobond Imports'!B674="","",'Macrobond Imports'!B674)</f>
        <v/>
      </c>
      <c r="C675" s="9" t="str">
        <f>IF('Macrobond Imports'!C674="","",'Macrobond Imports'!C674)</f>
        <v/>
      </c>
      <c r="D675" s="9" t="str">
        <f>IF('Macrobond Imports'!Z674="","",'Macrobond Imports'!Z674)</f>
        <v/>
      </c>
      <c r="E675" s="9" t="str">
        <f>IF('Macrobond Imports'!BH674="","",'Macrobond Imports'!BH674)</f>
        <v/>
      </c>
      <c r="F675" s="9" t="str">
        <f>IF('Macrobond Imports'!BJ674="","",'Macrobond Imports'!BJ674)</f>
        <v/>
      </c>
      <c r="G675" s="9" t="str">
        <f>IF('Macrobond Imports'!BK674="","",'Macrobond Imports'!BK674)</f>
        <v/>
      </c>
      <c r="H675" s="9" t="str">
        <f>IF('Macrobond Imports'!BL674="","",'Macrobond Imports'!BL674)</f>
        <v/>
      </c>
      <c r="I675" s="9" t="str">
        <f>IF('Macrobond Imports'!BS674="","",'Macrobond Imports'!BS674)</f>
        <v/>
      </c>
      <c r="J675" s="9" t="str">
        <f>IF('Macrobond Imports'!AA674="","",'Macrobond Imports'!AA674)</f>
        <v/>
      </c>
      <c r="K675" s="9">
        <f>IF('Macrobond Imports'!DF674="","",'Macrobond Imports'!DF674)</f>
        <v>131.4</v>
      </c>
      <c r="L675" s="9">
        <f>IF('Macrobond Imports'!EA674="","",'Macrobond Imports'!EA674)</f>
        <v>128</v>
      </c>
      <c r="M675" s="9">
        <f>IF('Macrobond Imports'!FA674="","",'Macrobond Imports'!FA674)</f>
        <v>106.9</v>
      </c>
      <c r="N675" s="9">
        <f>IF('Macrobond Imports'!FC674="","",'Macrobond Imports'!FC674)</f>
        <v>137.19999999999999</v>
      </c>
      <c r="P675" s="16">
        <f t="shared" si="556"/>
        <v>37622</v>
      </c>
      <c r="Q675" s="17" t="str">
        <f t="shared" si="557"/>
        <v/>
      </c>
      <c r="R675" s="17" t="str">
        <f t="shared" si="558"/>
        <v/>
      </c>
      <c r="S675" s="17" t="str">
        <f t="shared" si="559"/>
        <v/>
      </c>
      <c r="T675" s="17" t="str">
        <f t="shared" si="560"/>
        <v/>
      </c>
      <c r="U675" s="17" t="str">
        <f t="shared" si="561"/>
        <v/>
      </c>
      <c r="V675" s="17" t="str">
        <f t="shared" si="562"/>
        <v/>
      </c>
      <c r="W675" s="17" t="str">
        <f t="shared" si="563"/>
        <v/>
      </c>
      <c r="X675" s="17" t="str">
        <f t="shared" si="564"/>
        <v/>
      </c>
      <c r="Y675" s="17" t="str">
        <f t="shared" si="565"/>
        <v/>
      </c>
      <c r="Z675" s="17">
        <f t="shared" si="566"/>
        <v>1.0769230769230864E-2</v>
      </c>
      <c r="AA675" s="17">
        <f t="shared" si="567"/>
        <v>7.653490328006729E-2</v>
      </c>
      <c r="AB675" s="17">
        <f t="shared" si="568"/>
        <v>4.7012732615083319E-2</v>
      </c>
      <c r="AC675" s="17">
        <f t="shared" si="569"/>
        <v>3.6576444769569338E-3</v>
      </c>
      <c r="AE675" s="17" t="str">
        <f t="shared" ca="1" si="570"/>
        <v/>
      </c>
      <c r="AF675" s="17" t="str">
        <f t="shared" ca="1" si="571"/>
        <v/>
      </c>
      <c r="AG675" s="17" t="str">
        <f t="shared" ca="1" si="572"/>
        <v/>
      </c>
      <c r="AH675" s="17" t="str">
        <f t="shared" ca="1" si="573"/>
        <v/>
      </c>
      <c r="AI675" s="17" t="str">
        <f t="shared" ca="1" si="574"/>
        <v/>
      </c>
      <c r="AJ675" s="17" t="str">
        <f t="shared" ca="1" si="575"/>
        <v/>
      </c>
      <c r="AK675" s="17" t="str">
        <f t="shared" ca="1" si="576"/>
        <v/>
      </c>
      <c r="AL675" s="17" t="str">
        <f t="shared" ca="1" si="577"/>
        <v/>
      </c>
      <c r="AM675" s="17" t="str">
        <f t="shared" ca="1" si="578"/>
        <v/>
      </c>
      <c r="AN675" s="17">
        <f t="shared" ca="1" si="579"/>
        <v>4.5346062052505909E-2</v>
      </c>
      <c r="AO675" s="17">
        <f t="shared" ca="1" si="580"/>
        <v>0.28256513026052099</v>
      </c>
      <c r="AP675" s="17">
        <f t="shared" ca="1" si="581"/>
        <v>0.18252212389380529</v>
      </c>
      <c r="AQ675" s="17">
        <f t="shared" ca="1" si="582"/>
        <v>1.8559762435040872E-2</v>
      </c>
      <c r="AS675" s="17" t="str">
        <f t="shared" ca="1" si="583"/>
        <v/>
      </c>
      <c r="AT675" s="17" t="str">
        <f t="shared" ca="1" si="584"/>
        <v/>
      </c>
      <c r="AU675" s="17" t="str">
        <f t="shared" ca="1" si="585"/>
        <v/>
      </c>
      <c r="AV675" s="17" t="str">
        <f t="shared" ca="1" si="586"/>
        <v/>
      </c>
      <c r="AW675" s="17" t="str">
        <f t="shared" ca="1" si="587"/>
        <v/>
      </c>
      <c r="AX675" s="17" t="str">
        <f t="shared" ca="1" si="588"/>
        <v/>
      </c>
      <c r="AY675" s="17" t="str">
        <f t="shared" ca="1" si="589"/>
        <v/>
      </c>
      <c r="AZ675" s="17" t="str">
        <f t="shared" ca="1" si="590"/>
        <v/>
      </c>
      <c r="BA675" s="17" t="str">
        <f t="shared" ca="1" si="591"/>
        <v/>
      </c>
      <c r="BB675" s="17">
        <f t="shared" ca="1" si="592"/>
        <v>5.0225819379845049E-2</v>
      </c>
      <c r="BC675" s="17">
        <f t="shared" ca="1" si="593"/>
        <v>0.66988404995929351</v>
      </c>
      <c r="BD675" s="17">
        <f t="shared" ca="1" si="594"/>
        <v>0.23040093316941124</v>
      </c>
      <c r="BE675" s="17">
        <f t="shared" ca="1" si="595"/>
        <v>1.4711043998711038E-2</v>
      </c>
      <c r="BG675" s="17" t="str">
        <f t="shared" ca="1" si="596"/>
        <v/>
      </c>
      <c r="BH675" s="17" t="str">
        <f t="shared" ca="1" si="597"/>
        <v/>
      </c>
      <c r="BI675" s="17" t="str">
        <f t="shared" ca="1" si="598"/>
        <v/>
      </c>
      <c r="BJ675" s="17" t="str">
        <f t="shared" ca="1" si="599"/>
        <v/>
      </c>
      <c r="BK675" s="17" t="str">
        <f t="shared" ca="1" si="600"/>
        <v/>
      </c>
      <c r="BL675" s="17" t="str">
        <f t="shared" ca="1" si="601"/>
        <v/>
      </c>
      <c r="BM675" s="17" t="str">
        <f t="shared" ca="1" si="602"/>
        <v/>
      </c>
      <c r="BN675" s="17" t="str">
        <f t="shared" ca="1" si="603"/>
        <v/>
      </c>
      <c r="BO675" s="17" t="str">
        <f t="shared" ca="1" si="604"/>
        <v/>
      </c>
      <c r="BP675" s="17">
        <f t="shared" ca="1" si="605"/>
        <v>5.8787818208911213E-2</v>
      </c>
      <c r="BQ675" s="17">
        <f t="shared" ca="1" si="606"/>
        <v>0.44451056889065232</v>
      </c>
      <c r="BR675" s="17">
        <f t="shared" ca="1" si="607"/>
        <v>0.271565498762663</v>
      </c>
      <c r="BS675" s="17">
        <f t="shared" ca="1" si="608"/>
        <v>1.7724913494809647E-2</v>
      </c>
      <c r="BX675">
        <f>IF('Macrobond Imports'!FG674="","",'Macrobond Imports'!FG674)</f>
        <v>140</v>
      </c>
      <c r="BY675" t="str">
        <f>IF('Macrobond Imports'!AI674="","",'Macrobond Imports'!AI674)</f>
        <v/>
      </c>
      <c r="CA675" s="37">
        <f t="shared" ca="1" si="609"/>
        <v>0.69286577992744847</v>
      </c>
      <c r="CB675" s="37" t="str">
        <f t="shared" ca="1" si="610"/>
        <v/>
      </c>
    </row>
    <row r="676" spans="1:80" x14ac:dyDescent="0.25">
      <c r="A676" s="10">
        <f>IF('Macrobond Imports'!A675="","",'Macrobond Imports'!A675)</f>
        <v>37653</v>
      </c>
      <c r="B676" s="9" t="str">
        <f>IF('Macrobond Imports'!B675="","",'Macrobond Imports'!B675)</f>
        <v/>
      </c>
      <c r="C676" s="9" t="str">
        <f>IF('Macrobond Imports'!C675="","",'Macrobond Imports'!C675)</f>
        <v/>
      </c>
      <c r="D676" s="9" t="str">
        <f>IF('Macrobond Imports'!Z675="","",'Macrobond Imports'!Z675)</f>
        <v/>
      </c>
      <c r="E676" s="9" t="str">
        <f>IF('Macrobond Imports'!BH675="","",'Macrobond Imports'!BH675)</f>
        <v/>
      </c>
      <c r="F676" s="9" t="str">
        <f>IF('Macrobond Imports'!BJ675="","",'Macrobond Imports'!BJ675)</f>
        <v/>
      </c>
      <c r="G676" s="9" t="str">
        <f>IF('Macrobond Imports'!BK675="","",'Macrobond Imports'!BK675)</f>
        <v/>
      </c>
      <c r="H676" s="9" t="str">
        <f>IF('Macrobond Imports'!BL675="","",'Macrobond Imports'!BL675)</f>
        <v/>
      </c>
      <c r="I676" s="9" t="str">
        <f>IF('Macrobond Imports'!BS675="","",'Macrobond Imports'!BS675)</f>
        <v/>
      </c>
      <c r="J676" s="9" t="str">
        <f>IF('Macrobond Imports'!AA675="","",'Macrobond Imports'!AA675)</f>
        <v/>
      </c>
      <c r="K676" s="9">
        <f>IF('Macrobond Imports'!DF675="","",'Macrobond Imports'!DF675)</f>
        <v>133.80000000000001</v>
      </c>
      <c r="L676" s="9">
        <f>IF('Macrobond Imports'!EA675="","",'Macrobond Imports'!EA675)</f>
        <v>134.30000000000001</v>
      </c>
      <c r="M676" s="9">
        <f>IF('Macrobond Imports'!FA675="","",'Macrobond Imports'!FA675)</f>
        <v>115</v>
      </c>
      <c r="N676" s="9">
        <f>IF('Macrobond Imports'!FC675="","",'Macrobond Imports'!FC675)</f>
        <v>138.1</v>
      </c>
      <c r="P676" s="16">
        <f t="shared" si="556"/>
        <v>37653</v>
      </c>
      <c r="Q676" s="17" t="str">
        <f t="shared" si="557"/>
        <v/>
      </c>
      <c r="R676" s="17" t="str">
        <f t="shared" si="558"/>
        <v/>
      </c>
      <c r="S676" s="17" t="str">
        <f t="shared" si="559"/>
        <v/>
      </c>
      <c r="T676" s="17" t="str">
        <f t="shared" si="560"/>
        <v/>
      </c>
      <c r="U676" s="17" t="str">
        <f t="shared" si="561"/>
        <v/>
      </c>
      <c r="V676" s="17" t="str">
        <f t="shared" si="562"/>
        <v/>
      </c>
      <c r="W676" s="17" t="str">
        <f t="shared" si="563"/>
        <v/>
      </c>
      <c r="X676" s="17" t="str">
        <f t="shared" si="564"/>
        <v/>
      </c>
      <c r="Y676" s="17" t="str">
        <f t="shared" si="565"/>
        <v/>
      </c>
      <c r="Z676" s="17">
        <f t="shared" si="566"/>
        <v>1.8264840182648401E-2</v>
      </c>
      <c r="AA676" s="17">
        <f t="shared" si="567"/>
        <v>4.9218750000000089E-2</v>
      </c>
      <c r="AB676" s="17">
        <f t="shared" si="568"/>
        <v>7.5771749298409574E-2</v>
      </c>
      <c r="AC676" s="17">
        <f t="shared" si="569"/>
        <v>6.5597667638483959E-3</v>
      </c>
      <c r="AE676" s="17" t="str">
        <f t="shared" ca="1" si="570"/>
        <v/>
      </c>
      <c r="AF676" s="17" t="str">
        <f t="shared" ca="1" si="571"/>
        <v/>
      </c>
      <c r="AG676" s="17" t="str">
        <f t="shared" ca="1" si="572"/>
        <v/>
      </c>
      <c r="AH676" s="17" t="str">
        <f t="shared" ca="1" si="573"/>
        <v/>
      </c>
      <c r="AI676" s="17" t="str">
        <f t="shared" ca="1" si="574"/>
        <v/>
      </c>
      <c r="AJ676" s="17" t="str">
        <f t="shared" ca="1" si="575"/>
        <v/>
      </c>
      <c r="AK676" s="17" t="str">
        <f t="shared" ca="1" si="576"/>
        <v/>
      </c>
      <c r="AL676" s="17" t="str">
        <f t="shared" ca="1" si="577"/>
        <v/>
      </c>
      <c r="AM676" s="17" t="str">
        <f t="shared" ca="1" si="578"/>
        <v/>
      </c>
      <c r="AN676" s="17">
        <f t="shared" ca="1" si="579"/>
        <v>6.6135458167330796E-2</v>
      </c>
      <c r="AO676" s="17">
        <f t="shared" ca="1" si="580"/>
        <v>0.36483739837398388</v>
      </c>
      <c r="AP676" s="17">
        <f t="shared" ca="1" si="581"/>
        <v>0.27777777777777768</v>
      </c>
      <c r="AQ676" s="17">
        <f t="shared" ca="1" si="582"/>
        <v>2.6002971768201988E-2</v>
      </c>
      <c r="AS676" s="17" t="str">
        <f t="shared" ca="1" si="583"/>
        <v/>
      </c>
      <c r="AT676" s="17" t="str">
        <f t="shared" ca="1" si="584"/>
        <v/>
      </c>
      <c r="AU676" s="17" t="str">
        <f t="shared" ca="1" si="585"/>
        <v/>
      </c>
      <c r="AV676" s="17" t="str">
        <f t="shared" ca="1" si="586"/>
        <v/>
      </c>
      <c r="AW676" s="17" t="str">
        <f t="shared" ca="1" si="587"/>
        <v/>
      </c>
      <c r="AX676" s="17" t="str">
        <f t="shared" ca="1" si="588"/>
        <v/>
      </c>
      <c r="AY676" s="17" t="str">
        <f t="shared" ca="1" si="589"/>
        <v/>
      </c>
      <c r="AZ676" s="17" t="str">
        <f t="shared" ca="1" si="590"/>
        <v/>
      </c>
      <c r="BA676" s="17" t="str">
        <f t="shared" ca="1" si="591"/>
        <v/>
      </c>
      <c r="BB676" s="17">
        <f t="shared" ca="1" si="592"/>
        <v>0.12560975815263609</v>
      </c>
      <c r="BC676" s="17">
        <f t="shared" ca="1" si="593"/>
        <v>0.75998857658307895</v>
      </c>
      <c r="BD676" s="17">
        <f t="shared" ca="1" si="594"/>
        <v>0.6285468220888637</v>
      </c>
      <c r="BE676" s="17">
        <f t="shared" ca="1" si="595"/>
        <v>3.8556970113799771E-2</v>
      </c>
      <c r="BG676" s="17" t="str">
        <f t="shared" ca="1" si="596"/>
        <v/>
      </c>
      <c r="BH676" s="17" t="str">
        <f t="shared" ca="1" si="597"/>
        <v/>
      </c>
      <c r="BI676" s="17" t="str">
        <f t="shared" ca="1" si="598"/>
        <v/>
      </c>
      <c r="BJ676" s="17" t="str">
        <f t="shared" ca="1" si="599"/>
        <v/>
      </c>
      <c r="BK676" s="17" t="str">
        <f t="shared" ca="1" si="600"/>
        <v/>
      </c>
      <c r="BL676" s="17" t="str">
        <f t="shared" ca="1" si="601"/>
        <v/>
      </c>
      <c r="BM676" s="17" t="str">
        <f t="shared" ca="1" si="602"/>
        <v/>
      </c>
      <c r="BN676" s="17" t="str">
        <f t="shared" ca="1" si="603"/>
        <v/>
      </c>
      <c r="BO676" s="17" t="str">
        <f t="shared" ca="1" si="604"/>
        <v/>
      </c>
      <c r="BP676" s="17">
        <f t="shared" ca="1" si="605"/>
        <v>9.2678222656250142E-2</v>
      </c>
      <c r="BQ676" s="17">
        <f t="shared" ca="1" si="606"/>
        <v>0.53778320028579052</v>
      </c>
      <c r="BR676" s="17">
        <f t="shared" ca="1" si="607"/>
        <v>0.4531114715047313</v>
      </c>
      <c r="BS676" s="17">
        <f t="shared" ca="1" si="608"/>
        <v>2.8094751391341655E-2</v>
      </c>
      <c r="BX676">
        <f>IF('Macrobond Imports'!FG675="","",'Macrobond Imports'!FG675)</f>
        <v>153.80000000000001</v>
      </c>
      <c r="BY676" t="str">
        <f>IF('Macrobond Imports'!AI675="","",'Macrobond Imports'!AI675)</f>
        <v/>
      </c>
      <c r="CA676" s="37">
        <f t="shared" ca="1" si="609"/>
        <v>1.002604166666667</v>
      </c>
      <c r="CB676" s="37" t="str">
        <f t="shared" ca="1" si="610"/>
        <v/>
      </c>
    </row>
    <row r="677" spans="1:80" x14ac:dyDescent="0.25">
      <c r="A677" s="10">
        <f>IF('Macrobond Imports'!A676="","",'Macrobond Imports'!A676)</f>
        <v>37681</v>
      </c>
      <c r="B677" s="9" t="str">
        <f>IF('Macrobond Imports'!B676="","",'Macrobond Imports'!B676)</f>
        <v/>
      </c>
      <c r="C677" s="9" t="str">
        <f>IF('Macrobond Imports'!C676="","",'Macrobond Imports'!C676)</f>
        <v/>
      </c>
      <c r="D677" s="9" t="str">
        <f>IF('Macrobond Imports'!Z676="","",'Macrobond Imports'!Z676)</f>
        <v/>
      </c>
      <c r="E677" s="9" t="str">
        <f>IF('Macrobond Imports'!BH676="","",'Macrobond Imports'!BH676)</f>
        <v/>
      </c>
      <c r="F677" s="9" t="str">
        <f>IF('Macrobond Imports'!BJ676="","",'Macrobond Imports'!BJ676)</f>
        <v/>
      </c>
      <c r="G677" s="9" t="str">
        <f>IF('Macrobond Imports'!BK676="","",'Macrobond Imports'!BK676)</f>
        <v/>
      </c>
      <c r="H677" s="9" t="str">
        <f>IF('Macrobond Imports'!BL676="","",'Macrobond Imports'!BL676)</f>
        <v/>
      </c>
      <c r="I677" s="9" t="str">
        <f>IF('Macrobond Imports'!BS676="","",'Macrobond Imports'!BS676)</f>
        <v/>
      </c>
      <c r="J677" s="9" t="str">
        <f>IF('Macrobond Imports'!AA676="","",'Macrobond Imports'!AA676)</f>
        <v/>
      </c>
      <c r="K677" s="9">
        <f>IF('Macrobond Imports'!DF676="","",'Macrobond Imports'!DF676)</f>
        <v>136.30000000000001</v>
      </c>
      <c r="L677" s="9">
        <f>IF('Macrobond Imports'!EA676="","",'Macrobond Imports'!EA676)</f>
        <v>152.19999999999999</v>
      </c>
      <c r="M677" s="9">
        <f>IF('Macrobond Imports'!FA676="","",'Macrobond Imports'!FA676)</f>
        <v>124.9</v>
      </c>
      <c r="N677" s="9">
        <f>IF('Macrobond Imports'!FC676="","",'Macrobond Imports'!FC676)</f>
        <v>138.6</v>
      </c>
      <c r="P677" s="16">
        <f t="shared" si="556"/>
        <v>37681</v>
      </c>
      <c r="Q677" s="17" t="str">
        <f t="shared" si="557"/>
        <v/>
      </c>
      <c r="R677" s="17" t="str">
        <f t="shared" si="558"/>
        <v/>
      </c>
      <c r="S677" s="17" t="str">
        <f t="shared" si="559"/>
        <v/>
      </c>
      <c r="T677" s="17" t="str">
        <f t="shared" si="560"/>
        <v/>
      </c>
      <c r="U677" s="17" t="str">
        <f t="shared" si="561"/>
        <v/>
      </c>
      <c r="V677" s="17" t="str">
        <f t="shared" si="562"/>
        <v/>
      </c>
      <c r="W677" s="17" t="str">
        <f t="shared" si="563"/>
        <v/>
      </c>
      <c r="X677" s="17" t="str">
        <f t="shared" si="564"/>
        <v/>
      </c>
      <c r="Y677" s="17" t="str">
        <f t="shared" si="565"/>
        <v/>
      </c>
      <c r="Z677" s="17">
        <f t="shared" si="566"/>
        <v>1.8684603886397699E-2</v>
      </c>
      <c r="AA677" s="17">
        <f t="shared" si="567"/>
        <v>0.13328369322412481</v>
      </c>
      <c r="AB677" s="17">
        <f t="shared" si="568"/>
        <v>8.6086956521739255E-2</v>
      </c>
      <c r="AC677" s="17">
        <f t="shared" si="569"/>
        <v>3.6205648081100161E-3</v>
      </c>
      <c r="AE677" s="17" t="str">
        <f t="shared" ca="1" si="570"/>
        <v/>
      </c>
      <c r="AF677" s="17" t="str">
        <f t="shared" ca="1" si="571"/>
        <v/>
      </c>
      <c r="AG677" s="17" t="str">
        <f t="shared" ca="1" si="572"/>
        <v/>
      </c>
      <c r="AH677" s="17" t="str">
        <f t="shared" ca="1" si="573"/>
        <v/>
      </c>
      <c r="AI677" s="17" t="str">
        <f t="shared" ca="1" si="574"/>
        <v/>
      </c>
      <c r="AJ677" s="17" t="str">
        <f t="shared" ca="1" si="575"/>
        <v/>
      </c>
      <c r="AK677" s="17" t="str">
        <f t="shared" ca="1" si="576"/>
        <v/>
      </c>
      <c r="AL677" s="17" t="str">
        <f t="shared" ca="1" si="577"/>
        <v/>
      </c>
      <c r="AM677" s="17" t="str">
        <f t="shared" ca="1" si="578"/>
        <v/>
      </c>
      <c r="AN677" s="17">
        <f t="shared" ca="1" si="579"/>
        <v>7.8322784810126667E-2</v>
      </c>
      <c r="AO677" s="17">
        <f t="shared" ca="1" si="580"/>
        <v>0.46628131021194608</v>
      </c>
      <c r="AP677" s="17">
        <f t="shared" ca="1" si="581"/>
        <v>0.35319609967497301</v>
      </c>
      <c r="AQ677" s="17">
        <f t="shared" ca="1" si="582"/>
        <v>2.6666666666666616E-2</v>
      </c>
      <c r="AS677" s="17" t="str">
        <f t="shared" ca="1" si="583"/>
        <v/>
      </c>
      <c r="AT677" s="17" t="str">
        <f t="shared" ca="1" si="584"/>
        <v/>
      </c>
      <c r="AU677" s="17" t="str">
        <f t="shared" ca="1" si="585"/>
        <v/>
      </c>
      <c r="AV677" s="17" t="str">
        <f t="shared" ca="1" si="586"/>
        <v/>
      </c>
      <c r="AW677" s="17" t="str">
        <f t="shared" ca="1" si="587"/>
        <v/>
      </c>
      <c r="AX677" s="17" t="str">
        <f t="shared" ca="1" si="588"/>
        <v/>
      </c>
      <c r="AY677" s="17" t="str">
        <f t="shared" ca="1" si="589"/>
        <v/>
      </c>
      <c r="AZ677" s="17" t="str">
        <f t="shared" ca="1" si="590"/>
        <v/>
      </c>
      <c r="BA677" s="17" t="str">
        <f t="shared" ca="1" si="591"/>
        <v/>
      </c>
      <c r="BB677" s="17">
        <f t="shared" ca="1" si="592"/>
        <v>0.20839804536290774</v>
      </c>
      <c r="BC677" s="17">
        <f t="shared" ca="1" si="593"/>
        <v>1.6849190188357408</v>
      </c>
      <c r="BD677" s="17">
        <f t="shared" ca="1" si="594"/>
        <v>1.2394779212779325</v>
      </c>
      <c r="BE677" s="17">
        <f t="shared" ca="1" si="595"/>
        <v>5.6766075021601026E-2</v>
      </c>
      <c r="BG677" s="17" t="str">
        <f t="shared" ca="1" si="596"/>
        <v/>
      </c>
      <c r="BH677" s="17" t="str">
        <f t="shared" ca="1" si="597"/>
        <v/>
      </c>
      <c r="BI677" s="17" t="str">
        <f t="shared" ca="1" si="598"/>
        <v/>
      </c>
      <c r="BJ677" s="17" t="str">
        <f t="shared" ca="1" si="599"/>
        <v/>
      </c>
      <c r="BK677" s="17" t="str">
        <f t="shared" ca="1" si="600"/>
        <v/>
      </c>
      <c r="BL677" s="17" t="str">
        <f t="shared" ca="1" si="601"/>
        <v/>
      </c>
      <c r="BM677" s="17" t="str">
        <f t="shared" ca="1" si="602"/>
        <v/>
      </c>
      <c r="BN677" s="17" t="str">
        <f t="shared" ca="1" si="603"/>
        <v/>
      </c>
      <c r="BO677" s="17" t="str">
        <f t="shared" ca="1" si="604"/>
        <v/>
      </c>
      <c r="BP677" s="17">
        <f t="shared" ca="1" si="605"/>
        <v>0.11811346350723229</v>
      </c>
      <c r="BQ677" s="17">
        <f t="shared" ca="1" si="606"/>
        <v>0.88690390856130019</v>
      </c>
      <c r="BR677" s="17">
        <f t="shared" ca="1" si="607"/>
        <v>0.62432423990004193</v>
      </c>
      <c r="BS677" s="17">
        <f t="shared" ca="1" si="608"/>
        <v>3.1005917159763197E-2</v>
      </c>
      <c r="BX677">
        <f>IF('Macrobond Imports'!FG676="","",'Macrobond Imports'!FG676)</f>
        <v>200</v>
      </c>
      <c r="BY677" t="str">
        <f>IF('Macrobond Imports'!AI676="","",'Macrobond Imports'!AI676)</f>
        <v/>
      </c>
      <c r="CA677" s="37">
        <f t="shared" ca="1" si="609"/>
        <v>1.2271714922048997</v>
      </c>
      <c r="CB677" s="37" t="str">
        <f t="shared" ca="1" si="610"/>
        <v/>
      </c>
    </row>
    <row r="678" spans="1:80" x14ac:dyDescent="0.25">
      <c r="A678" s="10">
        <f>IF('Macrobond Imports'!A677="","",'Macrobond Imports'!A677)</f>
        <v>37712</v>
      </c>
      <c r="B678" s="9" t="str">
        <f>IF('Macrobond Imports'!B677="","",'Macrobond Imports'!B677)</f>
        <v/>
      </c>
      <c r="C678" s="9" t="str">
        <f>IF('Macrobond Imports'!C677="","",'Macrobond Imports'!C677)</f>
        <v/>
      </c>
      <c r="D678" s="9" t="str">
        <f>IF('Macrobond Imports'!Z677="","",'Macrobond Imports'!Z677)</f>
        <v/>
      </c>
      <c r="E678" s="9" t="str">
        <f>IF('Macrobond Imports'!BH677="","",'Macrobond Imports'!BH677)</f>
        <v/>
      </c>
      <c r="F678" s="9" t="str">
        <f>IF('Macrobond Imports'!BJ677="","",'Macrobond Imports'!BJ677)</f>
        <v/>
      </c>
      <c r="G678" s="9" t="str">
        <f>IF('Macrobond Imports'!BK677="","",'Macrobond Imports'!BK677)</f>
        <v/>
      </c>
      <c r="H678" s="9" t="str">
        <f>IF('Macrobond Imports'!BL677="","",'Macrobond Imports'!BL677)</f>
        <v/>
      </c>
      <c r="I678" s="9" t="str">
        <f>IF('Macrobond Imports'!BS677="","",'Macrobond Imports'!BS677)</f>
        <v/>
      </c>
      <c r="J678" s="9" t="str">
        <f>IF('Macrobond Imports'!AA677="","",'Macrobond Imports'!AA677)</f>
        <v/>
      </c>
      <c r="K678" s="9">
        <f>IF('Macrobond Imports'!DF677="","",'Macrobond Imports'!DF677)</f>
        <v>133.1</v>
      </c>
      <c r="L678" s="9">
        <f>IF('Macrobond Imports'!EA677="","",'Macrobond Imports'!EA677)</f>
        <v>128.19999999999999</v>
      </c>
      <c r="M678" s="9">
        <f>IF('Macrobond Imports'!FA677="","",'Macrobond Imports'!FA677)</f>
        <v>110.8</v>
      </c>
      <c r="N678" s="9">
        <f>IF('Macrobond Imports'!FC677="","",'Macrobond Imports'!FC677)</f>
        <v>138.30000000000001</v>
      </c>
      <c r="P678" s="16">
        <f t="shared" si="556"/>
        <v>37712</v>
      </c>
      <c r="Q678" s="17" t="str">
        <f t="shared" si="557"/>
        <v/>
      </c>
      <c r="R678" s="17" t="str">
        <f t="shared" si="558"/>
        <v/>
      </c>
      <c r="S678" s="17" t="str">
        <f t="shared" si="559"/>
        <v/>
      </c>
      <c r="T678" s="17" t="str">
        <f t="shared" si="560"/>
        <v/>
      </c>
      <c r="U678" s="17" t="str">
        <f t="shared" si="561"/>
        <v/>
      </c>
      <c r="V678" s="17" t="str">
        <f t="shared" si="562"/>
        <v/>
      </c>
      <c r="W678" s="17" t="str">
        <f t="shared" si="563"/>
        <v/>
      </c>
      <c r="X678" s="17" t="str">
        <f t="shared" si="564"/>
        <v/>
      </c>
      <c r="Y678" s="17" t="str">
        <f t="shared" si="565"/>
        <v/>
      </c>
      <c r="Z678" s="17">
        <f t="shared" si="566"/>
        <v>-2.3477622890682448E-2</v>
      </c>
      <c r="AA678" s="17">
        <f t="shared" si="567"/>
        <v>-0.1576872536136662</v>
      </c>
      <c r="AB678" s="17">
        <f t="shared" si="568"/>
        <v>-0.11289031224979995</v>
      </c>
      <c r="AC678" s="17">
        <f t="shared" si="569"/>
        <v>-2.1645021645020357E-3</v>
      </c>
      <c r="AE678" s="17" t="str">
        <f t="shared" ca="1" si="570"/>
        <v/>
      </c>
      <c r="AF678" s="17" t="str">
        <f t="shared" ca="1" si="571"/>
        <v/>
      </c>
      <c r="AG678" s="17" t="str">
        <f t="shared" ca="1" si="572"/>
        <v/>
      </c>
      <c r="AH678" s="17" t="str">
        <f t="shared" ca="1" si="573"/>
        <v/>
      </c>
      <c r="AI678" s="17" t="str">
        <f t="shared" ca="1" si="574"/>
        <v/>
      </c>
      <c r="AJ678" s="17" t="str">
        <f t="shared" ca="1" si="575"/>
        <v/>
      </c>
      <c r="AK678" s="17" t="str">
        <f t="shared" ca="1" si="576"/>
        <v/>
      </c>
      <c r="AL678" s="17" t="str">
        <f t="shared" ca="1" si="577"/>
        <v/>
      </c>
      <c r="AM678" s="17" t="str">
        <f t="shared" ca="1" si="578"/>
        <v/>
      </c>
      <c r="AN678" s="17">
        <f t="shared" ca="1" si="579"/>
        <v>4.6383647798742045E-2</v>
      </c>
      <c r="AO678" s="17">
        <f t="shared" ca="1" si="580"/>
        <v>0.18593894542090661</v>
      </c>
      <c r="AP678" s="17">
        <f t="shared" ca="1" si="581"/>
        <v>0.16264428121720886</v>
      </c>
      <c r="AQ678" s="17">
        <f t="shared" ca="1" si="582"/>
        <v>2.2172949002217335E-2</v>
      </c>
      <c r="AS678" s="17" t="str">
        <f t="shared" ca="1" si="583"/>
        <v/>
      </c>
      <c r="AT678" s="17" t="str">
        <f t="shared" ca="1" si="584"/>
        <v/>
      </c>
      <c r="AU678" s="17" t="str">
        <f t="shared" ca="1" si="585"/>
        <v/>
      </c>
      <c r="AV678" s="17" t="str">
        <f t="shared" ca="1" si="586"/>
        <v/>
      </c>
      <c r="AW678" s="17" t="str">
        <f t="shared" ca="1" si="587"/>
        <v/>
      </c>
      <c r="AX678" s="17" t="str">
        <f t="shared" ca="1" si="588"/>
        <v/>
      </c>
      <c r="AY678" s="17" t="str">
        <f t="shared" ca="1" si="589"/>
        <v/>
      </c>
      <c r="AZ678" s="17" t="str">
        <f t="shared" ca="1" si="590"/>
        <v/>
      </c>
      <c r="BA678" s="17" t="str">
        <f t="shared" ca="1" si="591"/>
        <v/>
      </c>
      <c r="BB678" s="17">
        <f t="shared" ca="1" si="592"/>
        <v>5.2763358789886805E-2</v>
      </c>
      <c r="BC678" s="17">
        <f t="shared" ca="1" si="593"/>
        <v>6.2646637022492069E-3</v>
      </c>
      <c r="BD678" s="17">
        <f t="shared" ca="1" si="594"/>
        <v>0.15411270173039204</v>
      </c>
      <c r="BE678" s="17">
        <f t="shared" ca="1" si="595"/>
        <v>3.245771757748539E-2</v>
      </c>
      <c r="BG678" s="17" t="str">
        <f t="shared" ca="1" si="596"/>
        <v/>
      </c>
      <c r="BH678" s="17" t="str">
        <f t="shared" ca="1" si="597"/>
        <v/>
      </c>
      <c r="BI678" s="17" t="str">
        <f t="shared" ca="1" si="598"/>
        <v/>
      </c>
      <c r="BJ678" s="17" t="str">
        <f t="shared" ca="1" si="599"/>
        <v/>
      </c>
      <c r="BK678" s="17" t="str">
        <f t="shared" ca="1" si="600"/>
        <v/>
      </c>
      <c r="BL678" s="17" t="str">
        <f t="shared" ca="1" si="601"/>
        <v/>
      </c>
      <c r="BM678" s="17" t="str">
        <f t="shared" ca="1" si="602"/>
        <v/>
      </c>
      <c r="BN678" s="17" t="str">
        <f t="shared" ca="1" si="603"/>
        <v/>
      </c>
      <c r="BO678" s="17" t="str">
        <f t="shared" ca="1" si="604"/>
        <v/>
      </c>
      <c r="BP678" s="17">
        <f t="shared" ca="1" si="605"/>
        <v>5.1493823613903977E-2</v>
      </c>
      <c r="BQ678" s="17">
        <f t="shared" ca="1" si="606"/>
        <v>0.29628133981556526</v>
      </c>
      <c r="BR678" s="17">
        <f t="shared" ca="1" si="607"/>
        <v>0.19164648499114234</v>
      </c>
      <c r="BS678" s="17">
        <f t="shared" ca="1" si="608"/>
        <v>2.3545919090871115E-2</v>
      </c>
      <c r="BX678">
        <f>IF('Macrobond Imports'!FG677="","",'Macrobond Imports'!FG677)</f>
        <v>138.4</v>
      </c>
      <c r="BY678" t="str">
        <f>IF('Macrobond Imports'!AI677="","",'Macrobond Imports'!AI677)</f>
        <v/>
      </c>
      <c r="CA678" s="37">
        <f t="shared" ca="1" si="609"/>
        <v>0.29588014981273414</v>
      </c>
      <c r="CB678" s="37" t="str">
        <f t="shared" ca="1" si="610"/>
        <v/>
      </c>
    </row>
    <row r="679" spans="1:80" x14ac:dyDescent="0.25">
      <c r="A679" s="10">
        <f>IF('Macrobond Imports'!A678="","",'Macrobond Imports'!A678)</f>
        <v>37742</v>
      </c>
      <c r="B679" s="9" t="str">
        <f>IF('Macrobond Imports'!B678="","",'Macrobond Imports'!B678)</f>
        <v/>
      </c>
      <c r="C679" s="9" t="str">
        <f>IF('Macrobond Imports'!C678="","",'Macrobond Imports'!C678)</f>
        <v/>
      </c>
      <c r="D679" s="9" t="str">
        <f>IF('Macrobond Imports'!Z678="","",'Macrobond Imports'!Z678)</f>
        <v/>
      </c>
      <c r="E679" s="9" t="str">
        <f>IF('Macrobond Imports'!BH678="","",'Macrobond Imports'!BH678)</f>
        <v/>
      </c>
      <c r="F679" s="9" t="str">
        <f>IF('Macrobond Imports'!BJ678="","",'Macrobond Imports'!BJ678)</f>
        <v/>
      </c>
      <c r="G679" s="9" t="str">
        <f>IF('Macrobond Imports'!BK678="","",'Macrobond Imports'!BK678)</f>
        <v/>
      </c>
      <c r="H679" s="9" t="str">
        <f>IF('Macrobond Imports'!BL678="","",'Macrobond Imports'!BL678)</f>
        <v/>
      </c>
      <c r="I679" s="9" t="str">
        <f>IF('Macrobond Imports'!BS678="","",'Macrobond Imports'!BS678)</f>
        <v/>
      </c>
      <c r="J679" s="9" t="str">
        <f>IF('Macrobond Imports'!AA678="","",'Macrobond Imports'!AA678)</f>
        <v/>
      </c>
      <c r="K679" s="9">
        <f>IF('Macrobond Imports'!DF678="","",'Macrobond Imports'!DF678)</f>
        <v>132.4</v>
      </c>
      <c r="L679" s="9">
        <f>IF('Macrobond Imports'!EA678="","",'Macrobond Imports'!EA678)</f>
        <v>129.9</v>
      </c>
      <c r="M679" s="9">
        <f>IF('Macrobond Imports'!FA678="","",'Macrobond Imports'!FA678)</f>
        <v>107.3</v>
      </c>
      <c r="N679" s="9">
        <f>IF('Macrobond Imports'!FC678="","",'Macrobond Imports'!FC678)</f>
        <v>138.4</v>
      </c>
      <c r="P679" s="16">
        <f t="shared" si="556"/>
        <v>37742</v>
      </c>
      <c r="Q679" s="17" t="str">
        <f t="shared" si="557"/>
        <v/>
      </c>
      <c r="R679" s="17" t="str">
        <f t="shared" si="558"/>
        <v/>
      </c>
      <c r="S679" s="17" t="str">
        <f t="shared" si="559"/>
        <v/>
      </c>
      <c r="T679" s="17" t="str">
        <f t="shared" si="560"/>
        <v/>
      </c>
      <c r="U679" s="17" t="str">
        <f t="shared" si="561"/>
        <v/>
      </c>
      <c r="V679" s="17" t="str">
        <f t="shared" si="562"/>
        <v/>
      </c>
      <c r="W679" s="17" t="str">
        <f t="shared" si="563"/>
        <v/>
      </c>
      <c r="X679" s="17" t="str">
        <f t="shared" si="564"/>
        <v/>
      </c>
      <c r="Y679" s="17" t="str">
        <f t="shared" si="565"/>
        <v/>
      </c>
      <c r="Z679" s="17">
        <f t="shared" si="566"/>
        <v>-5.259203606310936E-3</v>
      </c>
      <c r="AA679" s="17">
        <f t="shared" si="567"/>
        <v>1.3260530421216998E-2</v>
      </c>
      <c r="AB679" s="17">
        <f t="shared" si="568"/>
        <v>-3.1588447653429608E-2</v>
      </c>
      <c r="AC679" s="17">
        <f t="shared" si="569"/>
        <v>7.2306579898762102E-4</v>
      </c>
      <c r="AE679" s="17" t="str">
        <f t="shared" ca="1" si="570"/>
        <v/>
      </c>
      <c r="AF679" s="17" t="str">
        <f t="shared" ca="1" si="571"/>
        <v/>
      </c>
      <c r="AG679" s="17" t="str">
        <f t="shared" ca="1" si="572"/>
        <v/>
      </c>
      <c r="AH679" s="17" t="str">
        <f t="shared" ca="1" si="573"/>
        <v/>
      </c>
      <c r="AI679" s="17" t="str">
        <f t="shared" ca="1" si="574"/>
        <v/>
      </c>
      <c r="AJ679" s="17" t="str">
        <f t="shared" ca="1" si="575"/>
        <v/>
      </c>
      <c r="AK679" s="17" t="str">
        <f t="shared" ca="1" si="576"/>
        <v/>
      </c>
      <c r="AL679" s="17" t="str">
        <f t="shared" ca="1" si="577"/>
        <v/>
      </c>
      <c r="AM679" s="17" t="str">
        <f t="shared" ca="1" si="578"/>
        <v/>
      </c>
      <c r="AN679" s="17">
        <f t="shared" ca="1" si="579"/>
        <v>4.1699449252557086E-2</v>
      </c>
      <c r="AO679" s="17">
        <f t="shared" ca="1" si="580"/>
        <v>0.19174311926605503</v>
      </c>
      <c r="AP679" s="17">
        <f t="shared" ca="1" si="581"/>
        <v>0.1318565400843883</v>
      </c>
      <c r="AQ679" s="17">
        <f t="shared" ca="1" si="582"/>
        <v>2.2912047302291239E-2</v>
      </c>
      <c r="AS679" s="17" t="str">
        <f t="shared" ca="1" si="583"/>
        <v/>
      </c>
      <c r="AT679" s="17" t="str">
        <f t="shared" ca="1" si="584"/>
        <v/>
      </c>
      <c r="AU679" s="17" t="str">
        <f t="shared" ca="1" si="585"/>
        <v/>
      </c>
      <c r="AV679" s="17" t="str">
        <f t="shared" ca="1" si="586"/>
        <v/>
      </c>
      <c r="AW679" s="17" t="str">
        <f t="shared" ca="1" si="587"/>
        <v/>
      </c>
      <c r="AX679" s="17" t="str">
        <f t="shared" ca="1" si="588"/>
        <v/>
      </c>
      <c r="AY679" s="17" t="str">
        <f t="shared" ca="1" si="589"/>
        <v/>
      </c>
      <c r="AZ679" s="17" t="str">
        <f t="shared" ca="1" si="590"/>
        <v/>
      </c>
      <c r="BA679" s="17" t="str">
        <f t="shared" ca="1" si="591"/>
        <v/>
      </c>
      <c r="BB679" s="17">
        <f t="shared" ca="1" si="592"/>
        <v>-4.1201189240105185E-2</v>
      </c>
      <c r="BC679" s="17">
        <f t="shared" ca="1" si="593"/>
        <v>-0.12474912497992019</v>
      </c>
      <c r="BD679" s="17">
        <f t="shared" ca="1" si="594"/>
        <v>-0.24210764470338531</v>
      </c>
      <c r="BE679" s="17">
        <f t="shared" ca="1" si="595"/>
        <v>8.7177109046758794E-3</v>
      </c>
      <c r="BG679" s="17" t="str">
        <f t="shared" ca="1" si="596"/>
        <v/>
      </c>
      <c r="BH679" s="17" t="str">
        <f t="shared" ca="1" si="597"/>
        <v/>
      </c>
      <c r="BI679" s="17" t="str">
        <f t="shared" ca="1" si="598"/>
        <v/>
      </c>
      <c r="BJ679" s="17" t="str">
        <f t="shared" ca="1" si="599"/>
        <v/>
      </c>
      <c r="BK679" s="17" t="str">
        <f t="shared" ca="1" si="600"/>
        <v/>
      </c>
      <c r="BL679" s="17" t="str">
        <f t="shared" ca="1" si="601"/>
        <v/>
      </c>
      <c r="BM679" s="17" t="str">
        <f t="shared" ca="1" si="602"/>
        <v/>
      </c>
      <c r="BN679" s="17" t="str">
        <f t="shared" ca="1" si="603"/>
        <v/>
      </c>
      <c r="BO679" s="17" t="str">
        <f t="shared" ca="1" si="604"/>
        <v/>
      </c>
      <c r="BP679" s="17">
        <f t="shared" ca="1" si="605"/>
        <v>3.8861539136221701E-2</v>
      </c>
      <c r="BQ679" s="17">
        <f t="shared" ca="1" si="606"/>
        <v>0.24114122551774275</v>
      </c>
      <c r="BR679" s="17">
        <f t="shared" ca="1" si="607"/>
        <v>0.11097398111015444</v>
      </c>
      <c r="BS679" s="17">
        <f t="shared" ca="1" si="608"/>
        <v>2.3528607092780485E-2</v>
      </c>
      <c r="BX679">
        <f>IF('Macrobond Imports'!FG678="","",'Macrobond Imports'!FG678)</f>
        <v>141.1</v>
      </c>
      <c r="BY679" t="str">
        <f>IF('Macrobond Imports'!AI678="","",'Macrobond Imports'!AI678)</f>
        <v/>
      </c>
      <c r="CA679" s="37">
        <f t="shared" ca="1" si="609"/>
        <v>0.30648148148148135</v>
      </c>
      <c r="CB679" s="37" t="str">
        <f t="shared" ca="1" si="610"/>
        <v/>
      </c>
    </row>
    <row r="680" spans="1:80" x14ac:dyDescent="0.25">
      <c r="A680" s="10">
        <f>IF('Macrobond Imports'!A679="","",'Macrobond Imports'!A679)</f>
        <v>37773</v>
      </c>
      <c r="B680" s="9" t="str">
        <f>IF('Macrobond Imports'!B679="","",'Macrobond Imports'!B679)</f>
        <v/>
      </c>
      <c r="C680" s="9" t="str">
        <f>IF('Macrobond Imports'!C679="","",'Macrobond Imports'!C679)</f>
        <v/>
      </c>
      <c r="D680" s="9" t="str">
        <f>IF('Macrobond Imports'!Z679="","",'Macrobond Imports'!Z679)</f>
        <v/>
      </c>
      <c r="E680" s="9" t="str">
        <f>IF('Macrobond Imports'!BH679="","",'Macrobond Imports'!BH679)</f>
        <v/>
      </c>
      <c r="F680" s="9" t="str">
        <f>IF('Macrobond Imports'!BJ679="","",'Macrobond Imports'!BJ679)</f>
        <v/>
      </c>
      <c r="G680" s="9" t="str">
        <f>IF('Macrobond Imports'!BK679="","",'Macrobond Imports'!BK679)</f>
        <v/>
      </c>
      <c r="H680" s="9" t="str">
        <f>IF('Macrobond Imports'!BL679="","",'Macrobond Imports'!BL679)</f>
        <v/>
      </c>
      <c r="I680" s="9" t="str">
        <f>IF('Macrobond Imports'!BS679="","",'Macrobond Imports'!BS679)</f>
        <v/>
      </c>
      <c r="J680" s="9" t="str">
        <f>IF('Macrobond Imports'!AA679="","",'Macrobond Imports'!AA679)</f>
        <v/>
      </c>
      <c r="K680" s="9">
        <f>IF('Macrobond Imports'!DF679="","",'Macrobond Imports'!DF679)</f>
        <v>133.1</v>
      </c>
      <c r="L680" s="9">
        <f>IF('Macrobond Imports'!EA679="","",'Macrobond Imports'!EA679)</f>
        <v>135.5</v>
      </c>
      <c r="M680" s="9">
        <f>IF('Macrobond Imports'!FA679="","",'Macrobond Imports'!FA679)</f>
        <v>109.8</v>
      </c>
      <c r="N680" s="9">
        <f>IF('Macrobond Imports'!FC679="","",'Macrobond Imports'!FC679)</f>
        <v>138.4</v>
      </c>
      <c r="P680" s="16">
        <f t="shared" si="556"/>
        <v>37773</v>
      </c>
      <c r="Q680" s="17" t="str">
        <f t="shared" si="557"/>
        <v/>
      </c>
      <c r="R680" s="17" t="str">
        <f t="shared" si="558"/>
        <v/>
      </c>
      <c r="S680" s="17" t="str">
        <f t="shared" si="559"/>
        <v/>
      </c>
      <c r="T680" s="17" t="str">
        <f t="shared" si="560"/>
        <v/>
      </c>
      <c r="U680" s="17" t="str">
        <f t="shared" si="561"/>
        <v/>
      </c>
      <c r="V680" s="17" t="str">
        <f t="shared" si="562"/>
        <v/>
      </c>
      <c r="W680" s="17" t="str">
        <f t="shared" si="563"/>
        <v/>
      </c>
      <c r="X680" s="17" t="str">
        <f t="shared" si="564"/>
        <v/>
      </c>
      <c r="Y680" s="17" t="str">
        <f t="shared" si="565"/>
        <v/>
      </c>
      <c r="Z680" s="17">
        <f t="shared" si="566"/>
        <v>5.287009063444037E-3</v>
      </c>
      <c r="AA680" s="17">
        <f t="shared" si="567"/>
        <v>4.3110084680523464E-2</v>
      </c>
      <c r="AB680" s="17">
        <f t="shared" si="568"/>
        <v>2.329916123019582E-2</v>
      </c>
      <c r="AC680" s="17">
        <f t="shared" si="569"/>
        <v>0</v>
      </c>
      <c r="AE680" s="17" t="str">
        <f t="shared" ca="1" si="570"/>
        <v/>
      </c>
      <c r="AF680" s="17" t="str">
        <f t="shared" ca="1" si="571"/>
        <v/>
      </c>
      <c r="AG680" s="17" t="str">
        <f t="shared" ca="1" si="572"/>
        <v/>
      </c>
      <c r="AH680" s="17" t="str">
        <f t="shared" ca="1" si="573"/>
        <v/>
      </c>
      <c r="AI680" s="17" t="str">
        <f t="shared" ca="1" si="574"/>
        <v/>
      </c>
      <c r="AJ680" s="17" t="str">
        <f t="shared" ca="1" si="575"/>
        <v/>
      </c>
      <c r="AK680" s="17" t="str">
        <f t="shared" ca="1" si="576"/>
        <v/>
      </c>
      <c r="AL680" s="17" t="str">
        <f t="shared" ca="1" si="577"/>
        <v/>
      </c>
      <c r="AM680" s="17" t="str">
        <f t="shared" ca="1" si="578"/>
        <v/>
      </c>
      <c r="AN680" s="17">
        <f t="shared" ca="1" si="579"/>
        <v>4.5561665357423342E-2</v>
      </c>
      <c r="AO680" s="17">
        <f t="shared" ca="1" si="580"/>
        <v>0.28924833491912461</v>
      </c>
      <c r="AP680" s="17">
        <f t="shared" ca="1" si="581"/>
        <v>0.15945089757127762</v>
      </c>
      <c r="AQ680" s="17">
        <f t="shared" ca="1" si="582"/>
        <v>2.0648967551622599E-2</v>
      </c>
      <c r="AS680" s="17" t="str">
        <f t="shared" ca="1" si="583"/>
        <v/>
      </c>
      <c r="AT680" s="17" t="str">
        <f t="shared" ca="1" si="584"/>
        <v/>
      </c>
      <c r="AU680" s="17" t="str">
        <f t="shared" ca="1" si="585"/>
        <v/>
      </c>
      <c r="AV680" s="17" t="str">
        <f t="shared" ca="1" si="586"/>
        <v/>
      </c>
      <c r="AW680" s="17" t="str">
        <f t="shared" ca="1" si="587"/>
        <v/>
      </c>
      <c r="AX680" s="17" t="str">
        <f t="shared" ca="1" si="588"/>
        <v/>
      </c>
      <c r="AY680" s="17" t="str">
        <f t="shared" ca="1" si="589"/>
        <v/>
      </c>
      <c r="AZ680" s="17" t="str">
        <f t="shared" ca="1" si="590"/>
        <v/>
      </c>
      <c r="BA680" s="17" t="str">
        <f t="shared" ca="1" si="591"/>
        <v/>
      </c>
      <c r="BB680" s="17">
        <f t="shared" ca="1" si="592"/>
        <v>-9.0654758431114812E-2</v>
      </c>
      <c r="BC680" s="17">
        <f t="shared" ca="1" si="593"/>
        <v>-0.37179907563677217</v>
      </c>
      <c r="BD680" s="17">
        <f t="shared" ca="1" si="594"/>
        <v>-0.40274525748660184</v>
      </c>
      <c r="BE680" s="17">
        <f t="shared" ca="1" si="595"/>
        <v>-5.7595242674598479E-3</v>
      </c>
      <c r="BG680" s="17" t="str">
        <f t="shared" ca="1" si="596"/>
        <v/>
      </c>
      <c r="BH680" s="17" t="str">
        <f t="shared" ca="1" si="597"/>
        <v/>
      </c>
      <c r="BI680" s="17" t="str">
        <f t="shared" ca="1" si="598"/>
        <v/>
      </c>
      <c r="BJ680" s="17" t="str">
        <f t="shared" ca="1" si="599"/>
        <v/>
      </c>
      <c r="BK680" s="17" t="str">
        <f t="shared" ca="1" si="600"/>
        <v/>
      </c>
      <c r="BL680" s="17" t="str">
        <f t="shared" ca="1" si="601"/>
        <v/>
      </c>
      <c r="BM680" s="17" t="str">
        <f t="shared" ca="1" si="602"/>
        <v/>
      </c>
      <c r="BN680" s="17" t="str">
        <f t="shared" ca="1" si="603"/>
        <v/>
      </c>
      <c r="BO680" s="17" t="str">
        <f t="shared" ca="1" si="604"/>
        <v/>
      </c>
      <c r="BP680" s="17">
        <f t="shared" ca="1" si="605"/>
        <v>4.8260946745562139E-2</v>
      </c>
      <c r="BQ680" s="17">
        <f t="shared" ca="1" si="606"/>
        <v>0.29871806388955102</v>
      </c>
      <c r="BR680" s="17">
        <f t="shared" ca="1" si="607"/>
        <v>0.15652012919676017</v>
      </c>
      <c r="BS680" s="17">
        <f t="shared" ca="1" si="608"/>
        <v>2.5026636320971907E-2</v>
      </c>
      <c r="BX680">
        <f>IF('Macrobond Imports'!FG679="","",'Macrobond Imports'!FG679)</f>
        <v>156.19999999999999</v>
      </c>
      <c r="BY680" t="str">
        <f>IF('Macrobond Imports'!AI679="","",'Macrobond Imports'!AI679)</f>
        <v/>
      </c>
      <c r="CA680" s="37">
        <f t="shared" ca="1" si="609"/>
        <v>0.59877175025588514</v>
      </c>
      <c r="CB680" s="37" t="str">
        <f t="shared" ca="1" si="610"/>
        <v/>
      </c>
    </row>
    <row r="681" spans="1:80" x14ac:dyDescent="0.25">
      <c r="A681" s="10">
        <f>IF('Macrobond Imports'!A680="","",'Macrobond Imports'!A680)</f>
        <v>37803</v>
      </c>
      <c r="B681" s="9" t="str">
        <f>IF('Macrobond Imports'!B680="","",'Macrobond Imports'!B680)</f>
        <v/>
      </c>
      <c r="C681" s="9" t="str">
        <f>IF('Macrobond Imports'!C680="","",'Macrobond Imports'!C680)</f>
        <v/>
      </c>
      <c r="D681" s="9" t="str">
        <f>IF('Macrobond Imports'!Z680="","",'Macrobond Imports'!Z680)</f>
        <v/>
      </c>
      <c r="E681" s="9" t="str">
        <f>IF('Macrobond Imports'!BH680="","",'Macrobond Imports'!BH680)</f>
        <v/>
      </c>
      <c r="F681" s="9" t="str">
        <f>IF('Macrobond Imports'!BJ680="","",'Macrobond Imports'!BJ680)</f>
        <v/>
      </c>
      <c r="G681" s="9" t="str">
        <f>IF('Macrobond Imports'!BK680="","",'Macrobond Imports'!BK680)</f>
        <v/>
      </c>
      <c r="H681" s="9" t="str">
        <f>IF('Macrobond Imports'!BL680="","",'Macrobond Imports'!BL680)</f>
        <v/>
      </c>
      <c r="I681" s="9" t="str">
        <f>IF('Macrobond Imports'!BS680="","",'Macrobond Imports'!BS680)</f>
        <v/>
      </c>
      <c r="J681" s="9" t="str">
        <f>IF('Macrobond Imports'!AA680="","",'Macrobond Imports'!AA680)</f>
        <v/>
      </c>
      <c r="K681" s="9">
        <f>IF('Macrobond Imports'!DF680="","",'Macrobond Imports'!DF680)</f>
        <v>133.30000000000001</v>
      </c>
      <c r="L681" s="9">
        <f>IF('Macrobond Imports'!EA680="","",'Macrobond Imports'!EA680)</f>
        <v>131.9</v>
      </c>
      <c r="M681" s="9">
        <f>IF('Macrobond Imports'!FA680="","",'Macrobond Imports'!FA680)</f>
        <v>111.5</v>
      </c>
      <c r="N681" s="9">
        <f>IF('Macrobond Imports'!FC680="","",'Macrobond Imports'!FC680)</f>
        <v>138.19999999999999</v>
      </c>
      <c r="P681" s="16">
        <f t="shared" si="556"/>
        <v>37803</v>
      </c>
      <c r="Q681" s="17" t="str">
        <f t="shared" si="557"/>
        <v/>
      </c>
      <c r="R681" s="17" t="str">
        <f t="shared" si="558"/>
        <v/>
      </c>
      <c r="S681" s="17" t="str">
        <f t="shared" si="559"/>
        <v/>
      </c>
      <c r="T681" s="17" t="str">
        <f t="shared" si="560"/>
        <v/>
      </c>
      <c r="U681" s="17" t="str">
        <f t="shared" si="561"/>
        <v/>
      </c>
      <c r="V681" s="17" t="str">
        <f t="shared" si="562"/>
        <v/>
      </c>
      <c r="W681" s="17" t="str">
        <f t="shared" si="563"/>
        <v/>
      </c>
      <c r="X681" s="17" t="str">
        <f t="shared" si="564"/>
        <v/>
      </c>
      <c r="Y681" s="17" t="str">
        <f t="shared" si="565"/>
        <v/>
      </c>
      <c r="Z681" s="17">
        <f t="shared" si="566"/>
        <v>1.5026296018032514E-3</v>
      </c>
      <c r="AA681" s="17">
        <f t="shared" si="567"/>
        <v>-2.65682656826568E-2</v>
      </c>
      <c r="AB681" s="17">
        <f t="shared" si="568"/>
        <v>1.5482695810564717E-2</v>
      </c>
      <c r="AC681" s="17">
        <f t="shared" si="569"/>
        <v>-1.4450867052023808E-3</v>
      </c>
      <c r="AE681" s="17" t="str">
        <f t="shared" ca="1" si="570"/>
        <v/>
      </c>
      <c r="AF681" s="17" t="str">
        <f t="shared" ca="1" si="571"/>
        <v/>
      </c>
      <c r="AG681" s="17" t="str">
        <f t="shared" ca="1" si="572"/>
        <v/>
      </c>
      <c r="AH681" s="17" t="str">
        <f t="shared" ca="1" si="573"/>
        <v/>
      </c>
      <c r="AI681" s="17" t="str">
        <f t="shared" ca="1" si="574"/>
        <v/>
      </c>
      <c r="AJ681" s="17" t="str">
        <f t="shared" ca="1" si="575"/>
        <v/>
      </c>
      <c r="AK681" s="17" t="str">
        <f t="shared" ca="1" si="576"/>
        <v/>
      </c>
      <c r="AL681" s="17" t="str">
        <f t="shared" ca="1" si="577"/>
        <v/>
      </c>
      <c r="AM681" s="17" t="str">
        <f t="shared" ca="1" si="578"/>
        <v/>
      </c>
      <c r="AN681" s="17">
        <f t="shared" ca="1" si="579"/>
        <v>4.3852779953014842E-2</v>
      </c>
      <c r="AO681" s="17">
        <f t="shared" ca="1" si="580"/>
        <v>0.2384976525821596</v>
      </c>
      <c r="AP681" s="17">
        <f t="shared" ca="1" si="581"/>
        <v>0.17616033755274274</v>
      </c>
      <c r="AQ681" s="17">
        <f t="shared" ca="1" si="582"/>
        <v>1.6176470588235237E-2</v>
      </c>
      <c r="AS681" s="17" t="str">
        <f t="shared" ca="1" si="583"/>
        <v/>
      </c>
      <c r="AT681" s="17" t="str">
        <f t="shared" ca="1" si="584"/>
        <v/>
      </c>
      <c r="AU681" s="17" t="str">
        <f t="shared" ca="1" si="585"/>
        <v/>
      </c>
      <c r="AV681" s="17" t="str">
        <f t="shared" ca="1" si="586"/>
        <v/>
      </c>
      <c r="AW681" s="17" t="str">
        <f t="shared" ca="1" si="587"/>
        <v/>
      </c>
      <c r="AX681" s="17" t="str">
        <f t="shared" ca="1" si="588"/>
        <v/>
      </c>
      <c r="AY681" s="17" t="str">
        <f t="shared" ca="1" si="589"/>
        <v/>
      </c>
      <c r="AZ681" s="17" t="str">
        <f t="shared" ca="1" si="590"/>
        <v/>
      </c>
      <c r="BA681" s="17" t="str">
        <f t="shared" ca="1" si="591"/>
        <v/>
      </c>
      <c r="BB681" s="17">
        <f t="shared" ca="1" si="592"/>
        <v>6.0240793577561735E-3</v>
      </c>
      <c r="BC681" s="17">
        <f t="shared" ca="1" si="593"/>
        <v>0.1205392705019972</v>
      </c>
      <c r="BD681" s="17">
        <f t="shared" ca="1" si="594"/>
        <v>2.551124755869294E-2</v>
      </c>
      <c r="BE681" s="17">
        <f t="shared" ca="1" si="595"/>
        <v>-2.8891277629251588E-3</v>
      </c>
      <c r="BG681" s="17" t="str">
        <f t="shared" ca="1" si="596"/>
        <v/>
      </c>
      <c r="BH681" s="17" t="str">
        <f t="shared" ca="1" si="597"/>
        <v/>
      </c>
      <c r="BI681" s="17" t="str">
        <f t="shared" ca="1" si="598"/>
        <v/>
      </c>
      <c r="BJ681" s="17" t="str">
        <f t="shared" ca="1" si="599"/>
        <v/>
      </c>
      <c r="BK681" s="17" t="str">
        <f t="shared" ca="1" si="600"/>
        <v/>
      </c>
      <c r="BL681" s="17" t="str">
        <f t="shared" ca="1" si="601"/>
        <v/>
      </c>
      <c r="BM681" s="17" t="str">
        <f t="shared" ca="1" si="602"/>
        <v/>
      </c>
      <c r="BN681" s="17" t="str">
        <f t="shared" ca="1" si="603"/>
        <v/>
      </c>
      <c r="BO681" s="17" t="str">
        <f t="shared" ca="1" si="604"/>
        <v/>
      </c>
      <c r="BP681" s="17">
        <f t="shared" ca="1" si="605"/>
        <v>2.912841220528728E-2</v>
      </c>
      <c r="BQ681" s="17">
        <f t="shared" ca="1" si="606"/>
        <v>6.1865844726562536E-2</v>
      </c>
      <c r="BR681" s="17">
        <f t="shared" ca="1" si="607"/>
        <v>8.7913395714414477E-2</v>
      </c>
      <c r="BS681" s="17">
        <f t="shared" ca="1" si="608"/>
        <v>1.4630383598670749E-2</v>
      </c>
      <c r="BX681">
        <f>IF('Macrobond Imports'!FG680="","",'Macrobond Imports'!FG680)</f>
        <v>148.80000000000001</v>
      </c>
      <c r="BY681" t="str">
        <f>IF('Macrobond Imports'!AI680="","",'Macrobond Imports'!AI680)</f>
        <v/>
      </c>
      <c r="CA681" s="37">
        <f t="shared" ca="1" si="609"/>
        <v>0.51527494908350313</v>
      </c>
      <c r="CB681" s="37" t="str">
        <f t="shared" ca="1" si="610"/>
        <v/>
      </c>
    </row>
    <row r="682" spans="1:80" x14ac:dyDescent="0.25">
      <c r="A682" s="10">
        <f>IF('Macrobond Imports'!A681="","",'Macrobond Imports'!A681)</f>
        <v>37834</v>
      </c>
      <c r="B682" s="9" t="str">
        <f>IF('Macrobond Imports'!B681="","",'Macrobond Imports'!B681)</f>
        <v/>
      </c>
      <c r="C682" s="9" t="str">
        <f>IF('Macrobond Imports'!C681="","",'Macrobond Imports'!C681)</f>
        <v/>
      </c>
      <c r="D682" s="9" t="str">
        <f>IF('Macrobond Imports'!Z681="","",'Macrobond Imports'!Z681)</f>
        <v/>
      </c>
      <c r="E682" s="9" t="str">
        <f>IF('Macrobond Imports'!BH681="","",'Macrobond Imports'!BH681)</f>
        <v/>
      </c>
      <c r="F682" s="9" t="str">
        <f>IF('Macrobond Imports'!BJ681="","",'Macrobond Imports'!BJ681)</f>
        <v/>
      </c>
      <c r="G682" s="9" t="str">
        <f>IF('Macrobond Imports'!BK681="","",'Macrobond Imports'!BK681)</f>
        <v/>
      </c>
      <c r="H682" s="9" t="str">
        <f>IF('Macrobond Imports'!BL681="","",'Macrobond Imports'!BL681)</f>
        <v/>
      </c>
      <c r="I682" s="9" t="str">
        <f>IF('Macrobond Imports'!BS681="","",'Macrobond Imports'!BS681)</f>
        <v/>
      </c>
      <c r="J682" s="9" t="str">
        <f>IF('Macrobond Imports'!AA681="","",'Macrobond Imports'!AA681)</f>
        <v/>
      </c>
      <c r="K682" s="9">
        <f>IF('Macrobond Imports'!DF681="","",'Macrobond Imports'!DF681)</f>
        <v>133.9</v>
      </c>
      <c r="L682" s="9">
        <f>IF('Macrobond Imports'!EA681="","",'Macrobond Imports'!EA681)</f>
        <v>130.80000000000001</v>
      </c>
      <c r="M682" s="9">
        <f>IF('Macrobond Imports'!FA681="","",'Macrobond Imports'!FA681)</f>
        <v>113.6</v>
      </c>
      <c r="N682" s="9">
        <f>IF('Macrobond Imports'!FC681="","",'Macrobond Imports'!FC681)</f>
        <v>138.4</v>
      </c>
      <c r="P682" s="16">
        <f t="shared" si="556"/>
        <v>37834</v>
      </c>
      <c r="Q682" s="17" t="str">
        <f t="shared" si="557"/>
        <v/>
      </c>
      <c r="R682" s="17" t="str">
        <f t="shared" si="558"/>
        <v/>
      </c>
      <c r="S682" s="17" t="str">
        <f t="shared" si="559"/>
        <v/>
      </c>
      <c r="T682" s="17" t="str">
        <f t="shared" si="560"/>
        <v/>
      </c>
      <c r="U682" s="17" t="str">
        <f t="shared" si="561"/>
        <v/>
      </c>
      <c r="V682" s="17" t="str">
        <f t="shared" si="562"/>
        <v/>
      </c>
      <c r="W682" s="17" t="str">
        <f t="shared" si="563"/>
        <v/>
      </c>
      <c r="X682" s="17" t="str">
        <f t="shared" si="564"/>
        <v/>
      </c>
      <c r="Y682" s="17" t="str">
        <f t="shared" si="565"/>
        <v/>
      </c>
      <c r="Z682" s="17">
        <f t="shared" si="566"/>
        <v>4.5011252813202951E-3</v>
      </c>
      <c r="AA682" s="17">
        <f t="shared" si="567"/>
        <v>-8.3396512509475995E-3</v>
      </c>
      <c r="AB682" s="17">
        <f t="shared" si="568"/>
        <v>1.883408071748871E-2</v>
      </c>
      <c r="AC682" s="17">
        <f t="shared" si="569"/>
        <v>1.4471780028944004E-3</v>
      </c>
      <c r="AE682" s="17" t="str">
        <f t="shared" ca="1" si="570"/>
        <v/>
      </c>
      <c r="AF682" s="17" t="str">
        <f t="shared" ca="1" si="571"/>
        <v/>
      </c>
      <c r="AG682" s="17" t="str">
        <f t="shared" ca="1" si="572"/>
        <v/>
      </c>
      <c r="AH682" s="17" t="str">
        <f t="shared" ca="1" si="573"/>
        <v/>
      </c>
      <c r="AI682" s="17" t="str">
        <f t="shared" ca="1" si="574"/>
        <v/>
      </c>
      <c r="AJ682" s="17" t="str">
        <f t="shared" ca="1" si="575"/>
        <v/>
      </c>
      <c r="AK682" s="17" t="str">
        <f t="shared" ca="1" si="576"/>
        <v/>
      </c>
      <c r="AL682" s="17" t="str">
        <f t="shared" ca="1" si="577"/>
        <v/>
      </c>
      <c r="AM682" s="17" t="str">
        <f t="shared" ca="1" si="578"/>
        <v/>
      </c>
      <c r="AN682" s="17">
        <f t="shared" ca="1" si="579"/>
        <v>4.6093750000000044E-2</v>
      </c>
      <c r="AO682" s="17">
        <f t="shared" ca="1" si="580"/>
        <v>0.20775623268698085</v>
      </c>
      <c r="AP682" s="17">
        <f t="shared" ca="1" si="581"/>
        <v>0.19077568134171896</v>
      </c>
      <c r="AQ682" s="17">
        <f t="shared" ca="1" si="582"/>
        <v>1.6152716593245353E-2</v>
      </c>
      <c r="AS682" s="17" t="str">
        <f t="shared" ca="1" si="583"/>
        <v/>
      </c>
      <c r="AT682" s="17" t="str">
        <f t="shared" ca="1" si="584"/>
        <v/>
      </c>
      <c r="AU682" s="17" t="str">
        <f t="shared" ca="1" si="585"/>
        <v/>
      </c>
      <c r="AV682" s="17" t="str">
        <f t="shared" ca="1" si="586"/>
        <v/>
      </c>
      <c r="AW682" s="17" t="str">
        <f t="shared" ca="1" si="587"/>
        <v/>
      </c>
      <c r="AX682" s="17" t="str">
        <f t="shared" ca="1" si="588"/>
        <v/>
      </c>
      <c r="AY682" s="17" t="str">
        <f t="shared" ca="1" si="589"/>
        <v/>
      </c>
      <c r="AZ682" s="17" t="str">
        <f t="shared" ca="1" si="590"/>
        <v/>
      </c>
      <c r="BA682" s="17" t="str">
        <f t="shared" ca="1" si="591"/>
        <v/>
      </c>
      <c r="BB682" s="17">
        <f t="shared" ca="1" si="592"/>
        <v>4.6093172555746742E-2</v>
      </c>
      <c r="BC682" s="17">
        <f t="shared" ca="1" si="593"/>
        <v>2.8002975399399999E-2</v>
      </c>
      <c r="BD682" s="17">
        <f t="shared" ca="1" si="594"/>
        <v>0.25636097420784498</v>
      </c>
      <c r="BE682" s="17">
        <f t="shared" ca="1" si="595"/>
        <v>0</v>
      </c>
      <c r="BG682" s="17" t="str">
        <f t="shared" ca="1" si="596"/>
        <v/>
      </c>
      <c r="BH682" s="17" t="str">
        <f t="shared" ca="1" si="597"/>
        <v/>
      </c>
      <c r="BI682" s="17" t="str">
        <f t="shared" ca="1" si="598"/>
        <v/>
      </c>
      <c r="BJ682" s="17" t="str">
        <f t="shared" ca="1" si="599"/>
        <v/>
      </c>
      <c r="BK682" s="17" t="str">
        <f t="shared" ca="1" si="600"/>
        <v/>
      </c>
      <c r="BL682" s="17" t="str">
        <f t="shared" ca="1" si="601"/>
        <v/>
      </c>
      <c r="BM682" s="17" t="str">
        <f t="shared" ca="1" si="602"/>
        <v/>
      </c>
      <c r="BN682" s="17" t="str">
        <f t="shared" ca="1" si="603"/>
        <v/>
      </c>
      <c r="BO682" s="17" t="str">
        <f t="shared" ca="1" si="604"/>
        <v/>
      </c>
      <c r="BP682" s="17">
        <f t="shared" ca="1" si="605"/>
        <v>1.4953268939876807E-3</v>
      </c>
      <c r="BQ682" s="17">
        <f t="shared" ca="1" si="606"/>
        <v>-5.1442935959269298E-2</v>
      </c>
      <c r="BR682" s="17">
        <f t="shared" ca="1" si="607"/>
        <v>-2.4199621928166382E-2</v>
      </c>
      <c r="BS682" s="17">
        <f t="shared" ca="1" si="608"/>
        <v>4.3493968259631366E-3</v>
      </c>
      <c r="BX682">
        <f>IF('Macrobond Imports'!FG681="","",'Macrobond Imports'!FG681)</f>
        <v>139.9</v>
      </c>
      <c r="BY682" t="str">
        <f>IF('Macrobond Imports'!AI681="","",'Macrobond Imports'!AI681)</f>
        <v/>
      </c>
      <c r="CA682" s="37">
        <f t="shared" ca="1" si="609"/>
        <v>0.37968441814595666</v>
      </c>
      <c r="CB682" s="37" t="str">
        <f t="shared" ca="1" si="610"/>
        <v/>
      </c>
    </row>
    <row r="683" spans="1:80" x14ac:dyDescent="0.25">
      <c r="A683" s="10">
        <f>IF('Macrobond Imports'!A682="","",'Macrobond Imports'!A682)</f>
        <v>37865</v>
      </c>
      <c r="B683" s="9" t="str">
        <f>IF('Macrobond Imports'!B682="","",'Macrobond Imports'!B682)</f>
        <v/>
      </c>
      <c r="C683" s="9" t="str">
        <f>IF('Macrobond Imports'!C682="","",'Macrobond Imports'!C682)</f>
        <v/>
      </c>
      <c r="D683" s="9" t="str">
        <f>IF('Macrobond Imports'!Z682="","",'Macrobond Imports'!Z682)</f>
        <v/>
      </c>
      <c r="E683" s="9" t="str">
        <f>IF('Macrobond Imports'!BH682="","",'Macrobond Imports'!BH682)</f>
        <v/>
      </c>
      <c r="F683" s="9" t="str">
        <f>IF('Macrobond Imports'!BJ682="","",'Macrobond Imports'!BJ682)</f>
        <v/>
      </c>
      <c r="G683" s="9" t="str">
        <f>IF('Macrobond Imports'!BK682="","",'Macrobond Imports'!BK682)</f>
        <v/>
      </c>
      <c r="H683" s="9" t="str">
        <f>IF('Macrobond Imports'!BL682="","",'Macrobond Imports'!BL682)</f>
        <v/>
      </c>
      <c r="I683" s="9" t="str">
        <f>IF('Macrobond Imports'!BS682="","",'Macrobond Imports'!BS682)</f>
        <v/>
      </c>
      <c r="J683" s="9" t="str">
        <f>IF('Macrobond Imports'!AA682="","",'Macrobond Imports'!AA682)</f>
        <v/>
      </c>
      <c r="K683" s="9">
        <f>IF('Macrobond Imports'!DF682="","",'Macrobond Imports'!DF682)</f>
        <v>133.80000000000001</v>
      </c>
      <c r="L683" s="9">
        <f>IF('Macrobond Imports'!EA682="","",'Macrobond Imports'!EA682)</f>
        <v>134.4</v>
      </c>
      <c r="M683" s="9">
        <f>IF('Macrobond Imports'!FA682="","",'Macrobond Imports'!FA682)</f>
        <v>111</v>
      </c>
      <c r="N683" s="9">
        <f>IF('Macrobond Imports'!FC682="","",'Macrobond Imports'!FC682)</f>
        <v>138.80000000000001</v>
      </c>
      <c r="P683" s="16">
        <f t="shared" si="556"/>
        <v>37865</v>
      </c>
      <c r="Q683" s="17" t="str">
        <f t="shared" si="557"/>
        <v/>
      </c>
      <c r="R683" s="17" t="str">
        <f t="shared" si="558"/>
        <v/>
      </c>
      <c r="S683" s="17" t="str">
        <f t="shared" si="559"/>
        <v/>
      </c>
      <c r="T683" s="17" t="str">
        <f t="shared" si="560"/>
        <v/>
      </c>
      <c r="U683" s="17" t="str">
        <f t="shared" si="561"/>
        <v/>
      </c>
      <c r="V683" s="17" t="str">
        <f t="shared" si="562"/>
        <v/>
      </c>
      <c r="W683" s="17" t="str">
        <f t="shared" si="563"/>
        <v/>
      </c>
      <c r="X683" s="17" t="str">
        <f t="shared" si="564"/>
        <v/>
      </c>
      <c r="Y683" s="17" t="str">
        <f t="shared" si="565"/>
        <v/>
      </c>
      <c r="Z683" s="17">
        <f t="shared" si="566"/>
        <v>-7.4682598954434187E-4</v>
      </c>
      <c r="AA683" s="17">
        <f t="shared" si="567"/>
        <v>2.7522935779816571E-2</v>
      </c>
      <c r="AB683" s="17">
        <f t="shared" si="568"/>
        <v>-2.2887323943661886E-2</v>
      </c>
      <c r="AC683" s="17">
        <f t="shared" si="569"/>
        <v>2.8901734104047616E-3</v>
      </c>
      <c r="AE683" s="17" t="str">
        <f t="shared" ca="1" si="570"/>
        <v/>
      </c>
      <c r="AF683" s="17" t="str">
        <f t="shared" ca="1" si="571"/>
        <v/>
      </c>
      <c r="AG683" s="17" t="str">
        <f t="shared" ca="1" si="572"/>
        <v/>
      </c>
      <c r="AH683" s="17" t="str">
        <f t="shared" ca="1" si="573"/>
        <v/>
      </c>
      <c r="AI683" s="17" t="str">
        <f t="shared" ca="1" si="574"/>
        <v/>
      </c>
      <c r="AJ683" s="17" t="str">
        <f t="shared" ca="1" si="575"/>
        <v/>
      </c>
      <c r="AK683" s="17" t="str">
        <f t="shared" ca="1" si="576"/>
        <v/>
      </c>
      <c r="AL683" s="17" t="str">
        <f t="shared" ca="1" si="577"/>
        <v/>
      </c>
      <c r="AM683" s="17" t="str">
        <f t="shared" ca="1" si="578"/>
        <v/>
      </c>
      <c r="AN683" s="17">
        <f t="shared" ca="1" si="579"/>
        <v>3.8013964313421189E-2</v>
      </c>
      <c r="AO683" s="17">
        <f t="shared" ca="1" si="580"/>
        <v>0.21299638989169689</v>
      </c>
      <c r="AP683" s="17">
        <f t="shared" ca="1" si="581"/>
        <v>0.13265306122448983</v>
      </c>
      <c r="AQ683" s="17">
        <f t="shared" ca="1" si="582"/>
        <v>1.6849816849817012E-2</v>
      </c>
      <c r="AS683" s="17" t="str">
        <f t="shared" ca="1" si="583"/>
        <v/>
      </c>
      <c r="AT683" s="17" t="str">
        <f t="shared" ca="1" si="584"/>
        <v/>
      </c>
      <c r="AU683" s="17" t="str">
        <f t="shared" ca="1" si="585"/>
        <v/>
      </c>
      <c r="AV683" s="17" t="str">
        <f t="shared" ca="1" si="586"/>
        <v/>
      </c>
      <c r="AW683" s="17" t="str">
        <f t="shared" ca="1" si="587"/>
        <v/>
      </c>
      <c r="AX683" s="17" t="str">
        <f t="shared" ca="1" si="588"/>
        <v/>
      </c>
      <c r="AY683" s="17" t="str">
        <f t="shared" ca="1" si="589"/>
        <v/>
      </c>
      <c r="AZ683" s="17" t="str">
        <f t="shared" ca="1" si="590"/>
        <v/>
      </c>
      <c r="BA683" s="17" t="str">
        <f t="shared" ca="1" si="591"/>
        <v/>
      </c>
      <c r="BB683" s="17">
        <f t="shared" ca="1" si="592"/>
        <v>2.1203352387645591E-2</v>
      </c>
      <c r="BC683" s="17">
        <f t="shared" ca="1" si="593"/>
        <v>-3.2079040959136829E-2</v>
      </c>
      <c r="BD683" s="17">
        <f t="shared" ca="1" si="594"/>
        <v>4.4437736007548745E-2</v>
      </c>
      <c r="BE683" s="17">
        <f t="shared" ca="1" si="595"/>
        <v>1.1610908893103788E-2</v>
      </c>
      <c r="BG683" s="17" t="str">
        <f t="shared" ca="1" si="596"/>
        <v/>
      </c>
      <c r="BH683" s="17" t="str">
        <f t="shared" ca="1" si="597"/>
        <v/>
      </c>
      <c r="BI683" s="17" t="str">
        <f t="shared" ca="1" si="598"/>
        <v/>
      </c>
      <c r="BJ683" s="17" t="str">
        <f t="shared" ca="1" si="599"/>
        <v/>
      </c>
      <c r="BK683" s="17" t="str">
        <f t="shared" ca="1" si="600"/>
        <v/>
      </c>
      <c r="BL683" s="17" t="str">
        <f t="shared" ca="1" si="601"/>
        <v/>
      </c>
      <c r="BM683" s="17" t="str">
        <f t="shared" ca="1" si="602"/>
        <v/>
      </c>
      <c r="BN683" s="17" t="str">
        <f t="shared" ca="1" si="603"/>
        <v/>
      </c>
      <c r="BO683" s="17" t="str">
        <f t="shared" ca="1" si="604"/>
        <v/>
      </c>
      <c r="BP683" s="17">
        <f t="shared" ca="1" si="605"/>
        <v>-3.6347360732146949E-2</v>
      </c>
      <c r="BQ683" s="17">
        <f t="shared" ca="1" si="606"/>
        <v>-0.22022513429835888</v>
      </c>
      <c r="BR683" s="17">
        <f t="shared" ca="1" si="607"/>
        <v>-0.2101928139789655</v>
      </c>
      <c r="BS683" s="17">
        <f t="shared" ca="1" si="608"/>
        <v>2.8880851391677176E-3</v>
      </c>
      <c r="BX683">
        <f>IF('Macrobond Imports'!FG682="","",'Macrobond Imports'!FG682)</f>
        <v>138.4</v>
      </c>
      <c r="BY683" t="str">
        <f>IF('Macrobond Imports'!AI682="","",'Macrobond Imports'!AI682)</f>
        <v/>
      </c>
      <c r="CA683" s="37">
        <f t="shared" ca="1" si="609"/>
        <v>0.30566037735849072</v>
      </c>
      <c r="CB683" s="37" t="str">
        <f t="shared" ca="1" si="610"/>
        <v/>
      </c>
    </row>
    <row r="684" spans="1:80" x14ac:dyDescent="0.25">
      <c r="A684" s="10">
        <f>IF('Macrobond Imports'!A683="","",'Macrobond Imports'!A683)</f>
        <v>37895</v>
      </c>
      <c r="B684" s="9" t="str">
        <f>IF('Macrobond Imports'!B683="","",'Macrobond Imports'!B683)</f>
        <v/>
      </c>
      <c r="C684" s="9" t="str">
        <f>IF('Macrobond Imports'!C683="","",'Macrobond Imports'!C683)</f>
        <v/>
      </c>
      <c r="D684" s="9" t="str">
        <f>IF('Macrobond Imports'!Z683="","",'Macrobond Imports'!Z683)</f>
        <v/>
      </c>
      <c r="E684" s="9" t="str">
        <f>IF('Macrobond Imports'!BH683="","",'Macrobond Imports'!BH683)</f>
        <v/>
      </c>
      <c r="F684" s="9" t="str">
        <f>IF('Macrobond Imports'!BJ683="","",'Macrobond Imports'!BJ683)</f>
        <v/>
      </c>
      <c r="G684" s="9" t="str">
        <f>IF('Macrobond Imports'!BK683="","",'Macrobond Imports'!BK683)</f>
        <v/>
      </c>
      <c r="H684" s="9" t="str">
        <f>IF('Macrobond Imports'!BL683="","",'Macrobond Imports'!BL683)</f>
        <v/>
      </c>
      <c r="I684" s="9" t="str">
        <f>IF('Macrobond Imports'!BS683="","",'Macrobond Imports'!BS683)</f>
        <v/>
      </c>
      <c r="J684" s="9" t="str">
        <f>IF('Macrobond Imports'!AA683="","",'Macrobond Imports'!AA683)</f>
        <v/>
      </c>
      <c r="K684" s="9">
        <f>IF('Macrobond Imports'!DF683="","",'Macrobond Imports'!DF683)</f>
        <v>134.19999999999999</v>
      </c>
      <c r="L684" s="9">
        <f>IF('Macrobond Imports'!EA683="","",'Macrobond Imports'!EA683)</f>
        <v>138.19999999999999</v>
      </c>
      <c r="M684" s="9">
        <f>IF('Macrobond Imports'!FA683="","",'Macrobond Imports'!FA683)</f>
        <v>111.1</v>
      </c>
      <c r="N684" s="9">
        <f>IF('Macrobond Imports'!FC683="","",'Macrobond Imports'!FC683)</f>
        <v>139.1</v>
      </c>
      <c r="P684" s="16">
        <f t="shared" si="556"/>
        <v>37895</v>
      </c>
      <c r="Q684" s="17" t="str">
        <f t="shared" si="557"/>
        <v/>
      </c>
      <c r="R684" s="17" t="str">
        <f t="shared" si="558"/>
        <v/>
      </c>
      <c r="S684" s="17" t="str">
        <f t="shared" si="559"/>
        <v/>
      </c>
      <c r="T684" s="17" t="str">
        <f t="shared" si="560"/>
        <v/>
      </c>
      <c r="U684" s="17" t="str">
        <f t="shared" si="561"/>
        <v/>
      </c>
      <c r="V684" s="17" t="str">
        <f t="shared" si="562"/>
        <v/>
      </c>
      <c r="W684" s="17" t="str">
        <f t="shared" si="563"/>
        <v/>
      </c>
      <c r="X684" s="17" t="str">
        <f t="shared" si="564"/>
        <v/>
      </c>
      <c r="Y684" s="17" t="str">
        <f t="shared" si="565"/>
        <v/>
      </c>
      <c r="Z684" s="17">
        <f t="shared" si="566"/>
        <v>2.989536621823552E-3</v>
      </c>
      <c r="AA684" s="17">
        <f t="shared" si="567"/>
        <v>2.8273809523809312E-2</v>
      </c>
      <c r="AB684" s="17">
        <f t="shared" si="568"/>
        <v>9.009009009008917E-4</v>
      </c>
      <c r="AC684" s="17">
        <f t="shared" si="569"/>
        <v>2.161383285302465E-3</v>
      </c>
      <c r="AE684" s="17" t="str">
        <f t="shared" ca="1" si="570"/>
        <v/>
      </c>
      <c r="AF684" s="17" t="str">
        <f t="shared" ca="1" si="571"/>
        <v/>
      </c>
      <c r="AG684" s="17" t="str">
        <f t="shared" ca="1" si="572"/>
        <v/>
      </c>
      <c r="AH684" s="17" t="str">
        <f t="shared" ca="1" si="573"/>
        <v/>
      </c>
      <c r="AI684" s="17" t="str">
        <f t="shared" ca="1" si="574"/>
        <v/>
      </c>
      <c r="AJ684" s="17" t="str">
        <f t="shared" ca="1" si="575"/>
        <v/>
      </c>
      <c r="AK684" s="17" t="str">
        <f t="shared" ca="1" si="576"/>
        <v/>
      </c>
      <c r="AL684" s="17" t="str">
        <f t="shared" ca="1" si="577"/>
        <v/>
      </c>
      <c r="AM684" s="17" t="str">
        <f t="shared" ca="1" si="578"/>
        <v/>
      </c>
      <c r="AN684" s="17">
        <f t="shared" ca="1" si="579"/>
        <v>3.3898305084745672E-2</v>
      </c>
      <c r="AO684" s="17">
        <f t="shared" ca="1" si="580"/>
        <v>0.22735346358792174</v>
      </c>
      <c r="AP684" s="17">
        <f t="shared" ca="1" si="581"/>
        <v>9.458128078817718E-2</v>
      </c>
      <c r="AQ684" s="17">
        <f t="shared" ca="1" si="582"/>
        <v>1.7556693489392927E-2</v>
      </c>
      <c r="AS684" s="17" t="str">
        <f t="shared" ca="1" si="583"/>
        <v/>
      </c>
      <c r="AT684" s="17" t="str">
        <f t="shared" ca="1" si="584"/>
        <v/>
      </c>
      <c r="AU684" s="17" t="str">
        <f t="shared" ca="1" si="585"/>
        <v/>
      </c>
      <c r="AV684" s="17" t="str">
        <f t="shared" ca="1" si="586"/>
        <v/>
      </c>
      <c r="AW684" s="17" t="str">
        <f t="shared" ca="1" si="587"/>
        <v/>
      </c>
      <c r="AX684" s="17" t="str">
        <f t="shared" ca="1" si="588"/>
        <v/>
      </c>
      <c r="AY684" s="17" t="str">
        <f t="shared" ca="1" si="589"/>
        <v/>
      </c>
      <c r="AZ684" s="17" t="str">
        <f t="shared" ca="1" si="590"/>
        <v/>
      </c>
      <c r="BA684" s="17" t="str">
        <f t="shared" ca="1" si="591"/>
        <v/>
      </c>
      <c r="BB684" s="17">
        <f t="shared" ca="1" si="592"/>
        <v>2.7281496615316536E-2</v>
      </c>
      <c r="BC684" s="17">
        <f t="shared" ca="1" si="593"/>
        <v>0.20518298048727446</v>
      </c>
      <c r="BD684" s="17">
        <f t="shared" ca="1" si="594"/>
        <v>-1.4272741772806019E-2</v>
      </c>
      <c r="BE684" s="17">
        <f t="shared" ca="1" si="595"/>
        <v>2.6304770986040893E-2</v>
      </c>
      <c r="BG684" s="17" t="str">
        <f t="shared" ca="1" si="596"/>
        <v/>
      </c>
      <c r="BH684" s="17" t="str">
        <f t="shared" ca="1" si="597"/>
        <v/>
      </c>
      <c r="BI684" s="17" t="str">
        <f t="shared" ca="1" si="598"/>
        <v/>
      </c>
      <c r="BJ684" s="17" t="str">
        <f t="shared" ca="1" si="599"/>
        <v/>
      </c>
      <c r="BK684" s="17" t="str">
        <f t="shared" ca="1" si="600"/>
        <v/>
      </c>
      <c r="BL684" s="17" t="str">
        <f t="shared" ca="1" si="601"/>
        <v/>
      </c>
      <c r="BM684" s="17" t="str">
        <f t="shared" ca="1" si="602"/>
        <v/>
      </c>
      <c r="BN684" s="17" t="str">
        <f t="shared" ca="1" si="603"/>
        <v/>
      </c>
      <c r="BO684" s="17" t="str">
        <f t="shared" ca="1" si="604"/>
        <v/>
      </c>
      <c r="BP684" s="17">
        <f t="shared" ca="1" si="605"/>
        <v>1.6597226965371137E-2</v>
      </c>
      <c r="BQ684" s="17">
        <f t="shared" ca="1" si="606"/>
        <v>0.16209072699881477</v>
      </c>
      <c r="BR684" s="17">
        <f t="shared" ca="1" si="607"/>
        <v>5.4224934509767841E-3</v>
      </c>
      <c r="BS684" s="17">
        <f t="shared" ca="1" si="608"/>
        <v>1.1602513529381797E-2</v>
      </c>
      <c r="BX684">
        <f>IF('Macrobond Imports'!FG683="","",'Macrobond Imports'!FG683)</f>
        <v>134.5</v>
      </c>
      <c r="BY684" t="str">
        <f>IF('Macrobond Imports'!AI683="","",'Macrobond Imports'!AI683)</f>
        <v/>
      </c>
      <c r="CA684" s="37">
        <f t="shared" ca="1" si="609"/>
        <v>0.20736086175942536</v>
      </c>
      <c r="CB684" s="37" t="str">
        <f t="shared" ca="1" si="610"/>
        <v/>
      </c>
    </row>
    <row r="685" spans="1:80" x14ac:dyDescent="0.25">
      <c r="A685" s="10">
        <f>IF('Macrobond Imports'!A684="","",'Macrobond Imports'!A684)</f>
        <v>37926</v>
      </c>
      <c r="B685" s="9" t="str">
        <f>IF('Macrobond Imports'!B684="","",'Macrobond Imports'!B684)</f>
        <v/>
      </c>
      <c r="C685" s="9" t="str">
        <f>IF('Macrobond Imports'!C684="","",'Macrobond Imports'!C684)</f>
        <v/>
      </c>
      <c r="D685" s="9" t="str">
        <f>IF('Macrobond Imports'!Z684="","",'Macrobond Imports'!Z684)</f>
        <v/>
      </c>
      <c r="E685" s="9" t="str">
        <f>IF('Macrobond Imports'!BH684="","",'Macrobond Imports'!BH684)</f>
        <v/>
      </c>
      <c r="F685" s="9" t="str">
        <f>IF('Macrobond Imports'!BJ684="","",'Macrobond Imports'!BJ684)</f>
        <v/>
      </c>
      <c r="G685" s="9" t="str">
        <f>IF('Macrobond Imports'!BK684="","",'Macrobond Imports'!BK684)</f>
        <v/>
      </c>
      <c r="H685" s="9" t="str">
        <f>IF('Macrobond Imports'!BL684="","",'Macrobond Imports'!BL684)</f>
        <v/>
      </c>
      <c r="I685" s="9" t="str">
        <f>IF('Macrobond Imports'!BS684="","",'Macrobond Imports'!BS684)</f>
        <v/>
      </c>
      <c r="J685" s="9" t="str">
        <f>IF('Macrobond Imports'!AA684="","",'Macrobond Imports'!AA684)</f>
        <v/>
      </c>
      <c r="K685" s="9">
        <f>IF('Macrobond Imports'!DF684="","",'Macrobond Imports'!DF684)</f>
        <v>134.19999999999999</v>
      </c>
      <c r="L685" s="9">
        <f>IF('Macrobond Imports'!EA684="","",'Macrobond Imports'!EA684)</f>
        <v>137.9</v>
      </c>
      <c r="M685" s="9">
        <f>IF('Macrobond Imports'!FA684="","",'Macrobond Imports'!FA684)</f>
        <v>109.6</v>
      </c>
      <c r="N685" s="9">
        <f>IF('Macrobond Imports'!FC684="","",'Macrobond Imports'!FC684)</f>
        <v>139.30000000000001</v>
      </c>
      <c r="P685" s="16">
        <f t="shared" si="556"/>
        <v>37926</v>
      </c>
      <c r="Q685" s="17" t="str">
        <f t="shared" si="557"/>
        <v/>
      </c>
      <c r="R685" s="17" t="str">
        <f t="shared" si="558"/>
        <v/>
      </c>
      <c r="S685" s="17" t="str">
        <f t="shared" si="559"/>
        <v/>
      </c>
      <c r="T685" s="17" t="str">
        <f t="shared" si="560"/>
        <v/>
      </c>
      <c r="U685" s="17" t="str">
        <f t="shared" si="561"/>
        <v/>
      </c>
      <c r="V685" s="17" t="str">
        <f t="shared" si="562"/>
        <v/>
      </c>
      <c r="W685" s="17" t="str">
        <f t="shared" si="563"/>
        <v/>
      </c>
      <c r="X685" s="17" t="str">
        <f t="shared" si="564"/>
        <v/>
      </c>
      <c r="Y685" s="17" t="str">
        <f t="shared" si="565"/>
        <v/>
      </c>
      <c r="Z685" s="17">
        <f t="shared" si="566"/>
        <v>0</v>
      </c>
      <c r="AA685" s="17">
        <f t="shared" si="567"/>
        <v>-2.1707670043413785E-3</v>
      </c>
      <c r="AB685" s="17">
        <f t="shared" si="568"/>
        <v>-1.3501350135013523E-2</v>
      </c>
      <c r="AC685" s="17">
        <f t="shared" si="569"/>
        <v>1.4378145219267058E-3</v>
      </c>
      <c r="AE685" s="17" t="str">
        <f t="shared" ca="1" si="570"/>
        <v/>
      </c>
      <c r="AF685" s="17" t="str">
        <f t="shared" ca="1" si="571"/>
        <v/>
      </c>
      <c r="AG685" s="17" t="str">
        <f t="shared" ca="1" si="572"/>
        <v/>
      </c>
      <c r="AH685" s="17" t="str">
        <f t="shared" ca="1" si="573"/>
        <v/>
      </c>
      <c r="AI685" s="17" t="str">
        <f t="shared" ca="1" si="574"/>
        <v/>
      </c>
      <c r="AJ685" s="17" t="str">
        <f t="shared" ca="1" si="575"/>
        <v/>
      </c>
      <c r="AK685" s="17" t="str">
        <f t="shared" ca="1" si="576"/>
        <v/>
      </c>
      <c r="AL685" s="17" t="str">
        <f t="shared" ca="1" si="577"/>
        <v/>
      </c>
      <c r="AM685" s="17" t="str">
        <f t="shared" ca="1" si="578"/>
        <v/>
      </c>
      <c r="AN685" s="17">
        <f t="shared" ca="1" si="579"/>
        <v>3.3102386451116184E-2</v>
      </c>
      <c r="AO685" s="17">
        <f t="shared" ca="1" si="580"/>
        <v>0.18267581475128658</v>
      </c>
      <c r="AP685" s="17">
        <f t="shared" ca="1" si="581"/>
        <v>7.6620825147347693E-2</v>
      </c>
      <c r="AQ685" s="17">
        <f t="shared" ca="1" si="582"/>
        <v>1.8274853801169666E-2</v>
      </c>
      <c r="AS685" s="17" t="str">
        <f t="shared" ca="1" si="583"/>
        <v/>
      </c>
      <c r="AT685" s="17" t="str">
        <f t="shared" ca="1" si="584"/>
        <v/>
      </c>
      <c r="AU685" s="17" t="str">
        <f t="shared" ca="1" si="585"/>
        <v/>
      </c>
      <c r="AV685" s="17" t="str">
        <f t="shared" ca="1" si="586"/>
        <v/>
      </c>
      <c r="AW685" s="17" t="str">
        <f t="shared" ca="1" si="587"/>
        <v/>
      </c>
      <c r="AX685" s="17" t="str">
        <f t="shared" ca="1" si="588"/>
        <v/>
      </c>
      <c r="AY685" s="17" t="str">
        <f t="shared" ca="1" si="589"/>
        <v/>
      </c>
      <c r="AZ685" s="17" t="str">
        <f t="shared" ca="1" si="590"/>
        <v/>
      </c>
      <c r="BA685" s="17" t="str">
        <f t="shared" ca="1" si="591"/>
        <v/>
      </c>
      <c r="BB685" s="17">
        <f t="shared" ca="1" si="592"/>
        <v>8.9920753353793792E-3</v>
      </c>
      <c r="BC685" s="17">
        <f t="shared" ca="1" si="593"/>
        <v>0.23545260300024595</v>
      </c>
      <c r="BD685" s="17">
        <f t="shared" ca="1" si="594"/>
        <v>-0.13357915745518745</v>
      </c>
      <c r="BE685" s="17">
        <f t="shared" ca="1" si="595"/>
        <v>2.6266387931495938E-2</v>
      </c>
      <c r="BG685" s="17" t="str">
        <f t="shared" ca="1" si="596"/>
        <v/>
      </c>
      <c r="BH685" s="17" t="str">
        <f t="shared" ca="1" si="597"/>
        <v/>
      </c>
      <c r="BI685" s="17" t="str">
        <f t="shared" ca="1" si="598"/>
        <v/>
      </c>
      <c r="BJ685" s="17" t="str">
        <f t="shared" ca="1" si="599"/>
        <v/>
      </c>
      <c r="BK685" s="17" t="str">
        <f t="shared" ca="1" si="600"/>
        <v/>
      </c>
      <c r="BL685" s="17" t="str">
        <f t="shared" ca="1" si="601"/>
        <v/>
      </c>
      <c r="BM685" s="17" t="str">
        <f t="shared" ca="1" si="602"/>
        <v/>
      </c>
      <c r="BN685" s="17" t="str">
        <f t="shared" ca="1" si="603"/>
        <v/>
      </c>
      <c r="BO685" s="17" t="str">
        <f t="shared" ca="1" si="604"/>
        <v/>
      </c>
      <c r="BP685" s="17">
        <f t="shared" ca="1" si="605"/>
        <v>2.7375160869287374E-2</v>
      </c>
      <c r="BQ685" s="17">
        <f t="shared" ca="1" si="606"/>
        <v>0.12696448562019325</v>
      </c>
      <c r="BR685" s="17">
        <f t="shared" ca="1" si="607"/>
        <v>4.3329925677195513E-2</v>
      </c>
      <c r="BS685" s="17">
        <f t="shared" ca="1" si="608"/>
        <v>1.3048067927428519E-2</v>
      </c>
      <c r="BX685">
        <f>IF('Macrobond Imports'!FG684="","",'Macrobond Imports'!FG684)</f>
        <v>132.69999999999999</v>
      </c>
      <c r="BY685" t="str">
        <f>IF('Macrobond Imports'!AI684="","",'Macrobond Imports'!AI684)</f>
        <v/>
      </c>
      <c r="CA685" s="37">
        <f t="shared" ca="1" si="609"/>
        <v>0.10491257285595323</v>
      </c>
      <c r="CB685" s="37" t="str">
        <f t="shared" ca="1" si="610"/>
        <v/>
      </c>
    </row>
    <row r="686" spans="1:80" x14ac:dyDescent="0.25">
      <c r="A686" s="10">
        <f>IF('Macrobond Imports'!A685="","",'Macrobond Imports'!A685)</f>
        <v>37956</v>
      </c>
      <c r="B686" s="9" t="str">
        <f>IF('Macrobond Imports'!B685="","",'Macrobond Imports'!B685)</f>
        <v/>
      </c>
      <c r="C686" s="9" t="str">
        <f>IF('Macrobond Imports'!C685="","",'Macrobond Imports'!C685)</f>
        <v/>
      </c>
      <c r="D686" s="9" t="str">
        <f>IF('Macrobond Imports'!Z685="","",'Macrobond Imports'!Z685)</f>
        <v/>
      </c>
      <c r="E686" s="9" t="str">
        <f>IF('Macrobond Imports'!BH685="","",'Macrobond Imports'!BH685)</f>
        <v/>
      </c>
      <c r="F686" s="9" t="str">
        <f>IF('Macrobond Imports'!BJ685="","",'Macrobond Imports'!BJ685)</f>
        <v/>
      </c>
      <c r="G686" s="9" t="str">
        <f>IF('Macrobond Imports'!BK685="","",'Macrobond Imports'!BK685)</f>
        <v/>
      </c>
      <c r="H686" s="9" t="str">
        <f>IF('Macrobond Imports'!BL685="","",'Macrobond Imports'!BL685)</f>
        <v/>
      </c>
      <c r="I686" s="9" t="str">
        <f>IF('Macrobond Imports'!BS685="","",'Macrobond Imports'!BS685)</f>
        <v/>
      </c>
      <c r="J686" s="9" t="str">
        <f>IF('Macrobond Imports'!AA685="","",'Macrobond Imports'!AA685)</f>
        <v/>
      </c>
      <c r="K686" s="9">
        <f>IF('Macrobond Imports'!DF685="","",'Macrobond Imports'!DF685)</f>
        <v>135</v>
      </c>
      <c r="L686" s="9">
        <f>IF('Macrobond Imports'!EA685="","",'Macrobond Imports'!EA685)</f>
        <v>142.4</v>
      </c>
      <c r="M686" s="9">
        <f>IF('Macrobond Imports'!FA685="","",'Macrobond Imports'!FA685)</f>
        <v>112.7</v>
      </c>
      <c r="N686" s="9">
        <f>IF('Macrobond Imports'!FC685="","",'Macrobond Imports'!FC685)</f>
        <v>139.6</v>
      </c>
      <c r="P686" s="16">
        <f t="shared" si="556"/>
        <v>37956</v>
      </c>
      <c r="Q686" s="17" t="str">
        <f t="shared" si="557"/>
        <v/>
      </c>
      <c r="R686" s="17" t="str">
        <f t="shared" si="558"/>
        <v/>
      </c>
      <c r="S686" s="17" t="str">
        <f t="shared" si="559"/>
        <v/>
      </c>
      <c r="T686" s="17" t="str">
        <f t="shared" si="560"/>
        <v/>
      </c>
      <c r="U686" s="17" t="str">
        <f t="shared" si="561"/>
        <v/>
      </c>
      <c r="V686" s="17" t="str">
        <f t="shared" si="562"/>
        <v/>
      </c>
      <c r="W686" s="17" t="str">
        <f t="shared" si="563"/>
        <v/>
      </c>
      <c r="X686" s="17" t="str">
        <f t="shared" si="564"/>
        <v/>
      </c>
      <c r="Y686" s="17" t="str">
        <f t="shared" si="565"/>
        <v/>
      </c>
      <c r="Z686" s="17">
        <f t="shared" si="566"/>
        <v>5.9612518628913147E-3</v>
      </c>
      <c r="AA686" s="17">
        <f t="shared" si="567"/>
        <v>3.2632342277012283E-2</v>
      </c>
      <c r="AB686" s="17">
        <f t="shared" si="568"/>
        <v>2.8284671532846861E-2</v>
      </c>
      <c r="AC686" s="17">
        <f t="shared" si="569"/>
        <v>2.1536252692029301E-3</v>
      </c>
      <c r="AE686" s="17" t="str">
        <f t="shared" ca="1" si="570"/>
        <v/>
      </c>
      <c r="AF686" s="17" t="str">
        <f t="shared" ca="1" si="571"/>
        <v/>
      </c>
      <c r="AG686" s="17" t="str">
        <f t="shared" ca="1" si="572"/>
        <v/>
      </c>
      <c r="AH686" s="17" t="str">
        <f t="shared" ca="1" si="573"/>
        <v/>
      </c>
      <c r="AI686" s="17" t="str">
        <f t="shared" ca="1" si="574"/>
        <v/>
      </c>
      <c r="AJ686" s="17" t="str">
        <f t="shared" ca="1" si="575"/>
        <v/>
      </c>
      <c r="AK686" s="17" t="str">
        <f t="shared" ca="1" si="576"/>
        <v/>
      </c>
      <c r="AL686" s="17" t="str">
        <f t="shared" ca="1" si="577"/>
        <v/>
      </c>
      <c r="AM686" s="17" t="str">
        <f t="shared" ca="1" si="578"/>
        <v/>
      </c>
      <c r="AN686" s="17">
        <f t="shared" ca="1" si="579"/>
        <v>3.8461538461538547E-2</v>
      </c>
      <c r="AO686" s="17">
        <f t="shared" ca="1" si="580"/>
        <v>0.19764507989907476</v>
      </c>
      <c r="AP686" s="17">
        <f t="shared" ca="1" si="581"/>
        <v>0.10381978452497553</v>
      </c>
      <c r="AQ686" s="17">
        <f t="shared" ca="1" si="582"/>
        <v>2.1214337966349639E-2</v>
      </c>
      <c r="AS686" s="17" t="str">
        <f t="shared" ca="1" si="583"/>
        <v/>
      </c>
      <c r="AT686" s="17" t="str">
        <f t="shared" ca="1" si="584"/>
        <v/>
      </c>
      <c r="AU686" s="17" t="str">
        <f t="shared" ca="1" si="585"/>
        <v/>
      </c>
      <c r="AV686" s="17" t="str">
        <f t="shared" ca="1" si="586"/>
        <v/>
      </c>
      <c r="AW686" s="17" t="str">
        <f t="shared" ca="1" si="587"/>
        <v/>
      </c>
      <c r="AX686" s="17" t="str">
        <f t="shared" ca="1" si="588"/>
        <v/>
      </c>
      <c r="AY686" s="17" t="str">
        <f t="shared" ca="1" si="589"/>
        <v/>
      </c>
      <c r="AZ686" s="17" t="str">
        <f t="shared" ca="1" si="590"/>
        <v/>
      </c>
      <c r="BA686" s="17" t="str">
        <f t="shared" ca="1" si="591"/>
        <v/>
      </c>
      <c r="BB686" s="17">
        <f t="shared" ca="1" si="592"/>
        <v>3.6359947304422935E-2</v>
      </c>
      <c r="BC686" s="17">
        <f t="shared" ca="1" si="593"/>
        <v>0.26020988634493891</v>
      </c>
      <c r="BD686" s="17">
        <f t="shared" ca="1" si="594"/>
        <v>6.2683038951401704E-2</v>
      </c>
      <c r="BE686" s="17">
        <f t="shared" ca="1" si="595"/>
        <v>2.3254842677046916E-2</v>
      </c>
      <c r="BG686" s="17" t="str">
        <f t="shared" ca="1" si="596"/>
        <v/>
      </c>
      <c r="BH686" s="17" t="str">
        <f t="shared" ca="1" si="597"/>
        <v/>
      </c>
      <c r="BI686" s="17" t="str">
        <f t="shared" ca="1" si="598"/>
        <v/>
      </c>
      <c r="BJ686" s="17" t="str">
        <f t="shared" ca="1" si="599"/>
        <v/>
      </c>
      <c r="BK686" s="17" t="str">
        <f t="shared" ca="1" si="600"/>
        <v/>
      </c>
      <c r="BL686" s="17" t="str">
        <f t="shared" ca="1" si="601"/>
        <v/>
      </c>
      <c r="BM686" s="17" t="str">
        <f t="shared" ca="1" si="602"/>
        <v/>
      </c>
      <c r="BN686" s="17" t="str">
        <f t="shared" ca="1" si="603"/>
        <v/>
      </c>
      <c r="BO686" s="17" t="str">
        <f t="shared" ca="1" si="604"/>
        <v/>
      </c>
      <c r="BP686" s="17">
        <f t="shared" ca="1" si="605"/>
        <v>2.8753737523009582E-2</v>
      </c>
      <c r="BQ686" s="17">
        <f t="shared" ca="1" si="606"/>
        <v>0.10443812039596412</v>
      </c>
      <c r="BR686" s="17">
        <f t="shared" ca="1" si="607"/>
        <v>5.3520890773421481E-2</v>
      </c>
      <c r="BS686" s="17">
        <f t="shared" ca="1" si="608"/>
        <v>1.7416218383507598E-2</v>
      </c>
      <c r="BX686">
        <f>IF('Macrobond Imports'!FG685="","",'Macrobond Imports'!FG685)</f>
        <v>142.19999999999999</v>
      </c>
      <c r="BY686" t="str">
        <f>IF('Macrobond Imports'!AI685="","",'Macrobond Imports'!AI685)</f>
        <v/>
      </c>
      <c r="CA686" s="37">
        <f t="shared" ca="1" si="609"/>
        <v>0.14216867469879513</v>
      </c>
      <c r="CB686" s="37" t="str">
        <f t="shared" ca="1" si="610"/>
        <v/>
      </c>
    </row>
    <row r="687" spans="1:80" x14ac:dyDescent="0.25">
      <c r="A687" s="10">
        <f>IF('Macrobond Imports'!A686="","",'Macrobond Imports'!A686)</f>
        <v>37987</v>
      </c>
      <c r="B687" s="9" t="str">
        <f>IF('Macrobond Imports'!B686="","",'Macrobond Imports'!B686)</f>
        <v/>
      </c>
      <c r="C687" s="9" t="str">
        <f>IF('Macrobond Imports'!C686="","",'Macrobond Imports'!C686)</f>
        <v/>
      </c>
      <c r="D687" s="9" t="str">
        <f>IF('Macrobond Imports'!Z686="","",'Macrobond Imports'!Z686)</f>
        <v/>
      </c>
      <c r="E687" s="9" t="str">
        <f>IF('Macrobond Imports'!BH686="","",'Macrobond Imports'!BH686)</f>
        <v/>
      </c>
      <c r="F687" s="9" t="str">
        <f>IF('Macrobond Imports'!BJ686="","",'Macrobond Imports'!BJ686)</f>
        <v/>
      </c>
      <c r="G687" s="9" t="str">
        <f>IF('Macrobond Imports'!BK686="","",'Macrobond Imports'!BK686)</f>
        <v/>
      </c>
      <c r="H687" s="9" t="str">
        <f>IF('Macrobond Imports'!BL686="","",'Macrobond Imports'!BL686)</f>
        <v/>
      </c>
      <c r="I687" s="9" t="str">
        <f>IF('Macrobond Imports'!BS686="","",'Macrobond Imports'!BS686)</f>
        <v/>
      </c>
      <c r="J687" s="9" t="str">
        <f>IF('Macrobond Imports'!AA686="","",'Macrobond Imports'!AA686)</f>
        <v/>
      </c>
      <c r="K687" s="9">
        <f>IF('Macrobond Imports'!DF686="","",'Macrobond Imports'!DF686)</f>
        <v>136.6</v>
      </c>
      <c r="L687" s="9">
        <f>IF('Macrobond Imports'!EA686="","",'Macrobond Imports'!EA686)</f>
        <v>148.69999999999999</v>
      </c>
      <c r="M687" s="9">
        <f>IF('Macrobond Imports'!FA686="","",'Macrobond Imports'!FA686)</f>
        <v>117.7</v>
      </c>
      <c r="N687" s="9">
        <f>IF('Macrobond Imports'!FC686="","",'Macrobond Imports'!FC686)</f>
        <v>140.5</v>
      </c>
      <c r="P687" s="16">
        <f t="shared" si="556"/>
        <v>37987</v>
      </c>
      <c r="Q687" s="17" t="str">
        <f t="shared" si="557"/>
        <v/>
      </c>
      <c r="R687" s="17" t="str">
        <f t="shared" si="558"/>
        <v/>
      </c>
      <c r="S687" s="17" t="str">
        <f t="shared" si="559"/>
        <v/>
      </c>
      <c r="T687" s="17" t="str">
        <f t="shared" si="560"/>
        <v/>
      </c>
      <c r="U687" s="17" t="str">
        <f t="shared" si="561"/>
        <v/>
      </c>
      <c r="V687" s="17" t="str">
        <f t="shared" si="562"/>
        <v/>
      </c>
      <c r="W687" s="17" t="str">
        <f t="shared" si="563"/>
        <v/>
      </c>
      <c r="X687" s="17" t="str">
        <f t="shared" si="564"/>
        <v/>
      </c>
      <c r="Y687" s="17" t="str">
        <f t="shared" si="565"/>
        <v/>
      </c>
      <c r="Z687" s="17">
        <f t="shared" si="566"/>
        <v>1.185185185185178E-2</v>
      </c>
      <c r="AA687" s="17">
        <f t="shared" si="567"/>
        <v>4.4241573033707793E-2</v>
      </c>
      <c r="AB687" s="17">
        <f t="shared" si="568"/>
        <v>4.4365572315882895E-2</v>
      </c>
      <c r="AC687" s="17">
        <f t="shared" si="569"/>
        <v>6.4469914040115039E-3</v>
      </c>
      <c r="AE687" s="17" t="str">
        <f t="shared" ca="1" si="570"/>
        <v/>
      </c>
      <c r="AF687" s="17" t="str">
        <f t="shared" ca="1" si="571"/>
        <v/>
      </c>
      <c r="AG687" s="17" t="str">
        <f t="shared" ca="1" si="572"/>
        <v/>
      </c>
      <c r="AH687" s="17" t="str">
        <f t="shared" ca="1" si="573"/>
        <v/>
      </c>
      <c r="AI687" s="17" t="str">
        <f t="shared" ca="1" si="574"/>
        <v/>
      </c>
      <c r="AJ687" s="17" t="str">
        <f t="shared" ca="1" si="575"/>
        <v/>
      </c>
      <c r="AK687" s="17" t="str">
        <f t="shared" ca="1" si="576"/>
        <v/>
      </c>
      <c r="AL687" s="17" t="str">
        <f t="shared" ca="1" si="577"/>
        <v/>
      </c>
      <c r="AM687" s="17" t="str">
        <f t="shared" ca="1" si="578"/>
        <v/>
      </c>
      <c r="AN687" s="17">
        <f t="shared" ca="1" si="579"/>
        <v>3.9573820395738091E-2</v>
      </c>
      <c r="AO687" s="17">
        <f t="shared" ca="1" si="580"/>
        <v>0.16171874999999991</v>
      </c>
      <c r="AP687" s="17">
        <f t="shared" ca="1" si="581"/>
        <v>0.10102899906454632</v>
      </c>
      <c r="AQ687" s="17">
        <f t="shared" ca="1" si="582"/>
        <v>2.4052478134110933E-2</v>
      </c>
      <c r="AS687" s="17" t="str">
        <f t="shared" ca="1" si="583"/>
        <v/>
      </c>
      <c r="AT687" s="17" t="str">
        <f t="shared" ca="1" si="584"/>
        <v/>
      </c>
      <c r="AU687" s="17" t="str">
        <f t="shared" ca="1" si="585"/>
        <v/>
      </c>
      <c r="AV687" s="17" t="str">
        <f t="shared" ca="1" si="586"/>
        <v/>
      </c>
      <c r="AW687" s="17" t="str">
        <f t="shared" ca="1" si="587"/>
        <v/>
      </c>
      <c r="AX687" s="17" t="str">
        <f t="shared" ca="1" si="588"/>
        <v/>
      </c>
      <c r="AY687" s="17" t="str">
        <f t="shared" ca="1" si="589"/>
        <v/>
      </c>
      <c r="AZ687" s="17" t="str">
        <f t="shared" ca="1" si="590"/>
        <v/>
      </c>
      <c r="BA687" s="17" t="str">
        <f t="shared" ca="1" si="591"/>
        <v/>
      </c>
      <c r="BB687" s="17">
        <f t="shared" ca="1" si="592"/>
        <v>7.3476975883036033E-2</v>
      </c>
      <c r="BC687" s="17">
        <f t="shared" ca="1" si="593"/>
        <v>0.34032988772025408</v>
      </c>
      <c r="BD687" s="17">
        <f t="shared" ca="1" si="594"/>
        <v>0.25964920123650104</v>
      </c>
      <c r="BE687" s="17">
        <f t="shared" ca="1" si="595"/>
        <v>4.0870684336942631E-2</v>
      </c>
      <c r="BG687" s="17" t="str">
        <f t="shared" ca="1" si="596"/>
        <v/>
      </c>
      <c r="BH687" s="17" t="str">
        <f t="shared" ca="1" si="597"/>
        <v/>
      </c>
      <c r="BI687" s="17" t="str">
        <f t="shared" ca="1" si="598"/>
        <v/>
      </c>
      <c r="BJ687" s="17" t="str">
        <f t="shared" ca="1" si="599"/>
        <v/>
      </c>
      <c r="BK687" s="17" t="str">
        <f t="shared" ca="1" si="600"/>
        <v/>
      </c>
      <c r="BL687" s="17" t="str">
        <f t="shared" ca="1" si="601"/>
        <v/>
      </c>
      <c r="BM687" s="17" t="str">
        <f t="shared" ca="1" si="602"/>
        <v/>
      </c>
      <c r="BN687" s="17" t="str">
        <f t="shared" ca="1" si="603"/>
        <v/>
      </c>
      <c r="BO687" s="17" t="str">
        <f t="shared" ca="1" si="604"/>
        <v/>
      </c>
      <c r="BP687" s="17">
        <f t="shared" ca="1" si="605"/>
        <v>5.0125246990667005E-2</v>
      </c>
      <c r="BQ687" s="17">
        <f t="shared" ca="1" si="606"/>
        <v>0.2709613561862807</v>
      </c>
      <c r="BR687" s="17">
        <f t="shared" ca="1" si="607"/>
        <v>0.11430272074644598</v>
      </c>
      <c r="BS687" s="17">
        <f t="shared" ca="1" si="608"/>
        <v>3.3562068438325321E-2</v>
      </c>
      <c r="BX687">
        <f>IF('Macrobond Imports'!FG686="","",'Macrobond Imports'!FG686)</f>
        <v>163.4</v>
      </c>
      <c r="BY687" t="str">
        <f>IF('Macrobond Imports'!AI686="","",'Macrobond Imports'!AI686)</f>
        <v/>
      </c>
      <c r="CA687" s="37">
        <f t="shared" ca="1" si="609"/>
        <v>0.16714285714285726</v>
      </c>
      <c r="CB687" s="37" t="str">
        <f t="shared" ca="1" si="610"/>
        <v/>
      </c>
    </row>
    <row r="688" spans="1:80" x14ac:dyDescent="0.25">
      <c r="A688" s="10">
        <f>IF('Macrobond Imports'!A687="","",'Macrobond Imports'!A687)</f>
        <v>38018</v>
      </c>
      <c r="B688" s="9" t="str">
        <f>IF('Macrobond Imports'!B687="","",'Macrobond Imports'!B687)</f>
        <v/>
      </c>
      <c r="C688" s="9" t="str">
        <f>IF('Macrobond Imports'!C687="","",'Macrobond Imports'!C687)</f>
        <v/>
      </c>
      <c r="D688" s="9" t="str">
        <f>IF('Macrobond Imports'!Z687="","",'Macrobond Imports'!Z687)</f>
        <v/>
      </c>
      <c r="E688" s="9" t="str">
        <f>IF('Macrobond Imports'!BH687="","",'Macrobond Imports'!BH687)</f>
        <v/>
      </c>
      <c r="F688" s="9" t="str">
        <f>IF('Macrobond Imports'!BJ687="","",'Macrobond Imports'!BJ687)</f>
        <v/>
      </c>
      <c r="G688" s="9" t="str">
        <f>IF('Macrobond Imports'!BK687="","",'Macrobond Imports'!BK687)</f>
        <v/>
      </c>
      <c r="H688" s="9" t="str">
        <f>IF('Macrobond Imports'!BL687="","",'Macrobond Imports'!BL687)</f>
        <v/>
      </c>
      <c r="I688" s="9" t="str">
        <f>IF('Macrobond Imports'!BS687="","",'Macrobond Imports'!BS687)</f>
        <v/>
      </c>
      <c r="J688" s="9" t="str">
        <f>IF('Macrobond Imports'!AA687="","",'Macrobond Imports'!AA687)</f>
        <v/>
      </c>
      <c r="K688" s="9">
        <f>IF('Macrobond Imports'!DF687="","",'Macrobond Imports'!DF687)</f>
        <v>137.80000000000001</v>
      </c>
      <c r="L688" s="9">
        <f>IF('Macrobond Imports'!EA687="","",'Macrobond Imports'!EA687)</f>
        <v>150.80000000000001</v>
      </c>
      <c r="M688" s="9">
        <f>IF('Macrobond Imports'!FA687="","",'Macrobond Imports'!FA687)</f>
        <v>118.3</v>
      </c>
      <c r="N688" s="9">
        <f>IF('Macrobond Imports'!FC687="","",'Macrobond Imports'!FC687)</f>
        <v>141.80000000000001</v>
      </c>
      <c r="P688" s="16">
        <f t="shared" si="556"/>
        <v>38018</v>
      </c>
      <c r="Q688" s="17" t="str">
        <f t="shared" si="557"/>
        <v/>
      </c>
      <c r="R688" s="17" t="str">
        <f t="shared" si="558"/>
        <v/>
      </c>
      <c r="S688" s="17" t="str">
        <f t="shared" si="559"/>
        <v/>
      </c>
      <c r="T688" s="17" t="str">
        <f t="shared" si="560"/>
        <v/>
      </c>
      <c r="U688" s="17" t="str">
        <f t="shared" si="561"/>
        <v/>
      </c>
      <c r="V688" s="17" t="str">
        <f t="shared" si="562"/>
        <v/>
      </c>
      <c r="W688" s="17" t="str">
        <f t="shared" si="563"/>
        <v/>
      </c>
      <c r="X688" s="17" t="str">
        <f t="shared" si="564"/>
        <v/>
      </c>
      <c r="Y688" s="17" t="str">
        <f t="shared" si="565"/>
        <v/>
      </c>
      <c r="Z688" s="17">
        <f t="shared" si="566"/>
        <v>8.7847730600294494E-3</v>
      </c>
      <c r="AA688" s="17">
        <f t="shared" si="567"/>
        <v>1.412239408204452E-2</v>
      </c>
      <c r="AB688" s="17">
        <f t="shared" si="568"/>
        <v>5.0977060322854317E-3</v>
      </c>
      <c r="AC688" s="17">
        <f t="shared" si="569"/>
        <v>9.2526690391458999E-3</v>
      </c>
      <c r="AE688" s="17" t="str">
        <f t="shared" ca="1" si="570"/>
        <v/>
      </c>
      <c r="AF688" s="17" t="str">
        <f t="shared" ca="1" si="571"/>
        <v/>
      </c>
      <c r="AG688" s="17" t="str">
        <f t="shared" ca="1" si="572"/>
        <v/>
      </c>
      <c r="AH688" s="17" t="str">
        <f t="shared" ca="1" si="573"/>
        <v/>
      </c>
      <c r="AI688" s="17" t="str">
        <f t="shared" ca="1" si="574"/>
        <v/>
      </c>
      <c r="AJ688" s="17" t="str">
        <f t="shared" ca="1" si="575"/>
        <v/>
      </c>
      <c r="AK688" s="17" t="str">
        <f t="shared" ca="1" si="576"/>
        <v/>
      </c>
      <c r="AL688" s="17" t="str">
        <f t="shared" ca="1" si="577"/>
        <v/>
      </c>
      <c r="AM688" s="17" t="str">
        <f t="shared" ca="1" si="578"/>
        <v/>
      </c>
      <c r="AN688" s="17">
        <f t="shared" ca="1" si="579"/>
        <v>2.9895366218236186E-2</v>
      </c>
      <c r="AO688" s="17">
        <f t="shared" ca="1" si="580"/>
        <v>0.12285927029039456</v>
      </c>
      <c r="AP688" s="17">
        <f t="shared" ca="1" si="581"/>
        <v>2.8695652173913011E-2</v>
      </c>
      <c r="AQ688" s="17">
        <f t="shared" ca="1" si="582"/>
        <v>2.6792179580014563E-2</v>
      </c>
      <c r="AS688" s="17" t="str">
        <f t="shared" ca="1" si="583"/>
        <v/>
      </c>
      <c r="AT688" s="17" t="str">
        <f t="shared" ca="1" si="584"/>
        <v/>
      </c>
      <c r="AU688" s="17" t="str">
        <f t="shared" ca="1" si="585"/>
        <v/>
      </c>
      <c r="AV688" s="17" t="str">
        <f t="shared" ca="1" si="586"/>
        <v/>
      </c>
      <c r="AW688" s="17" t="str">
        <f t="shared" ca="1" si="587"/>
        <v/>
      </c>
      <c r="AX688" s="17" t="str">
        <f t="shared" ca="1" si="588"/>
        <v/>
      </c>
      <c r="AY688" s="17" t="str">
        <f t="shared" ca="1" si="589"/>
        <v/>
      </c>
      <c r="AZ688" s="17" t="str">
        <f t="shared" ca="1" si="590"/>
        <v/>
      </c>
      <c r="BA688" s="17" t="str">
        <f t="shared" ca="1" si="591"/>
        <v/>
      </c>
      <c r="BB688" s="17">
        <f t="shared" ca="1" si="592"/>
        <v>0.11169795548605554</v>
      </c>
      <c r="BC688" s="17">
        <f t="shared" ca="1" si="593"/>
        <v>0.43004038209218209</v>
      </c>
      <c r="BD688" s="17">
        <f t="shared" ca="1" si="594"/>
        <v>0.35736536040053646</v>
      </c>
      <c r="BE688" s="17">
        <f t="shared" ca="1" si="595"/>
        <v>7.3743277200076562E-2</v>
      </c>
      <c r="BG688" s="17" t="str">
        <f t="shared" ca="1" si="596"/>
        <v/>
      </c>
      <c r="BH688" s="17" t="str">
        <f t="shared" ca="1" si="597"/>
        <v/>
      </c>
      <c r="BI688" s="17" t="str">
        <f t="shared" ca="1" si="598"/>
        <v/>
      </c>
      <c r="BJ688" s="17" t="str">
        <f t="shared" ca="1" si="599"/>
        <v/>
      </c>
      <c r="BK688" s="17" t="str">
        <f t="shared" ca="1" si="600"/>
        <v/>
      </c>
      <c r="BL688" s="17" t="str">
        <f t="shared" ca="1" si="601"/>
        <v/>
      </c>
      <c r="BM688" s="17" t="str">
        <f t="shared" ca="1" si="602"/>
        <v/>
      </c>
      <c r="BN688" s="17" t="str">
        <f t="shared" ca="1" si="603"/>
        <v/>
      </c>
      <c r="BO688" s="17" t="str">
        <f t="shared" ca="1" si="604"/>
        <v/>
      </c>
      <c r="BP688" s="17">
        <f t="shared" ca="1" si="605"/>
        <v>5.9100763502686338E-2</v>
      </c>
      <c r="BQ688" s="17">
        <f t="shared" ca="1" si="606"/>
        <v>0.32919039736647693</v>
      </c>
      <c r="BR688" s="17">
        <f t="shared" ca="1" si="607"/>
        <v>8.4458223814719346E-2</v>
      </c>
      <c r="BS688" s="17">
        <f t="shared" ca="1" si="608"/>
        <v>4.973645962110318E-2</v>
      </c>
      <c r="BX688">
        <f>IF('Macrobond Imports'!FG687="","",'Macrobond Imports'!FG687)</f>
        <v>158.80000000000001</v>
      </c>
      <c r="BY688" t="str">
        <f>IF('Macrobond Imports'!AI687="","",'Macrobond Imports'!AI687)</f>
        <v/>
      </c>
      <c r="CA688" s="37">
        <f t="shared" ca="1" si="609"/>
        <v>3.2509752925877766E-2</v>
      </c>
      <c r="CB688" s="37" t="str">
        <f t="shared" ca="1" si="610"/>
        <v/>
      </c>
    </row>
    <row r="689" spans="1:80" x14ac:dyDescent="0.25">
      <c r="A689" s="10">
        <f>IF('Macrobond Imports'!A688="","",'Macrobond Imports'!A688)</f>
        <v>38047</v>
      </c>
      <c r="B689" s="9" t="str">
        <f>IF('Macrobond Imports'!B688="","",'Macrobond Imports'!B688)</f>
        <v/>
      </c>
      <c r="C689" s="9" t="str">
        <f>IF('Macrobond Imports'!C688="","",'Macrobond Imports'!C688)</f>
        <v/>
      </c>
      <c r="D689" s="9" t="str">
        <f>IF('Macrobond Imports'!Z688="","",'Macrobond Imports'!Z688)</f>
        <v/>
      </c>
      <c r="E689" s="9" t="str">
        <f>IF('Macrobond Imports'!BH688="","",'Macrobond Imports'!BH688)</f>
        <v/>
      </c>
      <c r="F689" s="9" t="str">
        <f>IF('Macrobond Imports'!BJ688="","",'Macrobond Imports'!BJ688)</f>
        <v/>
      </c>
      <c r="G689" s="9" t="str">
        <f>IF('Macrobond Imports'!BK688="","",'Macrobond Imports'!BK688)</f>
        <v/>
      </c>
      <c r="H689" s="9" t="str">
        <f>IF('Macrobond Imports'!BL688="","",'Macrobond Imports'!BL688)</f>
        <v/>
      </c>
      <c r="I689" s="9" t="str">
        <f>IF('Macrobond Imports'!BS688="","",'Macrobond Imports'!BS688)</f>
        <v/>
      </c>
      <c r="J689" s="9" t="str">
        <f>IF('Macrobond Imports'!AA688="","",'Macrobond Imports'!AA688)</f>
        <v/>
      </c>
      <c r="K689" s="9">
        <f>IF('Macrobond Imports'!DF688="","",'Macrobond Imports'!DF688)</f>
        <v>138.4</v>
      </c>
      <c r="L689" s="9">
        <f>IF('Macrobond Imports'!EA688="","",'Macrobond Imports'!EA688)</f>
        <v>153.19999999999999</v>
      </c>
      <c r="M689" s="9">
        <f>IF('Macrobond Imports'!FA688="","",'Macrobond Imports'!FA688)</f>
        <v>116.5</v>
      </c>
      <c r="N689" s="9">
        <f>IF('Macrobond Imports'!FC688="","",'Macrobond Imports'!FC688)</f>
        <v>142.9</v>
      </c>
      <c r="P689" s="16">
        <f t="shared" si="556"/>
        <v>38047</v>
      </c>
      <c r="Q689" s="17" t="str">
        <f t="shared" si="557"/>
        <v/>
      </c>
      <c r="R689" s="17" t="str">
        <f t="shared" si="558"/>
        <v/>
      </c>
      <c r="S689" s="17" t="str">
        <f t="shared" si="559"/>
        <v/>
      </c>
      <c r="T689" s="17" t="str">
        <f t="shared" si="560"/>
        <v/>
      </c>
      <c r="U689" s="17" t="str">
        <f t="shared" si="561"/>
        <v/>
      </c>
      <c r="V689" s="17" t="str">
        <f t="shared" si="562"/>
        <v/>
      </c>
      <c r="W689" s="17" t="str">
        <f t="shared" si="563"/>
        <v/>
      </c>
      <c r="X689" s="17" t="str">
        <f t="shared" si="564"/>
        <v/>
      </c>
      <c r="Y689" s="17" t="str">
        <f t="shared" si="565"/>
        <v/>
      </c>
      <c r="Z689" s="17">
        <f t="shared" si="566"/>
        <v>4.3541364296080243E-3</v>
      </c>
      <c r="AA689" s="17">
        <f t="shared" si="567"/>
        <v>1.5915119363395069E-2</v>
      </c>
      <c r="AB689" s="17">
        <f t="shared" si="568"/>
        <v>-1.5215553677092153E-2</v>
      </c>
      <c r="AC689" s="17">
        <f t="shared" si="569"/>
        <v>7.7574047954864778E-3</v>
      </c>
      <c r="AE689" s="17" t="str">
        <f t="shared" ca="1" si="570"/>
        <v/>
      </c>
      <c r="AF689" s="17" t="str">
        <f t="shared" ca="1" si="571"/>
        <v/>
      </c>
      <c r="AG689" s="17" t="str">
        <f t="shared" ca="1" si="572"/>
        <v/>
      </c>
      <c r="AH689" s="17" t="str">
        <f t="shared" ca="1" si="573"/>
        <v/>
      </c>
      <c r="AI689" s="17" t="str">
        <f t="shared" ca="1" si="574"/>
        <v/>
      </c>
      <c r="AJ689" s="17" t="str">
        <f t="shared" ca="1" si="575"/>
        <v/>
      </c>
      <c r="AK689" s="17" t="str">
        <f t="shared" ca="1" si="576"/>
        <v/>
      </c>
      <c r="AL689" s="17" t="str">
        <f t="shared" ca="1" si="577"/>
        <v/>
      </c>
      <c r="AM689" s="17" t="str">
        <f t="shared" ca="1" si="578"/>
        <v/>
      </c>
      <c r="AN689" s="17">
        <f t="shared" ca="1" si="579"/>
        <v>1.5407190022010298E-2</v>
      </c>
      <c r="AO689" s="17">
        <f t="shared" ca="1" si="580"/>
        <v>6.5703022339027584E-3</v>
      </c>
      <c r="AP689" s="17">
        <f t="shared" ca="1" si="581"/>
        <v>-6.7253803042434002E-2</v>
      </c>
      <c r="AQ689" s="17">
        <f t="shared" ca="1" si="582"/>
        <v>3.1024531024531177E-2</v>
      </c>
      <c r="AS689" s="17" t="str">
        <f t="shared" ca="1" si="583"/>
        <v/>
      </c>
      <c r="AT689" s="17" t="str">
        <f t="shared" ca="1" si="584"/>
        <v/>
      </c>
      <c r="AU689" s="17" t="str">
        <f t="shared" ca="1" si="585"/>
        <v/>
      </c>
      <c r="AV689" s="17" t="str">
        <f t="shared" ca="1" si="586"/>
        <v/>
      </c>
      <c r="AW689" s="17" t="str">
        <f t="shared" ca="1" si="587"/>
        <v/>
      </c>
      <c r="AX689" s="17" t="str">
        <f t="shared" ca="1" si="588"/>
        <v/>
      </c>
      <c r="AY689" s="17" t="str">
        <f t="shared" ca="1" si="589"/>
        <v/>
      </c>
      <c r="AZ689" s="17" t="str">
        <f t="shared" ca="1" si="590"/>
        <v/>
      </c>
      <c r="BA689" s="17" t="str">
        <f t="shared" ca="1" si="591"/>
        <v/>
      </c>
      <c r="BB689" s="17">
        <f t="shared" ca="1" si="592"/>
        <v>0.10461080358828179</v>
      </c>
      <c r="BC689" s="17">
        <f t="shared" ca="1" si="593"/>
        <v>0.33966158467158092</v>
      </c>
      <c r="BD689" s="17">
        <f t="shared" ca="1" si="594"/>
        <v>0.14184732093145369</v>
      </c>
      <c r="BE689" s="17">
        <f t="shared" ca="1" si="595"/>
        <v>9.7961829069963313E-2</v>
      </c>
      <c r="BG689" s="17" t="str">
        <f t="shared" ca="1" si="596"/>
        <v/>
      </c>
      <c r="BH689" s="17" t="str">
        <f t="shared" ca="1" si="597"/>
        <v/>
      </c>
      <c r="BI689" s="17" t="str">
        <f t="shared" ca="1" si="598"/>
        <v/>
      </c>
      <c r="BJ689" s="17" t="str">
        <f t="shared" ca="1" si="599"/>
        <v/>
      </c>
      <c r="BK689" s="17" t="str">
        <f t="shared" ca="1" si="600"/>
        <v/>
      </c>
      <c r="BL689" s="17" t="str">
        <f t="shared" ca="1" si="601"/>
        <v/>
      </c>
      <c r="BM689" s="17" t="str">
        <f t="shared" ca="1" si="602"/>
        <v/>
      </c>
      <c r="BN689" s="17" t="str">
        <f t="shared" ca="1" si="603"/>
        <v/>
      </c>
      <c r="BO689" s="17" t="str">
        <f t="shared" ca="1" si="604"/>
        <v/>
      </c>
      <c r="BP689" s="17">
        <f t="shared" ca="1" si="605"/>
        <v>6.9941304090392231E-2</v>
      </c>
      <c r="BQ689" s="17">
        <f t="shared" ca="1" si="606"/>
        <v>0.29932858560090692</v>
      </c>
      <c r="BR689" s="17">
        <f t="shared" ca="1" si="607"/>
        <v>0.10155425695966214</v>
      </c>
      <c r="BS689" s="17">
        <f t="shared" ca="1" si="608"/>
        <v>5.99503567009112E-2</v>
      </c>
      <c r="BX689">
        <f>IF('Macrobond Imports'!FG688="","",'Macrobond Imports'!FG688)</f>
        <v>152.6</v>
      </c>
      <c r="BY689" t="str">
        <f>IF('Macrobond Imports'!AI688="","",'Macrobond Imports'!AI688)</f>
        <v/>
      </c>
      <c r="CA689" s="37">
        <f t="shared" ca="1" si="609"/>
        <v>-0.23699999999999999</v>
      </c>
      <c r="CB689" s="37" t="str">
        <f t="shared" ca="1" si="610"/>
        <v/>
      </c>
    </row>
    <row r="690" spans="1:80" x14ac:dyDescent="0.25">
      <c r="A690" s="10">
        <f>IF('Macrobond Imports'!A689="","",'Macrobond Imports'!A689)</f>
        <v>38078</v>
      </c>
      <c r="B690" s="9" t="str">
        <f>IF('Macrobond Imports'!B689="","",'Macrobond Imports'!B689)</f>
        <v/>
      </c>
      <c r="C690" s="9" t="str">
        <f>IF('Macrobond Imports'!C689="","",'Macrobond Imports'!C689)</f>
        <v/>
      </c>
      <c r="D690" s="9" t="str">
        <f>IF('Macrobond Imports'!Z689="","",'Macrobond Imports'!Z689)</f>
        <v/>
      </c>
      <c r="E690" s="9" t="str">
        <f>IF('Macrobond Imports'!BH689="","",'Macrobond Imports'!BH689)</f>
        <v/>
      </c>
      <c r="F690" s="9" t="str">
        <f>IF('Macrobond Imports'!BJ689="","",'Macrobond Imports'!BJ689)</f>
        <v/>
      </c>
      <c r="G690" s="9" t="str">
        <f>IF('Macrobond Imports'!BK689="","",'Macrobond Imports'!BK689)</f>
        <v/>
      </c>
      <c r="H690" s="9" t="str">
        <f>IF('Macrobond Imports'!BL689="","",'Macrobond Imports'!BL689)</f>
        <v/>
      </c>
      <c r="I690" s="9" t="str">
        <f>IF('Macrobond Imports'!BS689="","",'Macrobond Imports'!BS689)</f>
        <v/>
      </c>
      <c r="J690" s="9" t="str">
        <f>IF('Macrobond Imports'!AA689="","",'Macrobond Imports'!AA689)</f>
        <v/>
      </c>
      <c r="K690" s="9">
        <f>IF('Macrobond Imports'!DF689="","",'Macrobond Imports'!DF689)</f>
        <v>140.1</v>
      </c>
      <c r="L690" s="9">
        <f>IF('Macrobond Imports'!EA689="","",'Macrobond Imports'!EA689)</f>
        <v>156.19999999999999</v>
      </c>
      <c r="M690" s="9">
        <f>IF('Macrobond Imports'!FA689="","",'Macrobond Imports'!FA689)</f>
        <v>117.3</v>
      </c>
      <c r="N690" s="9">
        <f>IF('Macrobond Imports'!FC689="","",'Macrobond Imports'!FC689)</f>
        <v>144.6</v>
      </c>
      <c r="P690" s="16">
        <f t="shared" si="556"/>
        <v>38078</v>
      </c>
      <c r="Q690" s="17" t="str">
        <f t="shared" si="557"/>
        <v/>
      </c>
      <c r="R690" s="17" t="str">
        <f t="shared" si="558"/>
        <v/>
      </c>
      <c r="S690" s="17" t="str">
        <f t="shared" si="559"/>
        <v/>
      </c>
      <c r="T690" s="17" t="str">
        <f t="shared" si="560"/>
        <v/>
      </c>
      <c r="U690" s="17" t="str">
        <f t="shared" si="561"/>
        <v/>
      </c>
      <c r="V690" s="17" t="str">
        <f t="shared" si="562"/>
        <v/>
      </c>
      <c r="W690" s="17" t="str">
        <f t="shared" si="563"/>
        <v/>
      </c>
      <c r="X690" s="17" t="str">
        <f t="shared" si="564"/>
        <v/>
      </c>
      <c r="Y690" s="17" t="str">
        <f t="shared" si="565"/>
        <v/>
      </c>
      <c r="Z690" s="17">
        <f t="shared" si="566"/>
        <v>1.2283236994219626E-2</v>
      </c>
      <c r="AA690" s="17">
        <f t="shared" si="567"/>
        <v>1.9582245430809442E-2</v>
      </c>
      <c r="AB690" s="17">
        <f t="shared" si="568"/>
        <v>6.8669527896996208E-3</v>
      </c>
      <c r="AC690" s="17">
        <f t="shared" si="569"/>
        <v>1.1896431070678615E-2</v>
      </c>
      <c r="AE690" s="17" t="str">
        <f t="shared" ca="1" si="570"/>
        <v/>
      </c>
      <c r="AF690" s="17" t="str">
        <f t="shared" ca="1" si="571"/>
        <v/>
      </c>
      <c r="AG690" s="17" t="str">
        <f t="shared" ca="1" si="572"/>
        <v/>
      </c>
      <c r="AH690" s="17" t="str">
        <f t="shared" ca="1" si="573"/>
        <v/>
      </c>
      <c r="AI690" s="17" t="str">
        <f t="shared" ca="1" si="574"/>
        <v/>
      </c>
      <c r="AJ690" s="17" t="str">
        <f t="shared" ca="1" si="575"/>
        <v/>
      </c>
      <c r="AK690" s="17" t="str">
        <f t="shared" ca="1" si="576"/>
        <v/>
      </c>
      <c r="AL690" s="17" t="str">
        <f t="shared" ca="1" si="577"/>
        <v/>
      </c>
      <c r="AM690" s="17" t="str">
        <f t="shared" ca="1" si="578"/>
        <v/>
      </c>
      <c r="AN690" s="17">
        <f t="shared" ca="1" si="579"/>
        <v>5.259203606311047E-2</v>
      </c>
      <c r="AO690" s="17">
        <f t="shared" ca="1" si="580"/>
        <v>0.21840873634945401</v>
      </c>
      <c r="AP690" s="17">
        <f t="shared" ca="1" si="581"/>
        <v>5.8664259927797779E-2</v>
      </c>
      <c r="AQ690" s="17">
        <f t="shared" ca="1" si="582"/>
        <v>4.5553145336225453E-2</v>
      </c>
      <c r="AS690" s="17" t="str">
        <f t="shared" ca="1" si="583"/>
        <v/>
      </c>
      <c r="AT690" s="17" t="str">
        <f t="shared" ca="1" si="584"/>
        <v/>
      </c>
      <c r="AU690" s="17" t="str">
        <f t="shared" ca="1" si="585"/>
        <v/>
      </c>
      <c r="AV690" s="17" t="str">
        <f t="shared" ca="1" si="586"/>
        <v/>
      </c>
      <c r="AW690" s="17" t="str">
        <f t="shared" ca="1" si="587"/>
        <v/>
      </c>
      <c r="AX690" s="17" t="str">
        <f t="shared" ca="1" si="588"/>
        <v/>
      </c>
      <c r="AY690" s="17" t="str">
        <f t="shared" ca="1" si="589"/>
        <v/>
      </c>
      <c r="AZ690" s="17" t="str">
        <f t="shared" ca="1" si="590"/>
        <v/>
      </c>
      <c r="BA690" s="17" t="str">
        <f t="shared" ca="1" si="591"/>
        <v/>
      </c>
      <c r="BB690" s="17">
        <f t="shared" ca="1" si="592"/>
        <v>0.10649573369401133</v>
      </c>
      <c r="BC690" s="17">
        <f t="shared" ca="1" si="593"/>
        <v>0.21753160644641079</v>
      </c>
      <c r="BD690" s="17">
        <f t="shared" ca="1" si="594"/>
        <v>-1.3524742005206258E-2</v>
      </c>
      <c r="BE690" s="17">
        <f t="shared" ca="1" si="595"/>
        <v>0.12193546071698491</v>
      </c>
      <c r="BG690" s="17" t="str">
        <f t="shared" ca="1" si="596"/>
        <v/>
      </c>
      <c r="BH690" s="17" t="str">
        <f t="shared" ca="1" si="597"/>
        <v/>
      </c>
      <c r="BI690" s="17" t="str">
        <f t="shared" ca="1" si="598"/>
        <v/>
      </c>
      <c r="BJ690" s="17" t="str">
        <f t="shared" ca="1" si="599"/>
        <v/>
      </c>
      <c r="BK690" s="17" t="str">
        <f t="shared" ca="1" si="600"/>
        <v/>
      </c>
      <c r="BL690" s="17" t="str">
        <f t="shared" ca="1" si="601"/>
        <v/>
      </c>
      <c r="BM690" s="17" t="str">
        <f t="shared" ca="1" si="602"/>
        <v/>
      </c>
      <c r="BN690" s="17" t="str">
        <f t="shared" ca="1" si="603"/>
        <v/>
      </c>
      <c r="BO690" s="17" t="str">
        <f t="shared" ca="1" si="604"/>
        <v/>
      </c>
      <c r="BP690" s="17">
        <f t="shared" ca="1" si="605"/>
        <v>8.986131871597669E-2</v>
      </c>
      <c r="BQ690" s="17">
        <f t="shared" ca="1" si="606"/>
        <v>0.27745606631468056</v>
      </c>
      <c r="BR690" s="17">
        <f t="shared" ca="1" si="607"/>
        <v>0.11472542393753304</v>
      </c>
      <c r="BS690" s="17">
        <f t="shared" ca="1" si="608"/>
        <v>8.0643202346810883E-2</v>
      </c>
      <c r="BX690">
        <f>IF('Macrobond Imports'!FG689="","",'Macrobond Imports'!FG689)</f>
        <v>158.4</v>
      </c>
      <c r="BY690" t="str">
        <f>IF('Macrobond Imports'!AI689="","",'Macrobond Imports'!AI689)</f>
        <v/>
      </c>
      <c r="CA690" s="37">
        <f t="shared" ca="1" si="609"/>
        <v>0.1445086705202312</v>
      </c>
      <c r="CB690" s="37" t="str">
        <f t="shared" ca="1" si="610"/>
        <v/>
      </c>
    </row>
    <row r="691" spans="1:80" x14ac:dyDescent="0.25">
      <c r="A691" s="10">
        <f>IF('Macrobond Imports'!A690="","",'Macrobond Imports'!A690)</f>
        <v>38108</v>
      </c>
      <c r="B691" s="9" t="str">
        <f>IF('Macrobond Imports'!B690="","",'Macrobond Imports'!B690)</f>
        <v/>
      </c>
      <c r="C691" s="9" t="str">
        <f>IF('Macrobond Imports'!C690="","",'Macrobond Imports'!C690)</f>
        <v/>
      </c>
      <c r="D691" s="9" t="str">
        <f>IF('Macrobond Imports'!Z690="","",'Macrobond Imports'!Z690)</f>
        <v/>
      </c>
      <c r="E691" s="9" t="str">
        <f>IF('Macrobond Imports'!BH690="","",'Macrobond Imports'!BH690)</f>
        <v/>
      </c>
      <c r="F691" s="9" t="str">
        <f>IF('Macrobond Imports'!BJ690="","",'Macrobond Imports'!BJ690)</f>
        <v/>
      </c>
      <c r="G691" s="9" t="str">
        <f>IF('Macrobond Imports'!BK690="","",'Macrobond Imports'!BK690)</f>
        <v/>
      </c>
      <c r="H691" s="9" t="str">
        <f>IF('Macrobond Imports'!BL690="","",'Macrobond Imports'!BL690)</f>
        <v/>
      </c>
      <c r="I691" s="9" t="str">
        <f>IF('Macrobond Imports'!BS690="","",'Macrobond Imports'!BS690)</f>
        <v/>
      </c>
      <c r="J691" s="9" t="str">
        <f>IF('Macrobond Imports'!AA690="","",'Macrobond Imports'!AA690)</f>
        <v/>
      </c>
      <c r="K691" s="9">
        <f>IF('Macrobond Imports'!DF690="","",'Macrobond Imports'!DF690)</f>
        <v>141.69999999999999</v>
      </c>
      <c r="L691" s="9">
        <f>IF('Macrobond Imports'!EA690="","",'Macrobond Imports'!EA690)</f>
        <v>160.6</v>
      </c>
      <c r="M691" s="9">
        <f>IF('Macrobond Imports'!FA690="","",'Macrobond Imports'!FA690)</f>
        <v>120.1</v>
      </c>
      <c r="N691" s="9">
        <f>IF('Macrobond Imports'!FC690="","",'Macrobond Imports'!FC690)</f>
        <v>145.69999999999999</v>
      </c>
      <c r="P691" s="16">
        <f t="shared" si="556"/>
        <v>38108</v>
      </c>
      <c r="Q691" s="17" t="str">
        <f t="shared" si="557"/>
        <v/>
      </c>
      <c r="R691" s="17" t="str">
        <f t="shared" si="558"/>
        <v/>
      </c>
      <c r="S691" s="17" t="str">
        <f t="shared" si="559"/>
        <v/>
      </c>
      <c r="T691" s="17" t="str">
        <f t="shared" si="560"/>
        <v/>
      </c>
      <c r="U691" s="17" t="str">
        <f t="shared" si="561"/>
        <v/>
      </c>
      <c r="V691" s="17" t="str">
        <f t="shared" si="562"/>
        <v/>
      </c>
      <c r="W691" s="17" t="str">
        <f t="shared" si="563"/>
        <v/>
      </c>
      <c r="X691" s="17" t="str">
        <f t="shared" si="564"/>
        <v/>
      </c>
      <c r="Y691" s="17" t="str">
        <f t="shared" si="565"/>
        <v/>
      </c>
      <c r="Z691" s="17">
        <f t="shared" si="566"/>
        <v>1.142041399000715E-2</v>
      </c>
      <c r="AA691" s="17">
        <f t="shared" si="567"/>
        <v>2.8169014084507005E-2</v>
      </c>
      <c r="AB691" s="17">
        <f t="shared" si="568"/>
        <v>2.3870417732310356E-2</v>
      </c>
      <c r="AC691" s="17">
        <f t="shared" si="569"/>
        <v>7.607192254495132E-3</v>
      </c>
      <c r="AE691" s="17" t="str">
        <f t="shared" ca="1" si="570"/>
        <v/>
      </c>
      <c r="AF691" s="17" t="str">
        <f t="shared" ca="1" si="571"/>
        <v/>
      </c>
      <c r="AG691" s="17" t="str">
        <f t="shared" ca="1" si="572"/>
        <v/>
      </c>
      <c r="AH691" s="17" t="str">
        <f t="shared" ca="1" si="573"/>
        <v/>
      </c>
      <c r="AI691" s="17" t="str">
        <f t="shared" ca="1" si="574"/>
        <v/>
      </c>
      <c r="AJ691" s="17" t="str">
        <f t="shared" ca="1" si="575"/>
        <v/>
      </c>
      <c r="AK691" s="17" t="str">
        <f t="shared" ca="1" si="576"/>
        <v/>
      </c>
      <c r="AL691" s="17" t="str">
        <f t="shared" ca="1" si="577"/>
        <v/>
      </c>
      <c r="AM691" s="17" t="str">
        <f t="shared" ca="1" si="578"/>
        <v/>
      </c>
      <c r="AN691" s="17">
        <f t="shared" ca="1" si="579"/>
        <v>7.0241691842900078E-2</v>
      </c>
      <c r="AO691" s="17">
        <f t="shared" ca="1" si="580"/>
        <v>0.23633564280215547</v>
      </c>
      <c r="AP691" s="17">
        <f t="shared" ca="1" si="581"/>
        <v>0.11929170549860202</v>
      </c>
      <c r="AQ691" s="17">
        <f t="shared" ca="1" si="582"/>
        <v>5.274566473988429E-2</v>
      </c>
      <c r="AS691" s="17" t="str">
        <f t="shared" ca="1" si="583"/>
        <v/>
      </c>
      <c r="AT691" s="17" t="str">
        <f t="shared" ca="1" si="584"/>
        <v/>
      </c>
      <c r="AU691" s="17" t="str">
        <f t="shared" ca="1" si="585"/>
        <v/>
      </c>
      <c r="AV691" s="17" t="str">
        <f t="shared" ca="1" si="586"/>
        <v/>
      </c>
      <c r="AW691" s="17" t="str">
        <f t="shared" ca="1" si="587"/>
        <v/>
      </c>
      <c r="AX691" s="17" t="str">
        <f t="shared" ca="1" si="588"/>
        <v/>
      </c>
      <c r="AY691" s="17" t="str">
        <f t="shared" ca="1" si="589"/>
        <v/>
      </c>
      <c r="AZ691" s="17" t="str">
        <f t="shared" ca="1" si="590"/>
        <v/>
      </c>
      <c r="BA691" s="17" t="str">
        <f t="shared" ca="1" si="591"/>
        <v/>
      </c>
      <c r="BB691" s="17">
        <f t="shared" ca="1" si="592"/>
        <v>0.11810484842432234</v>
      </c>
      <c r="BC691" s="17">
        <f t="shared" ca="1" si="593"/>
        <v>0.28640226961380422</v>
      </c>
      <c r="BD691" s="17">
        <f t="shared" ca="1" si="594"/>
        <v>6.2265437147274172E-2</v>
      </c>
      <c r="BE691" s="17">
        <f t="shared" ca="1" si="595"/>
        <v>0.11463655976851772</v>
      </c>
      <c r="BG691" s="17" t="str">
        <f t="shared" ca="1" si="596"/>
        <v/>
      </c>
      <c r="BH691" s="17" t="str">
        <f t="shared" ca="1" si="597"/>
        <v/>
      </c>
      <c r="BI691" s="17" t="str">
        <f t="shared" ca="1" si="598"/>
        <v/>
      </c>
      <c r="BJ691" s="17" t="str">
        <f t="shared" ca="1" si="599"/>
        <v/>
      </c>
      <c r="BK691" s="17" t="str">
        <f t="shared" ca="1" si="600"/>
        <v/>
      </c>
      <c r="BL691" s="17" t="str">
        <f t="shared" ca="1" si="601"/>
        <v/>
      </c>
      <c r="BM691" s="17" t="str">
        <f t="shared" ca="1" si="602"/>
        <v/>
      </c>
      <c r="BN691" s="17" t="str">
        <f t="shared" ca="1" si="603"/>
        <v/>
      </c>
      <c r="BO691" s="17" t="str">
        <f t="shared" ca="1" si="604"/>
        <v/>
      </c>
      <c r="BP691" s="17">
        <f t="shared" ca="1" si="605"/>
        <v>0.11489679971393119</v>
      </c>
      <c r="BQ691" s="17">
        <f t="shared" ca="1" si="606"/>
        <v>0.35632119837550813</v>
      </c>
      <c r="BR691" s="17">
        <f t="shared" ca="1" si="607"/>
        <v>0.20078403884064167</v>
      </c>
      <c r="BS691" s="17">
        <f t="shared" ca="1" si="608"/>
        <v>9.3998863149713952E-2</v>
      </c>
      <c r="BX691">
        <f>IF('Macrobond Imports'!FG690="","",'Macrobond Imports'!FG690)</f>
        <v>171.8</v>
      </c>
      <c r="BY691" t="str">
        <f>IF('Macrobond Imports'!AI690="","",'Macrobond Imports'!AI690)</f>
        <v/>
      </c>
      <c r="CA691" s="37">
        <f t="shared" ca="1" si="609"/>
        <v>0.21757618710134663</v>
      </c>
      <c r="CB691" s="37" t="str">
        <f t="shared" ca="1" si="610"/>
        <v/>
      </c>
    </row>
    <row r="692" spans="1:80" x14ac:dyDescent="0.25">
      <c r="A692" s="10">
        <f>IF('Macrobond Imports'!A691="","",'Macrobond Imports'!A691)</f>
        <v>38139</v>
      </c>
      <c r="B692" s="9" t="str">
        <f>IF('Macrobond Imports'!B691="","",'Macrobond Imports'!B691)</f>
        <v/>
      </c>
      <c r="C692" s="9" t="str">
        <f>IF('Macrobond Imports'!C691="","",'Macrobond Imports'!C691)</f>
        <v/>
      </c>
      <c r="D692" s="9" t="str">
        <f>IF('Macrobond Imports'!Z691="","",'Macrobond Imports'!Z691)</f>
        <v/>
      </c>
      <c r="E692" s="9" t="str">
        <f>IF('Macrobond Imports'!BH691="","",'Macrobond Imports'!BH691)</f>
        <v/>
      </c>
      <c r="F692" s="9" t="str">
        <f>IF('Macrobond Imports'!BJ691="","",'Macrobond Imports'!BJ691)</f>
        <v/>
      </c>
      <c r="G692" s="9" t="str">
        <f>IF('Macrobond Imports'!BK691="","",'Macrobond Imports'!BK691)</f>
        <v/>
      </c>
      <c r="H692" s="9" t="str">
        <f>IF('Macrobond Imports'!BL691="","",'Macrobond Imports'!BL691)</f>
        <v/>
      </c>
      <c r="I692" s="9" t="str">
        <f>IF('Macrobond Imports'!BS691="","",'Macrobond Imports'!BS691)</f>
        <v/>
      </c>
      <c r="J692" s="9" t="str">
        <f>IF('Macrobond Imports'!AA691="","",'Macrobond Imports'!AA691)</f>
        <v/>
      </c>
      <c r="K692" s="9">
        <f>IF('Macrobond Imports'!DF691="","",'Macrobond Imports'!DF691)</f>
        <v>142.19999999999999</v>
      </c>
      <c r="L692" s="9">
        <f>IF('Macrobond Imports'!EA691="","",'Macrobond Imports'!EA691)</f>
        <v>161.5</v>
      </c>
      <c r="M692" s="9">
        <f>IF('Macrobond Imports'!FA691="","",'Macrobond Imports'!FA691)</f>
        <v>121.3</v>
      </c>
      <c r="N692" s="9">
        <f>IF('Macrobond Imports'!FC691="","",'Macrobond Imports'!FC691)</f>
        <v>146.19999999999999</v>
      </c>
      <c r="P692" s="16">
        <f t="shared" si="556"/>
        <v>38139</v>
      </c>
      <c r="Q692" s="17" t="str">
        <f t="shared" si="557"/>
        <v/>
      </c>
      <c r="R692" s="17" t="str">
        <f t="shared" si="558"/>
        <v/>
      </c>
      <c r="S692" s="17" t="str">
        <f t="shared" si="559"/>
        <v/>
      </c>
      <c r="T692" s="17" t="str">
        <f t="shared" si="560"/>
        <v/>
      </c>
      <c r="U692" s="17" t="str">
        <f t="shared" si="561"/>
        <v/>
      </c>
      <c r="V692" s="17" t="str">
        <f t="shared" si="562"/>
        <v/>
      </c>
      <c r="W692" s="17" t="str">
        <f t="shared" si="563"/>
        <v/>
      </c>
      <c r="X692" s="17" t="str">
        <f t="shared" si="564"/>
        <v/>
      </c>
      <c r="Y692" s="17" t="str">
        <f t="shared" si="565"/>
        <v/>
      </c>
      <c r="Z692" s="17">
        <f t="shared" si="566"/>
        <v>3.5285815102328311E-3</v>
      </c>
      <c r="AA692" s="17">
        <f t="shared" si="567"/>
        <v>5.603985056039873E-3</v>
      </c>
      <c r="AB692" s="17">
        <f t="shared" si="568"/>
        <v>9.9916736053289323E-3</v>
      </c>
      <c r="AC692" s="17">
        <f t="shared" si="569"/>
        <v>3.4317089910775866E-3</v>
      </c>
      <c r="AE692" s="17" t="str">
        <f t="shared" ca="1" si="570"/>
        <v/>
      </c>
      <c r="AF692" s="17" t="str">
        <f t="shared" ca="1" si="571"/>
        <v/>
      </c>
      <c r="AG692" s="17" t="str">
        <f t="shared" ca="1" si="572"/>
        <v/>
      </c>
      <c r="AH692" s="17" t="str">
        <f t="shared" ca="1" si="573"/>
        <v/>
      </c>
      <c r="AI692" s="17" t="str">
        <f t="shared" ca="1" si="574"/>
        <v/>
      </c>
      <c r="AJ692" s="17" t="str">
        <f t="shared" ca="1" si="575"/>
        <v/>
      </c>
      <c r="AK692" s="17" t="str">
        <f t="shared" ca="1" si="576"/>
        <v/>
      </c>
      <c r="AL692" s="17" t="str">
        <f t="shared" ca="1" si="577"/>
        <v/>
      </c>
      <c r="AM692" s="17" t="str">
        <f t="shared" ca="1" si="578"/>
        <v/>
      </c>
      <c r="AN692" s="17">
        <f t="shared" ca="1" si="579"/>
        <v>6.8369646882043611E-2</v>
      </c>
      <c r="AO692" s="17">
        <f t="shared" ca="1" si="580"/>
        <v>0.19188191881918826</v>
      </c>
      <c r="AP692" s="17">
        <f t="shared" ca="1" si="581"/>
        <v>0.10473588342440809</v>
      </c>
      <c r="AQ692" s="17">
        <f t="shared" ca="1" si="582"/>
        <v>5.6358381502890076E-2</v>
      </c>
      <c r="AS692" s="17" t="str">
        <f t="shared" ca="1" si="583"/>
        <v/>
      </c>
      <c r="AT692" s="17" t="str">
        <f t="shared" ca="1" si="584"/>
        <v/>
      </c>
      <c r="AU692" s="17" t="str">
        <f t="shared" ca="1" si="585"/>
        <v/>
      </c>
      <c r="AV692" s="17" t="str">
        <f t="shared" ca="1" si="586"/>
        <v/>
      </c>
      <c r="AW692" s="17" t="str">
        <f t="shared" ca="1" si="587"/>
        <v/>
      </c>
      <c r="AX692" s="17" t="str">
        <f t="shared" ca="1" si="588"/>
        <v/>
      </c>
      <c r="AY692" s="17" t="str">
        <f t="shared" ca="1" si="589"/>
        <v/>
      </c>
      <c r="AZ692" s="17" t="str">
        <f t="shared" ca="1" si="590"/>
        <v/>
      </c>
      <c r="BA692" s="17" t="str">
        <f t="shared" ca="1" si="591"/>
        <v/>
      </c>
      <c r="BB692" s="17">
        <f t="shared" ca="1" si="592"/>
        <v>0.11443315752490535</v>
      </c>
      <c r="BC692" s="17">
        <f t="shared" ca="1" si="593"/>
        <v>0.23496612607556222</v>
      </c>
      <c r="BD692" s="17">
        <f t="shared" ca="1" si="594"/>
        <v>0.17527501059083694</v>
      </c>
      <c r="BE692" s="17">
        <f t="shared" ca="1" si="595"/>
        <v>9.5621573795412917E-2</v>
      </c>
      <c r="BG692" s="17" t="str">
        <f t="shared" ca="1" si="596"/>
        <v/>
      </c>
      <c r="BH692" s="17" t="str">
        <f t="shared" ca="1" si="597"/>
        <v/>
      </c>
      <c r="BI692" s="17" t="str">
        <f t="shared" ca="1" si="598"/>
        <v/>
      </c>
      <c r="BJ692" s="17" t="str">
        <f t="shared" ca="1" si="599"/>
        <v/>
      </c>
      <c r="BK692" s="17" t="str">
        <f t="shared" ca="1" si="600"/>
        <v/>
      </c>
      <c r="BL692" s="17" t="str">
        <f t="shared" ca="1" si="601"/>
        <v/>
      </c>
      <c r="BM692" s="17" t="str">
        <f t="shared" ca="1" si="602"/>
        <v/>
      </c>
      <c r="BN692" s="17" t="str">
        <f t="shared" ca="1" si="603"/>
        <v/>
      </c>
      <c r="BO692" s="17" t="str">
        <f t="shared" ca="1" si="604"/>
        <v/>
      </c>
      <c r="BP692" s="17">
        <f t="shared" ca="1" si="605"/>
        <v>0.10951111111111089</v>
      </c>
      <c r="BQ692" s="17">
        <f t="shared" ca="1" si="606"/>
        <v>0.28624907287589929</v>
      </c>
      <c r="BR692" s="17">
        <f t="shared" ca="1" si="607"/>
        <v>0.15844059934069699</v>
      </c>
      <c r="BS692" s="17">
        <f t="shared" ca="1" si="608"/>
        <v>9.6791077248955304E-2</v>
      </c>
      <c r="BX692">
        <f>IF('Macrobond Imports'!FG691="","",'Macrobond Imports'!FG691)</f>
        <v>180</v>
      </c>
      <c r="BY692" t="str">
        <f>IF('Macrobond Imports'!AI691="","",'Macrobond Imports'!AI691)</f>
        <v/>
      </c>
      <c r="CA692" s="37">
        <f t="shared" ca="1" si="609"/>
        <v>0.152368758002561</v>
      </c>
      <c r="CB692" s="37" t="str">
        <f t="shared" ca="1" si="610"/>
        <v/>
      </c>
    </row>
    <row r="693" spans="1:80" x14ac:dyDescent="0.25">
      <c r="A693" s="10">
        <f>IF('Macrobond Imports'!A692="","",'Macrobond Imports'!A692)</f>
        <v>38169</v>
      </c>
      <c r="B693" s="9" t="str">
        <f>IF('Macrobond Imports'!B692="","",'Macrobond Imports'!B692)</f>
        <v/>
      </c>
      <c r="C693" s="9" t="str">
        <f>IF('Macrobond Imports'!C692="","",'Macrobond Imports'!C692)</f>
        <v/>
      </c>
      <c r="D693" s="9" t="str">
        <f>IF('Macrobond Imports'!Z692="","",'Macrobond Imports'!Z692)</f>
        <v/>
      </c>
      <c r="E693" s="9" t="str">
        <f>IF('Macrobond Imports'!BH692="","",'Macrobond Imports'!BH692)</f>
        <v/>
      </c>
      <c r="F693" s="9" t="str">
        <f>IF('Macrobond Imports'!BJ692="","",'Macrobond Imports'!BJ692)</f>
        <v/>
      </c>
      <c r="G693" s="9" t="str">
        <f>IF('Macrobond Imports'!BK692="","",'Macrobond Imports'!BK692)</f>
        <v/>
      </c>
      <c r="H693" s="9" t="str">
        <f>IF('Macrobond Imports'!BL692="","",'Macrobond Imports'!BL692)</f>
        <v/>
      </c>
      <c r="I693" s="9" t="str">
        <f>IF('Macrobond Imports'!BS692="","",'Macrobond Imports'!BS692)</f>
        <v/>
      </c>
      <c r="J693" s="9" t="str">
        <f>IF('Macrobond Imports'!AA692="","",'Macrobond Imports'!AA692)</f>
        <v/>
      </c>
      <c r="K693" s="9">
        <f>IF('Macrobond Imports'!DF692="","",'Macrobond Imports'!DF692)</f>
        <v>142.9</v>
      </c>
      <c r="L693" s="9">
        <f>IF('Macrobond Imports'!EA692="","",'Macrobond Imports'!EA692)</f>
        <v>161.30000000000001</v>
      </c>
      <c r="M693" s="9">
        <f>IF('Macrobond Imports'!FA692="","",'Macrobond Imports'!FA692)</f>
        <v>122.7</v>
      </c>
      <c r="N693" s="9">
        <f>IF('Macrobond Imports'!FC692="","",'Macrobond Imports'!FC692)</f>
        <v>146.9</v>
      </c>
      <c r="P693" s="16">
        <f t="shared" si="556"/>
        <v>38169</v>
      </c>
      <c r="Q693" s="17" t="str">
        <f t="shared" si="557"/>
        <v/>
      </c>
      <c r="R693" s="17" t="str">
        <f t="shared" si="558"/>
        <v/>
      </c>
      <c r="S693" s="17" t="str">
        <f t="shared" si="559"/>
        <v/>
      </c>
      <c r="T693" s="17" t="str">
        <f t="shared" si="560"/>
        <v/>
      </c>
      <c r="U693" s="17" t="str">
        <f t="shared" si="561"/>
        <v/>
      </c>
      <c r="V693" s="17" t="str">
        <f t="shared" si="562"/>
        <v/>
      </c>
      <c r="W693" s="17" t="str">
        <f t="shared" si="563"/>
        <v/>
      </c>
      <c r="X693" s="17" t="str">
        <f t="shared" si="564"/>
        <v/>
      </c>
      <c r="Y693" s="17" t="str">
        <f t="shared" si="565"/>
        <v/>
      </c>
      <c r="Z693" s="17">
        <f t="shared" si="566"/>
        <v>4.9226441631506912E-3</v>
      </c>
      <c r="AA693" s="17">
        <f t="shared" si="567"/>
        <v>-1.2383900928791824E-3</v>
      </c>
      <c r="AB693" s="17">
        <f t="shared" si="568"/>
        <v>1.154163231657046E-2</v>
      </c>
      <c r="AC693" s="17">
        <f t="shared" si="569"/>
        <v>4.7879616963064642E-3</v>
      </c>
      <c r="AE693" s="17" t="str">
        <f t="shared" ca="1" si="570"/>
        <v/>
      </c>
      <c r="AF693" s="17" t="str">
        <f t="shared" ca="1" si="571"/>
        <v/>
      </c>
      <c r="AG693" s="17" t="str">
        <f t="shared" ca="1" si="572"/>
        <v/>
      </c>
      <c r="AH693" s="17" t="str">
        <f t="shared" ca="1" si="573"/>
        <v/>
      </c>
      <c r="AI693" s="17" t="str">
        <f t="shared" ca="1" si="574"/>
        <v/>
      </c>
      <c r="AJ693" s="17" t="str">
        <f t="shared" ca="1" si="575"/>
        <v/>
      </c>
      <c r="AK693" s="17" t="str">
        <f t="shared" ca="1" si="576"/>
        <v/>
      </c>
      <c r="AL693" s="17" t="str">
        <f t="shared" ca="1" si="577"/>
        <v/>
      </c>
      <c r="AM693" s="17" t="str">
        <f t="shared" ca="1" si="578"/>
        <v/>
      </c>
      <c r="AN693" s="17">
        <f t="shared" ca="1" si="579"/>
        <v>7.2018004501125166E-2</v>
      </c>
      <c r="AO693" s="17">
        <f t="shared" ca="1" si="580"/>
        <v>0.22289613343441994</v>
      </c>
      <c r="AP693" s="17">
        <f t="shared" ca="1" si="581"/>
        <v>0.10044843049327357</v>
      </c>
      <c r="AQ693" s="17">
        <f t="shared" ca="1" si="582"/>
        <v>6.2952243125904639E-2</v>
      </c>
      <c r="AS693" s="17" t="str">
        <f t="shared" ca="1" si="583"/>
        <v/>
      </c>
      <c r="AT693" s="17" t="str">
        <f t="shared" ca="1" si="584"/>
        <v/>
      </c>
      <c r="AU693" s="17" t="str">
        <f t="shared" ca="1" si="585"/>
        <v/>
      </c>
      <c r="AV693" s="17" t="str">
        <f t="shared" ca="1" si="586"/>
        <v/>
      </c>
      <c r="AW693" s="17" t="str">
        <f t="shared" ca="1" si="587"/>
        <v/>
      </c>
      <c r="AX693" s="17" t="str">
        <f t="shared" ca="1" si="588"/>
        <v/>
      </c>
      <c r="AY693" s="17" t="str">
        <f t="shared" ca="1" si="589"/>
        <v/>
      </c>
      <c r="AZ693" s="17" t="str">
        <f t="shared" ca="1" si="590"/>
        <v/>
      </c>
      <c r="BA693" s="17" t="str">
        <f t="shared" ca="1" si="591"/>
        <v/>
      </c>
      <c r="BB693" s="17">
        <f t="shared" ca="1" si="592"/>
        <v>8.237156409868196E-2</v>
      </c>
      <c r="BC693" s="17">
        <f t="shared" ca="1" si="593"/>
        <v>0.13713846789512929</v>
      </c>
      <c r="BD693" s="17">
        <f t="shared" ca="1" si="594"/>
        <v>0.19725374020186726</v>
      </c>
      <c r="BE693" s="17">
        <f t="shared" ca="1" si="595"/>
        <v>6.5157945523084182E-2</v>
      </c>
      <c r="BG693" s="17" t="str">
        <f t="shared" ca="1" si="596"/>
        <v/>
      </c>
      <c r="BH693" s="17" t="str">
        <f t="shared" ca="1" si="597"/>
        <v/>
      </c>
      <c r="BI693" s="17" t="str">
        <f t="shared" ca="1" si="598"/>
        <v/>
      </c>
      <c r="BJ693" s="17" t="str">
        <f t="shared" ca="1" si="599"/>
        <v/>
      </c>
      <c r="BK693" s="17" t="str">
        <f t="shared" ca="1" si="600"/>
        <v/>
      </c>
      <c r="BL693" s="17" t="str">
        <f t="shared" ca="1" si="601"/>
        <v/>
      </c>
      <c r="BM693" s="17" t="str">
        <f t="shared" ca="1" si="602"/>
        <v/>
      </c>
      <c r="BN693" s="17" t="str">
        <f t="shared" ca="1" si="603"/>
        <v/>
      </c>
      <c r="BO693" s="17" t="str">
        <f t="shared" ca="1" si="604"/>
        <v/>
      </c>
      <c r="BP693" s="17">
        <f t="shared" ca="1" si="605"/>
        <v>9.4367176932360852E-2</v>
      </c>
      <c r="BQ693" s="17">
        <f t="shared" ca="1" si="606"/>
        <v>0.17664864151044113</v>
      </c>
      <c r="BR693" s="17">
        <f t="shared" ca="1" si="607"/>
        <v>8.6766392676396631E-2</v>
      </c>
      <c r="BS693" s="17">
        <f t="shared" ca="1" si="608"/>
        <v>9.3178151239219353E-2</v>
      </c>
      <c r="BX693">
        <f>IF('Macrobond Imports'!FG692="","",'Macrobond Imports'!FG692)</f>
        <v>178.1</v>
      </c>
      <c r="BY693" t="str">
        <f>IF('Macrobond Imports'!AI692="","",'Macrobond Imports'!AI692)</f>
        <v/>
      </c>
      <c r="CA693" s="37">
        <f t="shared" ca="1" si="609"/>
        <v>0.19690860215053752</v>
      </c>
      <c r="CB693" s="37" t="str">
        <f t="shared" ca="1" si="610"/>
        <v/>
      </c>
    </row>
    <row r="694" spans="1:80" x14ac:dyDescent="0.25">
      <c r="A694" s="10">
        <f>IF('Macrobond Imports'!A693="","",'Macrobond Imports'!A693)</f>
        <v>38200</v>
      </c>
      <c r="B694" s="9" t="str">
        <f>IF('Macrobond Imports'!B693="","",'Macrobond Imports'!B693)</f>
        <v/>
      </c>
      <c r="C694" s="9" t="str">
        <f>IF('Macrobond Imports'!C693="","",'Macrobond Imports'!C693)</f>
        <v/>
      </c>
      <c r="D694" s="9" t="str">
        <f>IF('Macrobond Imports'!Z693="","",'Macrobond Imports'!Z693)</f>
        <v/>
      </c>
      <c r="E694" s="9" t="str">
        <f>IF('Macrobond Imports'!BH693="","",'Macrobond Imports'!BH693)</f>
        <v/>
      </c>
      <c r="F694" s="9" t="str">
        <f>IF('Macrobond Imports'!BJ693="","",'Macrobond Imports'!BJ693)</f>
        <v/>
      </c>
      <c r="G694" s="9" t="str">
        <f>IF('Macrobond Imports'!BK693="","",'Macrobond Imports'!BK693)</f>
        <v/>
      </c>
      <c r="H694" s="9" t="str">
        <f>IF('Macrobond Imports'!BL693="","",'Macrobond Imports'!BL693)</f>
        <v/>
      </c>
      <c r="I694" s="9" t="str">
        <f>IF('Macrobond Imports'!BS693="","",'Macrobond Imports'!BS693)</f>
        <v/>
      </c>
      <c r="J694" s="9" t="str">
        <f>IF('Macrobond Imports'!AA693="","",'Macrobond Imports'!AA693)</f>
        <v/>
      </c>
      <c r="K694" s="9">
        <f>IF('Macrobond Imports'!DF693="","",'Macrobond Imports'!DF693)</f>
        <v>144.4</v>
      </c>
      <c r="L694" s="9">
        <f>IF('Macrobond Imports'!EA693="","",'Macrobond Imports'!EA693)</f>
        <v>161.69999999999999</v>
      </c>
      <c r="M694" s="9">
        <f>IF('Macrobond Imports'!FA693="","",'Macrobond Imports'!FA693)</f>
        <v>125.3</v>
      </c>
      <c r="N694" s="9">
        <f>IF('Macrobond Imports'!FC693="","",'Macrobond Imports'!FC693)</f>
        <v>148.4</v>
      </c>
      <c r="P694" s="16">
        <f t="shared" si="556"/>
        <v>38200</v>
      </c>
      <c r="Q694" s="17" t="str">
        <f t="shared" si="557"/>
        <v/>
      </c>
      <c r="R694" s="17" t="str">
        <f t="shared" si="558"/>
        <v/>
      </c>
      <c r="S694" s="17" t="str">
        <f t="shared" si="559"/>
        <v/>
      </c>
      <c r="T694" s="17" t="str">
        <f t="shared" si="560"/>
        <v/>
      </c>
      <c r="U694" s="17" t="str">
        <f t="shared" si="561"/>
        <v/>
      </c>
      <c r="V694" s="17" t="str">
        <f t="shared" si="562"/>
        <v/>
      </c>
      <c r="W694" s="17" t="str">
        <f t="shared" si="563"/>
        <v/>
      </c>
      <c r="X694" s="17" t="str">
        <f t="shared" si="564"/>
        <v/>
      </c>
      <c r="Y694" s="17" t="str">
        <f t="shared" si="565"/>
        <v/>
      </c>
      <c r="Z694" s="17">
        <f t="shared" si="566"/>
        <v>1.0496850944716529E-2</v>
      </c>
      <c r="AA694" s="17">
        <f t="shared" si="567"/>
        <v>2.4798512089272418E-3</v>
      </c>
      <c r="AB694" s="17">
        <f t="shared" si="568"/>
        <v>2.1189894050529734E-2</v>
      </c>
      <c r="AC694" s="17">
        <f t="shared" si="569"/>
        <v>1.0211027910143056E-2</v>
      </c>
      <c r="AE694" s="17" t="str">
        <f t="shared" ca="1" si="570"/>
        <v/>
      </c>
      <c r="AF694" s="17" t="str">
        <f t="shared" ca="1" si="571"/>
        <v/>
      </c>
      <c r="AG694" s="17" t="str">
        <f t="shared" ca="1" si="572"/>
        <v/>
      </c>
      <c r="AH694" s="17" t="str">
        <f t="shared" ca="1" si="573"/>
        <v/>
      </c>
      <c r="AI694" s="17" t="str">
        <f t="shared" ca="1" si="574"/>
        <v/>
      </c>
      <c r="AJ694" s="17" t="str">
        <f t="shared" ca="1" si="575"/>
        <v/>
      </c>
      <c r="AK694" s="17" t="str">
        <f t="shared" ca="1" si="576"/>
        <v/>
      </c>
      <c r="AL694" s="17" t="str">
        <f t="shared" ca="1" si="577"/>
        <v/>
      </c>
      <c r="AM694" s="17" t="str">
        <f t="shared" ca="1" si="578"/>
        <v/>
      </c>
      <c r="AN694" s="17">
        <f t="shared" ca="1" si="579"/>
        <v>7.8416728902165778E-2</v>
      </c>
      <c r="AO694" s="17">
        <f t="shared" ca="1" si="580"/>
        <v>0.23623853211009149</v>
      </c>
      <c r="AP694" s="17">
        <f t="shared" ca="1" si="581"/>
        <v>0.10299295774647899</v>
      </c>
      <c r="AQ694" s="17">
        <f t="shared" ca="1" si="582"/>
        <v>7.225433526011571E-2</v>
      </c>
      <c r="AS694" s="17" t="str">
        <f t="shared" ca="1" si="583"/>
        <v/>
      </c>
      <c r="AT694" s="17" t="str">
        <f t="shared" ca="1" si="584"/>
        <v/>
      </c>
      <c r="AU694" s="17" t="str">
        <f t="shared" ca="1" si="585"/>
        <v/>
      </c>
      <c r="AV694" s="17" t="str">
        <f t="shared" ca="1" si="586"/>
        <v/>
      </c>
      <c r="AW694" s="17" t="str">
        <f t="shared" ca="1" si="587"/>
        <v/>
      </c>
      <c r="AX694" s="17" t="str">
        <f t="shared" ca="1" si="588"/>
        <v/>
      </c>
      <c r="AY694" s="17" t="str">
        <f t="shared" ca="1" si="589"/>
        <v/>
      </c>
      <c r="AZ694" s="17" t="str">
        <f t="shared" ca="1" si="590"/>
        <v/>
      </c>
      <c r="BA694" s="17" t="str">
        <f t="shared" ca="1" si="591"/>
        <v/>
      </c>
      <c r="BB694" s="17">
        <f t="shared" ca="1" si="592"/>
        <v>7.842357178727366E-2</v>
      </c>
      <c r="BC694" s="17">
        <f t="shared" ca="1" si="593"/>
        <v>2.7680026467132191E-2</v>
      </c>
      <c r="BD694" s="17">
        <f t="shared" ca="1" si="594"/>
        <v>0.18476510494649223</v>
      </c>
      <c r="BE694" s="17">
        <f t="shared" ca="1" si="595"/>
        <v>7.6210925697374643E-2</v>
      </c>
      <c r="BG694" s="17" t="str">
        <f t="shared" ca="1" si="596"/>
        <v/>
      </c>
      <c r="BH694" s="17" t="str">
        <f t="shared" ca="1" si="597"/>
        <v/>
      </c>
      <c r="BI694" s="17" t="str">
        <f t="shared" ca="1" si="598"/>
        <v/>
      </c>
      <c r="BJ694" s="17" t="str">
        <f t="shared" ca="1" si="599"/>
        <v/>
      </c>
      <c r="BK694" s="17" t="str">
        <f t="shared" ca="1" si="600"/>
        <v/>
      </c>
      <c r="BL694" s="17" t="str">
        <f t="shared" ca="1" si="601"/>
        <v/>
      </c>
      <c r="BM694" s="17" t="str">
        <f t="shared" ca="1" si="602"/>
        <v/>
      </c>
      <c r="BN694" s="17" t="str">
        <f t="shared" ca="1" si="603"/>
        <v/>
      </c>
      <c r="BO694" s="17" t="str">
        <f t="shared" ca="1" si="604"/>
        <v/>
      </c>
      <c r="BP694" s="17">
        <f t="shared" ca="1" si="605"/>
        <v>9.8084980441143221E-2</v>
      </c>
      <c r="BQ694" s="17">
        <f t="shared" ca="1" si="606"/>
        <v>0.14978690133610972</v>
      </c>
      <c r="BR694" s="17">
        <f t="shared" ca="1" si="607"/>
        <v>0.12184447323273018</v>
      </c>
      <c r="BS694" s="17">
        <f t="shared" ca="1" si="608"/>
        <v>9.5255241395636459E-2</v>
      </c>
      <c r="BX694">
        <f>IF('Macrobond Imports'!FG693="","",'Macrobond Imports'!FG693)</f>
        <v>182.2</v>
      </c>
      <c r="BY694" t="str">
        <f>IF('Macrobond Imports'!AI693="","",'Macrobond Imports'!AI693)</f>
        <v/>
      </c>
      <c r="CA694" s="37">
        <f t="shared" ca="1" si="609"/>
        <v>0.30235882773409561</v>
      </c>
      <c r="CB694" s="37" t="str">
        <f t="shared" ca="1" si="610"/>
        <v/>
      </c>
    </row>
    <row r="695" spans="1:80" x14ac:dyDescent="0.25">
      <c r="A695" s="10">
        <f>IF('Macrobond Imports'!A694="","",'Macrobond Imports'!A694)</f>
        <v>38231</v>
      </c>
      <c r="B695" s="9" t="str">
        <f>IF('Macrobond Imports'!B694="","",'Macrobond Imports'!B694)</f>
        <v/>
      </c>
      <c r="C695" s="9" t="str">
        <f>IF('Macrobond Imports'!C694="","",'Macrobond Imports'!C694)</f>
        <v/>
      </c>
      <c r="D695" s="9" t="str">
        <f>IF('Macrobond Imports'!Z694="","",'Macrobond Imports'!Z694)</f>
        <v/>
      </c>
      <c r="E695" s="9" t="str">
        <f>IF('Macrobond Imports'!BH694="","",'Macrobond Imports'!BH694)</f>
        <v/>
      </c>
      <c r="F695" s="9" t="str">
        <f>IF('Macrobond Imports'!BJ694="","",'Macrobond Imports'!BJ694)</f>
        <v/>
      </c>
      <c r="G695" s="9" t="str">
        <f>IF('Macrobond Imports'!BK694="","",'Macrobond Imports'!BK694)</f>
        <v/>
      </c>
      <c r="H695" s="9" t="str">
        <f>IF('Macrobond Imports'!BL694="","",'Macrobond Imports'!BL694)</f>
        <v/>
      </c>
      <c r="I695" s="9" t="str">
        <f>IF('Macrobond Imports'!BS694="","",'Macrobond Imports'!BS694)</f>
        <v/>
      </c>
      <c r="J695" s="9" t="str">
        <f>IF('Macrobond Imports'!AA694="","",'Macrobond Imports'!AA694)</f>
        <v/>
      </c>
      <c r="K695" s="9">
        <f>IF('Macrobond Imports'!DF694="","",'Macrobond Imports'!DF694)</f>
        <v>144.80000000000001</v>
      </c>
      <c r="L695" s="9">
        <f>IF('Macrobond Imports'!EA694="","",'Macrobond Imports'!EA694)</f>
        <v>154</v>
      </c>
      <c r="M695" s="9">
        <f>IF('Macrobond Imports'!FA694="","",'Macrobond Imports'!FA694)</f>
        <v>123.4</v>
      </c>
      <c r="N695" s="9">
        <f>IF('Macrobond Imports'!FC694="","",'Macrobond Imports'!FC694)</f>
        <v>149.6</v>
      </c>
      <c r="P695" s="16">
        <f t="shared" si="556"/>
        <v>38231</v>
      </c>
      <c r="Q695" s="17" t="str">
        <f t="shared" si="557"/>
        <v/>
      </c>
      <c r="R695" s="17" t="str">
        <f t="shared" si="558"/>
        <v/>
      </c>
      <c r="S695" s="17" t="str">
        <f t="shared" si="559"/>
        <v/>
      </c>
      <c r="T695" s="17" t="str">
        <f t="shared" si="560"/>
        <v/>
      </c>
      <c r="U695" s="17" t="str">
        <f t="shared" si="561"/>
        <v/>
      </c>
      <c r="V695" s="17" t="str">
        <f t="shared" si="562"/>
        <v/>
      </c>
      <c r="W695" s="17" t="str">
        <f t="shared" si="563"/>
        <v/>
      </c>
      <c r="X695" s="17" t="str">
        <f t="shared" si="564"/>
        <v/>
      </c>
      <c r="Y695" s="17" t="str">
        <f t="shared" si="565"/>
        <v/>
      </c>
      <c r="Z695" s="17">
        <f t="shared" si="566"/>
        <v>2.7700831024930483E-3</v>
      </c>
      <c r="AA695" s="17">
        <f t="shared" si="567"/>
        <v>-4.7619047619047561E-2</v>
      </c>
      <c r="AB695" s="17">
        <f t="shared" si="568"/>
        <v>-1.5163607342378205E-2</v>
      </c>
      <c r="AC695" s="17">
        <f t="shared" si="569"/>
        <v>8.0862533692722671E-3</v>
      </c>
      <c r="AE695" s="17" t="str">
        <f t="shared" ca="1" si="570"/>
        <v/>
      </c>
      <c r="AF695" s="17" t="str">
        <f t="shared" ca="1" si="571"/>
        <v/>
      </c>
      <c r="AG695" s="17" t="str">
        <f t="shared" ca="1" si="572"/>
        <v/>
      </c>
      <c r="AH695" s="17" t="str">
        <f t="shared" ca="1" si="573"/>
        <v/>
      </c>
      <c r="AI695" s="17" t="str">
        <f t="shared" ca="1" si="574"/>
        <v/>
      </c>
      <c r="AJ695" s="17" t="str">
        <f t="shared" ca="1" si="575"/>
        <v/>
      </c>
      <c r="AK695" s="17" t="str">
        <f t="shared" ca="1" si="576"/>
        <v/>
      </c>
      <c r="AL695" s="17" t="str">
        <f t="shared" ca="1" si="577"/>
        <v/>
      </c>
      <c r="AM695" s="17" t="str">
        <f t="shared" ca="1" si="578"/>
        <v/>
      </c>
      <c r="AN695" s="17">
        <f t="shared" ca="1" si="579"/>
        <v>8.2212257100149566E-2</v>
      </c>
      <c r="AO695" s="17">
        <f t="shared" ca="1" si="580"/>
        <v>0.14583333333333326</v>
      </c>
      <c r="AP695" s="17">
        <f t="shared" ca="1" si="581"/>
        <v>0.11171171171171168</v>
      </c>
      <c r="AQ695" s="17">
        <f t="shared" ca="1" si="582"/>
        <v>7.7809798270893182E-2</v>
      </c>
      <c r="AS695" s="17" t="str">
        <f t="shared" ca="1" si="583"/>
        <v/>
      </c>
      <c r="AT695" s="17" t="str">
        <f t="shared" ca="1" si="584"/>
        <v/>
      </c>
      <c r="AU695" s="17" t="str">
        <f t="shared" ca="1" si="585"/>
        <v/>
      </c>
      <c r="AV695" s="17" t="str">
        <f t="shared" ca="1" si="586"/>
        <v/>
      </c>
      <c r="AW695" s="17" t="str">
        <f t="shared" ca="1" si="587"/>
        <v/>
      </c>
      <c r="AX695" s="17" t="str">
        <f t="shared" ca="1" si="588"/>
        <v/>
      </c>
      <c r="AY695" s="17" t="str">
        <f t="shared" ca="1" si="589"/>
        <v/>
      </c>
      <c r="AZ695" s="17" t="str">
        <f t="shared" ca="1" si="590"/>
        <v/>
      </c>
      <c r="BA695" s="17" t="str">
        <f t="shared" ca="1" si="591"/>
        <v/>
      </c>
      <c r="BB695" s="17">
        <f t="shared" ca="1" si="592"/>
        <v>7.5166840852123551E-2</v>
      </c>
      <c r="BC695" s="17">
        <f t="shared" ca="1" si="593"/>
        <v>-0.17321464235101069</v>
      </c>
      <c r="BD695" s="17">
        <f t="shared" ca="1" si="594"/>
        <v>7.1068964573817839E-2</v>
      </c>
      <c r="BE695" s="17">
        <f t="shared" ca="1" si="595"/>
        <v>9.6318855645590506E-2</v>
      </c>
      <c r="BG695" s="17" t="str">
        <f t="shared" ca="1" si="596"/>
        <v/>
      </c>
      <c r="BH695" s="17" t="str">
        <f t="shared" ca="1" si="597"/>
        <v/>
      </c>
      <c r="BI695" s="17" t="str">
        <f t="shared" ca="1" si="598"/>
        <v/>
      </c>
      <c r="BJ695" s="17" t="str">
        <f t="shared" ca="1" si="599"/>
        <v/>
      </c>
      <c r="BK695" s="17" t="str">
        <f t="shared" ca="1" si="600"/>
        <v/>
      </c>
      <c r="BL695" s="17" t="str">
        <f t="shared" ca="1" si="601"/>
        <v/>
      </c>
      <c r="BM695" s="17" t="str">
        <f t="shared" ca="1" si="602"/>
        <v/>
      </c>
      <c r="BN695" s="17" t="str">
        <f t="shared" ca="1" si="603"/>
        <v/>
      </c>
      <c r="BO695" s="17" t="str">
        <f t="shared" ca="1" si="604"/>
        <v/>
      </c>
      <c r="BP695" s="17">
        <f t="shared" ca="1" si="605"/>
        <v>9.462394333255375E-2</v>
      </c>
      <c r="BQ695" s="17">
        <f t="shared" ca="1" si="606"/>
        <v>1.0471132804777517E-2</v>
      </c>
      <c r="BR695" s="17">
        <f t="shared" ca="1" si="607"/>
        <v>0.12196282856563956</v>
      </c>
      <c r="BS695" s="17">
        <f t="shared" ca="1" si="608"/>
        <v>9.5970159267125377E-2</v>
      </c>
      <c r="BX695">
        <f>IF('Macrobond Imports'!FG694="","",'Macrobond Imports'!FG694)</f>
        <v>166.8</v>
      </c>
      <c r="BY695" t="str">
        <f>IF('Macrobond Imports'!AI694="","",'Macrobond Imports'!AI694)</f>
        <v/>
      </c>
      <c r="CA695" s="37">
        <f t="shared" ca="1" si="609"/>
        <v>0.2052023121387283</v>
      </c>
      <c r="CB695" s="37" t="str">
        <f t="shared" ca="1" si="610"/>
        <v/>
      </c>
    </row>
    <row r="696" spans="1:80" x14ac:dyDescent="0.25">
      <c r="A696" s="10">
        <f>IF('Macrobond Imports'!A695="","",'Macrobond Imports'!A695)</f>
        <v>38261</v>
      </c>
      <c r="B696" s="9" t="str">
        <f>IF('Macrobond Imports'!B695="","",'Macrobond Imports'!B695)</f>
        <v/>
      </c>
      <c r="C696" s="9" t="str">
        <f>IF('Macrobond Imports'!C695="","",'Macrobond Imports'!C695)</f>
        <v/>
      </c>
      <c r="D696" s="9" t="str">
        <f>IF('Macrobond Imports'!Z695="","",'Macrobond Imports'!Z695)</f>
        <v/>
      </c>
      <c r="E696" s="9" t="str">
        <f>IF('Macrobond Imports'!BH695="","",'Macrobond Imports'!BH695)</f>
        <v/>
      </c>
      <c r="F696" s="9" t="str">
        <f>IF('Macrobond Imports'!BJ695="","",'Macrobond Imports'!BJ695)</f>
        <v/>
      </c>
      <c r="G696" s="9" t="str">
        <f>IF('Macrobond Imports'!BK695="","",'Macrobond Imports'!BK695)</f>
        <v/>
      </c>
      <c r="H696" s="9" t="str">
        <f>IF('Macrobond Imports'!BL695="","",'Macrobond Imports'!BL695)</f>
        <v/>
      </c>
      <c r="I696" s="9" t="str">
        <f>IF('Macrobond Imports'!BS695="","",'Macrobond Imports'!BS695)</f>
        <v/>
      </c>
      <c r="J696" s="9" t="str">
        <f>IF('Macrobond Imports'!AA695="","",'Macrobond Imports'!AA695)</f>
        <v/>
      </c>
      <c r="K696" s="9">
        <f>IF('Macrobond Imports'!DF695="","",'Macrobond Imports'!DF695)</f>
        <v>146.6</v>
      </c>
      <c r="L696" s="9">
        <f>IF('Macrobond Imports'!EA695="","",'Macrobond Imports'!EA695)</f>
        <v>161</v>
      </c>
      <c r="M696" s="9">
        <f>IF('Macrobond Imports'!FA695="","",'Macrobond Imports'!FA695)</f>
        <v>130</v>
      </c>
      <c r="N696" s="9">
        <f>IF('Macrobond Imports'!FC695="","",'Macrobond Imports'!FC695)</f>
        <v>150.19999999999999</v>
      </c>
      <c r="P696" s="16">
        <f t="shared" si="556"/>
        <v>38261</v>
      </c>
      <c r="Q696" s="17" t="str">
        <f t="shared" si="557"/>
        <v/>
      </c>
      <c r="R696" s="17" t="str">
        <f t="shared" si="558"/>
        <v/>
      </c>
      <c r="S696" s="17" t="str">
        <f t="shared" si="559"/>
        <v/>
      </c>
      <c r="T696" s="17" t="str">
        <f t="shared" si="560"/>
        <v/>
      </c>
      <c r="U696" s="17" t="str">
        <f t="shared" si="561"/>
        <v/>
      </c>
      <c r="V696" s="17" t="str">
        <f t="shared" si="562"/>
        <v/>
      </c>
      <c r="W696" s="17" t="str">
        <f t="shared" si="563"/>
        <v/>
      </c>
      <c r="X696" s="17" t="str">
        <f t="shared" si="564"/>
        <v/>
      </c>
      <c r="Y696" s="17" t="str">
        <f t="shared" si="565"/>
        <v/>
      </c>
      <c r="Z696" s="17">
        <f t="shared" si="566"/>
        <v>1.2430939226519166E-2</v>
      </c>
      <c r="AA696" s="17">
        <f t="shared" si="567"/>
        <v>4.5454545454545414E-2</v>
      </c>
      <c r="AB696" s="17">
        <f t="shared" si="568"/>
        <v>5.3484602917341917E-2</v>
      </c>
      <c r="AC696" s="17">
        <f t="shared" si="569"/>
        <v>4.0106951871656804E-3</v>
      </c>
      <c r="AE696" s="17" t="str">
        <f t="shared" ca="1" si="570"/>
        <v/>
      </c>
      <c r="AF696" s="17" t="str">
        <f t="shared" ca="1" si="571"/>
        <v/>
      </c>
      <c r="AG696" s="17" t="str">
        <f t="shared" ca="1" si="572"/>
        <v/>
      </c>
      <c r="AH696" s="17" t="str">
        <f t="shared" ca="1" si="573"/>
        <v/>
      </c>
      <c r="AI696" s="17" t="str">
        <f t="shared" ca="1" si="574"/>
        <v/>
      </c>
      <c r="AJ696" s="17" t="str">
        <f t="shared" ca="1" si="575"/>
        <v/>
      </c>
      <c r="AK696" s="17" t="str">
        <f t="shared" ca="1" si="576"/>
        <v/>
      </c>
      <c r="AL696" s="17" t="str">
        <f t="shared" ca="1" si="577"/>
        <v/>
      </c>
      <c r="AM696" s="17" t="str">
        <f t="shared" ca="1" si="578"/>
        <v/>
      </c>
      <c r="AN696" s="17">
        <f t="shared" ca="1" si="579"/>
        <v>9.2399403874813713E-2</v>
      </c>
      <c r="AO696" s="17">
        <f t="shared" ca="1" si="580"/>
        <v>0.16497829232995675</v>
      </c>
      <c r="AP696" s="17">
        <f t="shared" ca="1" si="581"/>
        <v>0.17011701170117011</v>
      </c>
      <c r="AQ696" s="17">
        <f t="shared" ca="1" si="582"/>
        <v>7.9798705966930283E-2</v>
      </c>
      <c r="AS696" s="17" t="str">
        <f t="shared" ca="1" si="583"/>
        <v/>
      </c>
      <c r="AT696" s="17" t="str">
        <f t="shared" ca="1" si="584"/>
        <v/>
      </c>
      <c r="AU696" s="17" t="str">
        <f t="shared" ca="1" si="585"/>
        <v/>
      </c>
      <c r="AV696" s="17" t="str">
        <f t="shared" ca="1" si="586"/>
        <v/>
      </c>
      <c r="AW696" s="17" t="str">
        <f t="shared" ca="1" si="587"/>
        <v/>
      </c>
      <c r="AX696" s="17" t="str">
        <f t="shared" ca="1" si="588"/>
        <v/>
      </c>
      <c r="AY696" s="17" t="str">
        <f t="shared" ca="1" si="589"/>
        <v/>
      </c>
      <c r="AZ696" s="17" t="str">
        <f t="shared" ca="1" si="590"/>
        <v/>
      </c>
      <c r="BA696" s="17" t="str">
        <f t="shared" ca="1" si="591"/>
        <v/>
      </c>
      <c r="BB696" s="17">
        <f t="shared" ca="1" si="592"/>
        <v>0.10766125834514328</v>
      </c>
      <c r="BC696" s="17">
        <f t="shared" ca="1" si="593"/>
        <v>-7.4188242402962734E-3</v>
      </c>
      <c r="BD696" s="17">
        <f t="shared" ca="1" si="594"/>
        <v>0.26007141125282596</v>
      </c>
      <c r="BE696" s="17">
        <f t="shared" ca="1" si="595"/>
        <v>9.2930504248657453E-2</v>
      </c>
      <c r="BG696" s="17" t="str">
        <f t="shared" ca="1" si="596"/>
        <v/>
      </c>
      <c r="BH696" s="17" t="str">
        <f t="shared" ca="1" si="597"/>
        <v/>
      </c>
      <c r="BI696" s="17" t="str">
        <f t="shared" ca="1" si="598"/>
        <v/>
      </c>
      <c r="BJ696" s="17" t="str">
        <f t="shared" ca="1" si="599"/>
        <v/>
      </c>
      <c r="BK696" s="17" t="str">
        <f t="shared" ca="1" si="600"/>
        <v/>
      </c>
      <c r="BL696" s="17" t="str">
        <f t="shared" ca="1" si="601"/>
        <v/>
      </c>
      <c r="BM696" s="17" t="str">
        <f t="shared" ca="1" si="602"/>
        <v/>
      </c>
      <c r="BN696" s="17" t="str">
        <f t="shared" ca="1" si="603"/>
        <v/>
      </c>
      <c r="BO696" s="17" t="str">
        <f t="shared" ca="1" si="604"/>
        <v/>
      </c>
      <c r="BP696" s="17">
        <f t="shared" ca="1" si="605"/>
        <v>9.4943399763908864E-2</v>
      </c>
      <c r="BQ696" s="17">
        <f t="shared" ca="1" si="606"/>
        <v>6.2403989763279988E-2</v>
      </c>
      <c r="BR696" s="17">
        <f t="shared" ca="1" si="607"/>
        <v>0.22826105126063934</v>
      </c>
      <c r="BS696" s="17">
        <f t="shared" ca="1" si="608"/>
        <v>7.8954869540430739E-2</v>
      </c>
      <c r="BX696">
        <f>IF('Macrobond Imports'!FG695="","",'Macrobond Imports'!FG695)</f>
        <v>182.1</v>
      </c>
      <c r="BY696" t="str">
        <f>IF('Macrobond Imports'!AI695="","",'Macrobond Imports'!AI695)</f>
        <v/>
      </c>
      <c r="CA696" s="37">
        <f t="shared" ca="1" si="609"/>
        <v>0.353903345724907</v>
      </c>
      <c r="CB696" s="37" t="str">
        <f t="shared" ca="1" si="610"/>
        <v/>
      </c>
    </row>
    <row r="697" spans="1:80" x14ac:dyDescent="0.25">
      <c r="A697" s="10">
        <f>IF('Macrobond Imports'!A696="","",'Macrobond Imports'!A696)</f>
        <v>38292</v>
      </c>
      <c r="B697" s="9" t="str">
        <f>IF('Macrobond Imports'!B696="","",'Macrobond Imports'!B696)</f>
        <v/>
      </c>
      <c r="C697" s="9" t="str">
        <f>IF('Macrobond Imports'!C696="","",'Macrobond Imports'!C696)</f>
        <v/>
      </c>
      <c r="D697" s="9" t="str">
        <f>IF('Macrobond Imports'!Z696="","",'Macrobond Imports'!Z696)</f>
        <v/>
      </c>
      <c r="E697" s="9" t="str">
        <f>IF('Macrobond Imports'!BH696="","",'Macrobond Imports'!BH696)</f>
        <v/>
      </c>
      <c r="F697" s="9" t="str">
        <f>IF('Macrobond Imports'!BJ696="","",'Macrobond Imports'!BJ696)</f>
        <v/>
      </c>
      <c r="G697" s="9" t="str">
        <f>IF('Macrobond Imports'!BK696="","",'Macrobond Imports'!BK696)</f>
        <v/>
      </c>
      <c r="H697" s="9" t="str">
        <f>IF('Macrobond Imports'!BL696="","",'Macrobond Imports'!BL696)</f>
        <v/>
      </c>
      <c r="I697" s="9" t="str">
        <f>IF('Macrobond Imports'!BS696="","",'Macrobond Imports'!BS696)</f>
        <v/>
      </c>
      <c r="J697" s="9" t="str">
        <f>IF('Macrobond Imports'!AA696="","",'Macrobond Imports'!AA696)</f>
        <v/>
      </c>
      <c r="K697" s="9">
        <f>IF('Macrobond Imports'!DF696="","",'Macrobond Imports'!DF696)</f>
        <v>147.9</v>
      </c>
      <c r="L697" s="9">
        <f>IF('Macrobond Imports'!EA696="","",'Macrobond Imports'!EA696)</f>
        <v>172.7</v>
      </c>
      <c r="M697" s="9">
        <f>IF('Macrobond Imports'!FA696="","",'Macrobond Imports'!FA696)</f>
        <v>134.80000000000001</v>
      </c>
      <c r="N697" s="9">
        <f>IF('Macrobond Imports'!FC696="","",'Macrobond Imports'!FC696)</f>
        <v>150.69999999999999</v>
      </c>
      <c r="P697" s="16">
        <f t="shared" si="556"/>
        <v>38292</v>
      </c>
      <c r="Q697" s="17" t="str">
        <f t="shared" si="557"/>
        <v/>
      </c>
      <c r="R697" s="17" t="str">
        <f t="shared" si="558"/>
        <v/>
      </c>
      <c r="S697" s="17" t="str">
        <f t="shared" si="559"/>
        <v/>
      </c>
      <c r="T697" s="17" t="str">
        <f t="shared" si="560"/>
        <v/>
      </c>
      <c r="U697" s="17" t="str">
        <f t="shared" si="561"/>
        <v/>
      </c>
      <c r="V697" s="17" t="str">
        <f t="shared" si="562"/>
        <v/>
      </c>
      <c r="W697" s="17" t="str">
        <f t="shared" si="563"/>
        <v/>
      </c>
      <c r="X697" s="17" t="str">
        <f t="shared" si="564"/>
        <v/>
      </c>
      <c r="Y697" s="17" t="str">
        <f t="shared" si="565"/>
        <v/>
      </c>
      <c r="Z697" s="17">
        <f t="shared" si="566"/>
        <v>8.867667121418954E-3</v>
      </c>
      <c r="AA697" s="17">
        <f t="shared" si="567"/>
        <v>7.2670807453416142E-2</v>
      </c>
      <c r="AB697" s="17">
        <f t="shared" si="568"/>
        <v>3.6923076923077058E-2</v>
      </c>
      <c r="AC697" s="17">
        <f t="shared" si="569"/>
        <v>3.3288948069241098E-3</v>
      </c>
      <c r="AE697" s="17" t="str">
        <f t="shared" ca="1" si="570"/>
        <v/>
      </c>
      <c r="AF697" s="17" t="str">
        <f t="shared" ca="1" si="571"/>
        <v/>
      </c>
      <c r="AG697" s="17" t="str">
        <f t="shared" ca="1" si="572"/>
        <v/>
      </c>
      <c r="AH697" s="17" t="str">
        <f t="shared" ca="1" si="573"/>
        <v/>
      </c>
      <c r="AI697" s="17" t="str">
        <f t="shared" ca="1" si="574"/>
        <v/>
      </c>
      <c r="AJ697" s="17" t="str">
        <f t="shared" ca="1" si="575"/>
        <v/>
      </c>
      <c r="AK697" s="17" t="str">
        <f t="shared" ca="1" si="576"/>
        <v/>
      </c>
      <c r="AL697" s="17" t="str">
        <f t="shared" ca="1" si="577"/>
        <v/>
      </c>
      <c r="AM697" s="17" t="str">
        <f t="shared" ca="1" si="578"/>
        <v/>
      </c>
      <c r="AN697" s="17">
        <f t="shared" ca="1" si="579"/>
        <v>0.10208643815201213</v>
      </c>
      <c r="AO697" s="17">
        <f t="shared" ca="1" si="580"/>
        <v>0.25235678027556196</v>
      </c>
      <c r="AP697" s="17">
        <f t="shared" ca="1" si="581"/>
        <v>0.22992700729927029</v>
      </c>
      <c r="AQ697" s="17">
        <f t="shared" ca="1" si="582"/>
        <v>8.183776022971978E-2</v>
      </c>
      <c r="AS697" s="17" t="str">
        <f t="shared" ca="1" si="583"/>
        <v/>
      </c>
      <c r="AT697" s="17" t="str">
        <f t="shared" ca="1" si="584"/>
        <v/>
      </c>
      <c r="AU697" s="17" t="str">
        <f t="shared" ca="1" si="585"/>
        <v/>
      </c>
      <c r="AV697" s="17" t="str">
        <f t="shared" ca="1" si="586"/>
        <v/>
      </c>
      <c r="AW697" s="17" t="str">
        <f t="shared" ca="1" si="587"/>
        <v/>
      </c>
      <c r="AX697" s="17" t="str">
        <f t="shared" ca="1" si="588"/>
        <v/>
      </c>
      <c r="AY697" s="17" t="str">
        <f t="shared" ca="1" si="589"/>
        <v/>
      </c>
      <c r="AZ697" s="17" t="str">
        <f t="shared" ca="1" si="590"/>
        <v/>
      </c>
      <c r="BA697" s="17" t="str">
        <f t="shared" ca="1" si="591"/>
        <v/>
      </c>
      <c r="BB697" s="17">
        <f t="shared" ca="1" si="592"/>
        <v>0.10053516268977081</v>
      </c>
      <c r="BC697" s="17">
        <f t="shared" ca="1" si="593"/>
        <v>0.30115570616390475</v>
      </c>
      <c r="BD697" s="17">
        <f t="shared" ca="1" si="594"/>
        <v>0.3395387607376037</v>
      </c>
      <c r="BE697" s="17">
        <f t="shared" ca="1" si="595"/>
        <v>6.3450807816346488E-2</v>
      </c>
      <c r="BG697" s="17" t="str">
        <f t="shared" ca="1" si="596"/>
        <v/>
      </c>
      <c r="BH697" s="17" t="str">
        <f t="shared" ca="1" si="597"/>
        <v/>
      </c>
      <c r="BI697" s="17" t="str">
        <f t="shared" ca="1" si="598"/>
        <v/>
      </c>
      <c r="BJ697" s="17" t="str">
        <f t="shared" ca="1" si="599"/>
        <v/>
      </c>
      <c r="BK697" s="17" t="str">
        <f t="shared" ca="1" si="600"/>
        <v/>
      </c>
      <c r="BL697" s="17" t="str">
        <f t="shared" ca="1" si="601"/>
        <v/>
      </c>
      <c r="BM697" s="17" t="str">
        <f t="shared" ca="1" si="602"/>
        <v/>
      </c>
      <c r="BN697" s="17" t="str">
        <f t="shared" ca="1" si="603"/>
        <v/>
      </c>
      <c r="BO697" s="17" t="str">
        <f t="shared" ca="1" si="604"/>
        <v/>
      </c>
      <c r="BP697" s="17">
        <f t="shared" ca="1" si="605"/>
        <v>8.9423269911832914E-2</v>
      </c>
      <c r="BQ697" s="17">
        <f t="shared" ca="1" si="606"/>
        <v>0.15636141865265496</v>
      </c>
      <c r="BR697" s="17">
        <f t="shared" ca="1" si="607"/>
        <v>0.25977727414221174</v>
      </c>
      <c r="BS697" s="17">
        <f t="shared" ca="1" si="608"/>
        <v>6.9811842481495523E-2</v>
      </c>
      <c r="BX697">
        <f>IF('Macrobond Imports'!FG696="","",'Macrobond Imports'!FG696)</f>
        <v>208.6</v>
      </c>
      <c r="BY697" t="str">
        <f>IF('Macrobond Imports'!AI696="","",'Macrobond Imports'!AI696)</f>
        <v/>
      </c>
      <c r="CA697" s="37">
        <f t="shared" ca="1" si="609"/>
        <v>0.57196684250188401</v>
      </c>
      <c r="CB697" s="37" t="str">
        <f t="shared" ca="1" si="610"/>
        <v/>
      </c>
    </row>
    <row r="698" spans="1:80" x14ac:dyDescent="0.25">
      <c r="A698" s="10">
        <f>IF('Macrobond Imports'!A697="","",'Macrobond Imports'!A697)</f>
        <v>38322</v>
      </c>
      <c r="B698" s="9" t="str">
        <f>IF('Macrobond Imports'!B697="","",'Macrobond Imports'!B697)</f>
        <v/>
      </c>
      <c r="C698" s="9" t="str">
        <f>IF('Macrobond Imports'!C697="","",'Macrobond Imports'!C697)</f>
        <v/>
      </c>
      <c r="D698" s="9" t="str">
        <f>IF('Macrobond Imports'!Z697="","",'Macrobond Imports'!Z697)</f>
        <v/>
      </c>
      <c r="E698" s="9" t="str">
        <f>IF('Macrobond Imports'!BH697="","",'Macrobond Imports'!BH697)</f>
        <v/>
      </c>
      <c r="F698" s="9" t="str">
        <f>IF('Macrobond Imports'!BJ697="","",'Macrobond Imports'!BJ697)</f>
        <v/>
      </c>
      <c r="G698" s="9" t="str">
        <f>IF('Macrobond Imports'!BK697="","",'Macrobond Imports'!BK697)</f>
        <v/>
      </c>
      <c r="H698" s="9" t="str">
        <f>IF('Macrobond Imports'!BL697="","",'Macrobond Imports'!BL697)</f>
        <v/>
      </c>
      <c r="I698" s="9" t="str">
        <f>IF('Macrobond Imports'!BS697="","",'Macrobond Imports'!BS697)</f>
        <v/>
      </c>
      <c r="J698" s="9" t="str">
        <f>IF('Macrobond Imports'!AA697="","",'Macrobond Imports'!AA697)</f>
        <v/>
      </c>
      <c r="K698" s="9">
        <f>IF('Macrobond Imports'!DF697="","",'Macrobond Imports'!DF697)</f>
        <v>147.69999999999999</v>
      </c>
      <c r="L698" s="9">
        <f>IF('Macrobond Imports'!EA697="","",'Macrobond Imports'!EA697)</f>
        <v>167.2</v>
      </c>
      <c r="M698" s="9">
        <f>IF('Macrobond Imports'!FA697="","",'Macrobond Imports'!FA697)</f>
        <v>131.5</v>
      </c>
      <c r="N698" s="9">
        <f>IF('Macrobond Imports'!FC697="","",'Macrobond Imports'!FC697)</f>
        <v>151.30000000000001</v>
      </c>
      <c r="P698" s="16">
        <f t="shared" si="556"/>
        <v>38322</v>
      </c>
      <c r="Q698" s="17" t="str">
        <f t="shared" si="557"/>
        <v/>
      </c>
      <c r="R698" s="17" t="str">
        <f t="shared" si="558"/>
        <v/>
      </c>
      <c r="S698" s="17" t="str">
        <f t="shared" si="559"/>
        <v/>
      </c>
      <c r="T698" s="17" t="str">
        <f t="shared" si="560"/>
        <v/>
      </c>
      <c r="U698" s="17" t="str">
        <f t="shared" si="561"/>
        <v/>
      </c>
      <c r="V698" s="17" t="str">
        <f t="shared" si="562"/>
        <v/>
      </c>
      <c r="W698" s="17" t="str">
        <f t="shared" si="563"/>
        <v/>
      </c>
      <c r="X698" s="17" t="str">
        <f t="shared" si="564"/>
        <v/>
      </c>
      <c r="Y698" s="17" t="str">
        <f t="shared" si="565"/>
        <v/>
      </c>
      <c r="Z698" s="17">
        <f t="shared" si="566"/>
        <v>-1.3522650439486972E-3</v>
      </c>
      <c r="AA698" s="17">
        <f t="shared" si="567"/>
        <v>-3.1847133757961776E-2</v>
      </c>
      <c r="AB698" s="17">
        <f t="shared" si="568"/>
        <v>-2.4480712166172203E-2</v>
      </c>
      <c r="AC698" s="17">
        <f t="shared" si="569"/>
        <v>3.9814200398142763E-3</v>
      </c>
      <c r="AE698" s="17" t="str">
        <f t="shared" ca="1" si="570"/>
        <v/>
      </c>
      <c r="AF698" s="17" t="str">
        <f t="shared" ca="1" si="571"/>
        <v/>
      </c>
      <c r="AG698" s="17" t="str">
        <f t="shared" ca="1" si="572"/>
        <v/>
      </c>
      <c r="AH698" s="17" t="str">
        <f t="shared" ca="1" si="573"/>
        <v/>
      </c>
      <c r="AI698" s="17" t="str">
        <f t="shared" ca="1" si="574"/>
        <v/>
      </c>
      <c r="AJ698" s="17" t="str">
        <f t="shared" ca="1" si="575"/>
        <v/>
      </c>
      <c r="AK698" s="17" t="str">
        <f t="shared" ca="1" si="576"/>
        <v/>
      </c>
      <c r="AL698" s="17" t="str">
        <f t="shared" ca="1" si="577"/>
        <v/>
      </c>
      <c r="AM698" s="17" t="str">
        <f t="shared" ca="1" si="578"/>
        <v/>
      </c>
      <c r="AN698" s="17">
        <f t="shared" ca="1" si="579"/>
        <v>9.4074074074073977E-2</v>
      </c>
      <c r="AO698" s="17">
        <f t="shared" ca="1" si="580"/>
        <v>0.17415730337078639</v>
      </c>
      <c r="AP698" s="17">
        <f t="shared" ca="1" si="581"/>
        <v>0.16681455190771954</v>
      </c>
      <c r="AQ698" s="17">
        <f t="shared" ca="1" si="582"/>
        <v>8.3810888252149107E-2</v>
      </c>
      <c r="AS698" s="17" t="str">
        <f t="shared" ca="1" si="583"/>
        <v/>
      </c>
      <c r="AT698" s="17" t="str">
        <f t="shared" ca="1" si="584"/>
        <v/>
      </c>
      <c r="AU698" s="17" t="str">
        <f t="shared" ca="1" si="585"/>
        <v/>
      </c>
      <c r="AV698" s="17" t="str">
        <f t="shared" ca="1" si="586"/>
        <v/>
      </c>
      <c r="AW698" s="17" t="str">
        <f t="shared" ca="1" si="587"/>
        <v/>
      </c>
      <c r="AX698" s="17" t="str">
        <f t="shared" ca="1" si="588"/>
        <v/>
      </c>
      <c r="AY698" s="17" t="str">
        <f t="shared" ca="1" si="589"/>
        <v/>
      </c>
      <c r="AZ698" s="17" t="str">
        <f t="shared" ca="1" si="590"/>
        <v/>
      </c>
      <c r="BA698" s="17" t="str">
        <f t="shared" ca="1" si="591"/>
        <v/>
      </c>
      <c r="BB698" s="17">
        <f t="shared" ca="1" si="592"/>
        <v>8.2549425316162939E-2</v>
      </c>
      <c r="BC698" s="17">
        <f t="shared" ca="1" si="593"/>
        <v>0.38951170345689268</v>
      </c>
      <c r="BD698" s="17">
        <f t="shared" ca="1" si="594"/>
        <v>0.28956243168261109</v>
      </c>
      <c r="BE698" s="17">
        <f t="shared" ca="1" si="595"/>
        <v>4.6235225164990901E-2</v>
      </c>
      <c r="BG698" s="17" t="str">
        <f t="shared" ca="1" si="596"/>
        <v/>
      </c>
      <c r="BH698" s="17" t="str">
        <f t="shared" ca="1" si="597"/>
        <v/>
      </c>
      <c r="BI698" s="17" t="str">
        <f t="shared" ca="1" si="598"/>
        <v/>
      </c>
      <c r="BJ698" s="17" t="str">
        <f t="shared" ca="1" si="599"/>
        <v/>
      </c>
      <c r="BK698" s="17" t="str">
        <f t="shared" ca="1" si="600"/>
        <v/>
      </c>
      <c r="BL698" s="17" t="str">
        <f t="shared" ca="1" si="601"/>
        <v/>
      </c>
      <c r="BM698" s="17" t="str">
        <f t="shared" ca="1" si="602"/>
        <v/>
      </c>
      <c r="BN698" s="17" t="str">
        <f t="shared" ca="1" si="603"/>
        <v/>
      </c>
      <c r="BO698" s="17" t="str">
        <f t="shared" ca="1" si="604"/>
        <v/>
      </c>
      <c r="BP698" s="17">
        <f t="shared" ca="1" si="605"/>
        <v>7.8851818223179659E-2</v>
      </c>
      <c r="BQ698" s="17">
        <f t="shared" ca="1" si="606"/>
        <v>7.1833910034601711E-2</v>
      </c>
      <c r="BR698" s="17">
        <f t="shared" ca="1" si="607"/>
        <v>0.17524903678139214</v>
      </c>
      <c r="BS698" s="17">
        <f t="shared" ca="1" si="608"/>
        <v>7.0984315846403634E-2</v>
      </c>
      <c r="BX698">
        <f>IF('Macrobond Imports'!FG697="","",'Macrobond Imports'!FG697)</f>
        <v>193.3</v>
      </c>
      <c r="BY698" t="str">
        <f>IF('Macrobond Imports'!AI697="","",'Macrobond Imports'!AI697)</f>
        <v/>
      </c>
      <c r="CA698" s="37">
        <f t="shared" ca="1" si="609"/>
        <v>0.35935302390998602</v>
      </c>
      <c r="CB698" s="37" t="str">
        <f t="shared" ca="1" si="610"/>
        <v/>
      </c>
    </row>
    <row r="699" spans="1:80" x14ac:dyDescent="0.25">
      <c r="A699" s="10">
        <f>IF('Macrobond Imports'!A698="","",'Macrobond Imports'!A698)</f>
        <v>38353</v>
      </c>
      <c r="B699" s="9" t="str">
        <f>IF('Macrobond Imports'!B698="","",'Macrobond Imports'!B698)</f>
        <v/>
      </c>
      <c r="C699" s="9" t="str">
        <f>IF('Macrobond Imports'!C698="","",'Macrobond Imports'!C698)</f>
        <v/>
      </c>
      <c r="D699" s="9" t="str">
        <f>IF('Macrobond Imports'!Z698="","",'Macrobond Imports'!Z698)</f>
        <v/>
      </c>
      <c r="E699" s="9" t="str">
        <f>IF('Macrobond Imports'!BH698="","",'Macrobond Imports'!BH698)</f>
        <v/>
      </c>
      <c r="F699" s="9" t="str">
        <f>IF('Macrobond Imports'!BJ698="","",'Macrobond Imports'!BJ698)</f>
        <v/>
      </c>
      <c r="G699" s="9" t="str">
        <f>IF('Macrobond Imports'!BK698="","",'Macrobond Imports'!BK698)</f>
        <v/>
      </c>
      <c r="H699" s="9" t="str">
        <f>IF('Macrobond Imports'!BL698="","",'Macrobond Imports'!BL698)</f>
        <v/>
      </c>
      <c r="I699" s="9" t="str">
        <f>IF('Macrobond Imports'!BS698="","",'Macrobond Imports'!BS698)</f>
        <v/>
      </c>
      <c r="J699" s="9" t="str">
        <f>IF('Macrobond Imports'!AA698="","",'Macrobond Imports'!AA698)</f>
        <v/>
      </c>
      <c r="K699" s="9">
        <f>IF('Macrobond Imports'!DF698="","",'Macrobond Imports'!DF698)</f>
        <v>148.5</v>
      </c>
      <c r="L699" s="9">
        <f>IF('Macrobond Imports'!EA698="","",'Macrobond Imports'!EA698)</f>
        <v>164.2</v>
      </c>
      <c r="M699" s="9">
        <f>IF('Macrobond Imports'!FA698="","",'Macrobond Imports'!FA698)</f>
        <v>131.1</v>
      </c>
      <c r="N699" s="9">
        <f>IF('Macrobond Imports'!FC698="","",'Macrobond Imports'!FC698)</f>
        <v>152.4</v>
      </c>
      <c r="P699" s="16">
        <f t="shared" si="556"/>
        <v>38353</v>
      </c>
      <c r="Q699" s="17" t="str">
        <f t="shared" si="557"/>
        <v/>
      </c>
      <c r="R699" s="17" t="str">
        <f t="shared" si="558"/>
        <v/>
      </c>
      <c r="S699" s="17" t="str">
        <f t="shared" si="559"/>
        <v/>
      </c>
      <c r="T699" s="17" t="str">
        <f t="shared" si="560"/>
        <v/>
      </c>
      <c r="U699" s="17" t="str">
        <f t="shared" si="561"/>
        <v/>
      </c>
      <c r="V699" s="17" t="str">
        <f t="shared" si="562"/>
        <v/>
      </c>
      <c r="W699" s="17" t="str">
        <f t="shared" si="563"/>
        <v/>
      </c>
      <c r="X699" s="17" t="str">
        <f t="shared" si="564"/>
        <v/>
      </c>
      <c r="Y699" s="17" t="str">
        <f t="shared" si="565"/>
        <v/>
      </c>
      <c r="Z699" s="17">
        <f t="shared" si="566"/>
        <v>5.4163845633041774E-3</v>
      </c>
      <c r="AA699" s="17">
        <f t="shared" si="567"/>
        <v>-1.7942583732057371E-2</v>
      </c>
      <c r="AB699" s="17">
        <f t="shared" si="568"/>
        <v>-3.0418250950571268E-3</v>
      </c>
      <c r="AC699" s="17">
        <f t="shared" si="569"/>
        <v>7.2703238598810227E-3</v>
      </c>
      <c r="AE699" s="17" t="str">
        <f t="shared" ca="1" si="570"/>
        <v/>
      </c>
      <c r="AF699" s="17" t="str">
        <f t="shared" ca="1" si="571"/>
        <v/>
      </c>
      <c r="AG699" s="17" t="str">
        <f t="shared" ca="1" si="572"/>
        <v/>
      </c>
      <c r="AH699" s="17" t="str">
        <f t="shared" ca="1" si="573"/>
        <v/>
      </c>
      <c r="AI699" s="17" t="str">
        <f t="shared" ca="1" si="574"/>
        <v/>
      </c>
      <c r="AJ699" s="17" t="str">
        <f t="shared" ca="1" si="575"/>
        <v/>
      </c>
      <c r="AK699" s="17" t="str">
        <f t="shared" ca="1" si="576"/>
        <v/>
      </c>
      <c r="AL699" s="17" t="str">
        <f t="shared" ca="1" si="577"/>
        <v/>
      </c>
      <c r="AM699" s="17" t="str">
        <f t="shared" ca="1" si="578"/>
        <v/>
      </c>
      <c r="AN699" s="17">
        <f t="shared" ca="1" si="579"/>
        <v>8.7115666178623874E-2</v>
      </c>
      <c r="AO699" s="17">
        <f t="shared" ca="1" si="580"/>
        <v>0.10423671822461333</v>
      </c>
      <c r="AP699" s="17">
        <f t="shared" ca="1" si="581"/>
        <v>0.11384876805437538</v>
      </c>
      <c r="AQ699" s="17">
        <f t="shared" ca="1" si="582"/>
        <v>8.4697508896797169E-2</v>
      </c>
      <c r="AS699" s="17" t="str">
        <f t="shared" ca="1" si="583"/>
        <v/>
      </c>
      <c r="AT699" s="17" t="str">
        <f t="shared" ca="1" si="584"/>
        <v/>
      </c>
      <c r="AU699" s="17" t="str">
        <f t="shared" ca="1" si="585"/>
        <v/>
      </c>
      <c r="AV699" s="17" t="str">
        <f t="shared" ca="1" si="586"/>
        <v/>
      </c>
      <c r="AW699" s="17" t="str">
        <f t="shared" ca="1" si="587"/>
        <v/>
      </c>
      <c r="AX699" s="17" t="str">
        <f t="shared" ca="1" si="588"/>
        <v/>
      </c>
      <c r="AY699" s="17" t="str">
        <f t="shared" ca="1" si="589"/>
        <v/>
      </c>
      <c r="AZ699" s="17" t="str">
        <f t="shared" ca="1" si="590"/>
        <v/>
      </c>
      <c r="BA699" s="17" t="str">
        <f t="shared" ca="1" si="591"/>
        <v/>
      </c>
      <c r="BB699" s="17">
        <f t="shared" ca="1" si="592"/>
        <v>5.2858319967753919E-2</v>
      </c>
      <c r="BC699" s="17">
        <f t="shared" ca="1" si="593"/>
        <v>8.1904947998814537E-2</v>
      </c>
      <c r="BD699" s="17">
        <f t="shared" ca="1" si="594"/>
        <v>3.4278168075697613E-2</v>
      </c>
      <c r="BE699" s="17">
        <f t="shared" ca="1" si="595"/>
        <v>5.9888395895671964E-2</v>
      </c>
      <c r="BG699" s="17" t="str">
        <f t="shared" ca="1" si="596"/>
        <v/>
      </c>
      <c r="BH699" s="17" t="str">
        <f t="shared" ca="1" si="597"/>
        <v/>
      </c>
      <c r="BI699" s="17" t="str">
        <f t="shared" ca="1" si="598"/>
        <v/>
      </c>
      <c r="BJ699" s="17" t="str">
        <f t="shared" ca="1" si="599"/>
        <v/>
      </c>
      <c r="BK699" s="17" t="str">
        <f t="shared" ca="1" si="600"/>
        <v/>
      </c>
      <c r="BL699" s="17" t="str">
        <f t="shared" ca="1" si="601"/>
        <v/>
      </c>
      <c r="BM699" s="17" t="str">
        <f t="shared" ca="1" si="602"/>
        <v/>
      </c>
      <c r="BN699" s="17" t="str">
        <f t="shared" ca="1" si="603"/>
        <v/>
      </c>
      <c r="BO699" s="17" t="str">
        <f t="shared" ca="1" si="604"/>
        <v/>
      </c>
      <c r="BP699" s="17">
        <f t="shared" ca="1" si="605"/>
        <v>7.9912205484610865E-2</v>
      </c>
      <c r="BQ699" s="17">
        <f t="shared" ca="1" si="606"/>
        <v>3.6281084139290876E-2</v>
      </c>
      <c r="BR699" s="17">
        <f t="shared" ca="1" si="607"/>
        <v>0.14160604013605815</v>
      </c>
      <c r="BS699" s="17">
        <f t="shared" ca="1" si="608"/>
        <v>7.6282657564247236E-2</v>
      </c>
      <c r="BX699">
        <f>IF('Macrobond Imports'!FG698="","",'Macrobond Imports'!FG698)</f>
        <v>183.8</v>
      </c>
      <c r="BY699" t="str">
        <f>IF('Macrobond Imports'!AI698="","",'Macrobond Imports'!AI698)</f>
        <v/>
      </c>
      <c r="CA699" s="37">
        <f t="shared" ca="1" si="609"/>
        <v>0.12484700122399017</v>
      </c>
      <c r="CB699" s="37" t="str">
        <f t="shared" ca="1" si="610"/>
        <v/>
      </c>
    </row>
    <row r="700" spans="1:80" x14ac:dyDescent="0.25">
      <c r="A700" s="10">
        <f>IF('Macrobond Imports'!A699="","",'Macrobond Imports'!A699)</f>
        <v>38384</v>
      </c>
      <c r="B700" s="9" t="str">
        <f>IF('Macrobond Imports'!B699="","",'Macrobond Imports'!B699)</f>
        <v/>
      </c>
      <c r="C700" s="9" t="str">
        <f>IF('Macrobond Imports'!C699="","",'Macrobond Imports'!C699)</f>
        <v/>
      </c>
      <c r="D700" s="9" t="str">
        <f>IF('Macrobond Imports'!Z699="","",'Macrobond Imports'!Z699)</f>
        <v/>
      </c>
      <c r="E700" s="9" t="str">
        <f>IF('Macrobond Imports'!BH699="","",'Macrobond Imports'!BH699)</f>
        <v/>
      </c>
      <c r="F700" s="9" t="str">
        <f>IF('Macrobond Imports'!BJ699="","",'Macrobond Imports'!BJ699)</f>
        <v/>
      </c>
      <c r="G700" s="9" t="str">
        <f>IF('Macrobond Imports'!BK699="","",'Macrobond Imports'!BK699)</f>
        <v/>
      </c>
      <c r="H700" s="9" t="str">
        <f>IF('Macrobond Imports'!BL699="","",'Macrobond Imports'!BL699)</f>
        <v/>
      </c>
      <c r="I700" s="9" t="str">
        <f>IF('Macrobond Imports'!BS699="","",'Macrobond Imports'!BS699)</f>
        <v/>
      </c>
      <c r="J700" s="9" t="str">
        <f>IF('Macrobond Imports'!AA699="","",'Macrobond Imports'!AA699)</f>
        <v/>
      </c>
      <c r="K700" s="9">
        <f>IF('Macrobond Imports'!DF699="","",'Macrobond Imports'!DF699)</f>
        <v>149.5</v>
      </c>
      <c r="L700" s="9">
        <f>IF('Macrobond Imports'!EA699="","",'Macrobond Imports'!EA699)</f>
        <v>162.9</v>
      </c>
      <c r="M700" s="9">
        <f>IF('Macrobond Imports'!FA699="","",'Macrobond Imports'!FA699)</f>
        <v>133.1</v>
      </c>
      <c r="N700" s="9">
        <f>IF('Macrobond Imports'!FC699="","",'Macrobond Imports'!FC699)</f>
        <v>153.19999999999999</v>
      </c>
      <c r="P700" s="16">
        <f t="shared" si="556"/>
        <v>38384</v>
      </c>
      <c r="Q700" s="17" t="str">
        <f t="shared" si="557"/>
        <v/>
      </c>
      <c r="R700" s="17" t="str">
        <f t="shared" si="558"/>
        <v/>
      </c>
      <c r="S700" s="17" t="str">
        <f t="shared" si="559"/>
        <v/>
      </c>
      <c r="T700" s="17" t="str">
        <f t="shared" si="560"/>
        <v/>
      </c>
      <c r="U700" s="17" t="str">
        <f t="shared" si="561"/>
        <v/>
      </c>
      <c r="V700" s="17" t="str">
        <f t="shared" si="562"/>
        <v/>
      </c>
      <c r="W700" s="17" t="str">
        <f t="shared" si="563"/>
        <v/>
      </c>
      <c r="X700" s="17" t="str">
        <f t="shared" si="564"/>
        <v/>
      </c>
      <c r="Y700" s="17" t="str">
        <f t="shared" si="565"/>
        <v/>
      </c>
      <c r="Z700" s="17">
        <f t="shared" si="566"/>
        <v>6.7340067340067034E-3</v>
      </c>
      <c r="AA700" s="17">
        <f t="shared" si="567"/>
        <v>-7.9171741778317761E-3</v>
      </c>
      <c r="AB700" s="17">
        <f t="shared" si="568"/>
        <v>1.5255530129671957E-2</v>
      </c>
      <c r="AC700" s="17">
        <f t="shared" si="569"/>
        <v>5.249343832020914E-3</v>
      </c>
      <c r="AE700" s="17" t="str">
        <f t="shared" ca="1" si="570"/>
        <v/>
      </c>
      <c r="AF700" s="17" t="str">
        <f t="shared" ca="1" si="571"/>
        <v/>
      </c>
      <c r="AG700" s="17" t="str">
        <f t="shared" ca="1" si="572"/>
        <v/>
      </c>
      <c r="AH700" s="17" t="str">
        <f t="shared" ca="1" si="573"/>
        <v/>
      </c>
      <c r="AI700" s="17" t="str">
        <f t="shared" ca="1" si="574"/>
        <v/>
      </c>
      <c r="AJ700" s="17" t="str">
        <f t="shared" ca="1" si="575"/>
        <v/>
      </c>
      <c r="AK700" s="17" t="str">
        <f t="shared" ca="1" si="576"/>
        <v/>
      </c>
      <c r="AL700" s="17" t="str">
        <f t="shared" ca="1" si="577"/>
        <v/>
      </c>
      <c r="AM700" s="17" t="str">
        <f t="shared" ca="1" si="578"/>
        <v/>
      </c>
      <c r="AN700" s="17">
        <f t="shared" ca="1" si="579"/>
        <v>8.4905660377358361E-2</v>
      </c>
      <c r="AO700" s="17">
        <f t="shared" ca="1" si="580"/>
        <v>8.0238726790450965E-2</v>
      </c>
      <c r="AP700" s="17">
        <f t="shared" ca="1" si="581"/>
        <v>0.1251056635672021</v>
      </c>
      <c r="AQ700" s="17">
        <f t="shared" ca="1" si="582"/>
        <v>8.039492242595192E-2</v>
      </c>
      <c r="AS700" s="17" t="str">
        <f t="shared" ca="1" si="583"/>
        <v/>
      </c>
      <c r="AT700" s="17" t="str">
        <f t="shared" ca="1" si="584"/>
        <v/>
      </c>
      <c r="AU700" s="17" t="str">
        <f t="shared" ca="1" si="585"/>
        <v/>
      </c>
      <c r="AV700" s="17" t="str">
        <f t="shared" ca="1" si="586"/>
        <v/>
      </c>
      <c r="AW700" s="17" t="str">
        <f t="shared" ca="1" si="587"/>
        <v/>
      </c>
      <c r="AX700" s="17" t="str">
        <f t="shared" ca="1" si="588"/>
        <v/>
      </c>
      <c r="AY700" s="17" t="str">
        <f t="shared" ca="1" si="589"/>
        <v/>
      </c>
      <c r="AZ700" s="17" t="str">
        <f t="shared" ca="1" si="590"/>
        <v/>
      </c>
      <c r="BA700" s="17" t="str">
        <f t="shared" ca="1" si="591"/>
        <v/>
      </c>
      <c r="BB700" s="17">
        <f t="shared" ca="1" si="592"/>
        <v>4.3979749723701111E-2</v>
      </c>
      <c r="BC700" s="17">
        <f t="shared" ca="1" si="593"/>
        <v>-0.20838322813360455</v>
      </c>
      <c r="BD700" s="17">
        <f t="shared" ca="1" si="594"/>
        <v>-4.9498835879079217E-2</v>
      </c>
      <c r="BE700" s="17">
        <f t="shared" ca="1" si="595"/>
        <v>6.8026557387105058E-2</v>
      </c>
      <c r="BG700" s="17" t="str">
        <f t="shared" ca="1" si="596"/>
        <v/>
      </c>
      <c r="BH700" s="17" t="str">
        <f t="shared" ca="1" si="597"/>
        <v/>
      </c>
      <c r="BI700" s="17" t="str">
        <f t="shared" ca="1" si="598"/>
        <v/>
      </c>
      <c r="BJ700" s="17" t="str">
        <f t="shared" ca="1" si="599"/>
        <v/>
      </c>
      <c r="BK700" s="17" t="str">
        <f t="shared" ca="1" si="600"/>
        <v/>
      </c>
      <c r="BL700" s="17" t="str">
        <f t="shared" ca="1" si="601"/>
        <v/>
      </c>
      <c r="BM700" s="17" t="str">
        <f t="shared" ca="1" si="602"/>
        <v/>
      </c>
      <c r="BN700" s="17" t="str">
        <f t="shared" ca="1" si="603"/>
        <v/>
      </c>
      <c r="BO700" s="17" t="str">
        <f t="shared" ca="1" si="604"/>
        <v/>
      </c>
      <c r="BP700" s="17">
        <f t="shared" ca="1" si="605"/>
        <v>7.1884519762739574E-2</v>
      </c>
      <c r="BQ700" s="17">
        <f t="shared" ca="1" si="606"/>
        <v>1.4897374028039589E-2</v>
      </c>
      <c r="BR700" s="17">
        <f t="shared" ca="1" si="607"/>
        <v>0.12837633414840277</v>
      </c>
      <c r="BS700" s="17">
        <f t="shared" ca="1" si="608"/>
        <v>6.573622685101066E-2</v>
      </c>
      <c r="BX700">
        <f>IF('Macrobond Imports'!FG699="","",'Macrobond Imports'!FG699)</f>
        <v>186.5</v>
      </c>
      <c r="BY700" t="str">
        <f>IF('Macrobond Imports'!AI699="","",'Macrobond Imports'!AI699)</f>
        <v/>
      </c>
      <c r="CA700" s="37">
        <f t="shared" ca="1" si="609"/>
        <v>0.17443324937027693</v>
      </c>
      <c r="CB700" s="37" t="str">
        <f t="shared" ca="1" si="610"/>
        <v/>
      </c>
    </row>
    <row r="701" spans="1:80" x14ac:dyDescent="0.25">
      <c r="A701" s="10">
        <f>IF('Macrobond Imports'!A700="","",'Macrobond Imports'!A700)</f>
        <v>38412</v>
      </c>
      <c r="B701" s="9" t="str">
        <f>IF('Macrobond Imports'!B700="","",'Macrobond Imports'!B700)</f>
        <v/>
      </c>
      <c r="C701" s="9" t="str">
        <f>IF('Macrobond Imports'!C700="","",'Macrobond Imports'!C700)</f>
        <v/>
      </c>
      <c r="D701" s="9" t="str">
        <f>IF('Macrobond Imports'!Z700="","",'Macrobond Imports'!Z700)</f>
        <v/>
      </c>
      <c r="E701" s="9" t="str">
        <f>IF('Macrobond Imports'!BH700="","",'Macrobond Imports'!BH700)</f>
        <v/>
      </c>
      <c r="F701" s="9" t="str">
        <f>IF('Macrobond Imports'!BJ700="","",'Macrobond Imports'!BJ700)</f>
        <v/>
      </c>
      <c r="G701" s="9" t="str">
        <f>IF('Macrobond Imports'!BK700="","",'Macrobond Imports'!BK700)</f>
        <v/>
      </c>
      <c r="H701" s="9" t="str">
        <f>IF('Macrobond Imports'!BL700="","",'Macrobond Imports'!BL700)</f>
        <v/>
      </c>
      <c r="I701" s="9" t="str">
        <f>IF('Macrobond Imports'!BS700="","",'Macrobond Imports'!BS700)</f>
        <v/>
      </c>
      <c r="J701" s="9" t="str">
        <f>IF('Macrobond Imports'!AA700="","",'Macrobond Imports'!AA700)</f>
        <v/>
      </c>
      <c r="K701" s="9">
        <f>IF('Macrobond Imports'!DF700="","",'Macrobond Imports'!DF700)</f>
        <v>150.69999999999999</v>
      </c>
      <c r="L701" s="9">
        <f>IF('Macrobond Imports'!EA700="","",'Macrobond Imports'!EA700)</f>
        <v>170.5</v>
      </c>
      <c r="M701" s="9">
        <f>IF('Macrobond Imports'!FA700="","",'Macrobond Imports'!FA700)</f>
        <v>136.4</v>
      </c>
      <c r="N701" s="9">
        <f>IF('Macrobond Imports'!FC700="","",'Macrobond Imports'!FC700)</f>
        <v>153.80000000000001</v>
      </c>
      <c r="P701" s="16">
        <f t="shared" si="556"/>
        <v>38412</v>
      </c>
      <c r="Q701" s="17" t="str">
        <f t="shared" si="557"/>
        <v/>
      </c>
      <c r="R701" s="17" t="str">
        <f t="shared" si="558"/>
        <v/>
      </c>
      <c r="S701" s="17" t="str">
        <f t="shared" si="559"/>
        <v/>
      </c>
      <c r="T701" s="17" t="str">
        <f t="shared" si="560"/>
        <v/>
      </c>
      <c r="U701" s="17" t="str">
        <f t="shared" si="561"/>
        <v/>
      </c>
      <c r="V701" s="17" t="str">
        <f t="shared" si="562"/>
        <v/>
      </c>
      <c r="W701" s="17" t="str">
        <f t="shared" si="563"/>
        <v/>
      </c>
      <c r="X701" s="17" t="str">
        <f t="shared" si="564"/>
        <v/>
      </c>
      <c r="Y701" s="17" t="str">
        <f t="shared" si="565"/>
        <v/>
      </c>
      <c r="Z701" s="17">
        <f t="shared" si="566"/>
        <v>8.0267558528426264E-3</v>
      </c>
      <c r="AA701" s="17">
        <f t="shared" si="567"/>
        <v>4.6654389195825541E-2</v>
      </c>
      <c r="AB701" s="17">
        <f t="shared" si="568"/>
        <v>2.4793388429752206E-2</v>
      </c>
      <c r="AC701" s="17">
        <f t="shared" si="569"/>
        <v>3.916449086162066E-3</v>
      </c>
      <c r="AE701" s="17" t="str">
        <f t="shared" ca="1" si="570"/>
        <v/>
      </c>
      <c r="AF701" s="17" t="str">
        <f t="shared" ca="1" si="571"/>
        <v/>
      </c>
      <c r="AG701" s="17" t="str">
        <f t="shared" ca="1" si="572"/>
        <v/>
      </c>
      <c r="AH701" s="17" t="str">
        <f t="shared" ca="1" si="573"/>
        <v/>
      </c>
      <c r="AI701" s="17" t="str">
        <f t="shared" ca="1" si="574"/>
        <v/>
      </c>
      <c r="AJ701" s="17" t="str">
        <f t="shared" ca="1" si="575"/>
        <v/>
      </c>
      <c r="AK701" s="17" t="str">
        <f t="shared" ca="1" si="576"/>
        <v/>
      </c>
      <c r="AL701" s="17" t="str">
        <f t="shared" ca="1" si="577"/>
        <v/>
      </c>
      <c r="AM701" s="17" t="str">
        <f t="shared" ca="1" si="578"/>
        <v/>
      </c>
      <c r="AN701" s="17">
        <f t="shared" ca="1" si="579"/>
        <v>8.8872832369942145E-2</v>
      </c>
      <c r="AO701" s="17">
        <f t="shared" ca="1" si="580"/>
        <v>0.11292428198433435</v>
      </c>
      <c r="AP701" s="17">
        <f t="shared" ca="1" si="581"/>
        <v>0.1708154506437769</v>
      </c>
      <c r="AQ701" s="17">
        <f t="shared" ca="1" si="582"/>
        <v>7.6277116864940542E-2</v>
      </c>
      <c r="AS701" s="17" t="str">
        <f t="shared" ca="1" si="583"/>
        <v/>
      </c>
      <c r="AT701" s="17" t="str">
        <f t="shared" ca="1" si="584"/>
        <v/>
      </c>
      <c r="AU701" s="17" t="str">
        <f t="shared" ca="1" si="585"/>
        <v/>
      </c>
      <c r="AV701" s="17" t="str">
        <f t="shared" ca="1" si="586"/>
        <v/>
      </c>
      <c r="AW701" s="17" t="str">
        <f t="shared" ca="1" si="587"/>
        <v/>
      </c>
      <c r="AX701" s="17" t="str">
        <f t="shared" ca="1" si="588"/>
        <v/>
      </c>
      <c r="AY701" s="17" t="str">
        <f t="shared" ca="1" si="589"/>
        <v/>
      </c>
      <c r="AZ701" s="17" t="str">
        <f t="shared" ca="1" si="590"/>
        <v/>
      </c>
      <c r="BA701" s="17" t="str">
        <f t="shared" ca="1" si="591"/>
        <v/>
      </c>
      <c r="BB701" s="17">
        <f t="shared" ca="1" si="592"/>
        <v>8.3754785057094105E-2</v>
      </c>
      <c r="BC701" s="17">
        <f t="shared" ca="1" si="593"/>
        <v>8.1315531172187816E-2</v>
      </c>
      <c r="BD701" s="17">
        <f t="shared" ca="1" si="594"/>
        <v>0.15758920986509173</v>
      </c>
      <c r="BE701" s="17">
        <f t="shared" ca="1" si="595"/>
        <v>6.7750122118034994E-2</v>
      </c>
      <c r="BG701" s="17" t="str">
        <f t="shared" ca="1" si="596"/>
        <v/>
      </c>
      <c r="BH701" s="17" t="str">
        <f t="shared" ca="1" si="597"/>
        <v/>
      </c>
      <c r="BI701" s="17" t="str">
        <f t="shared" ca="1" si="598"/>
        <v/>
      </c>
      <c r="BJ701" s="17" t="str">
        <f t="shared" ca="1" si="599"/>
        <v/>
      </c>
      <c r="BK701" s="17" t="str">
        <f t="shared" ca="1" si="600"/>
        <v/>
      </c>
      <c r="BL701" s="17" t="str">
        <f t="shared" ca="1" si="601"/>
        <v/>
      </c>
      <c r="BM701" s="17" t="str">
        <f t="shared" ca="1" si="602"/>
        <v/>
      </c>
      <c r="BN701" s="17" t="str">
        <f t="shared" ca="1" si="603"/>
        <v/>
      </c>
      <c r="BO701" s="17" t="str">
        <f t="shared" ca="1" si="604"/>
        <v/>
      </c>
      <c r="BP701" s="17">
        <f t="shared" ca="1" si="605"/>
        <v>8.3151937517169427E-2</v>
      </c>
      <c r="BQ701" s="17">
        <f t="shared" ca="1" si="606"/>
        <v>0.22576530612244916</v>
      </c>
      <c r="BR701" s="17">
        <f t="shared" ca="1" si="607"/>
        <v>0.22179521866930774</v>
      </c>
      <c r="BS701" s="17">
        <f t="shared" ca="1" si="608"/>
        <v>5.6937930738654607E-2</v>
      </c>
      <c r="BX701">
        <f>IF('Macrobond Imports'!FG700="","",'Macrobond Imports'!FG700)</f>
        <v>199.4</v>
      </c>
      <c r="BY701" t="str">
        <f>IF('Macrobond Imports'!AI700="","",'Macrobond Imports'!AI700)</f>
        <v/>
      </c>
      <c r="CA701" s="37">
        <f t="shared" ca="1" si="609"/>
        <v>0.3066841415465269</v>
      </c>
      <c r="CB701" s="37" t="str">
        <f t="shared" ca="1" si="610"/>
        <v/>
      </c>
    </row>
    <row r="702" spans="1:80" x14ac:dyDescent="0.25">
      <c r="A702" s="10">
        <f>IF('Macrobond Imports'!A701="","",'Macrobond Imports'!A701)</f>
        <v>38443</v>
      </c>
      <c r="B702" s="9" t="str">
        <f>IF('Macrobond Imports'!B701="","",'Macrobond Imports'!B701)</f>
        <v/>
      </c>
      <c r="C702" s="9" t="str">
        <f>IF('Macrobond Imports'!C701="","",'Macrobond Imports'!C701)</f>
        <v/>
      </c>
      <c r="D702" s="9" t="str">
        <f>IF('Macrobond Imports'!Z701="","",'Macrobond Imports'!Z701)</f>
        <v/>
      </c>
      <c r="E702" s="9" t="str">
        <f>IF('Macrobond Imports'!BH701="","",'Macrobond Imports'!BH701)</f>
        <v/>
      </c>
      <c r="F702" s="9" t="str">
        <f>IF('Macrobond Imports'!BJ701="","",'Macrobond Imports'!BJ701)</f>
        <v/>
      </c>
      <c r="G702" s="9" t="str">
        <f>IF('Macrobond Imports'!BK701="","",'Macrobond Imports'!BK701)</f>
        <v/>
      </c>
      <c r="H702" s="9" t="str">
        <f>IF('Macrobond Imports'!BL701="","",'Macrobond Imports'!BL701)</f>
        <v/>
      </c>
      <c r="I702" s="9" t="str">
        <f>IF('Macrobond Imports'!BS701="","",'Macrobond Imports'!BS701)</f>
        <v/>
      </c>
      <c r="J702" s="9" t="str">
        <f>IF('Macrobond Imports'!AA701="","",'Macrobond Imports'!AA701)</f>
        <v/>
      </c>
      <c r="K702" s="9">
        <f>IF('Macrobond Imports'!DF701="","",'Macrobond Imports'!DF701)</f>
        <v>151.30000000000001</v>
      </c>
      <c r="L702" s="9">
        <f>IF('Macrobond Imports'!EA701="","",'Macrobond Imports'!EA701)</f>
        <v>175</v>
      </c>
      <c r="M702" s="9">
        <f>IF('Macrobond Imports'!FA701="","",'Macrobond Imports'!FA701)</f>
        <v>139</v>
      </c>
      <c r="N702" s="9">
        <f>IF('Macrobond Imports'!FC701="","",'Macrobond Imports'!FC701)</f>
        <v>153.9</v>
      </c>
      <c r="P702" s="16">
        <f t="shared" si="556"/>
        <v>38443</v>
      </c>
      <c r="Q702" s="17" t="str">
        <f t="shared" si="557"/>
        <v/>
      </c>
      <c r="R702" s="17" t="str">
        <f t="shared" si="558"/>
        <v/>
      </c>
      <c r="S702" s="17" t="str">
        <f t="shared" si="559"/>
        <v/>
      </c>
      <c r="T702" s="17" t="str">
        <f t="shared" si="560"/>
        <v/>
      </c>
      <c r="U702" s="17" t="str">
        <f t="shared" si="561"/>
        <v/>
      </c>
      <c r="V702" s="17" t="str">
        <f t="shared" si="562"/>
        <v/>
      </c>
      <c r="W702" s="17" t="str">
        <f t="shared" si="563"/>
        <v/>
      </c>
      <c r="X702" s="17" t="str">
        <f t="shared" si="564"/>
        <v/>
      </c>
      <c r="Y702" s="17" t="str">
        <f t="shared" si="565"/>
        <v/>
      </c>
      <c r="Z702" s="17">
        <f t="shared" si="566"/>
        <v>3.9814200398142763E-3</v>
      </c>
      <c r="AA702" s="17">
        <f t="shared" si="567"/>
        <v>2.6392961876832821E-2</v>
      </c>
      <c r="AB702" s="17">
        <f t="shared" si="568"/>
        <v>1.9061583577712593E-2</v>
      </c>
      <c r="AC702" s="17">
        <f t="shared" si="569"/>
        <v>6.5019505851759973E-4</v>
      </c>
      <c r="AE702" s="17" t="str">
        <f t="shared" ca="1" si="570"/>
        <v/>
      </c>
      <c r="AF702" s="17" t="str">
        <f t="shared" ca="1" si="571"/>
        <v/>
      </c>
      <c r="AG702" s="17" t="str">
        <f t="shared" ca="1" si="572"/>
        <v/>
      </c>
      <c r="AH702" s="17" t="str">
        <f t="shared" ca="1" si="573"/>
        <v/>
      </c>
      <c r="AI702" s="17" t="str">
        <f t="shared" ca="1" si="574"/>
        <v/>
      </c>
      <c r="AJ702" s="17" t="str">
        <f t="shared" ca="1" si="575"/>
        <v/>
      </c>
      <c r="AK702" s="17" t="str">
        <f t="shared" ca="1" si="576"/>
        <v/>
      </c>
      <c r="AL702" s="17" t="str">
        <f t="shared" ca="1" si="577"/>
        <v/>
      </c>
      <c r="AM702" s="17" t="str">
        <f t="shared" ca="1" si="578"/>
        <v/>
      </c>
      <c r="AN702" s="17">
        <f t="shared" ca="1" si="579"/>
        <v>7.994289793005005E-2</v>
      </c>
      <c r="AO702" s="17">
        <f t="shared" ca="1" si="580"/>
        <v>0.12035851472471193</v>
      </c>
      <c r="AP702" s="17">
        <f t="shared" ca="1" si="581"/>
        <v>0.18499573742540498</v>
      </c>
      <c r="AQ702" s="17">
        <f t="shared" ca="1" si="582"/>
        <v>6.4315352697095429E-2</v>
      </c>
      <c r="AS702" s="17" t="str">
        <f t="shared" ca="1" si="583"/>
        <v/>
      </c>
      <c r="AT702" s="17" t="str">
        <f t="shared" ca="1" si="584"/>
        <v/>
      </c>
      <c r="AU702" s="17" t="str">
        <f t="shared" ca="1" si="585"/>
        <v/>
      </c>
      <c r="AV702" s="17" t="str">
        <f t="shared" ca="1" si="586"/>
        <v/>
      </c>
      <c r="AW702" s="17" t="str">
        <f t="shared" ca="1" si="587"/>
        <v/>
      </c>
      <c r="AX702" s="17" t="str">
        <f t="shared" ca="1" si="588"/>
        <v/>
      </c>
      <c r="AY702" s="17" t="str">
        <f t="shared" ca="1" si="589"/>
        <v/>
      </c>
      <c r="AZ702" s="17" t="str">
        <f t="shared" ca="1" si="590"/>
        <v/>
      </c>
      <c r="BA702" s="17" t="str">
        <f t="shared" ca="1" si="591"/>
        <v/>
      </c>
      <c r="BB702" s="17">
        <f t="shared" ca="1" si="592"/>
        <v>7.7580931058483626E-2</v>
      </c>
      <c r="BC702" s="17">
        <f t="shared" ca="1" si="593"/>
        <v>0.29020756382578816</v>
      </c>
      <c r="BD702" s="17">
        <f t="shared" ca="1" si="594"/>
        <v>0.26371294498153253</v>
      </c>
      <c r="BE702" s="17">
        <f t="shared" ca="1" si="595"/>
        <v>3.9955153271469035E-2</v>
      </c>
      <c r="BG702" s="17" t="str">
        <f t="shared" ca="1" si="596"/>
        <v/>
      </c>
      <c r="BH702" s="17" t="str">
        <f t="shared" ca="1" si="597"/>
        <v/>
      </c>
      <c r="BI702" s="17" t="str">
        <f t="shared" ca="1" si="598"/>
        <v/>
      </c>
      <c r="BJ702" s="17" t="str">
        <f t="shared" ca="1" si="599"/>
        <v/>
      </c>
      <c r="BK702" s="17" t="str">
        <f t="shared" ca="1" si="600"/>
        <v/>
      </c>
      <c r="BL702" s="17" t="str">
        <f t="shared" ca="1" si="601"/>
        <v/>
      </c>
      <c r="BM702" s="17" t="str">
        <f t="shared" ca="1" si="602"/>
        <v/>
      </c>
      <c r="BN702" s="17" t="str">
        <f t="shared" ca="1" si="603"/>
        <v/>
      </c>
      <c r="BO702" s="17" t="str">
        <f t="shared" ca="1" si="604"/>
        <v/>
      </c>
      <c r="BP702" s="17">
        <f t="shared" ca="1" si="605"/>
        <v>6.5147899919782537E-2</v>
      </c>
      <c r="BQ702" s="17">
        <f t="shared" ca="1" si="606"/>
        <v>0.18147448015122869</v>
      </c>
      <c r="BR702" s="17">
        <f t="shared" ca="1" si="607"/>
        <v>0.14325443786982239</v>
      </c>
      <c r="BS702" s="17">
        <f t="shared" ca="1" si="608"/>
        <v>4.9874468307680608E-2</v>
      </c>
      <c r="BX702">
        <f>IF('Macrobond Imports'!FG701="","",'Macrobond Imports'!FG701)</f>
        <v>212.1</v>
      </c>
      <c r="BY702" t="str">
        <f>IF('Macrobond Imports'!AI701="","",'Macrobond Imports'!AI701)</f>
        <v/>
      </c>
      <c r="CA702" s="37">
        <f t="shared" ca="1" si="609"/>
        <v>0.33901515151515138</v>
      </c>
      <c r="CB702" s="37" t="str">
        <f t="shared" ca="1" si="610"/>
        <v/>
      </c>
    </row>
    <row r="703" spans="1:80" x14ac:dyDescent="0.25">
      <c r="A703" s="10">
        <f>IF('Macrobond Imports'!A702="","",'Macrobond Imports'!A702)</f>
        <v>38473</v>
      </c>
      <c r="B703" s="9" t="str">
        <f>IF('Macrobond Imports'!B702="","",'Macrobond Imports'!B702)</f>
        <v/>
      </c>
      <c r="C703" s="9" t="str">
        <f>IF('Macrobond Imports'!C702="","",'Macrobond Imports'!C702)</f>
        <v/>
      </c>
      <c r="D703" s="9" t="str">
        <f>IF('Macrobond Imports'!Z702="","",'Macrobond Imports'!Z702)</f>
        <v/>
      </c>
      <c r="E703" s="9" t="str">
        <f>IF('Macrobond Imports'!BH702="","",'Macrobond Imports'!BH702)</f>
        <v/>
      </c>
      <c r="F703" s="9" t="str">
        <f>IF('Macrobond Imports'!BJ702="","",'Macrobond Imports'!BJ702)</f>
        <v/>
      </c>
      <c r="G703" s="9" t="str">
        <f>IF('Macrobond Imports'!BK702="","",'Macrobond Imports'!BK702)</f>
        <v/>
      </c>
      <c r="H703" s="9" t="str">
        <f>IF('Macrobond Imports'!BL702="","",'Macrobond Imports'!BL702)</f>
        <v/>
      </c>
      <c r="I703" s="9" t="str">
        <f>IF('Macrobond Imports'!BS702="","",'Macrobond Imports'!BS702)</f>
        <v/>
      </c>
      <c r="J703" s="9" t="str">
        <f>IF('Macrobond Imports'!AA702="","",'Macrobond Imports'!AA702)</f>
        <v/>
      </c>
      <c r="K703" s="9">
        <f>IF('Macrobond Imports'!DF702="","",'Macrobond Imports'!DF702)</f>
        <v>150.6</v>
      </c>
      <c r="L703" s="9">
        <f>IF('Macrobond Imports'!EA702="","",'Macrobond Imports'!EA702)</f>
        <v>169.1</v>
      </c>
      <c r="M703" s="9">
        <f>IF('Macrobond Imports'!FA702="","",'Macrobond Imports'!FA702)</f>
        <v>137.1</v>
      </c>
      <c r="N703" s="9">
        <f>IF('Macrobond Imports'!FC702="","",'Macrobond Imports'!FC702)</f>
        <v>153.5</v>
      </c>
      <c r="P703" s="16">
        <f t="shared" si="556"/>
        <v>38473</v>
      </c>
      <c r="Q703" s="17" t="str">
        <f t="shared" si="557"/>
        <v/>
      </c>
      <c r="R703" s="17" t="str">
        <f t="shared" si="558"/>
        <v/>
      </c>
      <c r="S703" s="17" t="str">
        <f t="shared" si="559"/>
        <v/>
      </c>
      <c r="T703" s="17" t="str">
        <f t="shared" si="560"/>
        <v/>
      </c>
      <c r="U703" s="17" t="str">
        <f t="shared" si="561"/>
        <v/>
      </c>
      <c r="V703" s="17" t="str">
        <f t="shared" si="562"/>
        <v/>
      </c>
      <c r="W703" s="17" t="str">
        <f t="shared" si="563"/>
        <v/>
      </c>
      <c r="X703" s="17" t="str">
        <f t="shared" si="564"/>
        <v/>
      </c>
      <c r="Y703" s="17" t="str">
        <f t="shared" si="565"/>
        <v/>
      </c>
      <c r="Z703" s="17">
        <f t="shared" si="566"/>
        <v>-4.6265697290153174E-3</v>
      </c>
      <c r="AA703" s="17">
        <f t="shared" si="567"/>
        <v>-3.3714285714285697E-2</v>
      </c>
      <c r="AB703" s="17">
        <f t="shared" si="568"/>
        <v>-1.3669064748201509E-2</v>
      </c>
      <c r="AC703" s="17">
        <f t="shared" si="569"/>
        <v>-2.5990903183885639E-3</v>
      </c>
      <c r="AE703" s="17" t="str">
        <f t="shared" ca="1" si="570"/>
        <v/>
      </c>
      <c r="AF703" s="17" t="str">
        <f t="shared" ca="1" si="571"/>
        <v/>
      </c>
      <c r="AG703" s="17" t="str">
        <f t="shared" ca="1" si="572"/>
        <v/>
      </c>
      <c r="AH703" s="17" t="str">
        <f t="shared" ca="1" si="573"/>
        <v/>
      </c>
      <c r="AI703" s="17" t="str">
        <f t="shared" ca="1" si="574"/>
        <v/>
      </c>
      <c r="AJ703" s="17" t="str">
        <f t="shared" ca="1" si="575"/>
        <v/>
      </c>
      <c r="AK703" s="17" t="str">
        <f t="shared" ca="1" si="576"/>
        <v/>
      </c>
      <c r="AL703" s="17" t="str">
        <f t="shared" ca="1" si="577"/>
        <v/>
      </c>
      <c r="AM703" s="17" t="str">
        <f t="shared" ca="1" si="578"/>
        <v/>
      </c>
      <c r="AN703" s="17">
        <f t="shared" ca="1" si="579"/>
        <v>6.2808750882145326E-2</v>
      </c>
      <c r="AO703" s="17">
        <f t="shared" ca="1" si="580"/>
        <v>5.2926525529265245E-2</v>
      </c>
      <c r="AP703" s="17">
        <f t="shared" ca="1" si="581"/>
        <v>0.14154870940882591</v>
      </c>
      <c r="AQ703" s="17">
        <f t="shared" ca="1" si="582"/>
        <v>5.3534660260809996E-2</v>
      </c>
      <c r="AS703" s="17" t="str">
        <f t="shared" ca="1" si="583"/>
        <v/>
      </c>
      <c r="AT703" s="17" t="str">
        <f t="shared" ca="1" si="584"/>
        <v/>
      </c>
      <c r="AU703" s="17" t="str">
        <f t="shared" ca="1" si="585"/>
        <v/>
      </c>
      <c r="AV703" s="17" t="str">
        <f t="shared" ca="1" si="586"/>
        <v/>
      </c>
      <c r="AW703" s="17" t="str">
        <f t="shared" ca="1" si="587"/>
        <v/>
      </c>
      <c r="AX703" s="17" t="str">
        <f t="shared" ca="1" si="588"/>
        <v/>
      </c>
      <c r="AY703" s="17" t="str">
        <f t="shared" ca="1" si="589"/>
        <v/>
      </c>
      <c r="AZ703" s="17" t="str">
        <f t="shared" ca="1" si="590"/>
        <v/>
      </c>
      <c r="BA703" s="17" t="str">
        <f t="shared" ca="1" si="591"/>
        <v/>
      </c>
      <c r="BB703" s="17">
        <f t="shared" ca="1" si="592"/>
        <v>2.9757863001408147E-2</v>
      </c>
      <c r="BC703" s="17">
        <f t="shared" ca="1" si="593"/>
        <v>0.1611547233929902</v>
      </c>
      <c r="BD703" s="17">
        <f t="shared" ca="1" si="594"/>
        <v>0.12573870255796504</v>
      </c>
      <c r="BE703" s="17">
        <f t="shared" ca="1" si="595"/>
        <v>7.8559360835657177E-3</v>
      </c>
      <c r="BG703" s="17" t="str">
        <f t="shared" ca="1" si="596"/>
        <v/>
      </c>
      <c r="BH703" s="17" t="str">
        <f t="shared" ca="1" si="597"/>
        <v/>
      </c>
      <c r="BI703" s="17" t="str">
        <f t="shared" ca="1" si="598"/>
        <v/>
      </c>
      <c r="BJ703" s="17" t="str">
        <f t="shared" ca="1" si="599"/>
        <v/>
      </c>
      <c r="BK703" s="17" t="str">
        <f t="shared" ca="1" si="600"/>
        <v/>
      </c>
      <c r="BL703" s="17" t="str">
        <f t="shared" ca="1" si="601"/>
        <v/>
      </c>
      <c r="BM703" s="17" t="str">
        <f t="shared" ca="1" si="602"/>
        <v/>
      </c>
      <c r="BN703" s="17" t="str">
        <f t="shared" ca="1" si="603"/>
        <v/>
      </c>
      <c r="BO703" s="17" t="str">
        <f t="shared" ca="1" si="604"/>
        <v/>
      </c>
      <c r="BP703" s="17">
        <f t="shared" ca="1" si="605"/>
        <v>3.684442231813323E-2</v>
      </c>
      <c r="BQ703" s="17">
        <f t="shared" ca="1" si="606"/>
        <v>-4.1256262722005221E-2</v>
      </c>
      <c r="BR703" s="17">
        <f t="shared" ca="1" si="607"/>
        <v>3.4415751657582483E-2</v>
      </c>
      <c r="BS703" s="17">
        <f t="shared" ca="1" si="608"/>
        <v>3.7505135292105196E-2</v>
      </c>
      <c r="BX703">
        <f>IF('Macrobond Imports'!FG702="","",'Macrobond Imports'!FG702)</f>
        <v>202.8</v>
      </c>
      <c r="BY703" t="str">
        <f>IF('Macrobond Imports'!AI702="","",'Macrobond Imports'!AI702)</f>
        <v/>
      </c>
      <c r="CA703" s="37">
        <f t="shared" ca="1" si="609"/>
        <v>0.18044237485448189</v>
      </c>
      <c r="CB703" s="37" t="str">
        <f t="shared" ca="1" si="610"/>
        <v/>
      </c>
    </row>
    <row r="704" spans="1:80" x14ac:dyDescent="0.25">
      <c r="A704" s="10">
        <f>IF('Macrobond Imports'!A703="","",'Macrobond Imports'!A703)</f>
        <v>38504</v>
      </c>
      <c r="B704" s="9" t="str">
        <f>IF('Macrobond Imports'!B703="","",'Macrobond Imports'!B703)</f>
        <v/>
      </c>
      <c r="C704" s="9" t="str">
        <f>IF('Macrobond Imports'!C703="","",'Macrobond Imports'!C703)</f>
        <v/>
      </c>
      <c r="D704" s="9" t="str">
        <f>IF('Macrobond Imports'!Z703="","",'Macrobond Imports'!Z703)</f>
        <v/>
      </c>
      <c r="E704" s="9" t="str">
        <f>IF('Macrobond Imports'!BH703="","",'Macrobond Imports'!BH703)</f>
        <v/>
      </c>
      <c r="F704" s="9" t="str">
        <f>IF('Macrobond Imports'!BJ703="","",'Macrobond Imports'!BJ703)</f>
        <v/>
      </c>
      <c r="G704" s="9" t="str">
        <f>IF('Macrobond Imports'!BK703="","",'Macrobond Imports'!BK703)</f>
        <v/>
      </c>
      <c r="H704" s="9" t="str">
        <f>IF('Macrobond Imports'!BL703="","",'Macrobond Imports'!BL703)</f>
        <v/>
      </c>
      <c r="I704" s="9" t="str">
        <f>IF('Macrobond Imports'!BS703="","",'Macrobond Imports'!BS703)</f>
        <v/>
      </c>
      <c r="J704" s="9" t="str">
        <f>IF('Macrobond Imports'!AA703="","",'Macrobond Imports'!AA703)</f>
        <v/>
      </c>
      <c r="K704" s="9">
        <f>IF('Macrobond Imports'!DF703="","",'Macrobond Imports'!DF703)</f>
        <v>151.1</v>
      </c>
      <c r="L704" s="9">
        <f>IF('Macrobond Imports'!EA703="","",'Macrobond Imports'!EA703)</f>
        <v>165.5</v>
      </c>
      <c r="M704" s="9">
        <f>IF('Macrobond Imports'!FA703="","",'Macrobond Imports'!FA703)</f>
        <v>139.80000000000001</v>
      </c>
      <c r="N704" s="9">
        <f>IF('Macrobond Imports'!FC703="","",'Macrobond Imports'!FC703)</f>
        <v>153.30000000000001</v>
      </c>
      <c r="P704" s="16">
        <f t="shared" si="556"/>
        <v>38504</v>
      </c>
      <c r="Q704" s="17" t="str">
        <f t="shared" si="557"/>
        <v/>
      </c>
      <c r="R704" s="17" t="str">
        <f t="shared" si="558"/>
        <v/>
      </c>
      <c r="S704" s="17" t="str">
        <f t="shared" si="559"/>
        <v/>
      </c>
      <c r="T704" s="17" t="str">
        <f t="shared" si="560"/>
        <v/>
      </c>
      <c r="U704" s="17" t="str">
        <f t="shared" si="561"/>
        <v/>
      </c>
      <c r="V704" s="17" t="str">
        <f t="shared" si="562"/>
        <v/>
      </c>
      <c r="W704" s="17" t="str">
        <f t="shared" si="563"/>
        <v/>
      </c>
      <c r="X704" s="17" t="str">
        <f t="shared" si="564"/>
        <v/>
      </c>
      <c r="Y704" s="17" t="str">
        <f t="shared" si="565"/>
        <v/>
      </c>
      <c r="Z704" s="17">
        <f t="shared" si="566"/>
        <v>3.3200531208499307E-3</v>
      </c>
      <c r="AA704" s="17">
        <f t="shared" si="567"/>
        <v>-2.1289178001182685E-2</v>
      </c>
      <c r="AB704" s="17">
        <f t="shared" si="568"/>
        <v>1.9693654266958571E-2</v>
      </c>
      <c r="AC704" s="17">
        <f t="shared" si="569"/>
        <v>-1.3029315960911836E-3</v>
      </c>
      <c r="AE704" s="17" t="str">
        <f t="shared" ca="1" si="570"/>
        <v/>
      </c>
      <c r="AF704" s="17" t="str">
        <f t="shared" ca="1" si="571"/>
        <v/>
      </c>
      <c r="AG704" s="17" t="str">
        <f t="shared" ca="1" si="572"/>
        <v/>
      </c>
      <c r="AH704" s="17" t="str">
        <f t="shared" ca="1" si="573"/>
        <v/>
      </c>
      <c r="AI704" s="17" t="str">
        <f t="shared" ca="1" si="574"/>
        <v/>
      </c>
      <c r="AJ704" s="17" t="str">
        <f t="shared" ca="1" si="575"/>
        <v/>
      </c>
      <c r="AK704" s="17" t="str">
        <f t="shared" ca="1" si="576"/>
        <v/>
      </c>
      <c r="AL704" s="17" t="str">
        <f t="shared" ca="1" si="577"/>
        <v/>
      </c>
      <c r="AM704" s="17" t="str">
        <f t="shared" ca="1" si="578"/>
        <v/>
      </c>
      <c r="AN704" s="17">
        <f t="shared" ca="1" si="579"/>
        <v>6.2587904360056346E-2</v>
      </c>
      <c r="AO704" s="17">
        <f t="shared" ca="1" si="580"/>
        <v>2.4767801857585203E-2</v>
      </c>
      <c r="AP704" s="17">
        <f t="shared" ca="1" si="581"/>
        <v>0.15251442704039575</v>
      </c>
      <c r="AQ704" s="17">
        <f t="shared" ca="1" si="582"/>
        <v>4.8563611491108327E-2</v>
      </c>
      <c r="AS704" s="17" t="str">
        <f t="shared" ca="1" si="583"/>
        <v/>
      </c>
      <c r="AT704" s="17" t="str">
        <f t="shared" ca="1" si="584"/>
        <v/>
      </c>
      <c r="AU704" s="17" t="str">
        <f t="shared" ca="1" si="585"/>
        <v/>
      </c>
      <c r="AV704" s="17" t="str">
        <f t="shared" ca="1" si="586"/>
        <v/>
      </c>
      <c r="AW704" s="17" t="str">
        <f t="shared" ca="1" si="587"/>
        <v/>
      </c>
      <c r="AX704" s="17" t="str">
        <f t="shared" ca="1" si="588"/>
        <v/>
      </c>
      <c r="AY704" s="17" t="str">
        <f t="shared" ca="1" si="589"/>
        <v/>
      </c>
      <c r="AZ704" s="17" t="str">
        <f t="shared" ca="1" si="590"/>
        <v/>
      </c>
      <c r="BA704" s="17" t="str">
        <f t="shared" ca="1" si="591"/>
        <v/>
      </c>
      <c r="BB704" s="17">
        <f t="shared" ca="1" si="592"/>
        <v>1.0659466170322318E-2</v>
      </c>
      <c r="BC704" s="17">
        <f t="shared" ca="1" si="593"/>
        <v>-0.11224227695587552</v>
      </c>
      <c r="BD704" s="17">
        <f t="shared" ca="1" si="594"/>
        <v>0.10349712080313211</v>
      </c>
      <c r="BE704" s="17">
        <f t="shared" ca="1" si="595"/>
        <v>-1.2940625452688148E-2</v>
      </c>
      <c r="BG704" s="17" t="str">
        <f t="shared" ca="1" si="596"/>
        <v/>
      </c>
      <c r="BH704" s="17" t="str">
        <f t="shared" ca="1" si="597"/>
        <v/>
      </c>
      <c r="BI704" s="17" t="str">
        <f t="shared" ca="1" si="598"/>
        <v/>
      </c>
      <c r="BJ704" s="17" t="str">
        <f t="shared" ca="1" si="599"/>
        <v/>
      </c>
      <c r="BK704" s="17" t="str">
        <f t="shared" ca="1" si="600"/>
        <v/>
      </c>
      <c r="BL704" s="17" t="str">
        <f t="shared" ca="1" si="601"/>
        <v/>
      </c>
      <c r="BM704" s="17" t="str">
        <f t="shared" ca="1" si="602"/>
        <v/>
      </c>
      <c r="BN704" s="17" t="str">
        <f t="shared" ca="1" si="603"/>
        <v/>
      </c>
      <c r="BO704" s="17" t="str">
        <f t="shared" ca="1" si="604"/>
        <v/>
      </c>
      <c r="BP704" s="17">
        <f t="shared" ca="1" si="605"/>
        <v>4.6569172355719557E-2</v>
      </c>
      <c r="BQ704" s="17">
        <f t="shared" ca="1" si="606"/>
        <v>-2.0231550903138551E-2</v>
      </c>
      <c r="BR704" s="17">
        <f t="shared" ca="1" si="607"/>
        <v>0.13021960704940105</v>
      </c>
      <c r="BS704" s="17">
        <f t="shared" ca="1" si="608"/>
        <v>2.6612277206270241E-2</v>
      </c>
      <c r="BX704">
        <f>IF('Macrobond Imports'!FG703="","",'Macrobond Imports'!FG703)</f>
        <v>202.1</v>
      </c>
      <c r="BY704" t="str">
        <f>IF('Macrobond Imports'!AI703="","",'Macrobond Imports'!AI703)</f>
        <v/>
      </c>
      <c r="CA704" s="37">
        <f t="shared" ca="1" si="609"/>
        <v>0.12277777777777765</v>
      </c>
      <c r="CB704" s="37" t="str">
        <f t="shared" ca="1" si="610"/>
        <v/>
      </c>
    </row>
    <row r="705" spans="1:80" x14ac:dyDescent="0.25">
      <c r="A705" s="10">
        <f>IF('Macrobond Imports'!A704="","",'Macrobond Imports'!A704)</f>
        <v>38534</v>
      </c>
      <c r="B705" s="9" t="str">
        <f>IF('Macrobond Imports'!B704="","",'Macrobond Imports'!B704)</f>
        <v/>
      </c>
      <c r="C705" s="9" t="str">
        <f>IF('Macrobond Imports'!C704="","",'Macrobond Imports'!C704)</f>
        <v/>
      </c>
      <c r="D705" s="9" t="str">
        <f>IF('Macrobond Imports'!Z704="","",'Macrobond Imports'!Z704)</f>
        <v/>
      </c>
      <c r="E705" s="9" t="str">
        <f>IF('Macrobond Imports'!BH704="","",'Macrobond Imports'!BH704)</f>
        <v/>
      </c>
      <c r="F705" s="9" t="str">
        <f>IF('Macrobond Imports'!BJ704="","",'Macrobond Imports'!BJ704)</f>
        <v/>
      </c>
      <c r="G705" s="9" t="str">
        <f>IF('Macrobond Imports'!BK704="","",'Macrobond Imports'!BK704)</f>
        <v/>
      </c>
      <c r="H705" s="9" t="str">
        <f>IF('Macrobond Imports'!BL704="","",'Macrobond Imports'!BL704)</f>
        <v/>
      </c>
      <c r="I705" s="9" t="str">
        <f>IF('Macrobond Imports'!BS704="","",'Macrobond Imports'!BS704)</f>
        <v/>
      </c>
      <c r="J705" s="9" t="str">
        <f>IF('Macrobond Imports'!AA704="","",'Macrobond Imports'!AA704)</f>
        <v/>
      </c>
      <c r="K705" s="9">
        <f>IF('Macrobond Imports'!DF704="","",'Macrobond Imports'!DF704)</f>
        <v>152.30000000000001</v>
      </c>
      <c r="L705" s="9">
        <f>IF('Macrobond Imports'!EA704="","",'Macrobond Imports'!EA704)</f>
        <v>174.4</v>
      </c>
      <c r="M705" s="9">
        <f>IF('Macrobond Imports'!FA704="","",'Macrobond Imports'!FA704)</f>
        <v>145.1</v>
      </c>
      <c r="N705" s="9">
        <f>IF('Macrobond Imports'!FC704="","",'Macrobond Imports'!FC704)</f>
        <v>153.5</v>
      </c>
      <c r="P705" s="16">
        <f t="shared" si="556"/>
        <v>38534</v>
      </c>
      <c r="Q705" s="17" t="str">
        <f t="shared" si="557"/>
        <v/>
      </c>
      <c r="R705" s="17" t="str">
        <f t="shared" si="558"/>
        <v/>
      </c>
      <c r="S705" s="17" t="str">
        <f t="shared" si="559"/>
        <v/>
      </c>
      <c r="T705" s="17" t="str">
        <f t="shared" si="560"/>
        <v/>
      </c>
      <c r="U705" s="17" t="str">
        <f t="shared" si="561"/>
        <v/>
      </c>
      <c r="V705" s="17" t="str">
        <f t="shared" si="562"/>
        <v/>
      </c>
      <c r="W705" s="17" t="str">
        <f t="shared" si="563"/>
        <v/>
      </c>
      <c r="X705" s="17" t="str">
        <f t="shared" si="564"/>
        <v/>
      </c>
      <c r="Y705" s="17" t="str">
        <f t="shared" si="565"/>
        <v/>
      </c>
      <c r="Z705" s="17">
        <f t="shared" si="566"/>
        <v>7.941760423560762E-3</v>
      </c>
      <c r="AA705" s="17">
        <f t="shared" si="567"/>
        <v>5.377643504531715E-2</v>
      </c>
      <c r="AB705" s="17">
        <f t="shared" si="568"/>
        <v>3.7911301859799629E-2</v>
      </c>
      <c r="AC705" s="17">
        <f t="shared" si="569"/>
        <v>1.3046314416176319E-3</v>
      </c>
      <c r="AE705" s="17" t="str">
        <f t="shared" ca="1" si="570"/>
        <v/>
      </c>
      <c r="AF705" s="17" t="str">
        <f t="shared" ca="1" si="571"/>
        <v/>
      </c>
      <c r="AG705" s="17" t="str">
        <f t="shared" ca="1" si="572"/>
        <v/>
      </c>
      <c r="AH705" s="17" t="str">
        <f t="shared" ca="1" si="573"/>
        <v/>
      </c>
      <c r="AI705" s="17" t="str">
        <f t="shared" ca="1" si="574"/>
        <v/>
      </c>
      <c r="AJ705" s="17" t="str">
        <f t="shared" ca="1" si="575"/>
        <v/>
      </c>
      <c r="AK705" s="17" t="str">
        <f t="shared" ca="1" si="576"/>
        <v/>
      </c>
      <c r="AL705" s="17" t="str">
        <f t="shared" ca="1" si="577"/>
        <v/>
      </c>
      <c r="AM705" s="17" t="str">
        <f t="shared" ca="1" si="578"/>
        <v/>
      </c>
      <c r="AN705" s="17">
        <f t="shared" ca="1" si="579"/>
        <v>6.5780265920224013E-2</v>
      </c>
      <c r="AO705" s="17">
        <f t="shared" ca="1" si="580"/>
        <v>8.1215127092374439E-2</v>
      </c>
      <c r="AP705" s="17">
        <f t="shared" ca="1" si="581"/>
        <v>0.18255908720456393</v>
      </c>
      <c r="AQ705" s="17">
        <f t="shared" ca="1" si="582"/>
        <v>4.4928522804629001E-2</v>
      </c>
      <c r="AS705" s="17" t="str">
        <f t="shared" ca="1" si="583"/>
        <v/>
      </c>
      <c r="AT705" s="17" t="str">
        <f t="shared" ca="1" si="584"/>
        <v/>
      </c>
      <c r="AU705" s="17" t="str">
        <f t="shared" ca="1" si="585"/>
        <v/>
      </c>
      <c r="AV705" s="17" t="str">
        <f t="shared" ca="1" si="586"/>
        <v/>
      </c>
      <c r="AW705" s="17" t="str">
        <f t="shared" ca="1" si="587"/>
        <v/>
      </c>
      <c r="AX705" s="17" t="str">
        <f t="shared" ca="1" si="588"/>
        <v/>
      </c>
      <c r="AY705" s="17" t="str">
        <f t="shared" ca="1" si="589"/>
        <v/>
      </c>
      <c r="AZ705" s="17" t="str">
        <f t="shared" ca="1" si="590"/>
        <v/>
      </c>
      <c r="BA705" s="17" t="str">
        <f t="shared" ca="1" si="591"/>
        <v/>
      </c>
      <c r="BB705" s="17">
        <f t="shared" ca="1" si="592"/>
        <v>2.6700801960242826E-2</v>
      </c>
      <c r="BC705" s="17">
        <f t="shared" ca="1" si="593"/>
        <v>-1.3643916176686588E-2</v>
      </c>
      <c r="BD705" s="17">
        <f t="shared" ca="1" si="594"/>
        <v>0.18743664869688859</v>
      </c>
      <c r="BE705" s="17">
        <f t="shared" ca="1" si="595"/>
        <v>-1.0355899835254201E-2</v>
      </c>
      <c r="BG705" s="17" t="str">
        <f t="shared" ca="1" si="596"/>
        <v/>
      </c>
      <c r="BH705" s="17" t="str">
        <f t="shared" ca="1" si="597"/>
        <v/>
      </c>
      <c r="BI705" s="17" t="str">
        <f t="shared" ca="1" si="598"/>
        <v/>
      </c>
      <c r="BJ705" s="17" t="str">
        <f t="shared" ca="1" si="599"/>
        <v/>
      </c>
      <c r="BK705" s="17" t="str">
        <f t="shared" ca="1" si="600"/>
        <v/>
      </c>
      <c r="BL705" s="17" t="str">
        <f t="shared" ca="1" si="601"/>
        <v/>
      </c>
      <c r="BM705" s="17" t="str">
        <f t="shared" ca="1" si="602"/>
        <v/>
      </c>
      <c r="BN705" s="17" t="str">
        <f t="shared" ca="1" si="603"/>
        <v/>
      </c>
      <c r="BO705" s="17" t="str">
        <f t="shared" ca="1" si="604"/>
        <v/>
      </c>
      <c r="BP705" s="17">
        <f t="shared" ca="1" si="605"/>
        <v>5.183325964470753E-2</v>
      </c>
      <c r="BQ705" s="17">
        <f t="shared" ca="1" si="606"/>
        <v>0.12809754896215564</v>
      </c>
      <c r="BR705" s="17">
        <f t="shared" ca="1" si="607"/>
        <v>0.22498125059273755</v>
      </c>
      <c r="BS705" s="17">
        <f t="shared" ca="1" si="608"/>
        <v>1.4487792864474436E-2</v>
      </c>
      <c r="BX705">
        <f>IF('Macrobond Imports'!FG704="","",'Macrobond Imports'!FG704)</f>
        <v>224.1</v>
      </c>
      <c r="BY705" t="str">
        <f>IF('Macrobond Imports'!AI704="","",'Macrobond Imports'!AI704)</f>
        <v/>
      </c>
      <c r="CA705" s="37">
        <f t="shared" ca="1" si="609"/>
        <v>0.25828186412128029</v>
      </c>
      <c r="CB705" s="37" t="str">
        <f t="shared" ca="1" si="610"/>
        <v/>
      </c>
    </row>
    <row r="706" spans="1:80" x14ac:dyDescent="0.25">
      <c r="A706" s="10">
        <f>IF('Macrobond Imports'!A705="","",'Macrobond Imports'!A705)</f>
        <v>38565</v>
      </c>
      <c r="B706" s="9" t="str">
        <f>IF('Macrobond Imports'!B705="","",'Macrobond Imports'!B705)</f>
        <v/>
      </c>
      <c r="C706" s="9" t="str">
        <f>IF('Macrobond Imports'!C705="","",'Macrobond Imports'!C705)</f>
        <v/>
      </c>
      <c r="D706" s="9" t="str">
        <f>IF('Macrobond Imports'!Z705="","",'Macrobond Imports'!Z705)</f>
        <v/>
      </c>
      <c r="E706" s="9" t="str">
        <f>IF('Macrobond Imports'!BH705="","",'Macrobond Imports'!BH705)</f>
        <v/>
      </c>
      <c r="F706" s="9" t="str">
        <f>IF('Macrobond Imports'!BJ705="","",'Macrobond Imports'!BJ705)</f>
        <v/>
      </c>
      <c r="G706" s="9" t="str">
        <f>IF('Macrobond Imports'!BK705="","",'Macrobond Imports'!BK705)</f>
        <v/>
      </c>
      <c r="H706" s="9" t="str">
        <f>IF('Macrobond Imports'!BL705="","",'Macrobond Imports'!BL705)</f>
        <v/>
      </c>
      <c r="I706" s="9" t="str">
        <f>IF('Macrobond Imports'!BS705="","",'Macrobond Imports'!BS705)</f>
        <v/>
      </c>
      <c r="J706" s="9" t="str">
        <f>IF('Macrobond Imports'!AA705="","",'Macrobond Imports'!AA705)</f>
        <v/>
      </c>
      <c r="K706" s="9">
        <f>IF('Macrobond Imports'!DF705="","",'Macrobond Imports'!DF705)</f>
        <v>153.19999999999999</v>
      </c>
      <c r="L706" s="9">
        <f>IF('Macrobond Imports'!EA705="","",'Macrobond Imports'!EA705)</f>
        <v>181.5</v>
      </c>
      <c r="M706" s="9">
        <f>IF('Macrobond Imports'!FA705="","",'Macrobond Imports'!FA705)</f>
        <v>149.6</v>
      </c>
      <c r="N706" s="9">
        <f>IF('Macrobond Imports'!FC705="","",'Macrobond Imports'!FC705)</f>
        <v>153.4</v>
      </c>
      <c r="P706" s="16">
        <f t="shared" si="556"/>
        <v>38565</v>
      </c>
      <c r="Q706" s="17" t="str">
        <f t="shared" si="557"/>
        <v/>
      </c>
      <c r="R706" s="17" t="str">
        <f t="shared" si="558"/>
        <v/>
      </c>
      <c r="S706" s="17" t="str">
        <f t="shared" si="559"/>
        <v/>
      </c>
      <c r="T706" s="17" t="str">
        <f t="shared" si="560"/>
        <v/>
      </c>
      <c r="U706" s="17" t="str">
        <f t="shared" si="561"/>
        <v/>
      </c>
      <c r="V706" s="17" t="str">
        <f t="shared" si="562"/>
        <v/>
      </c>
      <c r="W706" s="17" t="str">
        <f t="shared" si="563"/>
        <v/>
      </c>
      <c r="X706" s="17" t="str">
        <f t="shared" si="564"/>
        <v/>
      </c>
      <c r="Y706" s="17" t="str">
        <f t="shared" si="565"/>
        <v/>
      </c>
      <c r="Z706" s="17">
        <f t="shared" si="566"/>
        <v>5.909389363099038E-3</v>
      </c>
      <c r="AA706" s="17">
        <f t="shared" si="567"/>
        <v>4.0711009174311918E-2</v>
      </c>
      <c r="AB706" s="17">
        <f t="shared" si="568"/>
        <v>3.1013094417642995E-2</v>
      </c>
      <c r="AC706" s="17">
        <f t="shared" si="569"/>
        <v>-6.5146579804553628E-4</v>
      </c>
      <c r="AE706" s="17" t="str">
        <f t="shared" ca="1" si="570"/>
        <v/>
      </c>
      <c r="AF706" s="17" t="str">
        <f t="shared" ca="1" si="571"/>
        <v/>
      </c>
      <c r="AG706" s="17" t="str">
        <f t="shared" ca="1" si="572"/>
        <v/>
      </c>
      <c r="AH706" s="17" t="str">
        <f t="shared" ca="1" si="573"/>
        <v/>
      </c>
      <c r="AI706" s="17" t="str">
        <f t="shared" ca="1" si="574"/>
        <v/>
      </c>
      <c r="AJ706" s="17" t="str">
        <f t="shared" ca="1" si="575"/>
        <v/>
      </c>
      <c r="AK706" s="17" t="str">
        <f t="shared" ca="1" si="576"/>
        <v/>
      </c>
      <c r="AL706" s="17" t="str">
        <f t="shared" ca="1" si="577"/>
        <v/>
      </c>
      <c r="AM706" s="17" t="str">
        <f t="shared" ca="1" si="578"/>
        <v/>
      </c>
      <c r="AN706" s="17">
        <f t="shared" ca="1" si="579"/>
        <v>6.0941828254847508E-2</v>
      </c>
      <c r="AO706" s="17">
        <f t="shared" ca="1" si="580"/>
        <v>0.12244897959183687</v>
      </c>
      <c r="AP706" s="17">
        <f t="shared" ca="1" si="581"/>
        <v>0.19393455706304863</v>
      </c>
      <c r="AQ706" s="17">
        <f t="shared" ca="1" si="582"/>
        <v>3.3692722371967632E-2</v>
      </c>
      <c r="AS706" s="17" t="str">
        <f t="shared" ca="1" si="583"/>
        <v/>
      </c>
      <c r="AT706" s="17" t="str">
        <f t="shared" ca="1" si="584"/>
        <v/>
      </c>
      <c r="AU706" s="17" t="str">
        <f t="shared" ca="1" si="585"/>
        <v/>
      </c>
      <c r="AV706" s="17" t="str">
        <f t="shared" ca="1" si="586"/>
        <v/>
      </c>
      <c r="AW706" s="17" t="str">
        <f t="shared" ca="1" si="587"/>
        <v/>
      </c>
      <c r="AX706" s="17" t="str">
        <f t="shared" ca="1" si="588"/>
        <v/>
      </c>
      <c r="AY706" s="17" t="str">
        <f t="shared" ca="1" si="589"/>
        <v/>
      </c>
      <c r="AZ706" s="17" t="str">
        <f t="shared" ca="1" si="590"/>
        <v/>
      </c>
      <c r="BA706" s="17" t="str">
        <f t="shared" ca="1" si="591"/>
        <v/>
      </c>
      <c r="BB706" s="17">
        <f t="shared" ca="1" si="592"/>
        <v>7.0866107984290938E-2</v>
      </c>
      <c r="BC706" s="17">
        <f t="shared" ca="1" si="593"/>
        <v>0.32718690233579117</v>
      </c>
      <c r="BD706" s="17">
        <f t="shared" ca="1" si="594"/>
        <v>0.41767458901423682</v>
      </c>
      <c r="BE706" s="17">
        <f t="shared" ca="1" si="595"/>
        <v>-2.6033178518343192E-3</v>
      </c>
      <c r="BG706" s="17" t="str">
        <f t="shared" ca="1" si="596"/>
        <v/>
      </c>
      <c r="BH706" s="17" t="str">
        <f t="shared" ca="1" si="597"/>
        <v/>
      </c>
      <c r="BI706" s="17" t="str">
        <f t="shared" ca="1" si="598"/>
        <v/>
      </c>
      <c r="BJ706" s="17" t="str">
        <f t="shared" ca="1" si="599"/>
        <v/>
      </c>
      <c r="BK706" s="17" t="str">
        <f t="shared" ca="1" si="600"/>
        <v/>
      </c>
      <c r="BL706" s="17" t="str">
        <f t="shared" ca="1" si="601"/>
        <v/>
      </c>
      <c r="BM706" s="17" t="str">
        <f t="shared" ca="1" si="602"/>
        <v/>
      </c>
      <c r="BN706" s="17" t="str">
        <f t="shared" ca="1" si="603"/>
        <v/>
      </c>
      <c r="BO706" s="17" t="str">
        <f t="shared" ca="1" si="604"/>
        <v/>
      </c>
      <c r="BP706" s="17">
        <f t="shared" ca="1" si="605"/>
        <v>5.011084887193662E-2</v>
      </c>
      <c r="BQ706" s="17">
        <f t="shared" ca="1" si="606"/>
        <v>0.24139813938660115</v>
      </c>
      <c r="BR706" s="17">
        <f t="shared" ca="1" si="607"/>
        <v>0.26330168704323476</v>
      </c>
      <c r="BS706" s="17">
        <f t="shared" ca="1" si="608"/>
        <v>2.6126703433797527E-3</v>
      </c>
      <c r="BX706">
        <f>IF('Macrobond Imports'!FG705="","",'Macrobond Imports'!FG705)</f>
        <v>237.8</v>
      </c>
      <c r="BY706" t="str">
        <f>IF('Macrobond Imports'!AI705="","",'Macrobond Imports'!AI705)</f>
        <v/>
      </c>
      <c r="CA706" s="37">
        <f t="shared" ca="1" si="609"/>
        <v>0.30515916575192104</v>
      </c>
      <c r="CB706" s="37" t="str">
        <f t="shared" ca="1" si="610"/>
        <v/>
      </c>
    </row>
    <row r="707" spans="1:80" x14ac:dyDescent="0.25">
      <c r="A707" s="10">
        <f>IF('Macrobond Imports'!A706="","",'Macrobond Imports'!A706)</f>
        <v>38596</v>
      </c>
      <c r="B707" s="9" t="str">
        <f>IF('Macrobond Imports'!B706="","",'Macrobond Imports'!B706)</f>
        <v/>
      </c>
      <c r="C707" s="9" t="str">
        <f>IF('Macrobond Imports'!C706="","",'Macrobond Imports'!C706)</f>
        <v/>
      </c>
      <c r="D707" s="9" t="str">
        <f>IF('Macrobond Imports'!Z706="","",'Macrobond Imports'!Z706)</f>
        <v/>
      </c>
      <c r="E707" s="9" t="str">
        <f>IF('Macrobond Imports'!BH706="","",'Macrobond Imports'!BH706)</f>
        <v/>
      </c>
      <c r="F707" s="9" t="str">
        <f>IF('Macrobond Imports'!BJ706="","",'Macrobond Imports'!BJ706)</f>
        <v/>
      </c>
      <c r="G707" s="9" t="str">
        <f>IF('Macrobond Imports'!BK706="","",'Macrobond Imports'!BK706)</f>
        <v/>
      </c>
      <c r="H707" s="9" t="str">
        <f>IF('Macrobond Imports'!BL706="","",'Macrobond Imports'!BL706)</f>
        <v/>
      </c>
      <c r="I707" s="9" t="str">
        <f>IF('Macrobond Imports'!BS706="","",'Macrobond Imports'!BS706)</f>
        <v/>
      </c>
      <c r="J707" s="9" t="str">
        <f>IF('Macrobond Imports'!AA706="","",'Macrobond Imports'!AA706)</f>
        <v/>
      </c>
      <c r="K707" s="9">
        <f>IF('Macrobond Imports'!DF706="","",'Macrobond Imports'!DF706)</f>
        <v>157.19999999999999</v>
      </c>
      <c r="L707" s="9">
        <f>IF('Macrobond Imports'!EA706="","",'Macrobond Imports'!EA706)</f>
        <v>200.3</v>
      </c>
      <c r="M707" s="9">
        <f>IF('Macrobond Imports'!FA706="","",'Macrobond Imports'!FA706)</f>
        <v>162.9</v>
      </c>
      <c r="N707" s="9">
        <f>IF('Macrobond Imports'!FC706="","",'Macrobond Imports'!FC706)</f>
        <v>155</v>
      </c>
      <c r="P707" s="16">
        <f t="shared" si="556"/>
        <v>38596</v>
      </c>
      <c r="Q707" s="17" t="str">
        <f t="shared" si="557"/>
        <v/>
      </c>
      <c r="R707" s="17" t="str">
        <f t="shared" si="558"/>
        <v/>
      </c>
      <c r="S707" s="17" t="str">
        <f t="shared" si="559"/>
        <v/>
      </c>
      <c r="T707" s="17" t="str">
        <f t="shared" si="560"/>
        <v/>
      </c>
      <c r="U707" s="17" t="str">
        <f t="shared" si="561"/>
        <v/>
      </c>
      <c r="V707" s="17" t="str">
        <f t="shared" si="562"/>
        <v/>
      </c>
      <c r="W707" s="17" t="str">
        <f t="shared" si="563"/>
        <v/>
      </c>
      <c r="X707" s="17" t="str">
        <f t="shared" si="564"/>
        <v/>
      </c>
      <c r="Y707" s="17" t="str">
        <f t="shared" si="565"/>
        <v/>
      </c>
      <c r="Z707" s="17">
        <f t="shared" si="566"/>
        <v>2.6109660574412441E-2</v>
      </c>
      <c r="AA707" s="17">
        <f t="shared" si="567"/>
        <v>0.10358126721763083</v>
      </c>
      <c r="AB707" s="17">
        <f t="shared" si="568"/>
        <v>8.890374331550821E-2</v>
      </c>
      <c r="AC707" s="17">
        <f t="shared" si="569"/>
        <v>1.0430247718383301E-2</v>
      </c>
      <c r="AE707" s="17" t="str">
        <f t="shared" ca="1" si="570"/>
        <v/>
      </c>
      <c r="AF707" s="17" t="str">
        <f t="shared" ca="1" si="571"/>
        <v/>
      </c>
      <c r="AG707" s="17" t="str">
        <f t="shared" ca="1" si="572"/>
        <v/>
      </c>
      <c r="AH707" s="17" t="str">
        <f t="shared" ca="1" si="573"/>
        <v/>
      </c>
      <c r="AI707" s="17" t="str">
        <f t="shared" ca="1" si="574"/>
        <v/>
      </c>
      <c r="AJ707" s="17" t="str">
        <f t="shared" ca="1" si="575"/>
        <v/>
      </c>
      <c r="AK707" s="17" t="str">
        <f t="shared" ca="1" si="576"/>
        <v/>
      </c>
      <c r="AL707" s="17" t="str">
        <f t="shared" ca="1" si="577"/>
        <v/>
      </c>
      <c r="AM707" s="17" t="str">
        <f t="shared" ca="1" si="578"/>
        <v/>
      </c>
      <c r="AN707" s="17">
        <f t="shared" ca="1" si="579"/>
        <v>8.5635359116021936E-2</v>
      </c>
      <c r="AO707" s="17">
        <f t="shared" ca="1" si="580"/>
        <v>0.30064935064935083</v>
      </c>
      <c r="AP707" s="17">
        <f t="shared" ca="1" si="581"/>
        <v>0.32009724473257695</v>
      </c>
      <c r="AQ707" s="17">
        <f t="shared" ca="1" si="582"/>
        <v>3.6096256684492012E-2</v>
      </c>
      <c r="AS707" s="17" t="str">
        <f t="shared" ca="1" si="583"/>
        <v/>
      </c>
      <c r="AT707" s="17" t="str">
        <f t="shared" ca="1" si="584"/>
        <v/>
      </c>
      <c r="AU707" s="17" t="str">
        <f t="shared" ca="1" si="585"/>
        <v/>
      </c>
      <c r="AV707" s="17" t="str">
        <f t="shared" ca="1" si="586"/>
        <v/>
      </c>
      <c r="AW707" s="17" t="str">
        <f t="shared" ca="1" si="587"/>
        <v/>
      </c>
      <c r="AX707" s="17" t="str">
        <f t="shared" ca="1" si="588"/>
        <v/>
      </c>
      <c r="AY707" s="17" t="str">
        <f t="shared" ca="1" si="589"/>
        <v/>
      </c>
      <c r="AZ707" s="17" t="str">
        <f t="shared" ca="1" si="590"/>
        <v/>
      </c>
      <c r="BA707" s="17" t="str">
        <f t="shared" ca="1" si="591"/>
        <v/>
      </c>
      <c r="BB707" s="17">
        <f t="shared" ca="1" si="592"/>
        <v>0.17152701967036266</v>
      </c>
      <c r="BC707" s="17">
        <f t="shared" ca="1" si="593"/>
        <v>1.14551623284828</v>
      </c>
      <c r="BD707" s="17">
        <f t="shared" ca="1" si="594"/>
        <v>0.84355310193629474</v>
      </c>
      <c r="BE707" s="17">
        <f t="shared" ca="1" si="595"/>
        <v>4.5100783352481244E-2</v>
      </c>
      <c r="BG707" s="17" t="str">
        <f t="shared" ca="1" si="596"/>
        <v/>
      </c>
      <c r="BH707" s="17" t="str">
        <f t="shared" ca="1" si="597"/>
        <v/>
      </c>
      <c r="BI707" s="17" t="str">
        <f t="shared" ca="1" si="598"/>
        <v/>
      </c>
      <c r="BJ707" s="17" t="str">
        <f t="shared" ca="1" si="599"/>
        <v/>
      </c>
      <c r="BK707" s="17" t="str">
        <f t="shared" ca="1" si="600"/>
        <v/>
      </c>
      <c r="BL707" s="17" t="str">
        <f t="shared" ca="1" si="601"/>
        <v/>
      </c>
      <c r="BM707" s="17" t="str">
        <f t="shared" ca="1" si="602"/>
        <v/>
      </c>
      <c r="BN707" s="17" t="str">
        <f t="shared" ca="1" si="603"/>
        <v/>
      </c>
      <c r="BO707" s="17" t="str">
        <f t="shared" ca="1" si="604"/>
        <v/>
      </c>
      <c r="BP707" s="17">
        <f t="shared" ca="1" si="605"/>
        <v>8.8124474637050865E-2</v>
      </c>
      <c r="BQ707" s="17">
        <f t="shared" ca="1" si="606"/>
        <v>0.38010818620410913</v>
      </c>
      <c r="BR707" s="17">
        <f t="shared" ca="1" si="607"/>
        <v>0.42630836078121126</v>
      </c>
      <c r="BS707" s="17">
        <f t="shared" ca="1" si="608"/>
        <v>1.5665557924854356E-2</v>
      </c>
      <c r="BX707">
        <f>IF('Macrobond Imports'!FG706="","",'Macrobond Imports'!FG706)</f>
        <v>278.5</v>
      </c>
      <c r="BY707" t="str">
        <f>IF('Macrobond Imports'!AI706="","",'Macrobond Imports'!AI706)</f>
        <v/>
      </c>
      <c r="CA707" s="37">
        <f t="shared" ca="1" si="609"/>
        <v>0.66966426858513173</v>
      </c>
      <c r="CB707" s="37" t="str">
        <f t="shared" ca="1" si="610"/>
        <v/>
      </c>
    </row>
    <row r="708" spans="1:80" x14ac:dyDescent="0.25">
      <c r="A708" s="10">
        <f>IF('Macrobond Imports'!A707="","",'Macrobond Imports'!A707)</f>
        <v>38626</v>
      </c>
      <c r="B708" s="9" t="str">
        <f>IF('Macrobond Imports'!B707="","",'Macrobond Imports'!B707)</f>
        <v/>
      </c>
      <c r="C708" s="9" t="str">
        <f>IF('Macrobond Imports'!C707="","",'Macrobond Imports'!C707)</f>
        <v/>
      </c>
      <c r="D708" s="9" t="str">
        <f>IF('Macrobond Imports'!Z707="","",'Macrobond Imports'!Z707)</f>
        <v/>
      </c>
      <c r="E708" s="9" t="str">
        <f>IF('Macrobond Imports'!BH707="","",'Macrobond Imports'!BH707)</f>
        <v/>
      </c>
      <c r="F708" s="9" t="str">
        <f>IF('Macrobond Imports'!BJ707="","",'Macrobond Imports'!BJ707)</f>
        <v/>
      </c>
      <c r="G708" s="9" t="str">
        <f>IF('Macrobond Imports'!BK707="","",'Macrobond Imports'!BK707)</f>
        <v/>
      </c>
      <c r="H708" s="9" t="str">
        <f>IF('Macrobond Imports'!BL707="","",'Macrobond Imports'!BL707)</f>
        <v/>
      </c>
      <c r="I708" s="9" t="str">
        <f>IF('Macrobond Imports'!BS707="","",'Macrobond Imports'!BS707)</f>
        <v/>
      </c>
      <c r="J708" s="9" t="str">
        <f>IF('Macrobond Imports'!AA707="","",'Macrobond Imports'!AA707)</f>
        <v/>
      </c>
      <c r="K708" s="9">
        <f>IF('Macrobond Imports'!DF707="","",'Macrobond Imports'!DF707)</f>
        <v>162.30000000000001</v>
      </c>
      <c r="L708" s="9">
        <f>IF('Macrobond Imports'!EA707="","",'Macrobond Imports'!EA707)</f>
        <v>212.7</v>
      </c>
      <c r="M708" s="9">
        <f>IF('Macrobond Imports'!FA707="","",'Macrobond Imports'!FA707)</f>
        <v>179</v>
      </c>
      <c r="N708" s="9">
        <f>IF('Macrobond Imports'!FC707="","",'Macrobond Imports'!FC707)</f>
        <v>157.19999999999999</v>
      </c>
      <c r="P708" s="16">
        <f t="shared" si="556"/>
        <v>38626</v>
      </c>
      <c r="Q708" s="17" t="str">
        <f t="shared" si="557"/>
        <v/>
      </c>
      <c r="R708" s="17" t="str">
        <f t="shared" si="558"/>
        <v/>
      </c>
      <c r="S708" s="17" t="str">
        <f t="shared" si="559"/>
        <v/>
      </c>
      <c r="T708" s="17" t="str">
        <f t="shared" si="560"/>
        <v/>
      </c>
      <c r="U708" s="17" t="str">
        <f t="shared" si="561"/>
        <v/>
      </c>
      <c r="V708" s="17" t="str">
        <f t="shared" si="562"/>
        <v/>
      </c>
      <c r="W708" s="17" t="str">
        <f t="shared" si="563"/>
        <v/>
      </c>
      <c r="X708" s="17" t="str">
        <f t="shared" si="564"/>
        <v/>
      </c>
      <c r="Y708" s="17" t="str">
        <f t="shared" si="565"/>
        <v/>
      </c>
      <c r="Z708" s="17">
        <f t="shared" si="566"/>
        <v>3.2442748091603191E-2</v>
      </c>
      <c r="AA708" s="17">
        <f t="shared" si="567"/>
        <v>6.1907139291063285E-2</v>
      </c>
      <c r="AB708" s="17">
        <f t="shared" si="568"/>
        <v>9.8833640270104217E-2</v>
      </c>
      <c r="AC708" s="17">
        <f t="shared" si="569"/>
        <v>1.4193548387096744E-2</v>
      </c>
      <c r="AE708" s="17" t="str">
        <f t="shared" ca="1" si="570"/>
        <v/>
      </c>
      <c r="AF708" s="17" t="str">
        <f t="shared" ca="1" si="571"/>
        <v/>
      </c>
      <c r="AG708" s="17" t="str">
        <f t="shared" ca="1" si="572"/>
        <v/>
      </c>
      <c r="AH708" s="17" t="str">
        <f t="shared" ca="1" si="573"/>
        <v/>
      </c>
      <c r="AI708" s="17" t="str">
        <f t="shared" ca="1" si="574"/>
        <v/>
      </c>
      <c r="AJ708" s="17" t="str">
        <f t="shared" ca="1" si="575"/>
        <v/>
      </c>
      <c r="AK708" s="17" t="str">
        <f t="shared" ca="1" si="576"/>
        <v/>
      </c>
      <c r="AL708" s="17" t="str">
        <f t="shared" ca="1" si="577"/>
        <v/>
      </c>
      <c r="AM708" s="17" t="str">
        <f t="shared" ca="1" si="578"/>
        <v/>
      </c>
      <c r="AN708" s="17">
        <f t="shared" ca="1" si="579"/>
        <v>0.10709413369713516</v>
      </c>
      <c r="AO708" s="17">
        <f t="shared" ca="1" si="580"/>
        <v>0.32111801242236027</v>
      </c>
      <c r="AP708" s="17">
        <f t="shared" ca="1" si="581"/>
        <v>0.37692307692307692</v>
      </c>
      <c r="AQ708" s="17">
        <f t="shared" ca="1" si="582"/>
        <v>4.6604527296937315E-2</v>
      </c>
      <c r="AS708" s="17" t="str">
        <f t="shared" ca="1" si="583"/>
        <v/>
      </c>
      <c r="AT708" s="17" t="str">
        <f t="shared" ca="1" si="584"/>
        <v/>
      </c>
      <c r="AU708" s="17" t="str">
        <f t="shared" ca="1" si="585"/>
        <v/>
      </c>
      <c r="AV708" s="17" t="str">
        <f t="shared" ca="1" si="586"/>
        <v/>
      </c>
      <c r="AW708" s="17" t="str">
        <f t="shared" ca="1" si="587"/>
        <v/>
      </c>
      <c r="AX708" s="17" t="str">
        <f t="shared" ca="1" si="588"/>
        <v/>
      </c>
      <c r="AY708" s="17" t="str">
        <f t="shared" ca="1" si="589"/>
        <v/>
      </c>
      <c r="AZ708" s="17" t="str">
        <f t="shared" ca="1" si="590"/>
        <v/>
      </c>
      <c r="BA708" s="17" t="str">
        <f t="shared" ca="1" si="591"/>
        <v/>
      </c>
      <c r="BB708" s="17">
        <f t="shared" ca="1" si="592"/>
        <v>0.28965773114855842</v>
      </c>
      <c r="BC708" s="17">
        <f t="shared" ca="1" si="593"/>
        <v>1.2125038608718479</v>
      </c>
      <c r="BD708" s="17">
        <f t="shared" ca="1" si="594"/>
        <v>1.3160208998906842</v>
      </c>
      <c r="BE708" s="17">
        <f t="shared" ca="1" si="595"/>
        <v>9.9959380023811883E-2</v>
      </c>
      <c r="BG708" s="17" t="str">
        <f t="shared" ca="1" si="596"/>
        <v/>
      </c>
      <c r="BH708" s="17" t="str">
        <f t="shared" ca="1" si="597"/>
        <v/>
      </c>
      <c r="BI708" s="17" t="str">
        <f t="shared" ca="1" si="598"/>
        <v/>
      </c>
      <c r="BJ708" s="17" t="str">
        <f t="shared" ca="1" si="599"/>
        <v/>
      </c>
      <c r="BK708" s="17" t="str">
        <f t="shared" ca="1" si="600"/>
        <v/>
      </c>
      <c r="BL708" s="17" t="str">
        <f t="shared" ca="1" si="601"/>
        <v/>
      </c>
      <c r="BM708" s="17" t="str">
        <f t="shared" ca="1" si="602"/>
        <v/>
      </c>
      <c r="BN708" s="17" t="str">
        <f t="shared" ca="1" si="603"/>
        <v/>
      </c>
      <c r="BO708" s="17" t="str">
        <f t="shared" ca="1" si="604"/>
        <v/>
      </c>
      <c r="BP708" s="17">
        <f t="shared" ca="1" si="605"/>
        <v>0.15069223810037591</v>
      </c>
      <c r="BQ708" s="17">
        <f t="shared" ca="1" si="606"/>
        <v>0.47726661224489764</v>
      </c>
      <c r="BR708" s="17">
        <f t="shared" ca="1" si="607"/>
        <v>0.65835101702810417</v>
      </c>
      <c r="BS708" s="17">
        <f t="shared" ca="1" si="608"/>
        <v>4.3344770850670011E-2</v>
      </c>
      <c r="BX708">
        <f>IF('Macrobond Imports'!FG707="","",'Macrobond Imports'!FG707)</f>
        <v>308.89999999999998</v>
      </c>
      <c r="BY708" t="str">
        <f>IF('Macrobond Imports'!AI707="","",'Macrobond Imports'!AI707)</f>
        <v/>
      </c>
      <c r="CA708" s="37">
        <f t="shared" ca="1" si="609"/>
        <v>0.69632070291048875</v>
      </c>
      <c r="CB708" s="37" t="str">
        <f t="shared" ca="1" si="610"/>
        <v/>
      </c>
    </row>
    <row r="709" spans="1:80" x14ac:dyDescent="0.25">
      <c r="A709" s="10">
        <f>IF('Macrobond Imports'!A708="","",'Macrobond Imports'!A708)</f>
        <v>38657</v>
      </c>
      <c r="B709" s="9" t="str">
        <f>IF('Macrobond Imports'!B708="","",'Macrobond Imports'!B708)</f>
        <v/>
      </c>
      <c r="C709" s="9" t="str">
        <f>IF('Macrobond Imports'!C708="","",'Macrobond Imports'!C708)</f>
        <v/>
      </c>
      <c r="D709" s="9" t="str">
        <f>IF('Macrobond Imports'!Z708="","",'Macrobond Imports'!Z708)</f>
        <v/>
      </c>
      <c r="E709" s="9" t="str">
        <f>IF('Macrobond Imports'!BH708="","",'Macrobond Imports'!BH708)</f>
        <v/>
      </c>
      <c r="F709" s="9" t="str">
        <f>IF('Macrobond Imports'!BJ708="","",'Macrobond Imports'!BJ708)</f>
        <v/>
      </c>
      <c r="G709" s="9" t="str">
        <f>IF('Macrobond Imports'!BK708="","",'Macrobond Imports'!BK708)</f>
        <v/>
      </c>
      <c r="H709" s="9" t="str">
        <f>IF('Macrobond Imports'!BL708="","",'Macrobond Imports'!BL708)</f>
        <v/>
      </c>
      <c r="I709" s="9" t="str">
        <f>IF('Macrobond Imports'!BS708="","",'Macrobond Imports'!BS708)</f>
        <v/>
      </c>
      <c r="J709" s="9" t="str">
        <f>IF('Macrobond Imports'!AA708="","",'Macrobond Imports'!AA708)</f>
        <v/>
      </c>
      <c r="K709" s="9">
        <f>IF('Macrobond Imports'!DF708="","",'Macrobond Imports'!DF708)</f>
        <v>160.30000000000001</v>
      </c>
      <c r="L709" s="9">
        <f>IF('Macrobond Imports'!EA708="","",'Macrobond Imports'!EA708)</f>
        <v>209.9</v>
      </c>
      <c r="M709" s="9">
        <f>IF('Macrobond Imports'!FA708="","",'Macrobond Imports'!FA708)</f>
        <v>167.2</v>
      </c>
      <c r="N709" s="9">
        <f>IF('Macrobond Imports'!FC708="","",'Macrobond Imports'!FC708)</f>
        <v>157.9</v>
      </c>
      <c r="P709" s="16">
        <f t="shared" si="556"/>
        <v>38657</v>
      </c>
      <c r="Q709" s="17" t="str">
        <f t="shared" si="557"/>
        <v/>
      </c>
      <c r="R709" s="17" t="str">
        <f t="shared" si="558"/>
        <v/>
      </c>
      <c r="S709" s="17" t="str">
        <f t="shared" si="559"/>
        <v/>
      </c>
      <c r="T709" s="17" t="str">
        <f t="shared" si="560"/>
        <v/>
      </c>
      <c r="U709" s="17" t="str">
        <f t="shared" si="561"/>
        <v/>
      </c>
      <c r="V709" s="17" t="str">
        <f t="shared" si="562"/>
        <v/>
      </c>
      <c r="W709" s="17" t="str">
        <f t="shared" si="563"/>
        <v/>
      </c>
      <c r="X709" s="17" t="str">
        <f t="shared" si="564"/>
        <v/>
      </c>
      <c r="Y709" s="17" t="str">
        <f t="shared" si="565"/>
        <v/>
      </c>
      <c r="Z709" s="17">
        <f t="shared" si="566"/>
        <v>-1.2322858903265566E-2</v>
      </c>
      <c r="AA709" s="17">
        <f t="shared" si="567"/>
        <v>-1.316408086506804E-2</v>
      </c>
      <c r="AB709" s="17">
        <f t="shared" si="568"/>
        <v>-6.5921787709497304E-2</v>
      </c>
      <c r="AC709" s="17">
        <f t="shared" si="569"/>
        <v>4.4529262086514532E-3</v>
      </c>
      <c r="AE709" s="17" t="str">
        <f t="shared" ca="1" si="570"/>
        <v/>
      </c>
      <c r="AF709" s="17" t="str">
        <f t="shared" ca="1" si="571"/>
        <v/>
      </c>
      <c r="AG709" s="17" t="str">
        <f t="shared" ca="1" si="572"/>
        <v/>
      </c>
      <c r="AH709" s="17" t="str">
        <f t="shared" ca="1" si="573"/>
        <v/>
      </c>
      <c r="AI709" s="17" t="str">
        <f t="shared" ca="1" si="574"/>
        <v/>
      </c>
      <c r="AJ709" s="17" t="str">
        <f t="shared" ca="1" si="575"/>
        <v/>
      </c>
      <c r="AK709" s="17" t="str">
        <f t="shared" ca="1" si="576"/>
        <v/>
      </c>
      <c r="AL709" s="17" t="str">
        <f t="shared" ca="1" si="577"/>
        <v/>
      </c>
      <c r="AM709" s="17" t="str">
        <f t="shared" ca="1" si="578"/>
        <v/>
      </c>
      <c r="AN709" s="17">
        <f t="shared" ca="1" si="579"/>
        <v>8.3840432724814118E-2</v>
      </c>
      <c r="AO709" s="17">
        <f t="shared" ca="1" si="580"/>
        <v>0.21540243196294173</v>
      </c>
      <c r="AP709" s="17">
        <f t="shared" ca="1" si="581"/>
        <v>0.24035608308605316</v>
      </c>
      <c r="AQ709" s="17">
        <f t="shared" ca="1" si="582"/>
        <v>4.7777040477770427E-2</v>
      </c>
      <c r="AS709" s="17" t="str">
        <f t="shared" ca="1" si="583"/>
        <v/>
      </c>
      <c r="AT709" s="17" t="str">
        <f t="shared" ca="1" si="584"/>
        <v/>
      </c>
      <c r="AU709" s="17" t="str">
        <f t="shared" ca="1" si="585"/>
        <v/>
      </c>
      <c r="AV709" s="17" t="str">
        <f t="shared" ca="1" si="586"/>
        <v/>
      </c>
      <c r="AW709" s="17" t="str">
        <f t="shared" ca="1" si="587"/>
        <v/>
      </c>
      <c r="AX709" s="17" t="str">
        <f t="shared" ca="1" si="588"/>
        <v/>
      </c>
      <c r="AY709" s="17" t="str">
        <f t="shared" ca="1" si="589"/>
        <v/>
      </c>
      <c r="AZ709" s="17" t="str">
        <f t="shared" ca="1" si="590"/>
        <v/>
      </c>
      <c r="BA709" s="17" t="str">
        <f t="shared" ca="1" si="591"/>
        <v/>
      </c>
      <c r="BB709" s="17">
        <f t="shared" ca="1" si="592"/>
        <v>0.19866832237984555</v>
      </c>
      <c r="BC709" s="17">
        <f t="shared" ca="1" si="593"/>
        <v>0.78872359931486624</v>
      </c>
      <c r="BD709" s="17">
        <f t="shared" ca="1" si="594"/>
        <v>0.56033811855700977</v>
      </c>
      <c r="BE709" s="17">
        <f t="shared" ca="1" si="595"/>
        <v>0.1226052827298143</v>
      </c>
      <c r="BG709" s="17" t="str">
        <f t="shared" ca="1" si="596"/>
        <v/>
      </c>
      <c r="BH709" s="17" t="str">
        <f t="shared" ca="1" si="597"/>
        <v/>
      </c>
      <c r="BI709" s="17" t="str">
        <f t="shared" ca="1" si="598"/>
        <v/>
      </c>
      <c r="BJ709" s="17" t="str">
        <f t="shared" ca="1" si="599"/>
        <v/>
      </c>
      <c r="BK709" s="17" t="str">
        <f t="shared" ca="1" si="600"/>
        <v/>
      </c>
      <c r="BL709" s="17" t="str">
        <f t="shared" ca="1" si="601"/>
        <v/>
      </c>
      <c r="BM709" s="17" t="str">
        <f t="shared" ca="1" si="602"/>
        <v/>
      </c>
      <c r="BN709" s="17" t="str">
        <f t="shared" ca="1" si="603"/>
        <v/>
      </c>
      <c r="BO709" s="17" t="str">
        <f t="shared" ca="1" si="604"/>
        <v/>
      </c>
      <c r="BP709" s="17">
        <f t="shared" ca="1" si="605"/>
        <v>0.13296658430465857</v>
      </c>
      <c r="BQ709" s="17">
        <f t="shared" ca="1" si="606"/>
        <v>0.54076946131133585</v>
      </c>
      <c r="BR709" s="17">
        <f t="shared" ca="1" si="607"/>
        <v>0.48729677635250535</v>
      </c>
      <c r="BS709" s="17">
        <f t="shared" ca="1" si="608"/>
        <v>5.8150643508153799E-2</v>
      </c>
      <c r="BX709">
        <f>IF('Macrobond Imports'!FG708="","",'Macrobond Imports'!FG708)</f>
        <v>298.39999999999998</v>
      </c>
      <c r="BY709" t="str">
        <f>IF('Macrobond Imports'!AI708="","",'Macrobond Imports'!AI708)</f>
        <v/>
      </c>
      <c r="CA709" s="37">
        <f t="shared" ca="1" si="609"/>
        <v>0.43048897411313503</v>
      </c>
      <c r="CB709" s="37" t="str">
        <f t="shared" ca="1" si="610"/>
        <v/>
      </c>
    </row>
    <row r="710" spans="1:80" x14ac:dyDescent="0.25">
      <c r="A710" s="10">
        <f>IF('Macrobond Imports'!A709="","",'Macrobond Imports'!A709)</f>
        <v>38687</v>
      </c>
      <c r="B710" s="9" t="str">
        <f>IF('Macrobond Imports'!B709="","",'Macrobond Imports'!B709)</f>
        <v/>
      </c>
      <c r="C710" s="9" t="str">
        <f>IF('Macrobond Imports'!C709="","",'Macrobond Imports'!C709)</f>
        <v/>
      </c>
      <c r="D710" s="9" t="str">
        <f>IF('Macrobond Imports'!Z709="","",'Macrobond Imports'!Z709)</f>
        <v/>
      </c>
      <c r="E710" s="9" t="str">
        <f>IF('Macrobond Imports'!BH709="","",'Macrobond Imports'!BH709)</f>
        <v/>
      </c>
      <c r="F710" s="9" t="str">
        <f>IF('Macrobond Imports'!BJ709="","",'Macrobond Imports'!BJ709)</f>
        <v/>
      </c>
      <c r="G710" s="9" t="str">
        <f>IF('Macrobond Imports'!BK709="","",'Macrobond Imports'!BK709)</f>
        <v/>
      </c>
      <c r="H710" s="9" t="str">
        <f>IF('Macrobond Imports'!BL709="","",'Macrobond Imports'!BL709)</f>
        <v/>
      </c>
      <c r="I710" s="9" t="str">
        <f>IF('Macrobond Imports'!BS709="","",'Macrobond Imports'!BS709)</f>
        <v/>
      </c>
      <c r="J710" s="9" t="str">
        <f>IF('Macrobond Imports'!AA709="","",'Macrobond Imports'!AA709)</f>
        <v/>
      </c>
      <c r="K710" s="9">
        <f>IF('Macrobond Imports'!DF709="","",'Macrobond Imports'!DF709)</f>
        <v>160.19999999999999</v>
      </c>
      <c r="L710" s="9">
        <f>IF('Macrobond Imports'!EA709="","",'Macrobond Imports'!EA709)</f>
        <v>202</v>
      </c>
      <c r="M710" s="9">
        <f>IF('Macrobond Imports'!FA709="","",'Macrobond Imports'!FA709)</f>
        <v>164.2</v>
      </c>
      <c r="N710" s="9">
        <f>IF('Macrobond Imports'!FC709="","",'Macrobond Imports'!FC709)</f>
        <v>158.5</v>
      </c>
      <c r="P710" s="16">
        <f t="shared" si="556"/>
        <v>38687</v>
      </c>
      <c r="Q710" s="17" t="str">
        <f t="shared" si="557"/>
        <v/>
      </c>
      <c r="R710" s="17" t="str">
        <f t="shared" si="558"/>
        <v/>
      </c>
      <c r="S710" s="17" t="str">
        <f t="shared" si="559"/>
        <v/>
      </c>
      <c r="T710" s="17" t="str">
        <f t="shared" si="560"/>
        <v/>
      </c>
      <c r="U710" s="17" t="str">
        <f t="shared" si="561"/>
        <v/>
      </c>
      <c r="V710" s="17" t="str">
        <f t="shared" si="562"/>
        <v/>
      </c>
      <c r="W710" s="17" t="str">
        <f t="shared" si="563"/>
        <v/>
      </c>
      <c r="X710" s="17" t="str">
        <f t="shared" si="564"/>
        <v/>
      </c>
      <c r="Y710" s="17" t="str">
        <f t="shared" si="565"/>
        <v/>
      </c>
      <c r="Z710" s="17">
        <f t="shared" si="566"/>
        <v>-6.2383031815360646E-4</v>
      </c>
      <c r="AA710" s="17">
        <f t="shared" si="567"/>
        <v>-3.7636969985707536E-2</v>
      </c>
      <c r="AB710" s="17">
        <f t="shared" si="568"/>
        <v>-1.7942583732057371E-2</v>
      </c>
      <c r="AC710" s="17">
        <f t="shared" si="569"/>
        <v>3.7998733375552707E-3</v>
      </c>
      <c r="AE710" s="17" t="str">
        <f t="shared" ca="1" si="570"/>
        <v/>
      </c>
      <c r="AF710" s="17" t="str">
        <f t="shared" ca="1" si="571"/>
        <v/>
      </c>
      <c r="AG710" s="17" t="str">
        <f t="shared" ca="1" si="572"/>
        <v/>
      </c>
      <c r="AH710" s="17" t="str">
        <f t="shared" ca="1" si="573"/>
        <v/>
      </c>
      <c r="AI710" s="17" t="str">
        <f t="shared" ca="1" si="574"/>
        <v/>
      </c>
      <c r="AJ710" s="17" t="str">
        <f t="shared" ca="1" si="575"/>
        <v/>
      </c>
      <c r="AK710" s="17" t="str">
        <f t="shared" ca="1" si="576"/>
        <v/>
      </c>
      <c r="AL710" s="17" t="str">
        <f t="shared" ca="1" si="577"/>
        <v/>
      </c>
      <c r="AM710" s="17" t="str">
        <f t="shared" ca="1" si="578"/>
        <v/>
      </c>
      <c r="AN710" s="17">
        <f t="shared" ca="1" si="579"/>
        <v>8.4631008801624885E-2</v>
      </c>
      <c r="AO710" s="17">
        <f t="shared" ca="1" si="580"/>
        <v>0.20813397129186617</v>
      </c>
      <c r="AP710" s="17">
        <f t="shared" ca="1" si="581"/>
        <v>0.24866920152091243</v>
      </c>
      <c r="AQ710" s="17">
        <f t="shared" ca="1" si="582"/>
        <v>4.7587574355584916E-2</v>
      </c>
      <c r="AS710" s="17" t="str">
        <f t="shared" ca="1" si="583"/>
        <v/>
      </c>
      <c r="AT710" s="17" t="str">
        <f t="shared" ca="1" si="584"/>
        <v/>
      </c>
      <c r="AU710" s="17" t="str">
        <f t="shared" ca="1" si="585"/>
        <v/>
      </c>
      <c r="AV710" s="17" t="str">
        <f t="shared" ca="1" si="586"/>
        <v/>
      </c>
      <c r="AW710" s="17" t="str">
        <f t="shared" ca="1" si="587"/>
        <v/>
      </c>
      <c r="AX710" s="17" t="str">
        <f t="shared" ca="1" si="588"/>
        <v/>
      </c>
      <c r="AY710" s="17" t="str">
        <f t="shared" ca="1" si="589"/>
        <v/>
      </c>
      <c r="AZ710" s="17" t="str">
        <f t="shared" ca="1" si="590"/>
        <v/>
      </c>
      <c r="BA710" s="17" t="str">
        <f t="shared" ca="1" si="591"/>
        <v/>
      </c>
      <c r="BB710" s="17">
        <f t="shared" ca="1" si="592"/>
        <v>7.8548999211785597E-2</v>
      </c>
      <c r="BC710" s="17">
        <f t="shared" ca="1" si="593"/>
        <v>3.4383729473394187E-2</v>
      </c>
      <c r="BD710" s="17">
        <f t="shared" ca="1" si="594"/>
        <v>3.2305577688780618E-2</v>
      </c>
      <c r="BE710" s="17">
        <f t="shared" ca="1" si="595"/>
        <v>9.3428208021257175E-2</v>
      </c>
      <c r="BG710" s="17" t="str">
        <f t="shared" ca="1" si="596"/>
        <v/>
      </c>
      <c r="BH710" s="17" t="str">
        <f t="shared" ca="1" si="597"/>
        <v/>
      </c>
      <c r="BI710" s="17" t="str">
        <f t="shared" ca="1" si="598"/>
        <v/>
      </c>
      <c r="BJ710" s="17" t="str">
        <f t="shared" ca="1" si="599"/>
        <v/>
      </c>
      <c r="BK710" s="17" t="str">
        <f t="shared" ca="1" si="600"/>
        <v/>
      </c>
      <c r="BL710" s="17" t="str">
        <f t="shared" ca="1" si="601"/>
        <v/>
      </c>
      <c r="BM710" s="17" t="str">
        <f t="shared" ca="1" si="602"/>
        <v/>
      </c>
      <c r="BN710" s="17" t="str">
        <f t="shared" ca="1" si="603"/>
        <v/>
      </c>
      <c r="BO710" s="17" t="str">
        <f t="shared" ca="1" si="604"/>
        <v/>
      </c>
      <c r="BP710" s="17">
        <f t="shared" ca="1" si="605"/>
        <v>0.12407708570855425</v>
      </c>
      <c r="BQ710" s="17">
        <f t="shared" ca="1" si="606"/>
        <v>0.48972718394319159</v>
      </c>
      <c r="BR710" s="17">
        <f t="shared" ca="1" si="607"/>
        <v>0.37953258384653288</v>
      </c>
      <c r="BS710" s="17">
        <f t="shared" ca="1" si="608"/>
        <v>6.8991429686279915E-2</v>
      </c>
      <c r="BX710">
        <f>IF('Macrobond Imports'!FG709="","",'Macrobond Imports'!FG709)</f>
        <v>274.60000000000002</v>
      </c>
      <c r="BY710" t="str">
        <f>IF('Macrobond Imports'!AI709="","",'Macrobond Imports'!AI709)</f>
        <v/>
      </c>
      <c r="CA710" s="37">
        <f t="shared" ca="1" si="609"/>
        <v>0.42058975685463018</v>
      </c>
      <c r="CB710" s="37" t="str">
        <f t="shared" ca="1" si="610"/>
        <v/>
      </c>
    </row>
    <row r="711" spans="1:80" x14ac:dyDescent="0.25">
      <c r="A711" s="10">
        <f>IF('Macrobond Imports'!A710="","",'Macrobond Imports'!A710)</f>
        <v>38718</v>
      </c>
      <c r="B711" s="9" t="str">
        <f>IF('Macrobond Imports'!B710="","",'Macrobond Imports'!B710)</f>
        <v/>
      </c>
      <c r="C711" s="9" t="str">
        <f>IF('Macrobond Imports'!C710="","",'Macrobond Imports'!C710)</f>
        <v/>
      </c>
      <c r="D711" s="9" t="str">
        <f>IF('Macrobond Imports'!Z710="","",'Macrobond Imports'!Z710)</f>
        <v/>
      </c>
      <c r="E711" s="9" t="str">
        <f>IF('Macrobond Imports'!BH710="","",'Macrobond Imports'!BH710)</f>
        <v/>
      </c>
      <c r="F711" s="9" t="str">
        <f>IF('Macrobond Imports'!BJ710="","",'Macrobond Imports'!BJ710)</f>
        <v/>
      </c>
      <c r="G711" s="9" t="str">
        <f>IF('Macrobond Imports'!BK710="","",'Macrobond Imports'!BK710)</f>
        <v/>
      </c>
      <c r="H711" s="9" t="str">
        <f>IF('Macrobond Imports'!BL710="","",'Macrobond Imports'!BL710)</f>
        <v/>
      </c>
      <c r="I711" s="9" t="str">
        <f>IF('Macrobond Imports'!BS710="","",'Macrobond Imports'!BS710)</f>
        <v/>
      </c>
      <c r="J711" s="9" t="str">
        <f>IF('Macrobond Imports'!AA710="","",'Macrobond Imports'!AA710)</f>
        <v/>
      </c>
      <c r="K711" s="9">
        <f>IF('Macrobond Imports'!DF710="","",'Macrobond Imports'!DF710)</f>
        <v>162.4</v>
      </c>
      <c r="L711" s="9">
        <f>IF('Macrobond Imports'!EA710="","",'Macrobond Imports'!EA710)</f>
        <v>203.2</v>
      </c>
      <c r="M711" s="9">
        <f>IF('Macrobond Imports'!FA710="","",'Macrobond Imports'!FA710)</f>
        <v>169.9</v>
      </c>
      <c r="N711" s="9">
        <f>IF('Macrobond Imports'!FC710="","",'Macrobond Imports'!FC710)</f>
        <v>159.9</v>
      </c>
      <c r="P711" s="16">
        <f t="shared" ref="P711:P774" si="611">A711</f>
        <v>38718</v>
      </c>
      <c r="Q711" s="17" t="str">
        <f t="shared" ref="Q711:Q774" si="612">IF(OR(B711="",N(B710)=0),"",B711/B710-1)</f>
        <v/>
      </c>
      <c r="R711" s="17" t="str">
        <f t="shared" ref="R711:R774" si="613">IF(OR(C711="",N(C710)=0),"",C711/C710-1)</f>
        <v/>
      </c>
      <c r="S711" s="17" t="str">
        <f t="shared" ref="S711:S774" si="614">IF(OR(D711="",N(D710)=0),"",D711/D710-1)</f>
        <v/>
      </c>
      <c r="T711" s="17" t="str">
        <f t="shared" ref="T711:T774" si="615">IF(OR(E711="",N(E710)=0),"",E711/E710-1)</f>
        <v/>
      </c>
      <c r="U711" s="17" t="str">
        <f t="shared" ref="U711:U774" si="616">IF(OR(F711="",N(F710)=0),"",F711/F710-1)</f>
        <v/>
      </c>
      <c r="V711" s="17" t="str">
        <f t="shared" ref="V711:V774" si="617">IF(OR(G711="",N(G710)=0),"",G711/G710-1)</f>
        <v/>
      </c>
      <c r="W711" s="17" t="str">
        <f t="shared" ref="W711:W774" si="618">IF(OR(H711="",N(H710)=0),"",H711/H710-1)</f>
        <v/>
      </c>
      <c r="X711" s="17" t="str">
        <f t="shared" ref="X711:X774" si="619">IF(OR(I711="",N(I710)=0),"",I711/I710-1)</f>
        <v/>
      </c>
      <c r="Y711" s="17" t="str">
        <f t="shared" ref="Y711:Y774" si="620">IF(OR(J711="",N(J710)=0),"",J711/J710-1)</f>
        <v/>
      </c>
      <c r="Z711" s="17">
        <f t="shared" ref="Z711:Z774" si="621">IF(OR(K711="",N(K710)=0),"",K711/K710-1)</f>
        <v>1.3732833957553092E-2</v>
      </c>
      <c r="AA711" s="17">
        <f t="shared" ref="AA711:AA774" si="622">IF(OR(L711="",N(L710)=0),"",L711/L710-1)</f>
        <v>5.9405940594059459E-3</v>
      </c>
      <c r="AB711" s="17">
        <f t="shared" ref="AB711:AB774" si="623">IF(OR(M711="",N(M710)=0),"",M711/M710-1)</f>
        <v>3.4713763702801659E-2</v>
      </c>
      <c r="AC711" s="17">
        <f t="shared" ref="AC711:AC774" si="624">IF(OR(N711="",N(N710)=0),"",N711/N710-1)</f>
        <v>8.8328075709780407E-3</v>
      </c>
      <c r="AE711" s="17" t="str">
        <f t="shared" ref="AE711:AE774" ca="1" si="625">IFERROR(IF(OR(B711="",OFFSET(B711,-12,0)=""),"",B711/OFFSET(B711,-12,0)-1),"")</f>
        <v/>
      </c>
      <c r="AF711" s="17" t="str">
        <f t="shared" ref="AF711:AF774" ca="1" si="626">IFERROR(IF(OR(C711="",OFFSET(C711,-12,0)=""),"",C711/OFFSET(C711,-12,0)-1),"")</f>
        <v/>
      </c>
      <c r="AG711" s="17" t="str">
        <f t="shared" ref="AG711:AG774" ca="1" si="627">IFERROR(IF(OR(D711="",OFFSET(D711,-12,0)=""),"",D711/OFFSET(D711,-12,0)-1),"")</f>
        <v/>
      </c>
      <c r="AH711" s="17" t="str">
        <f t="shared" ref="AH711:AH774" ca="1" si="628">IFERROR(IF(OR(E711="",OFFSET(E711,-12,0)=""),"",E711/OFFSET(E711,-12,0)-1),"")</f>
        <v/>
      </c>
      <c r="AI711" s="17" t="str">
        <f t="shared" ref="AI711:AI774" ca="1" si="629">IFERROR(IF(OR(F711="",OFFSET(F711,-12,0)=""),"",F711/OFFSET(F711,-12,0)-1),"")</f>
        <v/>
      </c>
      <c r="AJ711" s="17" t="str">
        <f t="shared" ref="AJ711:AJ774" ca="1" si="630">IFERROR(IF(OR(G711="",OFFSET(G711,-12,0)=""),"",G711/OFFSET(G711,-12,0)-1),"")</f>
        <v/>
      </c>
      <c r="AK711" s="17" t="str">
        <f t="shared" ref="AK711:AK774" ca="1" si="631">IFERROR(IF(OR(H711="",OFFSET(H711,-12,0)=""),"",H711/OFFSET(H711,-12,0)-1),"")</f>
        <v/>
      </c>
      <c r="AL711" s="17" t="str">
        <f t="shared" ref="AL711:AL774" ca="1" si="632">IFERROR(IF(OR(I711="",OFFSET(I711,-12,0)=""),"",I711/OFFSET(I711,-12,0)-1),"")</f>
        <v/>
      </c>
      <c r="AM711" s="17" t="str">
        <f t="shared" ref="AM711:AM774" ca="1" si="633">IFERROR(IF(OR(J711="",OFFSET(J711,-12,0)=""),"",J711/OFFSET(J711,-12,0)-1),"")</f>
        <v/>
      </c>
      <c r="AN711" s="17">
        <f t="shared" ref="AN711:AN774" ca="1" si="634">IFERROR(IF(OR(K711="",OFFSET(K711,-12,0)=""),"",K711/OFFSET(K711,-12,0)-1),"")</f>
        <v>9.3602693602693687E-2</v>
      </c>
      <c r="AO711" s="17">
        <f t="shared" ref="AO711:AO774" ca="1" si="635">IFERROR(IF(OR(L711="",OFFSET(L711,-12,0)=""),"",L711/OFFSET(L711,-12,0)-1),"")</f>
        <v>0.23751522533495728</v>
      </c>
      <c r="AP711" s="17">
        <f t="shared" ref="AP711:AP774" ca="1" si="636">IFERROR(IF(OR(M711="",OFFSET(M711,-12,0)=""),"",M711/OFFSET(M711,-12,0)-1),"")</f>
        <v>0.29595728451563708</v>
      </c>
      <c r="AQ711" s="17">
        <f t="shared" ref="AQ711:AQ774" ca="1" si="637">IFERROR(IF(OR(N711="",OFFSET(N711,-12,0)=""),"",N711/OFFSET(N711,-12,0)-1),"")</f>
        <v>4.9212598425196763E-2</v>
      </c>
      <c r="AS711" s="17" t="str">
        <f t="shared" ref="AS711:AS774" ca="1" si="638">IFERROR(IF(OR(B711="",OFFSET(B711,-3,0)=""),"",(B711/OFFSET(B711,-3,0))^4-1),"")</f>
        <v/>
      </c>
      <c r="AT711" s="17" t="str">
        <f t="shared" ref="AT711:AT774" ca="1" si="639">IFERROR(IF(OR(C711="",OFFSET(C711,-3,0)=""),"",(C711/OFFSET(C711,-3,0))^4-1),"")</f>
        <v/>
      </c>
      <c r="AU711" s="17" t="str">
        <f t="shared" ref="AU711:AU774" ca="1" si="640">IFERROR(IF(OR(D711="",OFFSET(D711,-3,0)=""),"",(D711/OFFSET(D711,-3,0))^4-1),"")</f>
        <v/>
      </c>
      <c r="AV711" s="17" t="str">
        <f t="shared" ref="AV711:AV774" ca="1" si="641">IFERROR(IF(OR(E711="",OFFSET(E711,-3,0)=""),"",(E711/OFFSET(E711,-3,0))^4-1),"")</f>
        <v/>
      </c>
      <c r="AW711" s="17" t="str">
        <f t="shared" ref="AW711:AW774" ca="1" si="642">IFERROR(IF(OR(F711="",OFFSET(F711,-3,0)=""),"",(F711/OFFSET(F711,-3,0))^4-1),"")</f>
        <v/>
      </c>
      <c r="AX711" s="17" t="str">
        <f t="shared" ref="AX711:AX774" ca="1" si="643">IFERROR(IF(OR(G711="",OFFSET(G711,-3,0)=""),"",(G711/OFFSET(G711,-3,0))^4-1),"")</f>
        <v/>
      </c>
      <c r="AY711" s="17" t="str">
        <f t="shared" ref="AY711:AY774" ca="1" si="644">IFERROR(IF(OR(H711="",OFFSET(H711,-3,0)=""),"",(H711/OFFSET(H711,-3,0))^4-1),"")</f>
        <v/>
      </c>
      <c r="AZ711" s="17" t="str">
        <f t="shared" ref="AZ711:AZ774" ca="1" si="645">IFERROR(IF(OR(I711="",OFFSET(I711,-3,0)=""),"",(I711/OFFSET(I711,-3,0))^4-1),"")</f>
        <v/>
      </c>
      <c r="BA711" s="17" t="str">
        <f t="shared" ref="BA711:BA774" ca="1" si="646">IFERROR(IF(OR(J711="",OFFSET(J711,-3,0)=""),"",(J711/OFFSET(J711,-3,0))^4-1),"")</f>
        <v/>
      </c>
      <c r="BB711" s="17">
        <f t="shared" ref="BB711:BB774" ca="1" si="647">IFERROR(IF(OR(K711="",OFFSET(K711,-3,0)=""),"",(K711/OFFSET(K711,-3,0))^4-1),"")</f>
        <v>2.466850509200702E-3</v>
      </c>
      <c r="BC711" s="17">
        <f t="shared" ref="BC711:BC774" ca="1" si="648">IFERROR(IF(OR(L711="",OFFSET(L711,-3,0)=""),"",(L711/OFFSET(L711,-3,0))^4-1),"")</f>
        <v>-0.16703864130079682</v>
      </c>
      <c r="BD711" s="17">
        <f t="shared" ref="BD711:BD774" ca="1" si="649">IFERROR(IF(OR(M711="",OFFSET(M711,-3,0)=""),"",(M711/OFFSET(M711,-3,0))^4-1),"")</f>
        <v>-0.18836383236734933</v>
      </c>
      <c r="BE711" s="17">
        <f t="shared" ref="BE711:BE774" ca="1" si="650">IFERROR(IF(OR(N711="",OFFSET(N711,-3,0)=""),"",(N711/OFFSET(N711,-3,0))^4-1),"")</f>
        <v>7.0492646045247964E-2</v>
      </c>
      <c r="BG711" s="17" t="str">
        <f t="shared" ref="BG711:BG774" ca="1" si="651">IFERROR(IF(OR(B711="",OFFSET(B711,-6,0)=""),"",(B711/OFFSET(B711,-6,0))^2-1),"")</f>
        <v/>
      </c>
      <c r="BH711" s="17" t="str">
        <f t="shared" ref="BH711:BH774" ca="1" si="652">IFERROR(IF(OR(C711="",OFFSET(C711,-6,0)=""),"",(C711/OFFSET(C711,-6,0))^2-1),"")</f>
        <v/>
      </c>
      <c r="BI711" s="17" t="str">
        <f t="shared" ref="BI711:BI774" ca="1" si="653">IFERROR(IF(OR(D711="",OFFSET(D711,-6,0)=""),"",(D711/OFFSET(D711,-6,0))^2-1),"")</f>
        <v/>
      </c>
      <c r="BJ711" s="17" t="str">
        <f t="shared" ref="BJ711:BJ774" ca="1" si="654">IFERROR(IF(OR(E711="",OFFSET(E711,-6,0)=""),"",(E711/OFFSET(E711,-6,0))^2-1),"")</f>
        <v/>
      </c>
      <c r="BK711" s="17" t="str">
        <f t="shared" ref="BK711:BK774" ca="1" si="655">IFERROR(IF(OR(F711="",OFFSET(F711,-6,0)=""),"",(F711/OFFSET(F711,-6,0))^2-1),"")</f>
        <v/>
      </c>
      <c r="BL711" s="17" t="str">
        <f t="shared" ref="BL711:BL774" ca="1" si="656">IFERROR(IF(OR(G711="",OFFSET(G711,-6,0)=""),"",(G711/OFFSET(G711,-6,0))^2-1),"")</f>
        <v/>
      </c>
      <c r="BM711" s="17" t="str">
        <f t="shared" ref="BM711:BM774" ca="1" si="657">IFERROR(IF(OR(H711="",OFFSET(H711,-6,0)=""),"",(H711/OFFSET(H711,-6,0))^2-1),"")</f>
        <v/>
      </c>
      <c r="BN711" s="17" t="str">
        <f t="shared" ref="BN711:BN774" ca="1" si="658">IFERROR(IF(OR(I711="",OFFSET(I711,-6,0)=""),"",(I711/OFFSET(I711,-6,0))^2-1),"")</f>
        <v/>
      </c>
      <c r="BO711" s="17" t="str">
        <f t="shared" ref="BO711:BO774" ca="1" si="659">IFERROR(IF(OR(J711="",OFFSET(J711,-6,0)=""),"",(J711/OFFSET(J711,-6,0))^2-1),"")</f>
        <v/>
      </c>
      <c r="BP711" s="17">
        <f t="shared" ref="BP711:BP774" ca="1" si="660">IFERROR(IF(OR(K711="",OFFSET(K711,-6,0)=""),"",(K711/OFFSET(K711,-6,0))^2-1),"")</f>
        <v>0.1370308368638633</v>
      </c>
      <c r="BQ711" s="17">
        <f t="shared" ref="BQ711:BQ774" ca="1" si="661">IFERROR(IF(OR(L711="",OFFSET(L711,-6,0)=""),"",(L711/OFFSET(L711,-6,0))^2-1),"")</f>
        <v>0.35754566113963437</v>
      </c>
      <c r="BR711" s="17">
        <f t="shared" ref="BR711:BR774" ca="1" si="662">IFERROR(IF(OR(M711="",OFFSET(M711,-6,0)=""),"",(M711/OFFSET(M711,-6,0))^2-1),"")</f>
        <v>0.37104570578241436</v>
      </c>
      <c r="BS711" s="17">
        <f t="shared" ref="BS711:BS774" ca="1" si="663">IFERROR(IF(OR(N711="",OFFSET(N711,-6,0)=""),"",(N711/OFFSET(N711,-6,0))^2-1),"")</f>
        <v>8.5125996031788054E-2</v>
      </c>
      <c r="BX711">
        <f>IF('Macrobond Imports'!FG710="","",'Macrobond Imports'!FG710)</f>
        <v>281.8</v>
      </c>
      <c r="BY711" t="str">
        <f>IF('Macrobond Imports'!AI710="","",'Macrobond Imports'!AI710)</f>
        <v/>
      </c>
      <c r="CA711" s="37">
        <f t="shared" ref="CA711:CA774" ca="1" si="664">IFERROR(IF(OR(BX711="",OFFSET(BX711,-12,0)=""),"",BX711/OFFSET(BX711,-12,0)-1),"")</f>
        <v>0.53318824809575616</v>
      </c>
      <c r="CB711" s="37" t="str">
        <f t="shared" ref="CB711:CB774" ca="1" si="665">IFERROR(IF(OR(BY711="",OFFSET(BY711,-12,0)=""),"",BY711/OFFSET(BY711,-12,0)-1),"")</f>
        <v/>
      </c>
    </row>
    <row r="712" spans="1:80" x14ac:dyDescent="0.25">
      <c r="A712" s="10">
        <f>IF('Macrobond Imports'!A711="","",'Macrobond Imports'!A711)</f>
        <v>38749</v>
      </c>
      <c r="B712" s="9" t="str">
        <f>IF('Macrobond Imports'!B711="","",'Macrobond Imports'!B711)</f>
        <v/>
      </c>
      <c r="C712" s="9" t="str">
        <f>IF('Macrobond Imports'!C711="","",'Macrobond Imports'!C711)</f>
        <v/>
      </c>
      <c r="D712" s="9" t="str">
        <f>IF('Macrobond Imports'!Z711="","",'Macrobond Imports'!Z711)</f>
        <v/>
      </c>
      <c r="E712" s="9" t="str">
        <f>IF('Macrobond Imports'!BH711="","",'Macrobond Imports'!BH711)</f>
        <v/>
      </c>
      <c r="F712" s="9" t="str">
        <f>IF('Macrobond Imports'!BJ711="","",'Macrobond Imports'!BJ711)</f>
        <v/>
      </c>
      <c r="G712" s="9" t="str">
        <f>IF('Macrobond Imports'!BK711="","",'Macrobond Imports'!BK711)</f>
        <v/>
      </c>
      <c r="H712" s="9" t="str">
        <f>IF('Macrobond Imports'!BL711="","",'Macrobond Imports'!BL711)</f>
        <v/>
      </c>
      <c r="I712" s="9" t="str">
        <f>IF('Macrobond Imports'!BS711="","",'Macrobond Imports'!BS711)</f>
        <v/>
      </c>
      <c r="J712" s="9" t="str">
        <f>IF('Macrobond Imports'!AA711="","",'Macrobond Imports'!AA711)</f>
        <v/>
      </c>
      <c r="K712" s="9">
        <f>IF('Macrobond Imports'!DF711="","",'Macrobond Imports'!DF711)</f>
        <v>161.6</v>
      </c>
      <c r="L712" s="9">
        <f>IF('Macrobond Imports'!EA711="","",'Macrobond Imports'!EA711)</f>
        <v>186.6</v>
      </c>
      <c r="M712" s="9">
        <f>IF('Macrobond Imports'!FA711="","",'Macrobond Imports'!FA711)</f>
        <v>164.4</v>
      </c>
      <c r="N712" s="9">
        <f>IF('Macrobond Imports'!FC711="","",'Macrobond Imports'!FC711)</f>
        <v>160.4</v>
      </c>
      <c r="P712" s="16">
        <f t="shared" si="611"/>
        <v>38749</v>
      </c>
      <c r="Q712" s="17" t="str">
        <f t="shared" si="612"/>
        <v/>
      </c>
      <c r="R712" s="17" t="str">
        <f t="shared" si="613"/>
        <v/>
      </c>
      <c r="S712" s="17" t="str">
        <f t="shared" si="614"/>
        <v/>
      </c>
      <c r="T712" s="17" t="str">
        <f t="shared" si="615"/>
        <v/>
      </c>
      <c r="U712" s="17" t="str">
        <f t="shared" si="616"/>
        <v/>
      </c>
      <c r="V712" s="17" t="str">
        <f t="shared" si="617"/>
        <v/>
      </c>
      <c r="W712" s="17" t="str">
        <f t="shared" si="618"/>
        <v/>
      </c>
      <c r="X712" s="17" t="str">
        <f t="shared" si="619"/>
        <v/>
      </c>
      <c r="Y712" s="17" t="str">
        <f t="shared" si="620"/>
        <v/>
      </c>
      <c r="Z712" s="17">
        <f t="shared" si="621"/>
        <v>-4.9261083743843415E-3</v>
      </c>
      <c r="AA712" s="17">
        <f t="shared" si="622"/>
        <v>-8.1692913385826738E-2</v>
      </c>
      <c r="AB712" s="17">
        <f t="shared" si="623"/>
        <v>-3.2371983519717484E-2</v>
      </c>
      <c r="AC712" s="17">
        <f t="shared" si="624"/>
        <v>3.1269543464664817E-3</v>
      </c>
      <c r="AE712" s="17" t="str">
        <f t="shared" ca="1" si="625"/>
        <v/>
      </c>
      <c r="AF712" s="17" t="str">
        <f t="shared" ca="1" si="626"/>
        <v/>
      </c>
      <c r="AG712" s="17" t="str">
        <f t="shared" ca="1" si="627"/>
        <v/>
      </c>
      <c r="AH712" s="17" t="str">
        <f t="shared" ca="1" si="628"/>
        <v/>
      </c>
      <c r="AI712" s="17" t="str">
        <f t="shared" ca="1" si="629"/>
        <v/>
      </c>
      <c r="AJ712" s="17" t="str">
        <f t="shared" ca="1" si="630"/>
        <v/>
      </c>
      <c r="AK712" s="17" t="str">
        <f t="shared" ca="1" si="631"/>
        <v/>
      </c>
      <c r="AL712" s="17" t="str">
        <f t="shared" ca="1" si="632"/>
        <v/>
      </c>
      <c r="AM712" s="17" t="str">
        <f t="shared" ca="1" si="633"/>
        <v/>
      </c>
      <c r="AN712" s="17">
        <f t="shared" ca="1" si="634"/>
        <v>8.0936454849498185E-2</v>
      </c>
      <c r="AO712" s="17">
        <f t="shared" ca="1" si="635"/>
        <v>0.14548802946592998</v>
      </c>
      <c r="AP712" s="17">
        <f t="shared" ca="1" si="636"/>
        <v>0.23516153268219386</v>
      </c>
      <c r="AQ712" s="17">
        <f t="shared" ca="1" si="637"/>
        <v>4.6997389033942572E-2</v>
      </c>
      <c r="AS712" s="17" t="str">
        <f t="shared" ca="1" si="638"/>
        <v/>
      </c>
      <c r="AT712" s="17" t="str">
        <f t="shared" ca="1" si="639"/>
        <v/>
      </c>
      <c r="AU712" s="17" t="str">
        <f t="shared" ca="1" si="640"/>
        <v/>
      </c>
      <c r="AV712" s="17" t="str">
        <f t="shared" ca="1" si="641"/>
        <v/>
      </c>
      <c r="AW712" s="17" t="str">
        <f t="shared" ca="1" si="642"/>
        <v/>
      </c>
      <c r="AX712" s="17" t="str">
        <f t="shared" ca="1" si="643"/>
        <v/>
      </c>
      <c r="AY712" s="17" t="str">
        <f t="shared" ca="1" si="644"/>
        <v/>
      </c>
      <c r="AZ712" s="17" t="str">
        <f t="shared" ca="1" si="645"/>
        <v/>
      </c>
      <c r="BA712" s="17" t="str">
        <f t="shared" ca="1" si="646"/>
        <v/>
      </c>
      <c r="BB712" s="17">
        <f t="shared" ca="1" si="647"/>
        <v>3.2835926919525527E-2</v>
      </c>
      <c r="BC712" s="17">
        <f t="shared" ca="1" si="648"/>
        <v>-0.37540744488795763</v>
      </c>
      <c r="BD712" s="17">
        <f t="shared" ca="1" si="649"/>
        <v>-6.532169910818264E-2</v>
      </c>
      <c r="BE712" s="17">
        <f t="shared" ca="1" si="650"/>
        <v>6.4851227253007515E-2</v>
      </c>
      <c r="BG712" s="17" t="str">
        <f t="shared" ca="1" si="651"/>
        <v/>
      </c>
      <c r="BH712" s="17" t="str">
        <f t="shared" ca="1" si="652"/>
        <v/>
      </c>
      <c r="BI712" s="17" t="str">
        <f t="shared" ca="1" si="653"/>
        <v/>
      </c>
      <c r="BJ712" s="17" t="str">
        <f t="shared" ca="1" si="654"/>
        <v/>
      </c>
      <c r="BK712" s="17" t="str">
        <f t="shared" ca="1" si="655"/>
        <v/>
      </c>
      <c r="BL712" s="17" t="str">
        <f t="shared" ca="1" si="656"/>
        <v/>
      </c>
      <c r="BM712" s="17" t="str">
        <f t="shared" ca="1" si="657"/>
        <v/>
      </c>
      <c r="BN712" s="17" t="str">
        <f t="shared" ca="1" si="658"/>
        <v/>
      </c>
      <c r="BO712" s="17" t="str">
        <f t="shared" ca="1" si="659"/>
        <v/>
      </c>
      <c r="BP712" s="17">
        <f t="shared" ca="1" si="660"/>
        <v>0.11266693480765411</v>
      </c>
      <c r="BQ712" s="17">
        <f t="shared" ca="1" si="661"/>
        <v>5.6987910661840058E-2</v>
      </c>
      <c r="BR712" s="17">
        <f t="shared" ca="1" si="662"/>
        <v>0.2076482026938149</v>
      </c>
      <c r="BS712" s="17">
        <f t="shared" ca="1" si="663"/>
        <v>9.334697742096143E-2</v>
      </c>
      <c r="BX712">
        <f>IF('Macrobond Imports'!FG711="","",'Macrobond Imports'!FG711)</f>
        <v>241.7</v>
      </c>
      <c r="BY712" t="str">
        <f>IF('Macrobond Imports'!AI711="","",'Macrobond Imports'!AI711)</f>
        <v/>
      </c>
      <c r="CA712" s="37">
        <f t="shared" ca="1" si="664"/>
        <v>0.29597855227882031</v>
      </c>
      <c r="CB712" s="37" t="str">
        <f t="shared" ca="1" si="665"/>
        <v/>
      </c>
    </row>
    <row r="713" spans="1:80" x14ac:dyDescent="0.25">
      <c r="A713" s="10">
        <f>IF('Macrobond Imports'!A712="","",'Macrobond Imports'!A712)</f>
        <v>38777</v>
      </c>
      <c r="B713" s="9" t="str">
        <f>IF('Macrobond Imports'!B712="","",'Macrobond Imports'!B712)</f>
        <v/>
      </c>
      <c r="C713" s="9" t="str">
        <f>IF('Macrobond Imports'!C712="","",'Macrobond Imports'!C712)</f>
        <v/>
      </c>
      <c r="D713" s="9" t="str">
        <f>IF('Macrobond Imports'!Z712="","",'Macrobond Imports'!Z712)</f>
        <v/>
      </c>
      <c r="E713" s="9" t="str">
        <f>IF('Macrobond Imports'!BH712="","",'Macrobond Imports'!BH712)</f>
        <v/>
      </c>
      <c r="F713" s="9" t="str">
        <f>IF('Macrobond Imports'!BJ712="","",'Macrobond Imports'!BJ712)</f>
        <v/>
      </c>
      <c r="G713" s="9" t="str">
        <f>IF('Macrobond Imports'!BK712="","",'Macrobond Imports'!BK712)</f>
        <v/>
      </c>
      <c r="H713" s="9" t="str">
        <f>IF('Macrobond Imports'!BL712="","",'Macrobond Imports'!BL712)</f>
        <v/>
      </c>
      <c r="I713" s="9" t="str">
        <f>IF('Macrobond Imports'!BS712="","",'Macrobond Imports'!BS712)</f>
        <v/>
      </c>
      <c r="J713" s="9" t="str">
        <f>IF('Macrobond Imports'!AA712="","",'Macrobond Imports'!AA712)</f>
        <v/>
      </c>
      <c r="K713" s="9">
        <f>IF('Macrobond Imports'!DF712="","",'Macrobond Imports'!DF712)</f>
        <v>161.5</v>
      </c>
      <c r="L713" s="9">
        <f>IF('Macrobond Imports'!EA712="","",'Macrobond Imports'!EA712)</f>
        <v>179.6</v>
      </c>
      <c r="M713" s="9">
        <f>IF('Macrobond Imports'!FA712="","",'Macrobond Imports'!FA712)</f>
        <v>161.69999999999999</v>
      </c>
      <c r="N713" s="9">
        <f>IF('Macrobond Imports'!FC712="","",'Macrobond Imports'!FC712)</f>
        <v>161.1</v>
      </c>
      <c r="P713" s="16">
        <f t="shared" si="611"/>
        <v>38777</v>
      </c>
      <c r="Q713" s="17" t="str">
        <f t="shared" si="612"/>
        <v/>
      </c>
      <c r="R713" s="17" t="str">
        <f t="shared" si="613"/>
        <v/>
      </c>
      <c r="S713" s="17" t="str">
        <f t="shared" si="614"/>
        <v/>
      </c>
      <c r="T713" s="17" t="str">
        <f t="shared" si="615"/>
        <v/>
      </c>
      <c r="U713" s="17" t="str">
        <f t="shared" si="616"/>
        <v/>
      </c>
      <c r="V713" s="17" t="str">
        <f t="shared" si="617"/>
        <v/>
      </c>
      <c r="W713" s="17" t="str">
        <f t="shared" si="618"/>
        <v/>
      </c>
      <c r="X713" s="17" t="str">
        <f t="shared" si="619"/>
        <v/>
      </c>
      <c r="Y713" s="17" t="str">
        <f t="shared" si="620"/>
        <v/>
      </c>
      <c r="Z713" s="17">
        <f t="shared" si="621"/>
        <v>-6.1881188118806385E-4</v>
      </c>
      <c r="AA713" s="17">
        <f t="shared" si="622"/>
        <v>-3.7513397642015001E-2</v>
      </c>
      <c r="AB713" s="17">
        <f t="shared" si="623"/>
        <v>-1.642335766423364E-2</v>
      </c>
      <c r="AC713" s="17">
        <f t="shared" si="624"/>
        <v>4.3640897755610197E-3</v>
      </c>
      <c r="AE713" s="17" t="str">
        <f t="shared" ca="1" si="625"/>
        <v/>
      </c>
      <c r="AF713" s="17" t="str">
        <f t="shared" ca="1" si="626"/>
        <v/>
      </c>
      <c r="AG713" s="17" t="str">
        <f t="shared" ca="1" si="627"/>
        <v/>
      </c>
      <c r="AH713" s="17" t="str">
        <f t="shared" ca="1" si="628"/>
        <v/>
      </c>
      <c r="AI713" s="17" t="str">
        <f t="shared" ca="1" si="629"/>
        <v/>
      </c>
      <c r="AJ713" s="17" t="str">
        <f t="shared" ca="1" si="630"/>
        <v/>
      </c>
      <c r="AK713" s="17" t="str">
        <f t="shared" ca="1" si="631"/>
        <v/>
      </c>
      <c r="AL713" s="17" t="str">
        <f t="shared" ca="1" si="632"/>
        <v/>
      </c>
      <c r="AM713" s="17" t="str">
        <f t="shared" ca="1" si="633"/>
        <v/>
      </c>
      <c r="AN713" s="17">
        <f t="shared" ca="1" si="634"/>
        <v>7.1665560716655641E-2</v>
      </c>
      <c r="AO713" s="17">
        <f t="shared" ca="1" si="635"/>
        <v>5.3372434017595172E-2</v>
      </c>
      <c r="AP713" s="17">
        <f t="shared" ca="1" si="636"/>
        <v>0.18548387096774177</v>
      </c>
      <c r="AQ713" s="17">
        <f t="shared" ca="1" si="637"/>
        <v>4.746423927178145E-2</v>
      </c>
      <c r="AS713" s="17" t="str">
        <f t="shared" ca="1" si="638"/>
        <v/>
      </c>
      <c r="AT713" s="17" t="str">
        <f t="shared" ca="1" si="639"/>
        <v/>
      </c>
      <c r="AU713" s="17" t="str">
        <f t="shared" ca="1" si="640"/>
        <v/>
      </c>
      <c r="AV713" s="17" t="str">
        <f t="shared" ca="1" si="641"/>
        <v/>
      </c>
      <c r="AW713" s="17" t="str">
        <f t="shared" ca="1" si="642"/>
        <v/>
      </c>
      <c r="AX713" s="17" t="str">
        <f t="shared" ca="1" si="643"/>
        <v/>
      </c>
      <c r="AY713" s="17" t="str">
        <f t="shared" ca="1" si="644"/>
        <v/>
      </c>
      <c r="AZ713" s="17" t="str">
        <f t="shared" ca="1" si="645"/>
        <v/>
      </c>
      <c r="BA713" s="17" t="str">
        <f t="shared" ca="1" si="646"/>
        <v/>
      </c>
      <c r="BB713" s="17">
        <f t="shared" ca="1" si="647"/>
        <v>3.2856672905648754E-2</v>
      </c>
      <c r="BC713" s="17">
        <f t="shared" ca="1" si="648"/>
        <v>-0.37508657955680946</v>
      </c>
      <c r="BD713" s="17">
        <f t="shared" ca="1" si="649"/>
        <v>-5.9524538735636345E-2</v>
      </c>
      <c r="BE713" s="17">
        <f t="shared" ca="1" si="650"/>
        <v>6.7247375428898915E-2</v>
      </c>
      <c r="BG713" s="17" t="str">
        <f t="shared" ca="1" si="651"/>
        <v/>
      </c>
      <c r="BH713" s="17" t="str">
        <f t="shared" ca="1" si="652"/>
        <v/>
      </c>
      <c r="BI713" s="17" t="str">
        <f t="shared" ca="1" si="653"/>
        <v/>
      </c>
      <c r="BJ713" s="17" t="str">
        <f t="shared" ca="1" si="654"/>
        <v/>
      </c>
      <c r="BK713" s="17" t="str">
        <f t="shared" ca="1" si="655"/>
        <v/>
      </c>
      <c r="BL713" s="17" t="str">
        <f t="shared" ca="1" si="656"/>
        <v/>
      </c>
      <c r="BM713" s="17" t="str">
        <f t="shared" ca="1" si="657"/>
        <v/>
      </c>
      <c r="BN713" s="17" t="str">
        <f t="shared" ca="1" si="658"/>
        <v/>
      </c>
      <c r="BO713" s="17" t="str">
        <f t="shared" ca="1" si="659"/>
        <v/>
      </c>
      <c r="BP713" s="17">
        <f t="shared" ca="1" si="660"/>
        <v>5.545560346781131E-2</v>
      </c>
      <c r="BQ713" s="17">
        <f t="shared" ca="1" si="661"/>
        <v>-0.19600977963907862</v>
      </c>
      <c r="BR713" s="17">
        <f t="shared" ca="1" si="662"/>
        <v>-1.4678699944717599E-2</v>
      </c>
      <c r="BS713" s="17">
        <f t="shared" ca="1" si="663"/>
        <v>8.0258480749219485E-2</v>
      </c>
      <c r="BX713">
        <f>IF('Macrobond Imports'!FG712="","",'Macrobond Imports'!FG712)</f>
        <v>226.2</v>
      </c>
      <c r="BY713" t="str">
        <f>IF('Macrobond Imports'!AI712="","",'Macrobond Imports'!AI712)</f>
        <v/>
      </c>
      <c r="CA713" s="37">
        <f t="shared" ca="1" si="664"/>
        <v>0.13440320962888652</v>
      </c>
      <c r="CB713" s="37" t="str">
        <f t="shared" ca="1" si="665"/>
        <v/>
      </c>
    </row>
    <row r="714" spans="1:80" x14ac:dyDescent="0.25">
      <c r="A714" s="10">
        <f>IF('Macrobond Imports'!A713="","",'Macrobond Imports'!A713)</f>
        <v>38808</v>
      </c>
      <c r="B714" s="9" t="str">
        <f>IF('Macrobond Imports'!B713="","",'Macrobond Imports'!B713)</f>
        <v/>
      </c>
      <c r="C714" s="9" t="str">
        <f>IF('Macrobond Imports'!C713="","",'Macrobond Imports'!C713)</f>
        <v/>
      </c>
      <c r="D714" s="9" t="str">
        <f>IF('Macrobond Imports'!Z713="","",'Macrobond Imports'!Z713)</f>
        <v/>
      </c>
      <c r="E714" s="9" t="str">
        <f>IF('Macrobond Imports'!BH713="","",'Macrobond Imports'!BH713)</f>
        <v/>
      </c>
      <c r="F714" s="9" t="str">
        <f>IF('Macrobond Imports'!BJ713="","",'Macrobond Imports'!BJ713)</f>
        <v/>
      </c>
      <c r="G714" s="9" t="str">
        <f>IF('Macrobond Imports'!BK713="","",'Macrobond Imports'!BK713)</f>
        <v/>
      </c>
      <c r="H714" s="9" t="str">
        <f>IF('Macrobond Imports'!BL713="","",'Macrobond Imports'!BL713)</f>
        <v/>
      </c>
      <c r="I714" s="9" t="str">
        <f>IF('Macrobond Imports'!BS713="","",'Macrobond Imports'!BS713)</f>
        <v/>
      </c>
      <c r="J714" s="9" t="str">
        <f>IF('Macrobond Imports'!AA713="","",'Macrobond Imports'!AA713)</f>
        <v/>
      </c>
      <c r="K714" s="9">
        <f>IF('Macrobond Imports'!DF713="","",'Macrobond Imports'!DF713)</f>
        <v>163</v>
      </c>
      <c r="L714" s="9">
        <f>IF('Macrobond Imports'!EA713="","",'Macrobond Imports'!EA713)</f>
        <v>182.9</v>
      </c>
      <c r="M714" s="9">
        <f>IF('Macrobond Imports'!FA713="","",'Macrobond Imports'!FA713)</f>
        <v>165.4</v>
      </c>
      <c r="N714" s="9">
        <f>IF('Macrobond Imports'!FC713="","",'Macrobond Imports'!FC713)</f>
        <v>162</v>
      </c>
      <c r="P714" s="16">
        <f t="shared" si="611"/>
        <v>38808</v>
      </c>
      <c r="Q714" s="17" t="str">
        <f t="shared" si="612"/>
        <v/>
      </c>
      <c r="R714" s="17" t="str">
        <f t="shared" si="613"/>
        <v/>
      </c>
      <c r="S714" s="17" t="str">
        <f t="shared" si="614"/>
        <v/>
      </c>
      <c r="T714" s="17" t="str">
        <f t="shared" si="615"/>
        <v/>
      </c>
      <c r="U714" s="17" t="str">
        <f t="shared" si="616"/>
        <v/>
      </c>
      <c r="V714" s="17" t="str">
        <f t="shared" si="617"/>
        <v/>
      </c>
      <c r="W714" s="17" t="str">
        <f t="shared" si="618"/>
        <v/>
      </c>
      <c r="X714" s="17" t="str">
        <f t="shared" si="619"/>
        <v/>
      </c>
      <c r="Y714" s="17" t="str">
        <f t="shared" si="620"/>
        <v/>
      </c>
      <c r="Z714" s="17">
        <f t="shared" si="621"/>
        <v>9.2879256965945345E-3</v>
      </c>
      <c r="AA714" s="17">
        <f t="shared" si="622"/>
        <v>1.8374164810690541E-2</v>
      </c>
      <c r="AB714" s="17">
        <f t="shared" si="623"/>
        <v>2.2881880024737233E-2</v>
      </c>
      <c r="AC714" s="17">
        <f t="shared" si="624"/>
        <v>5.5865921787709993E-3</v>
      </c>
      <c r="AE714" s="17" t="str">
        <f t="shared" ca="1" si="625"/>
        <v/>
      </c>
      <c r="AF714" s="17" t="str">
        <f t="shared" ca="1" si="626"/>
        <v/>
      </c>
      <c r="AG714" s="17" t="str">
        <f t="shared" ca="1" si="627"/>
        <v/>
      </c>
      <c r="AH714" s="17" t="str">
        <f t="shared" ca="1" si="628"/>
        <v/>
      </c>
      <c r="AI714" s="17" t="str">
        <f t="shared" ca="1" si="629"/>
        <v/>
      </c>
      <c r="AJ714" s="17" t="str">
        <f t="shared" ca="1" si="630"/>
        <v/>
      </c>
      <c r="AK714" s="17" t="str">
        <f t="shared" ca="1" si="631"/>
        <v/>
      </c>
      <c r="AL714" s="17" t="str">
        <f t="shared" ca="1" si="632"/>
        <v/>
      </c>
      <c r="AM714" s="17" t="str">
        <f t="shared" ca="1" si="633"/>
        <v/>
      </c>
      <c r="AN714" s="17">
        <f t="shared" ca="1" si="634"/>
        <v>7.7329808327825322E-2</v>
      </c>
      <c r="AO714" s="17">
        <f t="shared" ca="1" si="635"/>
        <v>4.5142857142857151E-2</v>
      </c>
      <c r="AP714" s="17">
        <f t="shared" ca="1" si="636"/>
        <v>0.18992805755395681</v>
      </c>
      <c r="AQ714" s="17">
        <f t="shared" ca="1" si="637"/>
        <v>5.2631578947368363E-2</v>
      </c>
      <c r="AS714" s="17" t="str">
        <f t="shared" ca="1" si="638"/>
        <v/>
      </c>
      <c r="AT714" s="17" t="str">
        <f t="shared" ca="1" si="639"/>
        <v/>
      </c>
      <c r="AU714" s="17" t="str">
        <f t="shared" ca="1" si="640"/>
        <v/>
      </c>
      <c r="AV714" s="17" t="str">
        <f t="shared" ca="1" si="641"/>
        <v/>
      </c>
      <c r="AW714" s="17" t="str">
        <f t="shared" ca="1" si="642"/>
        <v/>
      </c>
      <c r="AX714" s="17" t="str">
        <f t="shared" ca="1" si="643"/>
        <v/>
      </c>
      <c r="AY714" s="17" t="str">
        <f t="shared" ca="1" si="644"/>
        <v/>
      </c>
      <c r="AZ714" s="17" t="str">
        <f t="shared" ca="1" si="645"/>
        <v/>
      </c>
      <c r="BA714" s="17" t="str">
        <f t="shared" ca="1" si="646"/>
        <v/>
      </c>
      <c r="BB714" s="17">
        <f t="shared" ca="1" si="647"/>
        <v>1.4860426617630651E-2</v>
      </c>
      <c r="BC714" s="17">
        <f t="shared" ca="1" si="648"/>
        <v>-0.34361294504120732</v>
      </c>
      <c r="BD714" s="17">
        <f t="shared" ca="1" si="649"/>
        <v>-0.1018094005341762</v>
      </c>
      <c r="BE714" s="17">
        <f t="shared" ca="1" si="650"/>
        <v>5.3576810648756856E-2</v>
      </c>
      <c r="BG714" s="17" t="str">
        <f t="shared" ca="1" si="651"/>
        <v/>
      </c>
      <c r="BH714" s="17" t="str">
        <f t="shared" ca="1" si="652"/>
        <v/>
      </c>
      <c r="BI714" s="17" t="str">
        <f t="shared" ca="1" si="653"/>
        <v/>
      </c>
      <c r="BJ714" s="17" t="str">
        <f t="shared" ca="1" si="654"/>
        <v/>
      </c>
      <c r="BK714" s="17" t="str">
        <f t="shared" ca="1" si="655"/>
        <v/>
      </c>
      <c r="BL714" s="17" t="str">
        <f t="shared" ca="1" si="656"/>
        <v/>
      </c>
      <c r="BM714" s="17" t="str">
        <f t="shared" ca="1" si="657"/>
        <v/>
      </c>
      <c r="BN714" s="17" t="str">
        <f t="shared" ca="1" si="658"/>
        <v/>
      </c>
      <c r="BO714" s="17" t="str">
        <f t="shared" ca="1" si="659"/>
        <v/>
      </c>
      <c r="BP714" s="17">
        <f t="shared" ca="1" si="660"/>
        <v>8.644603206600765E-3</v>
      </c>
      <c r="BQ714" s="17">
        <f t="shared" ca="1" si="661"/>
        <v>-0.26057789245178442</v>
      </c>
      <c r="BR714" s="17">
        <f t="shared" ca="1" si="662"/>
        <v>-0.14618270341125417</v>
      </c>
      <c r="BS714" s="17">
        <f t="shared" ca="1" si="663"/>
        <v>6.200104888992497E-2</v>
      </c>
      <c r="BX714">
        <f>IF('Macrobond Imports'!FG713="","",'Macrobond Imports'!FG713)</f>
        <v>231.2</v>
      </c>
      <c r="BY714" t="str">
        <f>IF('Macrobond Imports'!AI713="","",'Macrobond Imports'!AI713)</f>
        <v/>
      </c>
      <c r="CA714" s="37">
        <f t="shared" ca="1" si="664"/>
        <v>9.0051862329090016E-2</v>
      </c>
      <c r="CB714" s="37" t="str">
        <f t="shared" ca="1" si="665"/>
        <v/>
      </c>
    </row>
    <row r="715" spans="1:80" x14ac:dyDescent="0.25">
      <c r="A715" s="10">
        <f>IF('Macrobond Imports'!A714="","",'Macrobond Imports'!A714)</f>
        <v>38838</v>
      </c>
      <c r="B715" s="9" t="str">
        <f>IF('Macrobond Imports'!B714="","",'Macrobond Imports'!B714)</f>
        <v/>
      </c>
      <c r="C715" s="9" t="str">
        <f>IF('Macrobond Imports'!C714="","",'Macrobond Imports'!C714)</f>
        <v/>
      </c>
      <c r="D715" s="9" t="str">
        <f>IF('Macrobond Imports'!Z714="","",'Macrobond Imports'!Z714)</f>
        <v/>
      </c>
      <c r="E715" s="9" t="str">
        <f>IF('Macrobond Imports'!BH714="","",'Macrobond Imports'!BH714)</f>
        <v/>
      </c>
      <c r="F715" s="9" t="str">
        <f>IF('Macrobond Imports'!BJ714="","",'Macrobond Imports'!BJ714)</f>
        <v/>
      </c>
      <c r="G715" s="9" t="str">
        <f>IF('Macrobond Imports'!BK714="","",'Macrobond Imports'!BK714)</f>
        <v/>
      </c>
      <c r="H715" s="9" t="str">
        <f>IF('Macrobond Imports'!BL714="","",'Macrobond Imports'!BL714)</f>
        <v/>
      </c>
      <c r="I715" s="9" t="str">
        <f>IF('Macrobond Imports'!BS714="","",'Macrobond Imports'!BS714)</f>
        <v/>
      </c>
      <c r="J715" s="9" t="str">
        <f>IF('Macrobond Imports'!AA714="","",'Macrobond Imports'!AA714)</f>
        <v/>
      </c>
      <c r="K715" s="9">
        <f>IF('Macrobond Imports'!DF714="","",'Macrobond Imports'!DF714)</f>
        <v>164.4</v>
      </c>
      <c r="L715" s="9">
        <f>IF('Macrobond Imports'!EA714="","",'Macrobond Imports'!EA714)</f>
        <v>184.4</v>
      </c>
      <c r="M715" s="9">
        <f>IF('Macrobond Imports'!FA714="","",'Macrobond Imports'!FA714)</f>
        <v>166.1</v>
      </c>
      <c r="N715" s="9">
        <f>IF('Macrobond Imports'!FC714="","",'Macrobond Imports'!FC714)</f>
        <v>163.69999999999999</v>
      </c>
      <c r="P715" s="16">
        <f t="shared" si="611"/>
        <v>38838</v>
      </c>
      <c r="Q715" s="17" t="str">
        <f t="shared" si="612"/>
        <v/>
      </c>
      <c r="R715" s="17" t="str">
        <f t="shared" si="613"/>
        <v/>
      </c>
      <c r="S715" s="17" t="str">
        <f t="shared" si="614"/>
        <v/>
      </c>
      <c r="T715" s="17" t="str">
        <f t="shared" si="615"/>
        <v/>
      </c>
      <c r="U715" s="17" t="str">
        <f t="shared" si="616"/>
        <v/>
      </c>
      <c r="V715" s="17" t="str">
        <f t="shared" si="617"/>
        <v/>
      </c>
      <c r="W715" s="17" t="str">
        <f t="shared" si="618"/>
        <v/>
      </c>
      <c r="X715" s="17" t="str">
        <f t="shared" si="619"/>
        <v/>
      </c>
      <c r="Y715" s="17" t="str">
        <f t="shared" si="620"/>
        <v/>
      </c>
      <c r="Z715" s="17">
        <f t="shared" si="621"/>
        <v>8.5889570552146743E-3</v>
      </c>
      <c r="AA715" s="17">
        <f t="shared" si="622"/>
        <v>8.201202843083566E-3</v>
      </c>
      <c r="AB715" s="17">
        <f t="shared" si="623"/>
        <v>4.232164449818443E-3</v>
      </c>
      <c r="AC715" s="17">
        <f t="shared" si="624"/>
        <v>1.0493827160493741E-2</v>
      </c>
      <c r="AE715" s="17" t="str">
        <f t="shared" ca="1" si="625"/>
        <v/>
      </c>
      <c r="AF715" s="17" t="str">
        <f t="shared" ca="1" si="626"/>
        <v/>
      </c>
      <c r="AG715" s="17" t="str">
        <f t="shared" ca="1" si="627"/>
        <v/>
      </c>
      <c r="AH715" s="17" t="str">
        <f t="shared" ca="1" si="628"/>
        <v/>
      </c>
      <c r="AI715" s="17" t="str">
        <f t="shared" ca="1" si="629"/>
        <v/>
      </c>
      <c r="AJ715" s="17" t="str">
        <f t="shared" ca="1" si="630"/>
        <v/>
      </c>
      <c r="AK715" s="17" t="str">
        <f t="shared" ca="1" si="631"/>
        <v/>
      </c>
      <c r="AL715" s="17" t="str">
        <f t="shared" ca="1" si="632"/>
        <v/>
      </c>
      <c r="AM715" s="17" t="str">
        <f t="shared" ca="1" si="633"/>
        <v/>
      </c>
      <c r="AN715" s="17">
        <f t="shared" ca="1" si="634"/>
        <v>9.1633466135458308E-2</v>
      </c>
      <c r="AO715" s="17">
        <f t="shared" ca="1" si="635"/>
        <v>9.0479006505026716E-2</v>
      </c>
      <c r="AP715" s="17">
        <f t="shared" ca="1" si="636"/>
        <v>0.21152443471918314</v>
      </c>
      <c r="AQ715" s="17">
        <f t="shared" ca="1" si="637"/>
        <v>6.6449511400651362E-2</v>
      </c>
      <c r="AS715" s="17" t="str">
        <f t="shared" ca="1" si="638"/>
        <v/>
      </c>
      <c r="AT715" s="17" t="str">
        <f t="shared" ca="1" si="639"/>
        <v/>
      </c>
      <c r="AU715" s="17" t="str">
        <f t="shared" ca="1" si="640"/>
        <v/>
      </c>
      <c r="AV715" s="17" t="str">
        <f t="shared" ca="1" si="641"/>
        <v/>
      </c>
      <c r="AW715" s="17" t="str">
        <f t="shared" ca="1" si="642"/>
        <v/>
      </c>
      <c r="AX715" s="17" t="str">
        <f t="shared" ca="1" si="643"/>
        <v/>
      </c>
      <c r="AY715" s="17" t="str">
        <f t="shared" ca="1" si="644"/>
        <v/>
      </c>
      <c r="AZ715" s="17" t="str">
        <f t="shared" ca="1" si="645"/>
        <v/>
      </c>
      <c r="BA715" s="17" t="str">
        <f t="shared" ca="1" si="646"/>
        <v/>
      </c>
      <c r="BB715" s="17">
        <f t="shared" ca="1" si="647"/>
        <v>7.1129121839596188E-2</v>
      </c>
      <c r="BC715" s="17">
        <f t="shared" ca="1" si="648"/>
        <v>-4.6332221894136105E-2</v>
      </c>
      <c r="BD715" s="17">
        <f t="shared" ca="1" si="649"/>
        <v>4.2008536784088335E-2</v>
      </c>
      <c r="BE715" s="17">
        <f t="shared" ca="1" si="650"/>
        <v>8.486890605339048E-2</v>
      </c>
      <c r="BG715" s="17" t="str">
        <f t="shared" ca="1" si="651"/>
        <v/>
      </c>
      <c r="BH715" s="17" t="str">
        <f t="shared" ca="1" si="652"/>
        <v/>
      </c>
      <c r="BI715" s="17" t="str">
        <f t="shared" ca="1" si="653"/>
        <v/>
      </c>
      <c r="BJ715" s="17" t="str">
        <f t="shared" ca="1" si="654"/>
        <v/>
      </c>
      <c r="BK715" s="17" t="str">
        <f t="shared" ca="1" si="655"/>
        <v/>
      </c>
      <c r="BL715" s="17" t="str">
        <f t="shared" ca="1" si="656"/>
        <v/>
      </c>
      <c r="BM715" s="17" t="str">
        <f t="shared" ca="1" si="657"/>
        <v/>
      </c>
      <c r="BN715" s="17" t="str">
        <f t="shared" ca="1" si="658"/>
        <v/>
      </c>
      <c r="BO715" s="17" t="str">
        <f t="shared" ca="1" si="659"/>
        <v/>
      </c>
      <c r="BP715" s="17">
        <f t="shared" ca="1" si="660"/>
        <v>5.1808271219473401E-2</v>
      </c>
      <c r="BQ715" s="17">
        <f t="shared" ca="1" si="661"/>
        <v>-0.22821389345546927</v>
      </c>
      <c r="BR715" s="17">
        <f t="shared" ca="1" si="662"/>
        <v>-1.3114612188365626E-2</v>
      </c>
      <c r="BS715" s="17">
        <f t="shared" ca="1" si="663"/>
        <v>7.4813465685827696E-2</v>
      </c>
      <c r="BX715">
        <f>IF('Macrobond Imports'!FG714="","",'Macrobond Imports'!FG714)</f>
        <v>230.6</v>
      </c>
      <c r="BY715" t="str">
        <f>IF('Macrobond Imports'!AI714="","",'Macrobond Imports'!AI714)</f>
        <v/>
      </c>
      <c r="CA715" s="37">
        <f t="shared" ca="1" si="664"/>
        <v>0.13708086785009854</v>
      </c>
      <c r="CB715" s="37" t="str">
        <f t="shared" ca="1" si="665"/>
        <v/>
      </c>
    </row>
    <row r="716" spans="1:80" x14ac:dyDescent="0.25">
      <c r="A716" s="10">
        <f>IF('Macrobond Imports'!A715="","",'Macrobond Imports'!A715)</f>
        <v>38869</v>
      </c>
      <c r="B716" s="9" t="str">
        <f>IF('Macrobond Imports'!B715="","",'Macrobond Imports'!B715)</f>
        <v/>
      </c>
      <c r="C716" s="9" t="str">
        <f>IF('Macrobond Imports'!C715="","",'Macrobond Imports'!C715)</f>
        <v/>
      </c>
      <c r="D716" s="9" t="str">
        <f>IF('Macrobond Imports'!Z715="","",'Macrobond Imports'!Z715)</f>
        <v/>
      </c>
      <c r="E716" s="9" t="str">
        <f>IF('Macrobond Imports'!BH715="","",'Macrobond Imports'!BH715)</f>
        <v/>
      </c>
      <c r="F716" s="9" t="str">
        <f>IF('Macrobond Imports'!BJ715="","",'Macrobond Imports'!BJ715)</f>
        <v/>
      </c>
      <c r="G716" s="9" t="str">
        <f>IF('Macrobond Imports'!BK715="","",'Macrobond Imports'!BK715)</f>
        <v/>
      </c>
      <c r="H716" s="9" t="str">
        <f>IF('Macrobond Imports'!BL715="","",'Macrobond Imports'!BL715)</f>
        <v/>
      </c>
      <c r="I716" s="9" t="str">
        <f>IF('Macrobond Imports'!BS715="","",'Macrobond Imports'!BS715)</f>
        <v/>
      </c>
      <c r="J716" s="9" t="str">
        <f>IF('Macrobond Imports'!AA715="","",'Macrobond Imports'!AA715)</f>
        <v/>
      </c>
      <c r="K716" s="9">
        <f>IF('Macrobond Imports'!DF715="","",'Macrobond Imports'!DF715)</f>
        <v>165.2</v>
      </c>
      <c r="L716" s="9">
        <f>IF('Macrobond Imports'!EA715="","",'Macrobond Imports'!EA715)</f>
        <v>178.5</v>
      </c>
      <c r="M716" s="9">
        <f>IF('Macrobond Imports'!FA715="","",'Macrobond Imports'!FA715)</f>
        <v>166.2</v>
      </c>
      <c r="N716" s="9">
        <f>IF('Macrobond Imports'!FC715="","",'Macrobond Imports'!FC715)</f>
        <v>164.7</v>
      </c>
      <c r="P716" s="16">
        <f t="shared" si="611"/>
        <v>38869</v>
      </c>
      <c r="Q716" s="17" t="str">
        <f t="shared" si="612"/>
        <v/>
      </c>
      <c r="R716" s="17" t="str">
        <f t="shared" si="613"/>
        <v/>
      </c>
      <c r="S716" s="17" t="str">
        <f t="shared" si="614"/>
        <v/>
      </c>
      <c r="T716" s="17" t="str">
        <f t="shared" si="615"/>
        <v/>
      </c>
      <c r="U716" s="17" t="str">
        <f t="shared" si="616"/>
        <v/>
      </c>
      <c r="V716" s="17" t="str">
        <f t="shared" si="617"/>
        <v/>
      </c>
      <c r="W716" s="17" t="str">
        <f t="shared" si="618"/>
        <v/>
      </c>
      <c r="X716" s="17" t="str">
        <f t="shared" si="619"/>
        <v/>
      </c>
      <c r="Y716" s="17" t="str">
        <f t="shared" si="620"/>
        <v/>
      </c>
      <c r="Z716" s="17">
        <f t="shared" si="621"/>
        <v>4.8661800486617945E-3</v>
      </c>
      <c r="AA716" s="17">
        <f t="shared" si="622"/>
        <v>-3.1995661605206061E-2</v>
      </c>
      <c r="AB716" s="17">
        <f t="shared" si="623"/>
        <v>6.0204695966281641E-4</v>
      </c>
      <c r="AC716" s="17">
        <f t="shared" si="624"/>
        <v>6.108735491753281E-3</v>
      </c>
      <c r="AE716" s="17" t="str">
        <f t="shared" ca="1" si="625"/>
        <v/>
      </c>
      <c r="AF716" s="17" t="str">
        <f t="shared" ca="1" si="626"/>
        <v/>
      </c>
      <c r="AG716" s="17" t="str">
        <f t="shared" ca="1" si="627"/>
        <v/>
      </c>
      <c r="AH716" s="17" t="str">
        <f t="shared" ca="1" si="628"/>
        <v/>
      </c>
      <c r="AI716" s="17" t="str">
        <f t="shared" ca="1" si="629"/>
        <v/>
      </c>
      <c r="AJ716" s="17" t="str">
        <f t="shared" ca="1" si="630"/>
        <v/>
      </c>
      <c r="AK716" s="17" t="str">
        <f t="shared" ca="1" si="631"/>
        <v/>
      </c>
      <c r="AL716" s="17" t="str">
        <f t="shared" ca="1" si="632"/>
        <v/>
      </c>
      <c r="AM716" s="17" t="str">
        <f t="shared" ca="1" si="633"/>
        <v/>
      </c>
      <c r="AN716" s="17">
        <f t="shared" ca="1" si="634"/>
        <v>9.3315684976836399E-2</v>
      </c>
      <c r="AO716" s="17">
        <f t="shared" ca="1" si="635"/>
        <v>7.8549848942598199E-2</v>
      </c>
      <c r="AP716" s="17">
        <f t="shared" ca="1" si="636"/>
        <v>0.18884120171673802</v>
      </c>
      <c r="AQ716" s="17">
        <f t="shared" ca="1" si="637"/>
        <v>7.4363992172211235E-2</v>
      </c>
      <c r="AS716" s="17" t="str">
        <f t="shared" ca="1" si="638"/>
        <v/>
      </c>
      <c r="AT716" s="17" t="str">
        <f t="shared" ca="1" si="639"/>
        <v/>
      </c>
      <c r="AU716" s="17" t="str">
        <f t="shared" ca="1" si="640"/>
        <v/>
      </c>
      <c r="AV716" s="17" t="str">
        <f t="shared" ca="1" si="641"/>
        <v/>
      </c>
      <c r="AW716" s="17" t="str">
        <f t="shared" ca="1" si="642"/>
        <v/>
      </c>
      <c r="AX716" s="17" t="str">
        <f t="shared" ca="1" si="643"/>
        <v/>
      </c>
      <c r="AY716" s="17" t="str">
        <f t="shared" ca="1" si="644"/>
        <v/>
      </c>
      <c r="AZ716" s="17" t="str">
        <f t="shared" ca="1" si="645"/>
        <v/>
      </c>
      <c r="BA716" s="17" t="str">
        <f t="shared" ca="1" si="646"/>
        <v/>
      </c>
      <c r="BB716" s="17">
        <f t="shared" ca="1" si="647"/>
        <v>9.4838510828157752E-2</v>
      </c>
      <c r="BC716" s="17">
        <f t="shared" ca="1" si="648"/>
        <v>-2.4274730726248306E-2</v>
      </c>
      <c r="BD716" s="17">
        <f t="shared" ca="1" si="649"/>
        <v>0.11605089008400382</v>
      </c>
      <c r="BE716" s="17">
        <f t="shared" ca="1" si="650"/>
        <v>9.2426520937576306E-2</v>
      </c>
      <c r="BG716" s="17" t="str">
        <f t="shared" ca="1" si="651"/>
        <v/>
      </c>
      <c r="BH716" s="17" t="str">
        <f t="shared" ca="1" si="652"/>
        <v/>
      </c>
      <c r="BI716" s="17" t="str">
        <f t="shared" ca="1" si="653"/>
        <v/>
      </c>
      <c r="BJ716" s="17" t="str">
        <f t="shared" ca="1" si="654"/>
        <v/>
      </c>
      <c r="BK716" s="17" t="str">
        <f t="shared" ca="1" si="655"/>
        <v/>
      </c>
      <c r="BL716" s="17" t="str">
        <f t="shared" ca="1" si="656"/>
        <v/>
      </c>
      <c r="BM716" s="17" t="str">
        <f t="shared" ca="1" si="657"/>
        <v/>
      </c>
      <c r="BN716" s="17" t="str">
        <f t="shared" ca="1" si="658"/>
        <v/>
      </c>
      <c r="BO716" s="17" t="str">
        <f t="shared" ca="1" si="659"/>
        <v/>
      </c>
      <c r="BP716" s="17">
        <f t="shared" ca="1" si="660"/>
        <v>6.3396098198101436E-2</v>
      </c>
      <c r="BQ716" s="17">
        <f t="shared" ca="1" si="661"/>
        <v>-0.2191390549946084</v>
      </c>
      <c r="BR716" s="17">
        <f t="shared" ca="1" si="662"/>
        <v>2.4508894859511576E-2</v>
      </c>
      <c r="BS716" s="17">
        <f t="shared" ca="1" si="663"/>
        <v>7.9763556210132203E-2</v>
      </c>
      <c r="BX716">
        <f>IF('Macrobond Imports'!FG715="","",'Macrobond Imports'!FG715)</f>
        <v>213.1</v>
      </c>
      <c r="BY716" t="str">
        <f>IF('Macrobond Imports'!AI715="","",'Macrobond Imports'!AI715)</f>
        <v/>
      </c>
      <c r="CA716" s="37">
        <f t="shared" ca="1" si="664"/>
        <v>5.4428500742206731E-2</v>
      </c>
      <c r="CB716" s="37" t="str">
        <f t="shared" ca="1" si="665"/>
        <v/>
      </c>
    </row>
    <row r="717" spans="1:80" x14ac:dyDescent="0.25">
      <c r="A717" s="10">
        <f>IF('Macrobond Imports'!A716="","",'Macrobond Imports'!A716)</f>
        <v>38899</v>
      </c>
      <c r="B717" s="9" t="str">
        <f>IF('Macrobond Imports'!B716="","",'Macrobond Imports'!B716)</f>
        <v/>
      </c>
      <c r="C717" s="9" t="str">
        <f>IF('Macrobond Imports'!C716="","",'Macrobond Imports'!C716)</f>
        <v/>
      </c>
      <c r="D717" s="9" t="str">
        <f>IF('Macrobond Imports'!Z716="","",'Macrobond Imports'!Z716)</f>
        <v/>
      </c>
      <c r="E717" s="9" t="str">
        <f>IF('Macrobond Imports'!BH716="","",'Macrobond Imports'!BH716)</f>
        <v/>
      </c>
      <c r="F717" s="9" t="str">
        <f>IF('Macrobond Imports'!BJ716="","",'Macrobond Imports'!BJ716)</f>
        <v/>
      </c>
      <c r="G717" s="9" t="str">
        <f>IF('Macrobond Imports'!BK716="","",'Macrobond Imports'!BK716)</f>
        <v/>
      </c>
      <c r="H717" s="9" t="str">
        <f>IF('Macrobond Imports'!BL716="","",'Macrobond Imports'!BL716)</f>
        <v/>
      </c>
      <c r="I717" s="9" t="str">
        <f>IF('Macrobond Imports'!BS716="","",'Macrobond Imports'!BS716)</f>
        <v/>
      </c>
      <c r="J717" s="9" t="str">
        <f>IF('Macrobond Imports'!AA716="","",'Macrobond Imports'!AA716)</f>
        <v/>
      </c>
      <c r="K717" s="9">
        <f>IF('Macrobond Imports'!DF716="","",'Macrobond Imports'!DF716)</f>
        <v>165.5</v>
      </c>
      <c r="L717" s="9">
        <f>IF('Macrobond Imports'!EA716="","",'Macrobond Imports'!EA716)</f>
        <v>180.5</v>
      </c>
      <c r="M717" s="9">
        <f>IF('Macrobond Imports'!FA716="","",'Macrobond Imports'!FA716)</f>
        <v>164.4</v>
      </c>
      <c r="N717" s="9">
        <f>IF('Macrobond Imports'!FC716="","",'Macrobond Imports'!FC716)</f>
        <v>165.6</v>
      </c>
      <c r="P717" s="16">
        <f t="shared" si="611"/>
        <v>38899</v>
      </c>
      <c r="Q717" s="17" t="str">
        <f t="shared" si="612"/>
        <v/>
      </c>
      <c r="R717" s="17" t="str">
        <f t="shared" si="613"/>
        <v/>
      </c>
      <c r="S717" s="17" t="str">
        <f t="shared" si="614"/>
        <v/>
      </c>
      <c r="T717" s="17" t="str">
        <f t="shared" si="615"/>
        <v/>
      </c>
      <c r="U717" s="17" t="str">
        <f t="shared" si="616"/>
        <v/>
      </c>
      <c r="V717" s="17" t="str">
        <f t="shared" si="617"/>
        <v/>
      </c>
      <c r="W717" s="17" t="str">
        <f t="shared" si="618"/>
        <v/>
      </c>
      <c r="X717" s="17" t="str">
        <f t="shared" si="619"/>
        <v/>
      </c>
      <c r="Y717" s="17" t="str">
        <f t="shared" si="620"/>
        <v/>
      </c>
      <c r="Z717" s="17">
        <f t="shared" si="621"/>
        <v>1.815980629539915E-3</v>
      </c>
      <c r="AA717" s="17">
        <f t="shared" si="622"/>
        <v>1.1204481792717047E-2</v>
      </c>
      <c r="AB717" s="17">
        <f t="shared" si="623"/>
        <v>-1.0830324909747224E-2</v>
      </c>
      <c r="AC717" s="17">
        <f t="shared" si="624"/>
        <v>5.464480874316946E-3</v>
      </c>
      <c r="AE717" s="17" t="str">
        <f t="shared" ca="1" si="625"/>
        <v/>
      </c>
      <c r="AF717" s="17" t="str">
        <f t="shared" ca="1" si="626"/>
        <v/>
      </c>
      <c r="AG717" s="17" t="str">
        <f t="shared" ca="1" si="627"/>
        <v/>
      </c>
      <c r="AH717" s="17" t="str">
        <f t="shared" ca="1" si="628"/>
        <v/>
      </c>
      <c r="AI717" s="17" t="str">
        <f t="shared" ca="1" si="629"/>
        <v/>
      </c>
      <c r="AJ717" s="17" t="str">
        <f t="shared" ca="1" si="630"/>
        <v/>
      </c>
      <c r="AK717" s="17" t="str">
        <f t="shared" ca="1" si="631"/>
        <v/>
      </c>
      <c r="AL717" s="17" t="str">
        <f t="shared" ca="1" si="632"/>
        <v/>
      </c>
      <c r="AM717" s="17" t="str">
        <f t="shared" ca="1" si="633"/>
        <v/>
      </c>
      <c r="AN717" s="17">
        <f t="shared" ca="1" si="634"/>
        <v>8.6671043992120778E-2</v>
      </c>
      <c r="AO717" s="17">
        <f t="shared" ca="1" si="635"/>
        <v>3.4977064220183429E-2</v>
      </c>
      <c r="AP717" s="17">
        <f t="shared" ca="1" si="636"/>
        <v>0.13301171605789119</v>
      </c>
      <c r="AQ717" s="17">
        <f t="shared" ca="1" si="637"/>
        <v>7.8827361563517773E-2</v>
      </c>
      <c r="AS717" s="17" t="str">
        <f t="shared" ca="1" si="638"/>
        <v/>
      </c>
      <c r="AT717" s="17" t="str">
        <f t="shared" ca="1" si="639"/>
        <v/>
      </c>
      <c r="AU717" s="17" t="str">
        <f t="shared" ca="1" si="640"/>
        <v/>
      </c>
      <c r="AV717" s="17" t="str">
        <f t="shared" ca="1" si="641"/>
        <v/>
      </c>
      <c r="AW717" s="17" t="str">
        <f t="shared" ca="1" si="642"/>
        <v/>
      </c>
      <c r="AX717" s="17" t="str">
        <f t="shared" ca="1" si="643"/>
        <v/>
      </c>
      <c r="AY717" s="17" t="str">
        <f t="shared" ca="1" si="644"/>
        <v/>
      </c>
      <c r="AZ717" s="17" t="str">
        <f t="shared" ca="1" si="645"/>
        <v/>
      </c>
      <c r="BA717" s="17" t="str">
        <f t="shared" ca="1" si="646"/>
        <v/>
      </c>
      <c r="BB717" s="17">
        <f t="shared" ca="1" si="647"/>
        <v>6.277559960146295E-2</v>
      </c>
      <c r="BC717" s="17">
        <f t="shared" ca="1" si="648"/>
        <v>-5.1463596714155013E-2</v>
      </c>
      <c r="BD717" s="17">
        <f t="shared" ca="1" si="649"/>
        <v>-2.3965358511020551E-2</v>
      </c>
      <c r="BE717" s="17">
        <f t="shared" ca="1" si="650"/>
        <v>9.1895991464715276E-2</v>
      </c>
      <c r="BG717" s="17" t="str">
        <f t="shared" ca="1" si="651"/>
        <v/>
      </c>
      <c r="BH717" s="17" t="str">
        <f t="shared" ca="1" si="652"/>
        <v/>
      </c>
      <c r="BI717" s="17" t="str">
        <f t="shared" ca="1" si="653"/>
        <v/>
      </c>
      <c r="BJ717" s="17" t="str">
        <f t="shared" ca="1" si="654"/>
        <v/>
      </c>
      <c r="BK717" s="17" t="str">
        <f t="shared" ca="1" si="655"/>
        <v/>
      </c>
      <c r="BL717" s="17" t="str">
        <f t="shared" ca="1" si="656"/>
        <v/>
      </c>
      <c r="BM717" s="17" t="str">
        <f t="shared" ca="1" si="657"/>
        <v/>
      </c>
      <c r="BN717" s="17" t="str">
        <f t="shared" ca="1" si="658"/>
        <v/>
      </c>
      <c r="BO717" s="17" t="str">
        <f t="shared" ca="1" si="659"/>
        <v/>
      </c>
      <c r="BP717" s="17">
        <f t="shared" ca="1" si="660"/>
        <v>3.8541717221965976E-2</v>
      </c>
      <c r="BQ717" s="17">
        <f t="shared" ca="1" si="661"/>
        <v>-0.21094549220348424</v>
      </c>
      <c r="BR717" s="17">
        <f t="shared" ca="1" si="662"/>
        <v>-6.369602172243416E-2</v>
      </c>
      <c r="BS717" s="17">
        <f t="shared" ca="1" si="663"/>
        <v>7.2565287638732823E-2</v>
      </c>
      <c r="BX717">
        <f>IF('Macrobond Imports'!FG716="","",'Macrobond Imports'!FG716)</f>
        <v>213.7</v>
      </c>
      <c r="BY717" t="str">
        <f>IF('Macrobond Imports'!AI716="","",'Macrobond Imports'!AI716)</f>
        <v/>
      </c>
      <c r="CA717" s="37">
        <f t="shared" ca="1" si="664"/>
        <v>-4.6407853636769358E-2</v>
      </c>
      <c r="CB717" s="37" t="str">
        <f t="shared" ca="1" si="665"/>
        <v/>
      </c>
    </row>
    <row r="718" spans="1:80" x14ac:dyDescent="0.25">
      <c r="A718" s="10">
        <f>IF('Macrobond Imports'!A717="","",'Macrobond Imports'!A717)</f>
        <v>38930</v>
      </c>
      <c r="B718" s="9" t="str">
        <f>IF('Macrobond Imports'!B717="","",'Macrobond Imports'!B717)</f>
        <v/>
      </c>
      <c r="C718" s="9" t="str">
        <f>IF('Macrobond Imports'!C717="","",'Macrobond Imports'!C717)</f>
        <v/>
      </c>
      <c r="D718" s="9" t="str">
        <f>IF('Macrobond Imports'!Z717="","",'Macrobond Imports'!Z717)</f>
        <v/>
      </c>
      <c r="E718" s="9" t="str">
        <f>IF('Macrobond Imports'!BH717="","",'Macrobond Imports'!BH717)</f>
        <v/>
      </c>
      <c r="F718" s="9" t="str">
        <f>IF('Macrobond Imports'!BJ717="","",'Macrobond Imports'!BJ717)</f>
        <v/>
      </c>
      <c r="G718" s="9" t="str">
        <f>IF('Macrobond Imports'!BK717="","",'Macrobond Imports'!BK717)</f>
        <v/>
      </c>
      <c r="H718" s="9" t="str">
        <f>IF('Macrobond Imports'!BL717="","",'Macrobond Imports'!BL717)</f>
        <v/>
      </c>
      <c r="I718" s="9" t="str">
        <f>IF('Macrobond Imports'!BS717="","",'Macrobond Imports'!BS717)</f>
        <v/>
      </c>
      <c r="J718" s="9" t="str">
        <f>IF('Macrobond Imports'!AA717="","",'Macrobond Imports'!AA717)</f>
        <v/>
      </c>
      <c r="K718" s="9">
        <f>IF('Macrobond Imports'!DF717="","",'Macrobond Imports'!DF717)</f>
        <v>166.5</v>
      </c>
      <c r="L718" s="9">
        <f>IF('Macrobond Imports'!EA717="","",'Macrobond Imports'!EA717)</f>
        <v>187</v>
      </c>
      <c r="M718" s="9">
        <f>IF('Macrobond Imports'!FA717="","",'Macrobond Imports'!FA717)</f>
        <v>166.8</v>
      </c>
      <c r="N718" s="9">
        <f>IF('Macrobond Imports'!FC717="","",'Macrobond Imports'!FC717)</f>
        <v>166.3</v>
      </c>
      <c r="P718" s="16">
        <f t="shared" si="611"/>
        <v>38930</v>
      </c>
      <c r="Q718" s="17" t="str">
        <f t="shared" si="612"/>
        <v/>
      </c>
      <c r="R718" s="17" t="str">
        <f t="shared" si="613"/>
        <v/>
      </c>
      <c r="S718" s="17" t="str">
        <f t="shared" si="614"/>
        <v/>
      </c>
      <c r="T718" s="17" t="str">
        <f t="shared" si="615"/>
        <v/>
      </c>
      <c r="U718" s="17" t="str">
        <f t="shared" si="616"/>
        <v/>
      </c>
      <c r="V718" s="17" t="str">
        <f t="shared" si="617"/>
        <v/>
      </c>
      <c r="W718" s="17" t="str">
        <f t="shared" si="618"/>
        <v/>
      </c>
      <c r="X718" s="17" t="str">
        <f t="shared" si="619"/>
        <v/>
      </c>
      <c r="Y718" s="17" t="str">
        <f t="shared" si="620"/>
        <v/>
      </c>
      <c r="Z718" s="17">
        <f t="shared" si="621"/>
        <v>6.0422960725075026E-3</v>
      </c>
      <c r="AA718" s="17">
        <f t="shared" si="622"/>
        <v>3.6011080332410073E-2</v>
      </c>
      <c r="AB718" s="17">
        <f t="shared" si="623"/>
        <v>1.4598540145985384E-2</v>
      </c>
      <c r="AC718" s="17">
        <f t="shared" si="624"/>
        <v>4.2270531400967482E-3</v>
      </c>
      <c r="AE718" s="17" t="str">
        <f t="shared" ca="1" si="625"/>
        <v/>
      </c>
      <c r="AF718" s="17" t="str">
        <f t="shared" ca="1" si="626"/>
        <v/>
      </c>
      <c r="AG718" s="17" t="str">
        <f t="shared" ca="1" si="627"/>
        <v/>
      </c>
      <c r="AH718" s="17" t="str">
        <f t="shared" ca="1" si="628"/>
        <v/>
      </c>
      <c r="AI718" s="17" t="str">
        <f t="shared" ca="1" si="629"/>
        <v/>
      </c>
      <c r="AJ718" s="17" t="str">
        <f t="shared" ca="1" si="630"/>
        <v/>
      </c>
      <c r="AK718" s="17" t="str">
        <f t="shared" ca="1" si="631"/>
        <v/>
      </c>
      <c r="AL718" s="17" t="str">
        <f t="shared" ca="1" si="632"/>
        <v/>
      </c>
      <c r="AM718" s="17" t="str">
        <f t="shared" ca="1" si="633"/>
        <v/>
      </c>
      <c r="AN718" s="17">
        <f t="shared" ca="1" si="634"/>
        <v>8.6814621409921688E-2</v>
      </c>
      <c r="AO718" s="17">
        <f t="shared" ca="1" si="635"/>
        <v>3.0303030303030276E-2</v>
      </c>
      <c r="AP718" s="17">
        <f t="shared" ca="1" si="636"/>
        <v>0.11497326203208558</v>
      </c>
      <c r="AQ718" s="17">
        <f t="shared" ca="1" si="637"/>
        <v>8.4093872229465516E-2</v>
      </c>
      <c r="AS718" s="17" t="str">
        <f t="shared" ca="1" si="638"/>
        <v/>
      </c>
      <c r="AT718" s="17" t="str">
        <f t="shared" ca="1" si="639"/>
        <v/>
      </c>
      <c r="AU718" s="17" t="str">
        <f t="shared" ca="1" si="640"/>
        <v/>
      </c>
      <c r="AV718" s="17" t="str">
        <f t="shared" ca="1" si="641"/>
        <v/>
      </c>
      <c r="AW718" s="17" t="str">
        <f t="shared" ca="1" si="642"/>
        <v/>
      </c>
      <c r="AX718" s="17" t="str">
        <f t="shared" ca="1" si="643"/>
        <v/>
      </c>
      <c r="AY718" s="17" t="str">
        <f t="shared" ca="1" si="644"/>
        <v/>
      </c>
      <c r="AZ718" s="17" t="str">
        <f t="shared" ca="1" si="645"/>
        <v/>
      </c>
      <c r="BA718" s="17" t="str">
        <f t="shared" ca="1" si="646"/>
        <v/>
      </c>
      <c r="BB718" s="17">
        <f t="shared" ca="1" si="647"/>
        <v>5.2082262123936074E-2</v>
      </c>
      <c r="BC718" s="17">
        <f t="shared" ca="1" si="648"/>
        <v>5.7603207507985532E-2</v>
      </c>
      <c r="BD718" s="17">
        <f t="shared" ca="1" si="649"/>
        <v>1.6964177980702821E-2</v>
      </c>
      <c r="BE718" s="17">
        <f t="shared" ca="1" si="650"/>
        <v>6.5060502372455975E-2</v>
      </c>
      <c r="BG718" s="17" t="str">
        <f t="shared" ca="1" si="651"/>
        <v/>
      </c>
      <c r="BH718" s="17" t="str">
        <f t="shared" ca="1" si="652"/>
        <v/>
      </c>
      <c r="BI718" s="17" t="str">
        <f t="shared" ca="1" si="653"/>
        <v/>
      </c>
      <c r="BJ718" s="17" t="str">
        <f t="shared" ca="1" si="654"/>
        <v/>
      </c>
      <c r="BK718" s="17" t="str">
        <f t="shared" ca="1" si="655"/>
        <v/>
      </c>
      <c r="BL718" s="17" t="str">
        <f t="shared" ca="1" si="656"/>
        <v/>
      </c>
      <c r="BM718" s="17" t="str">
        <f t="shared" ca="1" si="657"/>
        <v/>
      </c>
      <c r="BN718" s="17" t="str">
        <f t="shared" ca="1" si="658"/>
        <v/>
      </c>
      <c r="BO718" s="17" t="str">
        <f t="shared" ca="1" si="659"/>
        <v/>
      </c>
      <c r="BP718" s="17">
        <f t="shared" ca="1" si="660"/>
        <v>6.1562974830898787E-2</v>
      </c>
      <c r="BQ718" s="17">
        <f t="shared" ca="1" si="661"/>
        <v>4.2918405631779954E-3</v>
      </c>
      <c r="BR718" s="17">
        <f t="shared" ca="1" si="662"/>
        <v>2.9410197666364768E-2</v>
      </c>
      <c r="BS718" s="17">
        <f t="shared" ca="1" si="663"/>
        <v>7.4919076995789924E-2</v>
      </c>
      <c r="BX718">
        <f>IF('Macrobond Imports'!FG717="","",'Macrobond Imports'!FG717)</f>
        <v>231</v>
      </c>
      <c r="BY718" t="str">
        <f>IF('Macrobond Imports'!AI717="","",'Macrobond Imports'!AI717)</f>
        <v/>
      </c>
      <c r="CA718" s="37">
        <f t="shared" ca="1" si="664"/>
        <v>-2.8595458368376847E-2</v>
      </c>
      <c r="CB718" s="37" t="str">
        <f t="shared" ca="1" si="665"/>
        <v/>
      </c>
    </row>
    <row r="719" spans="1:80" x14ac:dyDescent="0.25">
      <c r="A719" s="10">
        <f>IF('Macrobond Imports'!A718="","",'Macrobond Imports'!A718)</f>
        <v>38961</v>
      </c>
      <c r="B719" s="9" t="str">
        <f>IF('Macrobond Imports'!B718="","",'Macrobond Imports'!B718)</f>
        <v/>
      </c>
      <c r="C719" s="9" t="str">
        <f>IF('Macrobond Imports'!C718="","",'Macrobond Imports'!C718)</f>
        <v/>
      </c>
      <c r="D719" s="9" t="str">
        <f>IF('Macrobond Imports'!Z718="","",'Macrobond Imports'!Z718)</f>
        <v/>
      </c>
      <c r="E719" s="9" t="str">
        <f>IF('Macrobond Imports'!BH718="","",'Macrobond Imports'!BH718)</f>
        <v/>
      </c>
      <c r="F719" s="9" t="str">
        <f>IF('Macrobond Imports'!BJ718="","",'Macrobond Imports'!BJ718)</f>
        <v/>
      </c>
      <c r="G719" s="9" t="str">
        <f>IF('Macrobond Imports'!BK718="","",'Macrobond Imports'!BK718)</f>
        <v/>
      </c>
      <c r="H719" s="9" t="str">
        <f>IF('Macrobond Imports'!BL718="","",'Macrobond Imports'!BL718)</f>
        <v/>
      </c>
      <c r="I719" s="9" t="str">
        <f>IF('Macrobond Imports'!BS718="","",'Macrobond Imports'!BS718)</f>
        <v/>
      </c>
      <c r="J719" s="9" t="str">
        <f>IF('Macrobond Imports'!AA718="","",'Macrobond Imports'!AA718)</f>
        <v/>
      </c>
      <c r="K719" s="9">
        <f>IF('Macrobond Imports'!DF718="","",'Macrobond Imports'!DF718)</f>
        <v>164.7</v>
      </c>
      <c r="L719" s="9">
        <f>IF('Macrobond Imports'!EA718="","",'Macrobond Imports'!EA718)</f>
        <v>182.7</v>
      </c>
      <c r="M719" s="9">
        <f>IF('Macrobond Imports'!FA718="","",'Macrobond Imports'!FA718)</f>
        <v>158.1</v>
      </c>
      <c r="N719" s="9">
        <f>IF('Macrobond Imports'!FC718="","",'Macrobond Imports'!FC718)</f>
        <v>166.2</v>
      </c>
      <c r="P719" s="16">
        <f t="shared" si="611"/>
        <v>38961</v>
      </c>
      <c r="Q719" s="17" t="str">
        <f t="shared" si="612"/>
        <v/>
      </c>
      <c r="R719" s="17" t="str">
        <f t="shared" si="613"/>
        <v/>
      </c>
      <c r="S719" s="17" t="str">
        <f t="shared" si="614"/>
        <v/>
      </c>
      <c r="T719" s="17" t="str">
        <f t="shared" si="615"/>
        <v/>
      </c>
      <c r="U719" s="17" t="str">
        <f t="shared" si="616"/>
        <v/>
      </c>
      <c r="V719" s="17" t="str">
        <f t="shared" si="617"/>
        <v/>
      </c>
      <c r="W719" s="17" t="str">
        <f t="shared" si="618"/>
        <v/>
      </c>
      <c r="X719" s="17" t="str">
        <f t="shared" si="619"/>
        <v/>
      </c>
      <c r="Y719" s="17" t="str">
        <f t="shared" si="620"/>
        <v/>
      </c>
      <c r="Z719" s="17">
        <f t="shared" si="621"/>
        <v>-1.0810810810810922E-2</v>
      </c>
      <c r="AA719" s="17">
        <f t="shared" si="622"/>
        <v>-2.2994652406417182E-2</v>
      </c>
      <c r="AB719" s="17">
        <f t="shared" si="623"/>
        <v>-5.2158273381295084E-2</v>
      </c>
      <c r="AC719" s="17">
        <f t="shared" si="624"/>
        <v>-6.0132291040304597E-4</v>
      </c>
      <c r="AE719" s="17" t="str">
        <f t="shared" ca="1" si="625"/>
        <v/>
      </c>
      <c r="AF719" s="17" t="str">
        <f t="shared" ca="1" si="626"/>
        <v/>
      </c>
      <c r="AG719" s="17" t="str">
        <f t="shared" ca="1" si="627"/>
        <v/>
      </c>
      <c r="AH719" s="17" t="str">
        <f t="shared" ca="1" si="628"/>
        <v/>
      </c>
      <c r="AI719" s="17" t="str">
        <f t="shared" ca="1" si="629"/>
        <v/>
      </c>
      <c r="AJ719" s="17" t="str">
        <f t="shared" ca="1" si="630"/>
        <v/>
      </c>
      <c r="AK719" s="17" t="str">
        <f t="shared" ca="1" si="631"/>
        <v/>
      </c>
      <c r="AL719" s="17" t="str">
        <f t="shared" ca="1" si="632"/>
        <v/>
      </c>
      <c r="AM719" s="17" t="str">
        <f t="shared" ca="1" si="633"/>
        <v/>
      </c>
      <c r="AN719" s="17">
        <f t="shared" ca="1" si="634"/>
        <v>4.7709923664122078E-2</v>
      </c>
      <c r="AO719" s="17">
        <f t="shared" ca="1" si="635"/>
        <v>-8.7868197703444895E-2</v>
      </c>
      <c r="AP719" s="17">
        <f t="shared" ca="1" si="636"/>
        <v>-2.9465930018416242E-2</v>
      </c>
      <c r="AQ719" s="17">
        <f t="shared" ca="1" si="637"/>
        <v>7.2258064516129039E-2</v>
      </c>
      <c r="AS719" s="17" t="str">
        <f t="shared" ca="1" si="638"/>
        <v/>
      </c>
      <c r="AT719" s="17" t="str">
        <f t="shared" ca="1" si="639"/>
        <v/>
      </c>
      <c r="AU719" s="17" t="str">
        <f t="shared" ca="1" si="640"/>
        <v/>
      </c>
      <c r="AV719" s="17" t="str">
        <f t="shared" ca="1" si="641"/>
        <v/>
      </c>
      <c r="AW719" s="17" t="str">
        <f t="shared" ca="1" si="642"/>
        <v/>
      </c>
      <c r="AX719" s="17" t="str">
        <f t="shared" ca="1" si="643"/>
        <v/>
      </c>
      <c r="AY719" s="17" t="str">
        <f t="shared" ca="1" si="644"/>
        <v/>
      </c>
      <c r="AZ719" s="17" t="str">
        <f t="shared" ca="1" si="645"/>
        <v/>
      </c>
      <c r="BA719" s="17" t="str">
        <f t="shared" ca="1" si="646"/>
        <v/>
      </c>
      <c r="BB719" s="17">
        <f t="shared" ca="1" si="647"/>
        <v>-1.205168525436362E-2</v>
      </c>
      <c r="BC719" s="17">
        <f t="shared" ca="1" si="648"/>
        <v>9.7491859532333081E-2</v>
      </c>
      <c r="BD719" s="17">
        <f t="shared" ca="1" si="649"/>
        <v>-0.18115179388337532</v>
      </c>
      <c r="BE719" s="17">
        <f t="shared" ca="1" si="650"/>
        <v>3.6930576940560345E-2</v>
      </c>
      <c r="BG719" s="17" t="str">
        <f t="shared" ca="1" si="651"/>
        <v/>
      </c>
      <c r="BH719" s="17" t="str">
        <f t="shared" ca="1" si="652"/>
        <v/>
      </c>
      <c r="BI719" s="17" t="str">
        <f t="shared" ca="1" si="653"/>
        <v/>
      </c>
      <c r="BJ719" s="17" t="str">
        <f t="shared" ca="1" si="654"/>
        <v/>
      </c>
      <c r="BK719" s="17" t="str">
        <f t="shared" ca="1" si="655"/>
        <v/>
      </c>
      <c r="BL719" s="17" t="str">
        <f t="shared" ca="1" si="656"/>
        <v/>
      </c>
      <c r="BM719" s="17" t="str">
        <f t="shared" ca="1" si="657"/>
        <v/>
      </c>
      <c r="BN719" s="17" t="str">
        <f t="shared" ca="1" si="658"/>
        <v/>
      </c>
      <c r="BO719" s="17" t="str">
        <f t="shared" ca="1" si="659"/>
        <v/>
      </c>
      <c r="BP719" s="17">
        <f t="shared" ca="1" si="660"/>
        <v>4.0021087137804168E-2</v>
      </c>
      <c r="BQ719" s="17">
        <f t="shared" ca="1" si="661"/>
        <v>3.4819085718820642E-2</v>
      </c>
      <c r="BR719" s="17">
        <f t="shared" ca="1" si="662"/>
        <v>-4.4031240426681606E-2</v>
      </c>
      <c r="BS719" s="17">
        <f t="shared" ca="1" si="663"/>
        <v>6.4316899528034988E-2</v>
      </c>
      <c r="BX719">
        <f>IF('Macrobond Imports'!FG718="","",'Macrobond Imports'!FG718)</f>
        <v>214.7</v>
      </c>
      <c r="BY719" t="str">
        <f>IF('Macrobond Imports'!AI718="","",'Macrobond Imports'!AI718)</f>
        <v/>
      </c>
      <c r="CA719" s="37">
        <f t="shared" ca="1" si="664"/>
        <v>-0.22908438061041292</v>
      </c>
      <c r="CB719" s="37" t="str">
        <f t="shared" ca="1" si="665"/>
        <v/>
      </c>
    </row>
    <row r="720" spans="1:80" x14ac:dyDescent="0.25">
      <c r="A720" s="10">
        <f>IF('Macrobond Imports'!A719="","",'Macrobond Imports'!A719)</f>
        <v>38991</v>
      </c>
      <c r="B720" s="9" t="str">
        <f>IF('Macrobond Imports'!B719="","",'Macrobond Imports'!B719)</f>
        <v/>
      </c>
      <c r="C720" s="9" t="str">
        <f>IF('Macrobond Imports'!C719="","",'Macrobond Imports'!C719)</f>
        <v/>
      </c>
      <c r="D720" s="9" t="str">
        <f>IF('Macrobond Imports'!Z719="","",'Macrobond Imports'!Z719)</f>
        <v/>
      </c>
      <c r="E720" s="9" t="str">
        <f>IF('Macrobond Imports'!BH719="","",'Macrobond Imports'!BH719)</f>
        <v/>
      </c>
      <c r="F720" s="9" t="str">
        <f>IF('Macrobond Imports'!BJ719="","",'Macrobond Imports'!BJ719)</f>
        <v/>
      </c>
      <c r="G720" s="9" t="str">
        <f>IF('Macrobond Imports'!BK719="","",'Macrobond Imports'!BK719)</f>
        <v/>
      </c>
      <c r="H720" s="9" t="str">
        <f>IF('Macrobond Imports'!BL719="","",'Macrobond Imports'!BL719)</f>
        <v/>
      </c>
      <c r="I720" s="9" t="str">
        <f>IF('Macrobond Imports'!BS719="","",'Macrobond Imports'!BS719)</f>
        <v/>
      </c>
      <c r="J720" s="9" t="str">
        <f>IF('Macrobond Imports'!AA719="","",'Macrobond Imports'!AA719)</f>
        <v/>
      </c>
      <c r="K720" s="9">
        <f>IF('Macrobond Imports'!DF719="","",'Macrobond Imports'!DF719)</f>
        <v>163</v>
      </c>
      <c r="L720" s="9">
        <f>IF('Macrobond Imports'!EA719="","",'Macrobond Imports'!EA719)</f>
        <v>168.6</v>
      </c>
      <c r="M720" s="9">
        <f>IF('Macrobond Imports'!FA719="","",'Macrobond Imports'!FA719)</f>
        <v>149.80000000000001</v>
      </c>
      <c r="N720" s="9">
        <f>IF('Macrobond Imports'!FC719="","",'Macrobond Imports'!FC719)</f>
        <v>166.2</v>
      </c>
      <c r="P720" s="16">
        <f t="shared" si="611"/>
        <v>38991</v>
      </c>
      <c r="Q720" s="17" t="str">
        <f t="shared" si="612"/>
        <v/>
      </c>
      <c r="R720" s="17" t="str">
        <f t="shared" si="613"/>
        <v/>
      </c>
      <c r="S720" s="17" t="str">
        <f t="shared" si="614"/>
        <v/>
      </c>
      <c r="T720" s="17" t="str">
        <f t="shared" si="615"/>
        <v/>
      </c>
      <c r="U720" s="17" t="str">
        <f t="shared" si="616"/>
        <v/>
      </c>
      <c r="V720" s="17" t="str">
        <f t="shared" si="617"/>
        <v/>
      </c>
      <c r="W720" s="17" t="str">
        <f t="shared" si="618"/>
        <v/>
      </c>
      <c r="X720" s="17" t="str">
        <f t="shared" si="619"/>
        <v/>
      </c>
      <c r="Y720" s="17" t="str">
        <f t="shared" si="620"/>
        <v/>
      </c>
      <c r="Z720" s="17">
        <f t="shared" si="621"/>
        <v>-1.0321797207043071E-2</v>
      </c>
      <c r="AA720" s="17">
        <f t="shared" si="622"/>
        <v>-7.7175697865353055E-2</v>
      </c>
      <c r="AB720" s="17">
        <f t="shared" si="623"/>
        <v>-5.2498418722327522E-2</v>
      </c>
      <c r="AC720" s="17">
        <f t="shared" si="624"/>
        <v>0</v>
      </c>
      <c r="AE720" s="17" t="str">
        <f t="shared" ca="1" si="625"/>
        <v/>
      </c>
      <c r="AF720" s="17" t="str">
        <f t="shared" ca="1" si="626"/>
        <v/>
      </c>
      <c r="AG720" s="17" t="str">
        <f t="shared" ca="1" si="627"/>
        <v/>
      </c>
      <c r="AH720" s="17" t="str">
        <f t="shared" ca="1" si="628"/>
        <v/>
      </c>
      <c r="AI720" s="17" t="str">
        <f t="shared" ca="1" si="629"/>
        <v/>
      </c>
      <c r="AJ720" s="17" t="str">
        <f t="shared" ca="1" si="630"/>
        <v/>
      </c>
      <c r="AK720" s="17" t="str">
        <f t="shared" ca="1" si="631"/>
        <v/>
      </c>
      <c r="AL720" s="17" t="str">
        <f t="shared" ca="1" si="632"/>
        <v/>
      </c>
      <c r="AM720" s="17" t="str">
        <f t="shared" ca="1" si="633"/>
        <v/>
      </c>
      <c r="AN720" s="17">
        <f t="shared" ca="1" si="634"/>
        <v>4.3130006161429257E-3</v>
      </c>
      <c r="AO720" s="17">
        <f t="shared" ca="1" si="635"/>
        <v>-0.20733427362482371</v>
      </c>
      <c r="AP720" s="17">
        <f t="shared" ca="1" si="636"/>
        <v>-0.16312849162011167</v>
      </c>
      <c r="AQ720" s="17">
        <f t="shared" ca="1" si="637"/>
        <v>5.7251908396946494E-2</v>
      </c>
      <c r="AS720" s="17" t="str">
        <f t="shared" ca="1" si="638"/>
        <v/>
      </c>
      <c r="AT720" s="17" t="str">
        <f t="shared" ca="1" si="639"/>
        <v/>
      </c>
      <c r="AU720" s="17" t="str">
        <f t="shared" ca="1" si="640"/>
        <v/>
      </c>
      <c r="AV720" s="17" t="str">
        <f t="shared" ca="1" si="641"/>
        <v/>
      </c>
      <c r="AW720" s="17" t="str">
        <f t="shared" ca="1" si="642"/>
        <v/>
      </c>
      <c r="AX720" s="17" t="str">
        <f t="shared" ca="1" si="643"/>
        <v/>
      </c>
      <c r="AY720" s="17" t="str">
        <f t="shared" ca="1" si="644"/>
        <v/>
      </c>
      <c r="AZ720" s="17" t="str">
        <f t="shared" ca="1" si="645"/>
        <v/>
      </c>
      <c r="BA720" s="17" t="str">
        <f t="shared" ca="1" si="646"/>
        <v/>
      </c>
      <c r="BB720" s="17">
        <f t="shared" ca="1" si="647"/>
        <v>-5.9067595854669586E-2</v>
      </c>
      <c r="BC720" s="17">
        <f t="shared" ca="1" si="648"/>
        <v>-0.23876025310267546</v>
      </c>
      <c r="BD720" s="17">
        <f t="shared" ca="1" si="649"/>
        <v>-0.31064964966627284</v>
      </c>
      <c r="BE720" s="17">
        <f t="shared" ca="1" si="650"/>
        <v>1.4571709014402412E-2</v>
      </c>
      <c r="BG720" s="17" t="str">
        <f t="shared" ca="1" si="651"/>
        <v/>
      </c>
      <c r="BH720" s="17" t="str">
        <f t="shared" ca="1" si="652"/>
        <v/>
      </c>
      <c r="BI720" s="17" t="str">
        <f t="shared" ca="1" si="653"/>
        <v/>
      </c>
      <c r="BJ720" s="17" t="str">
        <f t="shared" ca="1" si="654"/>
        <v/>
      </c>
      <c r="BK720" s="17" t="str">
        <f t="shared" ca="1" si="655"/>
        <v/>
      </c>
      <c r="BL720" s="17" t="str">
        <f t="shared" ca="1" si="656"/>
        <v/>
      </c>
      <c r="BM720" s="17" t="str">
        <f t="shared" ca="1" si="657"/>
        <v/>
      </c>
      <c r="BN720" s="17" t="str">
        <f t="shared" ca="1" si="658"/>
        <v/>
      </c>
      <c r="BO720" s="17" t="str">
        <f t="shared" ca="1" si="659"/>
        <v/>
      </c>
      <c r="BP720" s="17">
        <f t="shared" ca="1" si="660"/>
        <v>0</v>
      </c>
      <c r="BQ720" s="17">
        <f t="shared" ca="1" si="661"/>
        <v>-0.15025673785535931</v>
      </c>
      <c r="BR720" s="17">
        <f t="shared" ca="1" si="662"/>
        <v>-0.17973795525558944</v>
      </c>
      <c r="BS720" s="17">
        <f t="shared" ca="1" si="663"/>
        <v>5.252400548696845E-2</v>
      </c>
      <c r="BX720">
        <f>IF('Macrobond Imports'!FG719="","",'Macrobond Imports'!FG719)</f>
        <v>174.7</v>
      </c>
      <c r="BY720" t="str">
        <f>IF('Macrobond Imports'!AI719="","",'Macrobond Imports'!AI719)</f>
        <v/>
      </c>
      <c r="CA720" s="37">
        <f t="shared" ca="1" si="664"/>
        <v>-0.43444480414373587</v>
      </c>
      <c r="CB720" s="37" t="str">
        <f t="shared" ca="1" si="665"/>
        <v/>
      </c>
    </row>
    <row r="721" spans="1:80" x14ac:dyDescent="0.25">
      <c r="A721" s="10">
        <f>IF('Macrobond Imports'!A720="","",'Macrobond Imports'!A720)</f>
        <v>39022</v>
      </c>
      <c r="B721" s="9" t="str">
        <f>IF('Macrobond Imports'!B720="","",'Macrobond Imports'!B720)</f>
        <v/>
      </c>
      <c r="C721" s="9" t="str">
        <f>IF('Macrobond Imports'!C720="","",'Macrobond Imports'!C720)</f>
        <v/>
      </c>
      <c r="D721" s="9" t="str">
        <f>IF('Macrobond Imports'!Z720="","",'Macrobond Imports'!Z720)</f>
        <v/>
      </c>
      <c r="E721" s="9" t="str">
        <f>IF('Macrobond Imports'!BH720="","",'Macrobond Imports'!BH720)</f>
        <v/>
      </c>
      <c r="F721" s="9" t="str">
        <f>IF('Macrobond Imports'!BJ720="","",'Macrobond Imports'!BJ720)</f>
        <v/>
      </c>
      <c r="G721" s="9" t="str">
        <f>IF('Macrobond Imports'!BK720="","",'Macrobond Imports'!BK720)</f>
        <v/>
      </c>
      <c r="H721" s="9" t="str">
        <f>IF('Macrobond Imports'!BL720="","",'Macrobond Imports'!BL720)</f>
        <v/>
      </c>
      <c r="I721" s="9" t="str">
        <f>IF('Macrobond Imports'!BS720="","",'Macrobond Imports'!BS720)</f>
        <v/>
      </c>
      <c r="J721" s="9" t="str">
        <f>IF('Macrobond Imports'!AA720="","",'Macrobond Imports'!AA720)</f>
        <v/>
      </c>
      <c r="K721" s="9">
        <f>IF('Macrobond Imports'!DF720="","",'Macrobond Imports'!DF720)</f>
        <v>163.80000000000001</v>
      </c>
      <c r="L721" s="9">
        <f>IF('Macrobond Imports'!EA720="","",'Macrobond Imports'!EA720)</f>
        <v>189.4</v>
      </c>
      <c r="M721" s="9">
        <f>IF('Macrobond Imports'!FA720="","",'Macrobond Imports'!FA720)</f>
        <v>155.1</v>
      </c>
      <c r="N721" s="9">
        <f>IF('Macrobond Imports'!FC720="","",'Macrobond Imports'!FC720)</f>
        <v>165.5</v>
      </c>
      <c r="P721" s="16">
        <f t="shared" si="611"/>
        <v>39022</v>
      </c>
      <c r="Q721" s="17" t="str">
        <f t="shared" si="612"/>
        <v/>
      </c>
      <c r="R721" s="17" t="str">
        <f t="shared" si="613"/>
        <v/>
      </c>
      <c r="S721" s="17" t="str">
        <f t="shared" si="614"/>
        <v/>
      </c>
      <c r="T721" s="17" t="str">
        <f t="shared" si="615"/>
        <v/>
      </c>
      <c r="U721" s="17" t="str">
        <f t="shared" si="616"/>
        <v/>
      </c>
      <c r="V721" s="17" t="str">
        <f t="shared" si="617"/>
        <v/>
      </c>
      <c r="W721" s="17" t="str">
        <f t="shared" si="618"/>
        <v/>
      </c>
      <c r="X721" s="17" t="str">
        <f t="shared" si="619"/>
        <v/>
      </c>
      <c r="Y721" s="17" t="str">
        <f t="shared" si="620"/>
        <v/>
      </c>
      <c r="Z721" s="17">
        <f t="shared" si="621"/>
        <v>4.9079754601226711E-3</v>
      </c>
      <c r="AA721" s="17">
        <f t="shared" si="622"/>
        <v>0.12336892052194548</v>
      </c>
      <c r="AB721" s="17">
        <f t="shared" si="623"/>
        <v>3.5380507343124146E-2</v>
      </c>
      <c r="AC721" s="17">
        <f t="shared" si="624"/>
        <v>-4.2117930204572662E-3</v>
      </c>
      <c r="AE721" s="17" t="str">
        <f t="shared" ca="1" si="625"/>
        <v/>
      </c>
      <c r="AF721" s="17" t="str">
        <f t="shared" ca="1" si="626"/>
        <v/>
      </c>
      <c r="AG721" s="17" t="str">
        <f t="shared" ca="1" si="627"/>
        <v/>
      </c>
      <c r="AH721" s="17" t="str">
        <f t="shared" ca="1" si="628"/>
        <v/>
      </c>
      <c r="AI721" s="17" t="str">
        <f t="shared" ca="1" si="629"/>
        <v/>
      </c>
      <c r="AJ721" s="17" t="str">
        <f t="shared" ca="1" si="630"/>
        <v/>
      </c>
      <c r="AK721" s="17" t="str">
        <f t="shared" ca="1" si="631"/>
        <v/>
      </c>
      <c r="AL721" s="17" t="str">
        <f t="shared" ca="1" si="632"/>
        <v/>
      </c>
      <c r="AM721" s="17" t="str">
        <f t="shared" ca="1" si="633"/>
        <v/>
      </c>
      <c r="AN721" s="17">
        <f t="shared" ca="1" si="634"/>
        <v>2.1834061135371119E-2</v>
      </c>
      <c r="AO721" s="17">
        <f t="shared" ca="1" si="635"/>
        <v>-9.7665555026202999E-2</v>
      </c>
      <c r="AP721" s="17">
        <f t="shared" ca="1" si="636"/>
        <v>-7.2368421052631526E-2</v>
      </c>
      <c r="AQ721" s="17">
        <f t="shared" ca="1" si="637"/>
        <v>4.8131728942368612E-2</v>
      </c>
      <c r="AS721" s="17" t="str">
        <f t="shared" ca="1" si="638"/>
        <v/>
      </c>
      <c r="AT721" s="17" t="str">
        <f t="shared" ca="1" si="639"/>
        <v/>
      </c>
      <c r="AU721" s="17" t="str">
        <f t="shared" ca="1" si="640"/>
        <v/>
      </c>
      <c r="AV721" s="17" t="str">
        <f t="shared" ca="1" si="641"/>
        <v/>
      </c>
      <c r="AW721" s="17" t="str">
        <f t="shared" ca="1" si="642"/>
        <v/>
      </c>
      <c r="AX721" s="17" t="str">
        <f t="shared" ca="1" si="643"/>
        <v/>
      </c>
      <c r="AY721" s="17" t="str">
        <f t="shared" ca="1" si="644"/>
        <v/>
      </c>
      <c r="AZ721" s="17" t="str">
        <f t="shared" ca="1" si="645"/>
        <v/>
      </c>
      <c r="BA721" s="17" t="str">
        <f t="shared" ca="1" si="646"/>
        <v/>
      </c>
      <c r="BB721" s="17">
        <f t="shared" ca="1" si="647"/>
        <v>-6.3304058936238583E-2</v>
      </c>
      <c r="BC721" s="17">
        <f t="shared" ca="1" si="648"/>
        <v>5.233368553022788E-2</v>
      </c>
      <c r="BD721" s="17">
        <f t="shared" ca="1" si="649"/>
        <v>-0.25241082185622388</v>
      </c>
      <c r="BE721" s="17">
        <f t="shared" ca="1" si="650"/>
        <v>-1.9103927628727257E-2</v>
      </c>
      <c r="BG721" s="17" t="str">
        <f t="shared" ca="1" si="651"/>
        <v/>
      </c>
      <c r="BH721" s="17" t="str">
        <f t="shared" ca="1" si="652"/>
        <v/>
      </c>
      <c r="BI721" s="17" t="str">
        <f t="shared" ca="1" si="653"/>
        <v/>
      </c>
      <c r="BJ721" s="17" t="str">
        <f t="shared" ca="1" si="654"/>
        <v/>
      </c>
      <c r="BK721" s="17" t="str">
        <f t="shared" ca="1" si="655"/>
        <v/>
      </c>
      <c r="BL721" s="17" t="str">
        <f t="shared" ca="1" si="656"/>
        <v/>
      </c>
      <c r="BM721" s="17" t="str">
        <f t="shared" ca="1" si="657"/>
        <v/>
      </c>
      <c r="BN721" s="17" t="str">
        <f t="shared" ca="1" si="658"/>
        <v/>
      </c>
      <c r="BO721" s="17" t="str">
        <f t="shared" ca="1" si="659"/>
        <v/>
      </c>
      <c r="BP721" s="17">
        <f t="shared" ca="1" si="660"/>
        <v>-7.2859502370929974E-3</v>
      </c>
      <c r="BQ721" s="17">
        <f t="shared" ca="1" si="661"/>
        <v>5.4965156384545466E-2</v>
      </c>
      <c r="BR721" s="17">
        <f t="shared" ca="1" si="662"/>
        <v>-0.1280645585719925</v>
      </c>
      <c r="BS721" s="17">
        <f t="shared" ca="1" si="663"/>
        <v>2.2112353714070387E-2</v>
      </c>
      <c r="BX721">
        <f>IF('Macrobond Imports'!FG720="","",'Macrobond Imports'!FG720)</f>
        <v>223.9</v>
      </c>
      <c r="BY721" t="str">
        <f>IF('Macrobond Imports'!AI720="","",'Macrobond Imports'!AI720)</f>
        <v/>
      </c>
      <c r="CA721" s="37">
        <f t="shared" ca="1" si="664"/>
        <v>-0.24966487935656834</v>
      </c>
      <c r="CB721" s="37" t="str">
        <f t="shared" ca="1" si="665"/>
        <v/>
      </c>
    </row>
    <row r="722" spans="1:80" x14ac:dyDescent="0.25">
      <c r="A722" s="10">
        <f>IF('Macrobond Imports'!A721="","",'Macrobond Imports'!A721)</f>
        <v>39052</v>
      </c>
      <c r="B722" s="9" t="str">
        <f>IF('Macrobond Imports'!B721="","",'Macrobond Imports'!B721)</f>
        <v/>
      </c>
      <c r="C722" s="9" t="str">
        <f>IF('Macrobond Imports'!C721="","",'Macrobond Imports'!C721)</f>
        <v/>
      </c>
      <c r="D722" s="9" t="str">
        <f>IF('Macrobond Imports'!Z721="","",'Macrobond Imports'!Z721)</f>
        <v/>
      </c>
      <c r="E722" s="9" t="str">
        <f>IF('Macrobond Imports'!BH721="","",'Macrobond Imports'!BH721)</f>
        <v/>
      </c>
      <c r="F722" s="9" t="str">
        <f>IF('Macrobond Imports'!BJ721="","",'Macrobond Imports'!BJ721)</f>
        <v/>
      </c>
      <c r="G722" s="9" t="str">
        <f>IF('Macrobond Imports'!BK721="","",'Macrobond Imports'!BK721)</f>
        <v/>
      </c>
      <c r="H722" s="9" t="str">
        <f>IF('Macrobond Imports'!BL721="","",'Macrobond Imports'!BL721)</f>
        <v/>
      </c>
      <c r="I722" s="9" t="str">
        <f>IF('Macrobond Imports'!BS721="","",'Macrobond Imports'!BS721)</f>
        <v/>
      </c>
      <c r="J722" s="9" t="str">
        <f>IF('Macrobond Imports'!AA721="","",'Macrobond Imports'!AA721)</f>
        <v/>
      </c>
      <c r="K722" s="9">
        <f>IF('Macrobond Imports'!DF721="","",'Macrobond Imports'!DF721)</f>
        <v>164.7</v>
      </c>
      <c r="L722" s="9">
        <f>IF('Macrobond Imports'!EA721="","",'Macrobond Imports'!EA721)</f>
        <v>195.4</v>
      </c>
      <c r="M722" s="9">
        <f>IF('Macrobond Imports'!FA721="","",'Macrobond Imports'!FA721)</f>
        <v>158.6</v>
      </c>
      <c r="N722" s="9">
        <f>IF('Macrobond Imports'!FC721="","",'Macrobond Imports'!FC721)</f>
        <v>165.6</v>
      </c>
      <c r="P722" s="16">
        <f t="shared" si="611"/>
        <v>39052</v>
      </c>
      <c r="Q722" s="17" t="str">
        <f t="shared" si="612"/>
        <v/>
      </c>
      <c r="R722" s="17" t="str">
        <f t="shared" si="613"/>
        <v/>
      </c>
      <c r="S722" s="17" t="str">
        <f t="shared" si="614"/>
        <v/>
      </c>
      <c r="T722" s="17" t="str">
        <f t="shared" si="615"/>
        <v/>
      </c>
      <c r="U722" s="17" t="str">
        <f t="shared" si="616"/>
        <v/>
      </c>
      <c r="V722" s="17" t="str">
        <f t="shared" si="617"/>
        <v/>
      </c>
      <c r="W722" s="17" t="str">
        <f t="shared" si="618"/>
        <v/>
      </c>
      <c r="X722" s="17" t="str">
        <f t="shared" si="619"/>
        <v/>
      </c>
      <c r="Y722" s="17" t="str">
        <f t="shared" si="620"/>
        <v/>
      </c>
      <c r="Z722" s="17">
        <f t="shared" si="621"/>
        <v>5.4945054945052529E-3</v>
      </c>
      <c r="AA722" s="17">
        <f t="shared" si="622"/>
        <v>3.1678986272439369E-2</v>
      </c>
      <c r="AB722" s="17">
        <f t="shared" si="623"/>
        <v>2.2566086395873652E-2</v>
      </c>
      <c r="AC722" s="17">
        <f t="shared" si="624"/>
        <v>6.0422960725081687E-4</v>
      </c>
      <c r="AE722" s="17" t="str">
        <f t="shared" ca="1" si="625"/>
        <v/>
      </c>
      <c r="AF722" s="17" t="str">
        <f t="shared" ca="1" si="626"/>
        <v/>
      </c>
      <c r="AG722" s="17" t="str">
        <f t="shared" ca="1" si="627"/>
        <v/>
      </c>
      <c r="AH722" s="17" t="str">
        <f t="shared" ca="1" si="628"/>
        <v/>
      </c>
      <c r="AI722" s="17" t="str">
        <f t="shared" ca="1" si="629"/>
        <v/>
      </c>
      <c r="AJ722" s="17" t="str">
        <f t="shared" ca="1" si="630"/>
        <v/>
      </c>
      <c r="AK722" s="17" t="str">
        <f t="shared" ca="1" si="631"/>
        <v/>
      </c>
      <c r="AL722" s="17" t="str">
        <f t="shared" ca="1" si="632"/>
        <v/>
      </c>
      <c r="AM722" s="17" t="str">
        <f t="shared" ca="1" si="633"/>
        <v/>
      </c>
      <c r="AN722" s="17">
        <f t="shared" ca="1" si="634"/>
        <v>2.8089887640449396E-2</v>
      </c>
      <c r="AO722" s="17">
        <f t="shared" ca="1" si="635"/>
        <v>-3.2673267326732591E-2</v>
      </c>
      <c r="AP722" s="17">
        <f t="shared" ca="1" si="636"/>
        <v>-3.4104750304506659E-2</v>
      </c>
      <c r="AQ722" s="17">
        <f t="shared" ca="1" si="637"/>
        <v>4.4794952681388001E-2</v>
      </c>
      <c r="AS722" s="17" t="str">
        <f t="shared" ca="1" si="638"/>
        <v/>
      </c>
      <c r="AT722" s="17" t="str">
        <f t="shared" ca="1" si="639"/>
        <v/>
      </c>
      <c r="AU722" s="17" t="str">
        <f t="shared" ca="1" si="640"/>
        <v/>
      </c>
      <c r="AV722" s="17" t="str">
        <f t="shared" ca="1" si="641"/>
        <v/>
      </c>
      <c r="AW722" s="17" t="str">
        <f t="shared" ca="1" si="642"/>
        <v/>
      </c>
      <c r="AX722" s="17" t="str">
        <f t="shared" ca="1" si="643"/>
        <v/>
      </c>
      <c r="AY722" s="17" t="str">
        <f t="shared" ca="1" si="644"/>
        <v/>
      </c>
      <c r="AZ722" s="17" t="str">
        <f t="shared" ca="1" si="645"/>
        <v/>
      </c>
      <c r="BA722" s="17" t="str">
        <f t="shared" ca="1" si="646"/>
        <v/>
      </c>
      <c r="BB722" s="17">
        <f t="shared" ca="1" si="647"/>
        <v>0</v>
      </c>
      <c r="BC722" s="17">
        <f t="shared" ca="1" si="648"/>
        <v>0.30841058266565069</v>
      </c>
      <c r="BD722" s="17">
        <f t="shared" ca="1" si="649"/>
        <v>1.2710358541191402E-2</v>
      </c>
      <c r="BE722" s="17">
        <f t="shared" ca="1" si="650"/>
        <v>-1.4362423951834513E-2</v>
      </c>
      <c r="BG722" s="17" t="str">
        <f t="shared" ca="1" si="651"/>
        <v/>
      </c>
      <c r="BH722" s="17" t="str">
        <f t="shared" ca="1" si="652"/>
        <v/>
      </c>
      <c r="BI722" s="17" t="str">
        <f t="shared" ca="1" si="653"/>
        <v/>
      </c>
      <c r="BJ722" s="17" t="str">
        <f t="shared" ca="1" si="654"/>
        <v/>
      </c>
      <c r="BK722" s="17" t="str">
        <f t="shared" ca="1" si="655"/>
        <v/>
      </c>
      <c r="BL722" s="17" t="str">
        <f t="shared" ca="1" si="656"/>
        <v/>
      </c>
      <c r="BM722" s="17" t="str">
        <f t="shared" ca="1" si="657"/>
        <v/>
      </c>
      <c r="BN722" s="17" t="str">
        <f t="shared" ca="1" si="658"/>
        <v/>
      </c>
      <c r="BO722" s="17" t="str">
        <f t="shared" ca="1" si="659"/>
        <v/>
      </c>
      <c r="BP722" s="17">
        <f t="shared" ca="1" si="660"/>
        <v>-6.0441082494473441E-3</v>
      </c>
      <c r="BQ722" s="17">
        <f t="shared" ca="1" si="661"/>
        <v>0.19831964158212334</v>
      </c>
      <c r="BR722" s="17">
        <f t="shared" ca="1" si="662"/>
        <v>-8.9365023509870967E-2</v>
      </c>
      <c r="BS722" s="17">
        <f t="shared" ca="1" si="663"/>
        <v>1.0958822299859561E-2</v>
      </c>
      <c r="BX722">
        <f>IF('Macrobond Imports'!FG721="","",'Macrobond Imports'!FG721)</f>
        <v>238.8</v>
      </c>
      <c r="BY722" t="str">
        <f>IF('Macrobond Imports'!AI721="","",'Macrobond Imports'!AI721)</f>
        <v/>
      </c>
      <c r="CA722" s="37">
        <f t="shared" ca="1" si="664"/>
        <v>-0.13037144938091771</v>
      </c>
      <c r="CB722" s="37" t="str">
        <f t="shared" ca="1" si="665"/>
        <v/>
      </c>
    </row>
    <row r="723" spans="1:80" x14ac:dyDescent="0.25">
      <c r="A723" s="10">
        <f>IF('Macrobond Imports'!A722="","",'Macrobond Imports'!A722)</f>
        <v>39083</v>
      </c>
      <c r="B723" s="9" t="str">
        <f>IF('Macrobond Imports'!B722="","",'Macrobond Imports'!B722)</f>
        <v/>
      </c>
      <c r="C723" s="9" t="str">
        <f>IF('Macrobond Imports'!C722="","",'Macrobond Imports'!C722)</f>
        <v/>
      </c>
      <c r="D723" s="9" t="str">
        <f>IF('Macrobond Imports'!Z722="","",'Macrobond Imports'!Z722)</f>
        <v/>
      </c>
      <c r="E723" s="9" t="str">
        <f>IF('Macrobond Imports'!BH722="","",'Macrobond Imports'!BH722)</f>
        <v/>
      </c>
      <c r="F723" s="9" t="str">
        <f>IF('Macrobond Imports'!BJ722="","",'Macrobond Imports'!BJ722)</f>
        <v/>
      </c>
      <c r="G723" s="9" t="str">
        <f>IF('Macrobond Imports'!BK722="","",'Macrobond Imports'!BK722)</f>
        <v/>
      </c>
      <c r="H723" s="9" t="str">
        <f>IF('Macrobond Imports'!BL722="","",'Macrobond Imports'!BL722)</f>
        <v/>
      </c>
      <c r="I723" s="9" t="str">
        <f>IF('Macrobond Imports'!BS722="","",'Macrobond Imports'!BS722)</f>
        <v/>
      </c>
      <c r="J723" s="9" t="str">
        <f>IF('Macrobond Imports'!AA722="","",'Macrobond Imports'!AA722)</f>
        <v/>
      </c>
      <c r="K723" s="9">
        <f>IF('Macrobond Imports'!DF722="","",'Macrobond Imports'!DF722)</f>
        <v>164.1</v>
      </c>
      <c r="L723" s="9">
        <f>IF('Macrobond Imports'!EA722="","",'Macrobond Imports'!EA722)</f>
        <v>184.9</v>
      </c>
      <c r="M723" s="9">
        <f>IF('Macrobond Imports'!FA722="","",'Macrobond Imports'!FA722)</f>
        <v>155.9</v>
      </c>
      <c r="N723" s="9">
        <f>IF('Macrobond Imports'!FC722="","",'Macrobond Imports'!FC722)</f>
        <v>165.6</v>
      </c>
      <c r="P723" s="16">
        <f t="shared" si="611"/>
        <v>39083</v>
      </c>
      <c r="Q723" s="17" t="str">
        <f t="shared" si="612"/>
        <v/>
      </c>
      <c r="R723" s="17" t="str">
        <f t="shared" si="613"/>
        <v/>
      </c>
      <c r="S723" s="17" t="str">
        <f t="shared" si="614"/>
        <v/>
      </c>
      <c r="T723" s="17" t="str">
        <f t="shared" si="615"/>
        <v/>
      </c>
      <c r="U723" s="17" t="str">
        <f t="shared" si="616"/>
        <v/>
      </c>
      <c r="V723" s="17" t="str">
        <f t="shared" si="617"/>
        <v/>
      </c>
      <c r="W723" s="17" t="str">
        <f t="shared" si="618"/>
        <v/>
      </c>
      <c r="X723" s="17" t="str">
        <f t="shared" si="619"/>
        <v/>
      </c>
      <c r="Y723" s="17" t="str">
        <f t="shared" si="620"/>
        <v/>
      </c>
      <c r="Z723" s="17">
        <f t="shared" si="621"/>
        <v>-3.6429872495445936E-3</v>
      </c>
      <c r="AA723" s="17">
        <f t="shared" si="622"/>
        <v>-5.3735926305015336E-2</v>
      </c>
      <c r="AB723" s="17">
        <f t="shared" si="623"/>
        <v>-1.7023959646910392E-2</v>
      </c>
      <c r="AC723" s="17">
        <f t="shared" si="624"/>
        <v>0</v>
      </c>
      <c r="AE723" s="17" t="str">
        <f t="shared" ca="1" si="625"/>
        <v/>
      </c>
      <c r="AF723" s="17" t="str">
        <f t="shared" ca="1" si="626"/>
        <v/>
      </c>
      <c r="AG723" s="17" t="str">
        <f t="shared" ca="1" si="627"/>
        <v/>
      </c>
      <c r="AH723" s="17" t="str">
        <f t="shared" ca="1" si="628"/>
        <v/>
      </c>
      <c r="AI723" s="17" t="str">
        <f t="shared" ca="1" si="629"/>
        <v/>
      </c>
      <c r="AJ723" s="17" t="str">
        <f t="shared" ca="1" si="630"/>
        <v/>
      </c>
      <c r="AK723" s="17" t="str">
        <f t="shared" ca="1" si="631"/>
        <v/>
      </c>
      <c r="AL723" s="17" t="str">
        <f t="shared" ca="1" si="632"/>
        <v/>
      </c>
      <c r="AM723" s="17" t="str">
        <f t="shared" ca="1" si="633"/>
        <v/>
      </c>
      <c r="AN723" s="17">
        <f t="shared" ca="1" si="634"/>
        <v>1.0467980295566504E-2</v>
      </c>
      <c r="AO723" s="17">
        <f t="shared" ca="1" si="635"/>
        <v>-9.0059055118110187E-2</v>
      </c>
      <c r="AP723" s="17">
        <f t="shared" ca="1" si="636"/>
        <v>-8.2401412595644485E-2</v>
      </c>
      <c r="AQ723" s="17">
        <f t="shared" ca="1" si="637"/>
        <v>3.5647279549718469E-2</v>
      </c>
      <c r="AS723" s="17" t="str">
        <f t="shared" ca="1" si="638"/>
        <v/>
      </c>
      <c r="AT723" s="17" t="str">
        <f t="shared" ca="1" si="639"/>
        <v/>
      </c>
      <c r="AU723" s="17" t="str">
        <f t="shared" ca="1" si="640"/>
        <v/>
      </c>
      <c r="AV723" s="17" t="str">
        <f t="shared" ca="1" si="641"/>
        <v/>
      </c>
      <c r="AW723" s="17" t="str">
        <f t="shared" ca="1" si="642"/>
        <v/>
      </c>
      <c r="AX723" s="17" t="str">
        <f t="shared" ca="1" si="643"/>
        <v/>
      </c>
      <c r="AY723" s="17" t="str">
        <f t="shared" ca="1" si="644"/>
        <v/>
      </c>
      <c r="AZ723" s="17" t="str">
        <f t="shared" ca="1" si="645"/>
        <v/>
      </c>
      <c r="BA723" s="17" t="str">
        <f t="shared" ca="1" si="646"/>
        <v/>
      </c>
      <c r="BB723" s="17">
        <f t="shared" ca="1" si="647"/>
        <v>2.7268347234832069E-2</v>
      </c>
      <c r="BC723" s="17">
        <f t="shared" ca="1" si="648"/>
        <v>0.44649642117139465</v>
      </c>
      <c r="BD723" s="17">
        <f t="shared" ca="1" si="649"/>
        <v>0.17310586832180008</v>
      </c>
      <c r="BE723" s="17">
        <f t="shared" ca="1" si="650"/>
        <v>-1.4362423951834513E-2</v>
      </c>
      <c r="BG723" s="17" t="str">
        <f t="shared" ca="1" si="651"/>
        <v/>
      </c>
      <c r="BH723" s="17" t="str">
        <f t="shared" ca="1" si="652"/>
        <v/>
      </c>
      <c r="BI723" s="17" t="str">
        <f t="shared" ca="1" si="653"/>
        <v/>
      </c>
      <c r="BJ723" s="17" t="str">
        <f t="shared" ca="1" si="654"/>
        <v/>
      </c>
      <c r="BK723" s="17" t="str">
        <f t="shared" ca="1" si="655"/>
        <v/>
      </c>
      <c r="BL723" s="17" t="str">
        <f t="shared" ca="1" si="656"/>
        <v/>
      </c>
      <c r="BM723" s="17" t="str">
        <f t="shared" ca="1" si="657"/>
        <v/>
      </c>
      <c r="BN723" s="17" t="str">
        <f t="shared" ca="1" si="658"/>
        <v/>
      </c>
      <c r="BO723" s="17" t="str">
        <f t="shared" ca="1" si="659"/>
        <v/>
      </c>
      <c r="BP723" s="17">
        <f t="shared" ca="1" si="660"/>
        <v>-1.6846870693038696E-2</v>
      </c>
      <c r="BQ723" s="17">
        <f t="shared" ca="1" si="661"/>
        <v>4.9347687632845361E-2</v>
      </c>
      <c r="BR723" s="17">
        <f t="shared" ca="1" si="662"/>
        <v>-0.1007331089680974</v>
      </c>
      <c r="BS723" s="17">
        <f t="shared" ca="1" si="663"/>
        <v>0</v>
      </c>
      <c r="BX723">
        <f>IF('Macrobond Imports'!FG722="","",'Macrobond Imports'!FG722)</f>
        <v>204.7</v>
      </c>
      <c r="BY723" t="str">
        <f>IF('Macrobond Imports'!AI722="","",'Macrobond Imports'!AI722)</f>
        <v/>
      </c>
      <c r="CA723" s="37">
        <f t="shared" ca="1" si="664"/>
        <v>-0.27359829666430102</v>
      </c>
      <c r="CB723" s="37" t="str">
        <f t="shared" ca="1" si="665"/>
        <v/>
      </c>
    </row>
    <row r="724" spans="1:80" x14ac:dyDescent="0.25">
      <c r="A724" s="10">
        <f>IF('Macrobond Imports'!A723="","",'Macrobond Imports'!A723)</f>
        <v>39114</v>
      </c>
      <c r="B724" s="9" t="str">
        <f>IF('Macrobond Imports'!B723="","",'Macrobond Imports'!B723)</f>
        <v/>
      </c>
      <c r="C724" s="9" t="str">
        <f>IF('Macrobond Imports'!C723="","",'Macrobond Imports'!C723)</f>
        <v/>
      </c>
      <c r="D724" s="9" t="str">
        <f>IF('Macrobond Imports'!Z723="","",'Macrobond Imports'!Z723)</f>
        <v/>
      </c>
      <c r="E724" s="9" t="str">
        <f>IF('Macrobond Imports'!BH723="","",'Macrobond Imports'!BH723)</f>
        <v/>
      </c>
      <c r="F724" s="9" t="str">
        <f>IF('Macrobond Imports'!BJ723="","",'Macrobond Imports'!BJ723)</f>
        <v/>
      </c>
      <c r="G724" s="9" t="str">
        <f>IF('Macrobond Imports'!BK723="","",'Macrobond Imports'!BK723)</f>
        <v/>
      </c>
      <c r="H724" s="9" t="str">
        <f>IF('Macrobond Imports'!BL723="","",'Macrobond Imports'!BL723)</f>
        <v/>
      </c>
      <c r="I724" s="9" t="str">
        <f>IF('Macrobond Imports'!BS723="","",'Macrobond Imports'!BS723)</f>
        <v/>
      </c>
      <c r="J724" s="9" t="str">
        <f>IF('Macrobond Imports'!AA723="","",'Macrobond Imports'!AA723)</f>
        <v/>
      </c>
      <c r="K724" s="9">
        <f>IF('Macrobond Imports'!DF723="","",'Macrobond Imports'!DF723)</f>
        <v>165.3</v>
      </c>
      <c r="L724" s="9">
        <f>IF('Macrobond Imports'!EA723="","",'Macrobond Imports'!EA723)</f>
        <v>201.6</v>
      </c>
      <c r="M724" s="9">
        <f>IF('Macrobond Imports'!FA723="","",'Macrobond Imports'!FA723)</f>
        <v>160.6</v>
      </c>
      <c r="N724" s="9">
        <f>IF('Macrobond Imports'!FC723="","",'Macrobond Imports'!FC723)</f>
        <v>165.6</v>
      </c>
      <c r="P724" s="16">
        <f t="shared" si="611"/>
        <v>39114</v>
      </c>
      <c r="Q724" s="17" t="str">
        <f t="shared" si="612"/>
        <v/>
      </c>
      <c r="R724" s="17" t="str">
        <f t="shared" si="613"/>
        <v/>
      </c>
      <c r="S724" s="17" t="str">
        <f t="shared" si="614"/>
        <v/>
      </c>
      <c r="T724" s="17" t="str">
        <f t="shared" si="615"/>
        <v/>
      </c>
      <c r="U724" s="17" t="str">
        <f t="shared" si="616"/>
        <v/>
      </c>
      <c r="V724" s="17" t="str">
        <f t="shared" si="617"/>
        <v/>
      </c>
      <c r="W724" s="17" t="str">
        <f t="shared" si="618"/>
        <v/>
      </c>
      <c r="X724" s="17" t="str">
        <f t="shared" si="619"/>
        <v/>
      </c>
      <c r="Y724" s="17" t="str">
        <f t="shared" si="620"/>
        <v/>
      </c>
      <c r="Z724" s="17">
        <f t="shared" si="621"/>
        <v>7.3126142595978383E-3</v>
      </c>
      <c r="AA724" s="17">
        <f t="shared" si="622"/>
        <v>9.0319091400757001E-2</v>
      </c>
      <c r="AB724" s="17">
        <f t="shared" si="623"/>
        <v>3.0147530468248807E-2</v>
      </c>
      <c r="AC724" s="17">
        <f t="shared" si="624"/>
        <v>0</v>
      </c>
      <c r="AE724" s="17" t="str">
        <f t="shared" ca="1" si="625"/>
        <v/>
      </c>
      <c r="AF724" s="17" t="str">
        <f t="shared" ca="1" si="626"/>
        <v/>
      </c>
      <c r="AG724" s="17" t="str">
        <f t="shared" ca="1" si="627"/>
        <v/>
      </c>
      <c r="AH724" s="17" t="str">
        <f t="shared" ca="1" si="628"/>
        <v/>
      </c>
      <c r="AI724" s="17" t="str">
        <f t="shared" ca="1" si="629"/>
        <v/>
      </c>
      <c r="AJ724" s="17" t="str">
        <f t="shared" ca="1" si="630"/>
        <v/>
      </c>
      <c r="AK724" s="17" t="str">
        <f t="shared" ca="1" si="631"/>
        <v/>
      </c>
      <c r="AL724" s="17" t="str">
        <f t="shared" ca="1" si="632"/>
        <v/>
      </c>
      <c r="AM724" s="17" t="str">
        <f t="shared" ca="1" si="633"/>
        <v/>
      </c>
      <c r="AN724" s="17">
        <f t="shared" ca="1" si="634"/>
        <v>2.2896039603960583E-2</v>
      </c>
      <c r="AO724" s="17">
        <f t="shared" ca="1" si="635"/>
        <v>8.0385852090032239E-2</v>
      </c>
      <c r="AP724" s="17">
        <f t="shared" ca="1" si="636"/>
        <v>-2.311435523114358E-2</v>
      </c>
      <c r="AQ724" s="17">
        <f t="shared" ca="1" si="637"/>
        <v>3.2418952618453734E-2</v>
      </c>
      <c r="AS724" s="17" t="str">
        <f t="shared" ca="1" si="638"/>
        <v/>
      </c>
      <c r="AT724" s="17" t="str">
        <f t="shared" ca="1" si="639"/>
        <v/>
      </c>
      <c r="AU724" s="17" t="str">
        <f t="shared" ca="1" si="640"/>
        <v/>
      </c>
      <c r="AV724" s="17" t="str">
        <f t="shared" ca="1" si="641"/>
        <v/>
      </c>
      <c r="AW724" s="17" t="str">
        <f t="shared" ca="1" si="642"/>
        <v/>
      </c>
      <c r="AX724" s="17" t="str">
        <f t="shared" ca="1" si="643"/>
        <v/>
      </c>
      <c r="AY724" s="17" t="str">
        <f t="shared" ca="1" si="644"/>
        <v/>
      </c>
      <c r="AZ724" s="17" t="str">
        <f t="shared" ca="1" si="645"/>
        <v/>
      </c>
      <c r="BA724" s="17" t="str">
        <f t="shared" ca="1" si="646"/>
        <v/>
      </c>
      <c r="BB724" s="17">
        <f t="shared" ca="1" si="647"/>
        <v>3.7136275300269306E-2</v>
      </c>
      <c r="BC724" s="17">
        <f t="shared" ca="1" si="648"/>
        <v>0.28363695733656824</v>
      </c>
      <c r="BD724" s="17">
        <f t="shared" ca="1" si="649"/>
        <v>0.14956881124396282</v>
      </c>
      <c r="BE724" s="17">
        <f t="shared" ca="1" si="650"/>
        <v>2.4191098720474091E-3</v>
      </c>
      <c r="BG724" s="17" t="str">
        <f t="shared" ca="1" si="651"/>
        <v/>
      </c>
      <c r="BH724" s="17" t="str">
        <f t="shared" ca="1" si="652"/>
        <v/>
      </c>
      <c r="BI724" s="17" t="str">
        <f t="shared" ca="1" si="653"/>
        <v/>
      </c>
      <c r="BJ724" s="17" t="str">
        <f t="shared" ca="1" si="654"/>
        <v/>
      </c>
      <c r="BK724" s="17" t="str">
        <f t="shared" ca="1" si="655"/>
        <v/>
      </c>
      <c r="BL724" s="17" t="str">
        <f t="shared" ca="1" si="656"/>
        <v/>
      </c>
      <c r="BM724" s="17" t="str">
        <f t="shared" ca="1" si="657"/>
        <v/>
      </c>
      <c r="BN724" s="17" t="str">
        <f t="shared" ca="1" si="658"/>
        <v/>
      </c>
      <c r="BO724" s="17" t="str">
        <f t="shared" ca="1" si="659"/>
        <v/>
      </c>
      <c r="BP724" s="17">
        <f t="shared" ca="1" si="660"/>
        <v>-1.436247057868667E-2</v>
      </c>
      <c r="BQ724" s="17">
        <f t="shared" ca="1" si="661"/>
        <v>0.16224541736967035</v>
      </c>
      <c r="BR724" s="17">
        <f t="shared" ca="1" si="662"/>
        <v>-7.295889906779629E-2</v>
      </c>
      <c r="BS724" s="17">
        <f t="shared" ca="1" si="663"/>
        <v>-8.4008028727544648E-3</v>
      </c>
      <c r="BX724">
        <f>IF('Macrobond Imports'!FG723="","",'Macrobond Imports'!FG723)</f>
        <v>234.3</v>
      </c>
      <c r="BY724" t="str">
        <f>IF('Macrobond Imports'!AI723="","",'Macrobond Imports'!AI723)</f>
        <v/>
      </c>
      <c r="CA724" s="37">
        <f t="shared" ca="1" si="664"/>
        <v>-3.0616466694249E-2</v>
      </c>
      <c r="CB724" s="37" t="str">
        <f t="shared" ca="1" si="665"/>
        <v/>
      </c>
    </row>
    <row r="725" spans="1:80" x14ac:dyDescent="0.25">
      <c r="A725" s="10">
        <f>IF('Macrobond Imports'!A724="","",'Macrobond Imports'!A724)</f>
        <v>39142</v>
      </c>
      <c r="B725" s="9" t="str">
        <f>IF('Macrobond Imports'!B724="","",'Macrobond Imports'!B724)</f>
        <v/>
      </c>
      <c r="C725" s="9" t="str">
        <f>IF('Macrobond Imports'!C724="","",'Macrobond Imports'!C724)</f>
        <v/>
      </c>
      <c r="D725" s="9" t="str">
        <f>IF('Macrobond Imports'!Z724="","",'Macrobond Imports'!Z724)</f>
        <v/>
      </c>
      <c r="E725" s="9" t="str">
        <f>IF('Macrobond Imports'!BH724="","",'Macrobond Imports'!BH724)</f>
        <v/>
      </c>
      <c r="F725" s="9" t="str">
        <f>IF('Macrobond Imports'!BJ724="","",'Macrobond Imports'!BJ724)</f>
        <v/>
      </c>
      <c r="G725" s="9" t="str">
        <f>IF('Macrobond Imports'!BK724="","",'Macrobond Imports'!BK724)</f>
        <v/>
      </c>
      <c r="H725" s="9" t="str">
        <f>IF('Macrobond Imports'!BL724="","",'Macrobond Imports'!BL724)</f>
        <v/>
      </c>
      <c r="I725" s="9" t="str">
        <f>IF('Macrobond Imports'!BS724="","",'Macrobond Imports'!BS724)</f>
        <v/>
      </c>
      <c r="J725" s="9" t="str">
        <f>IF('Macrobond Imports'!AA724="","",'Macrobond Imports'!AA724)</f>
        <v/>
      </c>
      <c r="K725" s="9">
        <f>IF('Macrobond Imports'!DF724="","",'Macrobond Imports'!DF724)</f>
        <v>166.7</v>
      </c>
      <c r="L725" s="9">
        <f>IF('Macrobond Imports'!EA724="","",'Macrobond Imports'!EA724)</f>
        <v>203.6</v>
      </c>
      <c r="M725" s="9">
        <f>IF('Macrobond Imports'!FA724="","",'Macrobond Imports'!FA724)</f>
        <v>164.6</v>
      </c>
      <c r="N725" s="9">
        <f>IF('Macrobond Imports'!FC724="","",'Macrobond Imports'!FC724)</f>
        <v>166.3</v>
      </c>
      <c r="P725" s="16">
        <f t="shared" si="611"/>
        <v>39142</v>
      </c>
      <c r="Q725" s="17" t="str">
        <f t="shared" si="612"/>
        <v/>
      </c>
      <c r="R725" s="17" t="str">
        <f t="shared" si="613"/>
        <v/>
      </c>
      <c r="S725" s="17" t="str">
        <f t="shared" si="614"/>
        <v/>
      </c>
      <c r="T725" s="17" t="str">
        <f t="shared" si="615"/>
        <v/>
      </c>
      <c r="U725" s="17" t="str">
        <f t="shared" si="616"/>
        <v/>
      </c>
      <c r="V725" s="17" t="str">
        <f t="shared" si="617"/>
        <v/>
      </c>
      <c r="W725" s="17" t="str">
        <f t="shared" si="618"/>
        <v/>
      </c>
      <c r="X725" s="17" t="str">
        <f t="shared" si="619"/>
        <v/>
      </c>
      <c r="Y725" s="17" t="str">
        <f t="shared" si="620"/>
        <v/>
      </c>
      <c r="Z725" s="17">
        <f t="shared" si="621"/>
        <v>8.4694494857833202E-3</v>
      </c>
      <c r="AA725" s="17">
        <f t="shared" si="622"/>
        <v>9.9206349206348854E-3</v>
      </c>
      <c r="AB725" s="17">
        <f t="shared" si="623"/>
        <v>2.4906600249066102E-2</v>
      </c>
      <c r="AC725" s="17">
        <f t="shared" si="624"/>
        <v>4.2270531400967482E-3</v>
      </c>
      <c r="AE725" s="17" t="str">
        <f t="shared" ca="1" si="625"/>
        <v/>
      </c>
      <c r="AF725" s="17" t="str">
        <f t="shared" ca="1" si="626"/>
        <v/>
      </c>
      <c r="AG725" s="17" t="str">
        <f t="shared" ca="1" si="627"/>
        <v/>
      </c>
      <c r="AH725" s="17" t="str">
        <f t="shared" ca="1" si="628"/>
        <v/>
      </c>
      <c r="AI725" s="17" t="str">
        <f t="shared" ca="1" si="629"/>
        <v/>
      </c>
      <c r="AJ725" s="17" t="str">
        <f t="shared" ca="1" si="630"/>
        <v/>
      </c>
      <c r="AK725" s="17" t="str">
        <f t="shared" ca="1" si="631"/>
        <v/>
      </c>
      <c r="AL725" s="17" t="str">
        <f t="shared" ca="1" si="632"/>
        <v/>
      </c>
      <c r="AM725" s="17" t="str">
        <f t="shared" ca="1" si="633"/>
        <v/>
      </c>
      <c r="AN725" s="17">
        <f t="shared" ca="1" si="634"/>
        <v>3.219814241486052E-2</v>
      </c>
      <c r="AO725" s="17">
        <f t="shared" ca="1" si="635"/>
        <v>0.13363028953229406</v>
      </c>
      <c r="AP725" s="17">
        <f t="shared" ca="1" si="636"/>
        <v>1.7934446505875057E-2</v>
      </c>
      <c r="AQ725" s="17">
        <f t="shared" ca="1" si="637"/>
        <v>3.227808814401012E-2</v>
      </c>
      <c r="AS725" s="17" t="str">
        <f t="shared" ca="1" si="638"/>
        <v/>
      </c>
      <c r="AT725" s="17" t="str">
        <f t="shared" ca="1" si="639"/>
        <v/>
      </c>
      <c r="AU725" s="17" t="str">
        <f t="shared" ca="1" si="640"/>
        <v/>
      </c>
      <c r="AV725" s="17" t="str">
        <f t="shared" ca="1" si="641"/>
        <v/>
      </c>
      <c r="AW725" s="17" t="str">
        <f t="shared" ca="1" si="642"/>
        <v/>
      </c>
      <c r="AX725" s="17" t="str">
        <f t="shared" ca="1" si="643"/>
        <v/>
      </c>
      <c r="AY725" s="17" t="str">
        <f t="shared" ca="1" si="644"/>
        <v/>
      </c>
      <c r="AZ725" s="17" t="str">
        <f t="shared" ca="1" si="645"/>
        <v/>
      </c>
      <c r="BA725" s="17" t="str">
        <f t="shared" ca="1" si="646"/>
        <v/>
      </c>
      <c r="BB725" s="17">
        <f t="shared" ca="1" si="647"/>
        <v>4.9465104719896624E-2</v>
      </c>
      <c r="BC725" s="17">
        <f t="shared" ca="1" si="648"/>
        <v>0.17872598357318203</v>
      </c>
      <c r="BD725" s="17">
        <f t="shared" ca="1" si="649"/>
        <v>0.1601298240829514</v>
      </c>
      <c r="BE725" s="17">
        <f t="shared" ca="1" si="650"/>
        <v>1.7015722864721194E-2</v>
      </c>
      <c r="BG725" s="17" t="str">
        <f t="shared" ca="1" si="651"/>
        <v/>
      </c>
      <c r="BH725" s="17" t="str">
        <f t="shared" ca="1" si="652"/>
        <v/>
      </c>
      <c r="BI725" s="17" t="str">
        <f t="shared" ca="1" si="653"/>
        <v/>
      </c>
      <c r="BJ725" s="17" t="str">
        <f t="shared" ca="1" si="654"/>
        <v/>
      </c>
      <c r="BK725" s="17" t="str">
        <f t="shared" ca="1" si="655"/>
        <v/>
      </c>
      <c r="BL725" s="17" t="str">
        <f t="shared" ca="1" si="656"/>
        <v/>
      </c>
      <c r="BM725" s="17" t="str">
        <f t="shared" ca="1" si="657"/>
        <v/>
      </c>
      <c r="BN725" s="17" t="str">
        <f t="shared" ca="1" si="658"/>
        <v/>
      </c>
      <c r="BO725" s="17" t="str">
        <f t="shared" ca="1" si="659"/>
        <v/>
      </c>
      <c r="BP725" s="17">
        <f t="shared" ca="1" si="660"/>
        <v>2.4434041175856569E-2</v>
      </c>
      <c r="BQ725" s="17">
        <f t="shared" ca="1" si="661"/>
        <v>0.24187662469752969</v>
      </c>
      <c r="BR725" s="17">
        <f t="shared" ca="1" si="662"/>
        <v>8.3916735778802654E-2</v>
      </c>
      <c r="BS725" s="17">
        <f t="shared" ca="1" si="663"/>
        <v>1.2037314589155024E-3</v>
      </c>
      <c r="BX725">
        <f>IF('Macrobond Imports'!FG724="","",'Macrobond Imports'!FG724)</f>
        <v>228</v>
      </c>
      <c r="BY725" t="str">
        <f>IF('Macrobond Imports'!AI724="","",'Macrobond Imports'!AI724)</f>
        <v/>
      </c>
      <c r="CA725" s="37">
        <f t="shared" ca="1" si="664"/>
        <v>7.9575596816976457E-3</v>
      </c>
      <c r="CB725" s="37" t="str">
        <f t="shared" ca="1" si="665"/>
        <v/>
      </c>
    </row>
    <row r="726" spans="1:80" x14ac:dyDescent="0.25">
      <c r="A726" s="10">
        <f>IF('Macrobond Imports'!A725="","",'Macrobond Imports'!A725)</f>
        <v>39173</v>
      </c>
      <c r="B726" s="9" t="str">
        <f>IF('Macrobond Imports'!B725="","",'Macrobond Imports'!B725)</f>
        <v/>
      </c>
      <c r="C726" s="9" t="str">
        <f>IF('Macrobond Imports'!C725="","",'Macrobond Imports'!C725)</f>
        <v/>
      </c>
      <c r="D726" s="9" t="str">
        <f>IF('Macrobond Imports'!Z725="","",'Macrobond Imports'!Z725)</f>
        <v/>
      </c>
      <c r="E726" s="9" t="str">
        <f>IF('Macrobond Imports'!BH725="","",'Macrobond Imports'!BH725)</f>
        <v/>
      </c>
      <c r="F726" s="9" t="str">
        <f>IF('Macrobond Imports'!BJ725="","",'Macrobond Imports'!BJ725)</f>
        <v/>
      </c>
      <c r="G726" s="9" t="str">
        <f>IF('Macrobond Imports'!BK725="","",'Macrobond Imports'!BK725)</f>
        <v/>
      </c>
      <c r="H726" s="9" t="str">
        <f>IF('Macrobond Imports'!BL725="","",'Macrobond Imports'!BL725)</f>
        <v/>
      </c>
      <c r="I726" s="9" t="str">
        <f>IF('Macrobond Imports'!BS725="","",'Macrobond Imports'!BS725)</f>
        <v/>
      </c>
      <c r="J726" s="9" t="str">
        <f>IF('Macrobond Imports'!AA725="","",'Macrobond Imports'!AA725)</f>
        <v/>
      </c>
      <c r="K726" s="9">
        <f>IF('Macrobond Imports'!DF725="","",'Macrobond Imports'!DF725)</f>
        <v>168.3</v>
      </c>
      <c r="L726" s="9">
        <f>IF('Macrobond Imports'!EA725="","",'Macrobond Imports'!EA725)</f>
        <v>204</v>
      </c>
      <c r="M726" s="9">
        <f>IF('Macrobond Imports'!FA725="","",'Macrobond Imports'!FA725)</f>
        <v>167.1</v>
      </c>
      <c r="N726" s="9">
        <f>IF('Macrobond Imports'!FC725="","",'Macrobond Imports'!FC725)</f>
        <v>167.7</v>
      </c>
      <c r="P726" s="16">
        <f t="shared" si="611"/>
        <v>39173</v>
      </c>
      <c r="Q726" s="17" t="str">
        <f t="shared" si="612"/>
        <v/>
      </c>
      <c r="R726" s="17" t="str">
        <f t="shared" si="613"/>
        <v/>
      </c>
      <c r="S726" s="17" t="str">
        <f t="shared" si="614"/>
        <v/>
      </c>
      <c r="T726" s="17" t="str">
        <f t="shared" si="615"/>
        <v/>
      </c>
      <c r="U726" s="17" t="str">
        <f t="shared" si="616"/>
        <v/>
      </c>
      <c r="V726" s="17" t="str">
        <f t="shared" si="617"/>
        <v/>
      </c>
      <c r="W726" s="17" t="str">
        <f t="shared" si="618"/>
        <v/>
      </c>
      <c r="X726" s="17" t="str">
        <f t="shared" si="619"/>
        <v/>
      </c>
      <c r="Y726" s="17" t="str">
        <f t="shared" si="620"/>
        <v/>
      </c>
      <c r="Z726" s="17">
        <f t="shared" si="621"/>
        <v>9.5980803839232909E-3</v>
      </c>
      <c r="AA726" s="17">
        <f t="shared" si="622"/>
        <v>1.9646365422396617E-3</v>
      </c>
      <c r="AB726" s="17">
        <f t="shared" si="623"/>
        <v>1.5188335358444771E-2</v>
      </c>
      <c r="AC726" s="17">
        <f t="shared" si="624"/>
        <v>8.4185207456402011E-3</v>
      </c>
      <c r="AE726" s="17" t="str">
        <f t="shared" ca="1" si="625"/>
        <v/>
      </c>
      <c r="AF726" s="17" t="str">
        <f t="shared" ca="1" si="626"/>
        <v/>
      </c>
      <c r="AG726" s="17" t="str">
        <f t="shared" ca="1" si="627"/>
        <v/>
      </c>
      <c r="AH726" s="17" t="str">
        <f t="shared" ca="1" si="628"/>
        <v/>
      </c>
      <c r="AI726" s="17" t="str">
        <f t="shared" ca="1" si="629"/>
        <v/>
      </c>
      <c r="AJ726" s="17" t="str">
        <f t="shared" ca="1" si="630"/>
        <v/>
      </c>
      <c r="AK726" s="17" t="str">
        <f t="shared" ca="1" si="631"/>
        <v/>
      </c>
      <c r="AL726" s="17" t="str">
        <f t="shared" ca="1" si="632"/>
        <v/>
      </c>
      <c r="AM726" s="17" t="str">
        <f t="shared" ca="1" si="633"/>
        <v/>
      </c>
      <c r="AN726" s="17">
        <f t="shared" ca="1" si="634"/>
        <v>3.2515337423312918E-2</v>
      </c>
      <c r="AO726" s="17">
        <f t="shared" ca="1" si="635"/>
        <v>0.11536358665937674</v>
      </c>
      <c r="AP726" s="17">
        <f t="shared" ca="1" si="636"/>
        <v>1.0278113663845234E-2</v>
      </c>
      <c r="AQ726" s="17">
        <f t="shared" ca="1" si="637"/>
        <v>3.5185185185185208E-2</v>
      </c>
      <c r="AS726" s="17" t="str">
        <f t="shared" ca="1" si="638"/>
        <v/>
      </c>
      <c r="AT726" s="17" t="str">
        <f t="shared" ca="1" si="639"/>
        <v/>
      </c>
      <c r="AU726" s="17" t="str">
        <f t="shared" ca="1" si="640"/>
        <v/>
      </c>
      <c r="AV726" s="17" t="str">
        <f t="shared" ca="1" si="641"/>
        <v/>
      </c>
      <c r="AW726" s="17" t="str">
        <f t="shared" ca="1" si="642"/>
        <v/>
      </c>
      <c r="AX726" s="17" t="str">
        <f t="shared" ca="1" si="643"/>
        <v/>
      </c>
      <c r="AY726" s="17" t="str">
        <f t="shared" ca="1" si="644"/>
        <v/>
      </c>
      <c r="AZ726" s="17" t="str">
        <f t="shared" ca="1" si="645"/>
        <v/>
      </c>
      <c r="BA726" s="17" t="str">
        <f t="shared" ca="1" si="646"/>
        <v/>
      </c>
      <c r="BB726" s="17">
        <f t="shared" ca="1" si="647"/>
        <v>0.1063744546634231</v>
      </c>
      <c r="BC726" s="17">
        <f t="shared" ca="1" si="648"/>
        <v>0.48174348049028293</v>
      </c>
      <c r="BD726" s="17">
        <f t="shared" ca="1" si="649"/>
        <v>0.3198401597272893</v>
      </c>
      <c r="BE726" s="17">
        <f t="shared" ca="1" si="650"/>
        <v>5.169769148755754E-2</v>
      </c>
      <c r="BG726" s="17" t="str">
        <f t="shared" ca="1" si="651"/>
        <v/>
      </c>
      <c r="BH726" s="17" t="str">
        <f t="shared" ca="1" si="652"/>
        <v/>
      </c>
      <c r="BI726" s="17" t="str">
        <f t="shared" ca="1" si="653"/>
        <v/>
      </c>
      <c r="BJ726" s="17" t="str">
        <f t="shared" ca="1" si="654"/>
        <v/>
      </c>
      <c r="BK726" s="17" t="str">
        <f t="shared" ca="1" si="655"/>
        <v/>
      </c>
      <c r="BL726" s="17" t="str">
        <f t="shared" ca="1" si="656"/>
        <v/>
      </c>
      <c r="BM726" s="17" t="str">
        <f t="shared" ca="1" si="657"/>
        <v/>
      </c>
      <c r="BN726" s="17" t="str">
        <f t="shared" ca="1" si="658"/>
        <v/>
      </c>
      <c r="BO726" s="17" t="str">
        <f t="shared" ca="1" si="659"/>
        <v/>
      </c>
      <c r="BP726" s="17">
        <f t="shared" ca="1" si="660"/>
        <v>6.6087922014377742E-2</v>
      </c>
      <c r="BQ726" s="17">
        <f t="shared" ca="1" si="661"/>
        <v>0.4640138802700069</v>
      </c>
      <c r="BR726" s="17">
        <f t="shared" ca="1" si="662"/>
        <v>0.24431195309812237</v>
      </c>
      <c r="BS726" s="17">
        <f t="shared" ca="1" si="663"/>
        <v>1.8131997028502767E-2</v>
      </c>
      <c r="BX726">
        <f>IF('Macrobond Imports'!FG725="","",'Macrobond Imports'!FG725)</f>
        <v>225.5</v>
      </c>
      <c r="BY726" t="str">
        <f>IF('Macrobond Imports'!AI725="","",'Macrobond Imports'!AI725)</f>
        <v/>
      </c>
      <c r="CA726" s="37">
        <f t="shared" ca="1" si="664"/>
        <v>-2.4653979238754231E-2</v>
      </c>
      <c r="CB726" s="37" t="str">
        <f t="shared" ca="1" si="665"/>
        <v/>
      </c>
    </row>
    <row r="727" spans="1:80" x14ac:dyDescent="0.25">
      <c r="A727" s="10">
        <f>IF('Macrobond Imports'!A726="","",'Macrobond Imports'!A726)</f>
        <v>39203</v>
      </c>
      <c r="B727" s="9" t="str">
        <f>IF('Macrobond Imports'!B726="","",'Macrobond Imports'!B726)</f>
        <v/>
      </c>
      <c r="C727" s="9" t="str">
        <f>IF('Macrobond Imports'!C726="","",'Macrobond Imports'!C726)</f>
        <v/>
      </c>
      <c r="D727" s="9" t="str">
        <f>IF('Macrobond Imports'!Z726="","",'Macrobond Imports'!Z726)</f>
        <v/>
      </c>
      <c r="E727" s="9" t="str">
        <f>IF('Macrobond Imports'!BH726="","",'Macrobond Imports'!BH726)</f>
        <v/>
      </c>
      <c r="F727" s="9" t="str">
        <f>IF('Macrobond Imports'!BJ726="","",'Macrobond Imports'!BJ726)</f>
        <v/>
      </c>
      <c r="G727" s="9" t="str">
        <f>IF('Macrobond Imports'!BK726="","",'Macrobond Imports'!BK726)</f>
        <v/>
      </c>
      <c r="H727" s="9" t="str">
        <f>IF('Macrobond Imports'!BL726="","",'Macrobond Imports'!BL726)</f>
        <v/>
      </c>
      <c r="I727" s="9" t="str">
        <f>IF('Macrobond Imports'!BS726="","",'Macrobond Imports'!BS726)</f>
        <v/>
      </c>
      <c r="J727" s="9" t="str">
        <f>IF('Macrobond Imports'!AA726="","",'Macrobond Imports'!AA726)</f>
        <v/>
      </c>
      <c r="K727" s="9">
        <f>IF('Macrobond Imports'!DF726="","",'Macrobond Imports'!DF726)</f>
        <v>169.7</v>
      </c>
      <c r="L727" s="9">
        <f>IF('Macrobond Imports'!EA726="","",'Macrobond Imports'!EA726)</f>
        <v>204.8</v>
      </c>
      <c r="M727" s="9">
        <f>IF('Macrobond Imports'!FA726="","",'Macrobond Imports'!FA726)</f>
        <v>170.4</v>
      </c>
      <c r="N727" s="9">
        <f>IF('Macrobond Imports'!FC726="","",'Macrobond Imports'!FC726)</f>
        <v>168.6</v>
      </c>
      <c r="P727" s="16">
        <f t="shared" si="611"/>
        <v>39203</v>
      </c>
      <c r="Q727" s="17" t="str">
        <f t="shared" si="612"/>
        <v/>
      </c>
      <c r="R727" s="17" t="str">
        <f t="shared" si="613"/>
        <v/>
      </c>
      <c r="S727" s="17" t="str">
        <f t="shared" si="614"/>
        <v/>
      </c>
      <c r="T727" s="17" t="str">
        <f t="shared" si="615"/>
        <v/>
      </c>
      <c r="U727" s="17" t="str">
        <f t="shared" si="616"/>
        <v/>
      </c>
      <c r="V727" s="17" t="str">
        <f t="shared" si="617"/>
        <v/>
      </c>
      <c r="W727" s="17" t="str">
        <f t="shared" si="618"/>
        <v/>
      </c>
      <c r="X727" s="17" t="str">
        <f t="shared" si="619"/>
        <v/>
      </c>
      <c r="Y727" s="17" t="str">
        <f t="shared" si="620"/>
        <v/>
      </c>
      <c r="Z727" s="17">
        <f t="shared" si="621"/>
        <v>8.3184789067141107E-3</v>
      </c>
      <c r="AA727" s="17">
        <f t="shared" si="622"/>
        <v>3.9215686274509665E-3</v>
      </c>
      <c r="AB727" s="17">
        <f t="shared" si="623"/>
        <v>1.9748653500897717E-2</v>
      </c>
      <c r="AC727" s="17">
        <f t="shared" si="624"/>
        <v>5.3667262969587792E-3</v>
      </c>
      <c r="AE727" s="17" t="str">
        <f t="shared" ca="1" si="625"/>
        <v/>
      </c>
      <c r="AF727" s="17" t="str">
        <f t="shared" ca="1" si="626"/>
        <v/>
      </c>
      <c r="AG727" s="17" t="str">
        <f t="shared" ca="1" si="627"/>
        <v/>
      </c>
      <c r="AH727" s="17" t="str">
        <f t="shared" ca="1" si="628"/>
        <v/>
      </c>
      <c r="AI727" s="17" t="str">
        <f t="shared" ca="1" si="629"/>
        <v/>
      </c>
      <c r="AJ727" s="17" t="str">
        <f t="shared" ca="1" si="630"/>
        <v/>
      </c>
      <c r="AK727" s="17" t="str">
        <f t="shared" ca="1" si="631"/>
        <v/>
      </c>
      <c r="AL727" s="17" t="str">
        <f t="shared" ca="1" si="632"/>
        <v/>
      </c>
      <c r="AM727" s="17" t="str">
        <f t="shared" ca="1" si="633"/>
        <v/>
      </c>
      <c r="AN727" s="17">
        <f t="shared" ca="1" si="634"/>
        <v>3.2238442822384306E-2</v>
      </c>
      <c r="AO727" s="17">
        <f t="shared" ca="1" si="635"/>
        <v>0.11062906724511934</v>
      </c>
      <c r="AP727" s="17">
        <f t="shared" ca="1" si="636"/>
        <v>2.5888019265502882E-2</v>
      </c>
      <c r="AQ727" s="17">
        <f t="shared" ca="1" si="637"/>
        <v>2.9932803909590744E-2</v>
      </c>
      <c r="AS727" s="17" t="str">
        <f t="shared" ca="1" si="638"/>
        <v/>
      </c>
      <c r="AT727" s="17" t="str">
        <f t="shared" ca="1" si="639"/>
        <v/>
      </c>
      <c r="AU727" s="17" t="str">
        <f t="shared" ca="1" si="640"/>
        <v/>
      </c>
      <c r="AV727" s="17" t="str">
        <f t="shared" ca="1" si="641"/>
        <v/>
      </c>
      <c r="AW727" s="17" t="str">
        <f t="shared" ca="1" si="642"/>
        <v/>
      </c>
      <c r="AX727" s="17" t="str">
        <f t="shared" ca="1" si="643"/>
        <v/>
      </c>
      <c r="AY727" s="17" t="str">
        <f t="shared" ca="1" si="644"/>
        <v/>
      </c>
      <c r="AZ727" s="17" t="str">
        <f t="shared" ca="1" si="645"/>
        <v/>
      </c>
      <c r="BA727" s="17" t="str">
        <f t="shared" ca="1" si="646"/>
        <v/>
      </c>
      <c r="BB727" s="17">
        <f t="shared" ca="1" si="647"/>
        <v>0.11080021460913603</v>
      </c>
      <c r="BC727" s="17">
        <f t="shared" ca="1" si="648"/>
        <v>6.5019839762188836E-2</v>
      </c>
      <c r="BD727" s="17">
        <f t="shared" ca="1" si="649"/>
        <v>0.26734891672720784</v>
      </c>
      <c r="BE727" s="17">
        <f t="shared" ca="1" si="650"/>
        <v>7.4456781648902792E-2</v>
      </c>
      <c r="BG727" s="17" t="str">
        <f t="shared" ca="1" si="651"/>
        <v/>
      </c>
      <c r="BH727" s="17" t="str">
        <f t="shared" ca="1" si="652"/>
        <v/>
      </c>
      <c r="BI727" s="17" t="str">
        <f t="shared" ca="1" si="653"/>
        <v/>
      </c>
      <c r="BJ727" s="17" t="str">
        <f t="shared" ca="1" si="654"/>
        <v/>
      </c>
      <c r="BK727" s="17" t="str">
        <f t="shared" ca="1" si="655"/>
        <v/>
      </c>
      <c r="BL727" s="17" t="str">
        <f t="shared" ca="1" si="656"/>
        <v/>
      </c>
      <c r="BM727" s="17" t="str">
        <f t="shared" ca="1" si="657"/>
        <v/>
      </c>
      <c r="BN727" s="17" t="str">
        <f t="shared" ca="1" si="658"/>
        <v/>
      </c>
      <c r="BO727" s="17" t="str">
        <f t="shared" ca="1" si="659"/>
        <v/>
      </c>
      <c r="BP727" s="17">
        <f t="shared" ca="1" si="660"/>
        <v>7.3336479014134426E-2</v>
      </c>
      <c r="BQ727" s="17">
        <f t="shared" ca="1" si="661"/>
        <v>0.16923001441778562</v>
      </c>
      <c r="BR727" s="17">
        <f t="shared" ca="1" si="662"/>
        <v>0.20702310981746375</v>
      </c>
      <c r="BS727" s="17">
        <f t="shared" ca="1" si="663"/>
        <v>3.7813090424512197E-2</v>
      </c>
      <c r="BX727">
        <f>IF('Macrobond Imports'!FG726="","",'Macrobond Imports'!FG726)</f>
        <v>228.8</v>
      </c>
      <c r="BY727" t="str">
        <f>IF('Macrobond Imports'!AI726="","",'Macrobond Imports'!AI726)</f>
        <v/>
      </c>
      <c r="CA727" s="37">
        <f t="shared" ca="1" si="664"/>
        <v>-7.8057241977449454E-3</v>
      </c>
      <c r="CB727" s="37" t="str">
        <f t="shared" ca="1" si="665"/>
        <v/>
      </c>
    </row>
    <row r="728" spans="1:80" x14ac:dyDescent="0.25">
      <c r="A728" s="10">
        <f>IF('Macrobond Imports'!A727="","",'Macrobond Imports'!A727)</f>
        <v>39234</v>
      </c>
      <c r="B728" s="9" t="str">
        <f>IF('Macrobond Imports'!B727="","",'Macrobond Imports'!B727)</f>
        <v/>
      </c>
      <c r="C728" s="9" t="str">
        <f>IF('Macrobond Imports'!C727="","",'Macrobond Imports'!C727)</f>
        <v/>
      </c>
      <c r="D728" s="9" t="str">
        <f>IF('Macrobond Imports'!Z727="","",'Macrobond Imports'!Z727)</f>
        <v/>
      </c>
      <c r="E728" s="9" t="str">
        <f>IF('Macrobond Imports'!BH727="","",'Macrobond Imports'!BH727)</f>
        <v/>
      </c>
      <c r="F728" s="9" t="str">
        <f>IF('Macrobond Imports'!BJ727="","",'Macrobond Imports'!BJ727)</f>
        <v/>
      </c>
      <c r="G728" s="9" t="str">
        <f>IF('Macrobond Imports'!BK727="","",'Macrobond Imports'!BK727)</f>
        <v/>
      </c>
      <c r="H728" s="9" t="str">
        <f>IF('Macrobond Imports'!BL727="","",'Macrobond Imports'!BL727)</f>
        <v/>
      </c>
      <c r="I728" s="9" t="str">
        <f>IF('Macrobond Imports'!BS727="","",'Macrobond Imports'!BS727)</f>
        <v/>
      </c>
      <c r="J728" s="9" t="str">
        <f>IF('Macrobond Imports'!AA727="","",'Macrobond Imports'!AA727)</f>
        <v/>
      </c>
      <c r="K728" s="9">
        <f>IF('Macrobond Imports'!DF727="","",'Macrobond Imports'!DF727)</f>
        <v>170.4</v>
      </c>
      <c r="L728" s="9">
        <f>IF('Macrobond Imports'!EA727="","",'Macrobond Imports'!EA727)</f>
        <v>205.9</v>
      </c>
      <c r="M728" s="9">
        <f>IF('Macrobond Imports'!FA727="","",'Macrobond Imports'!FA727)</f>
        <v>171.5</v>
      </c>
      <c r="N728" s="9">
        <f>IF('Macrobond Imports'!FC727="","",'Macrobond Imports'!FC727)</f>
        <v>169</v>
      </c>
      <c r="P728" s="16">
        <f t="shared" si="611"/>
        <v>39234</v>
      </c>
      <c r="Q728" s="17" t="str">
        <f t="shared" si="612"/>
        <v/>
      </c>
      <c r="R728" s="17" t="str">
        <f t="shared" si="613"/>
        <v/>
      </c>
      <c r="S728" s="17" t="str">
        <f t="shared" si="614"/>
        <v/>
      </c>
      <c r="T728" s="17" t="str">
        <f t="shared" si="615"/>
        <v/>
      </c>
      <c r="U728" s="17" t="str">
        <f t="shared" si="616"/>
        <v/>
      </c>
      <c r="V728" s="17" t="str">
        <f t="shared" si="617"/>
        <v/>
      </c>
      <c r="W728" s="17" t="str">
        <f t="shared" si="618"/>
        <v/>
      </c>
      <c r="X728" s="17" t="str">
        <f t="shared" si="619"/>
        <v/>
      </c>
      <c r="Y728" s="17" t="str">
        <f t="shared" si="620"/>
        <v/>
      </c>
      <c r="Z728" s="17">
        <f t="shared" si="621"/>
        <v>4.1249263406011316E-3</v>
      </c>
      <c r="AA728" s="17">
        <f t="shared" si="622"/>
        <v>5.37109375E-3</v>
      </c>
      <c r="AB728" s="17">
        <f t="shared" si="623"/>
        <v>6.4553990610327627E-3</v>
      </c>
      <c r="AC728" s="17">
        <f t="shared" si="624"/>
        <v>2.3724792408066353E-3</v>
      </c>
      <c r="AE728" s="17" t="str">
        <f t="shared" ca="1" si="625"/>
        <v/>
      </c>
      <c r="AF728" s="17" t="str">
        <f t="shared" ca="1" si="626"/>
        <v/>
      </c>
      <c r="AG728" s="17" t="str">
        <f t="shared" ca="1" si="627"/>
        <v/>
      </c>
      <c r="AH728" s="17" t="str">
        <f t="shared" ca="1" si="628"/>
        <v/>
      </c>
      <c r="AI728" s="17" t="str">
        <f t="shared" ca="1" si="629"/>
        <v/>
      </c>
      <c r="AJ728" s="17" t="str">
        <f t="shared" ca="1" si="630"/>
        <v/>
      </c>
      <c r="AK728" s="17" t="str">
        <f t="shared" ca="1" si="631"/>
        <v/>
      </c>
      <c r="AL728" s="17" t="str">
        <f t="shared" ca="1" si="632"/>
        <v/>
      </c>
      <c r="AM728" s="17" t="str">
        <f t="shared" ca="1" si="633"/>
        <v/>
      </c>
      <c r="AN728" s="17">
        <f t="shared" ca="1" si="634"/>
        <v>3.14769975786926E-2</v>
      </c>
      <c r="AO728" s="17">
        <f t="shared" ca="1" si="635"/>
        <v>0.15350140056022421</v>
      </c>
      <c r="AP728" s="17">
        <f t="shared" ca="1" si="636"/>
        <v>3.1889290012033777E-2</v>
      </c>
      <c r="AQ728" s="17">
        <f t="shared" ca="1" si="637"/>
        <v>2.610807528840331E-2</v>
      </c>
      <c r="AS728" s="17" t="str">
        <f t="shared" ca="1" si="638"/>
        <v/>
      </c>
      <c r="AT728" s="17" t="str">
        <f t="shared" ca="1" si="639"/>
        <v/>
      </c>
      <c r="AU728" s="17" t="str">
        <f t="shared" ca="1" si="640"/>
        <v/>
      </c>
      <c r="AV728" s="17" t="str">
        <f t="shared" ca="1" si="641"/>
        <v/>
      </c>
      <c r="AW728" s="17" t="str">
        <f t="shared" ca="1" si="642"/>
        <v/>
      </c>
      <c r="AX728" s="17" t="str">
        <f t="shared" ca="1" si="643"/>
        <v/>
      </c>
      <c r="AY728" s="17" t="str">
        <f t="shared" ca="1" si="644"/>
        <v/>
      </c>
      <c r="AZ728" s="17" t="str">
        <f t="shared" ca="1" si="645"/>
        <v/>
      </c>
      <c r="BA728" s="17" t="str">
        <f t="shared" ca="1" si="646"/>
        <v/>
      </c>
      <c r="BB728" s="17">
        <f t="shared" ca="1" si="647"/>
        <v>9.1782081731075271E-2</v>
      </c>
      <c r="BC728" s="17">
        <f t="shared" ca="1" si="648"/>
        <v>4.5958110407772423E-2</v>
      </c>
      <c r="BD728" s="17">
        <f t="shared" ca="1" si="649"/>
        <v>0.17852058864325682</v>
      </c>
      <c r="BE728" s="17">
        <f t="shared" ca="1" si="650"/>
        <v>6.6541654002749473E-2</v>
      </c>
      <c r="BG728" s="17" t="str">
        <f t="shared" ca="1" si="651"/>
        <v/>
      </c>
      <c r="BH728" s="17" t="str">
        <f t="shared" ca="1" si="652"/>
        <v/>
      </c>
      <c r="BI728" s="17" t="str">
        <f t="shared" ca="1" si="653"/>
        <v/>
      </c>
      <c r="BJ728" s="17" t="str">
        <f t="shared" ca="1" si="654"/>
        <v/>
      </c>
      <c r="BK728" s="17" t="str">
        <f t="shared" ca="1" si="655"/>
        <v/>
      </c>
      <c r="BL728" s="17" t="str">
        <f t="shared" ca="1" si="656"/>
        <v/>
      </c>
      <c r="BM728" s="17" t="str">
        <f t="shared" ca="1" si="657"/>
        <v/>
      </c>
      <c r="BN728" s="17" t="str">
        <f t="shared" ca="1" si="658"/>
        <v/>
      </c>
      <c r="BO728" s="17" t="str">
        <f t="shared" ca="1" si="659"/>
        <v/>
      </c>
      <c r="BP728" s="17">
        <f t="shared" ca="1" si="660"/>
        <v>7.0414497629404327E-2</v>
      </c>
      <c r="BQ728" s="17">
        <f t="shared" ca="1" si="661"/>
        <v>0.11035940238588893</v>
      </c>
      <c r="BR728" s="17">
        <f t="shared" ca="1" si="662"/>
        <v>0.16928905031255503</v>
      </c>
      <c r="BS728" s="17">
        <f t="shared" ca="1" si="663"/>
        <v>4.1484340358001637E-2</v>
      </c>
      <c r="BX728">
        <f>IF('Macrobond Imports'!FG727="","",'Macrobond Imports'!FG727)</f>
        <v>233.2</v>
      </c>
      <c r="BY728" t="str">
        <f>IF('Macrobond Imports'!AI727="","",'Macrobond Imports'!AI727)</f>
        <v/>
      </c>
      <c r="CA728" s="37">
        <f t="shared" ca="1" si="664"/>
        <v>9.4321914594087231E-2</v>
      </c>
      <c r="CB728" s="37" t="str">
        <f t="shared" ca="1" si="665"/>
        <v/>
      </c>
    </row>
    <row r="729" spans="1:80" x14ac:dyDescent="0.25">
      <c r="A729" s="10">
        <f>IF('Macrobond Imports'!A728="","",'Macrobond Imports'!A728)</f>
        <v>39264</v>
      </c>
      <c r="B729" s="9" t="str">
        <f>IF('Macrobond Imports'!B728="","",'Macrobond Imports'!B728)</f>
        <v/>
      </c>
      <c r="C729" s="9" t="str">
        <f>IF('Macrobond Imports'!C728="","",'Macrobond Imports'!C728)</f>
        <v/>
      </c>
      <c r="D729" s="9" t="str">
        <f>IF('Macrobond Imports'!Z728="","",'Macrobond Imports'!Z728)</f>
        <v/>
      </c>
      <c r="E729" s="9" t="str">
        <f>IF('Macrobond Imports'!BH728="","",'Macrobond Imports'!BH728)</f>
        <v/>
      </c>
      <c r="F729" s="9" t="str">
        <f>IF('Macrobond Imports'!BJ728="","",'Macrobond Imports'!BJ728)</f>
        <v/>
      </c>
      <c r="G729" s="9" t="str">
        <f>IF('Macrobond Imports'!BK728="","",'Macrobond Imports'!BK728)</f>
        <v/>
      </c>
      <c r="H729" s="9" t="str">
        <f>IF('Macrobond Imports'!BL728="","",'Macrobond Imports'!BL728)</f>
        <v/>
      </c>
      <c r="I729" s="9" t="str">
        <f>IF('Macrobond Imports'!BS728="","",'Macrobond Imports'!BS728)</f>
        <v/>
      </c>
      <c r="J729" s="9" t="str">
        <f>IF('Macrobond Imports'!AA728="","",'Macrobond Imports'!AA728)</f>
        <v/>
      </c>
      <c r="K729" s="9">
        <f>IF('Macrobond Imports'!DF728="","",'Macrobond Imports'!DF728)</f>
        <v>171.8</v>
      </c>
      <c r="L729" s="9">
        <f>IF('Macrobond Imports'!EA728="","",'Macrobond Imports'!EA728)</f>
        <v>203.7</v>
      </c>
      <c r="M729" s="9">
        <f>IF('Macrobond Imports'!FA728="","",'Macrobond Imports'!FA728)</f>
        <v>175.6</v>
      </c>
      <c r="N729" s="9">
        <f>IF('Macrobond Imports'!FC728="","",'Macrobond Imports'!FC728)</f>
        <v>169.6</v>
      </c>
      <c r="P729" s="16">
        <f t="shared" si="611"/>
        <v>39264</v>
      </c>
      <c r="Q729" s="17" t="str">
        <f t="shared" si="612"/>
        <v/>
      </c>
      <c r="R729" s="17" t="str">
        <f t="shared" si="613"/>
        <v/>
      </c>
      <c r="S729" s="17" t="str">
        <f t="shared" si="614"/>
        <v/>
      </c>
      <c r="T729" s="17" t="str">
        <f t="shared" si="615"/>
        <v/>
      </c>
      <c r="U729" s="17" t="str">
        <f t="shared" si="616"/>
        <v/>
      </c>
      <c r="V729" s="17" t="str">
        <f t="shared" si="617"/>
        <v/>
      </c>
      <c r="W729" s="17" t="str">
        <f t="shared" si="618"/>
        <v/>
      </c>
      <c r="X729" s="17" t="str">
        <f t="shared" si="619"/>
        <v/>
      </c>
      <c r="Y729" s="17" t="str">
        <f t="shared" si="620"/>
        <v/>
      </c>
      <c r="Z729" s="17">
        <f t="shared" si="621"/>
        <v>8.215962441314506E-3</v>
      </c>
      <c r="AA729" s="17">
        <f t="shared" si="622"/>
        <v>-1.0684798445847576E-2</v>
      </c>
      <c r="AB729" s="17">
        <f t="shared" si="623"/>
        <v>2.3906705539358475E-2</v>
      </c>
      <c r="AC729" s="17">
        <f t="shared" si="624"/>
        <v>3.5502958579880506E-3</v>
      </c>
      <c r="AE729" s="17" t="str">
        <f t="shared" ca="1" si="625"/>
        <v/>
      </c>
      <c r="AF729" s="17" t="str">
        <f t="shared" ca="1" si="626"/>
        <v/>
      </c>
      <c r="AG729" s="17" t="str">
        <f t="shared" ca="1" si="627"/>
        <v/>
      </c>
      <c r="AH729" s="17" t="str">
        <f t="shared" ca="1" si="628"/>
        <v/>
      </c>
      <c r="AI729" s="17" t="str">
        <f t="shared" ca="1" si="629"/>
        <v/>
      </c>
      <c r="AJ729" s="17" t="str">
        <f t="shared" ca="1" si="630"/>
        <v/>
      </c>
      <c r="AK729" s="17" t="str">
        <f t="shared" ca="1" si="631"/>
        <v/>
      </c>
      <c r="AL729" s="17" t="str">
        <f t="shared" ca="1" si="632"/>
        <v/>
      </c>
      <c r="AM729" s="17" t="str">
        <f t="shared" ca="1" si="633"/>
        <v/>
      </c>
      <c r="AN729" s="17">
        <f t="shared" ca="1" si="634"/>
        <v>3.8066465256797688E-2</v>
      </c>
      <c r="AO729" s="17">
        <f t="shared" ca="1" si="635"/>
        <v>0.12853185595567851</v>
      </c>
      <c r="AP729" s="17">
        <f t="shared" ca="1" si="636"/>
        <v>6.8126520681265124E-2</v>
      </c>
      <c r="AQ729" s="17">
        <f t="shared" ca="1" si="637"/>
        <v>2.4154589371980784E-2</v>
      </c>
      <c r="AS729" s="17" t="str">
        <f t="shared" ca="1" si="638"/>
        <v/>
      </c>
      <c r="AT729" s="17" t="str">
        <f t="shared" ca="1" si="639"/>
        <v/>
      </c>
      <c r="AU729" s="17" t="str">
        <f t="shared" ca="1" si="640"/>
        <v/>
      </c>
      <c r="AV729" s="17" t="str">
        <f t="shared" ca="1" si="641"/>
        <v/>
      </c>
      <c r="AW729" s="17" t="str">
        <f t="shared" ca="1" si="642"/>
        <v/>
      </c>
      <c r="AX729" s="17" t="str">
        <f t="shared" ca="1" si="643"/>
        <v/>
      </c>
      <c r="AY729" s="17" t="str">
        <f t="shared" ca="1" si="644"/>
        <v/>
      </c>
      <c r="AZ729" s="17" t="str">
        <f t="shared" ca="1" si="645"/>
        <v/>
      </c>
      <c r="BA729" s="17" t="str">
        <f t="shared" ca="1" si="646"/>
        <v/>
      </c>
      <c r="BB729" s="17">
        <f t="shared" ca="1" si="647"/>
        <v>8.5815842941257214E-2</v>
      </c>
      <c r="BC729" s="17">
        <f t="shared" ca="1" si="648"/>
        <v>-5.8693898793046317E-3</v>
      </c>
      <c r="BD729" s="17">
        <f t="shared" ca="1" si="649"/>
        <v>0.21952932167493633</v>
      </c>
      <c r="BE729" s="17">
        <f t="shared" ca="1" si="650"/>
        <v>4.6095036002593792E-2</v>
      </c>
      <c r="BG729" s="17" t="str">
        <f t="shared" ca="1" si="651"/>
        <v/>
      </c>
      <c r="BH729" s="17" t="str">
        <f t="shared" ca="1" si="652"/>
        <v/>
      </c>
      <c r="BI729" s="17" t="str">
        <f t="shared" ca="1" si="653"/>
        <v/>
      </c>
      <c r="BJ729" s="17" t="str">
        <f t="shared" ca="1" si="654"/>
        <v/>
      </c>
      <c r="BK729" s="17" t="str">
        <f t="shared" ca="1" si="655"/>
        <v/>
      </c>
      <c r="BL729" s="17" t="str">
        <f t="shared" ca="1" si="656"/>
        <v/>
      </c>
      <c r="BM729" s="17" t="str">
        <f t="shared" ca="1" si="657"/>
        <v/>
      </c>
      <c r="BN729" s="17" t="str">
        <f t="shared" ca="1" si="658"/>
        <v/>
      </c>
      <c r="BO729" s="17" t="str">
        <f t="shared" ca="1" si="659"/>
        <v/>
      </c>
      <c r="BP729" s="17">
        <f t="shared" ca="1" si="660"/>
        <v>9.6046947488582335E-2</v>
      </c>
      <c r="BQ729" s="17">
        <f t="shared" ca="1" si="661"/>
        <v>0.21369129118658825</v>
      </c>
      <c r="BR729" s="17">
        <f t="shared" ca="1" si="662"/>
        <v>0.26869372770245881</v>
      </c>
      <c r="BS729" s="17">
        <f t="shared" ca="1" si="663"/>
        <v>4.889262293169061E-2</v>
      </c>
      <c r="BX729">
        <f>IF('Macrobond Imports'!FG728="","",'Macrobond Imports'!FG728)</f>
        <v>224.8</v>
      </c>
      <c r="BY729" t="str">
        <f>IF('Macrobond Imports'!AI728="","",'Macrobond Imports'!AI728)</f>
        <v/>
      </c>
      <c r="CA729" s="37">
        <f t="shared" ca="1" si="664"/>
        <v>5.1941974730931317E-2</v>
      </c>
      <c r="CB729" s="37" t="str">
        <f t="shared" ca="1" si="665"/>
        <v/>
      </c>
    </row>
    <row r="730" spans="1:80" x14ac:dyDescent="0.25">
      <c r="A730" s="10">
        <f>IF('Macrobond Imports'!A729="","",'Macrobond Imports'!A729)</f>
        <v>39295</v>
      </c>
      <c r="B730" s="9" t="str">
        <f>IF('Macrobond Imports'!B729="","",'Macrobond Imports'!B729)</f>
        <v/>
      </c>
      <c r="C730" s="9" t="str">
        <f>IF('Macrobond Imports'!C729="","",'Macrobond Imports'!C729)</f>
        <v/>
      </c>
      <c r="D730" s="9" t="str">
        <f>IF('Macrobond Imports'!Z729="","",'Macrobond Imports'!Z729)</f>
        <v/>
      </c>
      <c r="E730" s="9" t="str">
        <f>IF('Macrobond Imports'!BH729="","",'Macrobond Imports'!BH729)</f>
        <v/>
      </c>
      <c r="F730" s="9" t="str">
        <f>IF('Macrobond Imports'!BJ729="","",'Macrobond Imports'!BJ729)</f>
        <v/>
      </c>
      <c r="G730" s="9" t="str">
        <f>IF('Macrobond Imports'!BK729="","",'Macrobond Imports'!BK729)</f>
        <v/>
      </c>
      <c r="H730" s="9" t="str">
        <f>IF('Macrobond Imports'!BL729="","",'Macrobond Imports'!BL729)</f>
        <v/>
      </c>
      <c r="I730" s="9" t="str">
        <f>IF('Macrobond Imports'!BS729="","",'Macrobond Imports'!BS729)</f>
        <v/>
      </c>
      <c r="J730" s="9" t="str">
        <f>IF('Macrobond Imports'!AA729="","",'Macrobond Imports'!AA729)</f>
        <v/>
      </c>
      <c r="K730" s="9">
        <f>IF('Macrobond Imports'!DF729="","",'Macrobond Imports'!DF729)</f>
        <v>170.1</v>
      </c>
      <c r="L730" s="9">
        <f>IF('Macrobond Imports'!EA729="","",'Macrobond Imports'!EA729)</f>
        <v>198.6</v>
      </c>
      <c r="M730" s="9">
        <f>IF('Macrobond Imports'!FA729="","",'Macrobond Imports'!FA729)</f>
        <v>170.4</v>
      </c>
      <c r="N730" s="9">
        <f>IF('Macrobond Imports'!FC729="","",'Macrobond Imports'!FC729)</f>
        <v>168.9</v>
      </c>
      <c r="P730" s="16">
        <f t="shared" si="611"/>
        <v>39295</v>
      </c>
      <c r="Q730" s="17" t="str">
        <f t="shared" si="612"/>
        <v/>
      </c>
      <c r="R730" s="17" t="str">
        <f t="shared" si="613"/>
        <v/>
      </c>
      <c r="S730" s="17" t="str">
        <f t="shared" si="614"/>
        <v/>
      </c>
      <c r="T730" s="17" t="str">
        <f t="shared" si="615"/>
        <v/>
      </c>
      <c r="U730" s="17" t="str">
        <f t="shared" si="616"/>
        <v/>
      </c>
      <c r="V730" s="17" t="str">
        <f t="shared" si="617"/>
        <v/>
      </c>
      <c r="W730" s="17" t="str">
        <f t="shared" si="618"/>
        <v/>
      </c>
      <c r="X730" s="17" t="str">
        <f t="shared" si="619"/>
        <v/>
      </c>
      <c r="Y730" s="17" t="str">
        <f t="shared" si="620"/>
        <v/>
      </c>
      <c r="Z730" s="17">
        <f t="shared" si="621"/>
        <v>-9.8952270081491545E-3</v>
      </c>
      <c r="AA730" s="17">
        <f t="shared" si="622"/>
        <v>-2.5036818851251863E-2</v>
      </c>
      <c r="AB730" s="17">
        <f t="shared" si="623"/>
        <v>-2.9612756264236872E-2</v>
      </c>
      <c r="AC730" s="17">
        <f t="shared" si="624"/>
        <v>-4.1273584905660021E-3</v>
      </c>
      <c r="AE730" s="17" t="str">
        <f t="shared" ca="1" si="625"/>
        <v/>
      </c>
      <c r="AF730" s="17" t="str">
        <f t="shared" ca="1" si="626"/>
        <v/>
      </c>
      <c r="AG730" s="17" t="str">
        <f t="shared" ca="1" si="627"/>
        <v/>
      </c>
      <c r="AH730" s="17" t="str">
        <f t="shared" ca="1" si="628"/>
        <v/>
      </c>
      <c r="AI730" s="17" t="str">
        <f t="shared" ca="1" si="629"/>
        <v/>
      </c>
      <c r="AJ730" s="17" t="str">
        <f t="shared" ca="1" si="630"/>
        <v/>
      </c>
      <c r="AK730" s="17" t="str">
        <f t="shared" ca="1" si="631"/>
        <v/>
      </c>
      <c r="AL730" s="17" t="str">
        <f t="shared" ca="1" si="632"/>
        <v/>
      </c>
      <c r="AM730" s="17" t="str">
        <f t="shared" ca="1" si="633"/>
        <v/>
      </c>
      <c r="AN730" s="17">
        <f t="shared" ca="1" si="634"/>
        <v>2.1621621621621623E-2</v>
      </c>
      <c r="AO730" s="17">
        <f t="shared" ca="1" si="635"/>
        <v>6.2032085561497308E-2</v>
      </c>
      <c r="AP730" s="17">
        <f t="shared" ca="1" si="636"/>
        <v>2.1582733812949506E-2</v>
      </c>
      <c r="AQ730" s="17">
        <f t="shared" ca="1" si="637"/>
        <v>1.5634395670474976E-2</v>
      </c>
      <c r="AS730" s="17" t="str">
        <f t="shared" ca="1" si="638"/>
        <v/>
      </c>
      <c r="AT730" s="17" t="str">
        <f t="shared" ca="1" si="639"/>
        <v/>
      </c>
      <c r="AU730" s="17" t="str">
        <f t="shared" ca="1" si="640"/>
        <v/>
      </c>
      <c r="AV730" s="17" t="str">
        <f t="shared" ca="1" si="641"/>
        <v/>
      </c>
      <c r="AW730" s="17" t="str">
        <f t="shared" ca="1" si="642"/>
        <v/>
      </c>
      <c r="AX730" s="17" t="str">
        <f t="shared" ca="1" si="643"/>
        <v/>
      </c>
      <c r="AY730" s="17" t="str">
        <f t="shared" ca="1" si="644"/>
        <v/>
      </c>
      <c r="AZ730" s="17" t="str">
        <f t="shared" ca="1" si="645"/>
        <v/>
      </c>
      <c r="BA730" s="17" t="str">
        <f t="shared" ca="1" si="646"/>
        <v/>
      </c>
      <c r="BB730" s="17">
        <f t="shared" ca="1" si="647"/>
        <v>9.461791022718824E-3</v>
      </c>
      <c r="BC730" s="17">
        <f t="shared" ca="1" si="648"/>
        <v>-0.11570500407742701</v>
      </c>
      <c r="BD730" s="17">
        <f t="shared" ca="1" si="649"/>
        <v>0</v>
      </c>
      <c r="BE730" s="17">
        <f t="shared" ca="1" si="650"/>
        <v>7.1364569870060457E-3</v>
      </c>
      <c r="BG730" s="17" t="str">
        <f t="shared" ca="1" si="651"/>
        <v/>
      </c>
      <c r="BH730" s="17" t="str">
        <f t="shared" ca="1" si="652"/>
        <v/>
      </c>
      <c r="BI730" s="17" t="str">
        <f t="shared" ca="1" si="653"/>
        <v/>
      </c>
      <c r="BJ730" s="17" t="str">
        <f t="shared" ca="1" si="654"/>
        <v/>
      </c>
      <c r="BK730" s="17" t="str">
        <f t="shared" ca="1" si="655"/>
        <v/>
      </c>
      <c r="BL730" s="17" t="str">
        <f t="shared" ca="1" si="656"/>
        <v/>
      </c>
      <c r="BM730" s="17" t="str">
        <f t="shared" ca="1" si="657"/>
        <v/>
      </c>
      <c r="BN730" s="17" t="str">
        <f t="shared" ca="1" si="658"/>
        <v/>
      </c>
      <c r="BO730" s="17" t="str">
        <f t="shared" ca="1" si="659"/>
        <v/>
      </c>
      <c r="BP730" s="17">
        <f t="shared" ca="1" si="660"/>
        <v>5.8919437024252064E-2</v>
      </c>
      <c r="BQ730" s="17">
        <f t="shared" ca="1" si="661"/>
        <v>-2.9540462018140534E-2</v>
      </c>
      <c r="BR730" s="17">
        <f t="shared" ca="1" si="662"/>
        <v>0.12576592448306401</v>
      </c>
      <c r="BS730" s="17">
        <f t="shared" ca="1" si="663"/>
        <v>4.0252179164041113E-2</v>
      </c>
      <c r="BX730">
        <f>IF('Macrobond Imports'!FG729="","",'Macrobond Imports'!FG729)</f>
        <v>212.9</v>
      </c>
      <c r="BY730" t="str">
        <f>IF('Macrobond Imports'!AI729="","",'Macrobond Imports'!AI729)</f>
        <v/>
      </c>
      <c r="CA730" s="37">
        <f t="shared" ca="1" si="664"/>
        <v>-7.8354978354978289E-2</v>
      </c>
      <c r="CB730" s="37" t="str">
        <f t="shared" ca="1" si="665"/>
        <v/>
      </c>
    </row>
    <row r="731" spans="1:80" x14ac:dyDescent="0.25">
      <c r="A731" s="10">
        <f>IF('Macrobond Imports'!A730="","",'Macrobond Imports'!A730)</f>
        <v>39326</v>
      </c>
      <c r="B731" s="9" t="str">
        <f>IF('Macrobond Imports'!B730="","",'Macrobond Imports'!B730)</f>
        <v/>
      </c>
      <c r="C731" s="9" t="str">
        <f>IF('Macrobond Imports'!C730="","",'Macrobond Imports'!C730)</f>
        <v/>
      </c>
      <c r="D731" s="9" t="str">
        <f>IF('Macrobond Imports'!Z730="","",'Macrobond Imports'!Z730)</f>
        <v/>
      </c>
      <c r="E731" s="9" t="str">
        <f>IF('Macrobond Imports'!BH730="","",'Macrobond Imports'!BH730)</f>
        <v/>
      </c>
      <c r="F731" s="9" t="str">
        <f>IF('Macrobond Imports'!BJ730="","",'Macrobond Imports'!BJ730)</f>
        <v/>
      </c>
      <c r="G731" s="9" t="str">
        <f>IF('Macrobond Imports'!BK730="","",'Macrobond Imports'!BK730)</f>
        <v/>
      </c>
      <c r="H731" s="9" t="str">
        <f>IF('Macrobond Imports'!BL730="","",'Macrobond Imports'!BL730)</f>
        <v/>
      </c>
      <c r="I731" s="9" t="str">
        <f>IF('Macrobond Imports'!BS730="","",'Macrobond Imports'!BS730)</f>
        <v/>
      </c>
      <c r="J731" s="9" t="str">
        <f>IF('Macrobond Imports'!AA730="","",'Macrobond Imports'!AA730)</f>
        <v/>
      </c>
      <c r="K731" s="9">
        <f>IF('Macrobond Imports'!DF730="","",'Macrobond Imports'!DF730)</f>
        <v>171.4</v>
      </c>
      <c r="L731" s="9">
        <f>IF('Macrobond Imports'!EA730="","",'Macrobond Imports'!EA730)</f>
        <v>203.2</v>
      </c>
      <c r="M731" s="9">
        <f>IF('Macrobond Imports'!FA730="","",'Macrobond Imports'!FA730)</f>
        <v>175.2</v>
      </c>
      <c r="N731" s="9">
        <f>IF('Macrobond Imports'!FC730="","",'Macrobond Imports'!FC730)</f>
        <v>169</v>
      </c>
      <c r="P731" s="16">
        <f t="shared" si="611"/>
        <v>39326</v>
      </c>
      <c r="Q731" s="17" t="str">
        <f t="shared" si="612"/>
        <v/>
      </c>
      <c r="R731" s="17" t="str">
        <f t="shared" si="613"/>
        <v/>
      </c>
      <c r="S731" s="17" t="str">
        <f t="shared" si="614"/>
        <v/>
      </c>
      <c r="T731" s="17" t="str">
        <f t="shared" si="615"/>
        <v/>
      </c>
      <c r="U731" s="17" t="str">
        <f t="shared" si="616"/>
        <v/>
      </c>
      <c r="V731" s="17" t="str">
        <f t="shared" si="617"/>
        <v/>
      </c>
      <c r="W731" s="17" t="str">
        <f t="shared" si="618"/>
        <v/>
      </c>
      <c r="X731" s="17" t="str">
        <f t="shared" si="619"/>
        <v/>
      </c>
      <c r="Y731" s="17" t="str">
        <f t="shared" si="620"/>
        <v/>
      </c>
      <c r="Z731" s="17">
        <f t="shared" si="621"/>
        <v>7.6425631981187347E-3</v>
      </c>
      <c r="AA731" s="17">
        <f t="shared" si="622"/>
        <v>2.3162134944612278E-2</v>
      </c>
      <c r="AB731" s="17">
        <f t="shared" si="623"/>
        <v>2.8169014084507005E-2</v>
      </c>
      <c r="AC731" s="17">
        <f t="shared" si="624"/>
        <v>5.9206631142694199E-4</v>
      </c>
      <c r="AE731" s="17" t="str">
        <f t="shared" ca="1" si="625"/>
        <v/>
      </c>
      <c r="AF731" s="17" t="str">
        <f t="shared" ca="1" si="626"/>
        <v/>
      </c>
      <c r="AG731" s="17" t="str">
        <f t="shared" ca="1" si="627"/>
        <v/>
      </c>
      <c r="AH731" s="17" t="str">
        <f t="shared" ca="1" si="628"/>
        <v/>
      </c>
      <c r="AI731" s="17" t="str">
        <f t="shared" ca="1" si="629"/>
        <v/>
      </c>
      <c r="AJ731" s="17" t="str">
        <f t="shared" ca="1" si="630"/>
        <v/>
      </c>
      <c r="AK731" s="17" t="str">
        <f t="shared" ca="1" si="631"/>
        <v/>
      </c>
      <c r="AL731" s="17" t="str">
        <f t="shared" ca="1" si="632"/>
        <v/>
      </c>
      <c r="AM731" s="17" t="str">
        <f t="shared" ca="1" si="633"/>
        <v/>
      </c>
      <c r="AN731" s="17">
        <f t="shared" ca="1" si="634"/>
        <v>4.0680024286581684E-2</v>
      </c>
      <c r="AO731" s="17">
        <f t="shared" ca="1" si="635"/>
        <v>0.11220580186097417</v>
      </c>
      <c r="AP731" s="17">
        <f t="shared" ca="1" si="636"/>
        <v>0.10815939278937381</v>
      </c>
      <c r="AQ731" s="17">
        <f t="shared" ca="1" si="637"/>
        <v>1.6847172081829287E-2</v>
      </c>
      <c r="AS731" s="17" t="str">
        <f t="shared" ca="1" si="638"/>
        <v/>
      </c>
      <c r="AT731" s="17" t="str">
        <f t="shared" ca="1" si="639"/>
        <v/>
      </c>
      <c r="AU731" s="17" t="str">
        <f t="shared" ca="1" si="640"/>
        <v/>
      </c>
      <c r="AV731" s="17" t="str">
        <f t="shared" ca="1" si="641"/>
        <v/>
      </c>
      <c r="AW731" s="17" t="str">
        <f t="shared" ca="1" si="642"/>
        <v/>
      </c>
      <c r="AX731" s="17" t="str">
        <f t="shared" ca="1" si="643"/>
        <v/>
      </c>
      <c r="AY731" s="17" t="str">
        <f t="shared" ca="1" si="644"/>
        <v/>
      </c>
      <c r="AZ731" s="17" t="str">
        <f t="shared" ca="1" si="645"/>
        <v/>
      </c>
      <c r="BA731" s="17" t="str">
        <f t="shared" ca="1" si="646"/>
        <v/>
      </c>
      <c r="BB731" s="17">
        <f t="shared" ca="1" si="647"/>
        <v>2.3681626930635025E-2</v>
      </c>
      <c r="BC731" s="17">
        <f t="shared" ca="1" si="648"/>
        <v>-5.142990677972159E-2</v>
      </c>
      <c r="BD731" s="17">
        <f t="shared" ca="1" si="649"/>
        <v>8.9130473973292546E-2</v>
      </c>
      <c r="BE731" s="17">
        <f t="shared" ca="1" si="650"/>
        <v>0</v>
      </c>
      <c r="BG731" s="17" t="str">
        <f t="shared" ca="1" si="651"/>
        <v/>
      </c>
      <c r="BH731" s="17" t="str">
        <f t="shared" ca="1" si="652"/>
        <v/>
      </c>
      <c r="BI731" s="17" t="str">
        <f t="shared" ca="1" si="653"/>
        <v/>
      </c>
      <c r="BJ731" s="17" t="str">
        <f t="shared" ca="1" si="654"/>
        <v/>
      </c>
      <c r="BK731" s="17" t="str">
        <f t="shared" ca="1" si="655"/>
        <v/>
      </c>
      <c r="BL731" s="17" t="str">
        <f t="shared" ca="1" si="656"/>
        <v/>
      </c>
      <c r="BM731" s="17" t="str">
        <f t="shared" ca="1" si="657"/>
        <v/>
      </c>
      <c r="BN731" s="17" t="str">
        <f t="shared" ca="1" si="658"/>
        <v/>
      </c>
      <c r="BO731" s="17" t="str">
        <f t="shared" ca="1" si="659"/>
        <v/>
      </c>
      <c r="BP731" s="17">
        <f t="shared" ca="1" si="660"/>
        <v>5.7183644254952704E-2</v>
      </c>
      <c r="BQ731" s="17">
        <f t="shared" ca="1" si="661"/>
        <v>-3.9254132877362125E-3</v>
      </c>
      <c r="BR731" s="17">
        <f t="shared" ca="1" si="662"/>
        <v>0.13294425604100835</v>
      </c>
      <c r="BS731" s="17">
        <f t="shared" ca="1" si="663"/>
        <v>3.2735035719593242E-2</v>
      </c>
      <c r="BX731">
        <f>IF('Macrobond Imports'!FG730="","",'Macrobond Imports'!FG730)</f>
        <v>215.9</v>
      </c>
      <c r="BY731" t="str">
        <f>IF('Macrobond Imports'!AI730="","",'Macrobond Imports'!AI730)</f>
        <v/>
      </c>
      <c r="CA731" s="37">
        <f t="shared" ca="1" si="664"/>
        <v>5.5891942244994386E-3</v>
      </c>
      <c r="CB731" s="37" t="str">
        <f t="shared" ca="1" si="665"/>
        <v/>
      </c>
    </row>
    <row r="732" spans="1:80" x14ac:dyDescent="0.25">
      <c r="A732" s="10">
        <f>IF('Macrobond Imports'!A731="","",'Macrobond Imports'!A731)</f>
        <v>39356</v>
      </c>
      <c r="B732" s="9" t="str">
        <f>IF('Macrobond Imports'!B731="","",'Macrobond Imports'!B731)</f>
        <v/>
      </c>
      <c r="C732" s="9" t="str">
        <f>IF('Macrobond Imports'!C731="","",'Macrobond Imports'!C731)</f>
        <v/>
      </c>
      <c r="D732" s="9" t="str">
        <f>IF('Macrobond Imports'!Z731="","",'Macrobond Imports'!Z731)</f>
        <v/>
      </c>
      <c r="E732" s="9" t="str">
        <f>IF('Macrobond Imports'!BH731="","",'Macrobond Imports'!BH731)</f>
        <v/>
      </c>
      <c r="F732" s="9" t="str">
        <f>IF('Macrobond Imports'!BJ731="","",'Macrobond Imports'!BJ731)</f>
        <v/>
      </c>
      <c r="G732" s="9" t="str">
        <f>IF('Macrobond Imports'!BK731="","",'Macrobond Imports'!BK731)</f>
        <v/>
      </c>
      <c r="H732" s="9" t="str">
        <f>IF('Macrobond Imports'!BL731="","",'Macrobond Imports'!BL731)</f>
        <v/>
      </c>
      <c r="I732" s="9" t="str">
        <f>IF('Macrobond Imports'!BS731="","",'Macrobond Imports'!BS731)</f>
        <v/>
      </c>
      <c r="J732" s="9" t="str">
        <f>IF('Macrobond Imports'!AA731="","",'Macrobond Imports'!AA731)</f>
        <v/>
      </c>
      <c r="K732" s="9">
        <f>IF('Macrobond Imports'!DF731="","",'Macrobond Imports'!DF731)</f>
        <v>172.7</v>
      </c>
      <c r="L732" s="9">
        <f>IF('Macrobond Imports'!EA731="","",'Macrobond Imports'!EA731)</f>
        <v>214.4</v>
      </c>
      <c r="M732" s="9">
        <f>IF('Macrobond Imports'!FA731="","",'Macrobond Imports'!FA731)</f>
        <v>178.1</v>
      </c>
      <c r="N732" s="9">
        <f>IF('Macrobond Imports'!FC731="","",'Macrobond Imports'!FC731)</f>
        <v>169.7</v>
      </c>
      <c r="P732" s="16">
        <f t="shared" si="611"/>
        <v>39356</v>
      </c>
      <c r="Q732" s="17" t="str">
        <f t="shared" si="612"/>
        <v/>
      </c>
      <c r="R732" s="17" t="str">
        <f t="shared" si="613"/>
        <v/>
      </c>
      <c r="S732" s="17" t="str">
        <f t="shared" si="614"/>
        <v/>
      </c>
      <c r="T732" s="17" t="str">
        <f t="shared" si="615"/>
        <v/>
      </c>
      <c r="U732" s="17" t="str">
        <f t="shared" si="616"/>
        <v/>
      </c>
      <c r="V732" s="17" t="str">
        <f t="shared" si="617"/>
        <v/>
      </c>
      <c r="W732" s="17" t="str">
        <f t="shared" si="618"/>
        <v/>
      </c>
      <c r="X732" s="17" t="str">
        <f t="shared" si="619"/>
        <v/>
      </c>
      <c r="Y732" s="17" t="str">
        <f t="shared" si="620"/>
        <v/>
      </c>
      <c r="Z732" s="17">
        <f t="shared" si="621"/>
        <v>7.5845974329054044E-3</v>
      </c>
      <c r="AA732" s="17">
        <f t="shared" si="622"/>
        <v>5.5118110236220597E-2</v>
      </c>
      <c r="AB732" s="17">
        <f t="shared" si="623"/>
        <v>1.6552511415525162E-2</v>
      </c>
      <c r="AC732" s="17">
        <f t="shared" si="624"/>
        <v>4.1420118343193923E-3</v>
      </c>
      <c r="AE732" s="17" t="str">
        <f t="shared" ca="1" si="625"/>
        <v/>
      </c>
      <c r="AF732" s="17" t="str">
        <f t="shared" ca="1" si="626"/>
        <v/>
      </c>
      <c r="AG732" s="17" t="str">
        <f t="shared" ca="1" si="627"/>
        <v/>
      </c>
      <c r="AH732" s="17" t="str">
        <f t="shared" ca="1" si="628"/>
        <v/>
      </c>
      <c r="AI732" s="17" t="str">
        <f t="shared" ca="1" si="629"/>
        <v/>
      </c>
      <c r="AJ732" s="17" t="str">
        <f t="shared" ca="1" si="630"/>
        <v/>
      </c>
      <c r="AK732" s="17" t="str">
        <f t="shared" ca="1" si="631"/>
        <v/>
      </c>
      <c r="AL732" s="17" t="str">
        <f t="shared" ca="1" si="632"/>
        <v/>
      </c>
      <c r="AM732" s="17" t="str">
        <f t="shared" ca="1" si="633"/>
        <v/>
      </c>
      <c r="AN732" s="17">
        <f t="shared" ca="1" si="634"/>
        <v>5.9509202453987609E-2</v>
      </c>
      <c r="AO732" s="17">
        <f t="shared" ca="1" si="635"/>
        <v>0.27164887307236074</v>
      </c>
      <c r="AP732" s="17">
        <f t="shared" ca="1" si="636"/>
        <v>0.1889185580774364</v>
      </c>
      <c r="AQ732" s="17">
        <f t="shared" ca="1" si="637"/>
        <v>2.1058965102286331E-2</v>
      </c>
      <c r="AS732" s="17" t="str">
        <f t="shared" ca="1" si="638"/>
        <v/>
      </c>
      <c r="AT732" s="17" t="str">
        <f t="shared" ca="1" si="639"/>
        <v/>
      </c>
      <c r="AU732" s="17" t="str">
        <f t="shared" ca="1" si="640"/>
        <v/>
      </c>
      <c r="AV732" s="17" t="str">
        <f t="shared" ca="1" si="641"/>
        <v/>
      </c>
      <c r="AW732" s="17" t="str">
        <f t="shared" ca="1" si="642"/>
        <v/>
      </c>
      <c r="AX732" s="17" t="str">
        <f t="shared" ca="1" si="643"/>
        <v/>
      </c>
      <c r="AY732" s="17" t="str">
        <f t="shared" ca="1" si="644"/>
        <v/>
      </c>
      <c r="AZ732" s="17" t="str">
        <f t="shared" ca="1" si="645"/>
        <v/>
      </c>
      <c r="BA732" s="17" t="str">
        <f t="shared" ca="1" si="646"/>
        <v/>
      </c>
      <c r="BB732" s="17">
        <f t="shared" ca="1" si="647"/>
        <v>2.1119834887124878E-2</v>
      </c>
      <c r="BC732" s="17">
        <f t="shared" ca="1" si="648"/>
        <v>0.22725555933178043</v>
      </c>
      <c r="BD732" s="17">
        <f t="shared" ca="1" si="649"/>
        <v>5.8175328238744939E-2</v>
      </c>
      <c r="BE732" s="17">
        <f t="shared" ca="1" si="650"/>
        <v>2.3605773152555187E-3</v>
      </c>
      <c r="BG732" s="17" t="str">
        <f t="shared" ca="1" si="651"/>
        <v/>
      </c>
      <c r="BH732" s="17" t="str">
        <f t="shared" ca="1" si="652"/>
        <v/>
      </c>
      <c r="BI732" s="17" t="str">
        <f t="shared" ca="1" si="653"/>
        <v/>
      </c>
      <c r="BJ732" s="17" t="str">
        <f t="shared" ca="1" si="654"/>
        <v/>
      </c>
      <c r="BK732" s="17" t="str">
        <f t="shared" ca="1" si="655"/>
        <v/>
      </c>
      <c r="BL732" s="17" t="str">
        <f t="shared" ca="1" si="656"/>
        <v/>
      </c>
      <c r="BM732" s="17" t="str">
        <f t="shared" ca="1" si="657"/>
        <v/>
      </c>
      <c r="BN732" s="17" t="str">
        <f t="shared" ca="1" si="658"/>
        <v/>
      </c>
      <c r="BO732" s="17" t="str">
        <f t="shared" ca="1" si="659"/>
        <v/>
      </c>
      <c r="BP732" s="17">
        <f t="shared" ca="1" si="660"/>
        <v>5.2971079499337659E-2</v>
      </c>
      <c r="BQ732" s="17">
        <f t="shared" ca="1" si="661"/>
        <v>0.10455978469819316</v>
      </c>
      <c r="BR732" s="17">
        <f t="shared" ca="1" si="662"/>
        <v>0.13599112684041237</v>
      </c>
      <c r="BS732" s="17">
        <f t="shared" ca="1" si="663"/>
        <v>2.3994347745231792E-2</v>
      </c>
      <c r="BX732">
        <f>IF('Macrobond Imports'!FG731="","",'Macrobond Imports'!FG731)</f>
        <v>239.9</v>
      </c>
      <c r="BY732" t="str">
        <f>IF('Macrobond Imports'!AI731="","",'Macrobond Imports'!AI731)</f>
        <v/>
      </c>
      <c r="CA732" s="37">
        <f t="shared" ca="1" si="664"/>
        <v>0.37321121923297085</v>
      </c>
      <c r="CB732" s="37" t="str">
        <f t="shared" ca="1" si="665"/>
        <v/>
      </c>
    </row>
    <row r="733" spans="1:80" x14ac:dyDescent="0.25">
      <c r="A733" s="10">
        <f>IF('Macrobond Imports'!A732="","",'Macrobond Imports'!A732)</f>
        <v>39387</v>
      </c>
      <c r="B733" s="9" t="str">
        <f>IF('Macrobond Imports'!B732="","",'Macrobond Imports'!B732)</f>
        <v/>
      </c>
      <c r="C733" s="9" t="str">
        <f>IF('Macrobond Imports'!C732="","",'Macrobond Imports'!C732)</f>
        <v/>
      </c>
      <c r="D733" s="9" t="str">
        <f>IF('Macrobond Imports'!Z732="","",'Macrobond Imports'!Z732)</f>
        <v/>
      </c>
      <c r="E733" s="9" t="str">
        <f>IF('Macrobond Imports'!BH732="","",'Macrobond Imports'!BH732)</f>
        <v/>
      </c>
      <c r="F733" s="9" t="str">
        <f>IF('Macrobond Imports'!BJ732="","",'Macrobond Imports'!BJ732)</f>
        <v/>
      </c>
      <c r="G733" s="9" t="str">
        <f>IF('Macrobond Imports'!BK732="","",'Macrobond Imports'!BK732)</f>
        <v/>
      </c>
      <c r="H733" s="9" t="str">
        <f>IF('Macrobond Imports'!BL732="","",'Macrobond Imports'!BL732)</f>
        <v/>
      </c>
      <c r="I733" s="9" t="str">
        <f>IF('Macrobond Imports'!BS732="","",'Macrobond Imports'!BS732)</f>
        <v/>
      </c>
      <c r="J733" s="9" t="str">
        <f>IF('Macrobond Imports'!AA732="","",'Macrobond Imports'!AA732)</f>
        <v/>
      </c>
      <c r="K733" s="9">
        <f>IF('Macrobond Imports'!DF732="","",'Macrobond Imports'!DF732)</f>
        <v>176.7</v>
      </c>
      <c r="L733" s="9">
        <f>IF('Macrobond Imports'!EA732="","",'Macrobond Imports'!EA732)</f>
        <v>229.5</v>
      </c>
      <c r="M733" s="9">
        <f>IF('Macrobond Imports'!FA732="","",'Macrobond Imports'!FA732)</f>
        <v>191.5</v>
      </c>
      <c r="N733" s="9">
        <f>IF('Macrobond Imports'!FC732="","",'Macrobond Imports'!FC732)</f>
        <v>171</v>
      </c>
      <c r="P733" s="16">
        <f t="shared" si="611"/>
        <v>39387</v>
      </c>
      <c r="Q733" s="17" t="str">
        <f t="shared" si="612"/>
        <v/>
      </c>
      <c r="R733" s="17" t="str">
        <f t="shared" si="613"/>
        <v/>
      </c>
      <c r="S733" s="17" t="str">
        <f t="shared" si="614"/>
        <v/>
      </c>
      <c r="T733" s="17" t="str">
        <f t="shared" si="615"/>
        <v/>
      </c>
      <c r="U733" s="17" t="str">
        <f t="shared" si="616"/>
        <v/>
      </c>
      <c r="V733" s="17" t="str">
        <f t="shared" si="617"/>
        <v/>
      </c>
      <c r="W733" s="17" t="str">
        <f t="shared" si="618"/>
        <v/>
      </c>
      <c r="X733" s="17" t="str">
        <f t="shared" si="619"/>
        <v/>
      </c>
      <c r="Y733" s="17" t="str">
        <f t="shared" si="620"/>
        <v/>
      </c>
      <c r="Z733" s="17">
        <f t="shared" si="621"/>
        <v>2.3161551823972282E-2</v>
      </c>
      <c r="AA733" s="17">
        <f t="shared" si="622"/>
        <v>7.042910447761197E-2</v>
      </c>
      <c r="AB733" s="17">
        <f t="shared" si="623"/>
        <v>7.5238629983155558E-2</v>
      </c>
      <c r="AC733" s="17">
        <f t="shared" si="624"/>
        <v>7.6605774896878476E-3</v>
      </c>
      <c r="AE733" s="17" t="str">
        <f t="shared" ca="1" si="625"/>
        <v/>
      </c>
      <c r="AF733" s="17" t="str">
        <f t="shared" ca="1" si="626"/>
        <v/>
      </c>
      <c r="AG733" s="17" t="str">
        <f t="shared" ca="1" si="627"/>
        <v/>
      </c>
      <c r="AH733" s="17" t="str">
        <f t="shared" ca="1" si="628"/>
        <v/>
      </c>
      <c r="AI733" s="17" t="str">
        <f t="shared" ca="1" si="629"/>
        <v/>
      </c>
      <c r="AJ733" s="17" t="str">
        <f t="shared" ca="1" si="630"/>
        <v/>
      </c>
      <c r="AK733" s="17" t="str">
        <f t="shared" ca="1" si="631"/>
        <v/>
      </c>
      <c r="AL733" s="17" t="str">
        <f t="shared" ca="1" si="632"/>
        <v/>
      </c>
      <c r="AM733" s="17" t="str">
        <f t="shared" ca="1" si="633"/>
        <v/>
      </c>
      <c r="AN733" s="17">
        <f t="shared" ca="1" si="634"/>
        <v>7.8754578754578697E-2</v>
      </c>
      <c r="AO733" s="17">
        <f t="shared" ca="1" si="635"/>
        <v>0.21172122492080248</v>
      </c>
      <c r="AP733" s="17">
        <f t="shared" ca="1" si="636"/>
        <v>0.23468729851708581</v>
      </c>
      <c r="AQ733" s="17">
        <f t="shared" ca="1" si="637"/>
        <v>3.3232628398791597E-2</v>
      </c>
      <c r="AS733" s="17" t="str">
        <f t="shared" ca="1" si="638"/>
        <v/>
      </c>
      <c r="AT733" s="17" t="str">
        <f t="shared" ca="1" si="639"/>
        <v/>
      </c>
      <c r="AU733" s="17" t="str">
        <f t="shared" ca="1" si="640"/>
        <v/>
      </c>
      <c r="AV733" s="17" t="str">
        <f t="shared" ca="1" si="641"/>
        <v/>
      </c>
      <c r="AW733" s="17" t="str">
        <f t="shared" ca="1" si="642"/>
        <v/>
      </c>
      <c r="AX733" s="17" t="str">
        <f t="shared" ca="1" si="643"/>
        <v/>
      </c>
      <c r="AY733" s="17" t="str">
        <f t="shared" ca="1" si="644"/>
        <v/>
      </c>
      <c r="AZ733" s="17" t="str">
        <f t="shared" ca="1" si="645"/>
        <v/>
      </c>
      <c r="BA733" s="17" t="str">
        <f t="shared" ca="1" si="646"/>
        <v/>
      </c>
      <c r="BB733" s="17">
        <f t="shared" ca="1" si="647"/>
        <v>0.16447171388520632</v>
      </c>
      <c r="BC733" s="17">
        <f t="shared" ca="1" si="648"/>
        <v>0.78325636511198948</v>
      </c>
      <c r="BD733" s="17">
        <f t="shared" ca="1" si="649"/>
        <v>0.59513245536040227</v>
      </c>
      <c r="BE733" s="17">
        <f t="shared" ca="1" si="650"/>
        <v>5.0668817833324331E-2</v>
      </c>
      <c r="BG733" s="17" t="str">
        <f t="shared" ca="1" si="651"/>
        <v/>
      </c>
      <c r="BH733" s="17" t="str">
        <f t="shared" ca="1" si="652"/>
        <v/>
      </c>
      <c r="BI733" s="17" t="str">
        <f t="shared" ca="1" si="653"/>
        <v/>
      </c>
      <c r="BJ733" s="17" t="str">
        <f t="shared" ca="1" si="654"/>
        <v/>
      </c>
      <c r="BK733" s="17" t="str">
        <f t="shared" ca="1" si="655"/>
        <v/>
      </c>
      <c r="BL733" s="17" t="str">
        <f t="shared" ca="1" si="656"/>
        <v/>
      </c>
      <c r="BM733" s="17" t="str">
        <f t="shared" ca="1" si="657"/>
        <v/>
      </c>
      <c r="BN733" s="17" t="str">
        <f t="shared" ca="1" si="658"/>
        <v/>
      </c>
      <c r="BO733" s="17" t="str">
        <f t="shared" ca="1" si="659"/>
        <v/>
      </c>
      <c r="BP733" s="17">
        <f t="shared" ca="1" si="660"/>
        <v>8.4200028543559791E-2</v>
      </c>
      <c r="BQ733" s="17">
        <f t="shared" ca="1" si="661"/>
        <v>0.25575661659240723</v>
      </c>
      <c r="BR733" s="17">
        <f t="shared" ca="1" si="662"/>
        <v>0.2629855325222068</v>
      </c>
      <c r="BS733" s="17">
        <f t="shared" ca="1" si="663"/>
        <v>2.8672382568609711E-2</v>
      </c>
      <c r="BX733">
        <f>IF('Macrobond Imports'!FG732="","",'Macrobond Imports'!FG732)</f>
        <v>272.39999999999998</v>
      </c>
      <c r="BY733" t="str">
        <f>IF('Macrobond Imports'!AI732="","",'Macrobond Imports'!AI732)</f>
        <v/>
      </c>
      <c r="CA733" s="37">
        <f t="shared" ca="1" si="664"/>
        <v>0.2166145600714604</v>
      </c>
      <c r="CB733" s="37" t="str">
        <f t="shared" ca="1" si="665"/>
        <v/>
      </c>
    </row>
    <row r="734" spans="1:80" x14ac:dyDescent="0.25">
      <c r="A734" s="10">
        <f>IF('Macrobond Imports'!A733="","",'Macrobond Imports'!A733)</f>
        <v>39417</v>
      </c>
      <c r="B734" s="9" t="str">
        <f>IF('Macrobond Imports'!B733="","",'Macrobond Imports'!B733)</f>
        <v/>
      </c>
      <c r="C734" s="9" t="str">
        <f>IF('Macrobond Imports'!C733="","",'Macrobond Imports'!C733)</f>
        <v/>
      </c>
      <c r="D734" s="9" t="str">
        <f>IF('Macrobond Imports'!Z733="","",'Macrobond Imports'!Z733)</f>
        <v/>
      </c>
      <c r="E734" s="9" t="str">
        <f>IF('Macrobond Imports'!BH733="","",'Macrobond Imports'!BH733)</f>
        <v/>
      </c>
      <c r="F734" s="9" t="str">
        <f>IF('Macrobond Imports'!BJ733="","",'Macrobond Imports'!BJ733)</f>
        <v/>
      </c>
      <c r="G734" s="9" t="str">
        <f>IF('Macrobond Imports'!BK733="","",'Macrobond Imports'!BK733)</f>
        <v/>
      </c>
      <c r="H734" s="9" t="str">
        <f>IF('Macrobond Imports'!BL733="","",'Macrobond Imports'!BL733)</f>
        <v/>
      </c>
      <c r="I734" s="9" t="str">
        <f>IF('Macrobond Imports'!BS733="","",'Macrobond Imports'!BS733)</f>
        <v/>
      </c>
      <c r="J734" s="9" t="str">
        <f>IF('Macrobond Imports'!AA733="","",'Macrobond Imports'!AA733)</f>
        <v/>
      </c>
      <c r="K734" s="9">
        <f>IF('Macrobond Imports'!DF733="","",'Macrobond Imports'!DF733)</f>
        <v>176.9</v>
      </c>
      <c r="L734" s="9">
        <f>IF('Macrobond Imports'!EA733="","",'Macrobond Imports'!EA733)</f>
        <v>235.6</v>
      </c>
      <c r="M734" s="9">
        <f>IF('Macrobond Imports'!FA733="","",'Macrobond Imports'!FA733)</f>
        <v>191.1</v>
      </c>
      <c r="N734" s="9">
        <f>IF('Macrobond Imports'!FC733="","",'Macrobond Imports'!FC733)</f>
        <v>171.2</v>
      </c>
      <c r="P734" s="16">
        <f t="shared" si="611"/>
        <v>39417</v>
      </c>
      <c r="Q734" s="17" t="str">
        <f t="shared" si="612"/>
        <v/>
      </c>
      <c r="R734" s="17" t="str">
        <f t="shared" si="613"/>
        <v/>
      </c>
      <c r="S734" s="17" t="str">
        <f t="shared" si="614"/>
        <v/>
      </c>
      <c r="T734" s="17" t="str">
        <f t="shared" si="615"/>
        <v/>
      </c>
      <c r="U734" s="17" t="str">
        <f t="shared" si="616"/>
        <v/>
      </c>
      <c r="V734" s="17" t="str">
        <f t="shared" si="617"/>
        <v/>
      </c>
      <c r="W734" s="17" t="str">
        <f t="shared" si="618"/>
        <v/>
      </c>
      <c r="X734" s="17" t="str">
        <f t="shared" si="619"/>
        <v/>
      </c>
      <c r="Y734" s="17" t="str">
        <f t="shared" si="620"/>
        <v/>
      </c>
      <c r="Z734" s="17">
        <f t="shared" si="621"/>
        <v>1.1318619128466434E-3</v>
      </c>
      <c r="AA734" s="17">
        <f t="shared" si="622"/>
        <v>2.6579520697167736E-2</v>
      </c>
      <c r="AB734" s="17">
        <f t="shared" si="623"/>
        <v>-2.0887728459529908E-3</v>
      </c>
      <c r="AC734" s="17">
        <f t="shared" si="624"/>
        <v>1.1695906432747094E-3</v>
      </c>
      <c r="AE734" s="17" t="str">
        <f t="shared" ca="1" si="625"/>
        <v/>
      </c>
      <c r="AF734" s="17" t="str">
        <f t="shared" ca="1" si="626"/>
        <v/>
      </c>
      <c r="AG734" s="17" t="str">
        <f t="shared" ca="1" si="627"/>
        <v/>
      </c>
      <c r="AH734" s="17" t="str">
        <f t="shared" ca="1" si="628"/>
        <v/>
      </c>
      <c r="AI734" s="17" t="str">
        <f t="shared" ca="1" si="629"/>
        <v/>
      </c>
      <c r="AJ734" s="17" t="str">
        <f t="shared" ca="1" si="630"/>
        <v/>
      </c>
      <c r="AK734" s="17" t="str">
        <f t="shared" ca="1" si="631"/>
        <v/>
      </c>
      <c r="AL734" s="17" t="str">
        <f t="shared" ca="1" si="632"/>
        <v/>
      </c>
      <c r="AM734" s="17" t="str">
        <f t="shared" ca="1" si="633"/>
        <v/>
      </c>
      <c r="AN734" s="17">
        <f t="shared" ca="1" si="634"/>
        <v>7.4074074074074181E-2</v>
      </c>
      <c r="AO734" s="17">
        <f t="shared" ca="1" si="635"/>
        <v>0.20573183213920165</v>
      </c>
      <c r="AP734" s="17">
        <f t="shared" ca="1" si="636"/>
        <v>0.20491803278688536</v>
      </c>
      <c r="AQ734" s="17">
        <f t="shared" ca="1" si="637"/>
        <v>3.3816425120772875E-2</v>
      </c>
      <c r="AS734" s="17" t="str">
        <f t="shared" ca="1" si="638"/>
        <v/>
      </c>
      <c r="AT734" s="17" t="str">
        <f t="shared" ca="1" si="639"/>
        <v/>
      </c>
      <c r="AU734" s="17" t="str">
        <f t="shared" ca="1" si="640"/>
        <v/>
      </c>
      <c r="AV734" s="17" t="str">
        <f t="shared" ca="1" si="641"/>
        <v/>
      </c>
      <c r="AW734" s="17" t="str">
        <f t="shared" ca="1" si="642"/>
        <v/>
      </c>
      <c r="AX734" s="17" t="str">
        <f t="shared" ca="1" si="643"/>
        <v/>
      </c>
      <c r="AY734" s="17" t="str">
        <f t="shared" ca="1" si="644"/>
        <v/>
      </c>
      <c r="AZ734" s="17" t="str">
        <f t="shared" ca="1" si="645"/>
        <v/>
      </c>
      <c r="BA734" s="17" t="str">
        <f t="shared" ca="1" si="646"/>
        <v/>
      </c>
      <c r="BB734" s="17">
        <f t="shared" ca="1" si="647"/>
        <v>0.1346660516380398</v>
      </c>
      <c r="BC734" s="17">
        <f t="shared" ca="1" si="648"/>
        <v>0.80720046647590249</v>
      </c>
      <c r="BD734" s="17">
        <f t="shared" ca="1" si="649"/>
        <v>0.41548848552892448</v>
      </c>
      <c r="BE734" s="17">
        <f t="shared" ca="1" si="650"/>
        <v>5.3096629805119422E-2</v>
      </c>
      <c r="BG734" s="17" t="str">
        <f t="shared" ca="1" si="651"/>
        <v/>
      </c>
      <c r="BH734" s="17" t="str">
        <f t="shared" ca="1" si="652"/>
        <v/>
      </c>
      <c r="BI734" s="17" t="str">
        <f t="shared" ca="1" si="653"/>
        <v/>
      </c>
      <c r="BJ734" s="17" t="str">
        <f t="shared" ca="1" si="654"/>
        <v/>
      </c>
      <c r="BK734" s="17" t="str">
        <f t="shared" ca="1" si="655"/>
        <v/>
      </c>
      <c r="BL734" s="17" t="str">
        <f t="shared" ca="1" si="656"/>
        <v/>
      </c>
      <c r="BM734" s="17" t="str">
        <f t="shared" ca="1" si="657"/>
        <v/>
      </c>
      <c r="BN734" s="17" t="str">
        <f t="shared" ca="1" si="658"/>
        <v/>
      </c>
      <c r="BO734" s="17" t="str">
        <f t="shared" ca="1" si="659"/>
        <v/>
      </c>
      <c r="BP734" s="17">
        <f t="shared" ca="1" si="660"/>
        <v>7.7746162026934629E-2</v>
      </c>
      <c r="BQ734" s="17">
        <f t="shared" ca="1" si="661"/>
        <v>0.30929611431210557</v>
      </c>
      <c r="BR734" s="17">
        <f t="shared" ca="1" si="662"/>
        <v>0.2416326530612245</v>
      </c>
      <c r="BS734" s="17">
        <f t="shared" ca="1" si="663"/>
        <v>2.6204964812156506E-2</v>
      </c>
      <c r="BX734">
        <f>IF('Macrobond Imports'!FG733="","",'Macrobond Imports'!FG733)</f>
        <v>280.89999999999998</v>
      </c>
      <c r="BY734" t="str">
        <f>IF('Macrobond Imports'!AI733="","",'Macrobond Imports'!AI733)</f>
        <v/>
      </c>
      <c r="CA734" s="37">
        <f t="shared" ca="1" si="664"/>
        <v>0.17629815745393618</v>
      </c>
      <c r="CB734" s="37" t="str">
        <f t="shared" ca="1" si="665"/>
        <v/>
      </c>
    </row>
    <row r="735" spans="1:80" x14ac:dyDescent="0.25">
      <c r="A735" s="10">
        <f>IF('Macrobond Imports'!A734="","",'Macrobond Imports'!A734)</f>
        <v>39448</v>
      </c>
      <c r="B735" s="9" t="str">
        <f>IF('Macrobond Imports'!B734="","",'Macrobond Imports'!B734)</f>
        <v/>
      </c>
      <c r="C735" s="9" t="str">
        <f>IF('Macrobond Imports'!C734="","",'Macrobond Imports'!C734)</f>
        <v/>
      </c>
      <c r="D735" s="9" t="str">
        <f>IF('Macrobond Imports'!Z734="","",'Macrobond Imports'!Z734)</f>
        <v/>
      </c>
      <c r="E735" s="9" t="str">
        <f>IF('Macrobond Imports'!BH734="","",'Macrobond Imports'!BH734)</f>
        <v/>
      </c>
      <c r="F735" s="9" t="str">
        <f>IF('Macrobond Imports'!BJ734="","",'Macrobond Imports'!BJ734)</f>
        <v/>
      </c>
      <c r="G735" s="9" t="str">
        <f>IF('Macrobond Imports'!BK734="","",'Macrobond Imports'!BK734)</f>
        <v/>
      </c>
      <c r="H735" s="9" t="str">
        <f>IF('Macrobond Imports'!BL734="","",'Macrobond Imports'!BL734)</f>
        <v/>
      </c>
      <c r="I735" s="9" t="str">
        <f>IF('Macrobond Imports'!BS734="","",'Macrobond Imports'!BS734)</f>
        <v/>
      </c>
      <c r="J735" s="9" t="str">
        <f>IF('Macrobond Imports'!AA734="","",'Macrobond Imports'!AA734)</f>
        <v/>
      </c>
      <c r="K735" s="9">
        <f>IF('Macrobond Imports'!DF734="","",'Macrobond Imports'!DF734)</f>
        <v>179.2</v>
      </c>
      <c r="L735" s="9">
        <f>IF('Macrobond Imports'!EA734="","",'Macrobond Imports'!EA734)</f>
        <v>243.3</v>
      </c>
      <c r="M735" s="9">
        <f>IF('Macrobond Imports'!FA734="","",'Macrobond Imports'!FA734)</f>
        <v>195.8</v>
      </c>
      <c r="N735" s="9">
        <f>IF('Macrobond Imports'!FC734="","",'Macrobond Imports'!FC734)</f>
        <v>172.7</v>
      </c>
      <c r="P735" s="16">
        <f t="shared" si="611"/>
        <v>39448</v>
      </c>
      <c r="Q735" s="17" t="str">
        <f t="shared" si="612"/>
        <v/>
      </c>
      <c r="R735" s="17" t="str">
        <f t="shared" si="613"/>
        <v/>
      </c>
      <c r="S735" s="17" t="str">
        <f t="shared" si="614"/>
        <v/>
      </c>
      <c r="T735" s="17" t="str">
        <f t="shared" si="615"/>
        <v/>
      </c>
      <c r="U735" s="17" t="str">
        <f t="shared" si="616"/>
        <v/>
      </c>
      <c r="V735" s="17" t="str">
        <f t="shared" si="617"/>
        <v/>
      </c>
      <c r="W735" s="17" t="str">
        <f t="shared" si="618"/>
        <v/>
      </c>
      <c r="X735" s="17" t="str">
        <f t="shared" si="619"/>
        <v/>
      </c>
      <c r="Y735" s="17" t="str">
        <f t="shared" si="620"/>
        <v/>
      </c>
      <c r="Z735" s="17">
        <f t="shared" si="621"/>
        <v>1.3001695873374741E-2</v>
      </c>
      <c r="AA735" s="17">
        <f t="shared" si="622"/>
        <v>3.2682512733446689E-2</v>
      </c>
      <c r="AB735" s="17">
        <f t="shared" si="623"/>
        <v>2.4594453165881935E-2</v>
      </c>
      <c r="AC735" s="17">
        <f t="shared" si="624"/>
        <v>8.761682242990565E-3</v>
      </c>
      <c r="AE735" s="17" t="str">
        <f t="shared" ca="1" si="625"/>
        <v/>
      </c>
      <c r="AF735" s="17" t="str">
        <f t="shared" ca="1" si="626"/>
        <v/>
      </c>
      <c r="AG735" s="17" t="str">
        <f t="shared" ca="1" si="627"/>
        <v/>
      </c>
      <c r="AH735" s="17" t="str">
        <f t="shared" ca="1" si="628"/>
        <v/>
      </c>
      <c r="AI735" s="17" t="str">
        <f t="shared" ca="1" si="629"/>
        <v/>
      </c>
      <c r="AJ735" s="17" t="str">
        <f t="shared" ca="1" si="630"/>
        <v/>
      </c>
      <c r="AK735" s="17" t="str">
        <f t="shared" ca="1" si="631"/>
        <v/>
      </c>
      <c r="AL735" s="17" t="str">
        <f t="shared" ca="1" si="632"/>
        <v/>
      </c>
      <c r="AM735" s="17" t="str">
        <f t="shared" ca="1" si="633"/>
        <v/>
      </c>
      <c r="AN735" s="17">
        <f t="shared" ca="1" si="634"/>
        <v>9.2017062766605706E-2</v>
      </c>
      <c r="AO735" s="17">
        <f t="shared" ca="1" si="635"/>
        <v>0.31584640346133042</v>
      </c>
      <c r="AP735" s="17">
        <f t="shared" ca="1" si="636"/>
        <v>0.25593329057087888</v>
      </c>
      <c r="AQ735" s="17">
        <f t="shared" ca="1" si="637"/>
        <v>4.2874396135265558E-2</v>
      </c>
      <c r="AS735" s="17" t="str">
        <f t="shared" ca="1" si="638"/>
        <v/>
      </c>
      <c r="AT735" s="17" t="str">
        <f t="shared" ca="1" si="639"/>
        <v/>
      </c>
      <c r="AU735" s="17" t="str">
        <f t="shared" ca="1" si="640"/>
        <v/>
      </c>
      <c r="AV735" s="17" t="str">
        <f t="shared" ca="1" si="641"/>
        <v/>
      </c>
      <c r="AW735" s="17" t="str">
        <f t="shared" ca="1" si="642"/>
        <v/>
      </c>
      <c r="AX735" s="17" t="str">
        <f t="shared" ca="1" si="643"/>
        <v/>
      </c>
      <c r="AY735" s="17" t="str">
        <f t="shared" ca="1" si="644"/>
        <v/>
      </c>
      <c r="AZ735" s="17" t="str">
        <f t="shared" ca="1" si="645"/>
        <v/>
      </c>
      <c r="BA735" s="17" t="str">
        <f t="shared" ca="1" si="646"/>
        <v/>
      </c>
      <c r="BB735" s="17">
        <f t="shared" ca="1" si="647"/>
        <v>0.15926485850776739</v>
      </c>
      <c r="BC735" s="17">
        <f t="shared" ca="1" si="648"/>
        <v>0.65832371573910486</v>
      </c>
      <c r="BD735" s="17">
        <f t="shared" ca="1" si="649"/>
        <v>0.46081450339780261</v>
      </c>
      <c r="BE735" s="17">
        <f t="shared" ca="1" si="650"/>
        <v>7.2610344293436491E-2</v>
      </c>
      <c r="BG735" s="17" t="str">
        <f t="shared" ca="1" si="651"/>
        <v/>
      </c>
      <c r="BH735" s="17" t="str">
        <f t="shared" ca="1" si="652"/>
        <v/>
      </c>
      <c r="BI735" s="17" t="str">
        <f t="shared" ca="1" si="653"/>
        <v/>
      </c>
      <c r="BJ735" s="17" t="str">
        <f t="shared" ca="1" si="654"/>
        <v/>
      </c>
      <c r="BK735" s="17" t="str">
        <f t="shared" ca="1" si="655"/>
        <v/>
      </c>
      <c r="BL735" s="17" t="str">
        <f t="shared" ca="1" si="656"/>
        <v/>
      </c>
      <c r="BM735" s="17" t="str">
        <f t="shared" ca="1" si="657"/>
        <v/>
      </c>
      <c r="BN735" s="17" t="str">
        <f t="shared" ca="1" si="658"/>
        <v/>
      </c>
      <c r="BO735" s="17" t="str">
        <f t="shared" ca="1" si="659"/>
        <v/>
      </c>
      <c r="BP735" s="17">
        <f t="shared" ca="1" si="660"/>
        <v>8.8001994901616865E-2</v>
      </c>
      <c r="BQ735" s="17">
        <f t="shared" ca="1" si="661"/>
        <v>0.42659980348819349</v>
      </c>
      <c r="BR735" s="17">
        <f t="shared" ca="1" si="662"/>
        <v>0.24330119706726316</v>
      </c>
      <c r="BS735" s="17">
        <f t="shared" ca="1" si="663"/>
        <v>3.6890700093449746E-2</v>
      </c>
      <c r="BX735">
        <f>IF('Macrobond Imports'!FG734="","",'Macrobond Imports'!FG734)</f>
        <v>288.3</v>
      </c>
      <c r="BY735" t="str">
        <f>IF('Macrobond Imports'!AI734="","",'Macrobond Imports'!AI734)</f>
        <v/>
      </c>
      <c r="CA735" s="37">
        <f t="shared" ca="1" si="664"/>
        <v>0.40840254030288237</v>
      </c>
      <c r="CB735" s="37" t="str">
        <f t="shared" ca="1" si="665"/>
        <v/>
      </c>
    </row>
    <row r="736" spans="1:80" x14ac:dyDescent="0.25">
      <c r="A736" s="10">
        <f>IF('Macrobond Imports'!A735="","",'Macrobond Imports'!A735)</f>
        <v>39479</v>
      </c>
      <c r="B736" s="9" t="str">
        <f>IF('Macrobond Imports'!B735="","",'Macrobond Imports'!B735)</f>
        <v/>
      </c>
      <c r="C736" s="9" t="str">
        <f>IF('Macrobond Imports'!C735="","",'Macrobond Imports'!C735)</f>
        <v/>
      </c>
      <c r="D736" s="9" t="str">
        <f>IF('Macrobond Imports'!Z735="","",'Macrobond Imports'!Z735)</f>
        <v/>
      </c>
      <c r="E736" s="9" t="str">
        <f>IF('Macrobond Imports'!BH735="","",'Macrobond Imports'!BH735)</f>
        <v/>
      </c>
      <c r="F736" s="9" t="str">
        <f>IF('Macrobond Imports'!BJ735="","",'Macrobond Imports'!BJ735)</f>
        <v/>
      </c>
      <c r="G736" s="9" t="str">
        <f>IF('Macrobond Imports'!BK735="","",'Macrobond Imports'!BK735)</f>
        <v/>
      </c>
      <c r="H736" s="9" t="str">
        <f>IF('Macrobond Imports'!BL735="","",'Macrobond Imports'!BL735)</f>
        <v/>
      </c>
      <c r="I736" s="9" t="str">
        <f>IF('Macrobond Imports'!BS735="","",'Macrobond Imports'!BS735)</f>
        <v/>
      </c>
      <c r="J736" s="9" t="str">
        <f>IF('Macrobond Imports'!AA735="","",'Macrobond Imports'!AA735)</f>
        <v/>
      </c>
      <c r="K736" s="9">
        <f>IF('Macrobond Imports'!DF735="","",'Macrobond Imports'!DF735)</f>
        <v>180.8</v>
      </c>
      <c r="L736" s="9">
        <f>IF('Macrobond Imports'!EA735="","",'Macrobond Imports'!EA735)</f>
        <v>253.3</v>
      </c>
      <c r="M736" s="9">
        <f>IF('Macrobond Imports'!FA735="","",'Macrobond Imports'!FA735)</f>
        <v>198</v>
      </c>
      <c r="N736" s="9">
        <f>IF('Macrobond Imports'!FC735="","",'Macrobond Imports'!FC735)</f>
        <v>173.8</v>
      </c>
      <c r="P736" s="16">
        <f t="shared" si="611"/>
        <v>39479</v>
      </c>
      <c r="Q736" s="17" t="str">
        <f t="shared" si="612"/>
        <v/>
      </c>
      <c r="R736" s="17" t="str">
        <f t="shared" si="613"/>
        <v/>
      </c>
      <c r="S736" s="17" t="str">
        <f t="shared" si="614"/>
        <v/>
      </c>
      <c r="T736" s="17" t="str">
        <f t="shared" si="615"/>
        <v/>
      </c>
      <c r="U736" s="17" t="str">
        <f t="shared" si="616"/>
        <v/>
      </c>
      <c r="V736" s="17" t="str">
        <f t="shared" si="617"/>
        <v/>
      </c>
      <c r="W736" s="17" t="str">
        <f t="shared" si="618"/>
        <v/>
      </c>
      <c r="X736" s="17" t="str">
        <f t="shared" si="619"/>
        <v/>
      </c>
      <c r="Y736" s="17" t="str">
        <f t="shared" si="620"/>
        <v/>
      </c>
      <c r="Z736" s="17">
        <f t="shared" si="621"/>
        <v>8.9285714285716189E-3</v>
      </c>
      <c r="AA736" s="17">
        <f t="shared" si="622"/>
        <v>4.110152075626794E-2</v>
      </c>
      <c r="AB736" s="17">
        <f t="shared" si="623"/>
        <v>1.1235955056179803E-2</v>
      </c>
      <c r="AC736" s="17">
        <f t="shared" si="624"/>
        <v>6.3694267515925773E-3</v>
      </c>
      <c r="AE736" s="17" t="str">
        <f t="shared" ca="1" si="625"/>
        <v/>
      </c>
      <c r="AF736" s="17" t="str">
        <f t="shared" ca="1" si="626"/>
        <v/>
      </c>
      <c r="AG736" s="17" t="str">
        <f t="shared" ca="1" si="627"/>
        <v/>
      </c>
      <c r="AH736" s="17" t="str">
        <f t="shared" ca="1" si="628"/>
        <v/>
      </c>
      <c r="AI736" s="17" t="str">
        <f t="shared" ca="1" si="629"/>
        <v/>
      </c>
      <c r="AJ736" s="17" t="str">
        <f t="shared" ca="1" si="630"/>
        <v/>
      </c>
      <c r="AK736" s="17" t="str">
        <f t="shared" ca="1" si="631"/>
        <v/>
      </c>
      <c r="AL736" s="17" t="str">
        <f t="shared" ca="1" si="632"/>
        <v/>
      </c>
      <c r="AM736" s="17" t="str">
        <f t="shared" ca="1" si="633"/>
        <v/>
      </c>
      <c r="AN736" s="17">
        <f t="shared" ca="1" si="634"/>
        <v>9.3768905021173632E-2</v>
      </c>
      <c r="AO736" s="17">
        <f t="shared" ca="1" si="635"/>
        <v>0.25644841269841279</v>
      </c>
      <c r="AP736" s="17">
        <f t="shared" ca="1" si="636"/>
        <v>0.23287671232876717</v>
      </c>
      <c r="AQ736" s="17">
        <f t="shared" ca="1" si="637"/>
        <v>4.9516908212560384E-2</v>
      </c>
      <c r="AS736" s="17" t="str">
        <f t="shared" ca="1" si="638"/>
        <v/>
      </c>
      <c r="AT736" s="17" t="str">
        <f t="shared" ca="1" si="639"/>
        <v/>
      </c>
      <c r="AU736" s="17" t="str">
        <f t="shared" ca="1" si="640"/>
        <v/>
      </c>
      <c r="AV736" s="17" t="str">
        <f t="shared" ca="1" si="641"/>
        <v/>
      </c>
      <c r="AW736" s="17" t="str">
        <f t="shared" ca="1" si="642"/>
        <v/>
      </c>
      <c r="AX736" s="17" t="str">
        <f t="shared" ca="1" si="643"/>
        <v/>
      </c>
      <c r="AY736" s="17" t="str">
        <f t="shared" ca="1" si="644"/>
        <v/>
      </c>
      <c r="AZ736" s="17" t="str">
        <f t="shared" ca="1" si="645"/>
        <v/>
      </c>
      <c r="BA736" s="17" t="str">
        <f t="shared" ca="1" si="646"/>
        <v/>
      </c>
      <c r="BB736" s="17">
        <f t="shared" ca="1" si="647"/>
        <v>9.6093258227679224E-2</v>
      </c>
      <c r="BC736" s="17">
        <f t="shared" ca="1" si="648"/>
        <v>0.48391833072721258</v>
      </c>
      <c r="BD736" s="17">
        <f t="shared" ca="1" si="649"/>
        <v>0.1428405666011463</v>
      </c>
      <c r="BE736" s="17">
        <f t="shared" ca="1" si="650"/>
        <v>6.7123408881735847E-2</v>
      </c>
      <c r="BG736" s="17" t="str">
        <f t="shared" ca="1" si="651"/>
        <v/>
      </c>
      <c r="BH736" s="17" t="str">
        <f t="shared" ca="1" si="652"/>
        <v/>
      </c>
      <c r="BI736" s="17" t="str">
        <f t="shared" ca="1" si="653"/>
        <v/>
      </c>
      <c r="BJ736" s="17" t="str">
        <f t="shared" ca="1" si="654"/>
        <v/>
      </c>
      <c r="BK736" s="17" t="str">
        <f t="shared" ca="1" si="655"/>
        <v/>
      </c>
      <c r="BL736" s="17" t="str">
        <f t="shared" ca="1" si="656"/>
        <v/>
      </c>
      <c r="BM736" s="17" t="str">
        <f t="shared" ca="1" si="657"/>
        <v/>
      </c>
      <c r="BN736" s="17" t="str">
        <f t="shared" ca="1" si="658"/>
        <v/>
      </c>
      <c r="BO736" s="17" t="str">
        <f t="shared" ca="1" si="659"/>
        <v/>
      </c>
      <c r="BP736" s="17">
        <f t="shared" ca="1" si="660"/>
        <v>0.12976528313911562</v>
      </c>
      <c r="BQ736" s="17">
        <f t="shared" ca="1" si="661"/>
        <v>0.62671657290864879</v>
      </c>
      <c r="BR736" s="17">
        <f t="shared" ca="1" si="662"/>
        <v>0.3501785360047609</v>
      </c>
      <c r="BS736" s="17">
        <f t="shared" ca="1" si="663"/>
        <v>5.8864151103455109E-2</v>
      </c>
      <c r="BX736">
        <f>IF('Macrobond Imports'!FG735="","",'Macrobond Imports'!FG735)</f>
        <v>309.10000000000002</v>
      </c>
      <c r="BY736" t="str">
        <f>IF('Macrobond Imports'!AI735="","",'Macrobond Imports'!AI735)</f>
        <v/>
      </c>
      <c r="CA736" s="37">
        <f t="shared" ca="1" si="664"/>
        <v>0.31924882629107976</v>
      </c>
      <c r="CB736" s="37" t="str">
        <f t="shared" ca="1" si="665"/>
        <v/>
      </c>
    </row>
    <row r="737" spans="1:80" x14ac:dyDescent="0.25">
      <c r="A737" s="10">
        <f>IF('Macrobond Imports'!A736="","",'Macrobond Imports'!A736)</f>
        <v>39508</v>
      </c>
      <c r="B737" s="9" t="str">
        <f>IF('Macrobond Imports'!B736="","",'Macrobond Imports'!B736)</f>
        <v/>
      </c>
      <c r="C737" s="9" t="str">
        <f>IF('Macrobond Imports'!C736="","",'Macrobond Imports'!C736)</f>
        <v/>
      </c>
      <c r="D737" s="9" t="str">
        <f>IF('Macrobond Imports'!Z736="","",'Macrobond Imports'!Z736)</f>
        <v/>
      </c>
      <c r="E737" s="9" t="str">
        <f>IF('Macrobond Imports'!BH736="","",'Macrobond Imports'!BH736)</f>
        <v/>
      </c>
      <c r="F737" s="9" t="str">
        <f>IF('Macrobond Imports'!BJ736="","",'Macrobond Imports'!BJ736)</f>
        <v/>
      </c>
      <c r="G737" s="9" t="str">
        <f>IF('Macrobond Imports'!BK736="","",'Macrobond Imports'!BK736)</f>
        <v/>
      </c>
      <c r="H737" s="9" t="str">
        <f>IF('Macrobond Imports'!BL736="","",'Macrobond Imports'!BL736)</f>
        <v/>
      </c>
      <c r="I737" s="9" t="str">
        <f>IF('Macrobond Imports'!BS736="","",'Macrobond Imports'!BS736)</f>
        <v/>
      </c>
      <c r="J737" s="9" t="str">
        <f>IF('Macrobond Imports'!AA736="","",'Macrobond Imports'!AA736)</f>
        <v/>
      </c>
      <c r="K737" s="9">
        <f>IF('Macrobond Imports'!DF736="","",'Macrobond Imports'!DF736)</f>
        <v>184.6</v>
      </c>
      <c r="L737" s="9">
        <f>IF('Macrobond Imports'!EA736="","",'Macrobond Imports'!EA736)</f>
        <v>264.2</v>
      </c>
      <c r="M737" s="9">
        <f>IF('Macrobond Imports'!FA736="","",'Macrobond Imports'!FA736)</f>
        <v>207.8</v>
      </c>
      <c r="N737" s="9">
        <f>IF('Macrobond Imports'!FC736="","",'Macrobond Imports'!FC736)</f>
        <v>175.9</v>
      </c>
      <c r="P737" s="16">
        <f t="shared" si="611"/>
        <v>39508</v>
      </c>
      <c r="Q737" s="17" t="str">
        <f t="shared" si="612"/>
        <v/>
      </c>
      <c r="R737" s="17" t="str">
        <f t="shared" si="613"/>
        <v/>
      </c>
      <c r="S737" s="17" t="str">
        <f t="shared" si="614"/>
        <v/>
      </c>
      <c r="T737" s="17" t="str">
        <f t="shared" si="615"/>
        <v/>
      </c>
      <c r="U737" s="17" t="str">
        <f t="shared" si="616"/>
        <v/>
      </c>
      <c r="V737" s="17" t="str">
        <f t="shared" si="617"/>
        <v/>
      </c>
      <c r="W737" s="17" t="str">
        <f t="shared" si="618"/>
        <v/>
      </c>
      <c r="X737" s="17" t="str">
        <f t="shared" si="619"/>
        <v/>
      </c>
      <c r="Y737" s="17" t="str">
        <f t="shared" si="620"/>
        <v/>
      </c>
      <c r="Z737" s="17">
        <f t="shared" si="621"/>
        <v>2.1017699115044142E-2</v>
      </c>
      <c r="AA737" s="17">
        <f t="shared" si="622"/>
        <v>4.3031977891827777E-2</v>
      </c>
      <c r="AB737" s="17">
        <f t="shared" si="623"/>
        <v>4.9494949494949481E-2</v>
      </c>
      <c r="AC737" s="17">
        <f t="shared" si="624"/>
        <v>1.2082853855005737E-2</v>
      </c>
      <c r="AE737" s="17" t="str">
        <f t="shared" ca="1" si="625"/>
        <v/>
      </c>
      <c r="AF737" s="17" t="str">
        <f t="shared" ca="1" si="626"/>
        <v/>
      </c>
      <c r="AG737" s="17" t="str">
        <f t="shared" ca="1" si="627"/>
        <v/>
      </c>
      <c r="AH737" s="17" t="str">
        <f t="shared" ca="1" si="628"/>
        <v/>
      </c>
      <c r="AI737" s="17" t="str">
        <f t="shared" ca="1" si="629"/>
        <v/>
      </c>
      <c r="AJ737" s="17" t="str">
        <f t="shared" ca="1" si="630"/>
        <v/>
      </c>
      <c r="AK737" s="17" t="str">
        <f t="shared" ca="1" si="631"/>
        <v/>
      </c>
      <c r="AL737" s="17" t="str">
        <f t="shared" ca="1" si="632"/>
        <v/>
      </c>
      <c r="AM737" s="17" t="str">
        <f t="shared" ca="1" si="633"/>
        <v/>
      </c>
      <c r="AN737" s="17">
        <f t="shared" ca="1" si="634"/>
        <v>0.10737852429514105</v>
      </c>
      <c r="AO737" s="17">
        <f t="shared" ca="1" si="635"/>
        <v>0.29764243614931241</v>
      </c>
      <c r="AP737" s="17">
        <f t="shared" ca="1" si="636"/>
        <v>0.26245443499392485</v>
      </c>
      <c r="AQ737" s="17">
        <f t="shared" ca="1" si="637"/>
        <v>5.7726999398677092E-2</v>
      </c>
      <c r="AS737" s="17" t="str">
        <f t="shared" ca="1" si="638"/>
        <v/>
      </c>
      <c r="AT737" s="17" t="str">
        <f t="shared" ca="1" si="639"/>
        <v/>
      </c>
      <c r="AU737" s="17" t="str">
        <f t="shared" ca="1" si="640"/>
        <v/>
      </c>
      <c r="AV737" s="17" t="str">
        <f t="shared" ca="1" si="641"/>
        <v/>
      </c>
      <c r="AW737" s="17" t="str">
        <f t="shared" ca="1" si="642"/>
        <v/>
      </c>
      <c r="AX737" s="17" t="str">
        <f t="shared" ca="1" si="643"/>
        <v/>
      </c>
      <c r="AY737" s="17" t="str">
        <f t="shared" ca="1" si="644"/>
        <v/>
      </c>
      <c r="AZ737" s="17" t="str">
        <f t="shared" ca="1" si="645"/>
        <v/>
      </c>
      <c r="BA737" s="17" t="str">
        <f t="shared" ca="1" si="646"/>
        <v/>
      </c>
      <c r="BB737" s="17">
        <f t="shared" ca="1" si="647"/>
        <v>0.18581094655087016</v>
      </c>
      <c r="BC737" s="17">
        <f t="shared" ca="1" si="648"/>
        <v>0.58135766741923911</v>
      </c>
      <c r="BD737" s="17">
        <f t="shared" ca="1" si="649"/>
        <v>0.39810382753321827</v>
      </c>
      <c r="BE737" s="17">
        <f t="shared" ca="1" si="650"/>
        <v>0.1144185088444345</v>
      </c>
      <c r="BG737" s="17" t="str">
        <f t="shared" ca="1" si="651"/>
        <v/>
      </c>
      <c r="BH737" s="17" t="str">
        <f t="shared" ca="1" si="652"/>
        <v/>
      </c>
      <c r="BI737" s="17" t="str">
        <f t="shared" ca="1" si="653"/>
        <v/>
      </c>
      <c r="BJ737" s="17" t="str">
        <f t="shared" ca="1" si="654"/>
        <v/>
      </c>
      <c r="BK737" s="17" t="str">
        <f t="shared" ca="1" si="655"/>
        <v/>
      </c>
      <c r="BL737" s="17" t="str">
        <f t="shared" ca="1" si="656"/>
        <v/>
      </c>
      <c r="BM737" s="17" t="str">
        <f t="shared" ca="1" si="657"/>
        <v/>
      </c>
      <c r="BN737" s="17" t="str">
        <f t="shared" ca="1" si="658"/>
        <v/>
      </c>
      <c r="BO737" s="17" t="str">
        <f t="shared" ca="1" si="659"/>
        <v/>
      </c>
      <c r="BP737" s="17">
        <f t="shared" ca="1" si="660"/>
        <v>0.15995664777268392</v>
      </c>
      <c r="BQ737" s="17">
        <f t="shared" ca="1" si="661"/>
        <v>0.69051184977369928</v>
      </c>
      <c r="BR737" s="17">
        <f t="shared" ca="1" si="662"/>
        <v>0.40676930214132345</v>
      </c>
      <c r="BS737" s="17">
        <f t="shared" ca="1" si="663"/>
        <v>8.3323763173558385E-2</v>
      </c>
      <c r="BX737">
        <f>IF('Macrobond Imports'!FG736="","",'Macrobond Imports'!FG736)</f>
        <v>329.7</v>
      </c>
      <c r="BY737" t="str">
        <f>IF('Macrobond Imports'!AI736="","",'Macrobond Imports'!AI736)</f>
        <v/>
      </c>
      <c r="CA737" s="37">
        <f t="shared" ca="1" si="664"/>
        <v>0.44605263157894726</v>
      </c>
      <c r="CB737" s="37" t="str">
        <f t="shared" ca="1" si="665"/>
        <v/>
      </c>
    </row>
    <row r="738" spans="1:80" x14ac:dyDescent="0.25">
      <c r="A738" s="10">
        <f>IF('Macrobond Imports'!A737="","",'Macrobond Imports'!A737)</f>
        <v>39539</v>
      </c>
      <c r="B738" s="9" t="str">
        <f>IF('Macrobond Imports'!B737="","",'Macrobond Imports'!B737)</f>
        <v/>
      </c>
      <c r="C738" s="9" t="str">
        <f>IF('Macrobond Imports'!C737="","",'Macrobond Imports'!C737)</f>
        <v/>
      </c>
      <c r="D738" s="9" t="str">
        <f>IF('Macrobond Imports'!Z737="","",'Macrobond Imports'!Z737)</f>
        <v/>
      </c>
      <c r="E738" s="9" t="str">
        <f>IF('Macrobond Imports'!BH737="","",'Macrobond Imports'!BH737)</f>
        <v/>
      </c>
      <c r="F738" s="9" t="str">
        <f>IF('Macrobond Imports'!BJ737="","",'Macrobond Imports'!BJ737)</f>
        <v/>
      </c>
      <c r="G738" s="9" t="str">
        <f>IF('Macrobond Imports'!BK737="","",'Macrobond Imports'!BK737)</f>
        <v/>
      </c>
      <c r="H738" s="9" t="str">
        <f>IF('Macrobond Imports'!BL737="","",'Macrobond Imports'!BL737)</f>
        <v/>
      </c>
      <c r="I738" s="9" t="str">
        <f>IF('Macrobond Imports'!BS737="","",'Macrobond Imports'!BS737)</f>
        <v/>
      </c>
      <c r="J738" s="9" t="str">
        <f>IF('Macrobond Imports'!AA737="","",'Macrobond Imports'!AA737)</f>
        <v/>
      </c>
      <c r="K738" s="9">
        <f>IF('Macrobond Imports'!DF737="","",'Macrobond Imports'!DF737)</f>
        <v>186.4</v>
      </c>
      <c r="L738" s="9">
        <f>IF('Macrobond Imports'!EA737="","",'Macrobond Imports'!EA737)</f>
        <v>272.8</v>
      </c>
      <c r="M738" s="9">
        <f>IF('Macrobond Imports'!FA737="","",'Macrobond Imports'!FA737)</f>
        <v>207.7</v>
      </c>
      <c r="N738" s="9">
        <f>IF('Macrobond Imports'!FC737="","",'Macrobond Imports'!FC737)</f>
        <v>178.3</v>
      </c>
      <c r="P738" s="16">
        <f t="shared" si="611"/>
        <v>39539</v>
      </c>
      <c r="Q738" s="17" t="str">
        <f t="shared" si="612"/>
        <v/>
      </c>
      <c r="R738" s="17" t="str">
        <f t="shared" si="613"/>
        <v/>
      </c>
      <c r="S738" s="17" t="str">
        <f t="shared" si="614"/>
        <v/>
      </c>
      <c r="T738" s="17" t="str">
        <f t="shared" si="615"/>
        <v/>
      </c>
      <c r="U738" s="17" t="str">
        <f t="shared" si="616"/>
        <v/>
      </c>
      <c r="V738" s="17" t="str">
        <f t="shared" si="617"/>
        <v/>
      </c>
      <c r="W738" s="17" t="str">
        <f t="shared" si="618"/>
        <v/>
      </c>
      <c r="X738" s="17" t="str">
        <f t="shared" si="619"/>
        <v/>
      </c>
      <c r="Y738" s="17" t="str">
        <f t="shared" si="620"/>
        <v/>
      </c>
      <c r="Z738" s="17">
        <f t="shared" si="621"/>
        <v>9.750812567713929E-3</v>
      </c>
      <c r="AA738" s="17">
        <f t="shared" si="622"/>
        <v>3.2551097653293004E-2</v>
      </c>
      <c r="AB738" s="17">
        <f t="shared" si="623"/>
        <v>-4.8123195380189721E-4</v>
      </c>
      <c r="AC738" s="17">
        <f t="shared" si="624"/>
        <v>1.3644115974985827E-2</v>
      </c>
      <c r="AE738" s="17" t="str">
        <f t="shared" ca="1" si="625"/>
        <v/>
      </c>
      <c r="AF738" s="17" t="str">
        <f t="shared" ca="1" si="626"/>
        <v/>
      </c>
      <c r="AG738" s="17" t="str">
        <f t="shared" ca="1" si="627"/>
        <v/>
      </c>
      <c r="AH738" s="17" t="str">
        <f t="shared" ca="1" si="628"/>
        <v/>
      </c>
      <c r="AI738" s="17" t="str">
        <f t="shared" ca="1" si="629"/>
        <v/>
      </c>
      <c r="AJ738" s="17" t="str">
        <f t="shared" ca="1" si="630"/>
        <v/>
      </c>
      <c r="AK738" s="17" t="str">
        <f t="shared" ca="1" si="631"/>
        <v/>
      </c>
      <c r="AL738" s="17" t="str">
        <f t="shared" ca="1" si="632"/>
        <v/>
      </c>
      <c r="AM738" s="17" t="str">
        <f t="shared" ca="1" si="633"/>
        <v/>
      </c>
      <c r="AN738" s="17">
        <f t="shared" ca="1" si="634"/>
        <v>0.10754604872251927</v>
      </c>
      <c r="AO738" s="17">
        <f t="shared" ca="1" si="635"/>
        <v>0.33725490196078445</v>
      </c>
      <c r="AP738" s="17">
        <f t="shared" ca="1" si="636"/>
        <v>0.24296828246558944</v>
      </c>
      <c r="AQ738" s="17">
        <f t="shared" ca="1" si="637"/>
        <v>6.3208109719737671E-2</v>
      </c>
      <c r="AS738" s="17" t="str">
        <f t="shared" ca="1" si="638"/>
        <v/>
      </c>
      <c r="AT738" s="17" t="str">
        <f t="shared" ca="1" si="639"/>
        <v/>
      </c>
      <c r="AU738" s="17" t="str">
        <f t="shared" ca="1" si="640"/>
        <v/>
      </c>
      <c r="AV738" s="17" t="str">
        <f t="shared" ca="1" si="641"/>
        <v/>
      </c>
      <c r="AW738" s="17" t="str">
        <f t="shared" ca="1" si="642"/>
        <v/>
      </c>
      <c r="AX738" s="17" t="str">
        <f t="shared" ca="1" si="643"/>
        <v/>
      </c>
      <c r="AY738" s="17" t="str">
        <f t="shared" ca="1" si="644"/>
        <v/>
      </c>
      <c r="AZ738" s="17" t="str">
        <f t="shared" ca="1" si="645"/>
        <v/>
      </c>
      <c r="BA738" s="17" t="str">
        <f t="shared" ca="1" si="646"/>
        <v/>
      </c>
      <c r="BB738" s="17">
        <f t="shared" ca="1" si="647"/>
        <v>0.17066224124817975</v>
      </c>
      <c r="BC738" s="17">
        <f t="shared" ca="1" si="648"/>
        <v>0.58055287184269377</v>
      </c>
      <c r="BD738" s="17">
        <f t="shared" ca="1" si="649"/>
        <v>0.26617937885337817</v>
      </c>
      <c r="BE738" s="17">
        <f t="shared" ca="1" si="650"/>
        <v>0.13615091463540541</v>
      </c>
      <c r="BG738" s="17" t="str">
        <f t="shared" ca="1" si="651"/>
        <v/>
      </c>
      <c r="BH738" s="17" t="str">
        <f t="shared" ca="1" si="652"/>
        <v/>
      </c>
      <c r="BI738" s="17" t="str">
        <f t="shared" ca="1" si="653"/>
        <v/>
      </c>
      <c r="BJ738" s="17" t="str">
        <f t="shared" ca="1" si="654"/>
        <v/>
      </c>
      <c r="BK738" s="17" t="str">
        <f t="shared" ca="1" si="655"/>
        <v/>
      </c>
      <c r="BL738" s="17" t="str">
        <f t="shared" ca="1" si="656"/>
        <v/>
      </c>
      <c r="BM738" s="17" t="str">
        <f t="shared" ca="1" si="657"/>
        <v/>
      </c>
      <c r="BN738" s="17" t="str">
        <f t="shared" ca="1" si="658"/>
        <v/>
      </c>
      <c r="BO738" s="17" t="str">
        <f t="shared" ca="1" si="659"/>
        <v/>
      </c>
      <c r="BP738" s="17">
        <f t="shared" ca="1" si="660"/>
        <v>0.16494961155448973</v>
      </c>
      <c r="BQ738" s="17">
        <f t="shared" ca="1" si="661"/>
        <v>0.61897137447092887</v>
      </c>
      <c r="BR738" s="17">
        <f t="shared" ca="1" si="662"/>
        <v>0.3600195588785613</v>
      </c>
      <c r="BS738" s="17">
        <f t="shared" ca="1" si="663"/>
        <v>0.10392355881935256</v>
      </c>
      <c r="BX738">
        <f>IF('Macrobond Imports'!FG737="","",'Macrobond Imports'!FG737)</f>
        <v>340.8</v>
      </c>
      <c r="BY738" t="str">
        <f>IF('Macrobond Imports'!AI737="","",'Macrobond Imports'!AI737)</f>
        <v/>
      </c>
      <c r="CA738" s="37">
        <f t="shared" ca="1" si="664"/>
        <v>0.51130820399113097</v>
      </c>
      <c r="CB738" s="37" t="str">
        <f t="shared" ca="1" si="665"/>
        <v/>
      </c>
    </row>
    <row r="739" spans="1:80" x14ac:dyDescent="0.25">
      <c r="A739" s="10">
        <f>IF('Macrobond Imports'!A738="","",'Macrobond Imports'!A738)</f>
        <v>39569</v>
      </c>
      <c r="B739" s="9" t="str">
        <f>IF('Macrobond Imports'!B738="","",'Macrobond Imports'!B738)</f>
        <v/>
      </c>
      <c r="C739" s="9" t="str">
        <f>IF('Macrobond Imports'!C738="","",'Macrobond Imports'!C738)</f>
        <v/>
      </c>
      <c r="D739" s="9" t="str">
        <f>IF('Macrobond Imports'!Z738="","",'Macrobond Imports'!Z738)</f>
        <v/>
      </c>
      <c r="E739" s="9" t="str">
        <f>IF('Macrobond Imports'!BH738="","",'Macrobond Imports'!BH738)</f>
        <v/>
      </c>
      <c r="F739" s="9" t="str">
        <f>IF('Macrobond Imports'!BJ738="","",'Macrobond Imports'!BJ738)</f>
        <v/>
      </c>
      <c r="G739" s="9" t="str">
        <f>IF('Macrobond Imports'!BK738="","",'Macrobond Imports'!BK738)</f>
        <v/>
      </c>
      <c r="H739" s="9" t="str">
        <f>IF('Macrobond Imports'!BL738="","",'Macrobond Imports'!BL738)</f>
        <v/>
      </c>
      <c r="I739" s="9" t="str">
        <f>IF('Macrobond Imports'!BS738="","",'Macrobond Imports'!BS738)</f>
        <v/>
      </c>
      <c r="J739" s="9" t="str">
        <f>IF('Macrobond Imports'!AA738="","",'Macrobond Imports'!AA738)</f>
        <v/>
      </c>
      <c r="K739" s="9">
        <f>IF('Macrobond Imports'!DF738="","",'Macrobond Imports'!DF738)</f>
        <v>191.1</v>
      </c>
      <c r="L739" s="9">
        <f>IF('Macrobond Imports'!EA738="","",'Macrobond Imports'!EA738)</f>
        <v>287.3</v>
      </c>
      <c r="M739" s="9">
        <f>IF('Macrobond Imports'!FA738="","",'Macrobond Imports'!FA738)</f>
        <v>219.7</v>
      </c>
      <c r="N739" s="9">
        <f>IF('Macrobond Imports'!FC738="","",'Macrobond Imports'!FC738)</f>
        <v>181.1</v>
      </c>
      <c r="P739" s="16">
        <f t="shared" si="611"/>
        <v>39569</v>
      </c>
      <c r="Q739" s="17" t="str">
        <f t="shared" si="612"/>
        <v/>
      </c>
      <c r="R739" s="17" t="str">
        <f t="shared" si="613"/>
        <v/>
      </c>
      <c r="S739" s="17" t="str">
        <f t="shared" si="614"/>
        <v/>
      </c>
      <c r="T739" s="17" t="str">
        <f t="shared" si="615"/>
        <v/>
      </c>
      <c r="U739" s="17" t="str">
        <f t="shared" si="616"/>
        <v/>
      </c>
      <c r="V739" s="17" t="str">
        <f t="shared" si="617"/>
        <v/>
      </c>
      <c r="W739" s="17" t="str">
        <f t="shared" si="618"/>
        <v/>
      </c>
      <c r="X739" s="17" t="str">
        <f t="shared" si="619"/>
        <v/>
      </c>
      <c r="Y739" s="17" t="str">
        <f t="shared" si="620"/>
        <v/>
      </c>
      <c r="Z739" s="17">
        <f t="shared" si="621"/>
        <v>2.5214592274678038E-2</v>
      </c>
      <c r="AA739" s="17">
        <f t="shared" si="622"/>
        <v>5.3152492668621765E-2</v>
      </c>
      <c r="AB739" s="17">
        <f t="shared" si="623"/>
        <v>5.7775637939335489E-2</v>
      </c>
      <c r="AC739" s="17">
        <f t="shared" si="624"/>
        <v>1.5703869882220944E-2</v>
      </c>
      <c r="AE739" s="17" t="str">
        <f t="shared" ca="1" si="625"/>
        <v/>
      </c>
      <c r="AF739" s="17" t="str">
        <f t="shared" ca="1" si="626"/>
        <v/>
      </c>
      <c r="AG739" s="17" t="str">
        <f t="shared" ca="1" si="627"/>
        <v/>
      </c>
      <c r="AH739" s="17" t="str">
        <f t="shared" ca="1" si="628"/>
        <v/>
      </c>
      <c r="AI739" s="17" t="str">
        <f t="shared" ca="1" si="629"/>
        <v/>
      </c>
      <c r="AJ739" s="17" t="str">
        <f t="shared" ca="1" si="630"/>
        <v/>
      </c>
      <c r="AK739" s="17" t="str">
        <f t="shared" ca="1" si="631"/>
        <v/>
      </c>
      <c r="AL739" s="17" t="str">
        <f t="shared" ca="1" si="632"/>
        <v/>
      </c>
      <c r="AM739" s="17" t="str">
        <f t="shared" ca="1" si="633"/>
        <v/>
      </c>
      <c r="AN739" s="17">
        <f t="shared" ca="1" si="634"/>
        <v>0.12610489098408961</v>
      </c>
      <c r="AO739" s="17">
        <f t="shared" ca="1" si="635"/>
        <v>0.40283203125</v>
      </c>
      <c r="AP739" s="17">
        <f t="shared" ca="1" si="636"/>
        <v>0.28931924882629101</v>
      </c>
      <c r="AQ739" s="17">
        <f t="shared" ca="1" si="637"/>
        <v>7.413997627520752E-2</v>
      </c>
      <c r="AS739" s="17" t="str">
        <f t="shared" ca="1" si="638"/>
        <v/>
      </c>
      <c r="AT739" s="17" t="str">
        <f t="shared" ca="1" si="639"/>
        <v/>
      </c>
      <c r="AU739" s="17" t="str">
        <f t="shared" ca="1" si="640"/>
        <v/>
      </c>
      <c r="AV739" s="17" t="str">
        <f t="shared" ca="1" si="641"/>
        <v/>
      </c>
      <c r="AW739" s="17" t="str">
        <f t="shared" ca="1" si="642"/>
        <v/>
      </c>
      <c r="AX739" s="17" t="str">
        <f t="shared" ca="1" si="643"/>
        <v/>
      </c>
      <c r="AY739" s="17" t="str">
        <f t="shared" ca="1" si="644"/>
        <v/>
      </c>
      <c r="AZ739" s="17" t="str">
        <f t="shared" ca="1" si="645"/>
        <v/>
      </c>
      <c r="BA739" s="17" t="str">
        <f t="shared" ca="1" si="646"/>
        <v/>
      </c>
      <c r="BB739" s="17">
        <f t="shared" ca="1" si="647"/>
        <v>0.24809902424869823</v>
      </c>
      <c r="BC739" s="17">
        <f t="shared" ca="1" si="648"/>
        <v>0.65501427788135658</v>
      </c>
      <c r="BD739" s="17">
        <f t="shared" ca="1" si="649"/>
        <v>0.51586130381185091</v>
      </c>
      <c r="BE739" s="17">
        <f t="shared" ca="1" si="650"/>
        <v>0.17889387906848575</v>
      </c>
      <c r="BG739" s="17" t="str">
        <f t="shared" ca="1" si="651"/>
        <v/>
      </c>
      <c r="BH739" s="17" t="str">
        <f t="shared" ca="1" si="652"/>
        <v/>
      </c>
      <c r="BI739" s="17" t="str">
        <f t="shared" ca="1" si="653"/>
        <v/>
      </c>
      <c r="BJ739" s="17" t="str">
        <f t="shared" ca="1" si="654"/>
        <v/>
      </c>
      <c r="BK739" s="17" t="str">
        <f t="shared" ca="1" si="655"/>
        <v/>
      </c>
      <c r="BL739" s="17" t="str">
        <f t="shared" ca="1" si="656"/>
        <v/>
      </c>
      <c r="BM739" s="17" t="str">
        <f t="shared" ca="1" si="657"/>
        <v/>
      </c>
      <c r="BN739" s="17" t="str">
        <f t="shared" ca="1" si="658"/>
        <v/>
      </c>
      <c r="BO739" s="17" t="str">
        <f t="shared" ca="1" si="659"/>
        <v/>
      </c>
      <c r="BP739" s="17">
        <f t="shared" ca="1" si="660"/>
        <v>0.16962939689439405</v>
      </c>
      <c r="BQ739" s="17">
        <f t="shared" ca="1" si="661"/>
        <v>0.56713305898491129</v>
      </c>
      <c r="BR739" s="17">
        <f t="shared" ca="1" si="662"/>
        <v>0.316202032872267</v>
      </c>
      <c r="BS739" s="17">
        <f t="shared" ca="1" si="663"/>
        <v>0.12161724975206045</v>
      </c>
      <c r="BX739">
        <f>IF('Macrobond Imports'!FG738="","",'Macrobond Imports'!FG738)</f>
        <v>376.1</v>
      </c>
      <c r="BY739" t="str">
        <f>IF('Macrobond Imports'!AI738="","",'Macrobond Imports'!AI738)</f>
        <v/>
      </c>
      <c r="CA739" s="37">
        <f t="shared" ca="1" si="664"/>
        <v>0.64379370629370625</v>
      </c>
      <c r="CB739" s="37" t="str">
        <f t="shared" ca="1" si="665"/>
        <v/>
      </c>
    </row>
    <row r="740" spans="1:80" x14ac:dyDescent="0.25">
      <c r="A740" s="10">
        <f>IF('Macrobond Imports'!A739="","",'Macrobond Imports'!A739)</f>
        <v>39600</v>
      </c>
      <c r="B740" s="9" t="str">
        <f>IF('Macrobond Imports'!B739="","",'Macrobond Imports'!B739)</f>
        <v/>
      </c>
      <c r="C740" s="9" t="str">
        <f>IF('Macrobond Imports'!C739="","",'Macrobond Imports'!C739)</f>
        <v/>
      </c>
      <c r="D740" s="9" t="str">
        <f>IF('Macrobond Imports'!Z739="","",'Macrobond Imports'!Z739)</f>
        <v/>
      </c>
      <c r="E740" s="9" t="str">
        <f>IF('Macrobond Imports'!BH739="","",'Macrobond Imports'!BH739)</f>
        <v/>
      </c>
      <c r="F740" s="9" t="str">
        <f>IF('Macrobond Imports'!BJ739="","",'Macrobond Imports'!BJ739)</f>
        <v/>
      </c>
      <c r="G740" s="9" t="str">
        <f>IF('Macrobond Imports'!BK739="","",'Macrobond Imports'!BK739)</f>
        <v/>
      </c>
      <c r="H740" s="9" t="str">
        <f>IF('Macrobond Imports'!BL739="","",'Macrobond Imports'!BL739)</f>
        <v/>
      </c>
      <c r="I740" s="9" t="str">
        <f>IF('Macrobond Imports'!BS739="","",'Macrobond Imports'!BS739)</f>
        <v/>
      </c>
      <c r="J740" s="9" t="str">
        <f>IF('Macrobond Imports'!AA739="","",'Macrobond Imports'!AA739)</f>
        <v/>
      </c>
      <c r="K740" s="9">
        <f>IF('Macrobond Imports'!DF739="","",'Macrobond Imports'!DF739)</f>
        <v>195.3</v>
      </c>
      <c r="L740" s="9">
        <f>IF('Macrobond Imports'!EA739="","",'Macrobond Imports'!EA739)</f>
        <v>294.2</v>
      </c>
      <c r="M740" s="9">
        <f>IF('Macrobond Imports'!FA739="","",'Macrobond Imports'!FA739)</f>
        <v>230</v>
      </c>
      <c r="N740" s="9">
        <f>IF('Macrobond Imports'!FC739="","",'Macrobond Imports'!FC739)</f>
        <v>183.7</v>
      </c>
      <c r="P740" s="16">
        <f t="shared" si="611"/>
        <v>39600</v>
      </c>
      <c r="Q740" s="17" t="str">
        <f t="shared" si="612"/>
        <v/>
      </c>
      <c r="R740" s="17" t="str">
        <f t="shared" si="613"/>
        <v/>
      </c>
      <c r="S740" s="17" t="str">
        <f t="shared" si="614"/>
        <v/>
      </c>
      <c r="T740" s="17" t="str">
        <f t="shared" si="615"/>
        <v/>
      </c>
      <c r="U740" s="17" t="str">
        <f t="shared" si="616"/>
        <v/>
      </c>
      <c r="V740" s="17" t="str">
        <f t="shared" si="617"/>
        <v/>
      </c>
      <c r="W740" s="17" t="str">
        <f t="shared" si="618"/>
        <v/>
      </c>
      <c r="X740" s="17" t="str">
        <f t="shared" si="619"/>
        <v/>
      </c>
      <c r="Y740" s="17" t="str">
        <f t="shared" si="620"/>
        <v/>
      </c>
      <c r="Z740" s="17">
        <f t="shared" si="621"/>
        <v>2.1978021978022122E-2</v>
      </c>
      <c r="AA740" s="17">
        <f t="shared" si="622"/>
        <v>2.4016707274625793E-2</v>
      </c>
      <c r="AB740" s="17">
        <f t="shared" si="623"/>
        <v>4.6882111970869333E-2</v>
      </c>
      <c r="AC740" s="17">
        <f t="shared" si="624"/>
        <v>1.4356709000552081E-2</v>
      </c>
      <c r="AE740" s="17" t="str">
        <f t="shared" ca="1" si="625"/>
        <v/>
      </c>
      <c r="AF740" s="17" t="str">
        <f t="shared" ca="1" si="626"/>
        <v/>
      </c>
      <c r="AG740" s="17" t="str">
        <f t="shared" ca="1" si="627"/>
        <v/>
      </c>
      <c r="AH740" s="17" t="str">
        <f t="shared" ca="1" si="628"/>
        <v/>
      </c>
      <c r="AI740" s="17" t="str">
        <f t="shared" ca="1" si="629"/>
        <v/>
      </c>
      <c r="AJ740" s="17" t="str">
        <f t="shared" ca="1" si="630"/>
        <v/>
      </c>
      <c r="AK740" s="17" t="str">
        <f t="shared" ca="1" si="631"/>
        <v/>
      </c>
      <c r="AL740" s="17" t="str">
        <f t="shared" ca="1" si="632"/>
        <v/>
      </c>
      <c r="AM740" s="17" t="str">
        <f t="shared" ca="1" si="633"/>
        <v/>
      </c>
      <c r="AN740" s="17">
        <f t="shared" ca="1" si="634"/>
        <v>0.14612676056338025</v>
      </c>
      <c r="AO740" s="17">
        <f t="shared" ca="1" si="635"/>
        <v>0.42884895580378823</v>
      </c>
      <c r="AP740" s="17">
        <f t="shared" ca="1" si="636"/>
        <v>0.34110787172011658</v>
      </c>
      <c r="AQ740" s="17">
        <f t="shared" ca="1" si="637"/>
        <v>8.6982248520709904E-2</v>
      </c>
      <c r="AS740" s="17" t="str">
        <f t="shared" ca="1" si="638"/>
        <v/>
      </c>
      <c r="AT740" s="17" t="str">
        <f t="shared" ca="1" si="639"/>
        <v/>
      </c>
      <c r="AU740" s="17" t="str">
        <f t="shared" ca="1" si="640"/>
        <v/>
      </c>
      <c r="AV740" s="17" t="str">
        <f t="shared" ca="1" si="641"/>
        <v/>
      </c>
      <c r="AW740" s="17" t="str">
        <f t="shared" ca="1" si="642"/>
        <v/>
      </c>
      <c r="AX740" s="17" t="str">
        <f t="shared" ca="1" si="643"/>
        <v/>
      </c>
      <c r="AY740" s="17" t="str">
        <f t="shared" ca="1" si="644"/>
        <v/>
      </c>
      <c r="AZ740" s="17" t="str">
        <f t="shared" ca="1" si="645"/>
        <v/>
      </c>
      <c r="BA740" s="17" t="str">
        <f t="shared" ca="1" si="646"/>
        <v/>
      </c>
      <c r="BB740" s="17">
        <f t="shared" ca="1" si="647"/>
        <v>0.25280127409965614</v>
      </c>
      <c r="BC740" s="17">
        <f t="shared" ca="1" si="648"/>
        <v>0.53758601571853371</v>
      </c>
      <c r="BD740" s="17">
        <f t="shared" ca="1" si="649"/>
        <v>0.50082194450151829</v>
      </c>
      <c r="BE740" s="17">
        <f t="shared" ca="1" si="650"/>
        <v>0.18952416035756547</v>
      </c>
      <c r="BG740" s="17" t="str">
        <f t="shared" ca="1" si="651"/>
        <v/>
      </c>
      <c r="BH740" s="17" t="str">
        <f t="shared" ca="1" si="652"/>
        <v/>
      </c>
      <c r="BI740" s="17" t="str">
        <f t="shared" ca="1" si="653"/>
        <v/>
      </c>
      <c r="BJ740" s="17" t="str">
        <f t="shared" ca="1" si="654"/>
        <v/>
      </c>
      <c r="BK740" s="17" t="str">
        <f t="shared" ca="1" si="655"/>
        <v/>
      </c>
      <c r="BL740" s="17" t="str">
        <f t="shared" ca="1" si="656"/>
        <v/>
      </c>
      <c r="BM740" s="17" t="str">
        <f t="shared" ca="1" si="657"/>
        <v/>
      </c>
      <c r="BN740" s="17" t="str">
        <f t="shared" ca="1" si="658"/>
        <v/>
      </c>
      <c r="BO740" s="17" t="str">
        <f t="shared" ca="1" si="659"/>
        <v/>
      </c>
      <c r="BP740" s="17">
        <f t="shared" ca="1" si="660"/>
        <v>0.2188459560913556</v>
      </c>
      <c r="BQ740" s="17">
        <f t="shared" ca="1" si="661"/>
        <v>0.55931825977672167</v>
      </c>
      <c r="BR740" s="17">
        <f t="shared" ca="1" si="662"/>
        <v>0.44855269322638702</v>
      </c>
      <c r="BS740" s="17">
        <f t="shared" ca="1" si="663"/>
        <v>0.1513590843086734</v>
      </c>
      <c r="BX740">
        <f>IF('Macrobond Imports'!FG739="","",'Macrobond Imports'!FG739)</f>
        <v>388.4</v>
      </c>
      <c r="BY740" t="str">
        <f>IF('Macrobond Imports'!AI739="","",'Macrobond Imports'!AI739)</f>
        <v/>
      </c>
      <c r="CA740" s="37">
        <f t="shared" ca="1" si="664"/>
        <v>0.66552315608919388</v>
      </c>
      <c r="CB740" s="37" t="str">
        <f t="shared" ca="1" si="665"/>
        <v/>
      </c>
    </row>
    <row r="741" spans="1:80" x14ac:dyDescent="0.25">
      <c r="A741" s="10">
        <f>IF('Macrobond Imports'!A740="","",'Macrobond Imports'!A740)</f>
        <v>39630</v>
      </c>
      <c r="B741" s="9" t="str">
        <f>IF('Macrobond Imports'!B740="","",'Macrobond Imports'!B740)</f>
        <v/>
      </c>
      <c r="C741" s="9" t="str">
        <f>IF('Macrobond Imports'!C740="","",'Macrobond Imports'!C740)</f>
        <v/>
      </c>
      <c r="D741" s="9" t="str">
        <f>IF('Macrobond Imports'!Z740="","",'Macrobond Imports'!Z740)</f>
        <v/>
      </c>
      <c r="E741" s="9" t="str">
        <f>IF('Macrobond Imports'!BH740="","",'Macrobond Imports'!BH740)</f>
        <v/>
      </c>
      <c r="F741" s="9" t="str">
        <f>IF('Macrobond Imports'!BJ740="","",'Macrobond Imports'!BJ740)</f>
        <v/>
      </c>
      <c r="G741" s="9" t="str">
        <f>IF('Macrobond Imports'!BK740="","",'Macrobond Imports'!BK740)</f>
        <v/>
      </c>
      <c r="H741" s="9" t="str">
        <f>IF('Macrobond Imports'!BL740="","",'Macrobond Imports'!BL740)</f>
        <v/>
      </c>
      <c r="I741" s="9" t="str">
        <f>IF('Macrobond Imports'!BS740="","",'Macrobond Imports'!BS740)</f>
        <v/>
      </c>
      <c r="J741" s="9" t="str">
        <f>IF('Macrobond Imports'!AA740="","",'Macrobond Imports'!AA740)</f>
        <v/>
      </c>
      <c r="K741" s="9">
        <f>IF('Macrobond Imports'!DF740="","",'Macrobond Imports'!DF740)</f>
        <v>200.6</v>
      </c>
      <c r="L741" s="9">
        <f>IF('Macrobond Imports'!EA740="","",'Macrobond Imports'!EA740)</f>
        <v>303.39999999999998</v>
      </c>
      <c r="M741" s="9">
        <f>IF('Macrobond Imports'!FA740="","",'Macrobond Imports'!FA740)</f>
        <v>240.8</v>
      </c>
      <c r="N741" s="9">
        <f>IF('Macrobond Imports'!FC740="","",'Macrobond Imports'!FC740)</f>
        <v>187.4</v>
      </c>
      <c r="P741" s="16">
        <f t="shared" si="611"/>
        <v>39630</v>
      </c>
      <c r="Q741" s="17" t="str">
        <f t="shared" si="612"/>
        <v/>
      </c>
      <c r="R741" s="17" t="str">
        <f t="shared" si="613"/>
        <v/>
      </c>
      <c r="S741" s="17" t="str">
        <f t="shared" si="614"/>
        <v/>
      </c>
      <c r="T741" s="17" t="str">
        <f t="shared" si="615"/>
        <v/>
      </c>
      <c r="U741" s="17" t="str">
        <f t="shared" si="616"/>
        <v/>
      </c>
      <c r="V741" s="17" t="str">
        <f t="shared" si="617"/>
        <v/>
      </c>
      <c r="W741" s="17" t="str">
        <f t="shared" si="618"/>
        <v/>
      </c>
      <c r="X741" s="17" t="str">
        <f t="shared" si="619"/>
        <v/>
      </c>
      <c r="Y741" s="17" t="str">
        <f t="shared" si="620"/>
        <v/>
      </c>
      <c r="Z741" s="17">
        <f t="shared" si="621"/>
        <v>2.7137736815156188E-2</v>
      </c>
      <c r="AA741" s="17">
        <f t="shared" si="622"/>
        <v>3.1271244051665592E-2</v>
      </c>
      <c r="AB741" s="17">
        <f t="shared" si="623"/>
        <v>4.6956521739130563E-2</v>
      </c>
      <c r="AC741" s="17">
        <f t="shared" si="624"/>
        <v>2.0141535111594999E-2</v>
      </c>
      <c r="AE741" s="17" t="str">
        <f t="shared" ca="1" si="625"/>
        <v/>
      </c>
      <c r="AF741" s="17" t="str">
        <f t="shared" ca="1" si="626"/>
        <v/>
      </c>
      <c r="AG741" s="17" t="str">
        <f t="shared" ca="1" si="627"/>
        <v/>
      </c>
      <c r="AH741" s="17" t="str">
        <f t="shared" ca="1" si="628"/>
        <v/>
      </c>
      <c r="AI741" s="17" t="str">
        <f t="shared" ca="1" si="629"/>
        <v/>
      </c>
      <c r="AJ741" s="17" t="str">
        <f t="shared" ca="1" si="630"/>
        <v/>
      </c>
      <c r="AK741" s="17" t="str">
        <f t="shared" ca="1" si="631"/>
        <v/>
      </c>
      <c r="AL741" s="17" t="str">
        <f t="shared" ca="1" si="632"/>
        <v/>
      </c>
      <c r="AM741" s="17" t="str">
        <f t="shared" ca="1" si="633"/>
        <v/>
      </c>
      <c r="AN741" s="17">
        <f t="shared" ca="1" si="634"/>
        <v>0.16763678696158313</v>
      </c>
      <c r="AO741" s="17">
        <f t="shared" ca="1" si="635"/>
        <v>0.48944526264113897</v>
      </c>
      <c r="AP741" s="17">
        <f t="shared" ca="1" si="636"/>
        <v>0.37129840546697057</v>
      </c>
      <c r="AQ741" s="17">
        <f t="shared" ca="1" si="637"/>
        <v>0.10495283018867929</v>
      </c>
      <c r="AS741" s="17" t="str">
        <f t="shared" ca="1" si="638"/>
        <v/>
      </c>
      <c r="AT741" s="17" t="str">
        <f t="shared" ca="1" si="639"/>
        <v/>
      </c>
      <c r="AU741" s="17" t="str">
        <f t="shared" ca="1" si="640"/>
        <v/>
      </c>
      <c r="AV741" s="17" t="str">
        <f t="shared" ca="1" si="641"/>
        <v/>
      </c>
      <c r="AW741" s="17" t="str">
        <f t="shared" ca="1" si="642"/>
        <v/>
      </c>
      <c r="AX741" s="17" t="str">
        <f t="shared" ca="1" si="643"/>
        <v/>
      </c>
      <c r="AY741" s="17" t="str">
        <f t="shared" ca="1" si="644"/>
        <v/>
      </c>
      <c r="AZ741" s="17" t="str">
        <f t="shared" ca="1" si="645"/>
        <v/>
      </c>
      <c r="BA741" s="17" t="str">
        <f t="shared" ca="1" si="646"/>
        <v/>
      </c>
      <c r="BB741" s="17">
        <f t="shared" ca="1" si="647"/>
        <v>0.34134372733347829</v>
      </c>
      <c r="BC741" s="17">
        <f t="shared" ca="1" si="648"/>
        <v>0.52997678759160216</v>
      </c>
      <c r="BD741" s="17">
        <f t="shared" ca="1" si="649"/>
        <v>0.80667462220887631</v>
      </c>
      <c r="BE741" s="17">
        <f t="shared" ca="1" si="650"/>
        <v>0.22031787701982819</v>
      </c>
      <c r="BG741" s="17" t="str">
        <f t="shared" ca="1" si="651"/>
        <v/>
      </c>
      <c r="BH741" s="17" t="str">
        <f t="shared" ca="1" si="652"/>
        <v/>
      </c>
      <c r="BI741" s="17" t="str">
        <f t="shared" ca="1" si="653"/>
        <v/>
      </c>
      <c r="BJ741" s="17" t="str">
        <f t="shared" ca="1" si="654"/>
        <v/>
      </c>
      <c r="BK741" s="17" t="str">
        <f t="shared" ca="1" si="655"/>
        <v/>
      </c>
      <c r="BL741" s="17" t="str">
        <f t="shared" ca="1" si="656"/>
        <v/>
      </c>
      <c r="BM741" s="17" t="str">
        <f t="shared" ca="1" si="657"/>
        <v/>
      </c>
      <c r="BN741" s="17" t="str">
        <f t="shared" ca="1" si="658"/>
        <v/>
      </c>
      <c r="BO741" s="17" t="str">
        <f t="shared" ca="1" si="659"/>
        <v/>
      </c>
      <c r="BP741" s="17">
        <f t="shared" ca="1" si="660"/>
        <v>0.25310033681441313</v>
      </c>
      <c r="BQ741" s="17">
        <f t="shared" ca="1" si="661"/>
        <v>0.55505922893006421</v>
      </c>
      <c r="BR741" s="17">
        <f t="shared" ca="1" si="662"/>
        <v>0.51247285957090716</v>
      </c>
      <c r="BS741" s="17">
        <f t="shared" ca="1" si="663"/>
        <v>0.17748259949861378</v>
      </c>
      <c r="BX741">
        <f>IF('Macrobond Imports'!FG740="","",'Macrobond Imports'!FG740)</f>
        <v>404.7</v>
      </c>
      <c r="BY741" t="str">
        <f>IF('Macrobond Imports'!AI740="","",'Macrobond Imports'!AI740)</f>
        <v/>
      </c>
      <c r="CA741" s="37">
        <f t="shared" ca="1" si="664"/>
        <v>0.80026690391459065</v>
      </c>
      <c r="CB741" s="37" t="str">
        <f t="shared" ca="1" si="665"/>
        <v/>
      </c>
    </row>
    <row r="742" spans="1:80" x14ac:dyDescent="0.25">
      <c r="A742" s="10">
        <f>IF('Macrobond Imports'!A741="","",'Macrobond Imports'!A741)</f>
        <v>39661</v>
      </c>
      <c r="B742" s="9" t="str">
        <f>IF('Macrobond Imports'!B741="","",'Macrobond Imports'!B741)</f>
        <v/>
      </c>
      <c r="C742" s="9" t="str">
        <f>IF('Macrobond Imports'!C741="","",'Macrobond Imports'!C741)</f>
        <v/>
      </c>
      <c r="D742" s="9" t="str">
        <f>IF('Macrobond Imports'!Z741="","",'Macrobond Imports'!Z741)</f>
        <v/>
      </c>
      <c r="E742" s="9" t="str">
        <f>IF('Macrobond Imports'!BH741="","",'Macrobond Imports'!BH741)</f>
        <v/>
      </c>
      <c r="F742" s="9" t="str">
        <f>IF('Macrobond Imports'!BJ741="","",'Macrobond Imports'!BJ741)</f>
        <v/>
      </c>
      <c r="G742" s="9" t="str">
        <f>IF('Macrobond Imports'!BK741="","",'Macrobond Imports'!BK741)</f>
        <v/>
      </c>
      <c r="H742" s="9" t="str">
        <f>IF('Macrobond Imports'!BL741="","",'Macrobond Imports'!BL741)</f>
        <v/>
      </c>
      <c r="I742" s="9" t="str">
        <f>IF('Macrobond Imports'!BS741="","",'Macrobond Imports'!BS741)</f>
        <v/>
      </c>
      <c r="J742" s="9" t="str">
        <f>IF('Macrobond Imports'!AA741="","",'Macrobond Imports'!AA741)</f>
        <v/>
      </c>
      <c r="K742" s="9">
        <f>IF('Macrobond Imports'!DF741="","",'Macrobond Imports'!DF741)</f>
        <v>198.1</v>
      </c>
      <c r="L742" s="9">
        <f>IF('Macrobond Imports'!EA741="","",'Macrobond Imports'!EA741)</f>
        <v>270.3</v>
      </c>
      <c r="M742" s="9">
        <f>IF('Macrobond Imports'!FA741="","",'Macrobond Imports'!FA741)</f>
        <v>224.2</v>
      </c>
      <c r="N742" s="9">
        <f>IF('Macrobond Imports'!FC741="","",'Macrobond Imports'!FC741)</f>
        <v>188.6</v>
      </c>
      <c r="P742" s="16">
        <f t="shared" si="611"/>
        <v>39661</v>
      </c>
      <c r="Q742" s="17" t="str">
        <f t="shared" si="612"/>
        <v/>
      </c>
      <c r="R742" s="17" t="str">
        <f t="shared" si="613"/>
        <v/>
      </c>
      <c r="S742" s="17" t="str">
        <f t="shared" si="614"/>
        <v/>
      </c>
      <c r="T742" s="17" t="str">
        <f t="shared" si="615"/>
        <v/>
      </c>
      <c r="U742" s="17" t="str">
        <f t="shared" si="616"/>
        <v/>
      </c>
      <c r="V742" s="17" t="str">
        <f t="shared" si="617"/>
        <v/>
      </c>
      <c r="W742" s="17" t="str">
        <f t="shared" si="618"/>
        <v/>
      </c>
      <c r="X742" s="17" t="str">
        <f t="shared" si="619"/>
        <v/>
      </c>
      <c r="Y742" s="17" t="str">
        <f t="shared" si="620"/>
        <v/>
      </c>
      <c r="Z742" s="17">
        <f t="shared" si="621"/>
        <v>-1.2462612163509523E-2</v>
      </c>
      <c r="AA742" s="17">
        <f t="shared" si="622"/>
        <v>-0.10909690177982856</v>
      </c>
      <c r="AB742" s="17">
        <f t="shared" si="623"/>
        <v>-6.8936877076412051E-2</v>
      </c>
      <c r="AC742" s="17">
        <f t="shared" si="624"/>
        <v>6.4034151547491813E-3</v>
      </c>
      <c r="AE742" s="17" t="str">
        <f t="shared" ca="1" si="625"/>
        <v/>
      </c>
      <c r="AF742" s="17" t="str">
        <f t="shared" ca="1" si="626"/>
        <v/>
      </c>
      <c r="AG742" s="17" t="str">
        <f t="shared" ca="1" si="627"/>
        <v/>
      </c>
      <c r="AH742" s="17" t="str">
        <f t="shared" ca="1" si="628"/>
        <v/>
      </c>
      <c r="AI742" s="17" t="str">
        <f t="shared" ca="1" si="629"/>
        <v/>
      </c>
      <c r="AJ742" s="17" t="str">
        <f t="shared" ca="1" si="630"/>
        <v/>
      </c>
      <c r="AK742" s="17" t="str">
        <f t="shared" ca="1" si="631"/>
        <v/>
      </c>
      <c r="AL742" s="17" t="str">
        <f t="shared" ca="1" si="632"/>
        <v/>
      </c>
      <c r="AM742" s="17" t="str">
        <f t="shared" ca="1" si="633"/>
        <v/>
      </c>
      <c r="AN742" s="17">
        <f t="shared" ca="1" si="634"/>
        <v>0.1646090534979423</v>
      </c>
      <c r="AO742" s="17">
        <f t="shared" ca="1" si="635"/>
        <v>0.36102719033232633</v>
      </c>
      <c r="AP742" s="17">
        <f t="shared" ca="1" si="636"/>
        <v>0.31572769953051627</v>
      </c>
      <c r="AQ742" s="17">
        <f t="shared" ca="1" si="637"/>
        <v>0.11663706335109536</v>
      </c>
      <c r="AS742" s="17" t="str">
        <f t="shared" ca="1" si="638"/>
        <v/>
      </c>
      <c r="AT742" s="17" t="str">
        <f t="shared" ca="1" si="639"/>
        <v/>
      </c>
      <c r="AU742" s="17" t="str">
        <f t="shared" ca="1" si="640"/>
        <v/>
      </c>
      <c r="AV742" s="17" t="str">
        <f t="shared" ca="1" si="641"/>
        <v/>
      </c>
      <c r="AW742" s="17" t="str">
        <f t="shared" ca="1" si="642"/>
        <v/>
      </c>
      <c r="AX742" s="17" t="str">
        <f t="shared" ca="1" si="643"/>
        <v/>
      </c>
      <c r="AY742" s="17" t="str">
        <f t="shared" ca="1" si="644"/>
        <v/>
      </c>
      <c r="AZ742" s="17" t="str">
        <f t="shared" ca="1" si="645"/>
        <v/>
      </c>
      <c r="BA742" s="17" t="str">
        <f t="shared" ca="1" si="646"/>
        <v/>
      </c>
      <c r="BB742" s="17">
        <f t="shared" ca="1" si="647"/>
        <v>0.15476909915080572</v>
      </c>
      <c r="BC742" s="17">
        <f t="shared" ca="1" si="648"/>
        <v>-0.21649516863053142</v>
      </c>
      <c r="BD742" s="17">
        <f t="shared" ca="1" si="649"/>
        <v>8.4481643588629751E-2</v>
      </c>
      <c r="BE742" s="17">
        <f t="shared" ca="1" si="650"/>
        <v>0.17623189685490703</v>
      </c>
      <c r="BG742" s="17" t="str">
        <f t="shared" ca="1" si="651"/>
        <v/>
      </c>
      <c r="BH742" s="17" t="str">
        <f t="shared" ca="1" si="652"/>
        <v/>
      </c>
      <c r="BI742" s="17" t="str">
        <f t="shared" ca="1" si="653"/>
        <v/>
      </c>
      <c r="BJ742" s="17" t="str">
        <f t="shared" ca="1" si="654"/>
        <v/>
      </c>
      <c r="BK742" s="17" t="str">
        <f t="shared" ca="1" si="655"/>
        <v/>
      </c>
      <c r="BL742" s="17" t="str">
        <f t="shared" ca="1" si="656"/>
        <v/>
      </c>
      <c r="BM742" s="17" t="str">
        <f t="shared" ca="1" si="657"/>
        <v/>
      </c>
      <c r="BN742" s="17" t="str">
        <f t="shared" ca="1" si="658"/>
        <v/>
      </c>
      <c r="BO742" s="17" t="str">
        <f t="shared" ca="1" si="659"/>
        <v/>
      </c>
      <c r="BP742" s="17">
        <f t="shared" ca="1" si="660"/>
        <v>0.20052746152791912</v>
      </c>
      <c r="BQ742" s="17">
        <f t="shared" ca="1" si="661"/>
        <v>0.13873248952749861</v>
      </c>
      <c r="BR742" s="17">
        <f t="shared" ca="1" si="662"/>
        <v>0.28215590245893241</v>
      </c>
      <c r="BS742" s="17">
        <f t="shared" ca="1" si="663"/>
        <v>0.17756213575648094</v>
      </c>
      <c r="BX742">
        <f>IF('Macrobond Imports'!FG741="","",'Macrobond Imports'!FG741)</f>
        <v>327</v>
      </c>
      <c r="BY742" t="str">
        <f>IF('Macrobond Imports'!AI741="","",'Macrobond Imports'!AI741)</f>
        <v/>
      </c>
      <c r="CA742" s="37">
        <f t="shared" ca="1" si="664"/>
        <v>0.53593236261155464</v>
      </c>
      <c r="CB742" s="37" t="str">
        <f t="shared" ca="1" si="665"/>
        <v/>
      </c>
    </row>
    <row r="743" spans="1:80" x14ac:dyDescent="0.25">
      <c r="A743" s="10">
        <f>IF('Macrobond Imports'!A742="","",'Macrobond Imports'!A742)</f>
        <v>39692</v>
      </c>
      <c r="B743" s="9" t="str">
        <f>IF('Macrobond Imports'!B742="","",'Macrobond Imports'!B742)</f>
        <v/>
      </c>
      <c r="C743" s="9" t="str">
        <f>IF('Macrobond Imports'!C742="","",'Macrobond Imports'!C742)</f>
        <v/>
      </c>
      <c r="D743" s="9" t="str">
        <f>IF('Macrobond Imports'!Z742="","",'Macrobond Imports'!Z742)</f>
        <v/>
      </c>
      <c r="E743" s="9" t="str">
        <f>IF('Macrobond Imports'!BH742="","",'Macrobond Imports'!BH742)</f>
        <v/>
      </c>
      <c r="F743" s="9" t="str">
        <f>IF('Macrobond Imports'!BJ742="","",'Macrobond Imports'!BJ742)</f>
        <v/>
      </c>
      <c r="G743" s="9" t="str">
        <f>IF('Macrobond Imports'!BK742="","",'Macrobond Imports'!BK742)</f>
        <v/>
      </c>
      <c r="H743" s="9" t="str">
        <f>IF('Macrobond Imports'!BL742="","",'Macrobond Imports'!BL742)</f>
        <v/>
      </c>
      <c r="I743" s="9" t="str">
        <f>IF('Macrobond Imports'!BS742="","",'Macrobond Imports'!BS742)</f>
        <v/>
      </c>
      <c r="J743" s="9" t="str">
        <f>IF('Macrobond Imports'!AA742="","",'Macrobond Imports'!AA742)</f>
        <v/>
      </c>
      <c r="K743" s="9">
        <f>IF('Macrobond Imports'!DF742="","",'Macrobond Imports'!DF742)</f>
        <v>198</v>
      </c>
      <c r="L743" s="9">
        <f>IF('Macrobond Imports'!EA742="","",'Macrobond Imports'!EA742)</f>
        <v>255.2</v>
      </c>
      <c r="M743" s="9">
        <f>IF('Macrobond Imports'!FA742="","",'Macrobond Imports'!FA742)</f>
        <v>223.9</v>
      </c>
      <c r="N743" s="9">
        <f>IF('Macrobond Imports'!FC742="","",'Macrobond Imports'!FC742)</f>
        <v>188.8</v>
      </c>
      <c r="P743" s="16">
        <f t="shared" si="611"/>
        <v>39692</v>
      </c>
      <c r="Q743" s="17" t="str">
        <f t="shared" si="612"/>
        <v/>
      </c>
      <c r="R743" s="17" t="str">
        <f t="shared" si="613"/>
        <v/>
      </c>
      <c r="S743" s="17" t="str">
        <f t="shared" si="614"/>
        <v/>
      </c>
      <c r="T743" s="17" t="str">
        <f t="shared" si="615"/>
        <v/>
      </c>
      <c r="U743" s="17" t="str">
        <f t="shared" si="616"/>
        <v/>
      </c>
      <c r="V743" s="17" t="str">
        <f t="shared" si="617"/>
        <v/>
      </c>
      <c r="W743" s="17" t="str">
        <f t="shared" si="618"/>
        <v/>
      </c>
      <c r="X743" s="17" t="str">
        <f t="shared" si="619"/>
        <v/>
      </c>
      <c r="Y743" s="17" t="str">
        <f t="shared" si="620"/>
        <v/>
      </c>
      <c r="Z743" s="17">
        <f t="shared" si="621"/>
        <v>-5.0479555779903151E-4</v>
      </c>
      <c r="AA743" s="17">
        <f t="shared" si="622"/>
        <v>-5.5863854975952698E-2</v>
      </c>
      <c r="AB743" s="17">
        <f t="shared" si="623"/>
        <v>-1.338090990187224E-3</v>
      </c>
      <c r="AC743" s="17">
        <f t="shared" si="624"/>
        <v>1.0604453870626251E-3</v>
      </c>
      <c r="AE743" s="17" t="str">
        <f t="shared" ca="1" si="625"/>
        <v/>
      </c>
      <c r="AF743" s="17" t="str">
        <f t="shared" ca="1" si="626"/>
        <v/>
      </c>
      <c r="AG743" s="17" t="str">
        <f t="shared" ca="1" si="627"/>
        <v/>
      </c>
      <c r="AH743" s="17" t="str">
        <f t="shared" ca="1" si="628"/>
        <v/>
      </c>
      <c r="AI743" s="17" t="str">
        <f t="shared" ca="1" si="629"/>
        <v/>
      </c>
      <c r="AJ743" s="17" t="str">
        <f t="shared" ca="1" si="630"/>
        <v/>
      </c>
      <c r="AK743" s="17" t="str">
        <f t="shared" ca="1" si="631"/>
        <v/>
      </c>
      <c r="AL743" s="17" t="str">
        <f t="shared" ca="1" si="632"/>
        <v/>
      </c>
      <c r="AM743" s="17" t="str">
        <f t="shared" ca="1" si="633"/>
        <v/>
      </c>
      <c r="AN743" s="17">
        <f t="shared" ca="1" si="634"/>
        <v>0.15519253208868133</v>
      </c>
      <c r="AO743" s="17">
        <f t="shared" ca="1" si="635"/>
        <v>0.25590551181102361</v>
      </c>
      <c r="AP743" s="17">
        <f t="shared" ca="1" si="636"/>
        <v>0.27796803652968038</v>
      </c>
      <c r="AQ743" s="17">
        <f t="shared" ca="1" si="637"/>
        <v>0.11715976331360944</v>
      </c>
      <c r="AS743" s="17" t="str">
        <f t="shared" ca="1" si="638"/>
        <v/>
      </c>
      <c r="AT743" s="17" t="str">
        <f t="shared" ca="1" si="639"/>
        <v/>
      </c>
      <c r="AU743" s="17" t="str">
        <f t="shared" ca="1" si="640"/>
        <v/>
      </c>
      <c r="AV743" s="17" t="str">
        <f t="shared" ca="1" si="641"/>
        <v/>
      </c>
      <c r="AW743" s="17" t="str">
        <f t="shared" ca="1" si="642"/>
        <v/>
      </c>
      <c r="AX743" s="17" t="str">
        <f t="shared" ca="1" si="643"/>
        <v/>
      </c>
      <c r="AY743" s="17" t="str">
        <f t="shared" ca="1" si="644"/>
        <v/>
      </c>
      <c r="AZ743" s="17" t="str">
        <f t="shared" ca="1" si="645"/>
        <v/>
      </c>
      <c r="BA743" s="17" t="str">
        <f t="shared" ca="1" si="646"/>
        <v/>
      </c>
      <c r="BB743" s="17">
        <f t="shared" ca="1" si="647"/>
        <v>5.6456909596710458E-2</v>
      </c>
      <c r="BC743" s="17">
        <f t="shared" ca="1" si="648"/>
        <v>-0.43382328193848985</v>
      </c>
      <c r="BD743" s="17">
        <f t="shared" ca="1" si="649"/>
        <v>-0.10194066771341581</v>
      </c>
      <c r="BE743" s="17">
        <f t="shared" ca="1" si="650"/>
        <v>0.1157614046233153</v>
      </c>
      <c r="BG743" s="17" t="str">
        <f t="shared" ca="1" si="651"/>
        <v/>
      </c>
      <c r="BH743" s="17" t="str">
        <f t="shared" ca="1" si="652"/>
        <v/>
      </c>
      <c r="BI743" s="17" t="str">
        <f t="shared" ca="1" si="653"/>
        <v/>
      </c>
      <c r="BJ743" s="17" t="str">
        <f t="shared" ca="1" si="654"/>
        <v/>
      </c>
      <c r="BK743" s="17" t="str">
        <f t="shared" ca="1" si="655"/>
        <v/>
      </c>
      <c r="BL743" s="17" t="str">
        <f t="shared" ca="1" si="656"/>
        <v/>
      </c>
      <c r="BM743" s="17" t="str">
        <f t="shared" ca="1" si="657"/>
        <v/>
      </c>
      <c r="BN743" s="17" t="str">
        <f t="shared" ca="1" si="658"/>
        <v/>
      </c>
      <c r="BO743" s="17" t="str">
        <f t="shared" ca="1" si="659"/>
        <v/>
      </c>
      <c r="BP743" s="17">
        <f t="shared" ca="1" si="660"/>
        <v>0.15044798334133502</v>
      </c>
      <c r="BQ743" s="17">
        <f t="shared" ca="1" si="661"/>
        <v>-6.6969773203036431E-2</v>
      </c>
      <c r="BR743" s="17">
        <f t="shared" ca="1" si="662"/>
        <v>0.16095958300023772</v>
      </c>
      <c r="BS743" s="17">
        <f t="shared" ca="1" si="663"/>
        <v>0.1520525803946311</v>
      </c>
      <c r="BX743">
        <f>IF('Macrobond Imports'!FG742="","",'Macrobond Imports'!FG742)</f>
        <v>302.8</v>
      </c>
      <c r="BY743" t="str">
        <f>IF('Macrobond Imports'!AI742="","",'Macrobond Imports'!AI742)</f>
        <v/>
      </c>
      <c r="CA743" s="37">
        <f t="shared" ca="1" si="664"/>
        <v>0.40250115794349228</v>
      </c>
      <c r="CB743" s="37" t="str">
        <f t="shared" ca="1" si="665"/>
        <v/>
      </c>
    </row>
    <row r="744" spans="1:80" x14ac:dyDescent="0.25">
      <c r="A744" s="10">
        <f>IF('Macrobond Imports'!A743="","",'Macrobond Imports'!A743)</f>
        <v>39722</v>
      </c>
      <c r="B744" s="9" t="str">
        <f>IF('Macrobond Imports'!B743="","",'Macrobond Imports'!B743)</f>
        <v/>
      </c>
      <c r="C744" s="9" t="str">
        <f>IF('Macrobond Imports'!C743="","",'Macrobond Imports'!C743)</f>
        <v/>
      </c>
      <c r="D744" s="9" t="str">
        <f>IF('Macrobond Imports'!Z743="","",'Macrobond Imports'!Z743)</f>
        <v/>
      </c>
      <c r="E744" s="9" t="str">
        <f>IF('Macrobond Imports'!BH743="","",'Macrobond Imports'!BH743)</f>
        <v/>
      </c>
      <c r="F744" s="9" t="str">
        <f>IF('Macrobond Imports'!BJ743="","",'Macrobond Imports'!BJ743)</f>
        <v/>
      </c>
      <c r="G744" s="9" t="str">
        <f>IF('Macrobond Imports'!BK743="","",'Macrobond Imports'!BK743)</f>
        <v/>
      </c>
      <c r="H744" s="9" t="str">
        <f>IF('Macrobond Imports'!BL743="","",'Macrobond Imports'!BL743)</f>
        <v/>
      </c>
      <c r="I744" s="9" t="str">
        <f>IF('Macrobond Imports'!BS743="","",'Macrobond Imports'!BS743)</f>
        <v/>
      </c>
      <c r="J744" s="9" t="str">
        <f>IF('Macrobond Imports'!AA743="","",'Macrobond Imports'!AA743)</f>
        <v/>
      </c>
      <c r="K744" s="9">
        <f>IF('Macrobond Imports'!DF743="","",'Macrobond Imports'!DF743)</f>
        <v>189.4</v>
      </c>
      <c r="L744" s="9">
        <f>IF('Macrobond Imports'!EA743="","",'Macrobond Imports'!EA743)</f>
        <v>215.9</v>
      </c>
      <c r="M744" s="9">
        <f>IF('Macrobond Imports'!FA743="","",'Macrobond Imports'!FA743)</f>
        <v>198.3</v>
      </c>
      <c r="N744" s="9">
        <f>IF('Macrobond Imports'!FC743="","",'Macrobond Imports'!FC743)</f>
        <v>184.9</v>
      </c>
      <c r="P744" s="16">
        <f t="shared" si="611"/>
        <v>39722</v>
      </c>
      <c r="Q744" s="17" t="str">
        <f t="shared" si="612"/>
        <v/>
      </c>
      <c r="R744" s="17" t="str">
        <f t="shared" si="613"/>
        <v/>
      </c>
      <c r="S744" s="17" t="str">
        <f t="shared" si="614"/>
        <v/>
      </c>
      <c r="T744" s="17" t="str">
        <f t="shared" si="615"/>
        <v/>
      </c>
      <c r="U744" s="17" t="str">
        <f t="shared" si="616"/>
        <v/>
      </c>
      <c r="V744" s="17" t="str">
        <f t="shared" si="617"/>
        <v/>
      </c>
      <c r="W744" s="17" t="str">
        <f t="shared" si="618"/>
        <v/>
      </c>
      <c r="X744" s="17" t="str">
        <f t="shared" si="619"/>
        <v/>
      </c>
      <c r="Y744" s="17" t="str">
        <f t="shared" si="620"/>
        <v/>
      </c>
      <c r="Z744" s="17">
        <f t="shared" si="621"/>
        <v>-4.3434343434343381E-2</v>
      </c>
      <c r="AA744" s="17">
        <f t="shared" si="622"/>
        <v>-0.15399686520376166</v>
      </c>
      <c r="AB744" s="17">
        <f t="shared" si="623"/>
        <v>-0.11433675748101824</v>
      </c>
      <c r="AC744" s="17">
        <f t="shared" si="624"/>
        <v>-2.0656779661016977E-2</v>
      </c>
      <c r="AE744" s="17" t="str">
        <f t="shared" ca="1" si="625"/>
        <v/>
      </c>
      <c r="AF744" s="17" t="str">
        <f t="shared" ca="1" si="626"/>
        <v/>
      </c>
      <c r="AG744" s="17" t="str">
        <f t="shared" ca="1" si="627"/>
        <v/>
      </c>
      <c r="AH744" s="17" t="str">
        <f t="shared" ca="1" si="628"/>
        <v/>
      </c>
      <c r="AI744" s="17" t="str">
        <f t="shared" ca="1" si="629"/>
        <v/>
      </c>
      <c r="AJ744" s="17" t="str">
        <f t="shared" ca="1" si="630"/>
        <v/>
      </c>
      <c r="AK744" s="17" t="str">
        <f t="shared" ca="1" si="631"/>
        <v/>
      </c>
      <c r="AL744" s="17" t="str">
        <f t="shared" ca="1" si="632"/>
        <v/>
      </c>
      <c r="AM744" s="17" t="str">
        <f t="shared" ca="1" si="633"/>
        <v/>
      </c>
      <c r="AN744" s="17">
        <f t="shared" ca="1" si="634"/>
        <v>9.6699478865084121E-2</v>
      </c>
      <c r="AO744" s="17">
        <f t="shared" ca="1" si="635"/>
        <v>6.9962686567164312E-3</v>
      </c>
      <c r="AP744" s="17">
        <f t="shared" ca="1" si="636"/>
        <v>0.11341942728804044</v>
      </c>
      <c r="AQ744" s="17">
        <f t="shared" ca="1" si="637"/>
        <v>8.956982911019451E-2</v>
      </c>
      <c r="AS744" s="17" t="str">
        <f t="shared" ca="1" si="638"/>
        <v/>
      </c>
      <c r="AT744" s="17" t="str">
        <f t="shared" ca="1" si="639"/>
        <v/>
      </c>
      <c r="AU744" s="17" t="str">
        <f t="shared" ca="1" si="640"/>
        <v/>
      </c>
      <c r="AV744" s="17" t="str">
        <f t="shared" ca="1" si="641"/>
        <v/>
      </c>
      <c r="AW744" s="17" t="str">
        <f t="shared" ca="1" si="642"/>
        <v/>
      </c>
      <c r="AX744" s="17" t="str">
        <f t="shared" ca="1" si="643"/>
        <v/>
      </c>
      <c r="AY744" s="17" t="str">
        <f t="shared" ca="1" si="644"/>
        <v/>
      </c>
      <c r="AZ744" s="17" t="str">
        <f t="shared" ca="1" si="645"/>
        <v/>
      </c>
      <c r="BA744" s="17" t="str">
        <f t="shared" ca="1" si="646"/>
        <v/>
      </c>
      <c r="BB744" s="17">
        <f t="shared" ca="1" si="647"/>
        <v>-0.20531286216899525</v>
      </c>
      <c r="BC744" s="17">
        <f t="shared" ca="1" si="648"/>
        <v>-0.74358214461536964</v>
      </c>
      <c r="BD744" s="17">
        <f t="shared" ca="1" si="649"/>
        <v>-0.54009839365820034</v>
      </c>
      <c r="BE744" s="17">
        <f t="shared" ca="1" si="650"/>
        <v>-5.2303452596525024E-2</v>
      </c>
      <c r="BG744" s="17" t="str">
        <f t="shared" ca="1" si="651"/>
        <v/>
      </c>
      <c r="BH744" s="17" t="str">
        <f t="shared" ca="1" si="652"/>
        <v/>
      </c>
      <c r="BI744" s="17" t="str">
        <f t="shared" ca="1" si="653"/>
        <v/>
      </c>
      <c r="BJ744" s="17" t="str">
        <f t="shared" ca="1" si="654"/>
        <v/>
      </c>
      <c r="BK744" s="17" t="str">
        <f t="shared" ca="1" si="655"/>
        <v/>
      </c>
      <c r="BL744" s="17" t="str">
        <f t="shared" ca="1" si="656"/>
        <v/>
      </c>
      <c r="BM744" s="17" t="str">
        <f t="shared" ca="1" si="657"/>
        <v/>
      </c>
      <c r="BN744" s="17" t="str">
        <f t="shared" ca="1" si="658"/>
        <v/>
      </c>
      <c r="BO744" s="17" t="str">
        <f t="shared" ca="1" si="659"/>
        <v/>
      </c>
      <c r="BP744" s="17">
        <f t="shared" ca="1" si="660"/>
        <v>3.244787157619422E-2</v>
      </c>
      <c r="BQ744" s="17">
        <f t="shared" ca="1" si="661"/>
        <v>-0.37365076302233391</v>
      </c>
      <c r="BR744" s="17">
        <f t="shared" ca="1" si="662"/>
        <v>-8.8466917281206703E-2</v>
      </c>
      <c r="BS744" s="17">
        <f t="shared" ca="1" si="663"/>
        <v>7.5402733298753022E-2</v>
      </c>
      <c r="BX744">
        <f>IF('Macrobond Imports'!FG743="","",'Macrobond Imports'!FG743)</f>
        <v>247.6</v>
      </c>
      <c r="BY744" t="str">
        <f>IF('Macrobond Imports'!AI743="","",'Macrobond Imports'!AI743)</f>
        <v/>
      </c>
      <c r="CA744" s="37">
        <f t="shared" ca="1" si="664"/>
        <v>3.2096706961233901E-2</v>
      </c>
      <c r="CB744" s="37" t="str">
        <f t="shared" ca="1" si="665"/>
        <v/>
      </c>
    </row>
    <row r="745" spans="1:80" x14ac:dyDescent="0.25">
      <c r="A745" s="10">
        <f>IF('Macrobond Imports'!A744="","",'Macrobond Imports'!A744)</f>
        <v>39753</v>
      </c>
      <c r="B745" s="9" t="str">
        <f>IF('Macrobond Imports'!B744="","",'Macrobond Imports'!B744)</f>
        <v/>
      </c>
      <c r="C745" s="9" t="str">
        <f>IF('Macrobond Imports'!C744="","",'Macrobond Imports'!C744)</f>
        <v/>
      </c>
      <c r="D745" s="9" t="str">
        <f>IF('Macrobond Imports'!Z744="","",'Macrobond Imports'!Z744)</f>
        <v/>
      </c>
      <c r="E745" s="9" t="str">
        <f>IF('Macrobond Imports'!BH744="","",'Macrobond Imports'!BH744)</f>
        <v/>
      </c>
      <c r="F745" s="9" t="str">
        <f>IF('Macrobond Imports'!BJ744="","",'Macrobond Imports'!BJ744)</f>
        <v/>
      </c>
      <c r="G745" s="9" t="str">
        <f>IF('Macrobond Imports'!BK744="","",'Macrobond Imports'!BK744)</f>
        <v/>
      </c>
      <c r="H745" s="9" t="str">
        <f>IF('Macrobond Imports'!BL744="","",'Macrobond Imports'!BL744)</f>
        <v/>
      </c>
      <c r="I745" s="9" t="str">
        <f>IF('Macrobond Imports'!BS744="","",'Macrobond Imports'!BS744)</f>
        <v/>
      </c>
      <c r="J745" s="9" t="str">
        <f>IF('Macrobond Imports'!AA744="","",'Macrobond Imports'!AA744)</f>
        <v/>
      </c>
      <c r="K745" s="9">
        <f>IF('Macrobond Imports'!DF744="","",'Macrobond Imports'!DF744)</f>
        <v>179.7</v>
      </c>
      <c r="L745" s="9">
        <f>IF('Macrobond Imports'!EA744="","",'Macrobond Imports'!EA744)</f>
        <v>187.3</v>
      </c>
      <c r="M745" s="9">
        <f>IF('Macrobond Imports'!FA744="","",'Macrobond Imports'!FA744)</f>
        <v>168.4</v>
      </c>
      <c r="N745" s="9">
        <f>IF('Macrobond Imports'!FC744="","",'Macrobond Imports'!FC744)</f>
        <v>180.4</v>
      </c>
      <c r="P745" s="16">
        <f t="shared" si="611"/>
        <v>39753</v>
      </c>
      <c r="Q745" s="17" t="str">
        <f t="shared" si="612"/>
        <v/>
      </c>
      <c r="R745" s="17" t="str">
        <f t="shared" si="613"/>
        <v/>
      </c>
      <c r="S745" s="17" t="str">
        <f t="shared" si="614"/>
        <v/>
      </c>
      <c r="T745" s="17" t="str">
        <f t="shared" si="615"/>
        <v/>
      </c>
      <c r="U745" s="17" t="str">
        <f t="shared" si="616"/>
        <v/>
      </c>
      <c r="V745" s="17" t="str">
        <f t="shared" si="617"/>
        <v/>
      </c>
      <c r="W745" s="17" t="str">
        <f t="shared" si="618"/>
        <v/>
      </c>
      <c r="X745" s="17" t="str">
        <f t="shared" si="619"/>
        <v/>
      </c>
      <c r="Y745" s="17" t="str">
        <f t="shared" si="620"/>
        <v/>
      </c>
      <c r="Z745" s="17">
        <f t="shared" si="621"/>
        <v>-5.1214361140443643E-2</v>
      </c>
      <c r="AA745" s="17">
        <f t="shared" si="622"/>
        <v>-0.13246873552570626</v>
      </c>
      <c r="AB745" s="17">
        <f t="shared" si="623"/>
        <v>-0.15078164397377714</v>
      </c>
      <c r="AC745" s="17">
        <f t="shared" si="624"/>
        <v>-2.4337479718766875E-2</v>
      </c>
      <c r="AE745" s="17" t="str">
        <f t="shared" ca="1" si="625"/>
        <v/>
      </c>
      <c r="AF745" s="17" t="str">
        <f t="shared" ca="1" si="626"/>
        <v/>
      </c>
      <c r="AG745" s="17" t="str">
        <f t="shared" ca="1" si="627"/>
        <v/>
      </c>
      <c r="AH745" s="17" t="str">
        <f t="shared" ca="1" si="628"/>
        <v/>
      </c>
      <c r="AI745" s="17" t="str">
        <f t="shared" ca="1" si="629"/>
        <v/>
      </c>
      <c r="AJ745" s="17" t="str">
        <f t="shared" ca="1" si="630"/>
        <v/>
      </c>
      <c r="AK745" s="17" t="str">
        <f t="shared" ca="1" si="631"/>
        <v/>
      </c>
      <c r="AL745" s="17" t="str">
        <f t="shared" ca="1" si="632"/>
        <v/>
      </c>
      <c r="AM745" s="17" t="str">
        <f t="shared" ca="1" si="633"/>
        <v/>
      </c>
      <c r="AN745" s="17">
        <f t="shared" ca="1" si="634"/>
        <v>1.6977928692699429E-2</v>
      </c>
      <c r="AO745" s="17">
        <f t="shared" ca="1" si="635"/>
        <v>-0.18387799564270146</v>
      </c>
      <c r="AP745" s="17">
        <f t="shared" ca="1" si="636"/>
        <v>-0.12062663185378586</v>
      </c>
      <c r="AQ745" s="17">
        <f t="shared" ca="1" si="637"/>
        <v>5.4970760233918226E-2</v>
      </c>
      <c r="AS745" s="17" t="str">
        <f t="shared" ca="1" si="638"/>
        <v/>
      </c>
      <c r="AT745" s="17" t="str">
        <f t="shared" ca="1" si="639"/>
        <v/>
      </c>
      <c r="AU745" s="17" t="str">
        <f t="shared" ca="1" si="640"/>
        <v/>
      </c>
      <c r="AV745" s="17" t="str">
        <f t="shared" ca="1" si="641"/>
        <v/>
      </c>
      <c r="AW745" s="17" t="str">
        <f t="shared" ca="1" si="642"/>
        <v/>
      </c>
      <c r="AX745" s="17" t="str">
        <f t="shared" ca="1" si="643"/>
        <v/>
      </c>
      <c r="AY745" s="17" t="str">
        <f t="shared" ca="1" si="644"/>
        <v/>
      </c>
      <c r="AZ745" s="17" t="str">
        <f t="shared" ca="1" si="645"/>
        <v/>
      </c>
      <c r="BA745" s="17" t="str">
        <f t="shared" ca="1" si="646"/>
        <v/>
      </c>
      <c r="BB745" s="17">
        <f t="shared" ca="1" si="647"/>
        <v>-0.32289751718446902</v>
      </c>
      <c r="BC745" s="17">
        <f t="shared" ca="1" si="648"/>
        <v>-0.76944904436827266</v>
      </c>
      <c r="BD745" s="17">
        <f t="shared" ca="1" si="649"/>
        <v>-0.68170785892899355</v>
      </c>
      <c r="BE745" s="17">
        <f t="shared" ca="1" si="650"/>
        <v>-0.16289607312723997</v>
      </c>
      <c r="BG745" s="17" t="str">
        <f t="shared" ca="1" si="651"/>
        <v/>
      </c>
      <c r="BH745" s="17" t="str">
        <f t="shared" ca="1" si="652"/>
        <v/>
      </c>
      <c r="BI745" s="17" t="str">
        <f t="shared" ca="1" si="653"/>
        <v/>
      </c>
      <c r="BJ745" s="17" t="str">
        <f t="shared" ca="1" si="654"/>
        <v/>
      </c>
      <c r="BK745" s="17" t="str">
        <f t="shared" ca="1" si="655"/>
        <v/>
      </c>
      <c r="BL745" s="17" t="str">
        <f t="shared" ca="1" si="656"/>
        <v/>
      </c>
      <c r="BM745" s="17" t="str">
        <f t="shared" ca="1" si="657"/>
        <v/>
      </c>
      <c r="BN745" s="17" t="str">
        <f t="shared" ca="1" si="658"/>
        <v/>
      </c>
      <c r="BO745" s="17" t="str">
        <f t="shared" ca="1" si="659"/>
        <v/>
      </c>
      <c r="BP745" s="17">
        <f t="shared" ca="1" si="660"/>
        <v>-0.11575058715673214</v>
      </c>
      <c r="BQ745" s="17">
        <f t="shared" ca="1" si="661"/>
        <v>-0.57498495601413557</v>
      </c>
      <c r="BR745" s="17">
        <f t="shared" ca="1" si="662"/>
        <v>-0.41247809888479114</v>
      </c>
      <c r="BS745" s="17">
        <f t="shared" ca="1" si="663"/>
        <v>-7.715595320455515E-3</v>
      </c>
      <c r="BX745">
        <f>IF('Macrobond Imports'!FG744="","",'Macrobond Imports'!FG744)</f>
        <v>198.5</v>
      </c>
      <c r="BY745" t="str">
        <f>IF('Macrobond Imports'!AI744="","",'Macrobond Imports'!AI744)</f>
        <v/>
      </c>
      <c r="CA745" s="37">
        <f t="shared" ca="1" si="664"/>
        <v>-0.27129221732745956</v>
      </c>
      <c r="CB745" s="37" t="str">
        <f t="shared" ca="1" si="665"/>
        <v/>
      </c>
    </row>
    <row r="746" spans="1:80" x14ac:dyDescent="0.25">
      <c r="A746" s="10">
        <f>IF('Macrobond Imports'!A745="","",'Macrobond Imports'!A745)</f>
        <v>39783</v>
      </c>
      <c r="B746" s="9" t="str">
        <f>IF('Macrobond Imports'!B745="","",'Macrobond Imports'!B745)</f>
        <v/>
      </c>
      <c r="C746" s="9" t="str">
        <f>IF('Macrobond Imports'!C745="","",'Macrobond Imports'!C745)</f>
        <v/>
      </c>
      <c r="D746" s="9" t="str">
        <f>IF('Macrobond Imports'!Z745="","",'Macrobond Imports'!Z745)</f>
        <v/>
      </c>
      <c r="E746" s="9" t="str">
        <f>IF('Macrobond Imports'!BH745="","",'Macrobond Imports'!BH745)</f>
        <v/>
      </c>
      <c r="F746" s="9" t="str">
        <f>IF('Macrobond Imports'!BJ745="","",'Macrobond Imports'!BJ745)</f>
        <v/>
      </c>
      <c r="G746" s="9" t="str">
        <f>IF('Macrobond Imports'!BK745="","",'Macrobond Imports'!BK745)</f>
        <v/>
      </c>
      <c r="H746" s="9" t="str">
        <f>IF('Macrobond Imports'!BL745="","",'Macrobond Imports'!BL745)</f>
        <v/>
      </c>
      <c r="I746" s="9" t="str">
        <f>IF('Macrobond Imports'!BS745="","",'Macrobond Imports'!BS745)</f>
        <v/>
      </c>
      <c r="J746" s="9" t="str">
        <f>IF('Macrobond Imports'!AA745="","",'Macrobond Imports'!AA745)</f>
        <v/>
      </c>
      <c r="K746" s="9">
        <f>IF('Macrobond Imports'!DF745="","",'Macrobond Imports'!DF745)</f>
        <v>172.3</v>
      </c>
      <c r="L746" s="9">
        <f>IF('Macrobond Imports'!EA745="","",'Macrobond Imports'!EA745)</f>
        <v>176.7</v>
      </c>
      <c r="M746" s="9">
        <f>IF('Macrobond Imports'!FA745="","",'Macrobond Imports'!FA745)</f>
        <v>149.5</v>
      </c>
      <c r="N746" s="9">
        <f>IF('Macrobond Imports'!FC745="","",'Macrobond Imports'!FC745)</f>
        <v>176.2</v>
      </c>
      <c r="P746" s="16">
        <f t="shared" si="611"/>
        <v>39783</v>
      </c>
      <c r="Q746" s="17" t="str">
        <f t="shared" si="612"/>
        <v/>
      </c>
      <c r="R746" s="17" t="str">
        <f t="shared" si="613"/>
        <v/>
      </c>
      <c r="S746" s="17" t="str">
        <f t="shared" si="614"/>
        <v/>
      </c>
      <c r="T746" s="17" t="str">
        <f t="shared" si="615"/>
        <v/>
      </c>
      <c r="U746" s="17" t="str">
        <f t="shared" si="616"/>
        <v/>
      </c>
      <c r="V746" s="17" t="str">
        <f t="shared" si="617"/>
        <v/>
      </c>
      <c r="W746" s="17" t="str">
        <f t="shared" si="618"/>
        <v/>
      </c>
      <c r="X746" s="17" t="str">
        <f t="shared" si="619"/>
        <v/>
      </c>
      <c r="Y746" s="17" t="str">
        <f t="shared" si="620"/>
        <v/>
      </c>
      <c r="Z746" s="17">
        <f t="shared" si="621"/>
        <v>-4.1179744017807329E-2</v>
      </c>
      <c r="AA746" s="17">
        <f t="shared" si="622"/>
        <v>-5.6593699946609788E-2</v>
      </c>
      <c r="AB746" s="17">
        <f t="shared" si="623"/>
        <v>-0.11223277909738716</v>
      </c>
      <c r="AC746" s="17">
        <f t="shared" si="624"/>
        <v>-2.3281596452328301E-2</v>
      </c>
      <c r="AE746" s="17" t="str">
        <f t="shared" ca="1" si="625"/>
        <v/>
      </c>
      <c r="AF746" s="17" t="str">
        <f t="shared" ca="1" si="626"/>
        <v/>
      </c>
      <c r="AG746" s="17" t="str">
        <f t="shared" ca="1" si="627"/>
        <v/>
      </c>
      <c r="AH746" s="17" t="str">
        <f t="shared" ca="1" si="628"/>
        <v/>
      </c>
      <c r="AI746" s="17" t="str">
        <f t="shared" ca="1" si="629"/>
        <v/>
      </c>
      <c r="AJ746" s="17" t="str">
        <f t="shared" ca="1" si="630"/>
        <v/>
      </c>
      <c r="AK746" s="17" t="str">
        <f t="shared" ca="1" si="631"/>
        <v/>
      </c>
      <c r="AL746" s="17" t="str">
        <f t="shared" ca="1" si="632"/>
        <v/>
      </c>
      <c r="AM746" s="17" t="str">
        <f t="shared" ca="1" si="633"/>
        <v/>
      </c>
      <c r="AN746" s="17">
        <f t="shared" ca="1" si="634"/>
        <v>-2.6003391746749593E-2</v>
      </c>
      <c r="AO746" s="17">
        <f t="shared" ca="1" si="635"/>
        <v>-0.25</v>
      </c>
      <c r="AP746" s="17">
        <f t="shared" ca="1" si="636"/>
        <v>-0.21768707482993199</v>
      </c>
      <c r="AQ746" s="17">
        <f t="shared" ca="1" si="637"/>
        <v>2.9205607476635587E-2</v>
      </c>
      <c r="AS746" s="17" t="str">
        <f t="shared" ca="1" si="638"/>
        <v/>
      </c>
      <c r="AT746" s="17" t="str">
        <f t="shared" ca="1" si="639"/>
        <v/>
      </c>
      <c r="AU746" s="17" t="str">
        <f t="shared" ca="1" si="640"/>
        <v/>
      </c>
      <c r="AV746" s="17" t="str">
        <f t="shared" ca="1" si="641"/>
        <v/>
      </c>
      <c r="AW746" s="17" t="str">
        <f t="shared" ca="1" si="642"/>
        <v/>
      </c>
      <c r="AX746" s="17" t="str">
        <f t="shared" ca="1" si="643"/>
        <v/>
      </c>
      <c r="AY746" s="17" t="str">
        <f t="shared" ca="1" si="644"/>
        <v/>
      </c>
      <c r="AZ746" s="17" t="str">
        <f t="shared" ca="1" si="645"/>
        <v/>
      </c>
      <c r="BA746" s="17" t="str">
        <f t="shared" ca="1" si="646"/>
        <v/>
      </c>
      <c r="BB746" s="17">
        <f t="shared" ca="1" si="647"/>
        <v>-0.42657008099058968</v>
      </c>
      <c r="BC746" s="17">
        <f t="shared" ca="1" si="648"/>
        <v>-0.77016110880727418</v>
      </c>
      <c r="BD746" s="17">
        <f t="shared" ca="1" si="649"/>
        <v>-0.80123111738564301</v>
      </c>
      <c r="BE746" s="17">
        <f t="shared" ca="1" si="650"/>
        <v>-0.24139507751203482</v>
      </c>
      <c r="BG746" s="17" t="str">
        <f t="shared" ca="1" si="651"/>
        <v/>
      </c>
      <c r="BH746" s="17" t="str">
        <f t="shared" ca="1" si="652"/>
        <v/>
      </c>
      <c r="BI746" s="17" t="str">
        <f t="shared" ca="1" si="653"/>
        <v/>
      </c>
      <c r="BJ746" s="17" t="str">
        <f t="shared" ca="1" si="654"/>
        <v/>
      </c>
      <c r="BK746" s="17" t="str">
        <f t="shared" ca="1" si="655"/>
        <v/>
      </c>
      <c r="BL746" s="17" t="str">
        <f t="shared" ca="1" si="656"/>
        <v/>
      </c>
      <c r="BM746" s="17" t="str">
        <f t="shared" ca="1" si="657"/>
        <v/>
      </c>
      <c r="BN746" s="17" t="str">
        <f t="shared" ca="1" si="658"/>
        <v/>
      </c>
      <c r="BO746" s="17" t="str">
        <f t="shared" ca="1" si="659"/>
        <v/>
      </c>
      <c r="BP746" s="17">
        <f t="shared" ca="1" si="660"/>
        <v>-0.22166588144488153</v>
      </c>
      <c r="BQ746" s="17">
        <f t="shared" ca="1" si="661"/>
        <v>-0.63926543124009572</v>
      </c>
      <c r="BR746" s="17">
        <f t="shared" ca="1" si="662"/>
        <v>-0.5774999999999999</v>
      </c>
      <c r="BS746" s="17">
        <f t="shared" ca="1" si="663"/>
        <v>-7.9987992540677011E-2</v>
      </c>
      <c r="BX746">
        <f>IF('Macrobond Imports'!FG745="","",'Macrobond Imports'!FG745)</f>
        <v>187</v>
      </c>
      <c r="BY746" t="str">
        <f>IF('Macrobond Imports'!AI745="","",'Macrobond Imports'!AI745)</f>
        <v/>
      </c>
      <c r="CA746" s="37">
        <f t="shared" ca="1" si="664"/>
        <v>-0.33428266286934849</v>
      </c>
      <c r="CB746" s="37" t="str">
        <f t="shared" ca="1" si="665"/>
        <v/>
      </c>
    </row>
    <row r="747" spans="1:80" x14ac:dyDescent="0.25">
      <c r="A747" s="10">
        <f>IF('Macrobond Imports'!A746="","",'Macrobond Imports'!A746)</f>
        <v>39814</v>
      </c>
      <c r="B747" s="9" t="str">
        <f>IF('Macrobond Imports'!B746="","",'Macrobond Imports'!B746)</f>
        <v/>
      </c>
      <c r="C747" s="9" t="str">
        <f>IF('Macrobond Imports'!C746="","",'Macrobond Imports'!C746)</f>
        <v/>
      </c>
      <c r="D747" s="9" t="str">
        <f>IF('Macrobond Imports'!Z746="","",'Macrobond Imports'!Z746)</f>
        <v/>
      </c>
      <c r="E747" s="9" t="str">
        <f>IF('Macrobond Imports'!BH746="","",'Macrobond Imports'!BH746)</f>
        <v/>
      </c>
      <c r="F747" s="9" t="str">
        <f>IF('Macrobond Imports'!BJ746="","",'Macrobond Imports'!BJ746)</f>
        <v/>
      </c>
      <c r="G747" s="9" t="str">
        <f>IF('Macrobond Imports'!BK746="","",'Macrobond Imports'!BK746)</f>
        <v/>
      </c>
      <c r="H747" s="9" t="str">
        <f>IF('Macrobond Imports'!BL746="","",'Macrobond Imports'!BL746)</f>
        <v/>
      </c>
      <c r="I747" s="9" t="str">
        <f>IF('Macrobond Imports'!BS746="","",'Macrobond Imports'!BS746)</f>
        <v/>
      </c>
      <c r="J747" s="9" t="str">
        <f>IF('Macrobond Imports'!AA746="","",'Macrobond Imports'!AA746)</f>
        <v/>
      </c>
      <c r="K747" s="9">
        <f>IF('Macrobond Imports'!DF746="","",'Macrobond Imports'!DF746)</f>
        <v>172.4</v>
      </c>
      <c r="L747" s="9">
        <f>IF('Macrobond Imports'!EA746="","",'Macrobond Imports'!EA746)</f>
        <v>173.1</v>
      </c>
      <c r="M747" s="9">
        <f>IF('Macrobond Imports'!FA746="","",'Macrobond Imports'!FA746)</f>
        <v>156.30000000000001</v>
      </c>
      <c r="N747" s="9">
        <f>IF('Macrobond Imports'!FC746="","",'Macrobond Imports'!FC746)</f>
        <v>174.8</v>
      </c>
      <c r="P747" s="16">
        <f t="shared" si="611"/>
        <v>39814</v>
      </c>
      <c r="Q747" s="17" t="str">
        <f t="shared" si="612"/>
        <v/>
      </c>
      <c r="R747" s="17" t="str">
        <f t="shared" si="613"/>
        <v/>
      </c>
      <c r="S747" s="17" t="str">
        <f t="shared" si="614"/>
        <v/>
      </c>
      <c r="T747" s="17" t="str">
        <f t="shared" si="615"/>
        <v/>
      </c>
      <c r="U747" s="17" t="str">
        <f t="shared" si="616"/>
        <v/>
      </c>
      <c r="V747" s="17" t="str">
        <f t="shared" si="617"/>
        <v/>
      </c>
      <c r="W747" s="17" t="str">
        <f t="shared" si="618"/>
        <v/>
      </c>
      <c r="X747" s="17" t="str">
        <f t="shared" si="619"/>
        <v/>
      </c>
      <c r="Y747" s="17" t="str">
        <f t="shared" si="620"/>
        <v/>
      </c>
      <c r="Z747" s="17">
        <f t="shared" si="621"/>
        <v>5.8038305281482572E-4</v>
      </c>
      <c r="AA747" s="17">
        <f t="shared" si="622"/>
        <v>-2.0373514431239359E-2</v>
      </c>
      <c r="AB747" s="17">
        <f t="shared" si="623"/>
        <v>4.5484949832776067E-2</v>
      </c>
      <c r="AC747" s="17">
        <f t="shared" si="624"/>
        <v>-7.945516458569668E-3</v>
      </c>
      <c r="AE747" s="17" t="str">
        <f t="shared" ca="1" si="625"/>
        <v/>
      </c>
      <c r="AF747" s="17" t="str">
        <f t="shared" ca="1" si="626"/>
        <v/>
      </c>
      <c r="AG747" s="17" t="str">
        <f t="shared" ca="1" si="627"/>
        <v/>
      </c>
      <c r="AH747" s="17" t="str">
        <f t="shared" ca="1" si="628"/>
        <v/>
      </c>
      <c r="AI747" s="17" t="str">
        <f t="shared" ca="1" si="629"/>
        <v/>
      </c>
      <c r="AJ747" s="17" t="str">
        <f t="shared" ca="1" si="630"/>
        <v/>
      </c>
      <c r="AK747" s="17" t="str">
        <f t="shared" ca="1" si="631"/>
        <v/>
      </c>
      <c r="AL747" s="17" t="str">
        <f t="shared" ca="1" si="632"/>
        <v/>
      </c>
      <c r="AM747" s="17" t="str">
        <f t="shared" ca="1" si="633"/>
        <v/>
      </c>
      <c r="AN747" s="17">
        <f t="shared" ca="1" si="634"/>
        <v>-3.7946428571428492E-2</v>
      </c>
      <c r="AO747" s="17">
        <f t="shared" ca="1" si="635"/>
        <v>-0.28853267570900132</v>
      </c>
      <c r="AP747" s="17">
        <f t="shared" ca="1" si="636"/>
        <v>-0.20173646578140958</v>
      </c>
      <c r="AQ747" s="17">
        <f t="shared" ca="1" si="637"/>
        <v>1.2159814707585648E-2</v>
      </c>
      <c r="AS747" s="17" t="str">
        <f t="shared" ca="1" si="638"/>
        <v/>
      </c>
      <c r="AT747" s="17" t="str">
        <f t="shared" ca="1" si="639"/>
        <v/>
      </c>
      <c r="AU747" s="17" t="str">
        <f t="shared" ca="1" si="640"/>
        <v/>
      </c>
      <c r="AV747" s="17" t="str">
        <f t="shared" ca="1" si="641"/>
        <v/>
      </c>
      <c r="AW747" s="17" t="str">
        <f t="shared" ca="1" si="642"/>
        <v/>
      </c>
      <c r="AX747" s="17" t="str">
        <f t="shared" ca="1" si="643"/>
        <v/>
      </c>
      <c r="AY747" s="17" t="str">
        <f t="shared" ca="1" si="644"/>
        <v/>
      </c>
      <c r="AZ747" s="17" t="str">
        <f t="shared" ca="1" si="645"/>
        <v/>
      </c>
      <c r="BA747" s="17" t="str">
        <f t="shared" ca="1" si="646"/>
        <v/>
      </c>
      <c r="BB747" s="17">
        <f t="shared" ca="1" si="647"/>
        <v>-0.3135180109942699</v>
      </c>
      <c r="BC747" s="17">
        <f t="shared" ca="1" si="648"/>
        <v>-0.58678345498281759</v>
      </c>
      <c r="BD747" s="17">
        <f t="shared" ca="1" si="649"/>
        <v>-0.6140375493636403</v>
      </c>
      <c r="BE747" s="17">
        <f t="shared" ca="1" si="650"/>
        <v>-0.20123676252301226</v>
      </c>
      <c r="BG747" s="17" t="str">
        <f t="shared" ca="1" si="651"/>
        <v/>
      </c>
      <c r="BH747" s="17" t="str">
        <f t="shared" ca="1" si="652"/>
        <v/>
      </c>
      <c r="BI747" s="17" t="str">
        <f t="shared" ca="1" si="653"/>
        <v/>
      </c>
      <c r="BJ747" s="17" t="str">
        <f t="shared" ca="1" si="654"/>
        <v/>
      </c>
      <c r="BK747" s="17" t="str">
        <f t="shared" ca="1" si="655"/>
        <v/>
      </c>
      <c r="BL747" s="17" t="str">
        <f t="shared" ca="1" si="656"/>
        <v/>
      </c>
      <c r="BM747" s="17" t="str">
        <f t="shared" ca="1" si="657"/>
        <v/>
      </c>
      <c r="BN747" s="17" t="str">
        <f t="shared" ca="1" si="658"/>
        <v/>
      </c>
      <c r="BO747" s="17" t="str">
        <f t="shared" ca="1" si="659"/>
        <v/>
      </c>
      <c r="BP747" s="17">
        <f t="shared" ca="1" si="660"/>
        <v>-0.26139428176089863</v>
      </c>
      <c r="BQ747" s="17">
        <f t="shared" ca="1" si="661"/>
        <v>-0.67449101351459984</v>
      </c>
      <c r="BR747" s="17">
        <f t="shared" ca="1" si="662"/>
        <v>-0.57868687293738486</v>
      </c>
      <c r="BS747" s="17">
        <f t="shared" ca="1" si="663"/>
        <v>-0.12995105749747415</v>
      </c>
      <c r="BX747">
        <f>IF('Macrobond Imports'!FG746="","",'Macrobond Imports'!FG746)</f>
        <v>177.3</v>
      </c>
      <c r="BY747" t="str">
        <f>IF('Macrobond Imports'!AI746="","",'Macrobond Imports'!AI746)</f>
        <v/>
      </c>
      <c r="CA747" s="37">
        <f t="shared" ca="1" si="664"/>
        <v>-0.38501560874089491</v>
      </c>
      <c r="CB747" s="37" t="str">
        <f t="shared" ca="1" si="665"/>
        <v/>
      </c>
    </row>
    <row r="748" spans="1:80" x14ac:dyDescent="0.25">
      <c r="A748" s="10">
        <f>IF('Macrobond Imports'!A747="","",'Macrobond Imports'!A747)</f>
        <v>39845</v>
      </c>
      <c r="B748" s="9" t="str">
        <f>IF('Macrobond Imports'!B747="","",'Macrobond Imports'!B747)</f>
        <v/>
      </c>
      <c r="C748" s="9" t="str">
        <f>IF('Macrobond Imports'!C747="","",'Macrobond Imports'!C747)</f>
        <v/>
      </c>
      <c r="D748" s="9" t="str">
        <f>IF('Macrobond Imports'!Z747="","",'Macrobond Imports'!Z747)</f>
        <v/>
      </c>
      <c r="E748" s="9" t="str">
        <f>IF('Macrobond Imports'!BH747="","",'Macrobond Imports'!BH747)</f>
        <v/>
      </c>
      <c r="F748" s="9" t="str">
        <f>IF('Macrobond Imports'!BJ747="","",'Macrobond Imports'!BJ747)</f>
        <v/>
      </c>
      <c r="G748" s="9" t="str">
        <f>IF('Macrobond Imports'!BK747="","",'Macrobond Imports'!BK747)</f>
        <v/>
      </c>
      <c r="H748" s="9" t="str">
        <f>IF('Macrobond Imports'!BL747="","",'Macrobond Imports'!BL747)</f>
        <v/>
      </c>
      <c r="I748" s="9" t="str">
        <f>IF('Macrobond Imports'!BS747="","",'Macrobond Imports'!BS747)</f>
        <v/>
      </c>
      <c r="J748" s="9" t="str">
        <f>IF('Macrobond Imports'!AA747="","",'Macrobond Imports'!AA747)</f>
        <v/>
      </c>
      <c r="K748" s="9">
        <f>IF('Macrobond Imports'!DF747="","",'Macrobond Imports'!DF747)</f>
        <v>170.9</v>
      </c>
      <c r="L748" s="9">
        <f>IF('Macrobond Imports'!EA747="","",'Macrobond Imports'!EA747)</f>
        <v>163.4</v>
      </c>
      <c r="M748" s="9">
        <f>IF('Macrobond Imports'!FA747="","",'Macrobond Imports'!FA747)</f>
        <v>154.1</v>
      </c>
      <c r="N748" s="9">
        <f>IF('Macrobond Imports'!FC747="","",'Macrobond Imports'!FC747)</f>
        <v>173.5</v>
      </c>
      <c r="P748" s="16">
        <f t="shared" si="611"/>
        <v>39845</v>
      </c>
      <c r="Q748" s="17" t="str">
        <f t="shared" si="612"/>
        <v/>
      </c>
      <c r="R748" s="17" t="str">
        <f t="shared" si="613"/>
        <v/>
      </c>
      <c r="S748" s="17" t="str">
        <f t="shared" si="614"/>
        <v/>
      </c>
      <c r="T748" s="17" t="str">
        <f t="shared" si="615"/>
        <v/>
      </c>
      <c r="U748" s="17" t="str">
        <f t="shared" si="616"/>
        <v/>
      </c>
      <c r="V748" s="17" t="str">
        <f t="shared" si="617"/>
        <v/>
      </c>
      <c r="W748" s="17" t="str">
        <f t="shared" si="618"/>
        <v/>
      </c>
      <c r="X748" s="17" t="str">
        <f t="shared" si="619"/>
        <v/>
      </c>
      <c r="Y748" s="17" t="str">
        <f t="shared" si="620"/>
        <v/>
      </c>
      <c r="Z748" s="17">
        <f t="shared" si="621"/>
        <v>-8.7006960556844648E-3</v>
      </c>
      <c r="AA748" s="17">
        <f t="shared" si="622"/>
        <v>-5.6036972848064637E-2</v>
      </c>
      <c r="AB748" s="17">
        <f t="shared" si="623"/>
        <v>-1.4075495841330832E-2</v>
      </c>
      <c r="AC748" s="17">
        <f t="shared" si="624"/>
        <v>-7.4370709382152178E-3</v>
      </c>
      <c r="AE748" s="17" t="str">
        <f t="shared" ca="1" si="625"/>
        <v/>
      </c>
      <c r="AF748" s="17" t="str">
        <f t="shared" ca="1" si="626"/>
        <v/>
      </c>
      <c r="AG748" s="17" t="str">
        <f t="shared" ca="1" si="627"/>
        <v/>
      </c>
      <c r="AH748" s="17" t="str">
        <f t="shared" ca="1" si="628"/>
        <v/>
      </c>
      <c r="AI748" s="17" t="str">
        <f t="shared" ca="1" si="629"/>
        <v/>
      </c>
      <c r="AJ748" s="17" t="str">
        <f t="shared" ca="1" si="630"/>
        <v/>
      </c>
      <c r="AK748" s="17" t="str">
        <f t="shared" ca="1" si="631"/>
        <v/>
      </c>
      <c r="AL748" s="17" t="str">
        <f t="shared" ca="1" si="632"/>
        <v/>
      </c>
      <c r="AM748" s="17" t="str">
        <f t="shared" ca="1" si="633"/>
        <v/>
      </c>
      <c r="AN748" s="17">
        <f t="shared" ca="1" si="634"/>
        <v>-5.4756637168141609E-2</v>
      </c>
      <c r="AO748" s="17">
        <f t="shared" ca="1" si="635"/>
        <v>-0.35491512041058038</v>
      </c>
      <c r="AP748" s="17">
        <f t="shared" ca="1" si="636"/>
        <v>-0.22171717171717176</v>
      </c>
      <c r="AQ748" s="17">
        <f t="shared" ca="1" si="637"/>
        <v>-1.7261219792865656E-3</v>
      </c>
      <c r="AS748" s="17" t="str">
        <f t="shared" ca="1" si="638"/>
        <v/>
      </c>
      <c r="AT748" s="17" t="str">
        <f t="shared" ca="1" si="639"/>
        <v/>
      </c>
      <c r="AU748" s="17" t="str">
        <f t="shared" ca="1" si="640"/>
        <v/>
      </c>
      <c r="AV748" s="17" t="str">
        <f t="shared" ca="1" si="641"/>
        <v/>
      </c>
      <c r="AW748" s="17" t="str">
        <f t="shared" ca="1" si="642"/>
        <v/>
      </c>
      <c r="AX748" s="17" t="str">
        <f t="shared" ca="1" si="643"/>
        <v/>
      </c>
      <c r="AY748" s="17" t="str">
        <f t="shared" ca="1" si="644"/>
        <v/>
      </c>
      <c r="AZ748" s="17" t="str">
        <f t="shared" ca="1" si="645"/>
        <v/>
      </c>
      <c r="BA748" s="17" t="str">
        <f t="shared" ca="1" si="646"/>
        <v/>
      </c>
      <c r="BB748" s="17">
        <f t="shared" ca="1" si="647"/>
        <v>-0.18195735842385607</v>
      </c>
      <c r="BC748" s="17">
        <f t="shared" ca="1" si="648"/>
        <v>-0.42076192804047363</v>
      </c>
      <c r="BD748" s="17">
        <f t="shared" ca="1" si="649"/>
        <v>-0.298799517569724</v>
      </c>
      <c r="BE748" s="17">
        <f t="shared" ca="1" si="650"/>
        <v>-0.14443741559022683</v>
      </c>
      <c r="BG748" s="17" t="str">
        <f t="shared" ca="1" si="651"/>
        <v/>
      </c>
      <c r="BH748" s="17" t="str">
        <f t="shared" ca="1" si="652"/>
        <v/>
      </c>
      <c r="BI748" s="17" t="str">
        <f t="shared" ca="1" si="653"/>
        <v/>
      </c>
      <c r="BJ748" s="17" t="str">
        <f t="shared" ca="1" si="654"/>
        <v/>
      </c>
      <c r="BK748" s="17" t="str">
        <f t="shared" ca="1" si="655"/>
        <v/>
      </c>
      <c r="BL748" s="17" t="str">
        <f t="shared" ca="1" si="656"/>
        <v/>
      </c>
      <c r="BM748" s="17" t="str">
        <f t="shared" ca="1" si="657"/>
        <v/>
      </c>
      <c r="BN748" s="17" t="str">
        <f t="shared" ca="1" si="658"/>
        <v/>
      </c>
      <c r="BO748" s="17" t="str">
        <f t="shared" ca="1" si="659"/>
        <v/>
      </c>
      <c r="BP748" s="17">
        <f t="shared" ca="1" si="660"/>
        <v>-0.25575628745673484</v>
      </c>
      <c r="BQ748" s="17">
        <f t="shared" ca="1" si="661"/>
        <v>-0.63456342406848742</v>
      </c>
      <c r="BR748" s="17">
        <f t="shared" ca="1" si="662"/>
        <v>-0.52757370641257129</v>
      </c>
      <c r="BS748" s="17">
        <f t="shared" ca="1" si="663"/>
        <v>-0.15371706912237182</v>
      </c>
      <c r="BX748">
        <f>IF('Macrobond Imports'!FG747="","",'Macrobond Imports'!FG747)</f>
        <v>158.1</v>
      </c>
      <c r="BY748" t="str">
        <f>IF('Macrobond Imports'!AI747="","",'Macrobond Imports'!AI747)</f>
        <v/>
      </c>
      <c r="CA748" s="37">
        <f t="shared" ca="1" si="664"/>
        <v>-0.48851504367518606</v>
      </c>
      <c r="CB748" s="37" t="str">
        <f t="shared" ca="1" si="665"/>
        <v/>
      </c>
    </row>
    <row r="749" spans="1:80" x14ac:dyDescent="0.25">
      <c r="A749" s="10">
        <f>IF('Macrobond Imports'!A748="","",'Macrobond Imports'!A748)</f>
        <v>39873</v>
      </c>
      <c r="B749" s="9" t="str">
        <f>IF('Macrobond Imports'!B748="","",'Macrobond Imports'!B748)</f>
        <v/>
      </c>
      <c r="C749" s="9" t="str">
        <f>IF('Macrobond Imports'!C748="","",'Macrobond Imports'!C748)</f>
        <v/>
      </c>
      <c r="D749" s="9" t="str">
        <f>IF('Macrobond Imports'!Z748="","",'Macrobond Imports'!Z748)</f>
        <v/>
      </c>
      <c r="E749" s="9" t="str">
        <f>IF('Macrobond Imports'!BH748="","",'Macrobond Imports'!BH748)</f>
        <v/>
      </c>
      <c r="F749" s="9" t="str">
        <f>IF('Macrobond Imports'!BJ748="","",'Macrobond Imports'!BJ748)</f>
        <v/>
      </c>
      <c r="G749" s="9" t="str">
        <f>IF('Macrobond Imports'!BK748="","",'Macrobond Imports'!BK748)</f>
        <v/>
      </c>
      <c r="H749" s="9" t="str">
        <f>IF('Macrobond Imports'!BL748="","",'Macrobond Imports'!BL748)</f>
        <v/>
      </c>
      <c r="I749" s="9" t="str">
        <f>IF('Macrobond Imports'!BS748="","",'Macrobond Imports'!BS748)</f>
        <v/>
      </c>
      <c r="J749" s="9" t="str">
        <f>IF('Macrobond Imports'!AA748="","",'Macrobond Imports'!AA748)</f>
        <v/>
      </c>
      <c r="K749" s="9">
        <f>IF('Macrobond Imports'!DF748="","",'Macrobond Imports'!DF748)</f>
        <v>168.3</v>
      </c>
      <c r="L749" s="9">
        <f>IF('Macrobond Imports'!EA748="","",'Macrobond Imports'!EA748)</f>
        <v>160.1</v>
      </c>
      <c r="M749" s="9">
        <f>IF('Macrobond Imports'!FA748="","",'Macrobond Imports'!FA748)</f>
        <v>145.30000000000001</v>
      </c>
      <c r="N749" s="9">
        <f>IF('Macrobond Imports'!FC748="","",'Macrobond Imports'!FC748)</f>
        <v>172.7</v>
      </c>
      <c r="P749" s="16">
        <f t="shared" si="611"/>
        <v>39873</v>
      </c>
      <c r="Q749" s="17" t="str">
        <f t="shared" si="612"/>
        <v/>
      </c>
      <c r="R749" s="17" t="str">
        <f t="shared" si="613"/>
        <v/>
      </c>
      <c r="S749" s="17" t="str">
        <f t="shared" si="614"/>
        <v/>
      </c>
      <c r="T749" s="17" t="str">
        <f t="shared" si="615"/>
        <v/>
      </c>
      <c r="U749" s="17" t="str">
        <f t="shared" si="616"/>
        <v/>
      </c>
      <c r="V749" s="17" t="str">
        <f t="shared" si="617"/>
        <v/>
      </c>
      <c r="W749" s="17" t="str">
        <f t="shared" si="618"/>
        <v/>
      </c>
      <c r="X749" s="17" t="str">
        <f t="shared" si="619"/>
        <v/>
      </c>
      <c r="Y749" s="17" t="str">
        <f t="shared" si="620"/>
        <v/>
      </c>
      <c r="Z749" s="17">
        <f t="shared" si="621"/>
        <v>-1.5213575190169637E-2</v>
      </c>
      <c r="AA749" s="17">
        <f t="shared" si="622"/>
        <v>-2.0195838433292645E-2</v>
      </c>
      <c r="AB749" s="17">
        <f t="shared" si="623"/>
        <v>-5.7105775470473574E-2</v>
      </c>
      <c r="AC749" s="17">
        <f t="shared" si="624"/>
        <v>-4.610951008645614E-3</v>
      </c>
      <c r="AE749" s="17" t="str">
        <f t="shared" ca="1" si="625"/>
        <v/>
      </c>
      <c r="AF749" s="17" t="str">
        <f t="shared" ca="1" si="626"/>
        <v/>
      </c>
      <c r="AG749" s="17" t="str">
        <f t="shared" ca="1" si="627"/>
        <v/>
      </c>
      <c r="AH749" s="17" t="str">
        <f t="shared" ca="1" si="628"/>
        <v/>
      </c>
      <c r="AI749" s="17" t="str">
        <f t="shared" ca="1" si="629"/>
        <v/>
      </c>
      <c r="AJ749" s="17" t="str">
        <f t="shared" ca="1" si="630"/>
        <v/>
      </c>
      <c r="AK749" s="17" t="str">
        <f t="shared" ca="1" si="631"/>
        <v/>
      </c>
      <c r="AL749" s="17" t="str">
        <f t="shared" ca="1" si="632"/>
        <v/>
      </c>
      <c r="AM749" s="17" t="str">
        <f t="shared" ca="1" si="633"/>
        <v/>
      </c>
      <c r="AN749" s="17">
        <f t="shared" ca="1" si="634"/>
        <v>-8.8299024918743085E-2</v>
      </c>
      <c r="AO749" s="17">
        <f t="shared" ca="1" si="635"/>
        <v>-0.39401968205904614</v>
      </c>
      <c r="AP749" s="17">
        <f t="shared" ca="1" si="636"/>
        <v>-0.30076997112608272</v>
      </c>
      <c r="AQ749" s="17">
        <f t="shared" ca="1" si="637"/>
        <v>-1.8192154633314472E-2</v>
      </c>
      <c r="AS749" s="17" t="str">
        <f t="shared" ca="1" si="638"/>
        <v/>
      </c>
      <c r="AT749" s="17" t="str">
        <f t="shared" ca="1" si="639"/>
        <v/>
      </c>
      <c r="AU749" s="17" t="str">
        <f t="shared" ca="1" si="640"/>
        <v/>
      </c>
      <c r="AV749" s="17" t="str">
        <f t="shared" ca="1" si="641"/>
        <v/>
      </c>
      <c r="AW749" s="17" t="str">
        <f t="shared" ca="1" si="642"/>
        <v/>
      </c>
      <c r="AX749" s="17" t="str">
        <f t="shared" ca="1" si="643"/>
        <v/>
      </c>
      <c r="AY749" s="17" t="str">
        <f t="shared" ca="1" si="644"/>
        <v/>
      </c>
      <c r="AZ749" s="17" t="str">
        <f t="shared" ca="1" si="645"/>
        <v/>
      </c>
      <c r="BA749" s="17" t="str">
        <f t="shared" ca="1" si="646"/>
        <v/>
      </c>
      <c r="BB749" s="17">
        <f t="shared" ca="1" si="647"/>
        <v>-8.9677338598313283E-2</v>
      </c>
      <c r="BC749" s="17">
        <f t="shared" ca="1" si="648"/>
        <v>-0.32606326488633397</v>
      </c>
      <c r="BD749" s="17">
        <f t="shared" ca="1" si="649"/>
        <v>-0.10772713348637997</v>
      </c>
      <c r="BE749" s="17">
        <f t="shared" ca="1" si="650"/>
        <v>-7.7118938347882859E-2</v>
      </c>
      <c r="BG749" s="17" t="str">
        <f t="shared" ca="1" si="651"/>
        <v/>
      </c>
      <c r="BH749" s="17" t="str">
        <f t="shared" ca="1" si="652"/>
        <v/>
      </c>
      <c r="BI749" s="17" t="str">
        <f t="shared" ca="1" si="653"/>
        <v/>
      </c>
      <c r="BJ749" s="17" t="str">
        <f t="shared" ca="1" si="654"/>
        <v/>
      </c>
      <c r="BK749" s="17" t="str">
        <f t="shared" ca="1" si="655"/>
        <v/>
      </c>
      <c r="BL749" s="17" t="str">
        <f t="shared" ca="1" si="656"/>
        <v/>
      </c>
      <c r="BM749" s="17" t="str">
        <f t="shared" ca="1" si="657"/>
        <v/>
      </c>
      <c r="BN749" s="17" t="str">
        <f t="shared" ca="1" si="658"/>
        <v/>
      </c>
      <c r="BO749" s="17" t="str">
        <f t="shared" ca="1" si="659"/>
        <v/>
      </c>
      <c r="BP749" s="17">
        <f t="shared" ca="1" si="660"/>
        <v>-0.27749999999999986</v>
      </c>
      <c r="BQ749" s="17">
        <f t="shared" ca="1" si="661"/>
        <v>-0.60643060086870215</v>
      </c>
      <c r="BR749" s="17">
        <f t="shared" ca="1" si="662"/>
        <v>-0.57886334680531348</v>
      </c>
      <c r="BS749" s="17">
        <f t="shared" ca="1" si="663"/>
        <v>-0.16327894956549871</v>
      </c>
      <c r="BX749">
        <f>IF('Macrobond Imports'!FG748="","",'Macrobond Imports'!FG748)</f>
        <v>153.4</v>
      </c>
      <c r="BY749" t="str">
        <f>IF('Macrobond Imports'!AI748="","",'Macrobond Imports'!AI748)</f>
        <v/>
      </c>
      <c r="CA749" s="37">
        <f t="shared" ca="1" si="664"/>
        <v>-0.53472854109796786</v>
      </c>
      <c r="CB749" s="37" t="str">
        <f t="shared" ca="1" si="665"/>
        <v/>
      </c>
    </row>
    <row r="750" spans="1:80" x14ac:dyDescent="0.25">
      <c r="A750" s="10">
        <f>IF('Macrobond Imports'!A749="","",'Macrobond Imports'!A749)</f>
        <v>39904</v>
      </c>
      <c r="B750" s="9" t="str">
        <f>IF('Macrobond Imports'!B749="","",'Macrobond Imports'!B749)</f>
        <v/>
      </c>
      <c r="C750" s="9" t="str">
        <f>IF('Macrobond Imports'!C749="","",'Macrobond Imports'!C749)</f>
        <v/>
      </c>
      <c r="D750" s="9" t="str">
        <f>IF('Macrobond Imports'!Z749="","",'Macrobond Imports'!Z749)</f>
        <v/>
      </c>
      <c r="E750" s="9" t="str">
        <f>IF('Macrobond Imports'!BH749="","",'Macrobond Imports'!BH749)</f>
        <v/>
      </c>
      <c r="F750" s="9" t="str">
        <f>IF('Macrobond Imports'!BJ749="","",'Macrobond Imports'!BJ749)</f>
        <v/>
      </c>
      <c r="G750" s="9" t="str">
        <f>IF('Macrobond Imports'!BK749="","",'Macrobond Imports'!BK749)</f>
        <v/>
      </c>
      <c r="H750" s="9" t="str">
        <f>IF('Macrobond Imports'!BL749="","",'Macrobond Imports'!BL749)</f>
        <v/>
      </c>
      <c r="I750" s="9" t="str">
        <f>IF('Macrobond Imports'!BS749="","",'Macrobond Imports'!BS749)</f>
        <v/>
      </c>
      <c r="J750" s="9" t="str">
        <f>IF('Macrobond Imports'!AA749="","",'Macrobond Imports'!AA749)</f>
        <v/>
      </c>
      <c r="K750" s="9">
        <f>IF('Macrobond Imports'!DF749="","",'Macrobond Imports'!DF749)</f>
        <v>168.4</v>
      </c>
      <c r="L750" s="9">
        <f>IF('Macrobond Imports'!EA749="","",'Macrobond Imports'!EA749)</f>
        <v>162.4</v>
      </c>
      <c r="M750" s="9">
        <f>IF('Macrobond Imports'!FA749="","",'Macrobond Imports'!FA749)</f>
        <v>148.6</v>
      </c>
      <c r="N750" s="9">
        <f>IF('Macrobond Imports'!FC749="","",'Macrobond Imports'!FC749)</f>
        <v>171.8</v>
      </c>
      <c r="P750" s="16">
        <f t="shared" si="611"/>
        <v>39904</v>
      </c>
      <c r="Q750" s="17" t="str">
        <f t="shared" si="612"/>
        <v/>
      </c>
      <c r="R750" s="17" t="str">
        <f t="shared" si="613"/>
        <v/>
      </c>
      <c r="S750" s="17" t="str">
        <f t="shared" si="614"/>
        <v/>
      </c>
      <c r="T750" s="17" t="str">
        <f t="shared" si="615"/>
        <v/>
      </c>
      <c r="U750" s="17" t="str">
        <f t="shared" si="616"/>
        <v/>
      </c>
      <c r="V750" s="17" t="str">
        <f t="shared" si="617"/>
        <v/>
      </c>
      <c r="W750" s="17" t="str">
        <f t="shared" si="618"/>
        <v/>
      </c>
      <c r="X750" s="17" t="str">
        <f t="shared" si="619"/>
        <v/>
      </c>
      <c r="Y750" s="17" t="str">
        <f t="shared" si="620"/>
        <v/>
      </c>
      <c r="Z750" s="17">
        <f t="shared" si="621"/>
        <v>5.9417706476527776E-4</v>
      </c>
      <c r="AA750" s="17">
        <f t="shared" si="622"/>
        <v>1.4366021236727144E-2</v>
      </c>
      <c r="AB750" s="17">
        <f t="shared" si="623"/>
        <v>2.2711631108052188E-2</v>
      </c>
      <c r="AC750" s="17">
        <f t="shared" si="624"/>
        <v>-5.2113491603935636E-3</v>
      </c>
      <c r="AE750" s="17" t="str">
        <f t="shared" ca="1" si="625"/>
        <v/>
      </c>
      <c r="AF750" s="17" t="str">
        <f t="shared" ca="1" si="626"/>
        <v/>
      </c>
      <c r="AG750" s="17" t="str">
        <f t="shared" ca="1" si="627"/>
        <v/>
      </c>
      <c r="AH750" s="17" t="str">
        <f t="shared" ca="1" si="628"/>
        <v/>
      </c>
      <c r="AI750" s="17" t="str">
        <f t="shared" ca="1" si="629"/>
        <v/>
      </c>
      <c r="AJ750" s="17" t="str">
        <f t="shared" ca="1" si="630"/>
        <v/>
      </c>
      <c r="AK750" s="17" t="str">
        <f t="shared" ca="1" si="631"/>
        <v/>
      </c>
      <c r="AL750" s="17" t="str">
        <f t="shared" ca="1" si="632"/>
        <v/>
      </c>
      <c r="AM750" s="17" t="str">
        <f t="shared" ca="1" si="633"/>
        <v/>
      </c>
      <c r="AN750" s="17">
        <f t="shared" ca="1" si="634"/>
        <v>-9.6566523605150167E-2</v>
      </c>
      <c r="AO750" s="17">
        <f t="shared" ca="1" si="635"/>
        <v>-0.40469208211143692</v>
      </c>
      <c r="AP750" s="17">
        <f t="shared" ca="1" si="636"/>
        <v>-0.28454501685122768</v>
      </c>
      <c r="AQ750" s="17">
        <f t="shared" ca="1" si="637"/>
        <v>-3.6455412226584438E-2</v>
      </c>
      <c r="AS750" s="17" t="str">
        <f t="shared" ca="1" si="638"/>
        <v/>
      </c>
      <c r="AT750" s="17" t="str">
        <f t="shared" ca="1" si="639"/>
        <v/>
      </c>
      <c r="AU750" s="17" t="str">
        <f t="shared" ca="1" si="640"/>
        <v/>
      </c>
      <c r="AV750" s="17" t="str">
        <f t="shared" ca="1" si="641"/>
        <v/>
      </c>
      <c r="AW750" s="17" t="str">
        <f t="shared" ca="1" si="642"/>
        <v/>
      </c>
      <c r="AX750" s="17" t="str">
        <f t="shared" ca="1" si="643"/>
        <v/>
      </c>
      <c r="AY750" s="17" t="str">
        <f t="shared" ca="1" si="644"/>
        <v/>
      </c>
      <c r="AZ750" s="17" t="str">
        <f t="shared" ca="1" si="645"/>
        <v/>
      </c>
      <c r="BA750" s="17" t="str">
        <f t="shared" ca="1" si="646"/>
        <v/>
      </c>
      <c r="BB750" s="17">
        <f t="shared" ca="1" si="647"/>
        <v>-8.9627138688134544E-2</v>
      </c>
      <c r="BC750" s="17">
        <f t="shared" ca="1" si="648"/>
        <v>-0.22526026963370904</v>
      </c>
      <c r="BD750" s="17">
        <f t="shared" ca="1" si="649"/>
        <v>-0.18296751253616017</v>
      </c>
      <c r="BE750" s="17">
        <f t="shared" ca="1" si="650"/>
        <v>-6.6902717130019607E-2</v>
      </c>
      <c r="BG750" s="17" t="str">
        <f t="shared" ca="1" si="651"/>
        <v/>
      </c>
      <c r="BH750" s="17" t="str">
        <f t="shared" ca="1" si="652"/>
        <v/>
      </c>
      <c r="BI750" s="17" t="str">
        <f t="shared" ca="1" si="653"/>
        <v/>
      </c>
      <c r="BJ750" s="17" t="str">
        <f t="shared" ca="1" si="654"/>
        <v/>
      </c>
      <c r="BK750" s="17" t="str">
        <f t="shared" ca="1" si="655"/>
        <v/>
      </c>
      <c r="BL750" s="17" t="str">
        <f t="shared" ca="1" si="656"/>
        <v/>
      </c>
      <c r="BM750" s="17" t="str">
        <f t="shared" ca="1" si="657"/>
        <v/>
      </c>
      <c r="BN750" s="17" t="str">
        <f t="shared" ca="1" si="658"/>
        <v/>
      </c>
      <c r="BO750" s="17" t="str">
        <f t="shared" ca="1" si="659"/>
        <v/>
      </c>
      <c r="BP750" s="17">
        <f t="shared" ca="1" si="660"/>
        <v>-0.20945931630926984</v>
      </c>
      <c r="BQ750" s="17">
        <f t="shared" ca="1" si="661"/>
        <v>-0.43419502063917625</v>
      </c>
      <c r="BR750" s="17">
        <f t="shared" ca="1" si="662"/>
        <v>-0.43844513971379029</v>
      </c>
      <c r="BS750" s="17">
        <f t="shared" ca="1" si="663"/>
        <v>-0.13667861920012303</v>
      </c>
      <c r="BX750">
        <f>IF('Macrobond Imports'!FG749="","",'Macrobond Imports'!FG749)</f>
        <v>151.69999999999999</v>
      </c>
      <c r="BY750" t="str">
        <f>IF('Macrobond Imports'!AI749="","",'Macrobond Imports'!AI749)</f>
        <v/>
      </c>
      <c r="CA750" s="37">
        <f t="shared" ca="1" si="664"/>
        <v>-0.55487089201877937</v>
      </c>
      <c r="CB750" s="37" t="str">
        <f t="shared" ca="1" si="665"/>
        <v/>
      </c>
    </row>
    <row r="751" spans="1:80" x14ac:dyDescent="0.25">
      <c r="A751" s="10">
        <f>IF('Macrobond Imports'!A750="","",'Macrobond Imports'!A750)</f>
        <v>39934</v>
      </c>
      <c r="B751" s="9" t="str">
        <f>IF('Macrobond Imports'!B750="","",'Macrobond Imports'!B750)</f>
        <v/>
      </c>
      <c r="C751" s="9" t="str">
        <f>IF('Macrobond Imports'!C750="","",'Macrobond Imports'!C750)</f>
        <v/>
      </c>
      <c r="D751" s="9" t="str">
        <f>IF('Macrobond Imports'!Z750="","",'Macrobond Imports'!Z750)</f>
        <v/>
      </c>
      <c r="E751" s="9" t="str">
        <f>IF('Macrobond Imports'!BH750="","",'Macrobond Imports'!BH750)</f>
        <v/>
      </c>
      <c r="F751" s="9" t="str">
        <f>IF('Macrobond Imports'!BJ750="","",'Macrobond Imports'!BJ750)</f>
        <v/>
      </c>
      <c r="G751" s="9" t="str">
        <f>IF('Macrobond Imports'!BK750="","",'Macrobond Imports'!BK750)</f>
        <v/>
      </c>
      <c r="H751" s="9" t="str">
        <f>IF('Macrobond Imports'!BL750="","",'Macrobond Imports'!BL750)</f>
        <v/>
      </c>
      <c r="I751" s="9" t="str">
        <f>IF('Macrobond Imports'!BS750="","",'Macrobond Imports'!BS750)</f>
        <v/>
      </c>
      <c r="J751" s="9" t="str">
        <f>IF('Macrobond Imports'!AA750="","",'Macrobond Imports'!AA750)</f>
        <v/>
      </c>
      <c r="K751" s="9">
        <f>IF('Macrobond Imports'!DF750="","",'Macrobond Imports'!DF750)</f>
        <v>169.4</v>
      </c>
      <c r="L751" s="9">
        <f>IF('Macrobond Imports'!EA750="","",'Macrobond Imports'!EA750)</f>
        <v>167.5</v>
      </c>
      <c r="M751" s="9">
        <f>IF('Macrobond Imports'!FA750="","",'Macrobond Imports'!FA750)</f>
        <v>154</v>
      </c>
      <c r="N751" s="9">
        <f>IF('Macrobond Imports'!FC750="","",'Macrobond Imports'!FC750)</f>
        <v>171.4</v>
      </c>
      <c r="P751" s="16">
        <f t="shared" si="611"/>
        <v>39934</v>
      </c>
      <c r="Q751" s="17" t="str">
        <f t="shared" si="612"/>
        <v/>
      </c>
      <c r="R751" s="17" t="str">
        <f t="shared" si="613"/>
        <v/>
      </c>
      <c r="S751" s="17" t="str">
        <f t="shared" si="614"/>
        <v/>
      </c>
      <c r="T751" s="17" t="str">
        <f t="shared" si="615"/>
        <v/>
      </c>
      <c r="U751" s="17" t="str">
        <f t="shared" si="616"/>
        <v/>
      </c>
      <c r="V751" s="17" t="str">
        <f t="shared" si="617"/>
        <v/>
      </c>
      <c r="W751" s="17" t="str">
        <f t="shared" si="618"/>
        <v/>
      </c>
      <c r="X751" s="17" t="str">
        <f t="shared" si="619"/>
        <v/>
      </c>
      <c r="Y751" s="17" t="str">
        <f t="shared" si="620"/>
        <v/>
      </c>
      <c r="Z751" s="17">
        <f t="shared" si="621"/>
        <v>5.9382422802849444E-3</v>
      </c>
      <c r="AA751" s="17">
        <f t="shared" si="622"/>
        <v>3.1403940886699511E-2</v>
      </c>
      <c r="AB751" s="17">
        <f t="shared" si="623"/>
        <v>3.6339165545087537E-2</v>
      </c>
      <c r="AC751" s="17">
        <f t="shared" si="624"/>
        <v>-2.3282887077997749E-3</v>
      </c>
      <c r="AE751" s="17" t="str">
        <f t="shared" ca="1" si="625"/>
        <v/>
      </c>
      <c r="AF751" s="17" t="str">
        <f t="shared" ca="1" si="626"/>
        <v/>
      </c>
      <c r="AG751" s="17" t="str">
        <f t="shared" ca="1" si="627"/>
        <v/>
      </c>
      <c r="AH751" s="17" t="str">
        <f t="shared" ca="1" si="628"/>
        <v/>
      </c>
      <c r="AI751" s="17" t="str">
        <f t="shared" ca="1" si="629"/>
        <v/>
      </c>
      <c r="AJ751" s="17" t="str">
        <f t="shared" ca="1" si="630"/>
        <v/>
      </c>
      <c r="AK751" s="17" t="str">
        <f t="shared" ca="1" si="631"/>
        <v/>
      </c>
      <c r="AL751" s="17" t="str">
        <f t="shared" ca="1" si="632"/>
        <v/>
      </c>
      <c r="AM751" s="17" t="str">
        <f t="shared" ca="1" si="633"/>
        <v/>
      </c>
      <c r="AN751" s="17">
        <f t="shared" ca="1" si="634"/>
        <v>-0.11355311355311348</v>
      </c>
      <c r="AO751" s="17">
        <f t="shared" ca="1" si="635"/>
        <v>-0.41698572920292376</v>
      </c>
      <c r="AP751" s="17">
        <f t="shared" ca="1" si="636"/>
        <v>-0.29904415111515703</v>
      </c>
      <c r="AQ751" s="17">
        <f t="shared" ca="1" si="637"/>
        <v>-5.3561568194367637E-2</v>
      </c>
      <c r="AS751" s="17" t="str">
        <f t="shared" ca="1" si="638"/>
        <v/>
      </c>
      <c r="AT751" s="17" t="str">
        <f t="shared" ca="1" si="639"/>
        <v/>
      </c>
      <c r="AU751" s="17" t="str">
        <f t="shared" ca="1" si="640"/>
        <v/>
      </c>
      <c r="AV751" s="17" t="str">
        <f t="shared" ca="1" si="641"/>
        <v/>
      </c>
      <c r="AW751" s="17" t="str">
        <f t="shared" ca="1" si="642"/>
        <v/>
      </c>
      <c r="AX751" s="17" t="str">
        <f t="shared" ca="1" si="643"/>
        <v/>
      </c>
      <c r="AY751" s="17" t="str">
        <f t="shared" ca="1" si="644"/>
        <v/>
      </c>
      <c r="AZ751" s="17" t="str">
        <f t="shared" ca="1" si="645"/>
        <v/>
      </c>
      <c r="BA751" s="17" t="str">
        <f t="shared" ca="1" si="646"/>
        <v/>
      </c>
      <c r="BB751" s="17">
        <f t="shared" ca="1" si="647"/>
        <v>-3.4648728164103915E-2</v>
      </c>
      <c r="BC751" s="17">
        <f t="shared" ca="1" si="648"/>
        <v>0.10420837482458745</v>
      </c>
      <c r="BD751" s="17">
        <f t="shared" ca="1" si="649"/>
        <v>-2.5931915045834808E-3</v>
      </c>
      <c r="BE751" s="17">
        <f t="shared" ca="1" si="650"/>
        <v>-4.7543052895330673E-2</v>
      </c>
      <c r="BG751" s="17" t="str">
        <f t="shared" ca="1" si="651"/>
        <v/>
      </c>
      <c r="BH751" s="17" t="str">
        <f t="shared" ca="1" si="652"/>
        <v/>
      </c>
      <c r="BI751" s="17" t="str">
        <f t="shared" ca="1" si="653"/>
        <v/>
      </c>
      <c r="BJ751" s="17" t="str">
        <f t="shared" ca="1" si="654"/>
        <v/>
      </c>
      <c r="BK751" s="17" t="str">
        <f t="shared" ca="1" si="655"/>
        <v/>
      </c>
      <c r="BL751" s="17" t="str">
        <f t="shared" ca="1" si="656"/>
        <v/>
      </c>
      <c r="BM751" s="17" t="str">
        <f t="shared" ca="1" si="657"/>
        <v/>
      </c>
      <c r="BN751" s="17" t="str">
        <f t="shared" ca="1" si="658"/>
        <v/>
      </c>
      <c r="BO751" s="17" t="str">
        <f t="shared" ca="1" si="659"/>
        <v/>
      </c>
      <c r="BP751" s="17">
        <f t="shared" ca="1" si="660"/>
        <v>-0.11135017894475074</v>
      </c>
      <c r="BQ751" s="17">
        <f t="shared" ca="1" si="661"/>
        <v>-0.20025033286974347</v>
      </c>
      <c r="BR751" s="17">
        <f t="shared" ca="1" si="662"/>
        <v>-0.16370929976698401</v>
      </c>
      <c r="BS751" s="17">
        <f t="shared" ca="1" si="663"/>
        <v>-9.7289344693487267E-2</v>
      </c>
      <c r="BX751">
        <f>IF('Macrobond Imports'!FG750="","",'Macrobond Imports'!FG750)</f>
        <v>159.80000000000001</v>
      </c>
      <c r="BY751" t="str">
        <f>IF('Macrobond Imports'!AI750="","",'Macrobond Imports'!AI750)</f>
        <v/>
      </c>
      <c r="CA751" s="37">
        <f t="shared" ca="1" si="664"/>
        <v>-0.57511300186120717</v>
      </c>
      <c r="CB751" s="37" t="str">
        <f t="shared" ca="1" si="665"/>
        <v/>
      </c>
    </row>
    <row r="752" spans="1:80" x14ac:dyDescent="0.25">
      <c r="A752" s="10">
        <f>IF('Macrobond Imports'!A751="","",'Macrobond Imports'!A751)</f>
        <v>39965</v>
      </c>
      <c r="B752" s="9" t="str">
        <f>IF('Macrobond Imports'!B751="","",'Macrobond Imports'!B751)</f>
        <v/>
      </c>
      <c r="C752" s="9" t="str">
        <f>IF('Macrobond Imports'!C751="","",'Macrobond Imports'!C751)</f>
        <v/>
      </c>
      <c r="D752" s="9" t="str">
        <f>IF('Macrobond Imports'!Z751="","",'Macrobond Imports'!Z751)</f>
        <v/>
      </c>
      <c r="E752" s="9" t="str">
        <f>IF('Macrobond Imports'!BH751="","",'Macrobond Imports'!BH751)</f>
        <v/>
      </c>
      <c r="F752" s="9" t="str">
        <f>IF('Macrobond Imports'!BJ751="","",'Macrobond Imports'!BJ751)</f>
        <v/>
      </c>
      <c r="G752" s="9" t="str">
        <f>IF('Macrobond Imports'!BK751="","",'Macrobond Imports'!BK751)</f>
        <v/>
      </c>
      <c r="H752" s="9" t="str">
        <f>IF('Macrobond Imports'!BL751="","",'Macrobond Imports'!BL751)</f>
        <v/>
      </c>
      <c r="I752" s="9" t="str">
        <f>IF('Macrobond Imports'!BS751="","",'Macrobond Imports'!BS751)</f>
        <v/>
      </c>
      <c r="J752" s="9" t="str">
        <f>IF('Macrobond Imports'!AA751="","",'Macrobond Imports'!AA751)</f>
        <v/>
      </c>
      <c r="K752" s="9">
        <f>IF('Macrobond Imports'!DF751="","",'Macrobond Imports'!DF751)</f>
        <v>171.7</v>
      </c>
      <c r="L752" s="9">
        <f>IF('Macrobond Imports'!EA751="","",'Macrobond Imports'!EA751)</f>
        <v>175</v>
      </c>
      <c r="M752" s="9">
        <f>IF('Macrobond Imports'!FA751="","",'Macrobond Imports'!FA751)</f>
        <v>163.1</v>
      </c>
      <c r="N752" s="9">
        <f>IF('Macrobond Imports'!FC751="","",'Macrobond Imports'!FC751)</f>
        <v>171.8</v>
      </c>
      <c r="P752" s="16">
        <f t="shared" si="611"/>
        <v>39965</v>
      </c>
      <c r="Q752" s="17" t="str">
        <f t="shared" si="612"/>
        <v/>
      </c>
      <c r="R752" s="17" t="str">
        <f t="shared" si="613"/>
        <v/>
      </c>
      <c r="S752" s="17" t="str">
        <f t="shared" si="614"/>
        <v/>
      </c>
      <c r="T752" s="17" t="str">
        <f t="shared" si="615"/>
        <v/>
      </c>
      <c r="U752" s="17" t="str">
        <f t="shared" si="616"/>
        <v/>
      </c>
      <c r="V752" s="17" t="str">
        <f t="shared" si="617"/>
        <v/>
      </c>
      <c r="W752" s="17" t="str">
        <f t="shared" si="618"/>
        <v/>
      </c>
      <c r="X752" s="17" t="str">
        <f t="shared" si="619"/>
        <v/>
      </c>
      <c r="Y752" s="17" t="str">
        <f t="shared" si="620"/>
        <v/>
      </c>
      <c r="Z752" s="17">
        <f t="shared" si="621"/>
        <v>1.357733175914988E-2</v>
      </c>
      <c r="AA752" s="17">
        <f t="shared" si="622"/>
        <v>4.4776119402984982E-2</v>
      </c>
      <c r="AB752" s="17">
        <f t="shared" si="623"/>
        <v>5.9090909090909083E-2</v>
      </c>
      <c r="AC752" s="17">
        <f t="shared" si="624"/>
        <v>2.333722287047868E-3</v>
      </c>
      <c r="AE752" s="17" t="str">
        <f t="shared" ca="1" si="625"/>
        <v/>
      </c>
      <c r="AF752" s="17" t="str">
        <f t="shared" ca="1" si="626"/>
        <v/>
      </c>
      <c r="AG752" s="17" t="str">
        <f t="shared" ca="1" si="627"/>
        <v/>
      </c>
      <c r="AH752" s="17" t="str">
        <f t="shared" ca="1" si="628"/>
        <v/>
      </c>
      <c r="AI752" s="17" t="str">
        <f t="shared" ca="1" si="629"/>
        <v/>
      </c>
      <c r="AJ752" s="17" t="str">
        <f t="shared" ca="1" si="630"/>
        <v/>
      </c>
      <c r="AK752" s="17" t="str">
        <f t="shared" ca="1" si="631"/>
        <v/>
      </c>
      <c r="AL752" s="17" t="str">
        <f t="shared" ca="1" si="632"/>
        <v/>
      </c>
      <c r="AM752" s="17" t="str">
        <f t="shared" ca="1" si="633"/>
        <v/>
      </c>
      <c r="AN752" s="17">
        <f t="shared" ca="1" si="634"/>
        <v>-0.12083973374295964</v>
      </c>
      <c r="AO752" s="17">
        <f t="shared" ca="1" si="635"/>
        <v>-0.4051665533650578</v>
      </c>
      <c r="AP752" s="17">
        <f t="shared" ca="1" si="636"/>
        <v>-0.29086956521739138</v>
      </c>
      <c r="AQ752" s="17">
        <f t="shared" ca="1" si="637"/>
        <v>-6.4779531845399974E-2</v>
      </c>
      <c r="AS752" s="17" t="str">
        <f t="shared" ca="1" si="638"/>
        <v/>
      </c>
      <c r="AT752" s="17" t="str">
        <f t="shared" ca="1" si="639"/>
        <v/>
      </c>
      <c r="AU752" s="17" t="str">
        <f t="shared" ca="1" si="640"/>
        <v/>
      </c>
      <c r="AV752" s="17" t="str">
        <f t="shared" ca="1" si="641"/>
        <v/>
      </c>
      <c r="AW752" s="17" t="str">
        <f t="shared" ca="1" si="642"/>
        <v/>
      </c>
      <c r="AX752" s="17" t="str">
        <f t="shared" ca="1" si="643"/>
        <v/>
      </c>
      <c r="AY752" s="17" t="str">
        <f t="shared" ca="1" si="644"/>
        <v/>
      </c>
      <c r="AZ752" s="17" t="str">
        <f t="shared" ca="1" si="645"/>
        <v/>
      </c>
      <c r="BA752" s="17" t="str">
        <f t="shared" ca="1" si="646"/>
        <v/>
      </c>
      <c r="BB752" s="17">
        <f t="shared" ca="1" si="647"/>
        <v>8.3289956617662142E-2</v>
      </c>
      <c r="BC752" s="17">
        <f t="shared" ca="1" si="648"/>
        <v>0.42753533553804557</v>
      </c>
      <c r="BD752" s="17">
        <f t="shared" ca="1" si="649"/>
        <v>0.58764495238121017</v>
      </c>
      <c r="BE752" s="17">
        <f t="shared" ca="1" si="650"/>
        <v>-2.0683013066198241E-2</v>
      </c>
      <c r="BG752" s="17" t="str">
        <f t="shared" ca="1" si="651"/>
        <v/>
      </c>
      <c r="BH752" s="17" t="str">
        <f t="shared" ca="1" si="652"/>
        <v/>
      </c>
      <c r="BI752" s="17" t="str">
        <f t="shared" ca="1" si="653"/>
        <v/>
      </c>
      <c r="BJ752" s="17" t="str">
        <f t="shared" ca="1" si="654"/>
        <v/>
      </c>
      <c r="BK752" s="17" t="str">
        <f t="shared" ca="1" si="655"/>
        <v/>
      </c>
      <c r="BL752" s="17" t="str">
        <f t="shared" ca="1" si="656"/>
        <v/>
      </c>
      <c r="BM752" s="17" t="str">
        <f t="shared" ca="1" si="657"/>
        <v/>
      </c>
      <c r="BN752" s="17" t="str">
        <f t="shared" ca="1" si="658"/>
        <v/>
      </c>
      <c r="BO752" s="17" t="str">
        <f t="shared" ca="1" si="659"/>
        <v/>
      </c>
      <c r="BP752" s="17">
        <f t="shared" ca="1" si="660"/>
        <v>-6.9524702322107945E-3</v>
      </c>
      <c r="BQ752" s="17">
        <f t="shared" ca="1" si="661"/>
        <v>-1.914909222048311E-2</v>
      </c>
      <c r="BR752" s="17">
        <f t="shared" ca="1" si="662"/>
        <v>0.19021532197626434</v>
      </c>
      <c r="BS752" s="17">
        <f t="shared" ca="1" si="663"/>
        <v>-4.9319664347989289E-2</v>
      </c>
      <c r="BX752">
        <f>IF('Macrobond Imports'!FG751="","",'Macrobond Imports'!FG751)</f>
        <v>175.6</v>
      </c>
      <c r="BY752" t="str">
        <f>IF('Macrobond Imports'!AI751="","",'Macrobond Imports'!AI751)</f>
        <v/>
      </c>
      <c r="CA752" s="37">
        <f t="shared" ca="1" si="664"/>
        <v>-0.54788877445932027</v>
      </c>
      <c r="CB752" s="37" t="str">
        <f t="shared" ca="1" si="665"/>
        <v/>
      </c>
    </row>
    <row r="753" spans="1:80" x14ac:dyDescent="0.25">
      <c r="A753" s="10">
        <f>IF('Macrobond Imports'!A752="","",'Macrobond Imports'!A752)</f>
        <v>39995</v>
      </c>
      <c r="B753" s="9" t="str">
        <f>IF('Macrobond Imports'!B752="","",'Macrobond Imports'!B752)</f>
        <v/>
      </c>
      <c r="C753" s="9" t="str">
        <f>IF('Macrobond Imports'!C752="","",'Macrobond Imports'!C752)</f>
        <v/>
      </c>
      <c r="D753" s="9" t="str">
        <f>IF('Macrobond Imports'!Z752="","",'Macrobond Imports'!Z752)</f>
        <v/>
      </c>
      <c r="E753" s="9" t="str">
        <f>IF('Macrobond Imports'!BH752="","",'Macrobond Imports'!BH752)</f>
        <v/>
      </c>
      <c r="F753" s="9" t="str">
        <f>IF('Macrobond Imports'!BJ752="","",'Macrobond Imports'!BJ752)</f>
        <v/>
      </c>
      <c r="G753" s="9" t="str">
        <f>IF('Macrobond Imports'!BK752="","",'Macrobond Imports'!BK752)</f>
        <v/>
      </c>
      <c r="H753" s="9" t="str">
        <f>IF('Macrobond Imports'!BL752="","",'Macrobond Imports'!BL752)</f>
        <v/>
      </c>
      <c r="I753" s="9" t="str">
        <f>IF('Macrobond Imports'!BS752="","",'Macrobond Imports'!BS752)</f>
        <v/>
      </c>
      <c r="J753" s="9" t="str">
        <f>IF('Macrobond Imports'!AA752="","",'Macrobond Imports'!AA752)</f>
        <v/>
      </c>
      <c r="K753" s="9">
        <f>IF('Macrobond Imports'!DF752="","",'Macrobond Imports'!DF752)</f>
        <v>171.1</v>
      </c>
      <c r="L753" s="9">
        <f>IF('Macrobond Imports'!EA752="","",'Macrobond Imports'!EA752)</f>
        <v>168</v>
      </c>
      <c r="M753" s="9">
        <f>IF('Macrobond Imports'!FA752="","",'Macrobond Imports'!FA752)</f>
        <v>160.30000000000001</v>
      </c>
      <c r="N753" s="9">
        <f>IF('Macrobond Imports'!FC752="","",'Macrobond Imports'!FC752)</f>
        <v>172.2</v>
      </c>
      <c r="P753" s="16">
        <f t="shared" si="611"/>
        <v>39995</v>
      </c>
      <c r="Q753" s="17" t="str">
        <f t="shared" si="612"/>
        <v/>
      </c>
      <c r="R753" s="17" t="str">
        <f t="shared" si="613"/>
        <v/>
      </c>
      <c r="S753" s="17" t="str">
        <f t="shared" si="614"/>
        <v/>
      </c>
      <c r="T753" s="17" t="str">
        <f t="shared" si="615"/>
        <v/>
      </c>
      <c r="U753" s="17" t="str">
        <f t="shared" si="616"/>
        <v/>
      </c>
      <c r="V753" s="17" t="str">
        <f t="shared" si="617"/>
        <v/>
      </c>
      <c r="W753" s="17" t="str">
        <f t="shared" si="618"/>
        <v/>
      </c>
      <c r="X753" s="17" t="str">
        <f t="shared" si="619"/>
        <v/>
      </c>
      <c r="Y753" s="17" t="str">
        <f t="shared" si="620"/>
        <v/>
      </c>
      <c r="Z753" s="17">
        <f t="shared" si="621"/>
        <v>-3.4944670937682165E-3</v>
      </c>
      <c r="AA753" s="17">
        <f t="shared" si="622"/>
        <v>-4.0000000000000036E-2</v>
      </c>
      <c r="AB753" s="17">
        <f t="shared" si="623"/>
        <v>-1.716738197424883E-2</v>
      </c>
      <c r="AC753" s="17">
        <f t="shared" si="624"/>
        <v>2.3282887077995529E-3</v>
      </c>
      <c r="AE753" s="17" t="str">
        <f t="shared" ca="1" si="625"/>
        <v/>
      </c>
      <c r="AF753" s="17" t="str">
        <f t="shared" ca="1" si="626"/>
        <v/>
      </c>
      <c r="AG753" s="17" t="str">
        <f t="shared" ca="1" si="627"/>
        <v/>
      </c>
      <c r="AH753" s="17" t="str">
        <f t="shared" ca="1" si="628"/>
        <v/>
      </c>
      <c r="AI753" s="17" t="str">
        <f t="shared" ca="1" si="629"/>
        <v/>
      </c>
      <c r="AJ753" s="17" t="str">
        <f t="shared" ca="1" si="630"/>
        <v/>
      </c>
      <c r="AK753" s="17" t="str">
        <f t="shared" ca="1" si="631"/>
        <v/>
      </c>
      <c r="AL753" s="17" t="str">
        <f t="shared" ca="1" si="632"/>
        <v/>
      </c>
      <c r="AM753" s="17" t="str">
        <f t="shared" ca="1" si="633"/>
        <v/>
      </c>
      <c r="AN753" s="17">
        <f t="shared" ca="1" si="634"/>
        <v>-0.1470588235294118</v>
      </c>
      <c r="AO753" s="17">
        <f t="shared" ca="1" si="635"/>
        <v>-0.44627554383651935</v>
      </c>
      <c r="AP753" s="17">
        <f t="shared" ca="1" si="636"/>
        <v>-0.33430232558139539</v>
      </c>
      <c r="AQ753" s="17">
        <f t="shared" ca="1" si="637"/>
        <v>-8.1109925293489926E-2</v>
      </c>
      <c r="AS753" s="17" t="str">
        <f t="shared" ca="1" si="638"/>
        <v/>
      </c>
      <c r="AT753" s="17" t="str">
        <f t="shared" ca="1" si="639"/>
        <v/>
      </c>
      <c r="AU753" s="17" t="str">
        <f t="shared" ca="1" si="640"/>
        <v/>
      </c>
      <c r="AV753" s="17" t="str">
        <f t="shared" ca="1" si="641"/>
        <v/>
      </c>
      <c r="AW753" s="17" t="str">
        <f t="shared" ca="1" si="642"/>
        <v/>
      </c>
      <c r="AX753" s="17" t="str">
        <f t="shared" ca="1" si="643"/>
        <v/>
      </c>
      <c r="AY753" s="17" t="str">
        <f t="shared" ca="1" si="644"/>
        <v/>
      </c>
      <c r="AZ753" s="17" t="str">
        <f t="shared" ca="1" si="645"/>
        <v/>
      </c>
      <c r="BA753" s="17" t="str">
        <f t="shared" ca="1" si="646"/>
        <v/>
      </c>
      <c r="BB753" s="17">
        <f t="shared" ca="1" si="647"/>
        <v>6.5691960511986558E-2</v>
      </c>
      <c r="BC753" s="17">
        <f t="shared" ca="1" si="648"/>
        <v>0.14523082056495262</v>
      </c>
      <c r="BD753" s="17">
        <f t="shared" ca="1" si="649"/>
        <v>0.35412529796684367</v>
      </c>
      <c r="BE753" s="17">
        <f t="shared" ca="1" si="650"/>
        <v>9.3457309163706981E-3</v>
      </c>
      <c r="BG753" s="17" t="str">
        <f t="shared" ca="1" si="651"/>
        <v/>
      </c>
      <c r="BH753" s="17" t="str">
        <f t="shared" ca="1" si="652"/>
        <v/>
      </c>
      <c r="BI753" s="17" t="str">
        <f t="shared" ca="1" si="653"/>
        <v/>
      </c>
      <c r="BJ753" s="17" t="str">
        <f t="shared" ca="1" si="654"/>
        <v/>
      </c>
      <c r="BK753" s="17" t="str">
        <f t="shared" ca="1" si="655"/>
        <v/>
      </c>
      <c r="BL753" s="17" t="str">
        <f t="shared" ca="1" si="656"/>
        <v/>
      </c>
      <c r="BM753" s="17" t="str">
        <f t="shared" ca="1" si="657"/>
        <v/>
      </c>
      <c r="BN753" s="17" t="str">
        <f t="shared" ca="1" si="658"/>
        <v/>
      </c>
      <c r="BO753" s="17" t="str">
        <f t="shared" ca="1" si="659"/>
        <v/>
      </c>
      <c r="BP753" s="17">
        <f t="shared" ca="1" si="660"/>
        <v>-1.5024345799172112E-2</v>
      </c>
      <c r="BQ753" s="17">
        <f t="shared" ca="1" si="661"/>
        <v>-5.8057423654893303E-2</v>
      </c>
      <c r="BR753" s="17">
        <f t="shared" ca="1" si="662"/>
        <v>5.1838562012043621E-2</v>
      </c>
      <c r="BS753" s="17">
        <f t="shared" ca="1" si="663"/>
        <v>-2.9527043656300433E-2</v>
      </c>
      <c r="BX753">
        <f>IF('Macrobond Imports'!FG752="","",'Macrobond Imports'!FG752)</f>
        <v>165</v>
      </c>
      <c r="BY753" t="str">
        <f>IF('Macrobond Imports'!AI752="","",'Macrobond Imports'!AI752)</f>
        <v/>
      </c>
      <c r="CA753" s="37">
        <f t="shared" ca="1" si="664"/>
        <v>-0.59229058561897707</v>
      </c>
      <c r="CB753" s="37" t="str">
        <f t="shared" ca="1" si="665"/>
        <v/>
      </c>
    </row>
    <row r="754" spans="1:80" x14ac:dyDescent="0.25">
      <c r="A754" s="10">
        <f>IF('Macrobond Imports'!A753="","",'Macrobond Imports'!A753)</f>
        <v>40026</v>
      </c>
      <c r="B754" s="9" t="str">
        <f>IF('Macrobond Imports'!B753="","",'Macrobond Imports'!B753)</f>
        <v/>
      </c>
      <c r="C754" s="9" t="str">
        <f>IF('Macrobond Imports'!C753="","",'Macrobond Imports'!C753)</f>
        <v/>
      </c>
      <c r="D754" s="9" t="str">
        <f>IF('Macrobond Imports'!Z753="","",'Macrobond Imports'!Z753)</f>
        <v/>
      </c>
      <c r="E754" s="9" t="str">
        <f>IF('Macrobond Imports'!BH753="","",'Macrobond Imports'!BH753)</f>
        <v/>
      </c>
      <c r="F754" s="9" t="str">
        <f>IF('Macrobond Imports'!BJ753="","",'Macrobond Imports'!BJ753)</f>
        <v/>
      </c>
      <c r="G754" s="9" t="str">
        <f>IF('Macrobond Imports'!BK753="","",'Macrobond Imports'!BK753)</f>
        <v/>
      </c>
      <c r="H754" s="9" t="str">
        <f>IF('Macrobond Imports'!BL753="","",'Macrobond Imports'!BL753)</f>
        <v/>
      </c>
      <c r="I754" s="9" t="str">
        <f>IF('Macrobond Imports'!BS753="","",'Macrobond Imports'!BS753)</f>
        <v/>
      </c>
      <c r="J754" s="9" t="str">
        <f>IF('Macrobond Imports'!AA753="","",'Macrobond Imports'!AA753)</f>
        <v/>
      </c>
      <c r="K754" s="9">
        <f>IF('Macrobond Imports'!DF753="","",'Macrobond Imports'!DF753)</f>
        <v>173.8</v>
      </c>
      <c r="L754" s="9">
        <f>IF('Macrobond Imports'!EA753="","",'Macrobond Imports'!EA753)</f>
        <v>176.1</v>
      </c>
      <c r="M754" s="9">
        <f>IF('Macrobond Imports'!FA753="","",'Macrobond Imports'!FA753)</f>
        <v>170.3</v>
      </c>
      <c r="N754" s="9">
        <f>IF('Macrobond Imports'!FC753="","",'Macrobond Imports'!FC753)</f>
        <v>173.2</v>
      </c>
      <c r="P754" s="16">
        <f t="shared" si="611"/>
        <v>40026</v>
      </c>
      <c r="Q754" s="17" t="str">
        <f t="shared" si="612"/>
        <v/>
      </c>
      <c r="R754" s="17" t="str">
        <f t="shared" si="613"/>
        <v/>
      </c>
      <c r="S754" s="17" t="str">
        <f t="shared" si="614"/>
        <v/>
      </c>
      <c r="T754" s="17" t="str">
        <f t="shared" si="615"/>
        <v/>
      </c>
      <c r="U754" s="17" t="str">
        <f t="shared" si="616"/>
        <v/>
      </c>
      <c r="V754" s="17" t="str">
        <f t="shared" si="617"/>
        <v/>
      </c>
      <c r="W754" s="17" t="str">
        <f t="shared" si="618"/>
        <v/>
      </c>
      <c r="X754" s="17" t="str">
        <f t="shared" si="619"/>
        <v/>
      </c>
      <c r="Y754" s="17" t="str">
        <f t="shared" si="620"/>
        <v/>
      </c>
      <c r="Z754" s="17">
        <f t="shared" si="621"/>
        <v>1.5780245470485177E-2</v>
      </c>
      <c r="AA754" s="17">
        <f t="shared" si="622"/>
        <v>4.8214285714285765E-2</v>
      </c>
      <c r="AB754" s="17">
        <f t="shared" si="623"/>
        <v>6.2383031815346213E-2</v>
      </c>
      <c r="AC754" s="17">
        <f t="shared" si="624"/>
        <v>5.807200929152101E-3</v>
      </c>
      <c r="AE754" s="17" t="str">
        <f t="shared" ca="1" si="625"/>
        <v/>
      </c>
      <c r="AF754" s="17" t="str">
        <f t="shared" ca="1" si="626"/>
        <v/>
      </c>
      <c r="AG754" s="17" t="str">
        <f t="shared" ca="1" si="627"/>
        <v/>
      </c>
      <c r="AH754" s="17" t="str">
        <f t="shared" ca="1" si="628"/>
        <v/>
      </c>
      <c r="AI754" s="17" t="str">
        <f t="shared" ca="1" si="629"/>
        <v/>
      </c>
      <c r="AJ754" s="17" t="str">
        <f t="shared" ca="1" si="630"/>
        <v/>
      </c>
      <c r="AK754" s="17" t="str">
        <f t="shared" ca="1" si="631"/>
        <v/>
      </c>
      <c r="AL754" s="17" t="str">
        <f t="shared" ca="1" si="632"/>
        <v/>
      </c>
      <c r="AM754" s="17" t="str">
        <f t="shared" ca="1" si="633"/>
        <v/>
      </c>
      <c r="AN754" s="17">
        <f t="shared" ca="1" si="634"/>
        <v>-0.12266532054517909</v>
      </c>
      <c r="AO754" s="17">
        <f t="shared" ca="1" si="635"/>
        <v>-0.34850166481687017</v>
      </c>
      <c r="AP754" s="17">
        <f t="shared" ca="1" si="636"/>
        <v>-0.24041034790365734</v>
      </c>
      <c r="AQ754" s="17">
        <f t="shared" ca="1" si="637"/>
        <v>-8.1654294803817584E-2</v>
      </c>
      <c r="AS754" s="17" t="str">
        <f t="shared" ca="1" si="638"/>
        <v/>
      </c>
      <c r="AT754" s="17" t="str">
        <f t="shared" ca="1" si="639"/>
        <v/>
      </c>
      <c r="AU754" s="17" t="str">
        <f t="shared" ca="1" si="640"/>
        <v/>
      </c>
      <c r="AV754" s="17" t="str">
        <f t="shared" ca="1" si="641"/>
        <v/>
      </c>
      <c r="AW754" s="17" t="str">
        <f t="shared" ca="1" si="642"/>
        <v/>
      </c>
      <c r="AX754" s="17" t="str">
        <f t="shared" ca="1" si="643"/>
        <v/>
      </c>
      <c r="AY754" s="17" t="str">
        <f t="shared" ca="1" si="644"/>
        <v/>
      </c>
      <c r="AZ754" s="17" t="str">
        <f t="shared" ca="1" si="645"/>
        <v/>
      </c>
      <c r="BA754" s="17" t="str">
        <f t="shared" ca="1" si="646"/>
        <v/>
      </c>
      <c r="BB754" s="17">
        <f t="shared" ca="1" si="647"/>
        <v>0.10801455270967897</v>
      </c>
      <c r="BC754" s="17">
        <f t="shared" ca="1" si="648"/>
        <v>0.22173827098755217</v>
      </c>
      <c r="BD754" s="17">
        <f t="shared" ca="1" si="649"/>
        <v>0.4954631243142309</v>
      </c>
      <c r="BE754" s="17">
        <f t="shared" ca="1" si="650"/>
        <v>4.2673366701189597E-2</v>
      </c>
      <c r="BG754" s="17" t="str">
        <f t="shared" ca="1" si="651"/>
        <v/>
      </c>
      <c r="BH754" s="17" t="str">
        <f t="shared" ca="1" si="652"/>
        <v/>
      </c>
      <c r="BI754" s="17" t="str">
        <f t="shared" ca="1" si="653"/>
        <v/>
      </c>
      <c r="BJ754" s="17" t="str">
        <f t="shared" ca="1" si="654"/>
        <v/>
      </c>
      <c r="BK754" s="17" t="str">
        <f t="shared" ca="1" si="655"/>
        <v/>
      </c>
      <c r="BL754" s="17" t="str">
        <f t="shared" ca="1" si="656"/>
        <v/>
      </c>
      <c r="BM754" s="17" t="str">
        <f t="shared" ca="1" si="657"/>
        <v/>
      </c>
      <c r="BN754" s="17" t="str">
        <f t="shared" ca="1" si="658"/>
        <v/>
      </c>
      <c r="BO754" s="17" t="str">
        <f t="shared" ca="1" si="659"/>
        <v/>
      </c>
      <c r="BP754" s="17">
        <f t="shared" ca="1" si="660"/>
        <v>3.4225921968198625E-2</v>
      </c>
      <c r="BQ754" s="17">
        <f t="shared" ca="1" si="661"/>
        <v>0.16148767994678548</v>
      </c>
      <c r="BR754" s="17">
        <f t="shared" ca="1" si="662"/>
        <v>0.22130467208016613</v>
      </c>
      <c r="BS754" s="17">
        <f t="shared" ca="1" si="663"/>
        <v>-3.4552234467524201E-3</v>
      </c>
      <c r="BX754">
        <f>IF('Macrobond Imports'!FG753="","",'Macrobond Imports'!FG753)</f>
        <v>178.6</v>
      </c>
      <c r="BY754" t="str">
        <f>IF('Macrobond Imports'!AI753="","",'Macrobond Imports'!AI753)</f>
        <v/>
      </c>
      <c r="CA754" s="37">
        <f t="shared" ca="1" si="664"/>
        <v>-0.45382262996941902</v>
      </c>
      <c r="CB754" s="37" t="str">
        <f t="shared" ca="1" si="665"/>
        <v/>
      </c>
    </row>
    <row r="755" spans="1:80" x14ac:dyDescent="0.25">
      <c r="A755" s="10">
        <f>IF('Macrobond Imports'!A754="","",'Macrobond Imports'!A754)</f>
        <v>40057</v>
      </c>
      <c r="B755" s="9" t="str">
        <f>IF('Macrobond Imports'!B754="","",'Macrobond Imports'!B754)</f>
        <v/>
      </c>
      <c r="C755" s="9" t="str">
        <f>IF('Macrobond Imports'!C754="","",'Macrobond Imports'!C754)</f>
        <v/>
      </c>
      <c r="D755" s="9" t="str">
        <f>IF('Macrobond Imports'!Z754="","",'Macrobond Imports'!Z754)</f>
        <v/>
      </c>
      <c r="E755" s="9" t="str">
        <f>IF('Macrobond Imports'!BH754="","",'Macrobond Imports'!BH754)</f>
        <v/>
      </c>
      <c r="F755" s="9" t="str">
        <f>IF('Macrobond Imports'!BJ754="","",'Macrobond Imports'!BJ754)</f>
        <v/>
      </c>
      <c r="G755" s="9" t="str">
        <f>IF('Macrobond Imports'!BK754="","",'Macrobond Imports'!BK754)</f>
        <v/>
      </c>
      <c r="H755" s="9" t="str">
        <f>IF('Macrobond Imports'!BL754="","",'Macrobond Imports'!BL754)</f>
        <v/>
      </c>
      <c r="I755" s="9" t="str">
        <f>IF('Macrobond Imports'!BS754="","",'Macrobond Imports'!BS754)</f>
        <v/>
      </c>
      <c r="J755" s="9" t="str">
        <f>IF('Macrobond Imports'!AA754="","",'Macrobond Imports'!AA754)</f>
        <v/>
      </c>
      <c r="K755" s="9">
        <f>IF('Macrobond Imports'!DF754="","",'Macrobond Imports'!DF754)</f>
        <v>174.3</v>
      </c>
      <c r="L755" s="9">
        <f>IF('Macrobond Imports'!EA754="","",'Macrobond Imports'!EA754)</f>
        <v>174.1</v>
      </c>
      <c r="M755" s="9">
        <f>IF('Macrobond Imports'!FA754="","",'Macrobond Imports'!FA754)</f>
        <v>169.3</v>
      </c>
      <c r="N755" s="9">
        <f>IF('Macrobond Imports'!FC754="","",'Macrobond Imports'!FC754)</f>
        <v>174.2</v>
      </c>
      <c r="P755" s="16">
        <f t="shared" si="611"/>
        <v>40057</v>
      </c>
      <c r="Q755" s="17" t="str">
        <f t="shared" si="612"/>
        <v/>
      </c>
      <c r="R755" s="17" t="str">
        <f t="shared" si="613"/>
        <v/>
      </c>
      <c r="S755" s="17" t="str">
        <f t="shared" si="614"/>
        <v/>
      </c>
      <c r="T755" s="17" t="str">
        <f t="shared" si="615"/>
        <v/>
      </c>
      <c r="U755" s="17" t="str">
        <f t="shared" si="616"/>
        <v/>
      </c>
      <c r="V755" s="17" t="str">
        <f t="shared" si="617"/>
        <v/>
      </c>
      <c r="W755" s="17" t="str">
        <f t="shared" si="618"/>
        <v/>
      </c>
      <c r="X755" s="17" t="str">
        <f t="shared" si="619"/>
        <v/>
      </c>
      <c r="Y755" s="17" t="str">
        <f t="shared" si="620"/>
        <v/>
      </c>
      <c r="Z755" s="17">
        <f t="shared" si="621"/>
        <v>2.8768699654775354E-3</v>
      </c>
      <c r="AA755" s="17">
        <f t="shared" si="622"/>
        <v>-1.1357183418512218E-2</v>
      </c>
      <c r="AB755" s="17">
        <f t="shared" si="623"/>
        <v>-5.871990604815025E-3</v>
      </c>
      <c r="AC755" s="17">
        <f t="shared" si="624"/>
        <v>5.7736720554273369E-3</v>
      </c>
      <c r="AE755" s="17" t="str">
        <f t="shared" ca="1" si="625"/>
        <v/>
      </c>
      <c r="AF755" s="17" t="str">
        <f t="shared" ca="1" si="626"/>
        <v/>
      </c>
      <c r="AG755" s="17" t="str">
        <f t="shared" ca="1" si="627"/>
        <v/>
      </c>
      <c r="AH755" s="17" t="str">
        <f t="shared" ca="1" si="628"/>
        <v/>
      </c>
      <c r="AI755" s="17" t="str">
        <f t="shared" ca="1" si="629"/>
        <v/>
      </c>
      <c r="AJ755" s="17" t="str">
        <f t="shared" ca="1" si="630"/>
        <v/>
      </c>
      <c r="AK755" s="17" t="str">
        <f t="shared" ca="1" si="631"/>
        <v/>
      </c>
      <c r="AL755" s="17" t="str">
        <f t="shared" ca="1" si="632"/>
        <v/>
      </c>
      <c r="AM755" s="17" t="str">
        <f t="shared" ca="1" si="633"/>
        <v/>
      </c>
      <c r="AN755" s="17">
        <f t="shared" ca="1" si="634"/>
        <v>-0.11969696969696964</v>
      </c>
      <c r="AO755" s="17">
        <f t="shared" ca="1" si="635"/>
        <v>-0.31778996865203757</v>
      </c>
      <c r="AP755" s="17">
        <f t="shared" ca="1" si="636"/>
        <v>-0.24385886556498437</v>
      </c>
      <c r="AQ755" s="17">
        <f t="shared" ca="1" si="637"/>
        <v>-7.7330508474576343E-2</v>
      </c>
      <c r="AS755" s="17" t="str">
        <f t="shared" ca="1" si="638"/>
        <v/>
      </c>
      <c r="AT755" s="17" t="str">
        <f t="shared" ca="1" si="639"/>
        <v/>
      </c>
      <c r="AU755" s="17" t="str">
        <f t="shared" ca="1" si="640"/>
        <v/>
      </c>
      <c r="AV755" s="17" t="str">
        <f t="shared" ca="1" si="641"/>
        <v/>
      </c>
      <c r="AW755" s="17" t="str">
        <f t="shared" ca="1" si="642"/>
        <v/>
      </c>
      <c r="AX755" s="17" t="str">
        <f t="shared" ca="1" si="643"/>
        <v/>
      </c>
      <c r="AY755" s="17" t="str">
        <f t="shared" ca="1" si="644"/>
        <v/>
      </c>
      <c r="AZ755" s="17" t="str">
        <f t="shared" ca="1" si="645"/>
        <v/>
      </c>
      <c r="BA755" s="17" t="str">
        <f t="shared" ca="1" si="646"/>
        <v/>
      </c>
      <c r="BB755" s="17">
        <f t="shared" ca="1" si="647"/>
        <v>6.1960510976193151E-2</v>
      </c>
      <c r="BC755" s="17">
        <f t="shared" ca="1" si="648"/>
        <v>-2.0413278087623832E-2</v>
      </c>
      <c r="BD755" s="17">
        <f t="shared" ca="1" si="649"/>
        <v>0.16094591646104339</v>
      </c>
      <c r="BE755" s="17">
        <f t="shared" ca="1" si="650"/>
        <v>5.7060792550378547E-2</v>
      </c>
      <c r="BG755" s="17" t="str">
        <f t="shared" ca="1" si="651"/>
        <v/>
      </c>
      <c r="BH755" s="17" t="str">
        <f t="shared" ca="1" si="652"/>
        <v/>
      </c>
      <c r="BI755" s="17" t="str">
        <f t="shared" ca="1" si="653"/>
        <v/>
      </c>
      <c r="BJ755" s="17" t="str">
        <f t="shared" ca="1" si="654"/>
        <v/>
      </c>
      <c r="BK755" s="17" t="str">
        <f t="shared" ca="1" si="655"/>
        <v/>
      </c>
      <c r="BL755" s="17" t="str">
        <f t="shared" ca="1" si="656"/>
        <v/>
      </c>
      <c r="BM755" s="17" t="str">
        <f t="shared" ca="1" si="657"/>
        <v/>
      </c>
      <c r="BN755" s="17" t="str">
        <f t="shared" ca="1" si="658"/>
        <v/>
      </c>
      <c r="BO755" s="17" t="str">
        <f t="shared" ca="1" si="659"/>
        <v/>
      </c>
      <c r="BP755" s="17">
        <f t="shared" ca="1" si="660"/>
        <v>7.2572214755291187E-2</v>
      </c>
      <c r="BQ755" s="17">
        <f t="shared" ca="1" si="661"/>
        <v>0.18253738196887404</v>
      </c>
      <c r="BR755" s="17">
        <f t="shared" ca="1" si="662"/>
        <v>0.35763394339451926</v>
      </c>
      <c r="BS755" s="17">
        <f t="shared" ca="1" si="663"/>
        <v>1.7446603201511035E-2</v>
      </c>
      <c r="BX755">
        <f>IF('Macrobond Imports'!FG754="","",'Macrobond Imports'!FG754)</f>
        <v>174.1</v>
      </c>
      <c r="BY755" t="str">
        <f>IF('Macrobond Imports'!AI754="","",'Macrobond Imports'!AI754)</f>
        <v/>
      </c>
      <c r="CA755" s="37">
        <f t="shared" ca="1" si="664"/>
        <v>-0.42503302509907537</v>
      </c>
      <c r="CB755" s="37" t="str">
        <f t="shared" ca="1" si="665"/>
        <v/>
      </c>
    </row>
    <row r="756" spans="1:80" x14ac:dyDescent="0.25">
      <c r="A756" s="10">
        <f>IF('Macrobond Imports'!A755="","",'Macrobond Imports'!A755)</f>
        <v>40087</v>
      </c>
      <c r="B756" s="9" t="str">
        <f>IF('Macrobond Imports'!B755="","",'Macrobond Imports'!B755)</f>
        <v/>
      </c>
      <c r="C756" s="9" t="str">
        <f>IF('Macrobond Imports'!C755="","",'Macrobond Imports'!C755)</f>
        <v/>
      </c>
      <c r="D756" s="9" t="str">
        <f>IF('Macrobond Imports'!Z755="","",'Macrobond Imports'!Z755)</f>
        <v/>
      </c>
      <c r="E756" s="9" t="str">
        <f>IF('Macrobond Imports'!BH755="","",'Macrobond Imports'!BH755)</f>
        <v/>
      </c>
      <c r="F756" s="9" t="str">
        <f>IF('Macrobond Imports'!BJ755="","",'Macrobond Imports'!BJ755)</f>
        <v/>
      </c>
      <c r="G756" s="9" t="str">
        <f>IF('Macrobond Imports'!BK755="","",'Macrobond Imports'!BK755)</f>
        <v/>
      </c>
      <c r="H756" s="9" t="str">
        <f>IF('Macrobond Imports'!BL755="","",'Macrobond Imports'!BL755)</f>
        <v/>
      </c>
      <c r="I756" s="9" t="str">
        <f>IF('Macrobond Imports'!BS755="","",'Macrobond Imports'!BS755)</f>
        <v/>
      </c>
      <c r="J756" s="9" t="str">
        <f>IF('Macrobond Imports'!AA755="","",'Macrobond Imports'!AA755)</f>
        <v/>
      </c>
      <c r="K756" s="9">
        <f>IF('Macrobond Imports'!DF755="","",'Macrobond Imports'!DF755)</f>
        <v>175</v>
      </c>
      <c r="L756" s="9">
        <f>IF('Macrobond Imports'!EA755="","",'Macrobond Imports'!EA755)</f>
        <v>186.9</v>
      </c>
      <c r="M756" s="9">
        <f>IF('Macrobond Imports'!FA755="","",'Macrobond Imports'!FA755)</f>
        <v>171.9</v>
      </c>
      <c r="N756" s="9">
        <f>IF('Macrobond Imports'!FC755="","",'Macrobond Imports'!FC755)</f>
        <v>174.5</v>
      </c>
      <c r="P756" s="16">
        <f t="shared" si="611"/>
        <v>40087</v>
      </c>
      <c r="Q756" s="17" t="str">
        <f t="shared" si="612"/>
        <v/>
      </c>
      <c r="R756" s="17" t="str">
        <f t="shared" si="613"/>
        <v/>
      </c>
      <c r="S756" s="17" t="str">
        <f t="shared" si="614"/>
        <v/>
      </c>
      <c r="T756" s="17" t="str">
        <f t="shared" si="615"/>
        <v/>
      </c>
      <c r="U756" s="17" t="str">
        <f t="shared" si="616"/>
        <v/>
      </c>
      <c r="V756" s="17" t="str">
        <f t="shared" si="617"/>
        <v/>
      </c>
      <c r="W756" s="17" t="str">
        <f t="shared" si="618"/>
        <v/>
      </c>
      <c r="X756" s="17" t="str">
        <f t="shared" si="619"/>
        <v/>
      </c>
      <c r="Y756" s="17" t="str">
        <f t="shared" si="620"/>
        <v/>
      </c>
      <c r="Z756" s="17">
        <f t="shared" si="621"/>
        <v>4.0160642570279403E-3</v>
      </c>
      <c r="AA756" s="17">
        <f t="shared" si="622"/>
        <v>7.3520964962665136E-2</v>
      </c>
      <c r="AB756" s="17">
        <f t="shared" si="623"/>
        <v>1.5357353809805074E-2</v>
      </c>
      <c r="AC756" s="17">
        <f t="shared" si="624"/>
        <v>1.7221584385764821E-3</v>
      </c>
      <c r="AE756" s="17" t="str">
        <f t="shared" ca="1" si="625"/>
        <v/>
      </c>
      <c r="AF756" s="17" t="str">
        <f t="shared" ca="1" si="626"/>
        <v/>
      </c>
      <c r="AG756" s="17" t="str">
        <f t="shared" ca="1" si="627"/>
        <v/>
      </c>
      <c r="AH756" s="17" t="str">
        <f t="shared" ca="1" si="628"/>
        <v/>
      </c>
      <c r="AI756" s="17" t="str">
        <f t="shared" ca="1" si="629"/>
        <v/>
      </c>
      <c r="AJ756" s="17" t="str">
        <f t="shared" ca="1" si="630"/>
        <v/>
      </c>
      <c r="AK756" s="17" t="str">
        <f t="shared" ca="1" si="631"/>
        <v/>
      </c>
      <c r="AL756" s="17" t="str">
        <f t="shared" ca="1" si="632"/>
        <v/>
      </c>
      <c r="AM756" s="17" t="str">
        <f t="shared" ca="1" si="633"/>
        <v/>
      </c>
      <c r="AN756" s="17">
        <f t="shared" ca="1" si="634"/>
        <v>-7.602956705385433E-2</v>
      </c>
      <c r="AO756" s="17">
        <f t="shared" ca="1" si="635"/>
        <v>-0.13432144511347843</v>
      </c>
      <c r="AP756" s="17">
        <f t="shared" ca="1" si="636"/>
        <v>-0.13313161875945534</v>
      </c>
      <c r="AQ756" s="17">
        <f t="shared" ca="1" si="637"/>
        <v>-5.6246619794483532E-2</v>
      </c>
      <c r="AS756" s="17" t="str">
        <f t="shared" ca="1" si="638"/>
        <v/>
      </c>
      <c r="AT756" s="17" t="str">
        <f t="shared" ca="1" si="639"/>
        <v/>
      </c>
      <c r="AU756" s="17" t="str">
        <f t="shared" ca="1" si="640"/>
        <v/>
      </c>
      <c r="AV756" s="17" t="str">
        <f t="shared" ca="1" si="641"/>
        <v/>
      </c>
      <c r="AW756" s="17" t="str">
        <f t="shared" ca="1" si="642"/>
        <v/>
      </c>
      <c r="AX756" s="17" t="str">
        <f t="shared" ca="1" si="643"/>
        <v/>
      </c>
      <c r="AY756" s="17" t="str">
        <f t="shared" ca="1" si="644"/>
        <v/>
      </c>
      <c r="AZ756" s="17" t="str">
        <f t="shared" ca="1" si="645"/>
        <v/>
      </c>
      <c r="BA756" s="17" t="str">
        <f t="shared" ca="1" si="646"/>
        <v/>
      </c>
      <c r="BB756" s="17">
        <f t="shared" ca="1" si="647"/>
        <v>9.4339704834261795E-2</v>
      </c>
      <c r="BC756" s="17">
        <f t="shared" ca="1" si="648"/>
        <v>0.53179299316406281</v>
      </c>
      <c r="BD756" s="17">
        <f t="shared" ca="1" si="649"/>
        <v>0.32242002600662656</v>
      </c>
      <c r="BE756" s="17">
        <f t="shared" ca="1" si="650"/>
        <v>5.4506198009327989E-2</v>
      </c>
      <c r="BG756" s="17" t="str">
        <f t="shared" ca="1" si="651"/>
        <v/>
      </c>
      <c r="BH756" s="17" t="str">
        <f t="shared" ca="1" si="652"/>
        <v/>
      </c>
      <c r="BI756" s="17" t="str">
        <f t="shared" ca="1" si="653"/>
        <v/>
      </c>
      <c r="BJ756" s="17" t="str">
        <f t="shared" ca="1" si="654"/>
        <v/>
      </c>
      <c r="BK756" s="17" t="str">
        <f t="shared" ca="1" si="655"/>
        <v/>
      </c>
      <c r="BL756" s="17" t="str">
        <f t="shared" ca="1" si="656"/>
        <v/>
      </c>
      <c r="BM756" s="17" t="str">
        <f t="shared" ca="1" si="657"/>
        <v/>
      </c>
      <c r="BN756" s="17" t="str">
        <f t="shared" ca="1" si="658"/>
        <v/>
      </c>
      <c r="BO756" s="17" t="str">
        <f t="shared" ca="1" si="659"/>
        <v/>
      </c>
      <c r="BP756" s="17">
        <f t="shared" ca="1" si="660"/>
        <v>7.9920842243047741E-2</v>
      </c>
      <c r="BQ756" s="17">
        <f t="shared" ca="1" si="661"/>
        <v>0.32448350178359076</v>
      </c>
      <c r="BR756" s="17">
        <f t="shared" ca="1" si="662"/>
        <v>0.33817876673990921</v>
      </c>
      <c r="BS756" s="17">
        <f t="shared" ca="1" si="663"/>
        <v>3.1678888601278432E-2</v>
      </c>
      <c r="BX756">
        <f>IF('Macrobond Imports'!FG755="","",'Macrobond Imports'!FG755)</f>
        <v>196.2</v>
      </c>
      <c r="BY756" t="str">
        <f>IF('Macrobond Imports'!AI755="","",'Macrobond Imports'!AI755)</f>
        <v/>
      </c>
      <c r="CA756" s="37">
        <f t="shared" ca="1" si="664"/>
        <v>-0.20759289176090467</v>
      </c>
      <c r="CB756" s="37" t="str">
        <f t="shared" ca="1" si="665"/>
        <v/>
      </c>
    </row>
    <row r="757" spans="1:80" x14ac:dyDescent="0.25">
      <c r="A757" s="10">
        <f>IF('Macrobond Imports'!A756="","",'Macrobond Imports'!A756)</f>
        <v>40118</v>
      </c>
      <c r="B757" s="9">
        <f>IF('Macrobond Imports'!B756="","",'Macrobond Imports'!B756)</f>
        <v>100.2</v>
      </c>
      <c r="C757" s="9">
        <f>IF('Macrobond Imports'!C756="","",'Macrobond Imports'!C756)</f>
        <v>100.5</v>
      </c>
      <c r="D757" s="9">
        <f>IF('Macrobond Imports'!Z756="","",'Macrobond Imports'!Z756)</f>
        <v>100.1</v>
      </c>
      <c r="E757" s="9" t="str">
        <f>IF('Macrobond Imports'!BH756="","",'Macrobond Imports'!BH756)</f>
        <v/>
      </c>
      <c r="F757" s="9" t="str">
        <f>IF('Macrobond Imports'!BJ756="","",'Macrobond Imports'!BJ756)</f>
        <v/>
      </c>
      <c r="G757" s="9" t="str">
        <f>IF('Macrobond Imports'!BK756="","",'Macrobond Imports'!BK756)</f>
        <v/>
      </c>
      <c r="H757" s="9" t="str">
        <f>IF('Macrobond Imports'!BL756="","",'Macrobond Imports'!BL756)</f>
        <v/>
      </c>
      <c r="I757" s="9" t="str">
        <f>IF('Macrobond Imports'!BS756="","",'Macrobond Imports'!BS756)</f>
        <v/>
      </c>
      <c r="J757" s="9">
        <f>IF('Macrobond Imports'!AA756="","",'Macrobond Imports'!AA756)</f>
        <v>100.1</v>
      </c>
      <c r="K757" s="9">
        <f>IF('Macrobond Imports'!DF756="","",'Macrobond Imports'!DF756)</f>
        <v>176.9</v>
      </c>
      <c r="L757" s="9">
        <f>IF('Macrobond Imports'!EA756="","",'Macrobond Imports'!EA756)</f>
        <v>195.3</v>
      </c>
      <c r="M757" s="9">
        <f>IF('Macrobond Imports'!FA756="","",'Macrobond Imports'!FA756)</f>
        <v>178.8</v>
      </c>
      <c r="N757" s="9">
        <f>IF('Macrobond Imports'!FC756="","",'Macrobond Imports'!FC756)</f>
        <v>174.9</v>
      </c>
      <c r="P757" s="16">
        <f t="shared" si="611"/>
        <v>40118</v>
      </c>
      <c r="Q757" s="17" t="str">
        <f t="shared" si="612"/>
        <v/>
      </c>
      <c r="R757" s="17" t="str">
        <f t="shared" si="613"/>
        <v/>
      </c>
      <c r="S757" s="17" t="str">
        <f t="shared" si="614"/>
        <v/>
      </c>
      <c r="T757" s="17" t="str">
        <f t="shared" si="615"/>
        <v/>
      </c>
      <c r="U757" s="17" t="str">
        <f t="shared" si="616"/>
        <v/>
      </c>
      <c r="V757" s="17" t="str">
        <f t="shared" si="617"/>
        <v/>
      </c>
      <c r="W757" s="17" t="str">
        <f t="shared" si="618"/>
        <v/>
      </c>
      <c r="X757" s="17" t="str">
        <f t="shared" si="619"/>
        <v/>
      </c>
      <c r="Y757" s="17" t="str">
        <f t="shared" si="620"/>
        <v/>
      </c>
      <c r="Z757" s="17">
        <f t="shared" si="621"/>
        <v>1.0857142857142899E-2</v>
      </c>
      <c r="AA757" s="17">
        <f t="shared" si="622"/>
        <v>4.4943820224719211E-2</v>
      </c>
      <c r="AB757" s="17">
        <f t="shared" si="623"/>
        <v>4.0139616055846483E-2</v>
      </c>
      <c r="AC757" s="17">
        <f t="shared" si="624"/>
        <v>2.2922636103153149E-3</v>
      </c>
      <c r="AE757" s="17" t="str">
        <f t="shared" ca="1" si="625"/>
        <v/>
      </c>
      <c r="AF757" s="17" t="str">
        <f t="shared" ca="1" si="626"/>
        <v/>
      </c>
      <c r="AG757" s="17" t="str">
        <f t="shared" ca="1" si="627"/>
        <v/>
      </c>
      <c r="AH757" s="17" t="str">
        <f t="shared" ca="1" si="628"/>
        <v/>
      </c>
      <c r="AI757" s="17" t="str">
        <f t="shared" ca="1" si="629"/>
        <v/>
      </c>
      <c r="AJ757" s="17" t="str">
        <f t="shared" ca="1" si="630"/>
        <v/>
      </c>
      <c r="AK757" s="17" t="str">
        <f t="shared" ca="1" si="631"/>
        <v/>
      </c>
      <c r="AL757" s="17" t="str">
        <f t="shared" ca="1" si="632"/>
        <v/>
      </c>
      <c r="AM757" s="17" t="str">
        <f t="shared" ca="1" si="633"/>
        <v/>
      </c>
      <c r="AN757" s="17">
        <f t="shared" ca="1" si="634"/>
        <v>-1.5581524763494614E-2</v>
      </c>
      <c r="AO757" s="17">
        <f t="shared" ca="1" si="635"/>
        <v>4.2712226374799878E-2</v>
      </c>
      <c r="AP757" s="17">
        <f t="shared" ca="1" si="636"/>
        <v>6.1757719714964354E-2</v>
      </c>
      <c r="AQ757" s="17">
        <f t="shared" ca="1" si="637"/>
        <v>-3.0487804878048808E-2</v>
      </c>
      <c r="AS757" s="17" t="str">
        <f t="shared" ca="1" si="638"/>
        <v/>
      </c>
      <c r="AT757" s="17" t="str">
        <f t="shared" ca="1" si="639"/>
        <v/>
      </c>
      <c r="AU757" s="17" t="str">
        <f t="shared" ca="1" si="640"/>
        <v/>
      </c>
      <c r="AV757" s="17" t="str">
        <f t="shared" ca="1" si="641"/>
        <v/>
      </c>
      <c r="AW757" s="17" t="str">
        <f t="shared" ca="1" si="642"/>
        <v/>
      </c>
      <c r="AX757" s="17" t="str">
        <f t="shared" ca="1" si="643"/>
        <v/>
      </c>
      <c r="AY757" s="17" t="str">
        <f t="shared" ca="1" si="644"/>
        <v/>
      </c>
      <c r="AZ757" s="17" t="str">
        <f t="shared" ca="1" si="645"/>
        <v/>
      </c>
      <c r="BA757" s="17" t="str">
        <f t="shared" ca="1" si="646"/>
        <v/>
      </c>
      <c r="BB757" s="17">
        <f t="shared" ca="1" si="647"/>
        <v>7.3278039253540594E-2</v>
      </c>
      <c r="BC757" s="17">
        <f t="shared" ca="1" si="648"/>
        <v>0.51276528339287086</v>
      </c>
      <c r="BD757" s="17">
        <f t="shared" ca="1" si="649"/>
        <v>0.21509844752927321</v>
      </c>
      <c r="BE757" s="17">
        <f t="shared" ca="1" si="650"/>
        <v>3.984279553143466E-2</v>
      </c>
      <c r="BG757" s="17" t="str">
        <f t="shared" ca="1" si="651"/>
        <v/>
      </c>
      <c r="BH757" s="17" t="str">
        <f t="shared" ca="1" si="652"/>
        <v/>
      </c>
      <c r="BI757" s="17" t="str">
        <f t="shared" ca="1" si="653"/>
        <v/>
      </c>
      <c r="BJ757" s="17" t="str">
        <f t="shared" ca="1" si="654"/>
        <v/>
      </c>
      <c r="BK757" s="17" t="str">
        <f t="shared" ca="1" si="655"/>
        <v/>
      </c>
      <c r="BL757" s="17" t="str">
        <f t="shared" ca="1" si="656"/>
        <v/>
      </c>
      <c r="BM757" s="17" t="str">
        <f t="shared" ca="1" si="657"/>
        <v/>
      </c>
      <c r="BN757" s="17" t="str">
        <f t="shared" ca="1" si="658"/>
        <v/>
      </c>
      <c r="BO757" s="17" t="str">
        <f t="shared" ca="1" si="659"/>
        <v/>
      </c>
      <c r="BP757" s="17">
        <f t="shared" ca="1" si="660"/>
        <v>9.0507994742190512E-2</v>
      </c>
      <c r="BQ757" s="17">
        <f t="shared" ca="1" si="661"/>
        <v>0.35948638895076845</v>
      </c>
      <c r="BR757" s="17">
        <f t="shared" ca="1" si="662"/>
        <v>0.34801146905043012</v>
      </c>
      <c r="BS757" s="17">
        <f t="shared" ca="1" si="663"/>
        <v>4.1257119282618548E-2</v>
      </c>
      <c r="BX757">
        <f>IF('Macrobond Imports'!FG756="","",'Macrobond Imports'!FG756)</f>
        <v>214.4</v>
      </c>
      <c r="BY757">
        <f>IF('Macrobond Imports'!AI756="","",'Macrobond Imports'!AI756)</f>
        <v>100.6</v>
      </c>
      <c r="CA757" s="37">
        <f t="shared" ca="1" si="664"/>
        <v>8.0100755667506407E-2</v>
      </c>
      <c r="CB757" s="37" t="str">
        <f t="shared" ca="1" si="665"/>
        <v/>
      </c>
    </row>
    <row r="758" spans="1:80" x14ac:dyDescent="0.25">
      <c r="A758" s="10">
        <f>IF('Macrobond Imports'!A757="","",'Macrobond Imports'!A757)</f>
        <v>40148</v>
      </c>
      <c r="B758" s="9">
        <f>IF('Macrobond Imports'!B757="","",'Macrobond Imports'!B757)</f>
        <v>100.3</v>
      </c>
      <c r="C758" s="9">
        <f>IF('Macrobond Imports'!C757="","",'Macrobond Imports'!C757)</f>
        <v>100.9</v>
      </c>
      <c r="D758" s="9">
        <f>IF('Macrobond Imports'!Z757="","",'Macrobond Imports'!Z757)</f>
        <v>100</v>
      </c>
      <c r="E758" s="9" t="str">
        <f>IF('Macrobond Imports'!BH757="","",'Macrobond Imports'!BH757)</f>
        <v/>
      </c>
      <c r="F758" s="9" t="str">
        <f>IF('Macrobond Imports'!BJ757="","",'Macrobond Imports'!BJ757)</f>
        <v/>
      </c>
      <c r="G758" s="9" t="str">
        <f>IF('Macrobond Imports'!BK757="","",'Macrobond Imports'!BK757)</f>
        <v/>
      </c>
      <c r="H758" s="9" t="str">
        <f>IF('Macrobond Imports'!BL757="","",'Macrobond Imports'!BL757)</f>
        <v/>
      </c>
      <c r="I758" s="9" t="str">
        <f>IF('Macrobond Imports'!BS757="","",'Macrobond Imports'!BS757)</f>
        <v/>
      </c>
      <c r="J758" s="9">
        <f>IF('Macrobond Imports'!AA757="","",'Macrobond Imports'!AA757)</f>
        <v>99.9</v>
      </c>
      <c r="K758" s="9">
        <f>IF('Macrobond Imports'!DF757="","",'Macrobond Imports'!DF757)</f>
        <v>177.8</v>
      </c>
      <c r="L758" s="9">
        <f>IF('Macrobond Imports'!EA757="","",'Macrobond Imports'!EA757)</f>
        <v>200.8</v>
      </c>
      <c r="M758" s="9">
        <f>IF('Macrobond Imports'!FA757="","",'Macrobond Imports'!FA757)</f>
        <v>178.9</v>
      </c>
      <c r="N758" s="9">
        <f>IF('Macrobond Imports'!FC757="","",'Macrobond Imports'!FC757)</f>
        <v>175.9</v>
      </c>
      <c r="P758" s="16">
        <f t="shared" si="611"/>
        <v>40148</v>
      </c>
      <c r="Q758" s="17">
        <f t="shared" si="612"/>
        <v>9.9800399201588341E-4</v>
      </c>
      <c r="R758" s="17">
        <f t="shared" si="613"/>
        <v>3.9800995024876773E-3</v>
      </c>
      <c r="S758" s="17">
        <f t="shared" si="614"/>
        <v>-9.9900099900096517E-4</v>
      </c>
      <c r="T758" s="17" t="str">
        <f t="shared" si="615"/>
        <v/>
      </c>
      <c r="U758" s="17" t="str">
        <f t="shared" si="616"/>
        <v/>
      </c>
      <c r="V758" s="17" t="str">
        <f t="shared" si="617"/>
        <v/>
      </c>
      <c r="W758" s="17" t="str">
        <f t="shared" si="618"/>
        <v/>
      </c>
      <c r="X758" s="17" t="str">
        <f t="shared" si="619"/>
        <v/>
      </c>
      <c r="Y758" s="17">
        <f t="shared" si="620"/>
        <v>-1.9980019980019303E-3</v>
      </c>
      <c r="Z758" s="17">
        <f t="shared" si="621"/>
        <v>5.087620124364145E-3</v>
      </c>
      <c r="AA758" s="17">
        <f t="shared" si="622"/>
        <v>2.8161802355350707E-2</v>
      </c>
      <c r="AB758" s="17">
        <f t="shared" si="623"/>
        <v>5.5928411633110464E-4</v>
      </c>
      <c r="AC758" s="17">
        <f t="shared" si="624"/>
        <v>5.7175528873643078E-3</v>
      </c>
      <c r="AE758" s="17" t="str">
        <f t="shared" ca="1" si="625"/>
        <v/>
      </c>
      <c r="AF758" s="17" t="str">
        <f t="shared" ca="1" si="626"/>
        <v/>
      </c>
      <c r="AG758" s="17" t="str">
        <f t="shared" ca="1" si="627"/>
        <v/>
      </c>
      <c r="AH758" s="17" t="str">
        <f t="shared" ca="1" si="628"/>
        <v/>
      </c>
      <c r="AI758" s="17" t="str">
        <f t="shared" ca="1" si="629"/>
        <v/>
      </c>
      <c r="AJ758" s="17" t="str">
        <f t="shared" ca="1" si="630"/>
        <v/>
      </c>
      <c r="AK758" s="17" t="str">
        <f t="shared" ca="1" si="631"/>
        <v/>
      </c>
      <c r="AL758" s="17" t="str">
        <f t="shared" ca="1" si="632"/>
        <v/>
      </c>
      <c r="AM758" s="17" t="str">
        <f t="shared" ca="1" si="633"/>
        <v/>
      </c>
      <c r="AN758" s="17">
        <f t="shared" ca="1" si="634"/>
        <v>3.1921067904817191E-2</v>
      </c>
      <c r="AO758" s="17">
        <f t="shared" ca="1" si="635"/>
        <v>0.13638936049801931</v>
      </c>
      <c r="AP758" s="17">
        <f t="shared" ca="1" si="636"/>
        <v>0.19665551839464879</v>
      </c>
      <c r="AQ758" s="17">
        <f t="shared" ca="1" si="637"/>
        <v>-1.7026106696934606E-3</v>
      </c>
      <c r="AS758" s="17" t="str">
        <f t="shared" ca="1" si="638"/>
        <v/>
      </c>
      <c r="AT758" s="17" t="str">
        <f t="shared" ca="1" si="639"/>
        <v/>
      </c>
      <c r="AU758" s="17" t="str">
        <f t="shared" ca="1" si="640"/>
        <v/>
      </c>
      <c r="AV758" s="17" t="str">
        <f t="shared" ca="1" si="641"/>
        <v/>
      </c>
      <c r="AW758" s="17" t="str">
        <f t="shared" ca="1" si="642"/>
        <v/>
      </c>
      <c r="AX758" s="17" t="str">
        <f t="shared" ca="1" si="643"/>
        <v/>
      </c>
      <c r="AY758" s="17" t="str">
        <f t="shared" ca="1" si="644"/>
        <v/>
      </c>
      <c r="AZ758" s="17" t="str">
        <f t="shared" ca="1" si="645"/>
        <v/>
      </c>
      <c r="BA758" s="17" t="str">
        <f t="shared" ca="1" si="646"/>
        <v/>
      </c>
      <c r="BB758" s="17">
        <f t="shared" ca="1" si="647"/>
        <v>8.2773150636458848E-2</v>
      </c>
      <c r="BC758" s="17">
        <f t="shared" ca="1" si="648"/>
        <v>0.76953741358934469</v>
      </c>
      <c r="BD758" s="17">
        <f t="shared" ca="1" si="649"/>
        <v>0.24684804834782392</v>
      </c>
      <c r="BE758" s="17">
        <f t="shared" ca="1" si="650"/>
        <v>3.9610734461065222E-2</v>
      </c>
      <c r="BG758" s="17" t="str">
        <f t="shared" ca="1" si="651"/>
        <v/>
      </c>
      <c r="BH758" s="17" t="str">
        <f t="shared" ca="1" si="652"/>
        <v/>
      </c>
      <c r="BI758" s="17" t="str">
        <f t="shared" ca="1" si="653"/>
        <v/>
      </c>
      <c r="BJ758" s="17" t="str">
        <f t="shared" ca="1" si="654"/>
        <v/>
      </c>
      <c r="BK758" s="17" t="str">
        <f t="shared" ca="1" si="655"/>
        <v/>
      </c>
      <c r="BL758" s="17" t="str">
        <f t="shared" ca="1" si="656"/>
        <v/>
      </c>
      <c r="BM758" s="17" t="str">
        <f t="shared" ca="1" si="657"/>
        <v/>
      </c>
      <c r="BN758" s="17" t="str">
        <f t="shared" ca="1" si="658"/>
        <v/>
      </c>
      <c r="BO758" s="17" t="str">
        <f t="shared" ca="1" si="659"/>
        <v/>
      </c>
      <c r="BP758" s="17">
        <f t="shared" ca="1" si="660"/>
        <v>7.2316337803913333E-2</v>
      </c>
      <c r="BQ758" s="17">
        <f t="shared" ca="1" si="661"/>
        <v>0.31659232653061231</v>
      </c>
      <c r="BR758" s="17">
        <f t="shared" ca="1" si="662"/>
        <v>0.20313056239829108</v>
      </c>
      <c r="BS758" s="17">
        <f t="shared" ca="1" si="663"/>
        <v>4.8299454790135421E-2</v>
      </c>
      <c r="BX758">
        <f>IF('Macrobond Imports'!FG757="","",'Macrobond Imports'!FG757)</f>
        <v>217.7</v>
      </c>
      <c r="BY758">
        <f>IF('Macrobond Imports'!AI757="","",'Macrobond Imports'!AI757)</f>
        <v>100.7</v>
      </c>
      <c r="CA758" s="37">
        <f t="shared" ca="1" si="664"/>
        <v>0.16417112299465231</v>
      </c>
      <c r="CB758" s="37" t="str">
        <f t="shared" ca="1" si="665"/>
        <v/>
      </c>
    </row>
    <row r="759" spans="1:80" x14ac:dyDescent="0.25">
      <c r="A759" s="10">
        <f>IF('Macrobond Imports'!A758="","",'Macrobond Imports'!A758)</f>
        <v>40179</v>
      </c>
      <c r="B759" s="9">
        <f>IF('Macrobond Imports'!B758="","",'Macrobond Imports'!B758)</f>
        <v>101.2</v>
      </c>
      <c r="C759" s="9">
        <f>IF('Macrobond Imports'!C758="","",'Macrobond Imports'!C758)</f>
        <v>102</v>
      </c>
      <c r="D759" s="9">
        <f>IF('Macrobond Imports'!Z758="","",'Macrobond Imports'!Z758)</f>
        <v>100.8</v>
      </c>
      <c r="E759" s="9" t="str">
        <f>IF('Macrobond Imports'!BH758="","",'Macrobond Imports'!BH758)</f>
        <v/>
      </c>
      <c r="F759" s="9" t="str">
        <f>IF('Macrobond Imports'!BJ758="","",'Macrobond Imports'!BJ758)</f>
        <v/>
      </c>
      <c r="G759" s="9" t="str">
        <f>IF('Macrobond Imports'!BK758="","",'Macrobond Imports'!BK758)</f>
        <v/>
      </c>
      <c r="H759" s="9">
        <f>IF('Macrobond Imports'!BL758="","",'Macrobond Imports'!BL758)</f>
        <v>100.2</v>
      </c>
      <c r="I759" s="9" t="str">
        <f>IF('Macrobond Imports'!BS758="","",'Macrobond Imports'!BS758)</f>
        <v/>
      </c>
      <c r="J759" s="9">
        <f>IF('Macrobond Imports'!AA758="","",'Macrobond Imports'!AA758)</f>
        <v>101.3</v>
      </c>
      <c r="K759" s="9">
        <f>IF('Macrobond Imports'!DF758="","",'Macrobond Imports'!DF758)</f>
        <v>180.8</v>
      </c>
      <c r="L759" s="9">
        <f>IF('Macrobond Imports'!EA758="","",'Macrobond Imports'!EA758)</f>
        <v>213.9</v>
      </c>
      <c r="M759" s="9">
        <f>IF('Macrobond Imports'!FA758="","",'Macrobond Imports'!FA758)</f>
        <v>188.8</v>
      </c>
      <c r="N759" s="9">
        <f>IF('Macrobond Imports'!FC758="","",'Macrobond Imports'!FC758)</f>
        <v>177</v>
      </c>
      <c r="P759" s="16">
        <f t="shared" si="611"/>
        <v>40179</v>
      </c>
      <c r="Q759" s="17">
        <f t="shared" si="612"/>
        <v>8.9730807577268479E-3</v>
      </c>
      <c r="R759" s="17">
        <f t="shared" si="613"/>
        <v>1.090188305252715E-2</v>
      </c>
      <c r="S759" s="17">
        <f t="shared" si="614"/>
        <v>8.0000000000000071E-3</v>
      </c>
      <c r="T759" s="17" t="str">
        <f t="shared" si="615"/>
        <v/>
      </c>
      <c r="U759" s="17" t="str">
        <f t="shared" si="616"/>
        <v/>
      </c>
      <c r="V759" s="17" t="str">
        <f t="shared" si="617"/>
        <v/>
      </c>
      <c r="W759" s="17" t="str">
        <f t="shared" si="618"/>
        <v/>
      </c>
      <c r="X759" s="17" t="str">
        <f t="shared" si="619"/>
        <v/>
      </c>
      <c r="Y759" s="17">
        <f t="shared" si="620"/>
        <v>1.401401401401392E-2</v>
      </c>
      <c r="Z759" s="17">
        <f t="shared" si="621"/>
        <v>1.6872890888638858E-2</v>
      </c>
      <c r="AA759" s="17">
        <f t="shared" si="622"/>
        <v>6.5239043824701248E-2</v>
      </c>
      <c r="AB759" s="17">
        <f t="shared" si="623"/>
        <v>5.5338177752934703E-2</v>
      </c>
      <c r="AC759" s="17">
        <f t="shared" si="624"/>
        <v>6.2535531552017076E-3</v>
      </c>
      <c r="AE759" s="17" t="str">
        <f t="shared" ca="1" si="625"/>
        <v/>
      </c>
      <c r="AF759" s="17" t="str">
        <f t="shared" ca="1" si="626"/>
        <v/>
      </c>
      <c r="AG759" s="17" t="str">
        <f t="shared" ca="1" si="627"/>
        <v/>
      </c>
      <c r="AH759" s="17" t="str">
        <f t="shared" ca="1" si="628"/>
        <v/>
      </c>
      <c r="AI759" s="17" t="str">
        <f t="shared" ca="1" si="629"/>
        <v/>
      </c>
      <c r="AJ759" s="17" t="str">
        <f t="shared" ca="1" si="630"/>
        <v/>
      </c>
      <c r="AK759" s="17" t="str">
        <f t="shared" ca="1" si="631"/>
        <v/>
      </c>
      <c r="AL759" s="17" t="str">
        <f t="shared" ca="1" si="632"/>
        <v/>
      </c>
      <c r="AM759" s="17" t="str">
        <f t="shared" ca="1" si="633"/>
        <v/>
      </c>
      <c r="AN759" s="17">
        <f t="shared" ca="1" si="634"/>
        <v>4.8723897911832958E-2</v>
      </c>
      <c r="AO759" s="17">
        <f t="shared" ca="1" si="635"/>
        <v>0.23570190641247835</v>
      </c>
      <c r="AP759" s="17">
        <f t="shared" ca="1" si="636"/>
        <v>0.20793346129238643</v>
      </c>
      <c r="AQ759" s="17">
        <f t="shared" ca="1" si="637"/>
        <v>1.2585812356979309E-2</v>
      </c>
      <c r="AS759" s="17" t="str">
        <f t="shared" ca="1" si="638"/>
        <v/>
      </c>
      <c r="AT759" s="17" t="str">
        <f t="shared" ca="1" si="639"/>
        <v/>
      </c>
      <c r="AU759" s="17" t="str">
        <f t="shared" ca="1" si="640"/>
        <v/>
      </c>
      <c r="AV759" s="17" t="str">
        <f t="shared" ca="1" si="641"/>
        <v/>
      </c>
      <c r="AW759" s="17" t="str">
        <f t="shared" ca="1" si="642"/>
        <v/>
      </c>
      <c r="AX759" s="17" t="str">
        <f t="shared" ca="1" si="643"/>
        <v/>
      </c>
      <c r="AY759" s="17" t="str">
        <f t="shared" ca="1" si="644"/>
        <v/>
      </c>
      <c r="AZ759" s="17" t="str">
        <f t="shared" ca="1" si="645"/>
        <v/>
      </c>
      <c r="BA759" s="17" t="str">
        <f t="shared" ca="1" si="646"/>
        <v/>
      </c>
      <c r="BB759" s="17">
        <f t="shared" ca="1" si="647"/>
        <v>0.1393089519895776</v>
      </c>
      <c r="BC759" s="17">
        <f t="shared" ca="1" si="648"/>
        <v>0.71556008333631604</v>
      </c>
      <c r="BD759" s="17">
        <f t="shared" ca="1" si="649"/>
        <v>0.45513890772066845</v>
      </c>
      <c r="BE759" s="17">
        <f t="shared" ca="1" si="650"/>
        <v>5.8549911709076419E-2</v>
      </c>
      <c r="BG759" s="17" t="str">
        <f t="shared" ca="1" si="651"/>
        <v/>
      </c>
      <c r="BH759" s="17" t="str">
        <f t="shared" ca="1" si="652"/>
        <v/>
      </c>
      <c r="BI759" s="17" t="str">
        <f t="shared" ca="1" si="653"/>
        <v/>
      </c>
      <c r="BJ759" s="17" t="str">
        <f t="shared" ca="1" si="654"/>
        <v/>
      </c>
      <c r="BK759" s="17" t="str">
        <f t="shared" ca="1" si="655"/>
        <v/>
      </c>
      <c r="BL759" s="17" t="str">
        <f t="shared" ca="1" si="656"/>
        <v/>
      </c>
      <c r="BM759" s="17" t="str">
        <f t="shared" ca="1" si="657"/>
        <v/>
      </c>
      <c r="BN759" s="17" t="str">
        <f t="shared" ca="1" si="658"/>
        <v/>
      </c>
      <c r="BO759" s="17" t="str">
        <f t="shared" ca="1" si="659"/>
        <v/>
      </c>
      <c r="BP759" s="17">
        <f t="shared" ca="1" si="660"/>
        <v>0.11659796804190337</v>
      </c>
      <c r="BQ759" s="17">
        <f t="shared" ca="1" si="661"/>
        <v>0.62107461734693903</v>
      </c>
      <c r="BR759" s="17">
        <f t="shared" ca="1" si="662"/>
        <v>0.38719314884093259</v>
      </c>
      <c r="BS759" s="17">
        <f t="shared" ca="1" si="663"/>
        <v>5.6526120263691526E-2</v>
      </c>
      <c r="BX759">
        <f>IF('Macrobond Imports'!FG758="","",'Macrobond Imports'!FG758)</f>
        <v>241.1</v>
      </c>
      <c r="BY759">
        <f>IF('Macrobond Imports'!AI758="","",'Macrobond Imports'!AI758)</f>
        <v>101.4</v>
      </c>
      <c r="CA759" s="37">
        <f t="shared" ca="1" si="664"/>
        <v>0.35984207557811598</v>
      </c>
      <c r="CB759" s="37" t="str">
        <f t="shared" ca="1" si="665"/>
        <v/>
      </c>
    </row>
    <row r="760" spans="1:80" x14ac:dyDescent="0.25">
      <c r="A760" s="10">
        <f>IF('Macrobond Imports'!A759="","",'Macrobond Imports'!A759)</f>
        <v>40210</v>
      </c>
      <c r="B760" s="9">
        <f>IF('Macrobond Imports'!B759="","",'Macrobond Imports'!B759)</f>
        <v>101</v>
      </c>
      <c r="C760" s="9">
        <f>IF('Macrobond Imports'!C759="","",'Macrobond Imports'!C759)</f>
        <v>101.4</v>
      </c>
      <c r="D760" s="9">
        <f>IF('Macrobond Imports'!Z759="","",'Macrobond Imports'!Z759)</f>
        <v>100.8</v>
      </c>
      <c r="E760" s="9" t="str">
        <f>IF('Macrobond Imports'!BH759="","",'Macrobond Imports'!BH759)</f>
        <v/>
      </c>
      <c r="F760" s="9" t="str">
        <f>IF('Macrobond Imports'!BJ759="","",'Macrobond Imports'!BJ759)</f>
        <v/>
      </c>
      <c r="G760" s="9" t="str">
        <f>IF('Macrobond Imports'!BK759="","",'Macrobond Imports'!BK759)</f>
        <v/>
      </c>
      <c r="H760" s="9">
        <f>IF('Macrobond Imports'!BL759="","",'Macrobond Imports'!BL759)</f>
        <v>99.9</v>
      </c>
      <c r="I760" s="9" t="str">
        <f>IF('Macrobond Imports'!BS759="","",'Macrobond Imports'!BS759)</f>
        <v/>
      </c>
      <c r="J760" s="9">
        <f>IF('Macrobond Imports'!AA759="","",'Macrobond Imports'!AA759)</f>
        <v>101.2</v>
      </c>
      <c r="K760" s="9">
        <f>IF('Macrobond Imports'!DF759="","",'Macrobond Imports'!DF759)</f>
        <v>180.4</v>
      </c>
      <c r="L760" s="9">
        <f>IF('Macrobond Imports'!EA759="","",'Macrobond Imports'!EA759)</f>
        <v>208.7</v>
      </c>
      <c r="M760" s="9">
        <f>IF('Macrobond Imports'!FA759="","",'Macrobond Imports'!FA759)</f>
        <v>182.2</v>
      </c>
      <c r="N760" s="9">
        <f>IF('Macrobond Imports'!FC759="","",'Macrobond Imports'!FC759)</f>
        <v>178.4</v>
      </c>
      <c r="P760" s="16">
        <f t="shared" si="611"/>
        <v>40210</v>
      </c>
      <c r="Q760" s="17">
        <f t="shared" si="612"/>
        <v>-1.9762845849802257E-3</v>
      </c>
      <c r="R760" s="17">
        <f t="shared" si="613"/>
        <v>-5.8823529411764497E-3</v>
      </c>
      <c r="S760" s="17">
        <f t="shared" si="614"/>
        <v>0</v>
      </c>
      <c r="T760" s="17" t="str">
        <f t="shared" si="615"/>
        <v/>
      </c>
      <c r="U760" s="17" t="str">
        <f t="shared" si="616"/>
        <v/>
      </c>
      <c r="V760" s="17" t="str">
        <f t="shared" si="617"/>
        <v/>
      </c>
      <c r="W760" s="17">
        <f t="shared" si="618"/>
        <v>-2.9940119760478723E-3</v>
      </c>
      <c r="X760" s="17" t="str">
        <f t="shared" si="619"/>
        <v/>
      </c>
      <c r="Y760" s="17">
        <f t="shared" si="620"/>
        <v>-9.8716683119437487E-4</v>
      </c>
      <c r="Z760" s="17">
        <f t="shared" si="621"/>
        <v>-2.2123893805310324E-3</v>
      </c>
      <c r="AA760" s="17">
        <f t="shared" si="622"/>
        <v>-2.4310425432445104E-2</v>
      </c>
      <c r="AB760" s="17">
        <f t="shared" si="623"/>
        <v>-3.4957627118644141E-2</v>
      </c>
      <c r="AC760" s="17">
        <f t="shared" si="624"/>
        <v>7.9096045197739606E-3</v>
      </c>
      <c r="AE760" s="17" t="str">
        <f t="shared" ca="1" si="625"/>
        <v/>
      </c>
      <c r="AF760" s="17" t="str">
        <f t="shared" ca="1" si="626"/>
        <v/>
      </c>
      <c r="AG760" s="17" t="str">
        <f t="shared" ca="1" si="627"/>
        <v/>
      </c>
      <c r="AH760" s="17" t="str">
        <f t="shared" ca="1" si="628"/>
        <v/>
      </c>
      <c r="AI760" s="17" t="str">
        <f t="shared" ca="1" si="629"/>
        <v/>
      </c>
      <c r="AJ760" s="17" t="str">
        <f t="shared" ca="1" si="630"/>
        <v/>
      </c>
      <c r="AK760" s="17" t="str">
        <f t="shared" ca="1" si="631"/>
        <v/>
      </c>
      <c r="AL760" s="17" t="str">
        <f t="shared" ca="1" si="632"/>
        <v/>
      </c>
      <c r="AM760" s="17" t="str">
        <f t="shared" ca="1" si="633"/>
        <v/>
      </c>
      <c r="AN760" s="17">
        <f t="shared" ca="1" si="634"/>
        <v>5.5588063194850879E-2</v>
      </c>
      <c r="AO760" s="17">
        <f t="shared" ca="1" si="635"/>
        <v>0.27723378212974281</v>
      </c>
      <c r="AP760" s="17">
        <f t="shared" ca="1" si="636"/>
        <v>0.18234912394548997</v>
      </c>
      <c r="AQ760" s="17">
        <f t="shared" ca="1" si="637"/>
        <v>2.8242074927953942E-2</v>
      </c>
      <c r="AS760" s="17">
        <f t="shared" ca="1" si="638"/>
        <v>3.2320636164637317E-2</v>
      </c>
      <c r="AT760" s="17">
        <f t="shared" ca="1" si="639"/>
        <v>3.6304950856083762E-2</v>
      </c>
      <c r="AU760" s="17">
        <f t="shared" ca="1" si="640"/>
        <v>2.8266811136492098E-2</v>
      </c>
      <c r="AV760" s="17" t="str">
        <f t="shared" ca="1" si="641"/>
        <v/>
      </c>
      <c r="AW760" s="17" t="str">
        <f t="shared" ca="1" si="642"/>
        <v/>
      </c>
      <c r="AX760" s="17" t="str">
        <f t="shared" ca="1" si="643"/>
        <v/>
      </c>
      <c r="AY760" s="17" t="str">
        <f t="shared" ca="1" si="644"/>
        <v/>
      </c>
      <c r="AZ760" s="17" t="str">
        <f t="shared" ca="1" si="645"/>
        <v/>
      </c>
      <c r="BA760" s="17">
        <f t="shared" ca="1" si="646"/>
        <v>4.4685916773617551E-2</v>
      </c>
      <c r="BB760" s="17">
        <f t="shared" ca="1" si="647"/>
        <v>8.1520612980966911E-2</v>
      </c>
      <c r="BC760" s="17">
        <f t="shared" ca="1" si="648"/>
        <v>0.30400970348820744</v>
      </c>
      <c r="BD760" s="17">
        <f t="shared" ca="1" si="649"/>
        <v>7.8259846408264888E-2</v>
      </c>
      <c r="BE760" s="17">
        <f t="shared" ca="1" si="650"/>
        <v>8.2480700919188799E-2</v>
      </c>
      <c r="BG760" s="17" t="str">
        <f t="shared" ca="1" si="651"/>
        <v/>
      </c>
      <c r="BH760" s="17" t="str">
        <f t="shared" ca="1" si="652"/>
        <v/>
      </c>
      <c r="BI760" s="17" t="str">
        <f t="shared" ca="1" si="653"/>
        <v/>
      </c>
      <c r="BJ760" s="17" t="str">
        <f t="shared" ca="1" si="654"/>
        <v/>
      </c>
      <c r="BK760" s="17" t="str">
        <f t="shared" ca="1" si="655"/>
        <v/>
      </c>
      <c r="BL760" s="17" t="str">
        <f t="shared" ca="1" si="656"/>
        <v/>
      </c>
      <c r="BM760" s="17" t="str">
        <f t="shared" ca="1" si="657"/>
        <v/>
      </c>
      <c r="BN760" s="17" t="str">
        <f t="shared" ca="1" si="658"/>
        <v/>
      </c>
      <c r="BO760" s="17" t="str">
        <f t="shared" ca="1" si="659"/>
        <v/>
      </c>
      <c r="BP760" s="17">
        <f t="shared" ca="1" si="660"/>
        <v>7.7391443678897609E-2</v>
      </c>
      <c r="BQ760" s="17">
        <f t="shared" ca="1" si="661"/>
        <v>0.4045143675464451</v>
      </c>
      <c r="BR760" s="17">
        <f t="shared" ca="1" si="662"/>
        <v>0.14463612794801994</v>
      </c>
      <c r="BS760" s="17">
        <f t="shared" ca="1" si="663"/>
        <v>6.0947575591101533E-2</v>
      </c>
      <c r="BX760">
        <f>IF('Macrobond Imports'!FG759="","",'Macrobond Imports'!FG759)</f>
        <v>229.3</v>
      </c>
      <c r="BY760">
        <f>IF('Macrobond Imports'!AI759="","",'Macrobond Imports'!AI759)</f>
        <v>101.5</v>
      </c>
      <c r="CA760" s="37">
        <f t="shared" ca="1" si="664"/>
        <v>0.45034788108791912</v>
      </c>
      <c r="CB760" s="37" t="str">
        <f t="shared" ca="1" si="665"/>
        <v/>
      </c>
    </row>
    <row r="761" spans="1:80" x14ac:dyDescent="0.25">
      <c r="A761" s="10">
        <f>IF('Macrobond Imports'!A760="","",'Macrobond Imports'!A760)</f>
        <v>40238</v>
      </c>
      <c r="B761" s="9">
        <f>IF('Macrobond Imports'!B760="","",'Macrobond Imports'!B760)</f>
        <v>101.1</v>
      </c>
      <c r="C761" s="9">
        <f>IF('Macrobond Imports'!C760="","",'Macrobond Imports'!C760)</f>
        <v>102.1</v>
      </c>
      <c r="D761" s="9">
        <f>IF('Macrobond Imports'!Z760="","",'Macrobond Imports'!Z760)</f>
        <v>100.5</v>
      </c>
      <c r="E761" s="9" t="str">
        <f>IF('Macrobond Imports'!BH760="","",'Macrobond Imports'!BH760)</f>
        <v/>
      </c>
      <c r="F761" s="9" t="str">
        <f>IF('Macrobond Imports'!BJ760="","",'Macrobond Imports'!BJ760)</f>
        <v/>
      </c>
      <c r="G761" s="9" t="str">
        <f>IF('Macrobond Imports'!BK760="","",'Macrobond Imports'!BK760)</f>
        <v/>
      </c>
      <c r="H761" s="9">
        <f>IF('Macrobond Imports'!BL760="","",'Macrobond Imports'!BL760)</f>
        <v>99.9</v>
      </c>
      <c r="I761" s="9" t="str">
        <f>IF('Macrobond Imports'!BS760="","",'Macrobond Imports'!BS760)</f>
        <v/>
      </c>
      <c r="J761" s="9">
        <f>IF('Macrobond Imports'!AA760="","",'Macrobond Imports'!AA760)</f>
        <v>101.3</v>
      </c>
      <c r="K761" s="9">
        <f>IF('Macrobond Imports'!DF760="","",'Macrobond Imports'!DF760)</f>
        <v>181.3</v>
      </c>
      <c r="L761" s="9">
        <f>IF('Macrobond Imports'!EA760="","",'Macrobond Imports'!EA760)</f>
        <v>212.1</v>
      </c>
      <c r="M761" s="9">
        <f>IF('Macrobond Imports'!FA760="","",'Macrobond Imports'!FA760)</f>
        <v>183.2</v>
      </c>
      <c r="N761" s="9">
        <f>IF('Macrobond Imports'!FC760="","",'Macrobond Imports'!FC760)</f>
        <v>179.6</v>
      </c>
      <c r="P761" s="16">
        <f t="shared" si="611"/>
        <v>40238</v>
      </c>
      <c r="Q761" s="17">
        <f t="shared" si="612"/>
        <v>9.9009900990099098E-4</v>
      </c>
      <c r="R761" s="17">
        <f t="shared" si="613"/>
        <v>6.9033530571991353E-3</v>
      </c>
      <c r="S761" s="17">
        <f t="shared" si="614"/>
        <v>-2.9761904761904656E-3</v>
      </c>
      <c r="T761" s="17" t="str">
        <f t="shared" si="615"/>
        <v/>
      </c>
      <c r="U761" s="17" t="str">
        <f t="shared" si="616"/>
        <v/>
      </c>
      <c r="V761" s="17" t="str">
        <f t="shared" si="617"/>
        <v/>
      </c>
      <c r="W761" s="17">
        <f t="shared" si="618"/>
        <v>0</v>
      </c>
      <c r="X761" s="17" t="str">
        <f t="shared" si="619"/>
        <v/>
      </c>
      <c r="Y761" s="17">
        <f t="shared" si="620"/>
        <v>9.8814229249000185E-4</v>
      </c>
      <c r="Z761" s="17">
        <f t="shared" si="621"/>
        <v>4.9889135254990169E-3</v>
      </c>
      <c r="AA761" s="17">
        <f t="shared" si="622"/>
        <v>1.6291327264015276E-2</v>
      </c>
      <c r="AB761" s="17">
        <f t="shared" si="623"/>
        <v>5.4884742041712009E-3</v>
      </c>
      <c r="AC761" s="17">
        <f t="shared" si="624"/>
        <v>6.7264573991030474E-3</v>
      </c>
      <c r="AE761" s="17" t="str">
        <f t="shared" ca="1" si="625"/>
        <v/>
      </c>
      <c r="AF761" s="17" t="str">
        <f t="shared" ca="1" si="626"/>
        <v/>
      </c>
      <c r="AG761" s="17" t="str">
        <f t="shared" ca="1" si="627"/>
        <v/>
      </c>
      <c r="AH761" s="17" t="str">
        <f t="shared" ca="1" si="628"/>
        <v/>
      </c>
      <c r="AI761" s="17" t="str">
        <f t="shared" ca="1" si="629"/>
        <v/>
      </c>
      <c r="AJ761" s="17" t="str">
        <f t="shared" ca="1" si="630"/>
        <v/>
      </c>
      <c r="AK761" s="17" t="str">
        <f t="shared" ca="1" si="631"/>
        <v/>
      </c>
      <c r="AL761" s="17" t="str">
        <f t="shared" ca="1" si="632"/>
        <v/>
      </c>
      <c r="AM761" s="17" t="str">
        <f t="shared" ca="1" si="633"/>
        <v/>
      </c>
      <c r="AN761" s="17">
        <f t="shared" ca="1" si="634"/>
        <v>7.7243018419488996E-2</v>
      </c>
      <c r="AO761" s="17">
        <f t="shared" ca="1" si="635"/>
        <v>0.32479700187382887</v>
      </c>
      <c r="AP761" s="17">
        <f t="shared" ca="1" si="636"/>
        <v>0.26083964211975208</v>
      </c>
      <c r="AQ761" s="17">
        <f t="shared" ca="1" si="637"/>
        <v>3.9953676896351986E-2</v>
      </c>
      <c r="AS761" s="17">
        <f t="shared" ca="1" si="638"/>
        <v>3.2288027190522595E-2</v>
      </c>
      <c r="AT761" s="17">
        <f t="shared" ca="1" si="639"/>
        <v>4.8427257472252405E-2</v>
      </c>
      <c r="AU761" s="17">
        <f t="shared" ca="1" si="640"/>
        <v>2.0150500624999346E-2</v>
      </c>
      <c r="AV761" s="17" t="str">
        <f t="shared" ca="1" si="641"/>
        <v/>
      </c>
      <c r="AW761" s="17" t="str">
        <f t="shared" ca="1" si="642"/>
        <v/>
      </c>
      <c r="AX761" s="17" t="str">
        <f t="shared" ca="1" si="643"/>
        <v/>
      </c>
      <c r="AY761" s="17" t="str">
        <f t="shared" ca="1" si="644"/>
        <v/>
      </c>
      <c r="AZ761" s="17" t="str">
        <f t="shared" ca="1" si="645"/>
        <v/>
      </c>
      <c r="BA761" s="17">
        <f t="shared" ca="1" si="646"/>
        <v>5.7245459152780231E-2</v>
      </c>
      <c r="BB761" s="17">
        <f t="shared" ca="1" si="647"/>
        <v>8.1095824159222119E-2</v>
      </c>
      <c r="BC761" s="17">
        <f t="shared" ca="1" si="648"/>
        <v>0.24482367703103414</v>
      </c>
      <c r="BD761" s="17">
        <f t="shared" ca="1" si="649"/>
        <v>9.9665284741827564E-2</v>
      </c>
      <c r="BE761" s="17">
        <f t="shared" ca="1" si="650"/>
        <v>8.6830885043309491E-2</v>
      </c>
      <c r="BG761" s="17" t="str">
        <f t="shared" ca="1" si="651"/>
        <v/>
      </c>
      <c r="BH761" s="17" t="str">
        <f t="shared" ca="1" si="652"/>
        <v/>
      </c>
      <c r="BI761" s="17" t="str">
        <f t="shared" ca="1" si="653"/>
        <v/>
      </c>
      <c r="BJ761" s="17" t="str">
        <f t="shared" ca="1" si="654"/>
        <v/>
      </c>
      <c r="BK761" s="17" t="str">
        <f t="shared" ca="1" si="655"/>
        <v/>
      </c>
      <c r="BL761" s="17" t="str">
        <f t="shared" ca="1" si="656"/>
        <v/>
      </c>
      <c r="BM761" s="17" t="str">
        <f t="shared" ca="1" si="657"/>
        <v/>
      </c>
      <c r="BN761" s="17" t="str">
        <f t="shared" ca="1" si="658"/>
        <v/>
      </c>
      <c r="BO761" s="17" t="str">
        <f t="shared" ca="1" si="659"/>
        <v/>
      </c>
      <c r="BP761" s="17">
        <f t="shared" ca="1" si="660"/>
        <v>8.1934162352220286E-2</v>
      </c>
      <c r="BQ761" s="17">
        <f t="shared" ca="1" si="661"/>
        <v>0.48417049890781527</v>
      </c>
      <c r="BR761" s="17">
        <f t="shared" ca="1" si="662"/>
        <v>0.17094641812347766</v>
      </c>
      <c r="BS761" s="17">
        <f t="shared" ca="1" si="663"/>
        <v>6.2958632607517773E-2</v>
      </c>
      <c r="BX761">
        <f>IF('Macrobond Imports'!FG760="","",'Macrobond Imports'!FG760)</f>
        <v>226.3</v>
      </c>
      <c r="BY761">
        <f>IF('Macrobond Imports'!AI760="","",'Macrobond Imports'!AI760)</f>
        <v>101.8</v>
      </c>
      <c r="CA761" s="37">
        <f t="shared" ca="1" si="664"/>
        <v>0.47522816166883963</v>
      </c>
      <c r="CB761" s="37" t="str">
        <f t="shared" ca="1" si="665"/>
        <v/>
      </c>
    </row>
    <row r="762" spans="1:80" x14ac:dyDescent="0.25">
      <c r="A762" s="10">
        <f>IF('Macrobond Imports'!A761="","",'Macrobond Imports'!A761)</f>
        <v>40269</v>
      </c>
      <c r="B762" s="9">
        <f>IF('Macrobond Imports'!B761="","",'Macrobond Imports'!B761)</f>
        <v>101.4</v>
      </c>
      <c r="C762" s="9">
        <f>IF('Macrobond Imports'!C761="","",'Macrobond Imports'!C761)</f>
        <v>102.3</v>
      </c>
      <c r="D762" s="9">
        <f>IF('Macrobond Imports'!Z761="","",'Macrobond Imports'!Z761)</f>
        <v>100.9</v>
      </c>
      <c r="E762" s="9">
        <f>IF('Macrobond Imports'!BH761="","",'Macrobond Imports'!BH761)</f>
        <v>99.9</v>
      </c>
      <c r="F762" s="9">
        <f>IF('Macrobond Imports'!BJ761="","",'Macrobond Imports'!BJ761)</f>
        <v>99.8</v>
      </c>
      <c r="G762" s="9">
        <f>IF('Macrobond Imports'!BK761="","",'Macrobond Imports'!BK761)</f>
        <v>99.9</v>
      </c>
      <c r="H762" s="9">
        <f>IF('Macrobond Imports'!BL761="","",'Macrobond Imports'!BL761)</f>
        <v>100.2</v>
      </c>
      <c r="I762" s="9" t="str">
        <f>IF('Macrobond Imports'!BS761="","",'Macrobond Imports'!BS761)</f>
        <v/>
      </c>
      <c r="J762" s="9">
        <f>IF('Macrobond Imports'!AA761="","",'Macrobond Imports'!AA761)</f>
        <v>101.6</v>
      </c>
      <c r="K762" s="9">
        <f>IF('Macrobond Imports'!DF761="","",'Macrobond Imports'!DF761)</f>
        <v>182.7</v>
      </c>
      <c r="L762" s="9">
        <f>IF('Macrobond Imports'!EA761="","",'Macrobond Imports'!EA761)</f>
        <v>210.6</v>
      </c>
      <c r="M762" s="9">
        <f>IF('Macrobond Imports'!FA761="","",'Macrobond Imports'!FA761)</f>
        <v>183.8</v>
      </c>
      <c r="N762" s="9">
        <f>IF('Macrobond Imports'!FC761="","",'Macrobond Imports'!FC761)</f>
        <v>181.4</v>
      </c>
      <c r="P762" s="16">
        <f t="shared" si="611"/>
        <v>40269</v>
      </c>
      <c r="Q762" s="17">
        <f t="shared" si="612"/>
        <v>2.9673590504453173E-3</v>
      </c>
      <c r="R762" s="17">
        <f t="shared" si="613"/>
        <v>1.9588638589618235E-3</v>
      </c>
      <c r="S762" s="17">
        <f t="shared" si="614"/>
        <v>3.9800995024876773E-3</v>
      </c>
      <c r="T762" s="17" t="str">
        <f t="shared" si="615"/>
        <v/>
      </c>
      <c r="U762" s="17" t="str">
        <f t="shared" si="616"/>
        <v/>
      </c>
      <c r="V762" s="17" t="str">
        <f t="shared" si="617"/>
        <v/>
      </c>
      <c r="W762" s="17">
        <f t="shared" si="618"/>
        <v>3.0030030030030463E-3</v>
      </c>
      <c r="X762" s="17" t="str">
        <f t="shared" si="619"/>
        <v/>
      </c>
      <c r="Y762" s="17">
        <f t="shared" si="620"/>
        <v>2.9615004935834577E-3</v>
      </c>
      <c r="Z762" s="17">
        <f t="shared" si="621"/>
        <v>7.7220077220077066E-3</v>
      </c>
      <c r="AA762" s="17">
        <f t="shared" si="622"/>
        <v>-7.0721357850070943E-3</v>
      </c>
      <c r="AB762" s="17">
        <f t="shared" si="623"/>
        <v>3.2751091703058233E-3</v>
      </c>
      <c r="AC762" s="17">
        <f t="shared" si="624"/>
        <v>1.0022271714922093E-2</v>
      </c>
      <c r="AE762" s="17" t="str">
        <f t="shared" ca="1" si="625"/>
        <v/>
      </c>
      <c r="AF762" s="17" t="str">
        <f t="shared" ca="1" si="626"/>
        <v/>
      </c>
      <c r="AG762" s="17" t="str">
        <f t="shared" ca="1" si="627"/>
        <v/>
      </c>
      <c r="AH762" s="17" t="str">
        <f t="shared" ca="1" si="628"/>
        <v/>
      </c>
      <c r="AI762" s="17" t="str">
        <f t="shared" ca="1" si="629"/>
        <v/>
      </c>
      <c r="AJ762" s="17" t="str">
        <f t="shared" ca="1" si="630"/>
        <v/>
      </c>
      <c r="AK762" s="17" t="str">
        <f t="shared" ca="1" si="631"/>
        <v/>
      </c>
      <c r="AL762" s="17" t="str">
        <f t="shared" ca="1" si="632"/>
        <v/>
      </c>
      <c r="AM762" s="17" t="str">
        <f t="shared" ca="1" si="633"/>
        <v/>
      </c>
      <c r="AN762" s="17">
        <f t="shared" ca="1" si="634"/>
        <v>8.4916864608076015E-2</v>
      </c>
      <c r="AO762" s="17">
        <f t="shared" ca="1" si="635"/>
        <v>0.29679802955665013</v>
      </c>
      <c r="AP762" s="17">
        <f t="shared" ca="1" si="636"/>
        <v>0.23687752355316305</v>
      </c>
      <c r="AQ762" s="17">
        <f t="shared" ca="1" si="637"/>
        <v>5.5878928987194376E-2</v>
      </c>
      <c r="AS762" s="17">
        <f t="shared" ca="1" si="638"/>
        <v>7.9286034348451384E-3</v>
      </c>
      <c r="AT762" s="17">
        <f t="shared" ca="1" si="639"/>
        <v>1.1816710842183165E-2</v>
      </c>
      <c r="AU762" s="17">
        <f t="shared" ca="1" si="640"/>
        <v>3.9741630145717632E-3</v>
      </c>
      <c r="AV762" s="17" t="str">
        <f t="shared" ca="1" si="641"/>
        <v/>
      </c>
      <c r="AW762" s="17" t="str">
        <f t="shared" ca="1" si="642"/>
        <v/>
      </c>
      <c r="AX762" s="17" t="str">
        <f t="shared" ca="1" si="643"/>
        <v/>
      </c>
      <c r="AY762" s="17">
        <f t="shared" ca="1" si="644"/>
        <v>0</v>
      </c>
      <c r="AZ762" s="17" t="str">
        <f t="shared" ca="1" si="645"/>
        <v/>
      </c>
      <c r="BA762" s="17">
        <f t="shared" ca="1" si="646"/>
        <v>1.1898728857480778E-2</v>
      </c>
      <c r="BB762" s="17">
        <f t="shared" ca="1" si="647"/>
        <v>4.2702668158151491E-2</v>
      </c>
      <c r="BC762" s="17">
        <f t="shared" ca="1" si="648"/>
        <v>-6.0297615001557725E-2</v>
      </c>
      <c r="BD762" s="17">
        <f t="shared" ca="1" si="649"/>
        <v>-0.1017978953629185</v>
      </c>
      <c r="BE762" s="17">
        <f t="shared" ca="1" si="650"/>
        <v>0.10320460358804828</v>
      </c>
      <c r="BG762" s="17" t="str">
        <f t="shared" ca="1" si="651"/>
        <v/>
      </c>
      <c r="BH762" s="17" t="str">
        <f t="shared" ca="1" si="652"/>
        <v/>
      </c>
      <c r="BI762" s="17" t="str">
        <f t="shared" ca="1" si="653"/>
        <v/>
      </c>
      <c r="BJ762" s="17" t="str">
        <f t="shared" ca="1" si="654"/>
        <v/>
      </c>
      <c r="BK762" s="17" t="str">
        <f t="shared" ca="1" si="655"/>
        <v/>
      </c>
      <c r="BL762" s="17" t="str">
        <f t="shared" ca="1" si="656"/>
        <v/>
      </c>
      <c r="BM762" s="17" t="str">
        <f t="shared" ca="1" si="657"/>
        <v/>
      </c>
      <c r="BN762" s="17" t="str">
        <f t="shared" ca="1" si="658"/>
        <v/>
      </c>
      <c r="BO762" s="17" t="str">
        <f t="shared" ca="1" si="659"/>
        <v/>
      </c>
      <c r="BP762" s="17">
        <f t="shared" ca="1" si="660"/>
        <v>8.9936000000000016E-2</v>
      </c>
      <c r="BQ762" s="17">
        <f t="shared" ca="1" si="661"/>
        <v>0.2696912624410952</v>
      </c>
      <c r="BR762" s="17">
        <f t="shared" ca="1" si="662"/>
        <v>0.14324486854479646</v>
      </c>
      <c r="BS762" s="17">
        <f t="shared" ca="1" si="663"/>
        <v>8.0646628517007324E-2</v>
      </c>
      <c r="BX762">
        <f>IF('Macrobond Imports'!FG761="","",'Macrobond Imports'!FG761)</f>
        <v>215.5</v>
      </c>
      <c r="BY762">
        <f>IF('Macrobond Imports'!AI761="","",'Macrobond Imports'!AI761)</f>
        <v>102.1</v>
      </c>
      <c r="CA762" s="37">
        <f t="shared" ca="1" si="664"/>
        <v>0.42056690837178645</v>
      </c>
      <c r="CB762" s="37" t="str">
        <f t="shared" ca="1" si="665"/>
        <v/>
      </c>
    </row>
    <row r="763" spans="1:80" x14ac:dyDescent="0.25">
      <c r="A763" s="10">
        <f>IF('Macrobond Imports'!A762="","",'Macrobond Imports'!A762)</f>
        <v>40299</v>
      </c>
      <c r="B763" s="9">
        <f>IF('Macrobond Imports'!B762="","",'Macrobond Imports'!B762)</f>
        <v>101.6</v>
      </c>
      <c r="C763" s="9">
        <f>IF('Macrobond Imports'!C762="","",'Macrobond Imports'!C762)</f>
        <v>102.3</v>
      </c>
      <c r="D763" s="9">
        <f>IF('Macrobond Imports'!Z762="","",'Macrobond Imports'!Z762)</f>
        <v>101.3</v>
      </c>
      <c r="E763" s="9">
        <f>IF('Macrobond Imports'!BH762="","",'Macrobond Imports'!BH762)</f>
        <v>100.2</v>
      </c>
      <c r="F763" s="9">
        <f>IF('Macrobond Imports'!BJ762="","",'Macrobond Imports'!BJ762)</f>
        <v>100</v>
      </c>
      <c r="G763" s="9">
        <f>IF('Macrobond Imports'!BK762="","",'Macrobond Imports'!BK762)</f>
        <v>100.2</v>
      </c>
      <c r="H763" s="9">
        <f>IF('Macrobond Imports'!BL762="","",'Macrobond Imports'!BL762)</f>
        <v>100.4</v>
      </c>
      <c r="I763" s="9" t="str">
        <f>IF('Macrobond Imports'!BS762="","",'Macrobond Imports'!BS762)</f>
        <v/>
      </c>
      <c r="J763" s="9">
        <f>IF('Macrobond Imports'!AA762="","",'Macrobond Imports'!AA762)</f>
        <v>102.3</v>
      </c>
      <c r="K763" s="9">
        <f>IF('Macrobond Imports'!DF762="","",'Macrobond Imports'!DF762)</f>
        <v>183.4</v>
      </c>
      <c r="L763" s="9">
        <f>IF('Macrobond Imports'!EA762="","",'Macrobond Imports'!EA762)</f>
        <v>206.2</v>
      </c>
      <c r="M763" s="9">
        <f>IF('Macrobond Imports'!FA762="","",'Macrobond Imports'!FA762)</f>
        <v>185</v>
      </c>
      <c r="N763" s="9">
        <f>IF('Macrobond Imports'!FC762="","",'Macrobond Imports'!FC762)</f>
        <v>181.8</v>
      </c>
      <c r="P763" s="16">
        <f t="shared" si="611"/>
        <v>40299</v>
      </c>
      <c r="Q763" s="17">
        <f t="shared" si="612"/>
        <v>1.9723865877709912E-3</v>
      </c>
      <c r="R763" s="17">
        <f t="shared" si="613"/>
        <v>0</v>
      </c>
      <c r="S763" s="17">
        <f t="shared" si="614"/>
        <v>3.9643211100097719E-3</v>
      </c>
      <c r="T763" s="17">
        <f t="shared" si="615"/>
        <v>3.0030030030030463E-3</v>
      </c>
      <c r="U763" s="17">
        <f t="shared" si="616"/>
        <v>2.0040080160321772E-3</v>
      </c>
      <c r="V763" s="17">
        <f t="shared" si="617"/>
        <v>3.0030030030030463E-3</v>
      </c>
      <c r="W763" s="17">
        <f t="shared" si="618"/>
        <v>1.9960079840319889E-3</v>
      </c>
      <c r="X763" s="17" t="str">
        <f t="shared" si="619"/>
        <v/>
      </c>
      <c r="Y763" s="17">
        <f t="shared" si="620"/>
        <v>6.8897637795275468E-3</v>
      </c>
      <c r="Z763" s="17">
        <f t="shared" si="621"/>
        <v>3.8314176245211051E-3</v>
      </c>
      <c r="AA763" s="17">
        <f t="shared" si="622"/>
        <v>-2.089268755935425E-2</v>
      </c>
      <c r="AB763" s="17">
        <f t="shared" si="623"/>
        <v>6.5288356909682932E-3</v>
      </c>
      <c r="AC763" s="17">
        <f t="shared" si="624"/>
        <v>2.2050716648291946E-3</v>
      </c>
      <c r="AE763" s="17" t="str">
        <f t="shared" ca="1" si="625"/>
        <v/>
      </c>
      <c r="AF763" s="17" t="str">
        <f t="shared" ca="1" si="626"/>
        <v/>
      </c>
      <c r="AG763" s="17" t="str">
        <f t="shared" ca="1" si="627"/>
        <v/>
      </c>
      <c r="AH763" s="17" t="str">
        <f t="shared" ca="1" si="628"/>
        <v/>
      </c>
      <c r="AI763" s="17" t="str">
        <f t="shared" ca="1" si="629"/>
        <v/>
      </c>
      <c r="AJ763" s="17" t="str">
        <f t="shared" ca="1" si="630"/>
        <v/>
      </c>
      <c r="AK763" s="17" t="str">
        <f t="shared" ca="1" si="631"/>
        <v/>
      </c>
      <c r="AL763" s="17" t="str">
        <f t="shared" ca="1" si="632"/>
        <v/>
      </c>
      <c r="AM763" s="17" t="str">
        <f t="shared" ca="1" si="633"/>
        <v/>
      </c>
      <c r="AN763" s="17">
        <f t="shared" ca="1" si="634"/>
        <v>8.2644628099173501E-2</v>
      </c>
      <c r="AO763" s="17">
        <f t="shared" ca="1" si="635"/>
        <v>0.23104477611940299</v>
      </c>
      <c r="AP763" s="17">
        <f t="shared" ca="1" si="636"/>
        <v>0.20129870129870131</v>
      </c>
      <c r="AQ763" s="17">
        <f t="shared" ca="1" si="637"/>
        <v>6.0676779463243902E-2</v>
      </c>
      <c r="AS763" s="17">
        <f t="shared" ca="1" si="638"/>
        <v>2.3974960019614189E-2</v>
      </c>
      <c r="AT763" s="17">
        <f t="shared" ca="1" si="639"/>
        <v>3.5978434190294228E-2</v>
      </c>
      <c r="AU763" s="17">
        <f t="shared" ca="1" si="640"/>
        <v>1.998938713197651E-2</v>
      </c>
      <c r="AV763" s="17" t="str">
        <f t="shared" ca="1" si="641"/>
        <v/>
      </c>
      <c r="AW763" s="17" t="str">
        <f t="shared" ca="1" si="642"/>
        <v/>
      </c>
      <c r="AX763" s="17" t="str">
        <f t="shared" ca="1" si="643"/>
        <v/>
      </c>
      <c r="AY763" s="17">
        <f t="shared" ca="1" si="644"/>
        <v>2.0170822601132343E-2</v>
      </c>
      <c r="AZ763" s="17" t="str">
        <f t="shared" ca="1" si="645"/>
        <v/>
      </c>
      <c r="BA763" s="17">
        <f t="shared" ca="1" si="646"/>
        <v>4.4192296362041583E-2</v>
      </c>
      <c r="BB763" s="17">
        <f t="shared" ca="1" si="647"/>
        <v>6.8196602971128062E-2</v>
      </c>
      <c r="BC763" s="17">
        <f t="shared" ca="1" si="648"/>
        <v>-4.7061556735464305E-2</v>
      </c>
      <c r="BD763" s="17">
        <f t="shared" ca="1" si="649"/>
        <v>6.2902486606937646E-2</v>
      </c>
      <c r="BE763" s="17">
        <f t="shared" ca="1" si="650"/>
        <v>7.8440316968372725E-2</v>
      </c>
      <c r="BG763" s="17">
        <f t="shared" ca="1" si="651"/>
        <v>2.8139330122190609E-2</v>
      </c>
      <c r="BH763" s="17">
        <f t="shared" ca="1" si="652"/>
        <v>3.6141679661394477E-2</v>
      </c>
      <c r="BI763" s="17">
        <f t="shared" ca="1" si="653"/>
        <v>2.41197364074488E-2</v>
      </c>
      <c r="BJ763" s="17" t="str">
        <f t="shared" ca="1" si="654"/>
        <v/>
      </c>
      <c r="BK763" s="17" t="str">
        <f t="shared" ca="1" si="655"/>
        <v/>
      </c>
      <c r="BL763" s="17" t="str">
        <f t="shared" ca="1" si="656"/>
        <v/>
      </c>
      <c r="BM763" s="17" t="str">
        <f t="shared" ca="1" si="657"/>
        <v/>
      </c>
      <c r="BN763" s="17" t="str">
        <f t="shared" ca="1" si="658"/>
        <v/>
      </c>
      <c r="BO763" s="17">
        <f t="shared" ca="1" si="659"/>
        <v>4.4439077406110306E-2</v>
      </c>
      <c r="BP763" s="17">
        <f t="shared" ca="1" si="660"/>
        <v>7.4837962127092261E-2</v>
      </c>
      <c r="BQ763" s="17">
        <f t="shared" ca="1" si="661"/>
        <v>0.1147380754436893</v>
      </c>
      <c r="BR763" s="17">
        <f t="shared" ca="1" si="662"/>
        <v>7.0553628715422922E-2</v>
      </c>
      <c r="BS763" s="17">
        <f t="shared" ca="1" si="663"/>
        <v>8.0458620314279417E-2</v>
      </c>
      <c r="BX763">
        <f>IF('Macrobond Imports'!FG762="","",'Macrobond Imports'!FG762)</f>
        <v>205.6</v>
      </c>
      <c r="BY763">
        <f>IF('Macrobond Imports'!AI762="","",'Macrobond Imports'!AI762)</f>
        <v>102.6</v>
      </c>
      <c r="CA763" s="37">
        <f t="shared" ca="1" si="664"/>
        <v>0.28660826032540654</v>
      </c>
      <c r="CB763" s="37" t="str">
        <f t="shared" ca="1" si="665"/>
        <v/>
      </c>
    </row>
    <row r="764" spans="1:80" x14ac:dyDescent="0.25">
      <c r="A764" s="10">
        <f>IF('Macrobond Imports'!A763="","",'Macrobond Imports'!A763)</f>
        <v>40330</v>
      </c>
      <c r="B764" s="9">
        <f>IF('Macrobond Imports'!B763="","",'Macrobond Imports'!B763)</f>
        <v>101.4</v>
      </c>
      <c r="C764" s="9">
        <f>IF('Macrobond Imports'!C763="","",'Macrobond Imports'!C763)</f>
        <v>101.9</v>
      </c>
      <c r="D764" s="9">
        <f>IF('Macrobond Imports'!Z763="","",'Macrobond Imports'!Z763)</f>
        <v>101.2</v>
      </c>
      <c r="E764" s="9">
        <f>IF('Macrobond Imports'!BH763="","",'Macrobond Imports'!BH763)</f>
        <v>100.1</v>
      </c>
      <c r="F764" s="9">
        <f>IF('Macrobond Imports'!BJ763="","",'Macrobond Imports'!BJ763)</f>
        <v>100</v>
      </c>
      <c r="G764" s="9">
        <f>IF('Macrobond Imports'!BK763="","",'Macrobond Imports'!BK763)</f>
        <v>100</v>
      </c>
      <c r="H764" s="9">
        <f>IF('Macrobond Imports'!BL763="","",'Macrobond Imports'!BL763)</f>
        <v>100.3</v>
      </c>
      <c r="I764" s="9" t="str">
        <f>IF('Macrobond Imports'!BS763="","",'Macrobond Imports'!BS763)</f>
        <v/>
      </c>
      <c r="J764" s="9">
        <f>IF('Macrobond Imports'!AA763="","",'Macrobond Imports'!AA763)</f>
        <v>101.8</v>
      </c>
      <c r="K764" s="9">
        <f>IF('Macrobond Imports'!DF763="","",'Macrobond Imports'!DF763)</f>
        <v>182.3</v>
      </c>
      <c r="L764" s="9">
        <f>IF('Macrobond Imports'!EA763="","",'Macrobond Imports'!EA763)</f>
        <v>201.5</v>
      </c>
      <c r="M764" s="9">
        <f>IF('Macrobond Imports'!FA763="","",'Macrobond Imports'!FA763)</f>
        <v>183.4</v>
      </c>
      <c r="N764" s="9">
        <f>IF('Macrobond Imports'!FC763="","",'Macrobond Imports'!FC763)</f>
        <v>180.9</v>
      </c>
      <c r="P764" s="16">
        <f t="shared" si="611"/>
        <v>40330</v>
      </c>
      <c r="Q764" s="17">
        <f t="shared" si="612"/>
        <v>-1.9685039370077595E-3</v>
      </c>
      <c r="R764" s="17">
        <f t="shared" si="613"/>
        <v>-3.910068426197344E-3</v>
      </c>
      <c r="S764" s="17">
        <f t="shared" si="614"/>
        <v>-9.8716683119437487E-4</v>
      </c>
      <c r="T764" s="17">
        <f t="shared" si="615"/>
        <v>-9.9800399201610546E-4</v>
      </c>
      <c r="U764" s="17">
        <f t="shared" si="616"/>
        <v>0</v>
      </c>
      <c r="V764" s="17">
        <f t="shared" si="617"/>
        <v>-1.9960079840319889E-3</v>
      </c>
      <c r="W764" s="17">
        <f t="shared" si="618"/>
        <v>-9.9601593625509022E-4</v>
      </c>
      <c r="X764" s="17" t="str">
        <f t="shared" si="619"/>
        <v/>
      </c>
      <c r="Y764" s="17">
        <f t="shared" si="620"/>
        <v>-4.8875855327468187E-3</v>
      </c>
      <c r="Z764" s="17">
        <f t="shared" si="621"/>
        <v>-5.9978189749181343E-3</v>
      </c>
      <c r="AA764" s="17">
        <f t="shared" si="622"/>
        <v>-2.279340446168765E-2</v>
      </c>
      <c r="AB764" s="17">
        <f t="shared" si="623"/>
        <v>-8.6486486486486713E-3</v>
      </c>
      <c r="AC764" s="17">
        <f t="shared" si="624"/>
        <v>-4.9504950495049549E-3</v>
      </c>
      <c r="AE764" s="17" t="str">
        <f t="shared" ca="1" si="625"/>
        <v/>
      </c>
      <c r="AF764" s="17" t="str">
        <f t="shared" ca="1" si="626"/>
        <v/>
      </c>
      <c r="AG764" s="17" t="str">
        <f t="shared" ca="1" si="627"/>
        <v/>
      </c>
      <c r="AH764" s="17" t="str">
        <f t="shared" ca="1" si="628"/>
        <v/>
      </c>
      <c r="AI764" s="17" t="str">
        <f t="shared" ca="1" si="629"/>
        <v/>
      </c>
      <c r="AJ764" s="17" t="str">
        <f t="shared" ca="1" si="630"/>
        <v/>
      </c>
      <c r="AK764" s="17" t="str">
        <f t="shared" ca="1" si="631"/>
        <v/>
      </c>
      <c r="AL764" s="17" t="str">
        <f t="shared" ca="1" si="632"/>
        <v/>
      </c>
      <c r="AM764" s="17" t="str">
        <f t="shared" ca="1" si="633"/>
        <v/>
      </c>
      <c r="AN764" s="17">
        <f t="shared" ca="1" si="634"/>
        <v>6.1735585323238418E-2</v>
      </c>
      <c r="AO764" s="17">
        <f t="shared" ca="1" si="635"/>
        <v>0.15142857142857147</v>
      </c>
      <c r="AP764" s="17">
        <f t="shared" ca="1" si="636"/>
        <v>0.12446351931330479</v>
      </c>
      <c r="AQ764" s="17">
        <f t="shared" ca="1" si="637"/>
        <v>5.2968568102444769E-2</v>
      </c>
      <c r="AS764" s="17">
        <f t="shared" ca="1" si="638"/>
        <v>1.1922372110712454E-2</v>
      </c>
      <c r="AT764" s="17">
        <f t="shared" ca="1" si="639"/>
        <v>-7.8124626012145981E-3</v>
      </c>
      <c r="AU764" s="17">
        <f t="shared" ca="1" si="640"/>
        <v>2.8153132398998526E-2</v>
      </c>
      <c r="AV764" s="17" t="str">
        <f t="shared" ca="1" si="641"/>
        <v/>
      </c>
      <c r="AW764" s="17" t="str">
        <f t="shared" ca="1" si="642"/>
        <v/>
      </c>
      <c r="AX764" s="17" t="str">
        <f t="shared" ca="1" si="643"/>
        <v/>
      </c>
      <c r="AY764" s="17">
        <f t="shared" ca="1" si="644"/>
        <v>1.6112465330964998E-2</v>
      </c>
      <c r="AZ764" s="17" t="str">
        <f t="shared" ca="1" si="645"/>
        <v/>
      </c>
      <c r="BA764" s="17">
        <f t="shared" ca="1" si="646"/>
        <v>1.988999296653593E-2</v>
      </c>
      <c r="BB764" s="17">
        <f t="shared" ca="1" si="647"/>
        <v>2.2246090343486236E-2</v>
      </c>
      <c r="BC764" s="17">
        <f t="shared" ca="1" si="648"/>
        <v>-0.18541290069179239</v>
      </c>
      <c r="BD764" s="17">
        <f t="shared" ca="1" si="649"/>
        <v>4.373968326315314E-3</v>
      </c>
      <c r="BE764" s="17">
        <f t="shared" ca="1" si="650"/>
        <v>2.9269107652678761E-2</v>
      </c>
      <c r="BG764" s="17">
        <f t="shared" ca="1" si="651"/>
        <v>2.2054474661757473E-2</v>
      </c>
      <c r="BH764" s="17">
        <f t="shared" ca="1" si="652"/>
        <v>1.9919829561694913E-2</v>
      </c>
      <c r="BI764" s="17">
        <f t="shared" ca="1" si="653"/>
        <v>2.4143999999999943E-2</v>
      </c>
      <c r="BJ764" s="17" t="str">
        <f t="shared" ca="1" si="654"/>
        <v/>
      </c>
      <c r="BK764" s="17" t="str">
        <f t="shared" ca="1" si="655"/>
        <v/>
      </c>
      <c r="BL764" s="17" t="str">
        <f t="shared" ca="1" si="656"/>
        <v/>
      </c>
      <c r="BM764" s="17" t="str">
        <f t="shared" ca="1" si="657"/>
        <v/>
      </c>
      <c r="BN764" s="17" t="str">
        <f t="shared" ca="1" si="658"/>
        <v/>
      </c>
      <c r="BO764" s="17">
        <f t="shared" ca="1" si="659"/>
        <v>3.8399761122483556E-2</v>
      </c>
      <c r="BP764" s="17">
        <f t="shared" ca="1" si="660"/>
        <v>5.1259235171531525E-2</v>
      </c>
      <c r="BQ764" s="17">
        <f t="shared" ca="1" si="661"/>
        <v>6.9842641386641535E-3</v>
      </c>
      <c r="BR764" s="17">
        <f t="shared" ca="1" si="662"/>
        <v>5.0940143807836291E-2</v>
      </c>
      <c r="BS764" s="17">
        <f t="shared" ca="1" si="663"/>
        <v>5.7658477589952906E-2</v>
      </c>
      <c r="BX764">
        <f>IF('Macrobond Imports'!FG763="","",'Macrobond Imports'!FG763)</f>
        <v>207.6</v>
      </c>
      <c r="BY764">
        <f>IF('Macrobond Imports'!AI763="","",'Macrobond Imports'!AI763)</f>
        <v>103.5</v>
      </c>
      <c r="CA764" s="37">
        <f t="shared" ca="1" si="664"/>
        <v>0.1822323462414579</v>
      </c>
      <c r="CB764" s="37" t="str">
        <f t="shared" ca="1" si="665"/>
        <v/>
      </c>
    </row>
    <row r="765" spans="1:80" x14ac:dyDescent="0.25">
      <c r="A765" s="10">
        <f>IF('Macrobond Imports'!A764="","",'Macrobond Imports'!A764)</f>
        <v>40360</v>
      </c>
      <c r="B765" s="9">
        <f>IF('Macrobond Imports'!B764="","",'Macrobond Imports'!B764)</f>
        <v>101.6</v>
      </c>
      <c r="C765" s="9">
        <f>IF('Macrobond Imports'!C764="","",'Macrobond Imports'!C764)</f>
        <v>102</v>
      </c>
      <c r="D765" s="9">
        <f>IF('Macrobond Imports'!Z764="","",'Macrobond Imports'!Z764)</f>
        <v>101.4</v>
      </c>
      <c r="E765" s="9">
        <f>IF('Macrobond Imports'!BH764="","",'Macrobond Imports'!BH764)</f>
        <v>100.3</v>
      </c>
      <c r="F765" s="9">
        <f>IF('Macrobond Imports'!BJ764="","",'Macrobond Imports'!BJ764)</f>
        <v>100.1</v>
      </c>
      <c r="G765" s="9">
        <f>IF('Macrobond Imports'!BK764="","",'Macrobond Imports'!BK764)</f>
        <v>100.1</v>
      </c>
      <c r="H765" s="9">
        <f>IF('Macrobond Imports'!BL764="","",'Macrobond Imports'!BL764)</f>
        <v>100.5</v>
      </c>
      <c r="I765" s="9" t="str">
        <f>IF('Macrobond Imports'!BS764="","",'Macrobond Imports'!BS764)</f>
        <v/>
      </c>
      <c r="J765" s="9">
        <f>IF('Macrobond Imports'!AA764="","",'Macrobond Imports'!AA764)</f>
        <v>101.5</v>
      </c>
      <c r="K765" s="9">
        <f>IF('Macrobond Imports'!DF764="","",'Macrobond Imports'!DF764)</f>
        <v>181.9</v>
      </c>
      <c r="L765" s="9">
        <f>IF('Macrobond Imports'!EA764="","",'Macrobond Imports'!EA764)</f>
        <v>207.1</v>
      </c>
      <c r="M765" s="9">
        <f>IF('Macrobond Imports'!FA764="","",'Macrobond Imports'!FA764)</f>
        <v>183.6</v>
      </c>
      <c r="N765" s="9">
        <f>IF('Macrobond Imports'!FC764="","",'Macrobond Imports'!FC764)</f>
        <v>180.2</v>
      </c>
      <c r="P765" s="16">
        <f t="shared" si="611"/>
        <v>40360</v>
      </c>
      <c r="Q765" s="17">
        <f t="shared" si="612"/>
        <v>1.9723865877709912E-3</v>
      </c>
      <c r="R765" s="17">
        <f t="shared" si="613"/>
        <v>9.8135426889101041E-4</v>
      </c>
      <c r="S765" s="17">
        <f t="shared" si="614"/>
        <v>1.9762845849802257E-3</v>
      </c>
      <c r="T765" s="17">
        <f t="shared" si="615"/>
        <v>1.9980019980019303E-3</v>
      </c>
      <c r="U765" s="17">
        <f t="shared" si="616"/>
        <v>9.9999999999988987E-4</v>
      </c>
      <c r="V765" s="17">
        <f t="shared" si="617"/>
        <v>9.9999999999988987E-4</v>
      </c>
      <c r="W765" s="17">
        <f t="shared" si="618"/>
        <v>1.9940179461614971E-3</v>
      </c>
      <c r="X765" s="17" t="str">
        <f t="shared" si="619"/>
        <v/>
      </c>
      <c r="Y765" s="17">
        <f t="shared" si="620"/>
        <v>-2.9469548133594925E-3</v>
      </c>
      <c r="Z765" s="17">
        <f t="shared" si="621"/>
        <v>-2.1941854086671153E-3</v>
      </c>
      <c r="AA765" s="17">
        <f t="shared" si="622"/>
        <v>2.7791563275434195E-2</v>
      </c>
      <c r="AB765" s="17">
        <f t="shared" si="623"/>
        <v>1.0905125408942062E-3</v>
      </c>
      <c r="AC765" s="17">
        <f t="shared" si="624"/>
        <v>-3.8695411829741122E-3</v>
      </c>
      <c r="AE765" s="17" t="str">
        <f t="shared" ca="1" si="625"/>
        <v/>
      </c>
      <c r="AF765" s="17" t="str">
        <f t="shared" ca="1" si="626"/>
        <v/>
      </c>
      <c r="AG765" s="17" t="str">
        <f t="shared" ca="1" si="627"/>
        <v/>
      </c>
      <c r="AH765" s="17" t="str">
        <f t="shared" ca="1" si="628"/>
        <v/>
      </c>
      <c r="AI765" s="17" t="str">
        <f t="shared" ca="1" si="629"/>
        <v/>
      </c>
      <c r="AJ765" s="17" t="str">
        <f t="shared" ca="1" si="630"/>
        <v/>
      </c>
      <c r="AK765" s="17" t="str">
        <f t="shared" ca="1" si="631"/>
        <v/>
      </c>
      <c r="AL765" s="17" t="str">
        <f t="shared" ca="1" si="632"/>
        <v/>
      </c>
      <c r="AM765" s="17" t="str">
        <f t="shared" ca="1" si="633"/>
        <v/>
      </c>
      <c r="AN765" s="17">
        <f t="shared" ca="1" si="634"/>
        <v>6.3120981881940486E-2</v>
      </c>
      <c r="AO765" s="17">
        <f t="shared" ca="1" si="635"/>
        <v>0.2327380952380953</v>
      </c>
      <c r="AP765" s="17">
        <f t="shared" ca="1" si="636"/>
        <v>0.14535246412975655</v>
      </c>
      <c r="AQ765" s="17">
        <f t="shared" ca="1" si="637"/>
        <v>4.6457607433217252E-2</v>
      </c>
      <c r="AS765" s="17">
        <f t="shared" ca="1" si="638"/>
        <v>7.9129189121003307E-3</v>
      </c>
      <c r="AT765" s="17">
        <f t="shared" ca="1" si="639"/>
        <v>-1.1678706939271533E-2</v>
      </c>
      <c r="AU765" s="17">
        <f t="shared" ca="1" si="640"/>
        <v>1.9969428909918374E-2</v>
      </c>
      <c r="AV765" s="17">
        <f t="shared" ca="1" si="641"/>
        <v>1.6112465330964998E-2</v>
      </c>
      <c r="AW765" s="17">
        <f t="shared" ca="1" si="642"/>
        <v>1.2078373478176418E-2</v>
      </c>
      <c r="AX765" s="17">
        <f t="shared" ca="1" si="643"/>
        <v>8.0320881923605647E-3</v>
      </c>
      <c r="AY765" s="17">
        <f t="shared" ca="1" si="644"/>
        <v>1.2029939985406468E-2</v>
      </c>
      <c r="AZ765" s="17" t="str">
        <f t="shared" ca="1" si="645"/>
        <v/>
      </c>
      <c r="BA765" s="17">
        <f t="shared" ca="1" si="646"/>
        <v>-3.9311991754361619E-3</v>
      </c>
      <c r="BB765" s="17">
        <f t="shared" ca="1" si="647"/>
        <v>-1.7400346063747629E-2</v>
      </c>
      <c r="BC765" s="17">
        <f t="shared" ca="1" si="648"/>
        <v>-6.4837834031033825E-2</v>
      </c>
      <c r="BD765" s="17">
        <f t="shared" ca="1" si="649"/>
        <v>-4.3454579969632867E-3</v>
      </c>
      <c r="BE765" s="17">
        <f t="shared" ca="1" si="650"/>
        <v>-2.6199449601909008E-2</v>
      </c>
      <c r="BG765" s="17">
        <f t="shared" ca="1" si="651"/>
        <v>7.9207611429641389E-3</v>
      </c>
      <c r="BH765" s="17">
        <f t="shared" ca="1" si="652"/>
        <v>0</v>
      </c>
      <c r="BI765" s="17">
        <f t="shared" ca="1" si="653"/>
        <v>1.1940192743764122E-2</v>
      </c>
      <c r="BJ765" s="17" t="str">
        <f t="shared" ca="1" si="654"/>
        <v/>
      </c>
      <c r="BK765" s="17" t="str">
        <f t="shared" ca="1" si="655"/>
        <v/>
      </c>
      <c r="BL765" s="17" t="str">
        <f t="shared" ca="1" si="656"/>
        <v/>
      </c>
      <c r="BM765" s="17">
        <f t="shared" ca="1" si="657"/>
        <v>5.9969880598085279E-3</v>
      </c>
      <c r="BN765" s="17" t="str">
        <f t="shared" ca="1" si="658"/>
        <v/>
      </c>
      <c r="BO765" s="17">
        <f t="shared" ca="1" si="659"/>
        <v>3.952565318188439E-3</v>
      </c>
      <c r="BP765" s="17">
        <f t="shared" ca="1" si="660"/>
        <v>1.2205157510376763E-2</v>
      </c>
      <c r="BQ765" s="17">
        <f t="shared" ca="1" si="661"/>
        <v>-6.2570473197399834E-2</v>
      </c>
      <c r="BR765" s="17">
        <f t="shared" ca="1" si="662"/>
        <v>-5.4326163458776278E-2</v>
      </c>
      <c r="BS765" s="17">
        <f t="shared" ca="1" si="663"/>
        <v>3.6485045804206973E-2</v>
      </c>
      <c r="BX765">
        <f>IF('Macrobond Imports'!FG764="","",'Macrobond Imports'!FG764)</f>
        <v>216.1</v>
      </c>
      <c r="BY765">
        <f>IF('Macrobond Imports'!AI764="","",'Macrobond Imports'!AI764)</f>
        <v>104.1</v>
      </c>
      <c r="CA765" s="37">
        <f t="shared" ca="1" si="664"/>
        <v>0.30969696969696958</v>
      </c>
      <c r="CB765" s="37" t="str">
        <f t="shared" ca="1" si="665"/>
        <v/>
      </c>
    </row>
    <row r="766" spans="1:80" x14ac:dyDescent="0.25">
      <c r="A766" s="10">
        <f>IF('Macrobond Imports'!A765="","",'Macrobond Imports'!A765)</f>
        <v>40391</v>
      </c>
      <c r="B766" s="9">
        <f>IF('Macrobond Imports'!B765="","",'Macrobond Imports'!B765)</f>
        <v>101.8</v>
      </c>
      <c r="C766" s="9">
        <f>IF('Macrobond Imports'!C765="","",'Macrobond Imports'!C765)</f>
        <v>102.6</v>
      </c>
      <c r="D766" s="9">
        <f>IF('Macrobond Imports'!Z765="","",'Macrobond Imports'!Z765)</f>
        <v>101.3</v>
      </c>
      <c r="E766" s="9">
        <f>IF('Macrobond Imports'!BH765="","",'Macrobond Imports'!BH765)</f>
        <v>100.3</v>
      </c>
      <c r="F766" s="9">
        <f>IF('Macrobond Imports'!BJ765="","",'Macrobond Imports'!BJ765)</f>
        <v>100.3</v>
      </c>
      <c r="G766" s="9">
        <f>IF('Macrobond Imports'!BK765="","",'Macrobond Imports'!BK765)</f>
        <v>100.2</v>
      </c>
      <c r="H766" s="9">
        <f>IF('Macrobond Imports'!BL765="","",'Macrobond Imports'!BL765)</f>
        <v>100.8</v>
      </c>
      <c r="I766" s="9" t="str">
        <f>IF('Macrobond Imports'!BS765="","",'Macrobond Imports'!BS765)</f>
        <v/>
      </c>
      <c r="J766" s="9">
        <f>IF('Macrobond Imports'!AA765="","",'Macrobond Imports'!AA765)</f>
        <v>101.2</v>
      </c>
      <c r="K766" s="9">
        <f>IF('Macrobond Imports'!DF765="","",'Macrobond Imports'!DF765)</f>
        <v>182.8</v>
      </c>
      <c r="L766" s="9">
        <f>IF('Macrobond Imports'!EA765="","",'Macrobond Imports'!EA765)</f>
        <v>211.4</v>
      </c>
      <c r="M766" s="9">
        <f>IF('Macrobond Imports'!FA765="","",'Macrobond Imports'!FA765)</f>
        <v>186.5</v>
      </c>
      <c r="N766" s="9">
        <f>IF('Macrobond Imports'!FC765="","",'Macrobond Imports'!FC765)</f>
        <v>180.5</v>
      </c>
      <c r="P766" s="16">
        <f t="shared" si="611"/>
        <v>40391</v>
      </c>
      <c r="Q766" s="17">
        <f t="shared" si="612"/>
        <v>1.9685039370078705E-3</v>
      </c>
      <c r="R766" s="17">
        <f t="shared" si="613"/>
        <v>5.8823529411764497E-3</v>
      </c>
      <c r="S766" s="17">
        <f t="shared" si="614"/>
        <v>-9.8619329388571764E-4</v>
      </c>
      <c r="T766" s="17">
        <f t="shared" si="615"/>
        <v>0</v>
      </c>
      <c r="U766" s="17">
        <f t="shared" si="616"/>
        <v>1.9980019980019303E-3</v>
      </c>
      <c r="V766" s="17">
        <f t="shared" si="617"/>
        <v>9.990009990010762E-4</v>
      </c>
      <c r="W766" s="17">
        <f t="shared" si="618"/>
        <v>2.9850746268655914E-3</v>
      </c>
      <c r="X766" s="17" t="str">
        <f t="shared" si="619"/>
        <v/>
      </c>
      <c r="Y766" s="17">
        <f t="shared" si="620"/>
        <v>-2.9556650246305161E-3</v>
      </c>
      <c r="Z766" s="17">
        <f t="shared" si="621"/>
        <v>4.947773501924102E-3</v>
      </c>
      <c r="AA766" s="17">
        <f t="shared" si="622"/>
        <v>2.0762916465475678E-2</v>
      </c>
      <c r="AB766" s="17">
        <f t="shared" si="623"/>
        <v>1.5795206971677578E-2</v>
      </c>
      <c r="AC766" s="17">
        <f t="shared" si="624"/>
        <v>1.6648168701443034E-3</v>
      </c>
      <c r="AE766" s="17" t="str">
        <f t="shared" ca="1" si="625"/>
        <v/>
      </c>
      <c r="AF766" s="17" t="str">
        <f t="shared" ca="1" si="626"/>
        <v/>
      </c>
      <c r="AG766" s="17" t="str">
        <f t="shared" ca="1" si="627"/>
        <v/>
      </c>
      <c r="AH766" s="17" t="str">
        <f t="shared" ca="1" si="628"/>
        <v/>
      </c>
      <c r="AI766" s="17" t="str">
        <f t="shared" ca="1" si="629"/>
        <v/>
      </c>
      <c r="AJ766" s="17" t="str">
        <f t="shared" ca="1" si="630"/>
        <v/>
      </c>
      <c r="AK766" s="17" t="str">
        <f t="shared" ca="1" si="631"/>
        <v/>
      </c>
      <c r="AL766" s="17" t="str">
        <f t="shared" ca="1" si="632"/>
        <v/>
      </c>
      <c r="AM766" s="17" t="str">
        <f t="shared" ca="1" si="633"/>
        <v/>
      </c>
      <c r="AN766" s="17">
        <f t="shared" ca="1" si="634"/>
        <v>5.1783659378596081E-2</v>
      </c>
      <c r="AO766" s="17">
        <f t="shared" ca="1" si="635"/>
        <v>0.20045428733674053</v>
      </c>
      <c r="AP766" s="17">
        <f t="shared" ca="1" si="636"/>
        <v>9.5126247798003494E-2</v>
      </c>
      <c r="AQ766" s="17">
        <f t="shared" ca="1" si="637"/>
        <v>4.2147806004618982E-2</v>
      </c>
      <c r="AS766" s="17">
        <f t="shared" ca="1" si="638"/>
        <v>7.8972963214192227E-3</v>
      </c>
      <c r="AT766" s="17">
        <f t="shared" ca="1" si="639"/>
        <v>1.1781905374094848E-2</v>
      </c>
      <c r="AU766" s="17">
        <f t="shared" ca="1" si="640"/>
        <v>0</v>
      </c>
      <c r="AV766" s="17">
        <f t="shared" ca="1" si="641"/>
        <v>3.997996016959604E-3</v>
      </c>
      <c r="AW766" s="17">
        <f t="shared" ca="1" si="642"/>
        <v>1.2054108080999493E-2</v>
      </c>
      <c r="AX766" s="17">
        <f t="shared" ca="1" si="643"/>
        <v>0</v>
      </c>
      <c r="AY766" s="17">
        <f t="shared" ca="1" si="644"/>
        <v>1.6031744767983636E-2</v>
      </c>
      <c r="AZ766" s="17" t="str">
        <f t="shared" ca="1" si="645"/>
        <v/>
      </c>
      <c r="BA766" s="17">
        <f t="shared" ca="1" si="646"/>
        <v>-4.2321990418821231E-2</v>
      </c>
      <c r="BB766" s="17">
        <f t="shared" ca="1" si="647"/>
        <v>-1.3022072686201924E-2</v>
      </c>
      <c r="BC766" s="17">
        <f t="shared" ca="1" si="648"/>
        <v>0.10475325060394702</v>
      </c>
      <c r="BD766" s="17">
        <f t="shared" ca="1" si="649"/>
        <v>3.2829017410990646E-2</v>
      </c>
      <c r="BE766" s="17">
        <f t="shared" ca="1" si="650"/>
        <v>-2.8297523857488738E-2</v>
      </c>
      <c r="BG766" s="17">
        <f t="shared" ca="1" si="651"/>
        <v>1.5904323105577989E-2</v>
      </c>
      <c r="BH766" s="17">
        <f t="shared" ca="1" si="652"/>
        <v>2.3808690171912339E-2</v>
      </c>
      <c r="BI766" s="17">
        <f t="shared" ca="1" si="653"/>
        <v>9.9452396699419854E-3</v>
      </c>
      <c r="BJ766" s="17" t="str">
        <f t="shared" ca="1" si="654"/>
        <v/>
      </c>
      <c r="BK766" s="17" t="str">
        <f t="shared" ca="1" si="655"/>
        <v/>
      </c>
      <c r="BL766" s="17" t="str">
        <f t="shared" ca="1" si="656"/>
        <v/>
      </c>
      <c r="BM766" s="17">
        <f t="shared" ca="1" si="657"/>
        <v>1.8099180261342163E-2</v>
      </c>
      <c r="BN766" s="17" t="str">
        <f t="shared" ca="1" si="658"/>
        <v/>
      </c>
      <c r="BO766" s="17">
        <f t="shared" ca="1" si="659"/>
        <v>0</v>
      </c>
      <c r="BP766" s="17">
        <f t="shared" ca="1" si="660"/>
        <v>2.6784529082944708E-2</v>
      </c>
      <c r="BQ766" s="17">
        <f t="shared" ca="1" si="661"/>
        <v>2.6041832881077198E-2</v>
      </c>
      <c r="BR766" s="17">
        <f t="shared" ca="1" si="662"/>
        <v>4.7757858880544068E-2</v>
      </c>
      <c r="BS766" s="17">
        <f t="shared" ca="1" si="663"/>
        <v>2.3681164411108346E-2</v>
      </c>
      <c r="BX766">
        <f>IF('Macrobond Imports'!FG765="","",'Macrobond Imports'!FG765)</f>
        <v>217.8</v>
      </c>
      <c r="BY766">
        <f>IF('Macrobond Imports'!AI765="","",'Macrobond Imports'!AI765)</f>
        <v>103.5</v>
      </c>
      <c r="CA766" s="37">
        <f t="shared" ca="1" si="664"/>
        <v>0.21948488241881314</v>
      </c>
      <c r="CB766" s="37" t="str">
        <f t="shared" ca="1" si="665"/>
        <v/>
      </c>
    </row>
    <row r="767" spans="1:80" x14ac:dyDescent="0.25">
      <c r="A767" s="10">
        <f>IF('Macrobond Imports'!A766="","",'Macrobond Imports'!A766)</f>
        <v>40422</v>
      </c>
      <c r="B767" s="9">
        <f>IF('Macrobond Imports'!B766="","",'Macrobond Imports'!B766)</f>
        <v>102.1</v>
      </c>
      <c r="C767" s="9">
        <f>IF('Macrobond Imports'!C766="","",'Macrobond Imports'!C766)</f>
        <v>103</v>
      </c>
      <c r="D767" s="9">
        <f>IF('Macrobond Imports'!Z766="","",'Macrobond Imports'!Z766)</f>
        <v>101.6</v>
      </c>
      <c r="E767" s="9">
        <f>IF('Macrobond Imports'!BH766="","",'Macrobond Imports'!BH766)</f>
        <v>100.5</v>
      </c>
      <c r="F767" s="9">
        <f>IF('Macrobond Imports'!BJ766="","",'Macrobond Imports'!BJ766)</f>
        <v>100.5</v>
      </c>
      <c r="G767" s="9">
        <f>IF('Macrobond Imports'!BK766="","",'Macrobond Imports'!BK766)</f>
        <v>100.5</v>
      </c>
      <c r="H767" s="9">
        <f>IF('Macrobond Imports'!BL766="","",'Macrobond Imports'!BL766)</f>
        <v>101</v>
      </c>
      <c r="I767" s="9" t="str">
        <f>IF('Macrobond Imports'!BS766="","",'Macrobond Imports'!BS766)</f>
        <v/>
      </c>
      <c r="J767" s="9">
        <f>IF('Macrobond Imports'!AA766="","",'Macrobond Imports'!AA766)</f>
        <v>102.1</v>
      </c>
      <c r="K767" s="9">
        <f>IF('Macrobond Imports'!DF766="","",'Macrobond Imports'!DF766)</f>
        <v>183.5</v>
      </c>
      <c r="L767" s="9">
        <f>IF('Macrobond Imports'!EA766="","",'Macrobond Imports'!EA766)</f>
        <v>209.7</v>
      </c>
      <c r="M767" s="9">
        <f>IF('Macrobond Imports'!FA766="","",'Macrobond Imports'!FA766)</f>
        <v>187.6</v>
      </c>
      <c r="N767" s="9">
        <f>IF('Macrobond Imports'!FC766="","",'Macrobond Imports'!FC766)</f>
        <v>180.9</v>
      </c>
      <c r="P767" s="16">
        <f t="shared" si="611"/>
        <v>40422</v>
      </c>
      <c r="Q767" s="17">
        <f t="shared" si="612"/>
        <v>2.9469548133596035E-3</v>
      </c>
      <c r="R767" s="17">
        <f t="shared" si="613"/>
        <v>3.8986354775829568E-3</v>
      </c>
      <c r="S767" s="17">
        <f t="shared" si="614"/>
        <v>2.9615004935834577E-3</v>
      </c>
      <c r="T767" s="17">
        <f t="shared" si="615"/>
        <v>1.9940179461614971E-3</v>
      </c>
      <c r="U767" s="17">
        <f t="shared" si="616"/>
        <v>1.9940179461614971E-3</v>
      </c>
      <c r="V767" s="17">
        <f t="shared" si="617"/>
        <v>2.9940119760478723E-3</v>
      </c>
      <c r="W767" s="17">
        <f t="shared" si="618"/>
        <v>1.9841269841269771E-3</v>
      </c>
      <c r="X767" s="17" t="str">
        <f t="shared" si="619"/>
        <v/>
      </c>
      <c r="Y767" s="17">
        <f t="shared" si="620"/>
        <v>8.8932806324109048E-3</v>
      </c>
      <c r="Z767" s="17">
        <f t="shared" si="621"/>
        <v>3.8293216630196358E-3</v>
      </c>
      <c r="AA767" s="17">
        <f t="shared" si="622"/>
        <v>-8.0416272469253647E-3</v>
      </c>
      <c r="AB767" s="17">
        <f t="shared" si="623"/>
        <v>5.8981233243966535E-3</v>
      </c>
      <c r="AC767" s="17">
        <f t="shared" si="624"/>
        <v>2.2160664819945719E-3</v>
      </c>
      <c r="AE767" s="17" t="str">
        <f t="shared" ca="1" si="625"/>
        <v/>
      </c>
      <c r="AF767" s="17" t="str">
        <f t="shared" ca="1" si="626"/>
        <v/>
      </c>
      <c r="AG767" s="17" t="str">
        <f t="shared" ca="1" si="627"/>
        <v/>
      </c>
      <c r="AH767" s="17" t="str">
        <f t="shared" ca="1" si="628"/>
        <v/>
      </c>
      <c r="AI767" s="17" t="str">
        <f t="shared" ca="1" si="629"/>
        <v/>
      </c>
      <c r="AJ767" s="17" t="str">
        <f t="shared" ca="1" si="630"/>
        <v/>
      </c>
      <c r="AK767" s="17" t="str">
        <f t="shared" ca="1" si="631"/>
        <v/>
      </c>
      <c r="AL767" s="17" t="str">
        <f t="shared" ca="1" si="632"/>
        <v/>
      </c>
      <c r="AM767" s="17" t="str">
        <f t="shared" ca="1" si="633"/>
        <v/>
      </c>
      <c r="AN767" s="17">
        <f t="shared" ca="1" si="634"/>
        <v>5.2782558806655056E-2</v>
      </c>
      <c r="AO767" s="17">
        <f t="shared" ca="1" si="635"/>
        <v>0.2044801838024124</v>
      </c>
      <c r="AP767" s="17">
        <f t="shared" ca="1" si="636"/>
        <v>0.10809214412285861</v>
      </c>
      <c r="AQ767" s="17">
        <f t="shared" ca="1" si="637"/>
        <v>3.8461538461538547E-2</v>
      </c>
      <c r="AS767" s="17">
        <f t="shared" ca="1" si="638"/>
        <v>2.7900668153111763E-2</v>
      </c>
      <c r="AT767" s="17">
        <f t="shared" ca="1" si="639"/>
        <v>4.3883811921127336E-2</v>
      </c>
      <c r="AU767" s="17">
        <f t="shared" ca="1" si="640"/>
        <v>1.5904260743012211E-2</v>
      </c>
      <c r="AV767" s="17">
        <f t="shared" ca="1" si="641"/>
        <v>1.6080079760145027E-2</v>
      </c>
      <c r="AW767" s="17">
        <f t="shared" ca="1" si="642"/>
        <v>2.0150500624999346E-2</v>
      </c>
      <c r="AX767" s="17">
        <f t="shared" ca="1" si="643"/>
        <v>2.0150500624999346E-2</v>
      </c>
      <c r="AY767" s="17">
        <f t="shared" ca="1" si="644"/>
        <v>2.8209857250750092E-2</v>
      </c>
      <c r="AZ767" s="17" t="str">
        <f t="shared" ca="1" si="645"/>
        <v/>
      </c>
      <c r="BA767" s="17">
        <f t="shared" ca="1" si="646"/>
        <v>1.1840028956710658E-2</v>
      </c>
      <c r="BB767" s="17">
        <f t="shared" ca="1" si="647"/>
        <v>2.6591347950176702E-2</v>
      </c>
      <c r="BC767" s="17">
        <f t="shared" ca="1" si="648"/>
        <v>0.17298786703544233</v>
      </c>
      <c r="BD767" s="17">
        <f t="shared" ca="1" si="649"/>
        <v>9.4798039012037538E-2</v>
      </c>
      <c r="BE767" s="17">
        <f t="shared" ca="1" si="650"/>
        <v>0</v>
      </c>
      <c r="BG767" s="17">
        <f t="shared" ca="1" si="651"/>
        <v>1.9880229444459108E-2</v>
      </c>
      <c r="BH767" s="17">
        <f t="shared" ca="1" si="652"/>
        <v>1.7707476969919922E-2</v>
      </c>
      <c r="BI767" s="17">
        <f t="shared" ca="1" si="653"/>
        <v>2.2010346278557247E-2</v>
      </c>
      <c r="BJ767" s="17" t="str">
        <f t="shared" ca="1" si="654"/>
        <v/>
      </c>
      <c r="BK767" s="17" t="str">
        <f t="shared" ca="1" si="655"/>
        <v/>
      </c>
      <c r="BL767" s="17" t="str">
        <f t="shared" ca="1" si="656"/>
        <v/>
      </c>
      <c r="BM767" s="17">
        <f t="shared" ca="1" si="657"/>
        <v>2.21432643855064E-2</v>
      </c>
      <c r="BN767" s="17" t="str">
        <f t="shared" ca="1" si="658"/>
        <v/>
      </c>
      <c r="BO767" s="17">
        <f t="shared" ca="1" si="659"/>
        <v>1.5857037193678369E-2</v>
      </c>
      <c r="BP767" s="17">
        <f t="shared" ca="1" si="660"/>
        <v>2.4416415244561174E-2</v>
      </c>
      <c r="BQ767" s="17">
        <f t="shared" ca="1" si="661"/>
        <v>-2.2502795844345114E-2</v>
      </c>
      <c r="BR767" s="17">
        <f t="shared" ca="1" si="662"/>
        <v>4.8611773230869293E-2</v>
      </c>
      <c r="BS767" s="17">
        <f t="shared" ca="1" si="663"/>
        <v>1.4529007792620341E-2</v>
      </c>
      <c r="BX767">
        <f>IF('Macrobond Imports'!FG766="","",'Macrobond Imports'!FG766)</f>
        <v>199.3</v>
      </c>
      <c r="BY767">
        <f>IF('Macrobond Imports'!AI766="","",'Macrobond Imports'!AI766)</f>
        <v>103.5</v>
      </c>
      <c r="CA767" s="37">
        <f t="shared" ca="1" si="664"/>
        <v>0.14474439977024711</v>
      </c>
      <c r="CB767" s="37" t="str">
        <f t="shared" ca="1" si="665"/>
        <v/>
      </c>
    </row>
    <row r="768" spans="1:80" x14ac:dyDescent="0.25">
      <c r="A768" s="10">
        <f>IF('Macrobond Imports'!A767="","",'Macrobond Imports'!A767)</f>
        <v>40452</v>
      </c>
      <c r="B768" s="9">
        <f>IF('Macrobond Imports'!B767="","",'Macrobond Imports'!B767)</f>
        <v>102.5</v>
      </c>
      <c r="C768" s="9">
        <f>IF('Macrobond Imports'!C767="","",'Macrobond Imports'!C767)</f>
        <v>104.1</v>
      </c>
      <c r="D768" s="9">
        <f>IF('Macrobond Imports'!Z767="","",'Macrobond Imports'!Z767)</f>
        <v>101.6</v>
      </c>
      <c r="E768" s="9">
        <f>IF('Macrobond Imports'!BH767="","",'Macrobond Imports'!BH767)</f>
        <v>100.6</v>
      </c>
      <c r="F768" s="9">
        <f>IF('Macrobond Imports'!BJ767="","",'Macrobond Imports'!BJ767)</f>
        <v>100.9</v>
      </c>
      <c r="G768" s="9">
        <f>IF('Macrobond Imports'!BK767="","",'Macrobond Imports'!BK767)</f>
        <v>100.6</v>
      </c>
      <c r="H768" s="9">
        <f>IF('Macrobond Imports'!BL767="","",'Macrobond Imports'!BL767)</f>
        <v>101.5</v>
      </c>
      <c r="I768" s="9" t="str">
        <f>IF('Macrobond Imports'!BS767="","",'Macrobond Imports'!BS767)</f>
        <v/>
      </c>
      <c r="J768" s="9">
        <f>IF('Macrobond Imports'!AA767="","",'Macrobond Imports'!AA767)</f>
        <v>101.8</v>
      </c>
      <c r="K768" s="9">
        <f>IF('Macrobond Imports'!DF767="","",'Macrobond Imports'!DF767)</f>
        <v>185.7</v>
      </c>
      <c r="L768" s="9">
        <f>IF('Macrobond Imports'!EA767="","",'Macrobond Imports'!EA767)</f>
        <v>217</v>
      </c>
      <c r="M768" s="9">
        <f>IF('Macrobond Imports'!FA767="","",'Macrobond Imports'!FA767)</f>
        <v>193.3</v>
      </c>
      <c r="N768" s="9">
        <f>IF('Macrobond Imports'!FC767="","",'Macrobond Imports'!FC767)</f>
        <v>182</v>
      </c>
      <c r="P768" s="16">
        <f t="shared" si="611"/>
        <v>40452</v>
      </c>
      <c r="Q768" s="17">
        <f t="shared" si="612"/>
        <v>3.9177277179236469E-3</v>
      </c>
      <c r="R768" s="17">
        <f t="shared" si="613"/>
        <v>1.0679611650485477E-2</v>
      </c>
      <c r="S768" s="17">
        <f t="shared" si="614"/>
        <v>0</v>
      </c>
      <c r="T768" s="17">
        <f t="shared" si="615"/>
        <v>9.9502487562186381E-4</v>
      </c>
      <c r="U768" s="17">
        <f t="shared" si="616"/>
        <v>3.9800995024876773E-3</v>
      </c>
      <c r="V768" s="17">
        <f t="shared" si="617"/>
        <v>9.9502487562186381E-4</v>
      </c>
      <c r="W768" s="17">
        <f t="shared" si="618"/>
        <v>4.9504950495049549E-3</v>
      </c>
      <c r="X768" s="17" t="str">
        <f t="shared" si="619"/>
        <v/>
      </c>
      <c r="Y768" s="17">
        <f t="shared" si="620"/>
        <v>-2.9382957884426242E-3</v>
      </c>
      <c r="Z768" s="17">
        <f t="shared" si="621"/>
        <v>1.1989100817438647E-2</v>
      </c>
      <c r="AA768" s="17">
        <f t="shared" si="622"/>
        <v>3.4811635670004781E-2</v>
      </c>
      <c r="AB768" s="17">
        <f t="shared" si="623"/>
        <v>3.0383795309168571E-2</v>
      </c>
      <c r="AC768" s="17">
        <f t="shared" si="624"/>
        <v>6.080707573244748E-3</v>
      </c>
      <c r="AE768" s="17" t="str">
        <f t="shared" ca="1" si="625"/>
        <v/>
      </c>
      <c r="AF768" s="17" t="str">
        <f t="shared" ca="1" si="626"/>
        <v/>
      </c>
      <c r="AG768" s="17" t="str">
        <f t="shared" ca="1" si="627"/>
        <v/>
      </c>
      <c r="AH768" s="17" t="str">
        <f t="shared" ca="1" si="628"/>
        <v/>
      </c>
      <c r="AI768" s="17" t="str">
        <f t="shared" ca="1" si="629"/>
        <v/>
      </c>
      <c r="AJ768" s="17" t="str">
        <f t="shared" ca="1" si="630"/>
        <v/>
      </c>
      <c r="AK768" s="17" t="str">
        <f t="shared" ca="1" si="631"/>
        <v/>
      </c>
      <c r="AL768" s="17" t="str">
        <f t="shared" ca="1" si="632"/>
        <v/>
      </c>
      <c r="AM768" s="17" t="str">
        <f t="shared" ca="1" si="633"/>
        <v/>
      </c>
      <c r="AN768" s="17">
        <f t="shared" ca="1" si="634"/>
        <v>6.1142857142857165E-2</v>
      </c>
      <c r="AO768" s="17">
        <f t="shared" ca="1" si="635"/>
        <v>0.16104868913857673</v>
      </c>
      <c r="AP768" s="17">
        <f t="shared" ca="1" si="636"/>
        <v>0.12449098312972651</v>
      </c>
      <c r="AQ768" s="17">
        <f t="shared" ca="1" si="637"/>
        <v>4.2979942693409656E-2</v>
      </c>
      <c r="AS768" s="17">
        <f t="shared" ca="1" si="638"/>
        <v>3.5906670859478185E-2</v>
      </c>
      <c r="AT768" s="17">
        <f t="shared" ca="1" si="639"/>
        <v>8.4931280830569111E-2</v>
      </c>
      <c r="AU768" s="17">
        <f t="shared" ca="1" si="640"/>
        <v>7.9129189121003307E-3</v>
      </c>
      <c r="AV768" s="17">
        <f t="shared" ca="1" si="641"/>
        <v>1.2017892242996542E-2</v>
      </c>
      <c r="AW768" s="17">
        <f t="shared" ca="1" si="642"/>
        <v>3.2353311066422918E-2</v>
      </c>
      <c r="AX768" s="17">
        <f t="shared" ca="1" si="643"/>
        <v>2.013021955492178E-2</v>
      </c>
      <c r="AY768" s="17">
        <f t="shared" ca="1" si="644"/>
        <v>4.0398990124251855E-2</v>
      </c>
      <c r="AZ768" s="17" t="str">
        <f t="shared" ca="1" si="645"/>
        <v/>
      </c>
      <c r="BA768" s="17">
        <f t="shared" ca="1" si="646"/>
        <v>1.1875179191501495E-2</v>
      </c>
      <c r="BB768" s="17">
        <f t="shared" ca="1" si="647"/>
        <v>8.62175582604785E-2</v>
      </c>
      <c r="BC768" s="17">
        <f t="shared" ca="1" si="648"/>
        <v>0.20536489744161579</v>
      </c>
      <c r="BD768" s="17">
        <f t="shared" ca="1" si="649"/>
        <v>0.22867411429162887</v>
      </c>
      <c r="BE768" s="17">
        <f t="shared" ca="1" si="650"/>
        <v>4.055827042098481E-2</v>
      </c>
      <c r="BG768" s="17">
        <f t="shared" ca="1" si="651"/>
        <v>2.1813934308244631E-2</v>
      </c>
      <c r="BH768" s="17">
        <f t="shared" ca="1" si="652"/>
        <v>3.5500210696502332E-2</v>
      </c>
      <c r="BI768" s="17">
        <f t="shared" ca="1" si="653"/>
        <v>1.3923253650740541E-2</v>
      </c>
      <c r="BJ768" s="17">
        <f t="shared" ca="1" si="654"/>
        <v>1.4063112161210256E-2</v>
      </c>
      <c r="BK768" s="17">
        <f t="shared" ca="1" si="655"/>
        <v>2.2165573632234814E-2</v>
      </c>
      <c r="BL768" s="17">
        <f t="shared" ca="1" si="656"/>
        <v>1.4063112161210256E-2</v>
      </c>
      <c r="BM768" s="17">
        <f t="shared" ca="1" si="657"/>
        <v>2.6116429815020714E-2</v>
      </c>
      <c r="BN768" s="17" t="str">
        <f t="shared" ca="1" si="658"/>
        <v/>
      </c>
      <c r="BO768" s="17">
        <f t="shared" ca="1" si="659"/>
        <v>3.9408828817657504E-3</v>
      </c>
      <c r="BP768" s="17">
        <f t="shared" ca="1" si="660"/>
        <v>3.3110350759407936E-2</v>
      </c>
      <c r="BQ768" s="17">
        <f t="shared" ca="1" si="661"/>
        <v>6.1702240872864467E-2</v>
      </c>
      <c r="BR768" s="17">
        <f t="shared" ca="1" si="662"/>
        <v>0.10604473803549985</v>
      </c>
      <c r="BS768" s="17">
        <f t="shared" ca="1" si="663"/>
        <v>6.6261552618429587E-3</v>
      </c>
      <c r="BX768">
        <f>IF('Macrobond Imports'!FG767="","",'Macrobond Imports'!FG767)</f>
        <v>208.4</v>
      </c>
      <c r="BY768">
        <f>IF('Macrobond Imports'!AI767="","",'Macrobond Imports'!AI767)</f>
        <v>104.2</v>
      </c>
      <c r="CA768" s="37">
        <f t="shared" ca="1" si="664"/>
        <v>6.2181447502548615E-2</v>
      </c>
      <c r="CB768" s="37" t="str">
        <f t="shared" ca="1" si="665"/>
        <v/>
      </c>
    </row>
    <row r="769" spans="1:80" x14ac:dyDescent="0.25">
      <c r="A769" s="10">
        <f>IF('Macrobond Imports'!A768="","",'Macrobond Imports'!A768)</f>
        <v>40483</v>
      </c>
      <c r="B769" s="9">
        <f>IF('Macrobond Imports'!B768="","",'Macrobond Imports'!B768)</f>
        <v>102.8</v>
      </c>
      <c r="C769" s="9">
        <f>IF('Macrobond Imports'!C768="","",'Macrobond Imports'!C768)</f>
        <v>104.7</v>
      </c>
      <c r="D769" s="9">
        <f>IF('Macrobond Imports'!Z768="","",'Macrobond Imports'!Z768)</f>
        <v>101.7</v>
      </c>
      <c r="E769" s="9">
        <f>IF('Macrobond Imports'!BH768="","",'Macrobond Imports'!BH768)</f>
        <v>100.7</v>
      </c>
      <c r="F769" s="9">
        <f>IF('Macrobond Imports'!BJ768="","",'Macrobond Imports'!BJ768)</f>
        <v>101.1</v>
      </c>
      <c r="G769" s="9">
        <f>IF('Macrobond Imports'!BK768="","",'Macrobond Imports'!BK768)</f>
        <v>100.8</v>
      </c>
      <c r="H769" s="9">
        <f>IF('Macrobond Imports'!BL768="","",'Macrobond Imports'!BL768)</f>
        <v>101.9</v>
      </c>
      <c r="I769" s="9" t="str">
        <f>IF('Macrobond Imports'!BS768="","",'Macrobond Imports'!BS768)</f>
        <v/>
      </c>
      <c r="J769" s="9">
        <f>IF('Macrobond Imports'!AA768="","",'Macrobond Imports'!AA768)</f>
        <v>101.8</v>
      </c>
      <c r="K769" s="9">
        <f>IF('Macrobond Imports'!DF768="","",'Macrobond Imports'!DF768)</f>
        <v>187.3</v>
      </c>
      <c r="L769" s="9">
        <f>IF('Macrobond Imports'!EA768="","",'Macrobond Imports'!EA768)</f>
        <v>219.6</v>
      </c>
      <c r="M769" s="9">
        <f>IF('Macrobond Imports'!FA768="","",'Macrobond Imports'!FA768)</f>
        <v>195.5</v>
      </c>
      <c r="N769" s="9">
        <f>IF('Macrobond Imports'!FC768="","",'Macrobond Imports'!FC768)</f>
        <v>183.1</v>
      </c>
      <c r="P769" s="16">
        <f t="shared" si="611"/>
        <v>40483</v>
      </c>
      <c r="Q769" s="17">
        <f t="shared" si="612"/>
        <v>2.9268292682926855E-3</v>
      </c>
      <c r="R769" s="17">
        <f t="shared" si="613"/>
        <v>5.7636887608070175E-3</v>
      </c>
      <c r="S769" s="17">
        <f t="shared" si="614"/>
        <v>9.8425196850393526E-4</v>
      </c>
      <c r="T769" s="17">
        <f t="shared" si="615"/>
        <v>9.940357852884496E-4</v>
      </c>
      <c r="U769" s="17">
        <f t="shared" si="616"/>
        <v>1.9821605550047749E-3</v>
      </c>
      <c r="V769" s="17">
        <f t="shared" si="617"/>
        <v>1.9880715705766772E-3</v>
      </c>
      <c r="W769" s="17">
        <f t="shared" si="618"/>
        <v>3.9408866995074288E-3</v>
      </c>
      <c r="X769" s="17" t="str">
        <f t="shared" si="619"/>
        <v/>
      </c>
      <c r="Y769" s="17">
        <f t="shared" si="620"/>
        <v>0</v>
      </c>
      <c r="Z769" s="17">
        <f t="shared" si="621"/>
        <v>8.6160473882608279E-3</v>
      </c>
      <c r="AA769" s="17">
        <f t="shared" si="622"/>
        <v>1.1981566820276512E-2</v>
      </c>
      <c r="AB769" s="17">
        <f t="shared" si="623"/>
        <v>1.1381272633212536E-2</v>
      </c>
      <c r="AC769" s="17">
        <f t="shared" si="624"/>
        <v>6.0439560439560225E-3</v>
      </c>
      <c r="AE769" s="17">
        <f t="shared" ca="1" si="625"/>
        <v>2.5948103792415189E-2</v>
      </c>
      <c r="AF769" s="17">
        <f t="shared" ca="1" si="626"/>
        <v>4.179104477611939E-2</v>
      </c>
      <c r="AG769" s="17">
        <f t="shared" ca="1" si="627"/>
        <v>1.5984015984016109E-2</v>
      </c>
      <c r="AH769" s="17" t="str">
        <f t="shared" ca="1" si="628"/>
        <v/>
      </c>
      <c r="AI769" s="17" t="str">
        <f t="shared" ca="1" si="629"/>
        <v/>
      </c>
      <c r="AJ769" s="17" t="str">
        <f t="shared" ca="1" si="630"/>
        <v/>
      </c>
      <c r="AK769" s="17" t="str">
        <f t="shared" ca="1" si="631"/>
        <v/>
      </c>
      <c r="AL769" s="17" t="str">
        <f t="shared" ca="1" si="632"/>
        <v/>
      </c>
      <c r="AM769" s="17">
        <f t="shared" ca="1" si="633"/>
        <v>1.6983016983016963E-2</v>
      </c>
      <c r="AN769" s="17">
        <f t="shared" ca="1" si="634"/>
        <v>5.8790276992651158E-2</v>
      </c>
      <c r="AO769" s="17">
        <f t="shared" ca="1" si="635"/>
        <v>0.12442396313364057</v>
      </c>
      <c r="AP769" s="17">
        <f t="shared" ca="1" si="636"/>
        <v>9.3400447427292921E-2</v>
      </c>
      <c r="AQ769" s="17">
        <f t="shared" ca="1" si="637"/>
        <v>4.6883933676386436E-2</v>
      </c>
      <c r="AS769" s="17">
        <f t="shared" ca="1" si="638"/>
        <v>3.9875501216392495E-2</v>
      </c>
      <c r="AT769" s="17">
        <f t="shared" ca="1" si="639"/>
        <v>8.4419413012467581E-2</v>
      </c>
      <c r="AU769" s="17">
        <f t="shared" ca="1" si="640"/>
        <v>1.5888467654139315E-2</v>
      </c>
      <c r="AV769" s="17">
        <f t="shared" ca="1" si="641"/>
        <v>1.6047824113669007E-2</v>
      </c>
      <c r="AW769" s="17">
        <f t="shared" ca="1" si="642"/>
        <v>3.2288027190522595E-2</v>
      </c>
      <c r="AX769" s="17">
        <f t="shared" ca="1" si="643"/>
        <v>2.41680945158389E-2</v>
      </c>
      <c r="AY769" s="17">
        <f t="shared" ca="1" si="644"/>
        <v>4.4370527993864428E-2</v>
      </c>
      <c r="AZ769" s="17" t="str">
        <f t="shared" ca="1" si="645"/>
        <v/>
      </c>
      <c r="BA769" s="17">
        <f t="shared" ca="1" si="646"/>
        <v>2.3927157724292325E-2</v>
      </c>
      <c r="BB769" s="17">
        <f t="shared" ca="1" si="647"/>
        <v>0.10216431051845842</v>
      </c>
      <c r="BC769" s="17">
        <f t="shared" ca="1" si="648"/>
        <v>0.16441934306589756</v>
      </c>
      <c r="BD769" s="17">
        <f t="shared" ca="1" si="649"/>
        <v>0.20745707995989915</v>
      </c>
      <c r="BE769" s="17">
        <f t="shared" ca="1" si="650"/>
        <v>5.8874652541385686E-2</v>
      </c>
      <c r="BG769" s="17">
        <f t="shared" ca="1" si="651"/>
        <v>2.3761547523095006E-2</v>
      </c>
      <c r="BH769" s="17">
        <f t="shared" ca="1" si="652"/>
        <v>4.7471211977881067E-2</v>
      </c>
      <c r="BI769" s="17">
        <f t="shared" ca="1" si="653"/>
        <v>7.9129266231976469E-3</v>
      </c>
      <c r="BJ769" s="17">
        <f t="shared" ca="1" si="654"/>
        <v>1.0004940219361824E-2</v>
      </c>
      <c r="BK769" s="17">
        <f t="shared" ca="1" si="655"/>
        <v>2.2120999999999835E-2</v>
      </c>
      <c r="BL769" s="17">
        <f t="shared" ca="1" si="656"/>
        <v>1.20119043350424E-2</v>
      </c>
      <c r="BM769" s="17">
        <f t="shared" ca="1" si="657"/>
        <v>3.0103688830336095E-2</v>
      </c>
      <c r="BN769" s="17" t="str">
        <f t="shared" ca="1" si="658"/>
        <v/>
      </c>
      <c r="BO769" s="17">
        <f t="shared" ca="1" si="659"/>
        <v>-9.7512825731537189E-3</v>
      </c>
      <c r="BP769" s="17">
        <f t="shared" ca="1" si="660"/>
        <v>4.298218908797713E-2</v>
      </c>
      <c r="BQ769" s="17">
        <f t="shared" ca="1" si="661"/>
        <v>0.13419401088092586</v>
      </c>
      <c r="BR769" s="17">
        <f t="shared" ca="1" si="662"/>
        <v>0.11673484295105929</v>
      </c>
      <c r="BS769" s="17">
        <f t="shared" ca="1" si="663"/>
        <v>1.435256286904818E-2</v>
      </c>
      <c r="BX769">
        <f>IF('Macrobond Imports'!FG768="","",'Macrobond Imports'!FG768)</f>
        <v>207.8</v>
      </c>
      <c r="BY769">
        <f>IF('Macrobond Imports'!AI768="","",'Macrobond Imports'!AI768)</f>
        <v>104.8</v>
      </c>
      <c r="CA769" s="37">
        <f t="shared" ca="1" si="664"/>
        <v>-3.0783582089552231E-2</v>
      </c>
      <c r="CB769" s="37">
        <f t="shared" ca="1" si="665"/>
        <v>4.1749502982107334E-2</v>
      </c>
    </row>
    <row r="770" spans="1:80" x14ac:dyDescent="0.25">
      <c r="A770" s="10">
        <f>IF('Macrobond Imports'!A769="","",'Macrobond Imports'!A769)</f>
        <v>40513</v>
      </c>
      <c r="B770" s="9">
        <f>IF('Macrobond Imports'!B769="","",'Macrobond Imports'!B769)</f>
        <v>103.1</v>
      </c>
      <c r="C770" s="9">
        <f>IF('Macrobond Imports'!C769="","",'Macrobond Imports'!C769)</f>
        <v>105.7</v>
      </c>
      <c r="D770" s="9">
        <f>IF('Macrobond Imports'!Z769="","",'Macrobond Imports'!Z769)</f>
        <v>101.7</v>
      </c>
      <c r="E770" s="9">
        <f>IF('Macrobond Imports'!BH769="","",'Macrobond Imports'!BH769)</f>
        <v>100.8</v>
      </c>
      <c r="F770" s="9">
        <f>IF('Macrobond Imports'!BJ769="","",'Macrobond Imports'!BJ769)</f>
        <v>101.4</v>
      </c>
      <c r="G770" s="9">
        <f>IF('Macrobond Imports'!BK769="","",'Macrobond Imports'!BK769)</f>
        <v>101</v>
      </c>
      <c r="H770" s="9">
        <f>IF('Macrobond Imports'!BL769="","",'Macrobond Imports'!BL769)</f>
        <v>102.3</v>
      </c>
      <c r="I770" s="9" t="str">
        <f>IF('Macrobond Imports'!BS769="","",'Macrobond Imports'!BS769)</f>
        <v/>
      </c>
      <c r="J770" s="9">
        <f>IF('Macrobond Imports'!AA769="","",'Macrobond Imports'!AA769)</f>
        <v>102</v>
      </c>
      <c r="K770" s="9">
        <f>IF('Macrobond Imports'!DF769="","",'Macrobond Imports'!DF769)</f>
        <v>189.3</v>
      </c>
      <c r="L770" s="9">
        <f>IF('Macrobond Imports'!EA769="","",'Macrobond Imports'!EA769)</f>
        <v>229.8</v>
      </c>
      <c r="M770" s="9">
        <f>IF('Macrobond Imports'!FA769="","",'Macrobond Imports'!FA769)</f>
        <v>201.3</v>
      </c>
      <c r="N770" s="9">
        <f>IF('Macrobond Imports'!FC769="","",'Macrobond Imports'!FC769)</f>
        <v>184.1</v>
      </c>
      <c r="P770" s="16">
        <f t="shared" si="611"/>
        <v>40513</v>
      </c>
      <c r="Q770" s="17">
        <f t="shared" si="612"/>
        <v>2.9182879377431803E-3</v>
      </c>
      <c r="R770" s="17">
        <f t="shared" si="613"/>
        <v>9.5510983763131829E-3</v>
      </c>
      <c r="S770" s="17">
        <f t="shared" si="614"/>
        <v>0</v>
      </c>
      <c r="T770" s="17">
        <f t="shared" si="615"/>
        <v>9.930486593843213E-4</v>
      </c>
      <c r="U770" s="17">
        <f t="shared" si="616"/>
        <v>2.9673590504453173E-3</v>
      </c>
      <c r="V770" s="17">
        <f t="shared" si="617"/>
        <v>1.9841269841269771E-3</v>
      </c>
      <c r="W770" s="17">
        <f t="shared" si="618"/>
        <v>3.9254170755642637E-3</v>
      </c>
      <c r="X770" s="17" t="str">
        <f t="shared" si="619"/>
        <v/>
      </c>
      <c r="Y770" s="17">
        <f t="shared" si="620"/>
        <v>1.9646365422396617E-3</v>
      </c>
      <c r="Z770" s="17">
        <f t="shared" si="621"/>
        <v>1.0678056593699914E-2</v>
      </c>
      <c r="AA770" s="17">
        <f t="shared" si="622"/>
        <v>4.6448087431694152E-2</v>
      </c>
      <c r="AB770" s="17">
        <f t="shared" si="623"/>
        <v>2.9667519181585833E-2</v>
      </c>
      <c r="AC770" s="17">
        <f t="shared" si="624"/>
        <v>5.4614964500272478E-3</v>
      </c>
      <c r="AE770" s="17">
        <f t="shared" ca="1" si="625"/>
        <v>2.7916251246261181E-2</v>
      </c>
      <c r="AF770" s="17">
        <f t="shared" ca="1" si="626"/>
        <v>4.7571853320118818E-2</v>
      </c>
      <c r="AG770" s="17">
        <f t="shared" ca="1" si="627"/>
        <v>1.7000000000000126E-2</v>
      </c>
      <c r="AH770" s="17" t="str">
        <f t="shared" ca="1" si="628"/>
        <v/>
      </c>
      <c r="AI770" s="17" t="str">
        <f t="shared" ca="1" si="629"/>
        <v/>
      </c>
      <c r="AJ770" s="17" t="str">
        <f t="shared" ca="1" si="630"/>
        <v/>
      </c>
      <c r="AK770" s="17" t="str">
        <f t="shared" ca="1" si="631"/>
        <v/>
      </c>
      <c r="AL770" s="17" t="str">
        <f t="shared" ca="1" si="632"/>
        <v/>
      </c>
      <c r="AM770" s="17">
        <f t="shared" ca="1" si="633"/>
        <v>2.102102102102088E-2</v>
      </c>
      <c r="AN770" s="17">
        <f t="shared" ca="1" si="634"/>
        <v>6.4679415073115809E-2</v>
      </c>
      <c r="AO770" s="17">
        <f t="shared" ca="1" si="635"/>
        <v>0.14442231075697221</v>
      </c>
      <c r="AP770" s="17">
        <f t="shared" ca="1" si="636"/>
        <v>0.12520961430967015</v>
      </c>
      <c r="AQ770" s="17">
        <f t="shared" ca="1" si="637"/>
        <v>4.6617396247867982E-2</v>
      </c>
      <c r="AS770" s="17">
        <f t="shared" ca="1" si="638"/>
        <v>3.9756616749137441E-2</v>
      </c>
      <c r="AT770" s="17">
        <f t="shared" ca="1" si="639"/>
        <v>0.10904980655015972</v>
      </c>
      <c r="AU770" s="17">
        <f t="shared" ca="1" si="640"/>
        <v>3.9428242005634662E-3</v>
      </c>
      <c r="AV770" s="17">
        <f t="shared" ca="1" si="641"/>
        <v>1.1993869006096114E-2</v>
      </c>
      <c r="AW770" s="17">
        <f t="shared" ca="1" si="642"/>
        <v>3.6304950856083762E-2</v>
      </c>
      <c r="AX770" s="17">
        <f t="shared" ca="1" si="643"/>
        <v>2.0049501874938258E-2</v>
      </c>
      <c r="AY770" s="17">
        <f t="shared" ca="1" si="644"/>
        <v>5.248772570172977E-2</v>
      </c>
      <c r="AZ770" s="17" t="str">
        <f t="shared" ca="1" si="645"/>
        <v/>
      </c>
      <c r="BA770" s="17">
        <f t="shared" ca="1" si="646"/>
        <v>-3.9119757538009781E-3</v>
      </c>
      <c r="BB770" s="17">
        <f t="shared" ca="1" si="647"/>
        <v>0.13255207865220431</v>
      </c>
      <c r="BC770" s="17">
        <f t="shared" ca="1" si="648"/>
        <v>0.44213652228127698</v>
      </c>
      <c r="BD770" s="17">
        <f t="shared" ca="1" si="649"/>
        <v>0.32569544287672358</v>
      </c>
      <c r="BE770" s="17">
        <f t="shared" ca="1" si="650"/>
        <v>7.2657037862896345E-2</v>
      </c>
      <c r="BG770" s="17">
        <f t="shared" ca="1" si="651"/>
        <v>3.3811646806639839E-2</v>
      </c>
      <c r="BH770" s="17">
        <f t="shared" ca="1" si="652"/>
        <v>7.5973577590067398E-2</v>
      </c>
      <c r="BI770" s="17">
        <f t="shared" ca="1" si="653"/>
        <v>9.9058335546564624E-3</v>
      </c>
      <c r="BJ770" s="17">
        <f t="shared" ca="1" si="654"/>
        <v>1.4034916132818376E-2</v>
      </c>
      <c r="BK770" s="17">
        <f t="shared" ca="1" si="655"/>
        <v>2.819600000000011E-2</v>
      </c>
      <c r="BL770" s="17">
        <f t="shared" ca="1" si="656"/>
        <v>2.0100000000000007E-2</v>
      </c>
      <c r="BM770" s="17">
        <f t="shared" ca="1" si="657"/>
        <v>4.0277969680191816E-2</v>
      </c>
      <c r="BN770" s="17" t="str">
        <f t="shared" ca="1" si="658"/>
        <v/>
      </c>
      <c r="BO770" s="17">
        <f t="shared" ca="1" si="659"/>
        <v>3.9331328812224342E-3</v>
      </c>
      <c r="BP770" s="17">
        <f t="shared" ca="1" si="660"/>
        <v>7.8270914495675914E-2</v>
      </c>
      <c r="BQ770" s="17">
        <f t="shared" ca="1" si="661"/>
        <v>0.30061856177921187</v>
      </c>
      <c r="BR770" s="17">
        <f t="shared" ca="1" si="662"/>
        <v>0.20472767511526513</v>
      </c>
      <c r="BS770" s="17">
        <f t="shared" ca="1" si="663"/>
        <v>3.5691574679883376E-2</v>
      </c>
      <c r="BX770">
        <f>IF('Macrobond Imports'!FG769="","",'Macrobond Imports'!FG769)</f>
        <v>225.4</v>
      </c>
      <c r="BY770">
        <f>IF('Macrobond Imports'!AI769="","",'Macrobond Imports'!AI769)</f>
        <v>105.1</v>
      </c>
      <c r="CA770" s="37">
        <f t="shared" ca="1" si="664"/>
        <v>3.5369774919614239E-2</v>
      </c>
      <c r="CB770" s="37">
        <f t="shared" ca="1" si="665"/>
        <v>4.3694141012909471E-2</v>
      </c>
    </row>
    <row r="771" spans="1:80" x14ac:dyDescent="0.25">
      <c r="A771" s="10">
        <f>IF('Macrobond Imports'!A770="","",'Macrobond Imports'!A770)</f>
        <v>40544</v>
      </c>
      <c r="B771" s="9">
        <f>IF('Macrobond Imports'!B770="","",'Macrobond Imports'!B770)</f>
        <v>103.7</v>
      </c>
      <c r="C771" s="9">
        <f>IF('Macrobond Imports'!C770="","",'Macrobond Imports'!C770)</f>
        <v>106.7</v>
      </c>
      <c r="D771" s="9">
        <f>IF('Macrobond Imports'!Z770="","",'Macrobond Imports'!Z770)</f>
        <v>102.1</v>
      </c>
      <c r="E771" s="9">
        <f>IF('Macrobond Imports'!BH770="","",'Macrobond Imports'!BH770)</f>
        <v>101.2</v>
      </c>
      <c r="F771" s="9">
        <f>IF('Macrobond Imports'!BJ770="","",'Macrobond Imports'!BJ770)</f>
        <v>101.9</v>
      </c>
      <c r="G771" s="9">
        <f>IF('Macrobond Imports'!BK770="","",'Macrobond Imports'!BK770)</f>
        <v>101.4</v>
      </c>
      <c r="H771" s="9">
        <f>IF('Macrobond Imports'!BL770="","",'Macrobond Imports'!BL770)</f>
        <v>103.1</v>
      </c>
      <c r="I771" s="9" t="str">
        <f>IF('Macrobond Imports'!BS770="","",'Macrobond Imports'!BS770)</f>
        <v/>
      </c>
      <c r="J771" s="9">
        <f>IF('Macrobond Imports'!AA770="","",'Macrobond Imports'!AA770)</f>
        <v>101.9</v>
      </c>
      <c r="K771" s="9">
        <f>IF('Macrobond Imports'!DF770="","",'Macrobond Imports'!DF770)</f>
        <v>192</v>
      </c>
      <c r="L771" s="9">
        <f>IF('Macrobond Imports'!EA770="","",'Macrobond Imports'!EA770)</f>
        <v>237.4</v>
      </c>
      <c r="M771" s="9">
        <f>IF('Macrobond Imports'!FA770="","",'Macrobond Imports'!FA770)</f>
        <v>205.1</v>
      </c>
      <c r="N771" s="9">
        <f>IF('Macrobond Imports'!FC770="","",'Macrobond Imports'!FC770)</f>
        <v>186.6</v>
      </c>
      <c r="P771" s="16">
        <f t="shared" si="611"/>
        <v>40544</v>
      </c>
      <c r="Q771" s="17">
        <f t="shared" si="612"/>
        <v>5.8195926285160571E-3</v>
      </c>
      <c r="R771" s="17">
        <f t="shared" si="613"/>
        <v>9.4607379375590828E-3</v>
      </c>
      <c r="S771" s="17">
        <f t="shared" si="614"/>
        <v>3.9331366764994158E-3</v>
      </c>
      <c r="T771" s="17">
        <f t="shared" si="615"/>
        <v>3.9682539682539542E-3</v>
      </c>
      <c r="U771" s="17">
        <f t="shared" si="616"/>
        <v>4.930966469427922E-3</v>
      </c>
      <c r="V771" s="17">
        <f t="shared" si="617"/>
        <v>3.9603960396039639E-3</v>
      </c>
      <c r="W771" s="17">
        <f t="shared" si="618"/>
        <v>7.82013685239491E-3</v>
      </c>
      <c r="X771" s="17" t="str">
        <f t="shared" si="619"/>
        <v/>
      </c>
      <c r="Y771" s="17">
        <f t="shared" si="620"/>
        <v>-9.8039215686274161E-4</v>
      </c>
      <c r="Z771" s="17">
        <f t="shared" si="621"/>
        <v>1.4263074484944571E-2</v>
      </c>
      <c r="AA771" s="17">
        <f t="shared" si="622"/>
        <v>3.3072236727589077E-2</v>
      </c>
      <c r="AB771" s="17">
        <f t="shared" si="623"/>
        <v>1.8877297565822015E-2</v>
      </c>
      <c r="AC771" s="17">
        <f t="shared" si="624"/>
        <v>1.3579576317218844E-2</v>
      </c>
      <c r="AE771" s="17">
        <f t="shared" ca="1" si="625"/>
        <v>2.4703557312252933E-2</v>
      </c>
      <c r="AF771" s="17">
        <f t="shared" ca="1" si="626"/>
        <v>4.6078431372549078E-2</v>
      </c>
      <c r="AG771" s="17">
        <f t="shared" ca="1" si="627"/>
        <v>1.2896825396825351E-2</v>
      </c>
      <c r="AH771" s="17" t="str">
        <f t="shared" ca="1" si="628"/>
        <v/>
      </c>
      <c r="AI771" s="17" t="str">
        <f t="shared" ca="1" si="629"/>
        <v/>
      </c>
      <c r="AJ771" s="17" t="str">
        <f t="shared" ca="1" si="630"/>
        <v/>
      </c>
      <c r="AK771" s="17">
        <f t="shared" ca="1" si="631"/>
        <v>2.8942115768463061E-2</v>
      </c>
      <c r="AL771" s="17" t="str">
        <f t="shared" ca="1" si="632"/>
        <v/>
      </c>
      <c r="AM771" s="17">
        <f t="shared" ca="1" si="633"/>
        <v>5.9230009871669154E-3</v>
      </c>
      <c r="AN771" s="17">
        <f t="shared" ca="1" si="634"/>
        <v>6.1946902654867131E-2</v>
      </c>
      <c r="AO771" s="17">
        <f t="shared" ca="1" si="635"/>
        <v>0.10986442262739593</v>
      </c>
      <c r="AP771" s="17">
        <f t="shared" ca="1" si="636"/>
        <v>8.6334745762711718E-2</v>
      </c>
      <c r="AQ771" s="17">
        <f t="shared" ca="1" si="637"/>
        <v>5.4237288135593253E-2</v>
      </c>
      <c r="AS771" s="17">
        <f t="shared" ca="1" si="638"/>
        <v>4.7658073195914419E-2</v>
      </c>
      <c r="AT771" s="17">
        <f t="shared" ca="1" si="639"/>
        <v>0.10370944655402337</v>
      </c>
      <c r="AU771" s="17">
        <f t="shared" ca="1" si="640"/>
        <v>1.9830829495255164E-2</v>
      </c>
      <c r="AV771" s="17">
        <f t="shared" ca="1" si="641"/>
        <v>2.4071139887816395E-2</v>
      </c>
      <c r="AW771" s="17">
        <f t="shared" ca="1" si="642"/>
        <v>4.0236458733156732E-2</v>
      </c>
      <c r="AX771" s="17">
        <f t="shared" ca="1" si="643"/>
        <v>3.2190593845056403E-2</v>
      </c>
      <c r="AY771" s="17">
        <f t="shared" ca="1" si="644"/>
        <v>6.4560853682651409E-2</v>
      </c>
      <c r="AZ771" s="17" t="str">
        <f t="shared" ca="1" si="645"/>
        <v/>
      </c>
      <c r="BA771" s="17">
        <f t="shared" ca="1" si="646"/>
        <v>3.9350665720740974E-3</v>
      </c>
      <c r="BB771" s="17">
        <f t="shared" ca="1" si="647"/>
        <v>0.14276597169615868</v>
      </c>
      <c r="BC771" s="17">
        <f t="shared" ca="1" si="648"/>
        <v>0.4324646820528748</v>
      </c>
      <c r="BD771" s="17">
        <f t="shared" ca="1" si="649"/>
        <v>0.26746281079386147</v>
      </c>
      <c r="BE771" s="17">
        <f t="shared" ca="1" si="650"/>
        <v>0.10499676277030567</v>
      </c>
      <c r="BG771" s="17">
        <f t="shared" ca="1" si="651"/>
        <v>4.176580228160498E-2</v>
      </c>
      <c r="BH771" s="17">
        <f t="shared" ca="1" si="652"/>
        <v>9.4280084582852863E-2</v>
      </c>
      <c r="BI771" s="17">
        <f t="shared" ca="1" si="653"/>
        <v>1.3854362397830666E-2</v>
      </c>
      <c r="BJ771" s="17">
        <f t="shared" ca="1" si="654"/>
        <v>1.8026677693738336E-2</v>
      </c>
      <c r="BK771" s="17">
        <f t="shared" ca="1" si="655"/>
        <v>3.6287388934741704E-2</v>
      </c>
      <c r="BL771" s="17">
        <f t="shared" ca="1" si="656"/>
        <v>2.6142688480351062E-2</v>
      </c>
      <c r="BM771" s="17">
        <f t="shared" ca="1" si="657"/>
        <v>5.2410583896438157E-2</v>
      </c>
      <c r="BN771" s="17" t="str">
        <f t="shared" ca="1" si="658"/>
        <v/>
      </c>
      <c r="BO771" s="17">
        <f t="shared" ca="1" si="659"/>
        <v>7.897303986993176E-3</v>
      </c>
      <c r="BP771" s="17">
        <f t="shared" ca="1" si="660"/>
        <v>0.11413305463888146</v>
      </c>
      <c r="BQ771" s="17">
        <f t="shared" ca="1" si="661"/>
        <v>0.31401774895600232</v>
      </c>
      <c r="BR771" s="17">
        <f t="shared" ca="1" si="662"/>
        <v>0.24791776429768242</v>
      </c>
      <c r="BS771" s="17">
        <f t="shared" ca="1" si="663"/>
        <v>7.2293579337793235E-2</v>
      </c>
      <c r="BX771">
        <f>IF('Macrobond Imports'!FG770="","",'Macrobond Imports'!FG770)</f>
        <v>231.5</v>
      </c>
      <c r="BY771">
        <f>IF('Macrobond Imports'!AI770="","",'Macrobond Imports'!AI770)</f>
        <v>106.2</v>
      </c>
      <c r="CA771" s="37">
        <f t="shared" ca="1" si="664"/>
        <v>-3.9817503110742392E-2</v>
      </c>
      <c r="CB771" s="37">
        <f t="shared" ca="1" si="665"/>
        <v>4.7337278106508895E-2</v>
      </c>
    </row>
    <row r="772" spans="1:80" x14ac:dyDescent="0.25">
      <c r="A772" s="10">
        <f>IF('Macrobond Imports'!A771="","",'Macrobond Imports'!A771)</f>
        <v>40575</v>
      </c>
      <c r="B772" s="9">
        <f>IF('Macrobond Imports'!B771="","",'Macrobond Imports'!B771)</f>
        <v>104.3</v>
      </c>
      <c r="C772" s="9">
        <f>IF('Macrobond Imports'!C771="","",'Macrobond Imports'!C771)</f>
        <v>108</v>
      </c>
      <c r="D772" s="9">
        <f>IF('Macrobond Imports'!Z771="","",'Macrobond Imports'!Z771)</f>
        <v>102.2</v>
      </c>
      <c r="E772" s="9">
        <f>IF('Macrobond Imports'!BH771="","",'Macrobond Imports'!BH771)</f>
        <v>101.5</v>
      </c>
      <c r="F772" s="9">
        <f>IF('Macrobond Imports'!BJ771="","",'Macrobond Imports'!BJ771)</f>
        <v>102.3</v>
      </c>
      <c r="G772" s="9">
        <f>IF('Macrobond Imports'!BK771="","",'Macrobond Imports'!BK771)</f>
        <v>101.9</v>
      </c>
      <c r="H772" s="9">
        <f>IF('Macrobond Imports'!BL771="","",'Macrobond Imports'!BL771)</f>
        <v>103.6</v>
      </c>
      <c r="I772" s="9" t="str">
        <f>IF('Macrobond Imports'!BS771="","",'Macrobond Imports'!BS771)</f>
        <v/>
      </c>
      <c r="J772" s="9">
        <f>IF('Macrobond Imports'!AA771="","",'Macrobond Imports'!AA771)</f>
        <v>102.3</v>
      </c>
      <c r="K772" s="9">
        <f>IF('Macrobond Imports'!DF771="","",'Macrobond Imports'!DF771)</f>
        <v>194.8</v>
      </c>
      <c r="L772" s="9">
        <f>IF('Macrobond Imports'!EA771="","",'Macrobond Imports'!EA771)</f>
        <v>243.4</v>
      </c>
      <c r="M772" s="9">
        <f>IF('Macrobond Imports'!FA771="","",'Macrobond Imports'!FA771)</f>
        <v>209.2</v>
      </c>
      <c r="N772" s="9">
        <f>IF('Macrobond Imports'!FC771="","",'Macrobond Imports'!FC771)</f>
        <v>188.8</v>
      </c>
      <c r="P772" s="16">
        <f t="shared" si="611"/>
        <v>40575</v>
      </c>
      <c r="Q772" s="17">
        <f t="shared" si="612"/>
        <v>5.7859209257473676E-3</v>
      </c>
      <c r="R772" s="17">
        <f t="shared" si="613"/>
        <v>1.2183692596063667E-2</v>
      </c>
      <c r="S772" s="17">
        <f t="shared" si="614"/>
        <v>9.7943192948091173E-4</v>
      </c>
      <c r="T772" s="17">
        <f t="shared" si="615"/>
        <v>2.9644268774702276E-3</v>
      </c>
      <c r="U772" s="17">
        <f t="shared" si="616"/>
        <v>3.9254170755642637E-3</v>
      </c>
      <c r="V772" s="17">
        <f t="shared" si="617"/>
        <v>4.930966469427922E-3</v>
      </c>
      <c r="W772" s="17">
        <f t="shared" si="618"/>
        <v>4.8496605237633439E-3</v>
      </c>
      <c r="X772" s="17" t="str">
        <f t="shared" si="619"/>
        <v/>
      </c>
      <c r="Y772" s="17">
        <f t="shared" si="620"/>
        <v>3.9254170755642637E-3</v>
      </c>
      <c r="Z772" s="17">
        <f t="shared" si="621"/>
        <v>1.4583333333333393E-2</v>
      </c>
      <c r="AA772" s="17">
        <f t="shared" si="622"/>
        <v>2.5273799494524019E-2</v>
      </c>
      <c r="AB772" s="17">
        <f t="shared" si="623"/>
        <v>1.9990248659190524E-2</v>
      </c>
      <c r="AC772" s="17">
        <f t="shared" si="624"/>
        <v>1.1789924973204746E-2</v>
      </c>
      <c r="AE772" s="17">
        <f t="shared" ca="1" si="625"/>
        <v>3.2673267326732702E-2</v>
      </c>
      <c r="AF772" s="17">
        <f t="shared" ca="1" si="626"/>
        <v>6.5088757396449592E-2</v>
      </c>
      <c r="AG772" s="17">
        <f t="shared" ca="1" si="627"/>
        <v>1.388888888888884E-2</v>
      </c>
      <c r="AH772" s="17" t="str">
        <f t="shared" ca="1" si="628"/>
        <v/>
      </c>
      <c r="AI772" s="17" t="str">
        <f t="shared" ca="1" si="629"/>
        <v/>
      </c>
      <c r="AJ772" s="17" t="str">
        <f t="shared" ca="1" si="630"/>
        <v/>
      </c>
      <c r="AK772" s="17">
        <f t="shared" ca="1" si="631"/>
        <v>3.7037037037036979E-2</v>
      </c>
      <c r="AL772" s="17" t="str">
        <f t="shared" ca="1" si="632"/>
        <v/>
      </c>
      <c r="AM772" s="17">
        <f t="shared" ca="1" si="633"/>
        <v>1.0869565217391353E-2</v>
      </c>
      <c r="AN772" s="17">
        <f t="shared" ca="1" si="634"/>
        <v>7.9822616407982272E-2</v>
      </c>
      <c r="AO772" s="17">
        <f t="shared" ca="1" si="635"/>
        <v>0.16626736942980358</v>
      </c>
      <c r="AP772" s="17">
        <f t="shared" ca="1" si="636"/>
        <v>0.14818880351262353</v>
      </c>
      <c r="AQ772" s="17">
        <f t="shared" ca="1" si="637"/>
        <v>5.8295964125560484E-2</v>
      </c>
      <c r="AS772" s="17">
        <f t="shared" ca="1" si="638"/>
        <v>5.9655691418960766E-2</v>
      </c>
      <c r="AT772" s="17">
        <f t="shared" ca="1" si="639"/>
        <v>0.13216127304861391</v>
      </c>
      <c r="AU772" s="17">
        <f t="shared" ca="1" si="640"/>
        <v>1.9811186473379205E-2</v>
      </c>
      <c r="AV772" s="17">
        <f t="shared" ca="1" si="641"/>
        <v>3.2158246596472484E-2</v>
      </c>
      <c r="AW772" s="17">
        <f t="shared" ca="1" si="642"/>
        <v>4.8329754581383666E-2</v>
      </c>
      <c r="AX772" s="17">
        <f t="shared" ca="1" si="643"/>
        <v>4.4370527993864428E-2</v>
      </c>
      <c r="AY772" s="17">
        <f t="shared" ca="1" si="644"/>
        <v>6.8420680292796909E-2</v>
      </c>
      <c r="AZ772" s="17" t="str">
        <f t="shared" ca="1" si="645"/>
        <v/>
      </c>
      <c r="BA772" s="17">
        <f t="shared" ca="1" si="646"/>
        <v>1.9791582325825674E-2</v>
      </c>
      <c r="BB772" s="17">
        <f t="shared" ca="1" si="647"/>
        <v>0.17005075362275979</v>
      </c>
      <c r="BC772" s="17">
        <f t="shared" ca="1" si="648"/>
        <v>0.50922139240388509</v>
      </c>
      <c r="BD772" s="17">
        <f t="shared" ca="1" si="649"/>
        <v>0.31117202271783606</v>
      </c>
      <c r="BE772" s="17">
        <f t="shared" ca="1" si="650"/>
        <v>0.1304583931516361</v>
      </c>
      <c r="BG772" s="17">
        <f t="shared" ca="1" si="651"/>
        <v>4.9719006797102061E-2</v>
      </c>
      <c r="BH772" s="17">
        <f t="shared" ca="1" si="652"/>
        <v>0.10803324099723022</v>
      </c>
      <c r="BI772" s="17">
        <f t="shared" ca="1" si="653"/>
        <v>1.7847937328062224E-2</v>
      </c>
      <c r="BJ772" s="17">
        <f t="shared" ca="1" si="654"/>
        <v>2.4071355226444435E-2</v>
      </c>
      <c r="BK772" s="17">
        <f t="shared" ca="1" si="655"/>
        <v>4.0277969680191816E-2</v>
      </c>
      <c r="BL772" s="17">
        <f t="shared" ca="1" si="656"/>
        <v>3.4219983187318226E-2</v>
      </c>
      <c r="BM772" s="17">
        <f t="shared" ca="1" si="657"/>
        <v>5.6327160493826911E-2</v>
      </c>
      <c r="BN772" s="17" t="str">
        <f t="shared" ca="1" si="658"/>
        <v/>
      </c>
      <c r="BO772" s="17">
        <f t="shared" ca="1" si="659"/>
        <v>2.1857277882797899E-2</v>
      </c>
      <c r="BP772" s="17">
        <f t="shared" ca="1" si="660"/>
        <v>0.13560036198401693</v>
      </c>
      <c r="BQ772" s="17">
        <f t="shared" ca="1" si="661"/>
        <v>0.32565703795662371</v>
      </c>
      <c r="BR772" s="17">
        <f t="shared" ca="1" si="662"/>
        <v>0.25824637566574915</v>
      </c>
      <c r="BS772" s="17">
        <f t="shared" ca="1" si="663"/>
        <v>9.4081230193138632E-2</v>
      </c>
      <c r="BX772">
        <f>IF('Macrobond Imports'!FG771="","",'Macrobond Imports'!FG771)</f>
        <v>228.5</v>
      </c>
      <c r="BY772">
        <f>IF('Macrobond Imports'!AI771="","",'Macrobond Imports'!AI771)</f>
        <v>107.3</v>
      </c>
      <c r="CA772" s="37">
        <f t="shared" ca="1" si="664"/>
        <v>-3.4888791975578037E-3</v>
      </c>
      <c r="CB772" s="37">
        <f t="shared" ca="1" si="665"/>
        <v>5.7142857142857162E-2</v>
      </c>
    </row>
    <row r="773" spans="1:80" x14ac:dyDescent="0.25">
      <c r="A773" s="10">
        <f>IF('Macrobond Imports'!A772="","",'Macrobond Imports'!A772)</f>
        <v>40603</v>
      </c>
      <c r="B773" s="9">
        <f>IF('Macrobond Imports'!B772="","",'Macrobond Imports'!B772)</f>
        <v>105</v>
      </c>
      <c r="C773" s="9">
        <f>IF('Macrobond Imports'!C772="","",'Macrobond Imports'!C772)</f>
        <v>108.8</v>
      </c>
      <c r="D773" s="9">
        <f>IF('Macrobond Imports'!Z772="","",'Macrobond Imports'!Z772)</f>
        <v>102.8</v>
      </c>
      <c r="E773" s="9">
        <f>IF('Macrobond Imports'!BH772="","",'Macrobond Imports'!BH772)</f>
        <v>102</v>
      </c>
      <c r="F773" s="9">
        <f>IF('Macrobond Imports'!BJ772="","",'Macrobond Imports'!BJ772)</f>
        <v>103</v>
      </c>
      <c r="G773" s="9">
        <f>IF('Macrobond Imports'!BK772="","",'Macrobond Imports'!BK772)</f>
        <v>102.3</v>
      </c>
      <c r="H773" s="9">
        <f>IF('Macrobond Imports'!BL772="","",'Macrobond Imports'!BL772)</f>
        <v>104.1</v>
      </c>
      <c r="I773" s="9" t="str">
        <f>IF('Macrobond Imports'!BS772="","",'Macrobond Imports'!BS772)</f>
        <v/>
      </c>
      <c r="J773" s="9">
        <f>IF('Macrobond Imports'!AA772="","",'Macrobond Imports'!AA772)</f>
        <v>103.7</v>
      </c>
      <c r="K773" s="9">
        <f>IF('Macrobond Imports'!DF772="","",'Macrobond Imports'!DF772)</f>
        <v>197.6</v>
      </c>
      <c r="L773" s="9">
        <f>IF('Macrobond Imports'!EA772="","",'Macrobond Imports'!EA772)</f>
        <v>247.8</v>
      </c>
      <c r="M773" s="9">
        <f>IF('Macrobond Imports'!FA772="","",'Macrobond Imports'!FA772)</f>
        <v>216.4</v>
      </c>
      <c r="N773" s="9">
        <f>IF('Macrobond Imports'!FC772="","",'Macrobond Imports'!FC772)</f>
        <v>190.2</v>
      </c>
      <c r="P773" s="16">
        <f t="shared" si="611"/>
        <v>40603</v>
      </c>
      <c r="Q773" s="17">
        <f t="shared" si="612"/>
        <v>6.7114093959732557E-3</v>
      </c>
      <c r="R773" s="17">
        <f t="shared" si="613"/>
        <v>7.4074074074073071E-3</v>
      </c>
      <c r="S773" s="17">
        <f t="shared" si="614"/>
        <v>5.8708414872798986E-3</v>
      </c>
      <c r="T773" s="17">
        <f t="shared" si="615"/>
        <v>4.9261083743843415E-3</v>
      </c>
      <c r="U773" s="17">
        <f t="shared" si="616"/>
        <v>6.8426197458455462E-3</v>
      </c>
      <c r="V773" s="17">
        <f t="shared" si="617"/>
        <v>3.9254170755642637E-3</v>
      </c>
      <c r="W773" s="17">
        <f t="shared" si="618"/>
        <v>4.8262548262547611E-3</v>
      </c>
      <c r="X773" s="17" t="str">
        <f t="shared" si="619"/>
        <v/>
      </c>
      <c r="Y773" s="17">
        <f t="shared" si="620"/>
        <v>1.3685239491691092E-2</v>
      </c>
      <c r="Z773" s="17">
        <f t="shared" si="621"/>
        <v>1.4373716632443356E-2</v>
      </c>
      <c r="AA773" s="17">
        <f t="shared" si="622"/>
        <v>1.8077239112571863E-2</v>
      </c>
      <c r="AB773" s="17">
        <f t="shared" si="623"/>
        <v>3.441682600382423E-2</v>
      </c>
      <c r="AC773" s="17">
        <f t="shared" si="624"/>
        <v>7.4152542372880603E-3</v>
      </c>
      <c r="AE773" s="17">
        <f t="shared" ca="1" si="625"/>
        <v>3.8575667655786461E-2</v>
      </c>
      <c r="AF773" s="17">
        <f t="shared" ca="1" si="626"/>
        <v>6.562193927522042E-2</v>
      </c>
      <c r="AG773" s="17">
        <f t="shared" ca="1" si="627"/>
        <v>2.2885572139303534E-2</v>
      </c>
      <c r="AH773" s="17" t="str">
        <f t="shared" ca="1" si="628"/>
        <v/>
      </c>
      <c r="AI773" s="17" t="str">
        <f t="shared" ca="1" si="629"/>
        <v/>
      </c>
      <c r="AJ773" s="17" t="str">
        <f t="shared" ca="1" si="630"/>
        <v/>
      </c>
      <c r="AK773" s="17">
        <f t="shared" ca="1" si="631"/>
        <v>4.2042042042041983E-2</v>
      </c>
      <c r="AL773" s="17" t="str">
        <f t="shared" ca="1" si="632"/>
        <v/>
      </c>
      <c r="AM773" s="17">
        <f t="shared" ca="1" si="633"/>
        <v>2.3692003948667439E-2</v>
      </c>
      <c r="AN773" s="17">
        <f t="shared" ca="1" si="634"/>
        <v>8.9906232763375504E-2</v>
      </c>
      <c r="AO773" s="17">
        <f t="shared" ca="1" si="635"/>
        <v>0.16831683168316847</v>
      </c>
      <c r="AP773" s="17">
        <f t="shared" ca="1" si="636"/>
        <v>0.18122270742358082</v>
      </c>
      <c r="AQ773" s="17">
        <f t="shared" ca="1" si="637"/>
        <v>5.9020044543429906E-2</v>
      </c>
      <c r="AS773" s="17">
        <f t="shared" ca="1" si="638"/>
        <v>7.577769425133174E-2</v>
      </c>
      <c r="AT773" s="17">
        <f t="shared" ca="1" si="639"/>
        <v>0.12257568772961402</v>
      </c>
      <c r="AU773" s="17">
        <f t="shared" ca="1" si="640"/>
        <v>4.3971510052349227E-2</v>
      </c>
      <c r="AV773" s="17">
        <f t="shared" ca="1" si="641"/>
        <v>4.8476156571849893E-2</v>
      </c>
      <c r="AW773" s="17">
        <f t="shared" ca="1" si="642"/>
        <v>6.4626026097890588E-2</v>
      </c>
      <c r="AX773" s="17">
        <f t="shared" ca="1" si="643"/>
        <v>5.248772570172977E-2</v>
      </c>
      <c r="AY773" s="17">
        <f t="shared" ca="1" si="644"/>
        <v>7.2260686352500825E-2</v>
      </c>
      <c r="AZ773" s="17" t="str">
        <f t="shared" ca="1" si="645"/>
        <v/>
      </c>
      <c r="BA773" s="17">
        <f t="shared" ca="1" si="646"/>
        <v>6.8351929012345547E-2</v>
      </c>
      <c r="BB773" s="17">
        <f t="shared" ca="1" si="647"/>
        <v>0.18725854816769072</v>
      </c>
      <c r="BC773" s="17">
        <f t="shared" ca="1" si="648"/>
        <v>0.35208847439578728</v>
      </c>
      <c r="BD773" s="17">
        <f t="shared" ca="1" si="649"/>
        <v>0.33553085539912808</v>
      </c>
      <c r="BE773" s="17">
        <f t="shared" ca="1" si="650"/>
        <v>0.13927061642727545</v>
      </c>
      <c r="BG773" s="17">
        <f t="shared" ca="1" si="651"/>
        <v>5.7613812196565695E-2</v>
      </c>
      <c r="BH773" s="17">
        <f t="shared" ca="1" si="652"/>
        <v>0.11579225186162678</v>
      </c>
      <c r="BI773" s="17">
        <f t="shared" ca="1" si="653"/>
        <v>2.3761547523095006E-2</v>
      </c>
      <c r="BJ773" s="17">
        <f t="shared" ca="1" si="654"/>
        <v>3.0073513031855681E-2</v>
      </c>
      <c r="BK773" s="17">
        <f t="shared" ca="1" si="655"/>
        <v>5.0370040345536049E-2</v>
      </c>
      <c r="BL773" s="17">
        <f t="shared" ca="1" si="656"/>
        <v>3.6141679661394477E-2</v>
      </c>
      <c r="BM773" s="17">
        <f t="shared" ca="1" si="657"/>
        <v>6.2328203117341552E-2</v>
      </c>
      <c r="BN773" s="17" t="str">
        <f t="shared" ca="1" si="658"/>
        <v/>
      </c>
      <c r="BO773" s="17">
        <f t="shared" ca="1" si="659"/>
        <v>3.1587399190937671E-2</v>
      </c>
      <c r="BP773" s="17">
        <f t="shared" ca="1" si="660"/>
        <v>0.15958274246597703</v>
      </c>
      <c r="BQ773" s="17">
        <f t="shared" ca="1" si="661"/>
        <v>0.39638682687919191</v>
      </c>
      <c r="BR773" s="17">
        <f t="shared" ca="1" si="662"/>
        <v>0.33060406162910727</v>
      </c>
      <c r="BS773" s="17">
        <f t="shared" ca="1" si="663"/>
        <v>0.10546218602949842</v>
      </c>
      <c r="BX773">
        <f>IF('Macrobond Imports'!FG772="","",'Macrobond Imports'!FG772)</f>
        <v>240.9</v>
      </c>
      <c r="BY773">
        <f>IF('Macrobond Imports'!AI772="","",'Macrobond Imports'!AI772)</f>
        <v>108.7</v>
      </c>
      <c r="CA773" s="37">
        <f t="shared" ca="1" si="664"/>
        <v>6.4516129032258007E-2</v>
      </c>
      <c r="CB773" s="37">
        <f t="shared" ca="1" si="665"/>
        <v>6.7779960707269105E-2</v>
      </c>
    </row>
    <row r="774" spans="1:80" x14ac:dyDescent="0.25">
      <c r="A774" s="10">
        <f>IF('Macrobond Imports'!A773="","",'Macrobond Imports'!A773)</f>
        <v>40634</v>
      </c>
      <c r="B774" s="9">
        <f>IF('Macrobond Imports'!B773="","",'Macrobond Imports'!B773)</f>
        <v>105.5</v>
      </c>
      <c r="C774" s="9">
        <f>IF('Macrobond Imports'!C773="","",'Macrobond Imports'!C773)</f>
        <v>109.9</v>
      </c>
      <c r="D774" s="9">
        <f>IF('Macrobond Imports'!Z773="","",'Macrobond Imports'!Z773)</f>
        <v>103.1</v>
      </c>
      <c r="E774" s="9">
        <f>IF('Macrobond Imports'!BH773="","",'Macrobond Imports'!BH773)</f>
        <v>102.3</v>
      </c>
      <c r="F774" s="9">
        <f>IF('Macrobond Imports'!BJ773="","",'Macrobond Imports'!BJ773)</f>
        <v>103.6</v>
      </c>
      <c r="G774" s="9">
        <f>IF('Macrobond Imports'!BK773="","",'Macrobond Imports'!BK773)</f>
        <v>102.7</v>
      </c>
      <c r="H774" s="9">
        <f>IF('Macrobond Imports'!BL773="","",'Macrobond Imports'!BL773)</f>
        <v>104.9</v>
      </c>
      <c r="I774" s="9" t="str">
        <f>IF('Macrobond Imports'!BS773="","",'Macrobond Imports'!BS773)</f>
        <v/>
      </c>
      <c r="J774" s="9">
        <f>IF('Macrobond Imports'!AA773="","",'Macrobond Imports'!AA773)</f>
        <v>103.7</v>
      </c>
      <c r="K774" s="9">
        <f>IF('Macrobond Imports'!DF773="","",'Macrobond Imports'!DF773)</f>
        <v>200.2</v>
      </c>
      <c r="L774" s="9">
        <f>IF('Macrobond Imports'!EA773="","",'Macrobond Imports'!EA773)</f>
        <v>260.3</v>
      </c>
      <c r="M774" s="9">
        <f>IF('Macrobond Imports'!FA773="","",'Macrobond Imports'!FA773)</f>
        <v>220.2</v>
      </c>
      <c r="N774" s="9">
        <f>IF('Macrobond Imports'!FC773="","",'Macrobond Imports'!FC773)</f>
        <v>192.4</v>
      </c>
      <c r="P774" s="16">
        <f t="shared" si="611"/>
        <v>40634</v>
      </c>
      <c r="Q774" s="17">
        <f t="shared" si="612"/>
        <v>4.761904761904745E-3</v>
      </c>
      <c r="R774" s="17">
        <f t="shared" si="613"/>
        <v>1.0110294117647189E-2</v>
      </c>
      <c r="S774" s="17">
        <f t="shared" si="614"/>
        <v>2.9182879377431803E-3</v>
      </c>
      <c r="T774" s="17">
        <f t="shared" si="615"/>
        <v>2.9411764705882248E-3</v>
      </c>
      <c r="U774" s="17">
        <f t="shared" si="616"/>
        <v>5.8252427184466438E-3</v>
      </c>
      <c r="V774" s="17">
        <f t="shared" si="617"/>
        <v>3.910068426197455E-3</v>
      </c>
      <c r="W774" s="17">
        <f t="shared" si="618"/>
        <v>7.6849183477427641E-3</v>
      </c>
      <c r="X774" s="17" t="str">
        <f t="shared" si="619"/>
        <v/>
      </c>
      <c r="Y774" s="17">
        <f t="shared" si="620"/>
        <v>0</v>
      </c>
      <c r="Z774" s="17">
        <f t="shared" si="621"/>
        <v>1.3157894736842035E-2</v>
      </c>
      <c r="AA774" s="17">
        <f t="shared" si="622"/>
        <v>5.0443906376109737E-2</v>
      </c>
      <c r="AB774" s="17">
        <f t="shared" si="623"/>
        <v>1.7560073937153309E-2</v>
      </c>
      <c r="AC774" s="17">
        <f t="shared" si="624"/>
        <v>1.15667718191379E-2</v>
      </c>
      <c r="AE774" s="17">
        <f t="shared" ca="1" si="625"/>
        <v>4.0433925049309538E-2</v>
      </c>
      <c r="AF774" s="17">
        <f t="shared" ca="1" si="626"/>
        <v>7.4291300097751867E-2</v>
      </c>
      <c r="AG774" s="17">
        <f t="shared" ca="1" si="627"/>
        <v>2.1803766105054301E-2</v>
      </c>
      <c r="AH774" s="17">
        <f t="shared" ca="1" si="628"/>
        <v>2.4024024024023927E-2</v>
      </c>
      <c r="AI774" s="17">
        <f t="shared" ca="1" si="629"/>
        <v>3.8076152304609145E-2</v>
      </c>
      <c r="AJ774" s="17">
        <f t="shared" ca="1" si="630"/>
        <v>2.8028028028028062E-2</v>
      </c>
      <c r="AK774" s="17">
        <f t="shared" ca="1" si="631"/>
        <v>4.6906187624750517E-2</v>
      </c>
      <c r="AL774" s="17" t="str">
        <f t="shared" ca="1" si="632"/>
        <v/>
      </c>
      <c r="AM774" s="17">
        <f t="shared" ca="1" si="633"/>
        <v>2.0669291338582862E-2</v>
      </c>
      <c r="AN774" s="17">
        <f t="shared" ca="1" si="634"/>
        <v>9.578544061302674E-2</v>
      </c>
      <c r="AO774" s="17">
        <f t="shared" ca="1" si="635"/>
        <v>0.2359924026590694</v>
      </c>
      <c r="AP774" s="17">
        <f t="shared" ca="1" si="636"/>
        <v>0.19804134929270933</v>
      </c>
      <c r="AQ774" s="17">
        <f t="shared" ca="1" si="637"/>
        <v>6.0639470782800409E-2</v>
      </c>
      <c r="AS774" s="17">
        <f t="shared" ca="1" si="638"/>
        <v>7.125981247287605E-2</v>
      </c>
      <c r="AT774" s="17">
        <f t="shared" ca="1" si="639"/>
        <v>0.12546784609800032</v>
      </c>
      <c r="AU774" s="17">
        <f t="shared" ca="1" si="640"/>
        <v>3.9756616749137441E-2</v>
      </c>
      <c r="AV774" s="17">
        <f t="shared" ca="1" si="641"/>
        <v>4.4192296362041583E-2</v>
      </c>
      <c r="AW774" s="17">
        <f t="shared" ca="1" si="642"/>
        <v>6.8420680292796909E-2</v>
      </c>
      <c r="AX774" s="17">
        <f t="shared" ca="1" si="643"/>
        <v>5.2276700594482195E-2</v>
      </c>
      <c r="AY774" s="17">
        <f t="shared" ca="1" si="644"/>
        <v>7.1685344367509396E-2</v>
      </c>
      <c r="AZ774" s="17" t="str">
        <f t="shared" ca="1" si="645"/>
        <v/>
      </c>
      <c r="BA774" s="17">
        <f t="shared" ca="1" si="646"/>
        <v>7.255183325468928E-2</v>
      </c>
      <c r="BB774" s="17">
        <f t="shared" ca="1" si="647"/>
        <v>0.18209227102891901</v>
      </c>
      <c r="BC774" s="17">
        <f t="shared" ca="1" si="648"/>
        <v>0.44535261974513141</v>
      </c>
      <c r="BD774" s="17">
        <f t="shared" ca="1" si="649"/>
        <v>0.32863783985334627</v>
      </c>
      <c r="BE774" s="17">
        <f t="shared" ca="1" si="650"/>
        <v>0.13024791139133685</v>
      </c>
      <c r="BG774" s="17">
        <f t="shared" ca="1" si="651"/>
        <v>5.9393218322427277E-2</v>
      </c>
      <c r="BH774" s="17">
        <f t="shared" ca="1" si="652"/>
        <v>0.11453555059099507</v>
      </c>
      <c r="BI774" s="17">
        <f t="shared" ca="1" si="653"/>
        <v>2.9745528241056363E-2</v>
      </c>
      <c r="BJ774" s="17">
        <f t="shared" ca="1" si="654"/>
        <v>3.4082779663964446E-2</v>
      </c>
      <c r="BK774" s="17">
        <f t="shared" ca="1" si="655"/>
        <v>5.4234388030028668E-2</v>
      </c>
      <c r="BL774" s="17">
        <f t="shared" ca="1" si="656"/>
        <v>4.2185258231920653E-2</v>
      </c>
      <c r="BM774" s="17">
        <f t="shared" ca="1" si="657"/>
        <v>6.8117158873061801E-2</v>
      </c>
      <c r="BN774" s="17" t="str">
        <f t="shared" ca="1" si="658"/>
        <v/>
      </c>
      <c r="BO774" s="17">
        <f t="shared" ca="1" si="659"/>
        <v>3.7676440958619439E-2</v>
      </c>
      <c r="BP774" s="17">
        <f t="shared" ca="1" si="660"/>
        <v>0.1622628027846722</v>
      </c>
      <c r="BQ774" s="17">
        <f t="shared" ca="1" si="661"/>
        <v>0.43889422158041169</v>
      </c>
      <c r="BR774" s="17">
        <f t="shared" ca="1" si="662"/>
        <v>0.29768989016159253</v>
      </c>
      <c r="BS774" s="17">
        <f t="shared" ca="1" si="663"/>
        <v>0.11755102040816334</v>
      </c>
      <c r="BX774">
        <f>IF('Macrobond Imports'!FG773="","",'Macrobond Imports'!FG773)</f>
        <v>260.10000000000002</v>
      </c>
      <c r="BY774">
        <f>IF('Macrobond Imports'!AI773="","",'Macrobond Imports'!AI773)</f>
        <v>109.3</v>
      </c>
      <c r="CA774" s="37">
        <f t="shared" ca="1" si="664"/>
        <v>0.20696055684454762</v>
      </c>
      <c r="CB774" s="37">
        <f t="shared" ca="1" si="665"/>
        <v>7.0519098922624979E-2</v>
      </c>
    </row>
    <row r="775" spans="1:80" x14ac:dyDescent="0.25">
      <c r="A775" s="10">
        <f>IF('Macrobond Imports'!A774="","",'Macrobond Imports'!A774)</f>
        <v>40664</v>
      </c>
      <c r="B775" s="9">
        <f>IF('Macrobond Imports'!B774="","",'Macrobond Imports'!B774)</f>
        <v>105.8</v>
      </c>
      <c r="C775" s="9">
        <f>IF('Macrobond Imports'!C774="","",'Macrobond Imports'!C774)</f>
        <v>110.4</v>
      </c>
      <c r="D775" s="9">
        <f>IF('Macrobond Imports'!Z774="","",'Macrobond Imports'!Z774)</f>
        <v>103.3</v>
      </c>
      <c r="E775" s="9">
        <f>IF('Macrobond Imports'!BH774="","",'Macrobond Imports'!BH774)</f>
        <v>102.5</v>
      </c>
      <c r="F775" s="9">
        <f>IF('Macrobond Imports'!BJ774="","",'Macrobond Imports'!BJ774)</f>
        <v>104</v>
      </c>
      <c r="G775" s="9">
        <f>IF('Macrobond Imports'!BK774="","",'Macrobond Imports'!BK774)</f>
        <v>102.8</v>
      </c>
      <c r="H775" s="9">
        <f>IF('Macrobond Imports'!BL774="","",'Macrobond Imports'!BL774)</f>
        <v>105.1</v>
      </c>
      <c r="I775" s="9" t="str">
        <f>IF('Macrobond Imports'!BS774="","",'Macrobond Imports'!BS774)</f>
        <v/>
      </c>
      <c r="J775" s="9">
        <f>IF('Macrobond Imports'!AA774="","",'Macrobond Imports'!AA774)</f>
        <v>104.4</v>
      </c>
      <c r="K775" s="9">
        <f>IF('Macrobond Imports'!DF774="","",'Macrobond Imports'!DF774)</f>
        <v>202</v>
      </c>
      <c r="L775" s="9">
        <f>IF('Macrobond Imports'!EA774="","",'Macrobond Imports'!EA774)</f>
        <v>253.1</v>
      </c>
      <c r="M775" s="9">
        <f>IF('Macrobond Imports'!FA774="","",'Macrobond Imports'!FA774)</f>
        <v>224.8</v>
      </c>
      <c r="N775" s="9">
        <f>IF('Macrobond Imports'!FC774="","",'Macrobond Imports'!FC774)</f>
        <v>193.5</v>
      </c>
      <c r="P775" s="16">
        <f t="shared" ref="P775:P838" si="666">A775</f>
        <v>40664</v>
      </c>
      <c r="Q775" s="17">
        <f t="shared" ref="Q775:Q838" si="667">IF(OR(B775="",N(B774)=0),"",B775/B774-1)</f>
        <v>2.8436018957345155E-3</v>
      </c>
      <c r="R775" s="17">
        <f t="shared" ref="R775:R838" si="668">IF(OR(C775="",N(C774)=0),"",C775/C774-1)</f>
        <v>4.5495905368517775E-3</v>
      </c>
      <c r="S775" s="17">
        <f t="shared" ref="S775:S838" si="669">IF(OR(D775="",N(D774)=0),"",D775/D774-1)</f>
        <v>1.9398642095054264E-3</v>
      </c>
      <c r="T775" s="17">
        <f t="shared" ref="T775:T838" si="670">IF(OR(E775="",N(E774)=0),"",E775/E774-1)</f>
        <v>1.9550342130987275E-3</v>
      </c>
      <c r="U775" s="17">
        <f t="shared" ref="U775:U838" si="671">IF(OR(F775="",N(F774)=0),"",F775/F774-1)</f>
        <v>3.8610038610038533E-3</v>
      </c>
      <c r="V775" s="17">
        <f t="shared" ref="V775:V838" si="672">IF(OR(G775="",N(G774)=0),"",G775/G774-1)</f>
        <v>9.7370983446931625E-4</v>
      </c>
      <c r="W775" s="17">
        <f t="shared" ref="W775:W838" si="673">IF(OR(H775="",N(H774)=0),"",H775/H774-1)</f>
        <v>1.9065776930409228E-3</v>
      </c>
      <c r="X775" s="17" t="str">
        <f t="shared" ref="X775:X838" si="674">IF(OR(I775="",N(I774)=0),"",I775/I774-1)</f>
        <v/>
      </c>
      <c r="Y775" s="17">
        <f t="shared" ref="Y775:Y838" si="675">IF(OR(J775="",N(J774)=0),"",J775/J774-1)</f>
        <v>6.7502410800386325E-3</v>
      </c>
      <c r="Z775" s="17">
        <f t="shared" ref="Z775:Z838" si="676">IF(OR(K775="",N(K774)=0),"",K775/K774-1)</f>
        <v>8.9910089910090196E-3</v>
      </c>
      <c r="AA775" s="17">
        <f t="shared" ref="AA775:AA838" si="677">IF(OR(L775="",N(L774)=0),"",L775/L774-1)</f>
        <v>-2.7660391855551358E-2</v>
      </c>
      <c r="AB775" s="17">
        <f t="shared" ref="AB775:AB838" si="678">IF(OR(M775="",N(M774)=0),"",M775/M774-1)</f>
        <v>2.0890099909173676E-2</v>
      </c>
      <c r="AC775" s="17">
        <f t="shared" ref="AC775:AC838" si="679">IF(OR(N775="",N(N774)=0),"",N775/N774-1)</f>
        <v>5.717255717255787E-3</v>
      </c>
      <c r="AE775" s="17">
        <f t="shared" ref="AE775:AE838" ca="1" si="680">IFERROR(IF(OR(B775="",OFFSET(B775,-12,0)=""),"",B775/OFFSET(B775,-12,0)-1),"")</f>
        <v>4.1338582677165281E-2</v>
      </c>
      <c r="AF775" s="17">
        <f t="shared" ref="AF775:AF838" ca="1" si="681">IFERROR(IF(OR(C775="",OFFSET(C775,-12,0)=""),"",C775/OFFSET(C775,-12,0)-1),"")</f>
        <v>7.9178885630498685E-2</v>
      </c>
      <c r="AG775" s="17">
        <f t="shared" ref="AG775:AG838" ca="1" si="682">IFERROR(IF(OR(D775="",OFFSET(D775,-12,0)=""),"",D775/OFFSET(D775,-12,0)-1),"")</f>
        <v>1.9743336623889496E-2</v>
      </c>
      <c r="AH775" s="17">
        <f t="shared" ref="AH775:AH838" ca="1" si="683">IFERROR(IF(OR(E775="",OFFSET(E775,-12,0)=""),"",E775/OFFSET(E775,-12,0)-1),"")</f>
        <v>2.2954091816367317E-2</v>
      </c>
      <c r="AI775" s="17">
        <f t="shared" ref="AI775:AI838" ca="1" si="684">IFERROR(IF(OR(F775="",OFFSET(F775,-12,0)=""),"",F775/OFFSET(F775,-12,0)-1),"")</f>
        <v>4.0000000000000036E-2</v>
      </c>
      <c r="AJ775" s="17">
        <f t="shared" ref="AJ775:AJ838" ca="1" si="685">IFERROR(IF(OR(G775="",OFFSET(G775,-12,0)=""),"",G775/OFFSET(G775,-12,0)-1),"")</f>
        <v>2.5948103792415189E-2</v>
      </c>
      <c r="AK775" s="17">
        <f t="shared" ref="AK775:AK838" ca="1" si="686">IFERROR(IF(OR(H775="",OFFSET(H775,-12,0)=""),"",H775/OFFSET(H775,-12,0)-1),"")</f>
        <v>4.6812749003984022E-2</v>
      </c>
      <c r="AL775" s="17" t="str">
        <f t="shared" ref="AL775:AL838" ca="1" si="687">IFERROR(IF(OR(I775="",OFFSET(I775,-12,0)=""),"",I775/OFFSET(I775,-12,0)-1),"")</f>
        <v/>
      </c>
      <c r="AM775" s="17">
        <f t="shared" ref="AM775:AM838" ca="1" si="688">IFERROR(IF(OR(J775="",OFFSET(J775,-12,0)=""),"",J775/OFFSET(J775,-12,0)-1),"")</f>
        <v>2.0527859237536639E-2</v>
      </c>
      <c r="AN775" s="17">
        <f t="shared" ref="AN775:AN838" ca="1" si="689">IFERROR(IF(OR(K775="",OFFSET(K775,-12,0)=""),"",K775/OFFSET(K775,-12,0)-1),"")</f>
        <v>0.10141766630316251</v>
      </c>
      <c r="AO775" s="17">
        <f t="shared" ref="AO775:AO838" ca="1" si="690">IFERROR(IF(OR(L775="",OFFSET(L775,-12,0)=""),"",L775/OFFSET(L775,-12,0)-1),"")</f>
        <v>0.22744907856450047</v>
      </c>
      <c r="AP775" s="17">
        <f t="shared" ref="AP775:AP838" ca="1" si="691">IFERROR(IF(OR(M775="",OFFSET(M775,-12,0)=""),"",M775/OFFSET(M775,-12,0)-1),"")</f>
        <v>0.21513513513513516</v>
      </c>
      <c r="AQ775" s="17">
        <f t="shared" ref="AQ775:AQ838" ca="1" si="692">IFERROR(IF(OR(N775="",OFFSET(N775,-12,0)=""),"",N775/OFFSET(N775,-12,0)-1),"")</f>
        <v>6.4356435643564192E-2</v>
      </c>
      <c r="AS775" s="17">
        <f t="shared" ref="AS775:AS838" ca="1" si="693">IFERROR(IF(OR(B775="",OFFSET(B775,-3,0)=""),"",(B775/OFFSET(B775,-3,0))^4-1),"")</f>
        <v>5.8779288273644426E-2</v>
      </c>
      <c r="AT775" s="17">
        <f t="shared" ref="AT775:AT838" ca="1" si="694">IFERROR(IF(OR(C775="",OFFSET(C775,-3,0)=""),"",(C775/OFFSET(C775,-3,0))^4-1),"")</f>
        <v>9.1895991464716165E-2</v>
      </c>
      <c r="AU775" s="17">
        <f t="shared" ref="AU775:AU838" ca="1" si="695">IFERROR(IF(OR(D775="",OFFSET(D775,-3,0)=""),"",(D775/OFFSET(D775,-3,0))^4-1),"")</f>
        <v>4.3752918580652223E-2</v>
      </c>
      <c r="AV775" s="17">
        <f t="shared" ref="AV775:AV838" ca="1" si="696">IFERROR(IF(OR(E775="",OFFSET(E775,-3,0)=""),"",(E775/OFFSET(E775,-3,0))^4-1),"")</f>
        <v>3.999509873407936E-2</v>
      </c>
      <c r="AW775" s="17">
        <f t="shared" ref="AW775:AW838" ca="1" si="697">IFERROR(IF(OR(F775="",OFFSET(F775,-3,0)=""),"",(F775/OFFSET(F775,-3,0))^4-1),"")</f>
        <v>6.8146501409716009E-2</v>
      </c>
      <c r="AX775" s="17">
        <f t="shared" ref="AX775:AX838" ca="1" si="698">IFERROR(IF(OR(G775="",OFFSET(G775,-3,0)=""),"",(G775/OFFSET(G775,-3,0))^4-1),"")</f>
        <v>3.579956098857684E-2</v>
      </c>
      <c r="AY775" s="17">
        <f t="shared" ref="AY775:AY838" ca="1" si="699">IFERROR(IF(OR(H775="",OFFSET(H775,-3,0)=""),"",(H775/OFFSET(H775,-3,0))^4-1),"")</f>
        <v>5.918505058792789E-2</v>
      </c>
      <c r="AZ775" s="17" t="str">
        <f t="shared" ref="AZ775:AZ838" ca="1" si="700">IFERROR(IF(OR(I775="",OFFSET(I775,-3,0)=""),"",(I775/OFFSET(I775,-3,0))^4-1),"")</f>
        <v/>
      </c>
      <c r="BA775" s="17">
        <f t="shared" ref="BA775:BA838" ca="1" si="701">IFERROR(IF(OR(J775="",OFFSET(J775,-3,0)=""),"",(J775/OFFSET(J775,-3,0))^4-1),"")</f>
        <v>8.4674573736619019E-2</v>
      </c>
      <c r="BB775" s="17">
        <f t="shared" ref="BB775:BB838" ca="1" si="702">IFERROR(IF(OR(K775="",OFFSET(K775,-3,0)=""),"",(K775/OFFSET(K775,-3,0))^4-1),"")</f>
        <v>0.15624446727209773</v>
      </c>
      <c r="BC775" s="17">
        <f t="shared" ref="BC775:BC838" ca="1" si="703">IFERROR(IF(OR(L775="",OFFSET(L775,-3,0)=""),"",(L775/OFFSET(L775,-3,0))^4-1),"")</f>
        <v>0.16919321133543352</v>
      </c>
      <c r="BD775" s="17">
        <f t="shared" ref="BD775:BD838" ca="1" si="704">IFERROR(IF(OR(M775="",OFFSET(M775,-3,0)=""),"",(M775/OFFSET(M775,-3,0))^4-1),"")</f>
        <v>0.33333262781790896</v>
      </c>
      <c r="BE775" s="17">
        <f t="shared" ref="BE775:BE838" ca="1" si="705">IFERROR(IF(OR(N775="",OFFSET(N775,-3,0)=""),"",(N775/OFFSET(N775,-3,0))^4-1),"")</f>
        <v>0.10335665177162223</v>
      </c>
      <c r="BG775" s="17">
        <f t="shared" ref="BG775:BG838" ca="1" si="706">IFERROR(IF(OR(B775="",OFFSET(B775,-6,0)=""),"",(B775/OFFSET(B775,-6,0))^2-1),"")</f>
        <v>5.9217399203621346E-2</v>
      </c>
      <c r="BH775" s="17">
        <f t="shared" ref="BH775:BH838" ca="1" si="707">IFERROR(IF(OR(C775="",OFFSET(C775,-6,0)=""),"",(C775/OFFSET(C775,-6,0))^2-1),"")</f>
        <v>0.1118463723614751</v>
      </c>
      <c r="BI775" s="17">
        <f t="shared" ref="BI775:BI838" ca="1" si="708">IFERROR(IF(OR(D775="",OFFSET(D775,-6,0)=""),"",(D775/OFFSET(D775,-6,0))^2-1),"")</f>
        <v>3.171260643785212E-2</v>
      </c>
      <c r="BJ775" s="17">
        <f t="shared" ref="BJ775:BJ838" ca="1" si="709">IFERROR(IF(OR(E775="",OFFSET(E775,-6,0)=""),"",(E775/OFFSET(E775,-6,0))^2-1),"")</f>
        <v>3.6069262925164436E-2</v>
      </c>
      <c r="BK775" s="17">
        <f t="shared" ref="BK775:BK838" ca="1" si="710">IFERROR(IF(OR(F775="",OFFSET(F775,-6,0)=""),"",(F775/OFFSET(F775,-6,0))^2-1),"")</f>
        <v>5.819174050821796E-2</v>
      </c>
      <c r="BL775" s="17">
        <f t="shared" ref="BL775:BL838" ca="1" si="711">IFERROR(IF(OR(G775="",OFFSET(G775,-6,0)=""),"",(G775/OFFSET(G775,-6,0))^2-1),"")</f>
        <v>4.0076215671453586E-2</v>
      </c>
      <c r="BM775" s="17">
        <f t="shared" ref="BM775:BM838" ca="1" si="712">IFERROR(IF(OR(H775="",OFFSET(H775,-6,0)=""),"",(H775/OFFSET(H775,-6,0))^2-1),"")</f>
        <v>6.3792842758924717E-2</v>
      </c>
      <c r="BN775" s="17" t="str">
        <f t="shared" ref="BN775:BN838" ca="1" si="713">IFERROR(IF(OR(I775="",OFFSET(I775,-6,0)=""),"",(I775/OFFSET(I775,-6,0))^2-1),"")</f>
        <v/>
      </c>
      <c r="BO775" s="17">
        <f t="shared" ref="BO775:BO838" ca="1" si="714">IFERROR(IF(OR(J775="",OFFSET(J775,-6,0)=""),"",(J775/OFFSET(J775,-6,0))^2-1),"")</f>
        <v>5.1732855747816497E-2</v>
      </c>
      <c r="BP775" s="17">
        <f t="shared" ref="BP775:BP838" ca="1" si="715">IFERROR(IF(OR(K775="",OFFSET(K775,-6,0)=""),"",(K775/OFFSET(K775,-6,0))^2-1),"")</f>
        <v>0.16312712559885911</v>
      </c>
      <c r="BQ775" s="17">
        <f t="shared" ref="BQ775:BQ838" ca="1" si="716">IFERROR(IF(OR(L775="",OFFSET(L775,-6,0)=""),"",(L775/OFFSET(L775,-6,0))^2-1),"")</f>
        <v>0.32837171243625618</v>
      </c>
      <c r="BR775" s="17">
        <f t="shared" ref="BR775:BR838" ca="1" si="717">IFERROR(IF(OR(M775="",OFFSET(M775,-6,0)=""),"",(M775/OFFSET(M775,-6,0))^2-1),"")</f>
        <v>0.3222058987055294</v>
      </c>
      <c r="BS775" s="17">
        <f t="shared" ref="BS775:BS838" ca="1" si="718">IFERROR(IF(OR(N775="",OFFSET(N775,-6,0)=""),"",(N775/OFFSET(N775,-6,0))^2-1),"")</f>
        <v>0.11682531652667927</v>
      </c>
      <c r="BX775">
        <f>IF('Macrobond Imports'!FG774="","",'Macrobond Imports'!FG774)</f>
        <v>251.6</v>
      </c>
      <c r="BY775">
        <f>IF('Macrobond Imports'!AI774="","",'Macrobond Imports'!AI774)</f>
        <v>110.3</v>
      </c>
      <c r="CA775" s="37">
        <f t="shared" ref="CA775:CA838" ca="1" si="719">IFERROR(IF(OR(BX775="",OFFSET(BX775,-12,0)=""),"",BX775/OFFSET(BX775,-12,0)-1),"")</f>
        <v>0.22373540856031138</v>
      </c>
      <c r="CB775" s="37">
        <f t="shared" ref="CB775:CB838" ca="1" si="720">IFERROR(IF(OR(BY775="",OFFSET(BY775,-12,0)=""),"",BY775/OFFSET(BY775,-12,0)-1),"")</f>
        <v>7.504873294346992E-2</v>
      </c>
    </row>
    <row r="776" spans="1:80" x14ac:dyDescent="0.25">
      <c r="A776" s="10">
        <f>IF('Macrobond Imports'!A775="","",'Macrobond Imports'!A775)</f>
        <v>40695</v>
      </c>
      <c r="B776" s="9">
        <f>IF('Macrobond Imports'!B775="","",'Macrobond Imports'!B775)</f>
        <v>105.9</v>
      </c>
      <c r="C776" s="9">
        <f>IF('Macrobond Imports'!C775="","",'Macrobond Imports'!C775)</f>
        <v>110.2</v>
      </c>
      <c r="D776" s="9">
        <f>IF('Macrobond Imports'!Z775="","",'Macrobond Imports'!Z775)</f>
        <v>103.5</v>
      </c>
      <c r="E776" s="9">
        <f>IF('Macrobond Imports'!BH775="","",'Macrobond Imports'!BH775)</f>
        <v>102.7</v>
      </c>
      <c r="F776" s="9">
        <f>IF('Macrobond Imports'!BJ775="","",'Macrobond Imports'!BJ775)</f>
        <v>104</v>
      </c>
      <c r="G776" s="9">
        <f>IF('Macrobond Imports'!BK775="","",'Macrobond Imports'!BK775)</f>
        <v>103</v>
      </c>
      <c r="H776" s="9">
        <f>IF('Macrobond Imports'!BL775="","",'Macrobond Imports'!BL775)</f>
        <v>105.1</v>
      </c>
      <c r="I776" s="9" t="str">
        <f>IF('Macrobond Imports'!BS775="","",'Macrobond Imports'!BS775)</f>
        <v/>
      </c>
      <c r="J776" s="9">
        <f>IF('Macrobond Imports'!AA775="","",'Macrobond Imports'!AA775)</f>
        <v>104.4</v>
      </c>
      <c r="K776" s="9">
        <f>IF('Macrobond Imports'!DF775="","",'Macrobond Imports'!DF775)</f>
        <v>202.2</v>
      </c>
      <c r="L776" s="9">
        <f>IF('Macrobond Imports'!EA775="","",'Macrobond Imports'!EA775)</f>
        <v>253.8</v>
      </c>
      <c r="M776" s="9">
        <f>IF('Macrobond Imports'!FA775="","",'Macrobond Imports'!FA775)</f>
        <v>225.1</v>
      </c>
      <c r="N776" s="9">
        <f>IF('Macrobond Imports'!FC775="","",'Macrobond Imports'!FC775)</f>
        <v>193.7</v>
      </c>
      <c r="P776" s="16">
        <f t="shared" si="666"/>
        <v>40695</v>
      </c>
      <c r="Q776" s="17">
        <f t="shared" si="667"/>
        <v>9.4517958412110303E-4</v>
      </c>
      <c r="R776" s="17">
        <f t="shared" si="668"/>
        <v>-1.8115942028985588E-3</v>
      </c>
      <c r="S776" s="17">
        <f t="shared" si="669"/>
        <v>1.9361084220717029E-3</v>
      </c>
      <c r="T776" s="17">
        <f t="shared" si="670"/>
        <v>1.9512195121951237E-3</v>
      </c>
      <c r="U776" s="17">
        <f t="shared" si="671"/>
        <v>0</v>
      </c>
      <c r="V776" s="17">
        <f t="shared" si="672"/>
        <v>1.9455252918287869E-3</v>
      </c>
      <c r="W776" s="17">
        <f t="shared" si="673"/>
        <v>0</v>
      </c>
      <c r="X776" s="17" t="str">
        <f t="shared" si="674"/>
        <v/>
      </c>
      <c r="Y776" s="17">
        <f t="shared" si="675"/>
        <v>0</v>
      </c>
      <c r="Z776" s="17">
        <f t="shared" si="676"/>
        <v>9.9009900990099098E-4</v>
      </c>
      <c r="AA776" s="17">
        <f t="shared" si="677"/>
        <v>2.7657052548399896E-3</v>
      </c>
      <c r="AB776" s="17">
        <f t="shared" si="678"/>
        <v>1.3345195729537185E-3</v>
      </c>
      <c r="AC776" s="17">
        <f t="shared" si="679"/>
        <v>1.0335917312660481E-3</v>
      </c>
      <c r="AE776" s="17">
        <f t="shared" ca="1" si="680"/>
        <v>4.4378698224851965E-2</v>
      </c>
      <c r="AF776" s="17">
        <f t="shared" ca="1" si="681"/>
        <v>8.1452404317958749E-2</v>
      </c>
      <c r="AG776" s="17">
        <f t="shared" ca="1" si="682"/>
        <v>2.2727272727272707E-2</v>
      </c>
      <c r="AH776" s="17">
        <f t="shared" ca="1" si="683"/>
        <v>2.5974025974025983E-2</v>
      </c>
      <c r="AI776" s="17">
        <f t="shared" ca="1" si="684"/>
        <v>4.0000000000000036E-2</v>
      </c>
      <c r="AJ776" s="17">
        <f t="shared" ca="1" si="685"/>
        <v>3.0000000000000027E-2</v>
      </c>
      <c r="AK776" s="17">
        <f t="shared" ca="1" si="686"/>
        <v>4.7856430707876374E-2</v>
      </c>
      <c r="AL776" s="17" t="str">
        <f t="shared" ca="1" si="687"/>
        <v/>
      </c>
      <c r="AM776" s="17">
        <f t="shared" ca="1" si="688"/>
        <v>2.5540275049116046E-2</v>
      </c>
      <c r="AN776" s="17">
        <f t="shared" ca="1" si="689"/>
        <v>0.10916072408118471</v>
      </c>
      <c r="AO776" s="17">
        <f t="shared" ca="1" si="690"/>
        <v>0.25955334987593059</v>
      </c>
      <c r="AP776" s="17">
        <f t="shared" ca="1" si="691"/>
        <v>0.22737186477644489</v>
      </c>
      <c r="AQ776" s="17">
        <f t="shared" ca="1" si="692"/>
        <v>7.0757324488667672E-2</v>
      </c>
      <c r="AS776" s="17">
        <f t="shared" ca="1" si="693"/>
        <v>3.4729054960433547E-2</v>
      </c>
      <c r="AT776" s="17">
        <f t="shared" ca="1" si="694"/>
        <v>5.2472596007461902E-2</v>
      </c>
      <c r="AU776" s="17">
        <f t="shared" ca="1" si="695"/>
        <v>2.7516821698982508E-2</v>
      </c>
      <c r="AV776" s="17">
        <f t="shared" ca="1" si="696"/>
        <v>2.7734859098236475E-2</v>
      </c>
      <c r="AW776" s="17">
        <f t="shared" ca="1" si="697"/>
        <v>3.9404178453299021E-2</v>
      </c>
      <c r="AX776" s="17">
        <f t="shared" ca="1" si="698"/>
        <v>2.7652691370923188E-2</v>
      </c>
      <c r="AY776" s="17">
        <f t="shared" ca="1" si="699"/>
        <v>3.8981814470293585E-2</v>
      </c>
      <c r="AZ776" s="17" t="str">
        <f t="shared" ca="1" si="700"/>
        <v/>
      </c>
      <c r="BA776" s="17">
        <f t="shared" ca="1" si="701"/>
        <v>2.7275591243539399E-2</v>
      </c>
      <c r="BB776" s="17">
        <f t="shared" ca="1" si="702"/>
        <v>9.6419734987206018E-2</v>
      </c>
      <c r="BC776" s="17">
        <f t="shared" ca="1" si="703"/>
        <v>0.10042706387048428</v>
      </c>
      <c r="BD776" s="17">
        <f t="shared" ca="1" si="704"/>
        <v>0.17077368999120224</v>
      </c>
      <c r="BE776" s="17">
        <f t="shared" ca="1" si="705"/>
        <v>7.5663500774491244E-2</v>
      </c>
      <c r="BG776" s="17">
        <f t="shared" ca="1" si="706"/>
        <v>5.5053760203808366E-2</v>
      </c>
      <c r="BH776" s="17">
        <f t="shared" ca="1" si="707"/>
        <v>8.6959129075076191E-2</v>
      </c>
      <c r="BI776" s="17">
        <f t="shared" ca="1" si="708"/>
        <v>3.5711488761845045E-2</v>
      </c>
      <c r="BJ776" s="17">
        <f t="shared" ca="1" si="709"/>
        <v>3.8053705278408012E-2</v>
      </c>
      <c r="BK776" s="17">
        <f t="shared" ca="1" si="710"/>
        <v>5.1939513477974764E-2</v>
      </c>
      <c r="BL776" s="17">
        <f t="shared" ca="1" si="711"/>
        <v>3.9996078815802472E-2</v>
      </c>
      <c r="BM776" s="17">
        <f t="shared" ca="1" si="712"/>
        <v>5.5490101086544064E-2</v>
      </c>
      <c r="BN776" s="17" t="str">
        <f t="shared" ca="1" si="713"/>
        <v/>
      </c>
      <c r="BO776" s="17">
        <f t="shared" ca="1" si="714"/>
        <v>4.7612456747405218E-2</v>
      </c>
      <c r="BP776" s="17">
        <f t="shared" ca="1" si="715"/>
        <v>0.14093545073475267</v>
      </c>
      <c r="BQ776" s="17">
        <f t="shared" ca="1" si="716"/>
        <v>0.21978471460027693</v>
      </c>
      <c r="BR776" s="17">
        <f t="shared" ca="1" si="717"/>
        <v>0.25044167703765563</v>
      </c>
      <c r="BS776" s="17">
        <f t="shared" ca="1" si="718"/>
        <v>0.10701030690580104</v>
      </c>
      <c r="BX776">
        <f>IF('Macrobond Imports'!FG775="","",'Macrobond Imports'!FG775)</f>
        <v>246.8</v>
      </c>
      <c r="BY776">
        <f>IF('Macrobond Imports'!AI775="","",'Macrobond Imports'!AI775)</f>
        <v>110.2</v>
      </c>
      <c r="CA776" s="37">
        <f t="shared" ca="1" si="719"/>
        <v>0.18882466281310228</v>
      </c>
      <c r="CB776" s="37">
        <f t="shared" ca="1" si="720"/>
        <v>6.4734299516908234E-2</v>
      </c>
    </row>
    <row r="777" spans="1:80" x14ac:dyDescent="0.25">
      <c r="A777" s="10">
        <f>IF('Macrobond Imports'!A776="","",'Macrobond Imports'!A776)</f>
        <v>40725</v>
      </c>
      <c r="B777" s="9">
        <f>IF('Macrobond Imports'!B776="","",'Macrobond Imports'!B776)</f>
        <v>106.1</v>
      </c>
      <c r="C777" s="9">
        <f>IF('Macrobond Imports'!C776="","",'Macrobond Imports'!C776)</f>
        <v>110.6</v>
      </c>
      <c r="D777" s="9">
        <f>IF('Macrobond Imports'!Z776="","",'Macrobond Imports'!Z776)</f>
        <v>103.6</v>
      </c>
      <c r="E777" s="9">
        <f>IF('Macrobond Imports'!BH776="","",'Macrobond Imports'!BH776)</f>
        <v>102.9</v>
      </c>
      <c r="F777" s="9">
        <f>IF('Macrobond Imports'!BJ776="","",'Macrobond Imports'!BJ776)</f>
        <v>104.2</v>
      </c>
      <c r="G777" s="9">
        <f>IF('Macrobond Imports'!BK776="","",'Macrobond Imports'!BK776)</f>
        <v>103.3</v>
      </c>
      <c r="H777" s="9">
        <f>IF('Macrobond Imports'!BL776="","",'Macrobond Imports'!BL776)</f>
        <v>105.5</v>
      </c>
      <c r="I777" s="9" t="str">
        <f>IF('Macrobond Imports'!BS776="","",'Macrobond Imports'!BS776)</f>
        <v/>
      </c>
      <c r="J777" s="9">
        <f>IF('Macrobond Imports'!AA776="","",'Macrobond Imports'!AA776)</f>
        <v>104</v>
      </c>
      <c r="K777" s="9">
        <f>IF('Macrobond Imports'!DF776="","",'Macrobond Imports'!DF776)</f>
        <v>203.1</v>
      </c>
      <c r="L777" s="9">
        <f>IF('Macrobond Imports'!EA776="","",'Macrobond Imports'!EA776)</f>
        <v>254.5</v>
      </c>
      <c r="M777" s="9">
        <f>IF('Macrobond Imports'!FA776="","",'Macrobond Imports'!FA776)</f>
        <v>227.2</v>
      </c>
      <c r="N777" s="9">
        <f>IF('Macrobond Imports'!FC776="","",'Macrobond Imports'!FC776)</f>
        <v>194.2</v>
      </c>
      <c r="P777" s="16">
        <f t="shared" si="666"/>
        <v>40725</v>
      </c>
      <c r="Q777" s="17">
        <f t="shared" si="667"/>
        <v>1.8885741265344258E-3</v>
      </c>
      <c r="R777" s="17">
        <f t="shared" si="668"/>
        <v>3.6297640653357721E-3</v>
      </c>
      <c r="S777" s="17">
        <f t="shared" si="669"/>
        <v>9.6618357487909812E-4</v>
      </c>
      <c r="T777" s="17">
        <f t="shared" si="670"/>
        <v>1.9474196689386325E-3</v>
      </c>
      <c r="U777" s="17">
        <f t="shared" si="671"/>
        <v>1.9230769230769162E-3</v>
      </c>
      <c r="V777" s="17">
        <f t="shared" si="672"/>
        <v>2.9126213592232109E-3</v>
      </c>
      <c r="W777" s="17">
        <f t="shared" si="673"/>
        <v>3.8058991436726863E-3</v>
      </c>
      <c r="X777" s="17" t="str">
        <f t="shared" si="674"/>
        <v/>
      </c>
      <c r="Y777" s="17">
        <f t="shared" si="675"/>
        <v>-3.8314176245211051E-3</v>
      </c>
      <c r="Z777" s="17">
        <f t="shared" si="676"/>
        <v>4.451038575667754E-3</v>
      </c>
      <c r="AA777" s="17">
        <f t="shared" si="677"/>
        <v>2.758077226162392E-3</v>
      </c>
      <c r="AB777" s="17">
        <f t="shared" si="678"/>
        <v>9.3291870279874622E-3</v>
      </c>
      <c r="AC777" s="17">
        <f t="shared" si="679"/>
        <v>2.5813113061434745E-3</v>
      </c>
      <c r="AE777" s="17">
        <f t="shared" ca="1" si="680"/>
        <v>4.4291338582677087E-2</v>
      </c>
      <c r="AF777" s="17">
        <f t="shared" ca="1" si="681"/>
        <v>8.4313725490196001E-2</v>
      </c>
      <c r="AG777" s="17">
        <f t="shared" ca="1" si="682"/>
        <v>2.1696252465483123E-2</v>
      </c>
      <c r="AH777" s="17">
        <f t="shared" ca="1" si="683"/>
        <v>2.5922233300099684E-2</v>
      </c>
      <c r="AI777" s="17">
        <f t="shared" ca="1" si="684"/>
        <v>4.0959040959041015E-2</v>
      </c>
      <c r="AJ777" s="17">
        <f t="shared" ca="1" si="685"/>
        <v>3.1968031968031996E-2</v>
      </c>
      <c r="AK777" s="17">
        <f t="shared" ca="1" si="686"/>
        <v>4.9751243781094523E-2</v>
      </c>
      <c r="AL777" s="17" t="str">
        <f t="shared" ca="1" si="687"/>
        <v/>
      </c>
      <c r="AM777" s="17">
        <f t="shared" ca="1" si="688"/>
        <v>2.4630541871921263E-2</v>
      </c>
      <c r="AN777" s="17">
        <f t="shared" ca="1" si="689"/>
        <v>0.11654755360087954</v>
      </c>
      <c r="AO777" s="17">
        <f t="shared" ca="1" si="690"/>
        <v>0.22887493964268479</v>
      </c>
      <c r="AP777" s="17">
        <f t="shared" ca="1" si="691"/>
        <v>0.23747276688453156</v>
      </c>
      <c r="AQ777" s="17">
        <f t="shared" ca="1" si="692"/>
        <v>7.7691453940066602E-2</v>
      </c>
      <c r="AS777" s="17">
        <f t="shared" ca="1" si="693"/>
        <v>2.2943617728028887E-2</v>
      </c>
      <c r="AT777" s="17">
        <f t="shared" ca="1" si="694"/>
        <v>2.5722159855434468E-2</v>
      </c>
      <c r="AU777" s="17">
        <f t="shared" ca="1" si="695"/>
        <v>1.9540214132063749E-2</v>
      </c>
      <c r="AV777" s="17">
        <f t="shared" ca="1" si="696"/>
        <v>2.3667615339048931E-2</v>
      </c>
      <c r="AW777" s="17">
        <f t="shared" ca="1" si="697"/>
        <v>2.3368050551134001E-2</v>
      </c>
      <c r="AX777" s="17">
        <f t="shared" ca="1" si="698"/>
        <v>2.3574626765783924E-2</v>
      </c>
      <c r="AY777" s="17">
        <f t="shared" ca="1" si="699"/>
        <v>2.3075973957962681E-2</v>
      </c>
      <c r="AZ777" s="17" t="str">
        <f t="shared" ca="1" si="700"/>
        <v/>
      </c>
      <c r="BA777" s="17">
        <f t="shared" ca="1" si="701"/>
        <v>1.1622154090269676E-2</v>
      </c>
      <c r="BB777" s="17">
        <f t="shared" ca="1" si="702"/>
        <v>5.9213240739746986E-2</v>
      </c>
      <c r="BC777" s="17">
        <f t="shared" ca="1" si="703"/>
        <v>-8.619301322919104E-2</v>
      </c>
      <c r="BD777" s="17">
        <f t="shared" ca="1" si="704"/>
        <v>0.13335000170618794</v>
      </c>
      <c r="BE777" s="17">
        <f t="shared" ca="1" si="705"/>
        <v>3.7950473799172046E-2</v>
      </c>
      <c r="BG777" s="17">
        <f t="shared" ca="1" si="706"/>
        <v>4.6822997501322572E-2</v>
      </c>
      <c r="BH777" s="17">
        <f t="shared" ca="1" si="707"/>
        <v>7.4438136863860471E-2</v>
      </c>
      <c r="BI777" s="17">
        <f t="shared" ca="1" si="708"/>
        <v>2.9598797437936364E-2</v>
      </c>
      <c r="BJ777" s="17">
        <f t="shared" ca="1" si="709"/>
        <v>3.3879024824634119E-2</v>
      </c>
      <c r="BK777" s="17">
        <f t="shared" ca="1" si="710"/>
        <v>4.5651753099355652E-2</v>
      </c>
      <c r="BL777" s="17">
        <f t="shared" ca="1" si="711"/>
        <v>3.78264455415116E-2</v>
      </c>
      <c r="BM777" s="17">
        <f t="shared" ca="1" si="712"/>
        <v>4.7098623561917963E-2</v>
      </c>
      <c r="BN777" s="17" t="str">
        <f t="shared" ca="1" si="713"/>
        <v/>
      </c>
      <c r="BO777" s="17">
        <f t="shared" ca="1" si="714"/>
        <v>4.1641587078096842E-2</v>
      </c>
      <c r="BP777" s="17">
        <f t="shared" ca="1" si="715"/>
        <v>0.11896728515624999</v>
      </c>
      <c r="BQ777" s="17">
        <f t="shared" ca="1" si="716"/>
        <v>0.14924902535116114</v>
      </c>
      <c r="BR777" s="17">
        <f t="shared" ca="1" si="717"/>
        <v>0.22711519347805975</v>
      </c>
      <c r="BS777" s="17">
        <f t="shared" ca="1" si="718"/>
        <v>8.3116501184966163E-2</v>
      </c>
      <c r="BX777">
        <f>IF('Macrobond Imports'!FG776="","",'Macrobond Imports'!FG776)</f>
        <v>250</v>
      </c>
      <c r="BY777">
        <f>IF('Macrobond Imports'!AI776="","",'Macrobond Imports'!AI776)</f>
        <v>110.3</v>
      </c>
      <c r="CA777" s="37">
        <f t="shared" ca="1" si="719"/>
        <v>0.15687181860249888</v>
      </c>
      <c r="CB777" s="37">
        <f t="shared" ca="1" si="720"/>
        <v>5.9558117195004812E-2</v>
      </c>
    </row>
    <row r="778" spans="1:80" x14ac:dyDescent="0.25">
      <c r="A778" s="10">
        <f>IF('Macrobond Imports'!A777="","",'Macrobond Imports'!A777)</f>
        <v>40756</v>
      </c>
      <c r="B778" s="9">
        <f>IF('Macrobond Imports'!B777="","",'Macrobond Imports'!B777)</f>
        <v>106.3</v>
      </c>
      <c r="C778" s="9">
        <f>IF('Macrobond Imports'!C777="","",'Macrobond Imports'!C777)</f>
        <v>110.3</v>
      </c>
      <c r="D778" s="9">
        <f>IF('Macrobond Imports'!Z777="","",'Macrobond Imports'!Z777)</f>
        <v>104</v>
      </c>
      <c r="E778" s="9">
        <f>IF('Macrobond Imports'!BH777="","",'Macrobond Imports'!BH777)</f>
        <v>103.3</v>
      </c>
      <c r="F778" s="9">
        <f>IF('Macrobond Imports'!BJ777="","",'Macrobond Imports'!BJ777)</f>
        <v>104.3</v>
      </c>
      <c r="G778" s="9">
        <f>IF('Macrobond Imports'!BK777="","",'Macrobond Imports'!BK777)</f>
        <v>103.7</v>
      </c>
      <c r="H778" s="9">
        <f>IF('Macrobond Imports'!BL777="","",'Macrobond Imports'!BL777)</f>
        <v>105.5</v>
      </c>
      <c r="I778" s="9" t="str">
        <f>IF('Macrobond Imports'!BS777="","",'Macrobond Imports'!BS777)</f>
        <v/>
      </c>
      <c r="J778" s="9">
        <f>IF('Macrobond Imports'!AA777="","",'Macrobond Imports'!AA777)</f>
        <v>105</v>
      </c>
      <c r="K778" s="9">
        <f>IF('Macrobond Imports'!DF777="","",'Macrobond Imports'!DF777)</f>
        <v>201.6</v>
      </c>
      <c r="L778" s="9">
        <f>IF('Macrobond Imports'!EA777="","",'Macrobond Imports'!EA777)</f>
        <v>250.7</v>
      </c>
      <c r="M778" s="9">
        <f>IF('Macrobond Imports'!FA777="","",'Macrobond Imports'!FA777)</f>
        <v>219.6</v>
      </c>
      <c r="N778" s="9">
        <f>IF('Macrobond Imports'!FC777="","",'Macrobond Imports'!FC777)</f>
        <v>194.2</v>
      </c>
      <c r="P778" s="16">
        <f t="shared" si="666"/>
        <v>40756</v>
      </c>
      <c r="Q778" s="17">
        <f t="shared" si="667"/>
        <v>1.8850141376061114E-3</v>
      </c>
      <c r="R778" s="17">
        <f t="shared" si="668"/>
        <v>-2.7124773960216508E-3</v>
      </c>
      <c r="S778" s="17">
        <f t="shared" si="669"/>
        <v>3.8610038610038533E-3</v>
      </c>
      <c r="T778" s="17">
        <f t="shared" si="670"/>
        <v>3.8872691933915515E-3</v>
      </c>
      <c r="U778" s="17">
        <f t="shared" si="671"/>
        <v>9.596928982724684E-4</v>
      </c>
      <c r="V778" s="17">
        <f t="shared" si="672"/>
        <v>3.8722168441434057E-3</v>
      </c>
      <c r="W778" s="17">
        <f t="shared" si="673"/>
        <v>0</v>
      </c>
      <c r="X778" s="17" t="str">
        <f t="shared" si="674"/>
        <v/>
      </c>
      <c r="Y778" s="17">
        <f t="shared" si="675"/>
        <v>9.6153846153845812E-3</v>
      </c>
      <c r="Z778" s="17">
        <f t="shared" si="676"/>
        <v>-7.3855243722303898E-3</v>
      </c>
      <c r="AA778" s="17">
        <f t="shared" si="677"/>
        <v>-1.4931237721021673E-2</v>
      </c>
      <c r="AB778" s="17">
        <f t="shared" si="678"/>
        <v>-3.3450704225352124E-2</v>
      </c>
      <c r="AC778" s="17">
        <f t="shared" si="679"/>
        <v>0</v>
      </c>
      <c r="AE778" s="17">
        <f t="shared" ca="1" si="680"/>
        <v>4.4204322200392943E-2</v>
      </c>
      <c r="AF778" s="17">
        <f t="shared" ca="1" si="681"/>
        <v>7.504873294346992E-2</v>
      </c>
      <c r="AG778" s="17">
        <f t="shared" ca="1" si="682"/>
        <v>2.6653504442250675E-2</v>
      </c>
      <c r="AH778" s="17">
        <f t="shared" ca="1" si="683"/>
        <v>2.9910269192422678E-2</v>
      </c>
      <c r="AI778" s="17">
        <f t="shared" ca="1" si="684"/>
        <v>3.9880358923230386E-2</v>
      </c>
      <c r="AJ778" s="17">
        <f t="shared" ca="1" si="685"/>
        <v>3.4930139720558806E-2</v>
      </c>
      <c r="AK778" s="17">
        <f t="shared" ca="1" si="686"/>
        <v>4.6626984126984183E-2</v>
      </c>
      <c r="AL778" s="17" t="str">
        <f t="shared" ca="1" si="687"/>
        <v/>
      </c>
      <c r="AM778" s="17">
        <f t="shared" ca="1" si="688"/>
        <v>3.7549407114624511E-2</v>
      </c>
      <c r="AN778" s="17">
        <f t="shared" ca="1" si="689"/>
        <v>0.10284463894967177</v>
      </c>
      <c r="AO778" s="17">
        <f t="shared" ca="1" si="690"/>
        <v>0.18590350047303672</v>
      </c>
      <c r="AP778" s="17">
        <f t="shared" ca="1" si="691"/>
        <v>0.17747989276139409</v>
      </c>
      <c r="AQ778" s="17">
        <f t="shared" ca="1" si="692"/>
        <v>7.5900277008310146E-2</v>
      </c>
      <c r="AS778" s="17">
        <f t="shared" ca="1" si="693"/>
        <v>1.9038019043085885E-2</v>
      </c>
      <c r="AT778" s="17">
        <f t="shared" ca="1" si="694"/>
        <v>-3.6182685675016923E-3</v>
      </c>
      <c r="AU778" s="17">
        <f t="shared" ca="1" si="695"/>
        <v>2.7382280597424424E-2</v>
      </c>
      <c r="AV778" s="17">
        <f t="shared" ca="1" si="696"/>
        <v>3.1586914405627331E-2</v>
      </c>
      <c r="AW778" s="17">
        <f t="shared" ca="1" si="697"/>
        <v>1.1588483654810355E-2</v>
      </c>
      <c r="AX778" s="17">
        <f t="shared" ca="1" si="698"/>
        <v>3.5482031128720948E-2</v>
      </c>
      <c r="AY778" s="17">
        <f t="shared" ca="1" si="699"/>
        <v>1.5310726506044148E-2</v>
      </c>
      <c r="AZ778" s="17" t="str">
        <f t="shared" ca="1" si="700"/>
        <v/>
      </c>
      <c r="BA778" s="17">
        <f t="shared" ca="1" si="701"/>
        <v>2.3187442909737621E-2</v>
      </c>
      <c r="BB778" s="17">
        <f t="shared" ca="1" si="702"/>
        <v>-7.8972960175310858E-3</v>
      </c>
      <c r="BC778" s="17">
        <f t="shared" ca="1" si="703"/>
        <v>-3.7393576966726738E-2</v>
      </c>
      <c r="BD778" s="17">
        <f t="shared" ca="1" si="704"/>
        <v>-8.9365467075909089E-2</v>
      </c>
      <c r="BE778" s="17">
        <f t="shared" ca="1" si="705"/>
        <v>1.4548994701221618E-2</v>
      </c>
      <c r="BG778" s="17">
        <f t="shared" ca="1" si="706"/>
        <v>3.8718608924584341E-2</v>
      </c>
      <c r="BH778" s="17">
        <f t="shared" ca="1" si="707"/>
        <v>4.3046124828532317E-2</v>
      </c>
      <c r="BI778" s="17">
        <f t="shared" ca="1" si="708"/>
        <v>3.5535249941597735E-2</v>
      </c>
      <c r="BJ778" s="17">
        <f t="shared" ca="1" si="709"/>
        <v>3.5782474702128253E-2</v>
      </c>
      <c r="BK778" s="17">
        <f t="shared" ca="1" si="710"/>
        <v>3.9482900139413246E-2</v>
      </c>
      <c r="BL778" s="17">
        <f t="shared" ca="1" si="711"/>
        <v>3.5640783889225425E-2</v>
      </c>
      <c r="BM778" s="17">
        <f t="shared" ca="1" si="712"/>
        <v>3.7015883782293146E-2</v>
      </c>
      <c r="BN778" s="17" t="str">
        <f t="shared" ca="1" si="713"/>
        <v/>
      </c>
      <c r="BO778" s="17">
        <f t="shared" ca="1" si="714"/>
        <v>5.3482512190297538E-2</v>
      </c>
      <c r="BP778" s="17">
        <f t="shared" ca="1" si="715"/>
        <v>7.1033735437599388E-2</v>
      </c>
      <c r="BQ778" s="17">
        <f t="shared" ca="1" si="716"/>
        <v>6.0883073198167104E-2</v>
      </c>
      <c r="BR778" s="17">
        <f t="shared" ca="1" si="717"/>
        <v>0.10189778780312153</v>
      </c>
      <c r="BS778" s="17">
        <f t="shared" ca="1" si="718"/>
        <v>5.8021446782533515E-2</v>
      </c>
      <c r="BX778">
        <f>IF('Macrobond Imports'!FG777="","",'Macrobond Imports'!FG777)</f>
        <v>231.2</v>
      </c>
      <c r="BY778">
        <f>IF('Macrobond Imports'!AI777="","",'Macrobond Imports'!AI777)</f>
        <v>110.9</v>
      </c>
      <c r="CA778" s="37">
        <f t="shared" ca="1" si="719"/>
        <v>6.1524334251606971E-2</v>
      </c>
      <c r="CB778" s="37">
        <f t="shared" ca="1" si="720"/>
        <v>7.1497584541062809E-2</v>
      </c>
    </row>
    <row r="779" spans="1:80" x14ac:dyDescent="0.25">
      <c r="A779" s="10">
        <f>IF('Macrobond Imports'!A778="","",'Macrobond Imports'!A778)</f>
        <v>40787</v>
      </c>
      <c r="B779" s="9">
        <f>IF('Macrobond Imports'!B778="","",'Macrobond Imports'!B778)</f>
        <v>106.7</v>
      </c>
      <c r="C779" s="9">
        <f>IF('Macrobond Imports'!C778="","",'Macrobond Imports'!C778)</f>
        <v>111.1</v>
      </c>
      <c r="D779" s="9">
        <f>IF('Macrobond Imports'!Z778="","",'Macrobond Imports'!Z778)</f>
        <v>104.2</v>
      </c>
      <c r="E779" s="9">
        <f>IF('Macrobond Imports'!BH778="","",'Macrobond Imports'!BH778)</f>
        <v>103.5</v>
      </c>
      <c r="F779" s="9">
        <f>IF('Macrobond Imports'!BJ778="","",'Macrobond Imports'!BJ778)</f>
        <v>104.7</v>
      </c>
      <c r="G779" s="9">
        <f>IF('Macrobond Imports'!BK778="","",'Macrobond Imports'!BK778)</f>
        <v>103.9</v>
      </c>
      <c r="H779" s="9">
        <f>IF('Macrobond Imports'!BL778="","",'Macrobond Imports'!BL778)</f>
        <v>105.9</v>
      </c>
      <c r="I779" s="9" t="str">
        <f>IF('Macrobond Imports'!BS778="","",'Macrobond Imports'!BS778)</f>
        <v/>
      </c>
      <c r="J779" s="9">
        <f>IF('Macrobond Imports'!AA778="","",'Macrobond Imports'!AA778)</f>
        <v>105.4</v>
      </c>
      <c r="K779" s="9">
        <f>IF('Macrobond Imports'!DF778="","",'Macrobond Imports'!DF778)</f>
        <v>202.6</v>
      </c>
      <c r="L779" s="9">
        <f>IF('Macrobond Imports'!EA778="","",'Macrobond Imports'!EA778)</f>
        <v>251.4</v>
      </c>
      <c r="M779" s="9">
        <f>IF('Macrobond Imports'!FA778="","",'Macrobond Imports'!FA778)</f>
        <v>223.8</v>
      </c>
      <c r="N779" s="9">
        <f>IF('Macrobond Imports'!FC778="","",'Macrobond Imports'!FC778)</f>
        <v>194.2</v>
      </c>
      <c r="P779" s="16">
        <f t="shared" si="666"/>
        <v>40787</v>
      </c>
      <c r="Q779" s="17">
        <f t="shared" si="667"/>
        <v>3.7629350893697566E-3</v>
      </c>
      <c r="R779" s="17">
        <f t="shared" si="668"/>
        <v>7.2529465095194645E-3</v>
      </c>
      <c r="S779" s="17">
        <f t="shared" si="669"/>
        <v>1.9230769230769162E-3</v>
      </c>
      <c r="T779" s="17">
        <f t="shared" si="670"/>
        <v>1.9361084220717029E-3</v>
      </c>
      <c r="U779" s="17">
        <f t="shared" si="671"/>
        <v>3.835091083413289E-3</v>
      </c>
      <c r="V779" s="17">
        <f t="shared" si="672"/>
        <v>1.9286403085825299E-3</v>
      </c>
      <c r="W779" s="17">
        <f t="shared" si="673"/>
        <v>3.7914691943128354E-3</v>
      </c>
      <c r="X779" s="17" t="str">
        <f t="shared" si="674"/>
        <v/>
      </c>
      <c r="Y779" s="17">
        <f t="shared" si="675"/>
        <v>3.8095238095239292E-3</v>
      </c>
      <c r="Z779" s="17">
        <f t="shared" si="676"/>
        <v>4.9603174603174427E-3</v>
      </c>
      <c r="AA779" s="17">
        <f t="shared" si="677"/>
        <v>2.7921818907061802E-3</v>
      </c>
      <c r="AB779" s="17">
        <f t="shared" si="678"/>
        <v>1.9125683060109422E-2</v>
      </c>
      <c r="AC779" s="17">
        <f t="shared" si="679"/>
        <v>0</v>
      </c>
      <c r="AE779" s="17">
        <f t="shared" ca="1" si="680"/>
        <v>4.5053868756121496E-2</v>
      </c>
      <c r="AF779" s="17">
        <f t="shared" ca="1" si="681"/>
        <v>7.8640776699029136E-2</v>
      </c>
      <c r="AG779" s="17">
        <f t="shared" ca="1" si="682"/>
        <v>2.5590551181102539E-2</v>
      </c>
      <c r="AH779" s="17">
        <f t="shared" ca="1" si="683"/>
        <v>2.9850746268656803E-2</v>
      </c>
      <c r="AI779" s="17">
        <f t="shared" ca="1" si="684"/>
        <v>4.179104477611939E-2</v>
      </c>
      <c r="AJ779" s="17">
        <f t="shared" ca="1" si="685"/>
        <v>3.3830845771144258E-2</v>
      </c>
      <c r="AK779" s="17">
        <f t="shared" ca="1" si="686"/>
        <v>4.8514851485148558E-2</v>
      </c>
      <c r="AL779" s="17" t="str">
        <f t="shared" ca="1" si="687"/>
        <v/>
      </c>
      <c r="AM779" s="17">
        <f t="shared" ca="1" si="688"/>
        <v>3.2321253672869865E-2</v>
      </c>
      <c r="AN779" s="17">
        <f t="shared" ca="1" si="689"/>
        <v>0.10408719346049033</v>
      </c>
      <c r="AO779" s="17">
        <f t="shared" ca="1" si="690"/>
        <v>0.19885550786838357</v>
      </c>
      <c r="AP779" s="17">
        <f t="shared" ca="1" si="691"/>
        <v>0.19296375266524524</v>
      </c>
      <c r="AQ779" s="17">
        <f t="shared" ca="1" si="692"/>
        <v>7.3521282476506356E-2</v>
      </c>
      <c r="AS779" s="17">
        <f t="shared" ca="1" si="693"/>
        <v>3.0561318071566923E-2</v>
      </c>
      <c r="AT779" s="17">
        <f t="shared" ca="1" si="694"/>
        <v>3.3070256274397858E-2</v>
      </c>
      <c r="AU779" s="17">
        <f t="shared" ca="1" si="695"/>
        <v>2.7328831800251141E-2</v>
      </c>
      <c r="AV779" s="17">
        <f t="shared" ca="1" si="696"/>
        <v>3.1524683630774097E-2</v>
      </c>
      <c r="AW779" s="17">
        <f t="shared" ca="1" si="697"/>
        <v>2.7196118205093045E-2</v>
      </c>
      <c r="AX779" s="17">
        <f t="shared" ca="1" si="698"/>
        <v>3.54122323049606E-2</v>
      </c>
      <c r="AY779" s="17">
        <f t="shared" ca="1" si="699"/>
        <v>3.079659743969887E-2</v>
      </c>
      <c r="AZ779" s="17" t="str">
        <f t="shared" ca="1" si="700"/>
        <v/>
      </c>
      <c r="BA779" s="17">
        <f t="shared" ca="1" si="701"/>
        <v>3.8868190969447269E-2</v>
      </c>
      <c r="BB779" s="17">
        <f t="shared" ca="1" si="702"/>
        <v>7.9364690359395862E-3</v>
      </c>
      <c r="BC779" s="17">
        <f t="shared" ca="1" si="703"/>
        <v>-3.7291907797006307E-2</v>
      </c>
      <c r="BD779" s="17">
        <f t="shared" ca="1" si="704"/>
        <v>-2.2901495066999011E-2</v>
      </c>
      <c r="BE779" s="17">
        <f t="shared" ca="1" si="705"/>
        <v>1.0365293076171511E-2</v>
      </c>
      <c r="BG779" s="17">
        <f t="shared" ca="1" si="706"/>
        <v>3.2643083900226966E-2</v>
      </c>
      <c r="BH779" s="17">
        <f t="shared" ca="1" si="707"/>
        <v>4.2726298929498085E-2</v>
      </c>
      <c r="BI779" s="17">
        <f t="shared" ca="1" si="708"/>
        <v>2.7422822449999051E-2</v>
      </c>
      <c r="BJ779" s="17">
        <f t="shared" ca="1" si="709"/>
        <v>2.9628027681660729E-2</v>
      </c>
      <c r="BK779" s="17">
        <f t="shared" ca="1" si="710"/>
        <v>3.3282118955603845E-2</v>
      </c>
      <c r="BL779" s="17">
        <f t="shared" ca="1" si="711"/>
        <v>3.1525165571140379E-2</v>
      </c>
      <c r="BM779" s="17">
        <f t="shared" ca="1" si="712"/>
        <v>3.4881113538024699E-2</v>
      </c>
      <c r="BN779" s="17" t="str">
        <f t="shared" ca="1" si="713"/>
        <v/>
      </c>
      <c r="BO779" s="17">
        <f t="shared" ca="1" si="714"/>
        <v>3.3055630206933584E-2</v>
      </c>
      <c r="BP779" s="17">
        <f t="shared" ca="1" si="715"/>
        <v>5.12475618351389E-2</v>
      </c>
      <c r="BQ779" s="17">
        <f t="shared" ca="1" si="716"/>
        <v>2.9266748354038308E-2</v>
      </c>
      <c r="BR779" s="17">
        <f t="shared" ca="1" si="717"/>
        <v>6.9561228778089568E-2</v>
      </c>
      <c r="BS779" s="17">
        <f t="shared" ca="1" si="718"/>
        <v>4.250327012022348E-2</v>
      </c>
      <c r="BX779">
        <f>IF('Macrobond Imports'!FG778="","",'Macrobond Imports'!FG778)</f>
        <v>235.8</v>
      </c>
      <c r="BY779">
        <f>IF('Macrobond Imports'!AI778="","",'Macrobond Imports'!AI778)</f>
        <v>111.5</v>
      </c>
      <c r="CA779" s="37">
        <f t="shared" ca="1" si="719"/>
        <v>0.18314099347717017</v>
      </c>
      <c r="CB779" s="37">
        <f t="shared" ca="1" si="720"/>
        <v>7.7294685990338063E-2</v>
      </c>
    </row>
    <row r="780" spans="1:80" x14ac:dyDescent="0.25">
      <c r="A780" s="10">
        <f>IF('Macrobond Imports'!A779="","",'Macrobond Imports'!A779)</f>
        <v>40817</v>
      </c>
      <c r="B780" s="9">
        <f>IF('Macrobond Imports'!B779="","",'Macrobond Imports'!B779)</f>
        <v>106.3</v>
      </c>
      <c r="C780" s="9">
        <f>IF('Macrobond Imports'!C779="","",'Macrobond Imports'!C779)</f>
        <v>110.7</v>
      </c>
      <c r="D780" s="9">
        <f>IF('Macrobond Imports'!Z779="","",'Macrobond Imports'!Z779)</f>
        <v>103.8</v>
      </c>
      <c r="E780" s="9">
        <f>IF('Macrobond Imports'!BH779="","",'Macrobond Imports'!BH779)</f>
        <v>103.2</v>
      </c>
      <c r="F780" s="9">
        <f>IF('Macrobond Imports'!BJ779="","",'Macrobond Imports'!BJ779)</f>
        <v>104.4</v>
      </c>
      <c r="G780" s="9">
        <f>IF('Macrobond Imports'!BK779="","",'Macrobond Imports'!BK779)</f>
        <v>103.6</v>
      </c>
      <c r="H780" s="9">
        <f>IF('Macrobond Imports'!BL779="","",'Macrobond Imports'!BL779)</f>
        <v>105.7</v>
      </c>
      <c r="I780" s="9" t="str">
        <f>IF('Macrobond Imports'!BS779="","",'Macrobond Imports'!BS779)</f>
        <v/>
      </c>
      <c r="J780" s="9">
        <f>IF('Macrobond Imports'!AA779="","",'Macrobond Imports'!AA779)</f>
        <v>104.2</v>
      </c>
      <c r="K780" s="9">
        <f>IF('Macrobond Imports'!DF779="","",'Macrobond Imports'!DF779)</f>
        <v>200.7</v>
      </c>
      <c r="L780" s="9">
        <f>IF('Macrobond Imports'!EA779="","",'Macrobond Imports'!EA779)</f>
        <v>244.4</v>
      </c>
      <c r="M780" s="9">
        <f>IF('Macrobond Imports'!FA779="","",'Macrobond Imports'!FA779)</f>
        <v>219.8</v>
      </c>
      <c r="N780" s="9">
        <f>IF('Macrobond Imports'!FC779="","",'Macrobond Imports'!FC779)</f>
        <v>193</v>
      </c>
      <c r="P780" s="16">
        <f t="shared" si="666"/>
        <v>40817</v>
      </c>
      <c r="Q780" s="17">
        <f t="shared" si="667"/>
        <v>-3.7488284910965897E-3</v>
      </c>
      <c r="R780" s="17">
        <f t="shared" si="668"/>
        <v>-3.6003600360035026E-3</v>
      </c>
      <c r="S780" s="17">
        <f t="shared" si="669"/>
        <v>-3.8387715930903177E-3</v>
      </c>
      <c r="T780" s="17">
        <f t="shared" si="670"/>
        <v>-2.8985507246376274E-3</v>
      </c>
      <c r="U780" s="17">
        <f t="shared" si="671"/>
        <v>-2.8653295128939771E-3</v>
      </c>
      <c r="V780" s="17">
        <f t="shared" si="672"/>
        <v>-2.8873917228104951E-3</v>
      </c>
      <c r="W780" s="17">
        <f t="shared" si="673"/>
        <v>-1.8885741265345368E-3</v>
      </c>
      <c r="X780" s="17" t="str">
        <f t="shared" si="674"/>
        <v/>
      </c>
      <c r="Y780" s="17">
        <f t="shared" si="675"/>
        <v>-1.1385199240986799E-2</v>
      </c>
      <c r="Z780" s="17">
        <f t="shared" si="676"/>
        <v>-9.378084896347505E-3</v>
      </c>
      <c r="AA780" s="17">
        <f t="shared" si="677"/>
        <v>-2.7844073190135266E-2</v>
      </c>
      <c r="AB780" s="17">
        <f t="shared" si="678"/>
        <v>-1.7873100983020529E-2</v>
      </c>
      <c r="AC780" s="17">
        <f t="shared" si="679"/>
        <v>-6.1791967044283469E-3</v>
      </c>
      <c r="AE780" s="17">
        <f t="shared" ca="1" si="680"/>
        <v>3.707317073170735E-2</v>
      </c>
      <c r="AF780" s="17">
        <f t="shared" ca="1" si="681"/>
        <v>6.3400576368876083E-2</v>
      </c>
      <c r="AG780" s="17">
        <f t="shared" ca="1" si="682"/>
        <v>2.1653543307086576E-2</v>
      </c>
      <c r="AH780" s="17">
        <f t="shared" ca="1" si="683"/>
        <v>2.5844930417495027E-2</v>
      </c>
      <c r="AI780" s="17">
        <f t="shared" ca="1" si="684"/>
        <v>3.468780971258667E-2</v>
      </c>
      <c r="AJ780" s="17">
        <f t="shared" ca="1" si="685"/>
        <v>2.9821073558648159E-2</v>
      </c>
      <c r="AK780" s="17">
        <f t="shared" ca="1" si="686"/>
        <v>4.1379310344827669E-2</v>
      </c>
      <c r="AL780" s="17" t="str">
        <f t="shared" ca="1" si="687"/>
        <v/>
      </c>
      <c r="AM780" s="17">
        <f t="shared" ca="1" si="688"/>
        <v>2.3575638506876384E-2</v>
      </c>
      <c r="AN780" s="17">
        <f t="shared" ca="1" si="689"/>
        <v>8.0775444264943541E-2</v>
      </c>
      <c r="AO780" s="17">
        <f t="shared" ca="1" si="690"/>
        <v>0.12626728110599084</v>
      </c>
      <c r="AP780" s="17">
        <f t="shared" ca="1" si="691"/>
        <v>0.13709260217278851</v>
      </c>
      <c r="AQ780" s="17">
        <f t="shared" ca="1" si="692"/>
        <v>6.0439560439560447E-2</v>
      </c>
      <c r="AS780" s="17">
        <f t="shared" ca="1" si="693"/>
        <v>7.5614030247632691E-3</v>
      </c>
      <c r="AT780" s="17">
        <f t="shared" ca="1" si="694"/>
        <v>3.6215445077276698E-3</v>
      </c>
      <c r="AU780" s="17">
        <f t="shared" ca="1" si="695"/>
        <v>7.7443975407891497E-3</v>
      </c>
      <c r="AV780" s="17">
        <f t="shared" ca="1" si="696"/>
        <v>1.1712905934664786E-2</v>
      </c>
      <c r="AW780" s="17">
        <f t="shared" ca="1" si="697"/>
        <v>7.6996757351590617E-3</v>
      </c>
      <c r="AX780" s="17">
        <f t="shared" ca="1" si="698"/>
        <v>1.1667353543858061E-2</v>
      </c>
      <c r="AY780" s="17">
        <f t="shared" ca="1" si="699"/>
        <v>7.6045285111552285E-3</v>
      </c>
      <c r="AZ780" s="17" t="str">
        <f t="shared" ca="1" si="700"/>
        <v/>
      </c>
      <c r="BA780" s="17">
        <f t="shared" ca="1" si="701"/>
        <v>7.7145255029804627E-3</v>
      </c>
      <c r="BB780" s="17">
        <f t="shared" ca="1" si="702"/>
        <v>-4.6436110684620058E-2</v>
      </c>
      <c r="BC780" s="17">
        <f t="shared" ca="1" si="703"/>
        <v>-0.14954045530400306</v>
      </c>
      <c r="BD780" s="17">
        <f t="shared" ca="1" si="704"/>
        <v>-0.1240537772718503</v>
      </c>
      <c r="BE780" s="17">
        <f t="shared" ca="1" si="705"/>
        <v>-2.4488634276358612E-2</v>
      </c>
      <c r="BG780" s="17">
        <f t="shared" ca="1" si="706"/>
        <v>1.5223377731857113E-2</v>
      </c>
      <c r="BH780" s="17">
        <f t="shared" ca="1" si="707"/>
        <v>1.4611678579501186E-2</v>
      </c>
      <c r="BI780" s="17">
        <f t="shared" ca="1" si="708"/>
        <v>1.3625147112641178E-2</v>
      </c>
      <c r="BJ780" s="17">
        <f t="shared" ca="1" si="709"/>
        <v>1.7672706633069968E-2</v>
      </c>
      <c r="BK780" s="17">
        <f t="shared" ca="1" si="710"/>
        <v>1.5503644847274511E-2</v>
      </c>
      <c r="BL780" s="17">
        <f t="shared" ca="1" si="711"/>
        <v>1.7603573998628885E-2</v>
      </c>
      <c r="BM780" s="17">
        <f t="shared" ca="1" si="712"/>
        <v>1.5310782160321557E-2</v>
      </c>
      <c r="BN780" s="17" t="str">
        <f t="shared" ca="1" si="713"/>
        <v/>
      </c>
      <c r="BO780" s="17">
        <f t="shared" ca="1" si="714"/>
        <v>9.6664493769114124E-3</v>
      </c>
      <c r="BP780" s="17">
        <f t="shared" ca="1" si="715"/>
        <v>5.0012425137300198E-3</v>
      </c>
      <c r="BQ780" s="17">
        <f t="shared" ca="1" si="716"/>
        <v>-0.11843555317315391</v>
      </c>
      <c r="BR780" s="17">
        <f t="shared" ca="1" si="717"/>
        <v>-3.6297610709773442E-3</v>
      </c>
      <c r="BS780" s="17">
        <f t="shared" ca="1" si="718"/>
        <v>6.2467312987062318E-3</v>
      </c>
      <c r="BX780">
        <f>IF('Macrobond Imports'!FG779="","",'Macrobond Imports'!FG779)</f>
        <v>230.2</v>
      </c>
      <c r="BY780">
        <f>IF('Macrobond Imports'!AI779="","",'Macrobond Imports'!AI779)</f>
        <v>111.6</v>
      </c>
      <c r="CA780" s="37">
        <f t="shared" ca="1" si="719"/>
        <v>0.10460652591170816</v>
      </c>
      <c r="CB780" s="37">
        <f t="shared" ca="1" si="720"/>
        <v>7.1017274472168879E-2</v>
      </c>
    </row>
    <row r="781" spans="1:80" x14ac:dyDescent="0.25">
      <c r="A781" s="10">
        <f>IF('Macrobond Imports'!A780="","",'Macrobond Imports'!A780)</f>
        <v>40848</v>
      </c>
      <c r="B781" s="9">
        <f>IF('Macrobond Imports'!B780="","",'Macrobond Imports'!B780)</f>
        <v>106.6</v>
      </c>
      <c r="C781" s="9">
        <f>IF('Macrobond Imports'!C780="","",'Macrobond Imports'!C780)</f>
        <v>111</v>
      </c>
      <c r="D781" s="9">
        <f>IF('Macrobond Imports'!Z780="","",'Macrobond Imports'!Z780)</f>
        <v>104.2</v>
      </c>
      <c r="E781" s="9">
        <f>IF('Macrobond Imports'!BH780="","",'Macrobond Imports'!BH780)</f>
        <v>103.4</v>
      </c>
      <c r="F781" s="9">
        <f>IF('Macrobond Imports'!BJ780="","",'Macrobond Imports'!BJ780)</f>
        <v>104.7</v>
      </c>
      <c r="G781" s="9">
        <f>IF('Macrobond Imports'!BK780="","",'Macrobond Imports'!BK780)</f>
        <v>103.9</v>
      </c>
      <c r="H781" s="9">
        <f>IF('Macrobond Imports'!BL780="","",'Macrobond Imports'!BL780)</f>
        <v>106</v>
      </c>
      <c r="I781" s="9" t="str">
        <f>IF('Macrobond Imports'!BS780="","",'Macrobond Imports'!BS780)</f>
        <v/>
      </c>
      <c r="J781" s="9">
        <f>IF('Macrobond Imports'!AA780="","",'Macrobond Imports'!AA780)</f>
        <v>104.6</v>
      </c>
      <c r="K781" s="9">
        <f>IF('Macrobond Imports'!DF780="","",'Macrobond Imports'!DF780)</f>
        <v>200.9</v>
      </c>
      <c r="L781" s="9">
        <f>IF('Macrobond Imports'!EA780="","",'Macrobond Imports'!EA780)</f>
        <v>251.2</v>
      </c>
      <c r="M781" s="9">
        <f>IF('Macrobond Imports'!FA780="","",'Macrobond Imports'!FA780)</f>
        <v>222.8</v>
      </c>
      <c r="N781" s="9">
        <f>IF('Macrobond Imports'!FC780="","",'Macrobond Imports'!FC780)</f>
        <v>192.3</v>
      </c>
      <c r="P781" s="16">
        <f t="shared" si="666"/>
        <v>40848</v>
      </c>
      <c r="Q781" s="17">
        <f t="shared" si="667"/>
        <v>2.8222013170271509E-3</v>
      </c>
      <c r="R781" s="17">
        <f t="shared" si="668"/>
        <v>2.7100271002709064E-3</v>
      </c>
      <c r="S781" s="17">
        <f t="shared" si="669"/>
        <v>3.8535645472062008E-3</v>
      </c>
      <c r="T781" s="17">
        <f t="shared" si="670"/>
        <v>1.9379844961240345E-3</v>
      </c>
      <c r="U781" s="17">
        <f t="shared" si="671"/>
        <v>2.8735632183907178E-3</v>
      </c>
      <c r="V781" s="17">
        <f t="shared" si="672"/>
        <v>2.8957528957529455E-3</v>
      </c>
      <c r="W781" s="17">
        <f t="shared" si="673"/>
        <v>2.8382213812676582E-3</v>
      </c>
      <c r="X781" s="17" t="str">
        <f t="shared" si="674"/>
        <v/>
      </c>
      <c r="Y781" s="17">
        <f t="shared" si="675"/>
        <v>3.8387715930900956E-3</v>
      </c>
      <c r="Z781" s="17">
        <f t="shared" si="676"/>
        <v>9.9651220727459133E-4</v>
      </c>
      <c r="AA781" s="17">
        <f t="shared" si="677"/>
        <v>2.7823240589198051E-2</v>
      </c>
      <c r="AB781" s="17">
        <f t="shared" si="678"/>
        <v>1.364877161055511E-2</v>
      </c>
      <c r="AC781" s="17">
        <f t="shared" si="679"/>
        <v>-3.6269430051812934E-3</v>
      </c>
      <c r="AE781" s="17">
        <f t="shared" ca="1" si="680"/>
        <v>3.696498054474695E-2</v>
      </c>
      <c r="AF781" s="17">
        <f t="shared" ca="1" si="681"/>
        <v>6.0171919770773519E-2</v>
      </c>
      <c r="AG781" s="17">
        <f t="shared" ca="1" si="682"/>
        <v>2.4582104228122015E-2</v>
      </c>
      <c r="AH781" s="17">
        <f t="shared" ca="1" si="683"/>
        <v>2.6812313803376453E-2</v>
      </c>
      <c r="AI781" s="17">
        <f t="shared" ca="1" si="684"/>
        <v>3.5608308605341366E-2</v>
      </c>
      <c r="AJ781" s="17">
        <f t="shared" ca="1" si="685"/>
        <v>3.0753968253968367E-2</v>
      </c>
      <c r="AK781" s="17">
        <f t="shared" ca="1" si="686"/>
        <v>4.0235525024533869E-2</v>
      </c>
      <c r="AL781" s="17" t="str">
        <f t="shared" ca="1" si="687"/>
        <v/>
      </c>
      <c r="AM781" s="17">
        <f t="shared" ca="1" si="688"/>
        <v>2.7504911591355485E-2</v>
      </c>
      <c r="AN781" s="17">
        <f t="shared" ca="1" si="689"/>
        <v>7.2610784837159548E-2</v>
      </c>
      <c r="AO781" s="17">
        <f t="shared" ca="1" si="690"/>
        <v>0.14389799635701284</v>
      </c>
      <c r="AP781" s="17">
        <f t="shared" ca="1" si="691"/>
        <v>0.13964194373401551</v>
      </c>
      <c r="AQ781" s="17">
        <f t="shared" ca="1" si="692"/>
        <v>5.0245767340251213E-2</v>
      </c>
      <c r="AS781" s="17">
        <f t="shared" ca="1" si="693"/>
        <v>1.1336684166494804E-2</v>
      </c>
      <c r="AT781" s="17">
        <f t="shared" ca="1" si="694"/>
        <v>2.5627992110731412E-2</v>
      </c>
      <c r="AU781" s="17">
        <f t="shared" ca="1" si="695"/>
        <v>7.7145255029804627E-3</v>
      </c>
      <c r="AV781" s="17">
        <f t="shared" ca="1" si="696"/>
        <v>3.8778432475217173E-3</v>
      </c>
      <c r="AW781" s="17">
        <f t="shared" ca="1" si="697"/>
        <v>1.5428837716591648E-2</v>
      </c>
      <c r="AX781" s="17">
        <f t="shared" ca="1" si="698"/>
        <v>7.7369078642994804E-3</v>
      </c>
      <c r="AY781" s="17">
        <f t="shared" ca="1" si="699"/>
        <v>1.9092540145263071E-2</v>
      </c>
      <c r="AZ781" s="17" t="str">
        <f t="shared" ca="1" si="700"/>
        <v/>
      </c>
      <c r="BA781" s="17">
        <f t="shared" ca="1" si="701"/>
        <v>-1.5151241339976806E-2</v>
      </c>
      <c r="BB781" s="17">
        <f t="shared" ca="1" si="702"/>
        <v>-1.3816718229559211E-2</v>
      </c>
      <c r="BC781" s="17">
        <f t="shared" ca="1" si="703"/>
        <v>8.0015604557746034E-3</v>
      </c>
      <c r="BD781" s="17">
        <f t="shared" ca="1" si="704"/>
        <v>5.9574268196894709E-2</v>
      </c>
      <c r="BE781" s="17">
        <f t="shared" ca="1" si="705"/>
        <v>-3.8564321329894069E-2</v>
      </c>
      <c r="BG781" s="17">
        <f t="shared" ca="1" si="706"/>
        <v>1.5180048670495161E-2</v>
      </c>
      <c r="BH781" s="17">
        <f t="shared" ca="1" si="707"/>
        <v>1.0899102079394929E-2</v>
      </c>
      <c r="BI781" s="17">
        <f t="shared" ca="1" si="708"/>
        <v>1.7500883244040422E-2</v>
      </c>
      <c r="BJ781" s="17">
        <f t="shared" ca="1" si="709"/>
        <v>1.7638072575847819E-2</v>
      </c>
      <c r="BK781" s="17">
        <f t="shared" ca="1" si="710"/>
        <v>1.350684171597627E-2</v>
      </c>
      <c r="BL781" s="17">
        <f t="shared" ca="1" si="711"/>
        <v>2.1515276537116712E-2</v>
      </c>
      <c r="BM781" s="17">
        <f t="shared" ca="1" si="712"/>
        <v>1.7199875792254682E-2</v>
      </c>
      <c r="BN781" s="17" t="str">
        <f t="shared" ca="1" si="713"/>
        <v/>
      </c>
      <c r="BO781" s="17">
        <f t="shared" ca="1" si="714"/>
        <v>3.8350875647741312E-3</v>
      </c>
      <c r="BP781" s="17">
        <f t="shared" ca="1" si="715"/>
        <v>-1.086143515341631E-2</v>
      </c>
      <c r="BQ781" s="17">
        <f t="shared" ca="1" si="716"/>
        <v>-1.495747476452014E-2</v>
      </c>
      <c r="BR781" s="17">
        <f t="shared" ca="1" si="717"/>
        <v>-1.7714441306467821E-2</v>
      </c>
      <c r="BS781" s="17">
        <f t="shared" ca="1" si="718"/>
        <v>-1.2364641547983779E-2</v>
      </c>
      <c r="BX781">
        <f>IF('Macrobond Imports'!FG780="","",'Macrobond Imports'!FG780)</f>
        <v>243.6</v>
      </c>
      <c r="BY781">
        <f>IF('Macrobond Imports'!AI780="","",'Macrobond Imports'!AI780)</f>
        <v>111.8</v>
      </c>
      <c r="CA781" s="37">
        <f t="shared" ca="1" si="719"/>
        <v>0.17228103946102014</v>
      </c>
      <c r="CB781" s="37">
        <f t="shared" ca="1" si="720"/>
        <v>6.6793893129770909E-2</v>
      </c>
    </row>
    <row r="782" spans="1:80" x14ac:dyDescent="0.25">
      <c r="A782" s="10">
        <f>IF('Macrobond Imports'!A781="","",'Macrobond Imports'!A781)</f>
        <v>40878</v>
      </c>
      <c r="B782" s="9">
        <f>IF('Macrobond Imports'!B781="","",'Macrobond Imports'!B781)</f>
        <v>106.5</v>
      </c>
      <c r="C782" s="9">
        <f>IF('Macrobond Imports'!C781="","",'Macrobond Imports'!C781)</f>
        <v>110.8</v>
      </c>
      <c r="D782" s="9">
        <f>IF('Macrobond Imports'!Z781="","",'Macrobond Imports'!Z781)</f>
        <v>104</v>
      </c>
      <c r="E782" s="9">
        <f>IF('Macrobond Imports'!BH781="","",'Macrobond Imports'!BH781)</f>
        <v>103.4</v>
      </c>
      <c r="F782" s="9">
        <f>IF('Macrobond Imports'!BJ781="","",'Macrobond Imports'!BJ781)</f>
        <v>104.5</v>
      </c>
      <c r="G782" s="9">
        <f>IF('Macrobond Imports'!BK781="","",'Macrobond Imports'!BK781)</f>
        <v>103.7</v>
      </c>
      <c r="H782" s="9">
        <f>IF('Macrobond Imports'!BL781="","",'Macrobond Imports'!BL781)</f>
        <v>105.9</v>
      </c>
      <c r="I782" s="9" t="str">
        <f>IF('Macrobond Imports'!BS781="","",'Macrobond Imports'!BS781)</f>
        <v/>
      </c>
      <c r="J782" s="9">
        <f>IF('Macrobond Imports'!AA781="","",'Macrobond Imports'!AA781)</f>
        <v>104.3</v>
      </c>
      <c r="K782" s="9">
        <f>IF('Macrobond Imports'!DF781="","",'Macrobond Imports'!DF781)</f>
        <v>200.2</v>
      </c>
      <c r="L782" s="9">
        <f>IF('Macrobond Imports'!EA781="","",'Macrobond Imports'!EA781)</f>
        <v>244.9</v>
      </c>
      <c r="M782" s="9">
        <f>IF('Macrobond Imports'!FA781="","",'Macrobond Imports'!FA781)</f>
        <v>223.2</v>
      </c>
      <c r="N782" s="9">
        <f>IF('Macrobond Imports'!FC781="","",'Macrobond Imports'!FC781)</f>
        <v>191.3</v>
      </c>
      <c r="P782" s="16">
        <f t="shared" si="666"/>
        <v>40878</v>
      </c>
      <c r="Q782" s="17">
        <f t="shared" si="667"/>
        <v>-9.3808630393987791E-4</v>
      </c>
      <c r="R782" s="17">
        <f t="shared" si="668"/>
        <v>-1.8018018018017834E-3</v>
      </c>
      <c r="S782" s="17">
        <f t="shared" si="669"/>
        <v>-1.9193857965451588E-3</v>
      </c>
      <c r="T782" s="17">
        <f t="shared" si="670"/>
        <v>0</v>
      </c>
      <c r="U782" s="17">
        <f t="shared" si="671"/>
        <v>-1.9102196752627254E-3</v>
      </c>
      <c r="V782" s="17">
        <f t="shared" si="672"/>
        <v>-1.9249278152069227E-3</v>
      </c>
      <c r="W782" s="17">
        <f t="shared" si="673"/>
        <v>-9.4339622641503862E-4</v>
      </c>
      <c r="X782" s="17" t="str">
        <f t="shared" si="674"/>
        <v/>
      </c>
      <c r="Y782" s="17">
        <f t="shared" si="675"/>
        <v>-2.8680688336519822E-3</v>
      </c>
      <c r="Z782" s="17">
        <f t="shared" si="676"/>
        <v>-3.4843205574913716E-3</v>
      </c>
      <c r="AA782" s="17">
        <f t="shared" si="677"/>
        <v>-2.507961783439483E-2</v>
      </c>
      <c r="AB782" s="17">
        <f t="shared" si="678"/>
        <v>1.7953321364452268E-3</v>
      </c>
      <c r="AC782" s="17">
        <f t="shared" si="679"/>
        <v>-5.2002080083203284E-3</v>
      </c>
      <c r="AE782" s="17">
        <f t="shared" ca="1" si="680"/>
        <v>3.2977691561590694E-2</v>
      </c>
      <c r="AF782" s="17">
        <f t="shared" ca="1" si="681"/>
        <v>4.8249763481551522E-2</v>
      </c>
      <c r="AG782" s="17">
        <f t="shared" ca="1" si="682"/>
        <v>2.2615535889872085E-2</v>
      </c>
      <c r="AH782" s="17">
        <f t="shared" ca="1" si="683"/>
        <v>2.5793650793650924E-2</v>
      </c>
      <c r="AI782" s="17">
        <f t="shared" ca="1" si="684"/>
        <v>3.0571992110453694E-2</v>
      </c>
      <c r="AJ782" s="17">
        <f t="shared" ca="1" si="685"/>
        <v>2.6732673267326756E-2</v>
      </c>
      <c r="AK782" s="17">
        <f t="shared" ca="1" si="686"/>
        <v>3.5190615835777317E-2</v>
      </c>
      <c r="AL782" s="17" t="str">
        <f t="shared" ca="1" si="687"/>
        <v/>
      </c>
      <c r="AM782" s="17">
        <f t="shared" ca="1" si="688"/>
        <v>2.2549019607843057E-2</v>
      </c>
      <c r="AN782" s="17">
        <f t="shared" ca="1" si="689"/>
        <v>5.7580559957738808E-2</v>
      </c>
      <c r="AO782" s="17">
        <f t="shared" ca="1" si="690"/>
        <v>6.5709312445604739E-2</v>
      </c>
      <c r="AP782" s="17">
        <f t="shared" ca="1" si="691"/>
        <v>0.10879284649776433</v>
      </c>
      <c r="AQ782" s="17">
        <f t="shared" ca="1" si="692"/>
        <v>3.9109179793590521E-2</v>
      </c>
      <c r="AS782" s="17">
        <f t="shared" ca="1" si="693"/>
        <v>-7.4766027397489276E-3</v>
      </c>
      <c r="AT782" s="17">
        <f t="shared" ca="1" si="694"/>
        <v>-1.0757410061157269E-2</v>
      </c>
      <c r="AU782" s="17">
        <f t="shared" ca="1" si="695"/>
        <v>-7.6554672059829798E-3</v>
      </c>
      <c r="AV782" s="17">
        <f t="shared" ca="1" si="696"/>
        <v>-3.8591368422139505E-3</v>
      </c>
      <c r="AW782" s="17">
        <f t="shared" ca="1" si="697"/>
        <v>-7.6190129335913515E-3</v>
      </c>
      <c r="AX782" s="17">
        <f t="shared" ca="1" si="698"/>
        <v>-7.6775076946383747E-3</v>
      </c>
      <c r="AY782" s="17">
        <f t="shared" ca="1" si="699"/>
        <v>0</v>
      </c>
      <c r="AZ782" s="17" t="str">
        <f t="shared" ca="1" si="700"/>
        <v/>
      </c>
      <c r="BA782" s="17">
        <f t="shared" ca="1" si="701"/>
        <v>-4.1096750838211404E-2</v>
      </c>
      <c r="BB782" s="17">
        <f t="shared" ca="1" si="702"/>
        <v>-4.6548670920617874E-2</v>
      </c>
      <c r="BC782" s="17">
        <f t="shared" ca="1" si="703"/>
        <v>-9.9478580835856922E-2</v>
      </c>
      <c r="BD782" s="17">
        <f t="shared" ca="1" si="704"/>
        <v>-1.0680812171963261E-2</v>
      </c>
      <c r="BE782" s="17">
        <f t="shared" ca="1" si="705"/>
        <v>-5.8407527692801331E-2</v>
      </c>
      <c r="BG782" s="17">
        <f t="shared" ca="1" si="706"/>
        <v>1.136354516928928E-2</v>
      </c>
      <c r="BH782" s="17">
        <f t="shared" ca="1" si="707"/>
        <v>1.0918936367139587E-2</v>
      </c>
      <c r="BI782" s="17">
        <f t="shared" ca="1" si="708"/>
        <v>9.6851735163014929E-3</v>
      </c>
      <c r="BJ782" s="17">
        <f t="shared" ca="1" si="709"/>
        <v>1.3678395113815744E-2</v>
      </c>
      <c r="BK782" s="17">
        <f t="shared" ca="1" si="710"/>
        <v>9.6384985207100815E-3</v>
      </c>
      <c r="BL782" s="17">
        <f t="shared" ca="1" si="711"/>
        <v>1.3638420209256541E-2</v>
      </c>
      <c r="BM782" s="17">
        <f t="shared" ca="1" si="712"/>
        <v>1.5281536047858424E-2</v>
      </c>
      <c r="BN782" s="17" t="str">
        <f t="shared" ca="1" si="713"/>
        <v/>
      </c>
      <c r="BO782" s="17">
        <f t="shared" ca="1" si="714"/>
        <v>-1.9147913271974071E-3</v>
      </c>
      <c r="BP782" s="17">
        <f t="shared" ca="1" si="715"/>
        <v>-1.968455789480883E-2</v>
      </c>
      <c r="BQ782" s="17">
        <f t="shared" ca="1" si="716"/>
        <v>-6.8904270533128864E-2</v>
      </c>
      <c r="BR782" s="17">
        <f t="shared" ca="1" si="717"/>
        <v>-1.6810140751896574E-2</v>
      </c>
      <c r="BS782" s="17">
        <f t="shared" ca="1" si="718"/>
        <v>-2.4627069146893055E-2</v>
      </c>
      <c r="BX782">
        <f>IF('Macrobond Imports'!FG781="","",'Macrobond Imports'!FG781)</f>
        <v>232.7</v>
      </c>
      <c r="BY782">
        <f>IF('Macrobond Imports'!AI781="","",'Macrobond Imports'!AI781)</f>
        <v>112.1</v>
      </c>
      <c r="CA782" s="37">
        <f t="shared" ca="1" si="719"/>
        <v>3.238686779059452E-2</v>
      </c>
      <c r="CB782" s="37">
        <f t="shared" ca="1" si="720"/>
        <v>6.6603235014272233E-2</v>
      </c>
    </row>
    <row r="783" spans="1:80" x14ac:dyDescent="0.25">
      <c r="A783" s="10">
        <f>IF('Macrobond Imports'!A782="","",'Macrobond Imports'!A782)</f>
        <v>40909</v>
      </c>
      <c r="B783" s="9">
        <f>IF('Macrobond Imports'!B782="","",'Macrobond Imports'!B782)</f>
        <v>106.9</v>
      </c>
      <c r="C783" s="9">
        <f>IF('Macrobond Imports'!C782="","",'Macrobond Imports'!C782)</f>
        <v>111.2</v>
      </c>
      <c r="D783" s="9">
        <f>IF('Macrobond Imports'!Z782="","",'Macrobond Imports'!Z782)</f>
        <v>104.5</v>
      </c>
      <c r="E783" s="9">
        <f>IF('Macrobond Imports'!BH782="","",'Macrobond Imports'!BH782)</f>
        <v>103.8</v>
      </c>
      <c r="F783" s="9">
        <f>IF('Macrobond Imports'!BJ782="","",'Macrobond Imports'!BJ782)</f>
        <v>105</v>
      </c>
      <c r="G783" s="9">
        <f>IF('Macrobond Imports'!BK782="","",'Macrobond Imports'!BK782)</f>
        <v>104.2</v>
      </c>
      <c r="H783" s="9">
        <f>IF('Macrobond Imports'!BL782="","",'Macrobond Imports'!BL782)</f>
        <v>106.2</v>
      </c>
      <c r="I783" s="9" t="str">
        <f>IF('Macrobond Imports'!BS782="","",'Macrobond Imports'!BS782)</f>
        <v/>
      </c>
      <c r="J783" s="9">
        <f>IF('Macrobond Imports'!AA782="","",'Macrobond Imports'!AA782)</f>
        <v>105.1</v>
      </c>
      <c r="K783" s="9">
        <f>IF('Macrobond Imports'!DF782="","",'Macrobond Imports'!DF782)</f>
        <v>200.4</v>
      </c>
      <c r="L783" s="9">
        <f>IF('Macrobond Imports'!EA782="","",'Macrobond Imports'!EA782)</f>
        <v>246.8</v>
      </c>
      <c r="M783" s="9">
        <f>IF('Macrobond Imports'!FA782="","",'Macrobond Imports'!FA782)</f>
        <v>221.4</v>
      </c>
      <c r="N783" s="9">
        <f>IF('Macrobond Imports'!FC782="","",'Macrobond Imports'!FC782)</f>
        <v>192</v>
      </c>
      <c r="P783" s="16">
        <f t="shared" si="666"/>
        <v>40909</v>
      </c>
      <c r="Q783" s="17">
        <f t="shared" si="667"/>
        <v>3.755868544601082E-3</v>
      </c>
      <c r="R783" s="17">
        <f t="shared" si="668"/>
        <v>3.6101083032491488E-3</v>
      </c>
      <c r="S783" s="17">
        <f t="shared" si="669"/>
        <v>4.8076923076922906E-3</v>
      </c>
      <c r="T783" s="17">
        <f t="shared" si="670"/>
        <v>3.8684719535782008E-3</v>
      </c>
      <c r="U783" s="17">
        <f t="shared" si="671"/>
        <v>4.7846889952152249E-3</v>
      </c>
      <c r="V783" s="17">
        <f t="shared" si="672"/>
        <v>4.8216007714561027E-3</v>
      </c>
      <c r="W783" s="17">
        <f t="shared" si="673"/>
        <v>2.8328611898016387E-3</v>
      </c>
      <c r="X783" s="17" t="str">
        <f t="shared" si="674"/>
        <v/>
      </c>
      <c r="Y783" s="17">
        <f t="shared" si="675"/>
        <v>7.6701821668263559E-3</v>
      </c>
      <c r="Z783" s="17">
        <f t="shared" si="676"/>
        <v>9.990009990010762E-4</v>
      </c>
      <c r="AA783" s="17">
        <f t="shared" si="677"/>
        <v>7.7582686810944157E-3</v>
      </c>
      <c r="AB783" s="17">
        <f t="shared" si="678"/>
        <v>-8.0645161290321399E-3</v>
      </c>
      <c r="AC783" s="17">
        <f t="shared" si="679"/>
        <v>3.659174072137894E-3</v>
      </c>
      <c r="AE783" s="17">
        <f t="shared" ca="1" si="680"/>
        <v>3.0858244937319146E-2</v>
      </c>
      <c r="AF783" s="17">
        <f t="shared" ca="1" si="681"/>
        <v>4.217432052483594E-2</v>
      </c>
      <c r="AG783" s="17">
        <f t="shared" ca="1" si="682"/>
        <v>2.350636630754166E-2</v>
      </c>
      <c r="AH783" s="17">
        <f t="shared" ca="1" si="683"/>
        <v>2.5691699604742935E-2</v>
      </c>
      <c r="AI783" s="17">
        <f t="shared" ca="1" si="684"/>
        <v>3.0421982335623099E-2</v>
      </c>
      <c r="AJ783" s="17">
        <f t="shared" ca="1" si="685"/>
        <v>2.7613412228796763E-2</v>
      </c>
      <c r="AK783" s="17">
        <f t="shared" ca="1" si="686"/>
        <v>3.0067895247332777E-2</v>
      </c>
      <c r="AL783" s="17" t="str">
        <f t="shared" ca="1" si="687"/>
        <v/>
      </c>
      <c r="AM783" s="17">
        <f t="shared" ca="1" si="688"/>
        <v>3.1403336604514109E-2</v>
      </c>
      <c r="AN783" s="17">
        <f t="shared" ca="1" si="689"/>
        <v>4.3749999999999956E-2</v>
      </c>
      <c r="AO783" s="17">
        <f t="shared" ca="1" si="690"/>
        <v>3.959561920808774E-2</v>
      </c>
      <c r="AP783" s="17">
        <f t="shared" ca="1" si="691"/>
        <v>7.9473427596294499E-2</v>
      </c>
      <c r="AQ783" s="17">
        <f t="shared" ca="1" si="692"/>
        <v>2.8938906752411508E-2</v>
      </c>
      <c r="AS783" s="17">
        <f t="shared" ca="1" si="693"/>
        <v>2.2769486544245154E-2</v>
      </c>
      <c r="AT783" s="17">
        <f t="shared" ca="1" si="694"/>
        <v>1.818962044214012E-2</v>
      </c>
      <c r="AU783" s="17">
        <f t="shared" ca="1" si="695"/>
        <v>2.7249048675440868E-2</v>
      </c>
      <c r="AV783" s="17">
        <f t="shared" ca="1" si="696"/>
        <v>2.3459413521363048E-2</v>
      </c>
      <c r="AW783" s="17">
        <f t="shared" ca="1" si="697"/>
        <v>2.3187442909737621E-2</v>
      </c>
      <c r="AX783" s="17">
        <f t="shared" ca="1" si="698"/>
        <v>2.3368050551134001E-2</v>
      </c>
      <c r="AY783" s="17">
        <f t="shared" ca="1" si="699"/>
        <v>1.9056158113641031E-2</v>
      </c>
      <c r="AZ783" s="17" t="str">
        <f t="shared" ca="1" si="700"/>
        <v/>
      </c>
      <c r="BA783" s="17">
        <f t="shared" ca="1" si="701"/>
        <v>3.4999138401384355E-2</v>
      </c>
      <c r="BB783" s="17">
        <f t="shared" ca="1" si="702"/>
        <v>-5.9656806040715438E-3</v>
      </c>
      <c r="BC783" s="17">
        <f t="shared" ca="1" si="703"/>
        <v>3.9862256735704094E-2</v>
      </c>
      <c r="BD783" s="17">
        <f t="shared" ca="1" si="704"/>
        <v>2.9436858309912939E-2</v>
      </c>
      <c r="BE783" s="17">
        <f t="shared" ca="1" si="705"/>
        <v>-2.0564866131768444E-2</v>
      </c>
      <c r="BG783" s="17">
        <f t="shared" ca="1" si="706"/>
        <v>1.5136965553631976E-2</v>
      </c>
      <c r="BH783" s="17">
        <f t="shared" ca="1" si="707"/>
        <v>1.0879339718582681E-2</v>
      </c>
      <c r="BI783" s="17">
        <f t="shared" ca="1" si="708"/>
        <v>1.7449985838017046E-2</v>
      </c>
      <c r="BJ783" s="17">
        <f t="shared" ca="1" si="709"/>
        <v>1.7569210108032918E-2</v>
      </c>
      <c r="BK783" s="17">
        <f t="shared" ca="1" si="710"/>
        <v>1.5414031041736553E-2</v>
      </c>
      <c r="BL783" s="17">
        <f t="shared" ca="1" si="711"/>
        <v>1.7500883244040422E-2</v>
      </c>
      <c r="BM783" s="17">
        <f t="shared" ca="1" si="712"/>
        <v>1.3314166348464607E-2</v>
      </c>
      <c r="BN783" s="17" t="str">
        <f t="shared" ca="1" si="713"/>
        <v/>
      </c>
      <c r="BO783" s="17">
        <f t="shared" ca="1" si="714"/>
        <v>2.1265717455621225E-2</v>
      </c>
      <c r="BP783" s="17">
        <f t="shared" ca="1" si="715"/>
        <v>-2.6411158796410317E-2</v>
      </c>
      <c r="BQ783" s="17">
        <f t="shared" ca="1" si="716"/>
        <v>-5.9595416105387766E-2</v>
      </c>
      <c r="BR783" s="17">
        <f t="shared" ca="1" si="717"/>
        <v>-5.0404650614957136E-2</v>
      </c>
      <c r="BS783" s="17">
        <f t="shared" ca="1" si="718"/>
        <v>-2.2528719052310908E-2</v>
      </c>
      <c r="BX783">
        <f>IF('Macrobond Imports'!FG782="","",'Macrobond Imports'!FG782)</f>
        <v>232.3</v>
      </c>
      <c r="BY783">
        <f>IF('Macrobond Imports'!AI782="","",'Macrobond Imports'!AI782)</f>
        <v>112.2</v>
      </c>
      <c r="CA783" s="37">
        <f t="shared" ca="1" si="719"/>
        <v>3.455723542116651E-3</v>
      </c>
      <c r="CB783" s="37">
        <f t="shared" ca="1" si="720"/>
        <v>5.6497175141242861E-2</v>
      </c>
    </row>
    <row r="784" spans="1:80" x14ac:dyDescent="0.25">
      <c r="A784" s="10">
        <f>IF('Macrobond Imports'!A783="","",'Macrobond Imports'!A783)</f>
        <v>40940</v>
      </c>
      <c r="B784" s="9">
        <f>IF('Macrobond Imports'!B783="","",'Macrobond Imports'!B783)</f>
        <v>107.2</v>
      </c>
      <c r="C784" s="9">
        <f>IF('Macrobond Imports'!C783="","",'Macrobond Imports'!C783)</f>
        <v>111.6</v>
      </c>
      <c r="D784" s="9">
        <f>IF('Macrobond Imports'!Z783="","",'Macrobond Imports'!Z783)</f>
        <v>104.8</v>
      </c>
      <c r="E784" s="9">
        <f>IF('Macrobond Imports'!BH783="","",'Macrobond Imports'!BH783)</f>
        <v>104.1</v>
      </c>
      <c r="F784" s="9">
        <f>IF('Macrobond Imports'!BJ783="","",'Macrobond Imports'!BJ783)</f>
        <v>105.3</v>
      </c>
      <c r="G784" s="9">
        <f>IF('Macrobond Imports'!BK783="","",'Macrobond Imports'!BK783)</f>
        <v>104.4</v>
      </c>
      <c r="H784" s="9">
        <f>IF('Macrobond Imports'!BL783="","",'Macrobond Imports'!BL783)</f>
        <v>106.4</v>
      </c>
      <c r="I784" s="9" t="str">
        <f>IF('Macrobond Imports'!BS783="","",'Macrobond Imports'!BS783)</f>
        <v/>
      </c>
      <c r="J784" s="9">
        <f>IF('Macrobond Imports'!AA783="","",'Macrobond Imports'!AA783)</f>
        <v>105.8</v>
      </c>
      <c r="K784" s="9">
        <f>IF('Macrobond Imports'!DF783="","",'Macrobond Imports'!DF783)</f>
        <v>201.1</v>
      </c>
      <c r="L784" s="9">
        <f>IF('Macrobond Imports'!EA783="","",'Macrobond Imports'!EA783)</f>
        <v>245.4</v>
      </c>
      <c r="M784" s="9">
        <f>IF('Macrobond Imports'!FA783="","",'Macrobond Imports'!FA783)</f>
        <v>220.8</v>
      </c>
      <c r="N784" s="9">
        <f>IF('Macrobond Imports'!FC783="","",'Macrobond Imports'!FC783)</f>
        <v>193.2</v>
      </c>
      <c r="P784" s="16">
        <f t="shared" si="666"/>
        <v>40940</v>
      </c>
      <c r="Q784" s="17">
        <f t="shared" si="667"/>
        <v>2.8063610851263299E-3</v>
      </c>
      <c r="R784" s="17">
        <f t="shared" si="668"/>
        <v>3.597122302158251E-3</v>
      </c>
      <c r="S784" s="17">
        <f t="shared" si="669"/>
        <v>2.870813397129135E-3</v>
      </c>
      <c r="T784" s="17">
        <f t="shared" si="670"/>
        <v>2.8901734104045396E-3</v>
      </c>
      <c r="U784" s="17">
        <f t="shared" si="671"/>
        <v>2.8571428571428914E-3</v>
      </c>
      <c r="V784" s="17">
        <f t="shared" si="672"/>
        <v>1.9193857965451588E-3</v>
      </c>
      <c r="W784" s="17">
        <f t="shared" si="673"/>
        <v>1.8832391713747842E-3</v>
      </c>
      <c r="X784" s="17" t="str">
        <f t="shared" si="674"/>
        <v/>
      </c>
      <c r="Y784" s="17">
        <f t="shared" si="675"/>
        <v>6.6603235014273121E-3</v>
      </c>
      <c r="Z784" s="17">
        <f t="shared" si="676"/>
        <v>3.493013972055925E-3</v>
      </c>
      <c r="AA784" s="17">
        <f t="shared" si="677"/>
        <v>-5.6726094003242133E-3</v>
      </c>
      <c r="AB784" s="17">
        <f t="shared" si="678"/>
        <v>-2.7100271002710175E-3</v>
      </c>
      <c r="AC784" s="17">
        <f t="shared" si="679"/>
        <v>6.2499999999998668E-3</v>
      </c>
      <c r="AE784" s="17">
        <f t="shared" ca="1" si="680"/>
        <v>2.7804410354745901E-2</v>
      </c>
      <c r="AF784" s="17">
        <f t="shared" ca="1" si="681"/>
        <v>3.3333333333333215E-2</v>
      </c>
      <c r="AG784" s="17">
        <f t="shared" ca="1" si="682"/>
        <v>2.5440313111545931E-2</v>
      </c>
      <c r="AH784" s="17">
        <f t="shared" ca="1" si="683"/>
        <v>2.5615763546797954E-2</v>
      </c>
      <c r="AI784" s="17">
        <f t="shared" ca="1" si="684"/>
        <v>2.9325513196480912E-2</v>
      </c>
      <c r="AJ784" s="17">
        <f t="shared" ca="1" si="685"/>
        <v>2.4533856722276814E-2</v>
      </c>
      <c r="AK784" s="17">
        <f t="shared" ca="1" si="686"/>
        <v>2.7027027027027195E-2</v>
      </c>
      <c r="AL784" s="17" t="str">
        <f t="shared" ca="1" si="687"/>
        <v/>
      </c>
      <c r="AM784" s="17">
        <f t="shared" ca="1" si="688"/>
        <v>3.4213098729227731E-2</v>
      </c>
      <c r="AN784" s="17">
        <f t="shared" ca="1" si="689"/>
        <v>3.234086242299794E-2</v>
      </c>
      <c r="AO784" s="17">
        <f t="shared" ca="1" si="690"/>
        <v>8.2169268693508268E-3</v>
      </c>
      <c r="AP784" s="17">
        <f t="shared" ca="1" si="691"/>
        <v>5.5449330783938988E-2</v>
      </c>
      <c r="AQ784" s="17">
        <f t="shared" ca="1" si="692"/>
        <v>2.3305084745762539E-2</v>
      </c>
      <c r="AS784" s="17">
        <f t="shared" ca="1" si="693"/>
        <v>2.270486682611339E-2</v>
      </c>
      <c r="AT784" s="17">
        <f t="shared" ca="1" si="694"/>
        <v>2.179756467027083E-2</v>
      </c>
      <c r="AU784" s="17">
        <f t="shared" ca="1" si="695"/>
        <v>2.3232332595567451E-2</v>
      </c>
      <c r="AV784" s="17">
        <f t="shared" ca="1" si="696"/>
        <v>2.7355530092499469E-2</v>
      </c>
      <c r="AW784" s="17">
        <f t="shared" ca="1" si="697"/>
        <v>2.3120432688616743E-2</v>
      </c>
      <c r="AX784" s="17">
        <f t="shared" ca="1" si="698"/>
        <v>1.9388674987253385E-2</v>
      </c>
      <c r="AY784" s="17">
        <f t="shared" ca="1" si="699"/>
        <v>1.5179994426195442E-2</v>
      </c>
      <c r="AZ784" s="17" t="str">
        <f t="shared" ca="1" si="700"/>
        <v/>
      </c>
      <c r="BA784" s="17">
        <f t="shared" ca="1" si="701"/>
        <v>4.6684836875505065E-2</v>
      </c>
      <c r="BB784" s="17">
        <f t="shared" ca="1" si="702"/>
        <v>3.9880309469220165E-3</v>
      </c>
      <c r="BC784" s="17">
        <f t="shared" ca="1" si="703"/>
        <v>-8.9206980778332556E-2</v>
      </c>
      <c r="BD784" s="17">
        <f t="shared" ca="1" si="704"/>
        <v>-3.5426046986637538E-2</v>
      </c>
      <c r="BE784" s="17">
        <f t="shared" ca="1" si="705"/>
        <v>1.8852584285660834E-2</v>
      </c>
      <c r="BG784" s="17">
        <f t="shared" ca="1" si="706"/>
        <v>1.7004891284628343E-2</v>
      </c>
      <c r="BH784" s="17">
        <f t="shared" ca="1" si="707"/>
        <v>2.371098684951356E-2</v>
      </c>
      <c r="BI784" s="17">
        <f t="shared" ca="1" si="708"/>
        <v>1.5443786982248575E-2</v>
      </c>
      <c r="BJ784" s="17">
        <f t="shared" ca="1" si="709"/>
        <v>1.5548843629725528E-2</v>
      </c>
      <c r="BK784" s="17">
        <f t="shared" ca="1" si="710"/>
        <v>1.9267379939678975E-2</v>
      </c>
      <c r="BL784" s="17">
        <f t="shared" ca="1" si="711"/>
        <v>1.3546047914715809E-2</v>
      </c>
      <c r="BM784" s="17">
        <f t="shared" ca="1" si="712"/>
        <v>1.7134386020080328E-2</v>
      </c>
      <c r="BN784" s="17" t="str">
        <f t="shared" ca="1" si="713"/>
        <v/>
      </c>
      <c r="BO784" s="17">
        <f t="shared" ca="1" si="714"/>
        <v>1.5296145124716665E-2</v>
      </c>
      <c r="BP784" s="17">
        <f t="shared" ca="1" si="715"/>
        <v>-4.9541662729906122E-3</v>
      </c>
      <c r="BQ784" s="17">
        <f t="shared" ca="1" si="716"/>
        <v>-4.18346778203319E-2</v>
      </c>
      <c r="BR784" s="17">
        <f t="shared" ca="1" si="717"/>
        <v>1.0958822299859561E-2</v>
      </c>
      <c r="BS784" s="17">
        <f t="shared" ca="1" si="718"/>
        <v>-1.0272145568552937E-2</v>
      </c>
      <c r="BX784">
        <f>IF('Macrobond Imports'!FG783="","",'Macrobond Imports'!FG783)</f>
        <v>227.4</v>
      </c>
      <c r="BY784">
        <f>IF('Macrobond Imports'!AI783="","",'Macrobond Imports'!AI783)</f>
        <v>113.1</v>
      </c>
      <c r="CA784" s="37">
        <f t="shared" ca="1" si="719"/>
        <v>-4.8140043763675866E-3</v>
      </c>
      <c r="CB784" s="37">
        <f t="shared" ca="1" si="720"/>
        <v>5.4054054054053946E-2</v>
      </c>
    </row>
    <row r="785" spans="1:80" x14ac:dyDescent="0.25">
      <c r="A785" s="10">
        <f>IF('Macrobond Imports'!A784="","",'Macrobond Imports'!A784)</f>
        <v>40969</v>
      </c>
      <c r="B785" s="9">
        <f>IF('Macrobond Imports'!B784="","",'Macrobond Imports'!B784)</f>
        <v>107.4</v>
      </c>
      <c r="C785" s="9">
        <f>IF('Macrobond Imports'!C784="","",'Macrobond Imports'!C784)</f>
        <v>111.9</v>
      </c>
      <c r="D785" s="9">
        <f>IF('Macrobond Imports'!Z784="","",'Macrobond Imports'!Z784)</f>
        <v>105</v>
      </c>
      <c r="E785" s="9">
        <f>IF('Macrobond Imports'!BH784="","",'Macrobond Imports'!BH784)</f>
        <v>104.3</v>
      </c>
      <c r="F785" s="9">
        <f>IF('Macrobond Imports'!BJ784="","",'Macrobond Imports'!BJ784)</f>
        <v>105.5</v>
      </c>
      <c r="G785" s="9">
        <f>IF('Macrobond Imports'!BK784="","",'Macrobond Imports'!BK784)</f>
        <v>104.7</v>
      </c>
      <c r="H785" s="9">
        <f>IF('Macrobond Imports'!BL784="","",'Macrobond Imports'!BL784)</f>
        <v>106.6</v>
      </c>
      <c r="I785" s="9" t="str">
        <f>IF('Macrobond Imports'!BS784="","",'Macrobond Imports'!BS784)</f>
        <v/>
      </c>
      <c r="J785" s="9">
        <f>IF('Macrobond Imports'!AA784="","",'Macrobond Imports'!AA784)</f>
        <v>106.4</v>
      </c>
      <c r="K785" s="9">
        <f>IF('Macrobond Imports'!DF784="","",'Macrobond Imports'!DF784)</f>
        <v>203.4</v>
      </c>
      <c r="L785" s="9">
        <f>IF('Macrobond Imports'!EA784="","",'Macrobond Imports'!EA784)</f>
        <v>247</v>
      </c>
      <c r="M785" s="9">
        <f>IF('Macrobond Imports'!FA784="","",'Macrobond Imports'!FA784)</f>
        <v>226.8</v>
      </c>
      <c r="N785" s="9">
        <f>IF('Macrobond Imports'!FC784="","",'Macrobond Imports'!FC784)</f>
        <v>194.5</v>
      </c>
      <c r="P785" s="16">
        <f t="shared" si="666"/>
        <v>40969</v>
      </c>
      <c r="Q785" s="17">
        <f t="shared" si="667"/>
        <v>1.8656716417910779E-3</v>
      </c>
      <c r="R785" s="17">
        <f t="shared" si="668"/>
        <v>2.6881720430107503E-3</v>
      </c>
      <c r="S785" s="17">
        <f t="shared" si="669"/>
        <v>1.9083969465649719E-3</v>
      </c>
      <c r="T785" s="17">
        <f t="shared" si="670"/>
        <v>1.9212295869357465E-3</v>
      </c>
      <c r="U785" s="17">
        <f t="shared" si="671"/>
        <v>1.8993352326686086E-3</v>
      </c>
      <c r="V785" s="17">
        <f t="shared" si="672"/>
        <v>2.8735632183907178E-3</v>
      </c>
      <c r="W785" s="17">
        <f t="shared" si="673"/>
        <v>1.879699248120259E-3</v>
      </c>
      <c r="X785" s="17" t="str">
        <f t="shared" si="674"/>
        <v/>
      </c>
      <c r="Y785" s="17">
        <f t="shared" si="675"/>
        <v>5.6710775047259521E-3</v>
      </c>
      <c r="Z785" s="17">
        <f t="shared" si="676"/>
        <v>1.1437095972153255E-2</v>
      </c>
      <c r="AA785" s="17">
        <f t="shared" si="677"/>
        <v>6.5199674001630292E-3</v>
      </c>
      <c r="AB785" s="17">
        <f t="shared" si="678"/>
        <v>2.7173913043478271E-2</v>
      </c>
      <c r="AC785" s="17">
        <f t="shared" si="679"/>
        <v>6.7287784679088691E-3</v>
      </c>
      <c r="AE785" s="17">
        <f t="shared" ca="1" si="680"/>
        <v>2.2857142857142909E-2</v>
      </c>
      <c r="AF785" s="17">
        <f t="shared" ca="1" si="681"/>
        <v>2.8492647058823595E-2</v>
      </c>
      <c r="AG785" s="17">
        <f t="shared" ca="1" si="682"/>
        <v>2.1400778210116655E-2</v>
      </c>
      <c r="AH785" s="17">
        <f t="shared" ca="1" si="683"/>
        <v>2.2549019607843057E-2</v>
      </c>
      <c r="AI785" s="17">
        <f t="shared" ca="1" si="684"/>
        <v>2.4271844660194164E-2</v>
      </c>
      <c r="AJ785" s="17">
        <f t="shared" ca="1" si="685"/>
        <v>2.346041055718473E-2</v>
      </c>
      <c r="AK785" s="17">
        <f t="shared" ca="1" si="686"/>
        <v>2.4015369836695388E-2</v>
      </c>
      <c r="AL785" s="17" t="str">
        <f t="shared" ca="1" si="687"/>
        <v/>
      </c>
      <c r="AM785" s="17">
        <f t="shared" ca="1" si="688"/>
        <v>2.6036644165863043E-2</v>
      </c>
      <c r="AN785" s="17">
        <f t="shared" ca="1" si="689"/>
        <v>2.9352226720647856E-2</v>
      </c>
      <c r="AO785" s="17">
        <f t="shared" ca="1" si="690"/>
        <v>-3.2284100080710587E-3</v>
      </c>
      <c r="AP785" s="17">
        <f t="shared" ca="1" si="691"/>
        <v>4.8059149722735617E-2</v>
      </c>
      <c r="AQ785" s="17">
        <f t="shared" ca="1" si="692"/>
        <v>2.2607781282860229E-2</v>
      </c>
      <c r="AS785" s="17">
        <f t="shared" ca="1" si="693"/>
        <v>3.4233722420802914E-2</v>
      </c>
      <c r="AT785" s="17">
        <f t="shared" ca="1" si="694"/>
        <v>4.030648205050702E-2</v>
      </c>
      <c r="AU785" s="17">
        <f t="shared" ca="1" si="695"/>
        <v>3.9019836722825607E-2</v>
      </c>
      <c r="AV785" s="17">
        <f t="shared" ca="1" si="696"/>
        <v>3.5273455185838243E-2</v>
      </c>
      <c r="AW785" s="17">
        <f t="shared" ca="1" si="697"/>
        <v>3.8830463504494483E-2</v>
      </c>
      <c r="AX785" s="17">
        <f t="shared" ca="1" si="698"/>
        <v>3.913434977179997E-2</v>
      </c>
      <c r="AY785" s="17">
        <f t="shared" ca="1" si="699"/>
        <v>2.6703348253576342E-2</v>
      </c>
      <c r="AZ785" s="17" t="str">
        <f t="shared" ca="1" si="700"/>
        <v/>
      </c>
      <c r="BA785" s="17">
        <f t="shared" ca="1" si="701"/>
        <v>8.3002048587859756E-2</v>
      </c>
      <c r="BB785" s="17">
        <f t="shared" ca="1" si="702"/>
        <v>6.5485396758578451E-2</v>
      </c>
      <c r="BC785" s="17">
        <f t="shared" ca="1" si="703"/>
        <v>3.4743418010036109E-2</v>
      </c>
      <c r="BD785" s="17">
        <f t="shared" ca="1" si="704"/>
        <v>6.6093854389884577E-2</v>
      </c>
      <c r="BE785" s="17">
        <f t="shared" ca="1" si="705"/>
        <v>6.8608298681128277E-2</v>
      </c>
      <c r="BG785" s="17">
        <f t="shared" ca="1" si="706"/>
        <v>1.3163939221195742E-2</v>
      </c>
      <c r="BH785" s="17">
        <f t="shared" ca="1" si="707"/>
        <v>1.4453290513569916E-2</v>
      </c>
      <c r="BI785" s="17">
        <f t="shared" ca="1" si="708"/>
        <v>1.5414031041736553E-2</v>
      </c>
      <c r="BJ785" s="17">
        <f t="shared" ca="1" si="709"/>
        <v>1.5518681882891183E-2</v>
      </c>
      <c r="BK785" s="17">
        <f t="shared" ca="1" si="710"/>
        <v>1.5340140429425553E-2</v>
      </c>
      <c r="BL785" s="17">
        <f t="shared" ca="1" si="711"/>
        <v>1.5458708075155592E-2</v>
      </c>
      <c r="BM785" s="17">
        <f t="shared" ca="1" si="712"/>
        <v>1.3263711110575782E-2</v>
      </c>
      <c r="BN785" s="17" t="str">
        <f t="shared" ca="1" si="713"/>
        <v/>
      </c>
      <c r="BO785" s="17">
        <f t="shared" ca="1" si="714"/>
        <v>1.9065347875086847E-2</v>
      </c>
      <c r="BP785" s="17">
        <f t="shared" ca="1" si="715"/>
        <v>7.9129266231976469E-3</v>
      </c>
      <c r="BQ785" s="17">
        <f t="shared" ca="1" si="716"/>
        <v>-3.4697658110602991E-2</v>
      </c>
      <c r="BR785" s="17">
        <f t="shared" ca="1" si="717"/>
        <v>2.6989340827577202E-2</v>
      </c>
      <c r="BS785" s="17">
        <f t="shared" ca="1" si="718"/>
        <v>3.0919847567085768E-3</v>
      </c>
      <c r="BX785">
        <f>IF('Macrobond Imports'!FG784="","",'Macrobond Imports'!FG784)</f>
        <v>228.2</v>
      </c>
      <c r="BY785">
        <f>IF('Macrobond Imports'!AI784="","",'Macrobond Imports'!AI784)</f>
        <v>113.9</v>
      </c>
      <c r="CA785" s="37">
        <f t="shared" ca="1" si="719"/>
        <v>-5.2718970527189768E-2</v>
      </c>
      <c r="CB785" s="37">
        <f t="shared" ca="1" si="720"/>
        <v>4.7838086476540864E-2</v>
      </c>
    </row>
    <row r="786" spans="1:80" x14ac:dyDescent="0.25">
      <c r="A786" s="10">
        <f>IF('Macrobond Imports'!A785="","",'Macrobond Imports'!A785)</f>
        <v>41000</v>
      </c>
      <c r="B786" s="9">
        <f>IF('Macrobond Imports'!B785="","",'Macrobond Imports'!B785)</f>
        <v>107.7</v>
      </c>
      <c r="C786" s="9">
        <f>IF('Macrobond Imports'!C785="","",'Macrobond Imports'!C785)</f>
        <v>111.8</v>
      </c>
      <c r="D786" s="9">
        <f>IF('Macrobond Imports'!Z785="","",'Macrobond Imports'!Z785)</f>
        <v>105.3</v>
      </c>
      <c r="E786" s="9">
        <f>IF('Macrobond Imports'!BH785="","",'Macrobond Imports'!BH785)</f>
        <v>104.6</v>
      </c>
      <c r="F786" s="9">
        <f>IF('Macrobond Imports'!BJ785="","",'Macrobond Imports'!BJ785)</f>
        <v>105.7</v>
      </c>
      <c r="G786" s="9">
        <f>IF('Macrobond Imports'!BK785="","",'Macrobond Imports'!BK785)</f>
        <v>104.9</v>
      </c>
      <c r="H786" s="9">
        <f>IF('Macrobond Imports'!BL785="","",'Macrobond Imports'!BL785)</f>
        <v>106.8</v>
      </c>
      <c r="I786" s="9" t="str">
        <f>IF('Macrobond Imports'!BS785="","",'Macrobond Imports'!BS785)</f>
        <v/>
      </c>
      <c r="J786" s="9">
        <f>IF('Macrobond Imports'!AA785="","",'Macrobond Imports'!AA785)</f>
        <v>106.5</v>
      </c>
      <c r="K786" s="9">
        <f>IF('Macrobond Imports'!DF785="","",'Macrobond Imports'!DF785)</f>
        <v>202.3</v>
      </c>
      <c r="L786" s="9">
        <f>IF('Macrobond Imports'!EA785="","",'Macrobond Imports'!EA785)</f>
        <v>239.7</v>
      </c>
      <c r="M786" s="9">
        <f>IF('Macrobond Imports'!FA785="","",'Macrobond Imports'!FA785)</f>
        <v>221.1</v>
      </c>
      <c r="N786" s="9">
        <f>IF('Macrobond Imports'!FC785="","",'Macrobond Imports'!FC785)</f>
        <v>194.7</v>
      </c>
      <c r="P786" s="16">
        <f t="shared" si="666"/>
        <v>41000</v>
      </c>
      <c r="Q786" s="17">
        <f t="shared" si="667"/>
        <v>2.7932960893854997E-3</v>
      </c>
      <c r="R786" s="17">
        <f t="shared" si="668"/>
        <v>-8.9365504915106531E-4</v>
      </c>
      <c r="S786" s="17">
        <f t="shared" si="669"/>
        <v>2.8571428571428914E-3</v>
      </c>
      <c r="T786" s="17">
        <f t="shared" si="670"/>
        <v>2.8763183125599667E-3</v>
      </c>
      <c r="U786" s="17">
        <f t="shared" si="671"/>
        <v>1.8957345971564177E-3</v>
      </c>
      <c r="V786" s="17">
        <f t="shared" si="672"/>
        <v>1.9102196752627254E-3</v>
      </c>
      <c r="W786" s="17">
        <f t="shared" si="673"/>
        <v>1.8761726078799779E-3</v>
      </c>
      <c r="X786" s="17" t="str">
        <f t="shared" si="674"/>
        <v/>
      </c>
      <c r="Y786" s="17">
        <f t="shared" si="675"/>
        <v>9.3984962406001848E-4</v>
      </c>
      <c r="Z786" s="17">
        <f t="shared" si="676"/>
        <v>-5.4080629301868077E-3</v>
      </c>
      <c r="AA786" s="17">
        <f t="shared" si="677"/>
        <v>-2.9554655870445368E-2</v>
      </c>
      <c r="AB786" s="17">
        <f t="shared" si="678"/>
        <v>-2.5132275132275228E-2</v>
      </c>
      <c r="AC786" s="17">
        <f t="shared" si="679"/>
        <v>1.0282776349612721E-3</v>
      </c>
      <c r="AE786" s="17">
        <f t="shared" ca="1" si="680"/>
        <v>2.0853080568720372E-2</v>
      </c>
      <c r="AF786" s="17">
        <f t="shared" ca="1" si="681"/>
        <v>1.7288444040036266E-2</v>
      </c>
      <c r="AG786" s="17">
        <f t="shared" ca="1" si="682"/>
        <v>2.1338506304558802E-2</v>
      </c>
      <c r="AH786" s="17">
        <f t="shared" ca="1" si="683"/>
        <v>2.2482893450635366E-2</v>
      </c>
      <c r="AI786" s="17">
        <f t="shared" ca="1" si="684"/>
        <v>2.0270270270270396E-2</v>
      </c>
      <c r="AJ786" s="17">
        <f t="shared" ca="1" si="685"/>
        <v>2.142161635832518E-2</v>
      </c>
      <c r="AK786" s="17">
        <f t="shared" ca="1" si="686"/>
        <v>1.8112488083889433E-2</v>
      </c>
      <c r="AL786" s="17" t="str">
        <f t="shared" ca="1" si="687"/>
        <v/>
      </c>
      <c r="AM786" s="17">
        <f t="shared" ca="1" si="688"/>
        <v>2.7000964320154308E-2</v>
      </c>
      <c r="AN786" s="17">
        <f t="shared" ca="1" si="689"/>
        <v>1.0489510489510634E-2</v>
      </c>
      <c r="AO786" s="17">
        <f t="shared" ca="1" si="690"/>
        <v>-7.9139454475605109E-2</v>
      </c>
      <c r="AP786" s="17">
        <f t="shared" ca="1" si="691"/>
        <v>4.0871934604904681E-3</v>
      </c>
      <c r="AQ786" s="17">
        <f t="shared" ca="1" si="692"/>
        <v>1.1954261954261858E-2</v>
      </c>
      <c r="AS786" s="17">
        <f t="shared" ca="1" si="693"/>
        <v>3.0272226120307444E-2</v>
      </c>
      <c r="AT786" s="17">
        <f t="shared" ca="1" si="694"/>
        <v>2.1758043406865823E-2</v>
      </c>
      <c r="AU786" s="17">
        <f t="shared" ca="1" si="695"/>
        <v>3.0975447960845059E-2</v>
      </c>
      <c r="AV786" s="17">
        <f t="shared" ca="1" si="696"/>
        <v>3.1186750148163966E-2</v>
      </c>
      <c r="AW786" s="17">
        <f t="shared" ca="1" si="697"/>
        <v>2.6934520493826941E-2</v>
      </c>
      <c r="AX786" s="17">
        <f t="shared" ca="1" si="698"/>
        <v>2.714339295648327E-2</v>
      </c>
      <c r="AY786" s="17">
        <f t="shared" ca="1" si="699"/>
        <v>2.2791108263568782E-2</v>
      </c>
      <c r="AZ786" s="17" t="str">
        <f t="shared" ca="1" si="700"/>
        <v/>
      </c>
      <c r="BA786" s="17">
        <f t="shared" ca="1" si="701"/>
        <v>5.435671175874246E-2</v>
      </c>
      <c r="BB786" s="17">
        <f t="shared" ca="1" si="702"/>
        <v>3.8466909262582893E-2</v>
      </c>
      <c r="BC786" s="17">
        <f t="shared" ca="1" si="703"/>
        <v>-0.11020181675030361</v>
      </c>
      <c r="BD786" s="17">
        <f t="shared" ca="1" si="704"/>
        <v>-5.40904777839879E-3</v>
      </c>
      <c r="BE786" s="17">
        <f t="shared" ca="1" si="705"/>
        <v>5.7447686201333559E-2</v>
      </c>
      <c r="BG786" s="17">
        <f t="shared" ca="1" si="706"/>
        <v>2.6514001711551494E-2</v>
      </c>
      <c r="BH786" s="17">
        <f t="shared" ca="1" si="707"/>
        <v>1.997227138787494E-2</v>
      </c>
      <c r="BI786" s="17">
        <f t="shared" ca="1" si="708"/>
        <v>2.9110561662601508E-2</v>
      </c>
      <c r="BJ786" s="17">
        <f t="shared" ca="1" si="709"/>
        <v>2.7315816357190048E-2</v>
      </c>
      <c r="BK786" s="17">
        <f t="shared" ca="1" si="710"/>
        <v>2.5059269535091966E-2</v>
      </c>
      <c r="BL786" s="17">
        <f t="shared" ca="1" si="711"/>
        <v>2.5253983989505402E-2</v>
      </c>
      <c r="BM786" s="17">
        <f t="shared" ca="1" si="712"/>
        <v>2.0921925193041035E-2</v>
      </c>
      <c r="BN786" s="17" t="str">
        <f t="shared" ca="1" si="713"/>
        <v/>
      </c>
      <c r="BO786" s="17">
        <f t="shared" ca="1" si="714"/>
        <v>4.4633087853345854E-2</v>
      </c>
      <c r="BP786" s="17">
        <f t="shared" ca="1" si="715"/>
        <v>1.6007749657464876E-2</v>
      </c>
      <c r="BQ786" s="17">
        <f t="shared" ca="1" si="716"/>
        <v>-3.8091715976331431E-2</v>
      </c>
      <c r="BR786" s="17">
        <f t="shared" ca="1" si="717"/>
        <v>1.1863916323963775E-2</v>
      </c>
      <c r="BS786" s="17">
        <f t="shared" ca="1" si="718"/>
        <v>1.7694166286343016E-2</v>
      </c>
      <c r="BX786">
        <f>IF('Macrobond Imports'!FG785="","",'Macrobond Imports'!FG785)</f>
        <v>219.9</v>
      </c>
      <c r="BY786">
        <f>IF('Macrobond Imports'!AI785="","",'Macrobond Imports'!AI785)</f>
        <v>114.4</v>
      </c>
      <c r="CA786" s="37">
        <f t="shared" ca="1" si="719"/>
        <v>-0.15455594002306805</v>
      </c>
      <c r="CB786" s="37">
        <f t="shared" ca="1" si="720"/>
        <v>4.6660567246111784E-2</v>
      </c>
    </row>
    <row r="787" spans="1:80" x14ac:dyDescent="0.25">
      <c r="A787" s="10">
        <f>IF('Macrobond Imports'!A786="","",'Macrobond Imports'!A786)</f>
        <v>41030</v>
      </c>
      <c r="B787" s="9">
        <f>IF('Macrobond Imports'!B786="","",'Macrobond Imports'!B786)</f>
        <v>107.6</v>
      </c>
      <c r="C787" s="9">
        <f>IF('Macrobond Imports'!C786="","",'Macrobond Imports'!C786)</f>
        <v>111</v>
      </c>
      <c r="D787" s="9">
        <f>IF('Macrobond Imports'!Z786="","",'Macrobond Imports'!Z786)</f>
        <v>105.6</v>
      </c>
      <c r="E787" s="9">
        <f>IF('Macrobond Imports'!BH786="","",'Macrobond Imports'!BH786)</f>
        <v>104.8</v>
      </c>
      <c r="F787" s="9">
        <f>IF('Macrobond Imports'!BJ786="","",'Macrobond Imports'!BJ786)</f>
        <v>105.6</v>
      </c>
      <c r="G787" s="9">
        <f>IF('Macrobond Imports'!BK786="","",'Macrobond Imports'!BK786)</f>
        <v>105.1</v>
      </c>
      <c r="H787" s="9">
        <f>IF('Macrobond Imports'!BL786="","",'Macrobond Imports'!BL786)</f>
        <v>106.4</v>
      </c>
      <c r="I787" s="9" t="str">
        <f>IF('Macrobond Imports'!BS786="","",'Macrobond Imports'!BS786)</f>
        <v/>
      </c>
      <c r="J787" s="9">
        <f>IF('Macrobond Imports'!AA786="","",'Macrobond Imports'!AA786)</f>
        <v>107.5</v>
      </c>
      <c r="K787" s="9">
        <f>IF('Macrobond Imports'!DF786="","",'Macrobond Imports'!DF786)</f>
        <v>200.5</v>
      </c>
      <c r="L787" s="9">
        <f>IF('Macrobond Imports'!EA786="","",'Macrobond Imports'!EA786)</f>
        <v>232.4</v>
      </c>
      <c r="M787" s="9">
        <f>IF('Macrobond Imports'!FA786="","",'Macrobond Imports'!FA786)</f>
        <v>214</v>
      </c>
      <c r="N787" s="9">
        <f>IF('Macrobond Imports'!FC786="","",'Macrobond Imports'!FC786)</f>
        <v>194.1</v>
      </c>
      <c r="P787" s="16">
        <f t="shared" si="666"/>
        <v>41030</v>
      </c>
      <c r="Q787" s="17">
        <f t="shared" si="667"/>
        <v>-9.2850510677822129E-4</v>
      </c>
      <c r="R787" s="17">
        <f t="shared" si="668"/>
        <v>-7.1556350626117426E-3</v>
      </c>
      <c r="S787" s="17">
        <f t="shared" si="669"/>
        <v>2.8490028490029129E-3</v>
      </c>
      <c r="T787" s="17">
        <f t="shared" si="670"/>
        <v>1.9120458891013214E-3</v>
      </c>
      <c r="U787" s="17">
        <f t="shared" si="671"/>
        <v>-9.4607379375599709E-4</v>
      </c>
      <c r="V787" s="17">
        <f t="shared" si="672"/>
        <v>1.9065776930409228E-3</v>
      </c>
      <c r="W787" s="17">
        <f t="shared" si="673"/>
        <v>-3.7453183520598232E-3</v>
      </c>
      <c r="X787" s="17" t="str">
        <f t="shared" si="674"/>
        <v/>
      </c>
      <c r="Y787" s="17">
        <f t="shared" si="675"/>
        <v>9.3896713615022609E-3</v>
      </c>
      <c r="Z787" s="17">
        <f t="shared" si="676"/>
        <v>-8.8976767177459948E-3</v>
      </c>
      <c r="AA787" s="17">
        <f t="shared" si="677"/>
        <v>-3.0454735085523543E-2</v>
      </c>
      <c r="AB787" s="17">
        <f t="shared" si="678"/>
        <v>-3.2112166440524614E-2</v>
      </c>
      <c r="AC787" s="17">
        <f t="shared" si="679"/>
        <v>-3.0816640986132127E-3</v>
      </c>
      <c r="AE787" s="17">
        <f t="shared" ca="1" si="680"/>
        <v>1.7013232514177634E-2</v>
      </c>
      <c r="AF787" s="17">
        <f t="shared" ca="1" si="681"/>
        <v>5.4347826086955653E-3</v>
      </c>
      <c r="AG787" s="17">
        <f t="shared" ca="1" si="682"/>
        <v>2.2265246853823806E-2</v>
      </c>
      <c r="AH787" s="17">
        <f t="shared" ca="1" si="683"/>
        <v>2.2439024390243922E-2</v>
      </c>
      <c r="AI787" s="17">
        <f t="shared" ca="1" si="684"/>
        <v>1.538461538461533E-2</v>
      </c>
      <c r="AJ787" s="17">
        <f t="shared" ca="1" si="685"/>
        <v>2.2373540856031049E-2</v>
      </c>
      <c r="AK787" s="17">
        <f t="shared" ca="1" si="686"/>
        <v>1.2369172216936342E-2</v>
      </c>
      <c r="AL787" s="17" t="str">
        <f t="shared" ca="1" si="687"/>
        <v/>
      </c>
      <c r="AM787" s="17">
        <f t="shared" ca="1" si="688"/>
        <v>2.9693486590038232E-2</v>
      </c>
      <c r="AN787" s="17">
        <f t="shared" ca="1" si="689"/>
        <v>-7.4257425742574323E-3</v>
      </c>
      <c r="AO787" s="17">
        <f t="shared" ca="1" si="690"/>
        <v>-8.1785855393125217E-2</v>
      </c>
      <c r="AP787" s="17">
        <f t="shared" ca="1" si="691"/>
        <v>-4.8042704626334531E-2</v>
      </c>
      <c r="AQ787" s="17">
        <f t="shared" ca="1" si="692"/>
        <v>3.1007751937983663E-3</v>
      </c>
      <c r="AS787" s="17">
        <f t="shared" ca="1" si="693"/>
        <v>1.5009118669191412E-2</v>
      </c>
      <c r="AT787" s="17">
        <f t="shared" ca="1" si="694"/>
        <v>-2.1332566668726738E-2</v>
      </c>
      <c r="AU787" s="17">
        <f t="shared" ca="1" si="695"/>
        <v>3.0885763802972033E-2</v>
      </c>
      <c r="AV787" s="17">
        <f t="shared" ca="1" si="696"/>
        <v>2.7169730002734704E-2</v>
      </c>
      <c r="AW787" s="17">
        <f t="shared" ca="1" si="697"/>
        <v>1.1444804864637836E-2</v>
      </c>
      <c r="AX787" s="17">
        <f t="shared" ca="1" si="698"/>
        <v>2.7090871738456812E-2</v>
      </c>
      <c r="AY787" s="17">
        <f t="shared" ca="1" si="699"/>
        <v>0</v>
      </c>
      <c r="AZ787" s="17" t="str">
        <f t="shared" ca="1" si="700"/>
        <v/>
      </c>
      <c r="BA787" s="17">
        <f t="shared" ca="1" si="701"/>
        <v>6.5837966277170867E-2</v>
      </c>
      <c r="BB787" s="17">
        <f t="shared" ca="1" si="702"/>
        <v>-1.1881056307793902E-2</v>
      </c>
      <c r="BC787" s="17">
        <f t="shared" ca="1" si="703"/>
        <v>-0.19564778646629288</v>
      </c>
      <c r="BD787" s="17">
        <f t="shared" ca="1" si="704"/>
        <v>-0.11761357692683438</v>
      </c>
      <c r="BE787" s="17">
        <f t="shared" ca="1" si="705"/>
        <v>1.8764148511747791E-2</v>
      </c>
      <c r="BG787" s="17">
        <f t="shared" ca="1" si="706"/>
        <v>1.8849726670163269E-2</v>
      </c>
      <c r="BH787" s="17">
        <f t="shared" ca="1" si="707"/>
        <v>0</v>
      </c>
      <c r="BI787" s="17">
        <f t="shared" ca="1" si="708"/>
        <v>2.7051919201594332E-2</v>
      </c>
      <c r="BJ787" s="17">
        <f t="shared" ca="1" si="709"/>
        <v>2.7262625846929733E-2</v>
      </c>
      <c r="BK787" s="17">
        <f t="shared" ca="1" si="710"/>
        <v>1.7265868096320913E-2</v>
      </c>
      <c r="BL787" s="17">
        <f t="shared" ca="1" si="711"/>
        <v>2.3232526277858323E-2</v>
      </c>
      <c r="BM787" s="17">
        <f t="shared" ca="1" si="712"/>
        <v>7.561409754361037E-3</v>
      </c>
      <c r="BN787" s="17" t="str">
        <f t="shared" ca="1" si="713"/>
        <v/>
      </c>
      <c r="BO787" s="17">
        <f t="shared" ca="1" si="714"/>
        <v>5.6217987855035512E-2</v>
      </c>
      <c r="BP787" s="17">
        <f t="shared" ca="1" si="715"/>
        <v>-3.9781163955827648E-3</v>
      </c>
      <c r="BQ787" s="17">
        <f t="shared" ca="1" si="716"/>
        <v>-0.14408038865674055</v>
      </c>
      <c r="BR787" s="17">
        <f t="shared" ca="1" si="717"/>
        <v>-7.7434576743196759E-2</v>
      </c>
      <c r="BS787" s="17">
        <f t="shared" ca="1" si="718"/>
        <v>1.8808365439141772E-2</v>
      </c>
      <c r="BX787">
        <f>IF('Macrobond Imports'!FG786="","",'Macrobond Imports'!FG786)</f>
        <v>207.2</v>
      </c>
      <c r="BY787">
        <f>IF('Macrobond Imports'!AI786="","",'Macrobond Imports'!AI786)</f>
        <v>114.6</v>
      </c>
      <c r="CA787" s="37">
        <f t="shared" ca="1" si="719"/>
        <v>-0.17647058823529416</v>
      </c>
      <c r="CB787" s="37">
        <f t="shared" ca="1" si="720"/>
        <v>3.8984587488667177E-2</v>
      </c>
    </row>
    <row r="788" spans="1:80" x14ac:dyDescent="0.25">
      <c r="A788" s="10">
        <f>IF('Macrobond Imports'!A787="","",'Macrobond Imports'!A787)</f>
        <v>41061</v>
      </c>
      <c r="B788" s="9">
        <f>IF('Macrobond Imports'!B787="","",'Macrobond Imports'!B787)</f>
        <v>107.3</v>
      </c>
      <c r="C788" s="9">
        <f>IF('Macrobond Imports'!C787="","",'Macrobond Imports'!C787)</f>
        <v>110.3</v>
      </c>
      <c r="D788" s="9">
        <f>IF('Macrobond Imports'!Z787="","",'Macrobond Imports'!Z787)</f>
        <v>105.5</v>
      </c>
      <c r="E788" s="9">
        <f>IF('Macrobond Imports'!BH787="","",'Macrobond Imports'!BH787)</f>
        <v>104.7</v>
      </c>
      <c r="F788" s="9">
        <f>IF('Macrobond Imports'!BJ787="","",'Macrobond Imports'!BJ787)</f>
        <v>105.3</v>
      </c>
      <c r="G788" s="9">
        <f>IF('Macrobond Imports'!BK787="","",'Macrobond Imports'!BK787)</f>
        <v>105</v>
      </c>
      <c r="H788" s="9">
        <f>IF('Macrobond Imports'!BL787="","",'Macrobond Imports'!BL787)</f>
        <v>106.1</v>
      </c>
      <c r="I788" s="9" t="str">
        <f>IF('Macrobond Imports'!BS787="","",'Macrobond Imports'!BS787)</f>
        <v/>
      </c>
      <c r="J788" s="9">
        <f>IF('Macrobond Imports'!AA787="","",'Macrobond Imports'!AA787)</f>
        <v>107.3</v>
      </c>
      <c r="K788" s="9">
        <f>IF('Macrobond Imports'!DF787="","",'Macrobond Imports'!DF787)</f>
        <v>198.5</v>
      </c>
      <c r="L788" s="9">
        <f>IF('Macrobond Imports'!EA787="","",'Macrobond Imports'!EA787)</f>
        <v>225</v>
      </c>
      <c r="M788" s="9">
        <f>IF('Macrobond Imports'!FA787="","",'Macrobond Imports'!FA787)</f>
        <v>211.7</v>
      </c>
      <c r="N788" s="9">
        <f>IF('Macrobond Imports'!FC787="","",'Macrobond Imports'!FC787)</f>
        <v>191.9</v>
      </c>
      <c r="P788" s="16">
        <f t="shared" si="666"/>
        <v>41061</v>
      </c>
      <c r="Q788" s="17">
        <f t="shared" si="667"/>
        <v>-2.7881040892192566E-3</v>
      </c>
      <c r="R788" s="17">
        <f t="shared" si="668"/>
        <v>-6.3063063063063529E-3</v>
      </c>
      <c r="S788" s="17">
        <f t="shared" si="669"/>
        <v>-9.4696969696961286E-4</v>
      </c>
      <c r="T788" s="17">
        <f t="shared" si="670"/>
        <v>-9.5419847328237495E-4</v>
      </c>
      <c r="U788" s="17">
        <f t="shared" si="671"/>
        <v>-2.8409090909090606E-3</v>
      </c>
      <c r="V788" s="17">
        <f t="shared" si="672"/>
        <v>-9.5147478591817158E-4</v>
      </c>
      <c r="W788" s="17">
        <f t="shared" si="673"/>
        <v>-2.8195488721806106E-3</v>
      </c>
      <c r="X788" s="17" t="str">
        <f t="shared" si="674"/>
        <v/>
      </c>
      <c r="Y788" s="17">
        <f t="shared" si="675"/>
        <v>-1.8604651162791308E-3</v>
      </c>
      <c r="Z788" s="17">
        <f t="shared" si="676"/>
        <v>-9.9750623441396957E-3</v>
      </c>
      <c r="AA788" s="17">
        <f t="shared" si="677"/>
        <v>-3.184165232358005E-2</v>
      </c>
      <c r="AB788" s="17">
        <f t="shared" si="678"/>
        <v>-1.0747663551401887E-2</v>
      </c>
      <c r="AC788" s="17">
        <f t="shared" si="679"/>
        <v>-1.1334363730036046E-2</v>
      </c>
      <c r="AE788" s="17">
        <f t="shared" ca="1" si="680"/>
        <v>1.3220018885741203E-2</v>
      </c>
      <c r="AF788" s="17">
        <f t="shared" ca="1" si="681"/>
        <v>9.0744101633388752E-4</v>
      </c>
      <c r="AG788" s="17">
        <f t="shared" ca="1" si="682"/>
        <v>1.9323671497584627E-2</v>
      </c>
      <c r="AH788" s="17">
        <f t="shared" ca="1" si="683"/>
        <v>1.9474196689386547E-2</v>
      </c>
      <c r="AI788" s="17">
        <f t="shared" ca="1" si="684"/>
        <v>1.2499999999999956E-2</v>
      </c>
      <c r="AJ788" s="17">
        <f t="shared" ca="1" si="685"/>
        <v>1.9417475728155331E-2</v>
      </c>
      <c r="AK788" s="17">
        <f t="shared" ca="1" si="686"/>
        <v>9.5147478591817158E-3</v>
      </c>
      <c r="AL788" s="17" t="str">
        <f t="shared" ca="1" si="687"/>
        <v/>
      </c>
      <c r="AM788" s="17">
        <f t="shared" ca="1" si="688"/>
        <v>2.7777777777777679E-2</v>
      </c>
      <c r="AN788" s="17">
        <f t="shared" ca="1" si="689"/>
        <v>-1.8298714144411421E-2</v>
      </c>
      <c r="AO788" s="17">
        <f t="shared" ca="1" si="690"/>
        <v>-0.11347517730496459</v>
      </c>
      <c r="AP788" s="17">
        <f t="shared" ca="1" si="691"/>
        <v>-5.9529098178587314E-2</v>
      </c>
      <c r="AQ788" s="17">
        <f t="shared" ca="1" si="692"/>
        <v>-9.2927207021166192E-3</v>
      </c>
      <c r="AS788" s="17">
        <f t="shared" ca="1" si="693"/>
        <v>-3.7191963452454235E-3</v>
      </c>
      <c r="AT788" s="17">
        <f t="shared" ca="1" si="694"/>
        <v>-5.5978895130904149E-2</v>
      </c>
      <c r="AU788" s="17">
        <f t="shared" ca="1" si="695"/>
        <v>1.918410590237607E-2</v>
      </c>
      <c r="AV788" s="17">
        <f t="shared" ca="1" si="696"/>
        <v>1.5428837716591648E-2</v>
      </c>
      <c r="AW788" s="17">
        <f t="shared" ca="1" si="697"/>
        <v>-7.5614027693703401E-3</v>
      </c>
      <c r="AX788" s="17">
        <f t="shared" ca="1" si="698"/>
        <v>1.151067289700558E-2</v>
      </c>
      <c r="AY788" s="17">
        <f t="shared" ca="1" si="699"/>
        <v>-1.863013746849429E-2</v>
      </c>
      <c r="AZ788" s="17" t="str">
        <f t="shared" ca="1" si="700"/>
        <v/>
      </c>
      <c r="BA788" s="17">
        <f t="shared" ca="1" si="701"/>
        <v>3.4266304621647148E-2</v>
      </c>
      <c r="BB788" s="17">
        <f t="shared" ca="1" si="702"/>
        <v>-9.2935333204065218E-2</v>
      </c>
      <c r="BC788" s="17">
        <f t="shared" ca="1" si="703"/>
        <v>-0.31143925570294495</v>
      </c>
      <c r="BD788" s="17">
        <f t="shared" ca="1" si="704"/>
        <v>-0.24087860590101184</v>
      </c>
      <c r="BE788" s="17">
        <f t="shared" ca="1" si="705"/>
        <v>-5.2407802015310589E-2</v>
      </c>
      <c r="BG788" s="17">
        <f t="shared" ca="1" si="706"/>
        <v>1.5079900372501065E-2</v>
      </c>
      <c r="BH788" s="17">
        <f t="shared" ca="1" si="707"/>
        <v>-9.0049068800582832E-3</v>
      </c>
      <c r="BI788" s="17">
        <f t="shared" ca="1" si="708"/>
        <v>2.9054178994082802E-2</v>
      </c>
      <c r="BJ788" s="17">
        <f t="shared" ca="1" si="709"/>
        <v>2.5303136305646623E-2</v>
      </c>
      <c r="BK788" s="17">
        <f t="shared" ca="1" si="710"/>
        <v>1.5369611501568015E-2</v>
      </c>
      <c r="BL788" s="17">
        <f t="shared" ca="1" si="711"/>
        <v>2.5229479369407226E-2</v>
      </c>
      <c r="BM788" s="17">
        <f t="shared" ca="1" si="712"/>
        <v>3.7807149653001915E-3</v>
      </c>
      <c r="BN788" s="17" t="str">
        <f t="shared" ca="1" si="713"/>
        <v/>
      </c>
      <c r="BO788" s="17">
        <f t="shared" ca="1" si="714"/>
        <v>5.8353686954715211E-2</v>
      </c>
      <c r="BP788" s="17">
        <f t="shared" ca="1" si="715"/>
        <v>-1.6910911266555639E-2</v>
      </c>
      <c r="BQ788" s="17">
        <f t="shared" ca="1" si="716"/>
        <v>-0.15591250568352255</v>
      </c>
      <c r="BR788" s="17">
        <f t="shared" ca="1" si="717"/>
        <v>-0.10039194479772873</v>
      </c>
      <c r="BS788" s="17">
        <f t="shared" ca="1" si="718"/>
        <v>6.2827070619515535E-3</v>
      </c>
      <c r="BX788">
        <f>IF('Macrobond Imports'!FG787="","",'Macrobond Imports'!FG787)</f>
        <v>197.1</v>
      </c>
      <c r="BY788">
        <f>IF('Macrobond Imports'!AI787="","",'Macrobond Imports'!AI787)</f>
        <v>114.2</v>
      </c>
      <c r="CA788" s="37">
        <f t="shared" ca="1" si="719"/>
        <v>-0.2013776337115073</v>
      </c>
      <c r="CB788" s="37">
        <f t="shared" ca="1" si="720"/>
        <v>3.6297640653357499E-2</v>
      </c>
    </row>
    <row r="789" spans="1:80" x14ac:dyDescent="0.25">
      <c r="A789" s="10">
        <f>IF('Macrobond Imports'!A788="","",'Macrobond Imports'!A788)</f>
        <v>41091</v>
      </c>
      <c r="B789" s="9">
        <f>IF('Macrobond Imports'!B788="","",'Macrobond Imports'!B788)</f>
        <v>107.2</v>
      </c>
      <c r="C789" s="9">
        <f>IF('Macrobond Imports'!C788="","",'Macrobond Imports'!C788)</f>
        <v>110.5</v>
      </c>
      <c r="D789" s="9">
        <f>IF('Macrobond Imports'!Z788="","",'Macrobond Imports'!Z788)</f>
        <v>105.4</v>
      </c>
      <c r="E789" s="9">
        <f>IF('Macrobond Imports'!BH788="","",'Macrobond Imports'!BH788)</f>
        <v>104.6</v>
      </c>
      <c r="F789" s="9">
        <f>IF('Macrobond Imports'!BJ788="","",'Macrobond Imports'!BJ788)</f>
        <v>105.2</v>
      </c>
      <c r="G789" s="9">
        <f>IF('Macrobond Imports'!BK788="","",'Macrobond Imports'!BK788)</f>
        <v>105</v>
      </c>
      <c r="H789" s="9">
        <f>IF('Macrobond Imports'!BL788="","",'Macrobond Imports'!BL788)</f>
        <v>106.2</v>
      </c>
      <c r="I789" s="9" t="str">
        <f>IF('Macrobond Imports'!BS788="","",'Macrobond Imports'!BS788)</f>
        <v/>
      </c>
      <c r="J789" s="9">
        <f>IF('Macrobond Imports'!AA788="","",'Macrobond Imports'!AA788)</f>
        <v>106.7</v>
      </c>
      <c r="K789" s="9">
        <f>IF('Macrobond Imports'!DF788="","",'Macrobond Imports'!DF788)</f>
        <v>197.7</v>
      </c>
      <c r="L789" s="9">
        <f>IF('Macrobond Imports'!EA788="","",'Macrobond Imports'!EA788)</f>
        <v>232.5</v>
      </c>
      <c r="M789" s="9">
        <f>IF('Macrobond Imports'!FA788="","",'Macrobond Imports'!FA788)</f>
        <v>208.9</v>
      </c>
      <c r="N789" s="9">
        <f>IF('Macrobond Imports'!FC788="","",'Macrobond Imports'!FC788)</f>
        <v>191.2</v>
      </c>
      <c r="P789" s="16">
        <f t="shared" si="666"/>
        <v>41091</v>
      </c>
      <c r="Q789" s="17">
        <f t="shared" si="667"/>
        <v>-9.3196644920778837E-4</v>
      </c>
      <c r="R789" s="17">
        <f t="shared" si="668"/>
        <v>1.8132366273799772E-3</v>
      </c>
      <c r="S789" s="17">
        <f t="shared" si="669"/>
        <v>-9.4786729857809782E-4</v>
      </c>
      <c r="T789" s="17">
        <f t="shared" si="670"/>
        <v>-9.551098376313627E-4</v>
      </c>
      <c r="U789" s="17">
        <f t="shared" si="671"/>
        <v>-9.4966761633419328E-4</v>
      </c>
      <c r="V789" s="17">
        <f t="shared" si="672"/>
        <v>0</v>
      </c>
      <c r="W789" s="17">
        <f t="shared" si="673"/>
        <v>9.425070688031667E-4</v>
      </c>
      <c r="X789" s="17" t="str">
        <f t="shared" si="674"/>
        <v/>
      </c>
      <c r="Y789" s="17">
        <f t="shared" si="675"/>
        <v>-5.5917986952469523E-3</v>
      </c>
      <c r="Z789" s="17">
        <f t="shared" si="676"/>
        <v>-4.0302267002519931E-3</v>
      </c>
      <c r="AA789" s="17">
        <f t="shared" si="677"/>
        <v>3.3333333333333437E-2</v>
      </c>
      <c r="AB789" s="17">
        <f t="shared" si="678"/>
        <v>-1.3226263580538467E-2</v>
      </c>
      <c r="AC789" s="17">
        <f t="shared" si="679"/>
        <v>-3.6477331943721714E-3</v>
      </c>
      <c r="AE789" s="17">
        <f t="shared" ca="1" si="680"/>
        <v>1.0367577756833279E-2</v>
      </c>
      <c r="AF789" s="17">
        <f t="shared" ca="1" si="681"/>
        <v>-9.0415913200714293E-4</v>
      </c>
      <c r="AG789" s="17">
        <f t="shared" ca="1" si="682"/>
        <v>1.7374517374517451E-2</v>
      </c>
      <c r="AH789" s="17">
        <f t="shared" ca="1" si="683"/>
        <v>1.6520894071914372E-2</v>
      </c>
      <c r="AI789" s="17">
        <f t="shared" ca="1" si="684"/>
        <v>9.5969289827255722E-3</v>
      </c>
      <c r="AJ789" s="17">
        <f t="shared" ca="1" si="685"/>
        <v>1.6456921587608919E-2</v>
      </c>
      <c r="AK789" s="17">
        <f t="shared" ca="1" si="686"/>
        <v>6.6350710900473509E-3</v>
      </c>
      <c r="AL789" s="17" t="str">
        <f t="shared" ca="1" si="687"/>
        <v/>
      </c>
      <c r="AM789" s="17">
        <f t="shared" ca="1" si="688"/>
        <v>2.5961538461538591E-2</v>
      </c>
      <c r="AN789" s="17">
        <f t="shared" ca="1" si="689"/>
        <v>-2.6587887740029625E-2</v>
      </c>
      <c r="AO789" s="17">
        <f t="shared" ca="1" si="690"/>
        <v>-8.6444007858546223E-2</v>
      </c>
      <c r="AP789" s="17">
        <f t="shared" ca="1" si="691"/>
        <v>-8.0545774647887258E-2</v>
      </c>
      <c r="AQ789" s="17">
        <f t="shared" ca="1" si="692"/>
        <v>-1.5447991761071034E-2</v>
      </c>
      <c r="AS789" s="17">
        <f t="shared" ca="1" si="693"/>
        <v>-1.8441183653247095E-2</v>
      </c>
      <c r="AT789" s="17">
        <f t="shared" ca="1" si="694"/>
        <v>-4.5706649056204252E-2</v>
      </c>
      <c r="AU789" s="17">
        <f t="shared" ca="1" si="695"/>
        <v>3.8040851035414658E-3</v>
      </c>
      <c r="AV789" s="17">
        <f t="shared" ca="1" si="696"/>
        <v>0</v>
      </c>
      <c r="AW789" s="17">
        <f t="shared" ca="1" si="697"/>
        <v>-1.8787640425265151E-2</v>
      </c>
      <c r="AX789" s="17">
        <f t="shared" ca="1" si="698"/>
        <v>3.8186114098988089E-3</v>
      </c>
      <c r="AY789" s="17">
        <f t="shared" ca="1" si="699"/>
        <v>-2.2283248338228479E-2</v>
      </c>
      <c r="AZ789" s="17" t="str">
        <f t="shared" ca="1" si="700"/>
        <v/>
      </c>
      <c r="BA789" s="17">
        <f t="shared" ca="1" si="701"/>
        <v>7.5329234155965263E-3</v>
      </c>
      <c r="BB789" s="17">
        <f t="shared" ca="1" si="702"/>
        <v>-8.7898549935417569E-2</v>
      </c>
      <c r="BC789" s="17">
        <f t="shared" ca="1" si="703"/>
        <v>-0.11484425433183987</v>
      </c>
      <c r="BD789" s="17">
        <f t="shared" ca="1" si="704"/>
        <v>-0.20310924289072962</v>
      </c>
      <c r="BE789" s="17">
        <f t="shared" ca="1" si="705"/>
        <v>-6.9989727357242071E-2</v>
      </c>
      <c r="BG789" s="17">
        <f t="shared" ca="1" si="706"/>
        <v>5.6205978327927841E-3</v>
      </c>
      <c r="BH789" s="17">
        <f t="shared" ca="1" si="707"/>
        <v>-1.255030148543046E-2</v>
      </c>
      <c r="BI789" s="17">
        <f t="shared" ca="1" si="708"/>
        <v>1.7299054508825407E-2</v>
      </c>
      <c r="BJ789" s="17">
        <f t="shared" ca="1" si="709"/>
        <v>1.5473658027702841E-2</v>
      </c>
      <c r="BK789" s="17">
        <f t="shared" ca="1" si="710"/>
        <v>3.8131519274375858E-3</v>
      </c>
      <c r="BL789" s="17">
        <f t="shared" ca="1" si="711"/>
        <v>1.5414031041736553E-2</v>
      </c>
      <c r="BM789" s="17">
        <f t="shared" ca="1" si="712"/>
        <v>0</v>
      </c>
      <c r="BN789" s="17" t="str">
        <f t="shared" ca="1" si="713"/>
        <v/>
      </c>
      <c r="BO789" s="17">
        <f t="shared" ca="1" si="714"/>
        <v>3.0678951042050429E-2</v>
      </c>
      <c r="BP789" s="17">
        <f t="shared" ca="1" si="715"/>
        <v>-2.6764584603248709E-2</v>
      </c>
      <c r="BQ789" s="17">
        <f t="shared" ca="1" si="716"/>
        <v>-0.1125260711499414</v>
      </c>
      <c r="BR789" s="17">
        <f t="shared" ca="1" si="717"/>
        <v>-0.10973018869002293</v>
      </c>
      <c r="BS789" s="17">
        <f t="shared" ca="1" si="718"/>
        <v>-8.3159722222224675E-3</v>
      </c>
      <c r="BX789">
        <f>IF('Macrobond Imports'!FG788="","",'Macrobond Imports'!FG788)</f>
        <v>205</v>
      </c>
      <c r="BY789">
        <f>IF('Macrobond Imports'!AI788="","",'Macrobond Imports'!AI788)</f>
        <v>113.7</v>
      </c>
      <c r="CA789" s="37">
        <f t="shared" ca="1" si="719"/>
        <v>-0.18000000000000005</v>
      </c>
      <c r="CB789" s="37">
        <f t="shared" ca="1" si="720"/>
        <v>3.0825022665457835E-2</v>
      </c>
    </row>
    <row r="790" spans="1:80" x14ac:dyDescent="0.25">
      <c r="A790" s="10">
        <f>IF('Macrobond Imports'!A789="","",'Macrobond Imports'!A789)</f>
        <v>41122</v>
      </c>
      <c r="B790" s="9">
        <f>IF('Macrobond Imports'!B789="","",'Macrobond Imports'!B789)</f>
        <v>107.5</v>
      </c>
      <c r="C790" s="9">
        <f>IF('Macrobond Imports'!C789="","",'Macrobond Imports'!C789)</f>
        <v>111.8</v>
      </c>
      <c r="D790" s="9">
        <f>IF('Macrobond Imports'!Z789="","",'Macrobond Imports'!Z789)</f>
        <v>105.1</v>
      </c>
      <c r="E790" s="9">
        <f>IF('Macrobond Imports'!BH789="","",'Macrobond Imports'!BH789)</f>
        <v>104.5</v>
      </c>
      <c r="F790" s="9">
        <f>IF('Macrobond Imports'!BJ789="","",'Macrobond Imports'!BJ789)</f>
        <v>105.4</v>
      </c>
      <c r="G790" s="9">
        <f>IF('Macrobond Imports'!BK789="","",'Macrobond Imports'!BK789)</f>
        <v>105</v>
      </c>
      <c r="H790" s="9">
        <f>IF('Macrobond Imports'!BL789="","",'Macrobond Imports'!BL789)</f>
        <v>106.9</v>
      </c>
      <c r="I790" s="9" t="str">
        <f>IF('Macrobond Imports'!BS789="","",'Macrobond Imports'!BS789)</f>
        <v/>
      </c>
      <c r="J790" s="9">
        <f>IF('Macrobond Imports'!AA789="","",'Macrobond Imports'!AA789)</f>
        <v>105.4</v>
      </c>
      <c r="K790" s="9">
        <f>IF('Macrobond Imports'!DF789="","",'Macrobond Imports'!DF789)</f>
        <v>199.7</v>
      </c>
      <c r="L790" s="9">
        <f>IF('Macrobond Imports'!EA789="","",'Macrobond Imports'!EA789)</f>
        <v>243.1</v>
      </c>
      <c r="M790" s="9">
        <f>IF('Macrobond Imports'!FA789="","",'Macrobond Imports'!FA789)</f>
        <v>216.4</v>
      </c>
      <c r="N790" s="9">
        <f>IF('Macrobond Imports'!FC789="","",'Macrobond Imports'!FC789)</f>
        <v>191.3</v>
      </c>
      <c r="P790" s="16">
        <f t="shared" si="666"/>
        <v>41122</v>
      </c>
      <c r="Q790" s="17">
        <f t="shared" si="667"/>
        <v>2.7985074626866169E-3</v>
      </c>
      <c r="R790" s="17">
        <f t="shared" si="668"/>
        <v>1.1764705882352899E-2</v>
      </c>
      <c r="S790" s="17">
        <f t="shared" si="669"/>
        <v>-2.8462998102467552E-3</v>
      </c>
      <c r="T790" s="17">
        <f t="shared" si="670"/>
        <v>-9.5602294455066072E-4</v>
      </c>
      <c r="U790" s="17">
        <f t="shared" si="671"/>
        <v>1.9011406844107182E-3</v>
      </c>
      <c r="V790" s="17">
        <f t="shared" si="672"/>
        <v>0</v>
      </c>
      <c r="W790" s="17">
        <f t="shared" si="673"/>
        <v>6.5913370998116338E-3</v>
      </c>
      <c r="X790" s="17" t="str">
        <f t="shared" si="674"/>
        <v/>
      </c>
      <c r="Y790" s="17">
        <f t="shared" si="675"/>
        <v>-1.2183692596063667E-2</v>
      </c>
      <c r="Z790" s="17">
        <f t="shared" si="676"/>
        <v>1.0116337885685445E-2</v>
      </c>
      <c r="AA790" s="17">
        <f t="shared" si="677"/>
        <v>4.5591397849462423E-2</v>
      </c>
      <c r="AB790" s="17">
        <f t="shared" si="678"/>
        <v>3.59023456199139E-2</v>
      </c>
      <c r="AC790" s="17">
        <f t="shared" si="679"/>
        <v>5.230125523014717E-4</v>
      </c>
      <c r="AE790" s="17">
        <f t="shared" ca="1" si="680"/>
        <v>1.1288805268109048E-2</v>
      </c>
      <c r="AF790" s="17">
        <f t="shared" ca="1" si="681"/>
        <v>1.3599274705349051E-2</v>
      </c>
      <c r="AG790" s="17">
        <f t="shared" ca="1" si="682"/>
        <v>1.0576923076923039E-2</v>
      </c>
      <c r="AH790" s="17">
        <f t="shared" ca="1" si="683"/>
        <v>1.1616650532429773E-2</v>
      </c>
      <c r="AI790" s="17">
        <f t="shared" ca="1" si="684"/>
        <v>1.0546500479386545E-2</v>
      </c>
      <c r="AJ790" s="17">
        <f t="shared" ca="1" si="685"/>
        <v>1.2536162005786E-2</v>
      </c>
      <c r="AK790" s="17">
        <f t="shared" ca="1" si="686"/>
        <v>1.3270142180094924E-2</v>
      </c>
      <c r="AL790" s="17" t="str">
        <f t="shared" ca="1" si="687"/>
        <v/>
      </c>
      <c r="AM790" s="17">
        <f t="shared" ca="1" si="688"/>
        <v>3.8095238095239292E-3</v>
      </c>
      <c r="AN790" s="17">
        <f t="shared" ca="1" si="689"/>
        <v>-9.4246031746032521E-3</v>
      </c>
      <c r="AO790" s="17">
        <f t="shared" ca="1" si="690"/>
        <v>-3.0315117670522529E-2</v>
      </c>
      <c r="AP790" s="17">
        <f t="shared" ca="1" si="691"/>
        <v>-1.4571948998178486E-2</v>
      </c>
      <c r="AQ790" s="17">
        <f t="shared" ca="1" si="692"/>
        <v>-1.4933058702368607E-2</v>
      </c>
      <c r="AS790" s="17">
        <f t="shared" ca="1" si="693"/>
        <v>-3.7122929794781712E-3</v>
      </c>
      <c r="AT790" s="17">
        <f t="shared" ca="1" si="694"/>
        <v>2.9141992021305185E-2</v>
      </c>
      <c r="AU790" s="17">
        <f t="shared" ca="1" si="695"/>
        <v>-1.8805305294043784E-2</v>
      </c>
      <c r="AV790" s="17">
        <f t="shared" ca="1" si="696"/>
        <v>-1.1401308726623149E-2</v>
      </c>
      <c r="AW790" s="17">
        <f t="shared" ca="1" si="697"/>
        <v>-7.5542626986143668E-3</v>
      </c>
      <c r="AX790" s="17">
        <f t="shared" ca="1" si="698"/>
        <v>-3.8004707627404821E-3</v>
      </c>
      <c r="AY790" s="17">
        <f t="shared" ca="1" si="699"/>
        <v>1.8929905658959356E-2</v>
      </c>
      <c r="AZ790" s="17" t="str">
        <f t="shared" ca="1" si="700"/>
        <v/>
      </c>
      <c r="BA790" s="17">
        <f t="shared" ca="1" si="701"/>
        <v>-7.5879538123640122E-2</v>
      </c>
      <c r="BB790" s="17">
        <f t="shared" ca="1" si="702"/>
        <v>-1.5864831792709033E-2</v>
      </c>
      <c r="BC790" s="17">
        <f t="shared" ca="1" si="703"/>
        <v>0.19727893205949121</v>
      </c>
      <c r="BD790" s="17">
        <f t="shared" ca="1" si="704"/>
        <v>4.5620122215660919E-2</v>
      </c>
      <c r="BE790" s="17">
        <f t="shared" ca="1" si="705"/>
        <v>-5.6465600062508114E-2</v>
      </c>
      <c r="BG790" s="17">
        <f t="shared" ca="1" si="706"/>
        <v>5.6048465693918637E-3</v>
      </c>
      <c r="BH790" s="17">
        <f t="shared" ca="1" si="707"/>
        <v>3.5874410657623645E-3</v>
      </c>
      <c r="BI790" s="17">
        <f t="shared" ca="1" si="708"/>
        <v>5.7333852922323292E-3</v>
      </c>
      <c r="BJ790" s="17">
        <f t="shared" ca="1" si="709"/>
        <v>7.6996828402453588E-3</v>
      </c>
      <c r="BK790" s="17">
        <f t="shared" ca="1" si="710"/>
        <v>1.9002371012502017E-3</v>
      </c>
      <c r="BL790" s="17">
        <f t="shared" ca="1" si="711"/>
        <v>1.1527282335843658E-2</v>
      </c>
      <c r="BM790" s="17">
        <f t="shared" ca="1" si="712"/>
        <v>9.4205791734975897E-3</v>
      </c>
      <c r="BN790" s="17" t="str">
        <f t="shared" ca="1" si="713"/>
        <v/>
      </c>
      <c r="BO790" s="17">
        <f t="shared" ca="1" si="714"/>
        <v>-7.5471428418278919E-3</v>
      </c>
      <c r="BP790" s="17">
        <f t="shared" ca="1" si="715"/>
        <v>-1.3874955769127673E-2</v>
      </c>
      <c r="BQ790" s="17">
        <f t="shared" ca="1" si="716"/>
        <v>-1.865706339764972E-2</v>
      </c>
      <c r="BR790" s="17">
        <f t="shared" ca="1" si="717"/>
        <v>-3.9457965763495029E-2</v>
      </c>
      <c r="BS790" s="17">
        <f t="shared" ca="1" si="718"/>
        <v>-1.9572022255657018E-2</v>
      </c>
      <c r="BX790">
        <f>IF('Macrobond Imports'!FG789="","",'Macrobond Imports'!FG789)</f>
        <v>219.7</v>
      </c>
      <c r="BY790">
        <f>IF('Macrobond Imports'!AI789="","",'Macrobond Imports'!AI789)</f>
        <v>114.1</v>
      </c>
      <c r="CA790" s="37">
        <f t="shared" ca="1" si="719"/>
        <v>-4.9740484429065757E-2</v>
      </c>
      <c r="CB790" s="37">
        <f t="shared" ca="1" si="720"/>
        <v>2.8854824165915227E-2</v>
      </c>
    </row>
    <row r="791" spans="1:80" x14ac:dyDescent="0.25">
      <c r="A791" s="10">
        <f>IF('Macrobond Imports'!A790="","",'Macrobond Imports'!A790)</f>
        <v>41153</v>
      </c>
      <c r="B791" s="9">
        <f>IF('Macrobond Imports'!B790="","",'Macrobond Imports'!B790)</f>
        <v>108.2</v>
      </c>
      <c r="C791" s="9">
        <f>IF('Macrobond Imports'!C790="","",'Macrobond Imports'!C790)</f>
        <v>112.8</v>
      </c>
      <c r="D791" s="9">
        <f>IF('Macrobond Imports'!Z790="","",'Macrobond Imports'!Z790)</f>
        <v>105.6</v>
      </c>
      <c r="E791" s="9">
        <f>IF('Macrobond Imports'!BH790="","",'Macrobond Imports'!BH790)</f>
        <v>104.8</v>
      </c>
      <c r="F791" s="9">
        <f>IF('Macrobond Imports'!BJ790="","",'Macrobond Imports'!BJ790)</f>
        <v>106.1</v>
      </c>
      <c r="G791" s="9">
        <f>IF('Macrobond Imports'!BK790="","",'Macrobond Imports'!BK790)</f>
        <v>105.3</v>
      </c>
      <c r="H791" s="9">
        <f>IF('Macrobond Imports'!BL790="","",'Macrobond Imports'!BL790)</f>
        <v>107.5</v>
      </c>
      <c r="I791" s="9" t="str">
        <f>IF('Macrobond Imports'!BS790="","",'Macrobond Imports'!BS790)</f>
        <v/>
      </c>
      <c r="J791" s="9">
        <f>IF('Macrobond Imports'!AA790="","",'Macrobond Imports'!AA790)</f>
        <v>106.3</v>
      </c>
      <c r="K791" s="9">
        <f>IF('Macrobond Imports'!DF790="","",'Macrobond Imports'!DF790)</f>
        <v>201.7</v>
      </c>
      <c r="L791" s="9">
        <f>IF('Macrobond Imports'!EA790="","",'Macrobond Imports'!EA790)</f>
        <v>246.1</v>
      </c>
      <c r="M791" s="9">
        <f>IF('Macrobond Imports'!FA790="","",'Macrobond Imports'!FA790)</f>
        <v>222.9</v>
      </c>
      <c r="N791" s="9">
        <f>IF('Macrobond Imports'!FC790="","",'Macrobond Imports'!FC790)</f>
        <v>192</v>
      </c>
      <c r="P791" s="16">
        <f t="shared" si="666"/>
        <v>41153</v>
      </c>
      <c r="Q791" s="17">
        <f t="shared" si="667"/>
        <v>6.5116279069767913E-3</v>
      </c>
      <c r="R791" s="17">
        <f t="shared" si="668"/>
        <v>8.9445438282647061E-3</v>
      </c>
      <c r="S791" s="17">
        <f t="shared" si="669"/>
        <v>4.7573739295909689E-3</v>
      </c>
      <c r="T791" s="17">
        <f t="shared" si="670"/>
        <v>2.870813397129135E-3</v>
      </c>
      <c r="U791" s="17">
        <f t="shared" si="671"/>
        <v>6.6413662239088733E-3</v>
      </c>
      <c r="V791" s="17">
        <f t="shared" si="672"/>
        <v>2.8571428571428914E-3</v>
      </c>
      <c r="W791" s="17">
        <f t="shared" si="673"/>
        <v>5.6127221702524377E-3</v>
      </c>
      <c r="X791" s="17" t="str">
        <f t="shared" si="674"/>
        <v/>
      </c>
      <c r="Y791" s="17">
        <f t="shared" si="675"/>
        <v>8.5388994307400434E-3</v>
      </c>
      <c r="Z791" s="17">
        <f t="shared" si="676"/>
        <v>1.001502253380071E-2</v>
      </c>
      <c r="AA791" s="17">
        <f t="shared" si="677"/>
        <v>1.2340600575894589E-2</v>
      </c>
      <c r="AB791" s="17">
        <f t="shared" si="678"/>
        <v>3.0036968576709899E-2</v>
      </c>
      <c r="AC791" s="17">
        <f t="shared" si="679"/>
        <v>3.659174072137894E-3</v>
      </c>
      <c r="AE791" s="17">
        <f t="shared" ca="1" si="680"/>
        <v>1.4058106841611906E-2</v>
      </c>
      <c r="AF791" s="17">
        <f t="shared" ca="1" si="681"/>
        <v>1.5301530153015275E-2</v>
      </c>
      <c r="AG791" s="17">
        <f t="shared" ca="1" si="682"/>
        <v>1.3435700575815668E-2</v>
      </c>
      <c r="AH791" s="17">
        <f t="shared" ca="1" si="683"/>
        <v>1.256038647342983E-2</v>
      </c>
      <c r="AI791" s="17">
        <f t="shared" ca="1" si="684"/>
        <v>1.3371537726838412E-2</v>
      </c>
      <c r="AJ791" s="17">
        <f t="shared" ca="1" si="685"/>
        <v>1.3474494706448459E-2</v>
      </c>
      <c r="AK791" s="17">
        <f t="shared" ca="1" si="686"/>
        <v>1.5108593012275628E-2</v>
      </c>
      <c r="AL791" s="17" t="str">
        <f t="shared" ca="1" si="687"/>
        <v/>
      </c>
      <c r="AM791" s="17">
        <f t="shared" ca="1" si="688"/>
        <v>8.5388994307400434E-3</v>
      </c>
      <c r="AN791" s="17">
        <f t="shared" ca="1" si="689"/>
        <v>-4.4422507403751865E-3</v>
      </c>
      <c r="AO791" s="17">
        <f t="shared" ca="1" si="690"/>
        <v>-2.1081941129673876E-2</v>
      </c>
      <c r="AP791" s="17">
        <f t="shared" ca="1" si="691"/>
        <v>-4.0214477211796273E-3</v>
      </c>
      <c r="AQ791" s="17">
        <f t="shared" ca="1" si="692"/>
        <v>-1.1328527291452062E-2</v>
      </c>
      <c r="AS791" s="17">
        <f t="shared" ca="1" si="693"/>
        <v>3.3975278406778386E-2</v>
      </c>
      <c r="AT791" s="17">
        <f t="shared" ca="1" si="694"/>
        <v>9.379100822159625E-2</v>
      </c>
      <c r="AU791" s="17">
        <f t="shared" ca="1" si="695"/>
        <v>3.7968633160687659E-3</v>
      </c>
      <c r="AV791" s="17">
        <f t="shared" ca="1" si="696"/>
        <v>3.8259162453064821E-3</v>
      </c>
      <c r="AW791" s="17">
        <f t="shared" ca="1" si="697"/>
        <v>3.073743865113987E-2</v>
      </c>
      <c r="AX791" s="17">
        <f t="shared" ca="1" si="698"/>
        <v>1.147764438150789E-2</v>
      </c>
      <c r="AY791" s="17">
        <f t="shared" ca="1" si="699"/>
        <v>5.3834279615706304E-2</v>
      </c>
      <c r="AZ791" s="17" t="str">
        <f t="shared" ca="1" si="700"/>
        <v/>
      </c>
      <c r="BA791" s="17">
        <f t="shared" ca="1" si="701"/>
        <v>-3.6760751427421967E-2</v>
      </c>
      <c r="BB791" s="17">
        <f t="shared" ca="1" si="702"/>
        <v>6.6059754799560944E-2</v>
      </c>
      <c r="BC791" s="17">
        <f t="shared" ca="1" si="703"/>
        <v>0.43125290894694324</v>
      </c>
      <c r="BD791" s="17">
        <f t="shared" ca="1" si="704"/>
        <v>0.22901403331844317</v>
      </c>
      <c r="BE791" s="17">
        <f t="shared" ca="1" si="705"/>
        <v>2.0860488352232309E-3</v>
      </c>
      <c r="BG791" s="17">
        <f t="shared" ca="1" si="706"/>
        <v>1.4953063609472572E-2</v>
      </c>
      <c r="BH791" s="17">
        <f t="shared" ca="1" si="707"/>
        <v>1.6150479051815214E-2</v>
      </c>
      <c r="BI791" s="17">
        <f t="shared" ca="1" si="708"/>
        <v>1.1461224489795585E-2</v>
      </c>
      <c r="BJ791" s="17">
        <f t="shared" ca="1" si="709"/>
        <v>9.6107088391865769E-3</v>
      </c>
      <c r="BK791" s="17">
        <f t="shared" ca="1" si="710"/>
        <v>1.1406751869903697E-2</v>
      </c>
      <c r="BL791" s="17">
        <f t="shared" ca="1" si="711"/>
        <v>1.1494158504445684E-2</v>
      </c>
      <c r="BM791" s="17">
        <f t="shared" ca="1" si="712"/>
        <v>1.6956833949924421E-2</v>
      </c>
      <c r="BN791" s="17" t="str">
        <f t="shared" ca="1" si="713"/>
        <v/>
      </c>
      <c r="BO791" s="17">
        <f t="shared" ca="1" si="714"/>
        <v>-1.8788159308046337E-3</v>
      </c>
      <c r="BP791" s="17">
        <f t="shared" ca="1" si="715"/>
        <v>-1.6645976124661788E-2</v>
      </c>
      <c r="BQ791" s="17">
        <f t="shared" ca="1" si="716"/>
        <v>-7.2741726630497494E-3</v>
      </c>
      <c r="BR791" s="17">
        <f t="shared" ca="1" si="717"/>
        <v>-3.4095839982083431E-2</v>
      </c>
      <c r="BS791" s="17">
        <f t="shared" ca="1" si="718"/>
        <v>-2.5541729171760674E-2</v>
      </c>
      <c r="BX791">
        <f>IF('Macrobond Imports'!FG790="","",'Macrobond Imports'!FG790)</f>
        <v>221.8</v>
      </c>
      <c r="BY791">
        <f>IF('Macrobond Imports'!AI790="","",'Macrobond Imports'!AI790)</f>
        <v>114.6</v>
      </c>
      <c r="CA791" s="37">
        <f t="shared" ca="1" si="719"/>
        <v>-5.9372349448685302E-2</v>
      </c>
      <c r="CB791" s="37">
        <f t="shared" ca="1" si="720"/>
        <v>2.7802690582959588E-2</v>
      </c>
    </row>
    <row r="792" spans="1:80" x14ac:dyDescent="0.25">
      <c r="A792" s="10">
        <f>IF('Macrobond Imports'!A791="","",'Macrobond Imports'!A791)</f>
        <v>41183</v>
      </c>
      <c r="B792" s="9">
        <f>IF('Macrobond Imports'!B791="","",'Macrobond Imports'!B791)</f>
        <v>108.3</v>
      </c>
      <c r="C792" s="9">
        <f>IF('Macrobond Imports'!C791="","",'Macrobond Imports'!C791)</f>
        <v>112.9</v>
      </c>
      <c r="D792" s="9">
        <f>IF('Macrobond Imports'!Z791="","",'Macrobond Imports'!Z791)</f>
        <v>105.7</v>
      </c>
      <c r="E792" s="9">
        <f>IF('Macrobond Imports'!BH791="","",'Macrobond Imports'!BH791)</f>
        <v>104.9</v>
      </c>
      <c r="F792" s="9">
        <f>IF('Macrobond Imports'!BJ791="","",'Macrobond Imports'!BJ791)</f>
        <v>106.2</v>
      </c>
      <c r="G792" s="9">
        <f>IF('Macrobond Imports'!BK791="","",'Macrobond Imports'!BK791)</f>
        <v>105.4</v>
      </c>
      <c r="H792" s="9">
        <f>IF('Macrobond Imports'!BL791="","",'Macrobond Imports'!BL791)</f>
        <v>107.5</v>
      </c>
      <c r="I792" s="9" t="str">
        <f>IF('Macrobond Imports'!BS791="","",'Macrobond Imports'!BS791)</f>
        <v/>
      </c>
      <c r="J792" s="9">
        <f>IF('Macrobond Imports'!AA791="","",'Macrobond Imports'!AA791)</f>
        <v>106.8</v>
      </c>
      <c r="K792" s="9">
        <f>IF('Macrobond Imports'!DF791="","",'Macrobond Imports'!DF791)</f>
        <v>202.1</v>
      </c>
      <c r="L792" s="9">
        <f>IF('Macrobond Imports'!EA791="","",'Macrobond Imports'!EA791)</f>
        <v>244.7</v>
      </c>
      <c r="M792" s="9">
        <f>IF('Macrobond Imports'!FA791="","",'Macrobond Imports'!FA791)</f>
        <v>223.7</v>
      </c>
      <c r="N792" s="9">
        <f>IF('Macrobond Imports'!FC791="","",'Macrobond Imports'!FC791)</f>
        <v>192.2</v>
      </c>
      <c r="P792" s="16">
        <f t="shared" si="666"/>
        <v>41183</v>
      </c>
      <c r="Q792" s="17">
        <f t="shared" si="667"/>
        <v>9.242144177448175E-4</v>
      </c>
      <c r="R792" s="17">
        <f t="shared" si="668"/>
        <v>8.8652482269502286E-4</v>
      </c>
      <c r="S792" s="17">
        <f t="shared" si="669"/>
        <v>9.4696969696972388E-4</v>
      </c>
      <c r="T792" s="17">
        <f t="shared" si="670"/>
        <v>9.5419847328259699E-4</v>
      </c>
      <c r="U792" s="17">
        <f t="shared" si="671"/>
        <v>9.425070688031667E-4</v>
      </c>
      <c r="V792" s="17">
        <f t="shared" si="672"/>
        <v>9.496676163343043E-4</v>
      </c>
      <c r="W792" s="17">
        <f t="shared" si="673"/>
        <v>0</v>
      </c>
      <c r="X792" s="17" t="str">
        <f t="shared" si="674"/>
        <v/>
      </c>
      <c r="Y792" s="17">
        <f t="shared" si="675"/>
        <v>4.7036688617121403E-3</v>
      </c>
      <c r="Z792" s="17">
        <f t="shared" si="676"/>
        <v>1.983143282102251E-3</v>
      </c>
      <c r="AA792" s="17">
        <f t="shared" si="677"/>
        <v>-5.6887444128402853E-3</v>
      </c>
      <c r="AB792" s="17">
        <f t="shared" si="678"/>
        <v>3.5890533871689723E-3</v>
      </c>
      <c r="AC792" s="17">
        <f t="shared" si="679"/>
        <v>1.0416666666666075E-3</v>
      </c>
      <c r="AE792" s="17">
        <f t="shared" ca="1" si="680"/>
        <v>1.8814675446848561E-2</v>
      </c>
      <c r="AF792" s="17">
        <f t="shared" ca="1" si="681"/>
        <v>1.9873532068654054E-2</v>
      </c>
      <c r="AG792" s="17">
        <f t="shared" ca="1" si="682"/>
        <v>1.8304431599229343E-2</v>
      </c>
      <c r="AH792" s="17">
        <f t="shared" ca="1" si="683"/>
        <v>1.6472868217054293E-2</v>
      </c>
      <c r="AI792" s="17">
        <f t="shared" ca="1" si="684"/>
        <v>1.7241379310344751E-2</v>
      </c>
      <c r="AJ792" s="17">
        <f t="shared" ca="1" si="685"/>
        <v>1.7374517374517451E-2</v>
      </c>
      <c r="AK792" s="17">
        <f t="shared" ca="1" si="686"/>
        <v>1.7029328287606393E-2</v>
      </c>
      <c r="AL792" s="17" t="str">
        <f t="shared" ca="1" si="687"/>
        <v/>
      </c>
      <c r="AM792" s="17">
        <f t="shared" ca="1" si="688"/>
        <v>2.4952015355086399E-2</v>
      </c>
      <c r="AN792" s="17">
        <f t="shared" ca="1" si="689"/>
        <v>6.9755854509216952E-3</v>
      </c>
      <c r="AO792" s="17">
        <f t="shared" ca="1" si="690"/>
        <v>1.2274959083469206E-3</v>
      </c>
      <c r="AP792" s="17">
        <f t="shared" ca="1" si="691"/>
        <v>1.7743403093721355E-2</v>
      </c>
      <c r="AQ792" s="17">
        <f t="shared" ca="1" si="692"/>
        <v>-4.1450777202073352E-3</v>
      </c>
      <c r="AS792" s="17">
        <f t="shared" ca="1" si="693"/>
        <v>4.1680861514130862E-2</v>
      </c>
      <c r="AT792" s="17">
        <f t="shared" ca="1" si="694"/>
        <v>8.9749442761788201E-2</v>
      </c>
      <c r="AU792" s="17">
        <f t="shared" ca="1" si="695"/>
        <v>1.1433900078589687E-2</v>
      </c>
      <c r="AV792" s="17">
        <f t="shared" ca="1" si="696"/>
        <v>1.1521724684138812E-2</v>
      </c>
      <c r="AW792" s="17">
        <f t="shared" ca="1" si="697"/>
        <v>3.85684079186559E-2</v>
      </c>
      <c r="AX792" s="17">
        <f t="shared" ca="1" si="698"/>
        <v>1.5325391421064705E-2</v>
      </c>
      <c r="AY792" s="17">
        <f t="shared" ca="1" si="699"/>
        <v>4.9870638383018084E-2</v>
      </c>
      <c r="AZ792" s="17" t="str">
        <f t="shared" ca="1" si="700"/>
        <v/>
      </c>
      <c r="BA792" s="17">
        <f t="shared" ca="1" si="701"/>
        <v>3.754101927823994E-3</v>
      </c>
      <c r="BB792" s="17">
        <f t="shared" ca="1" si="702"/>
        <v>9.2040076708754359E-2</v>
      </c>
      <c r="BC792" s="17">
        <f t="shared" ca="1" si="703"/>
        <v>0.22699854717897683</v>
      </c>
      <c r="BD792" s="17">
        <f t="shared" ca="1" si="704"/>
        <v>0.31495283719322664</v>
      </c>
      <c r="BE792" s="17">
        <f t="shared" ca="1" si="705"/>
        <v>2.1085200382091829E-2</v>
      </c>
      <c r="BG792" s="17">
        <f t="shared" ca="1" si="706"/>
        <v>1.1173097663736087E-2</v>
      </c>
      <c r="BH792" s="17">
        <f t="shared" ca="1" si="707"/>
        <v>1.9774802307980677E-2</v>
      </c>
      <c r="BI792" s="17">
        <f t="shared" ca="1" si="708"/>
        <v>7.6117708279785923E-3</v>
      </c>
      <c r="BJ792" s="17">
        <f t="shared" ca="1" si="709"/>
        <v>5.744363486138937E-3</v>
      </c>
      <c r="BK792" s="17">
        <f t="shared" ca="1" si="710"/>
        <v>9.4831143281401964E-3</v>
      </c>
      <c r="BL792" s="17">
        <f t="shared" ca="1" si="711"/>
        <v>9.5556074558276194E-3</v>
      </c>
      <c r="BM792" s="17">
        <f t="shared" ca="1" si="712"/>
        <v>1.315157317398219E-2</v>
      </c>
      <c r="BN792" s="17" t="str">
        <f t="shared" ca="1" si="713"/>
        <v/>
      </c>
      <c r="BO792" s="17">
        <f t="shared" ca="1" si="714"/>
        <v>5.6417377504462962E-3</v>
      </c>
      <c r="BP792" s="17">
        <f t="shared" ca="1" si="715"/>
        <v>-1.9762841020798394E-3</v>
      </c>
      <c r="BQ792" s="17">
        <f t="shared" ca="1" si="716"/>
        <v>4.2153930070772283E-2</v>
      </c>
      <c r="BR792" s="17">
        <f t="shared" ca="1" si="717"/>
        <v>2.3657052920504906E-2</v>
      </c>
      <c r="BS792" s="17">
        <f t="shared" ca="1" si="718"/>
        <v>-2.5515661696487557E-2</v>
      </c>
      <c r="BX792">
        <f>IF('Macrobond Imports'!FG791="","",'Macrobond Imports'!FG791)</f>
        <v>219.1</v>
      </c>
      <c r="BY792">
        <f>IF('Macrobond Imports'!AI791="","",'Macrobond Imports'!AI791)</f>
        <v>115.1</v>
      </c>
      <c r="CA792" s="37">
        <f t="shared" ca="1" si="719"/>
        <v>-4.8218940052128567E-2</v>
      </c>
      <c r="CB792" s="37">
        <f t="shared" ca="1" si="720"/>
        <v>3.1362007168458828E-2</v>
      </c>
    </row>
    <row r="793" spans="1:80" x14ac:dyDescent="0.25">
      <c r="A793" s="10">
        <f>IF('Macrobond Imports'!A792="","",'Macrobond Imports'!A792)</f>
        <v>41214</v>
      </c>
      <c r="B793" s="9">
        <f>IF('Macrobond Imports'!B792="","",'Macrobond Imports'!B792)</f>
        <v>108.4</v>
      </c>
      <c r="C793" s="9">
        <f>IF('Macrobond Imports'!C792="","",'Macrobond Imports'!C792)</f>
        <v>112.3</v>
      </c>
      <c r="D793" s="9">
        <f>IF('Macrobond Imports'!Z792="","",'Macrobond Imports'!Z792)</f>
        <v>106.3</v>
      </c>
      <c r="E793" s="9">
        <f>IF('Macrobond Imports'!BH792="","",'Macrobond Imports'!BH792)</f>
        <v>105.4</v>
      </c>
      <c r="F793" s="9">
        <f>IF('Macrobond Imports'!BJ792="","",'Macrobond Imports'!BJ792)</f>
        <v>106.3</v>
      </c>
      <c r="G793" s="9">
        <f>IF('Macrobond Imports'!BK792="","",'Macrobond Imports'!BK792)</f>
        <v>105.9</v>
      </c>
      <c r="H793" s="9">
        <f>IF('Macrobond Imports'!BL792="","",'Macrobond Imports'!BL792)</f>
        <v>107.3</v>
      </c>
      <c r="I793" s="9" t="str">
        <f>IF('Macrobond Imports'!BS792="","",'Macrobond Imports'!BS792)</f>
        <v/>
      </c>
      <c r="J793" s="9">
        <f>IF('Macrobond Imports'!AA792="","",'Macrobond Imports'!AA792)</f>
        <v>108.2</v>
      </c>
      <c r="K793" s="9">
        <f>IF('Macrobond Imports'!DF792="","",'Macrobond Imports'!DF792)</f>
        <v>200.6</v>
      </c>
      <c r="L793" s="9">
        <f>IF('Macrobond Imports'!EA792="","",'Macrobond Imports'!EA792)</f>
        <v>246.5</v>
      </c>
      <c r="M793" s="9">
        <f>IF('Macrobond Imports'!FA792="","",'Macrobond Imports'!FA792)</f>
        <v>216.8</v>
      </c>
      <c r="N793" s="9">
        <f>IF('Macrobond Imports'!FC792="","",'Macrobond Imports'!FC792)</f>
        <v>192.1</v>
      </c>
      <c r="P793" s="16">
        <f t="shared" si="666"/>
        <v>41214</v>
      </c>
      <c r="Q793" s="17">
        <f t="shared" si="667"/>
        <v>9.2336103416434945E-4</v>
      </c>
      <c r="R793" s="17">
        <f t="shared" si="668"/>
        <v>-5.3144375553587642E-3</v>
      </c>
      <c r="S793" s="17">
        <f t="shared" si="669"/>
        <v>5.6764427625353164E-3</v>
      </c>
      <c r="T793" s="17">
        <f t="shared" si="670"/>
        <v>4.7664442326025291E-3</v>
      </c>
      <c r="U793" s="17">
        <f t="shared" si="671"/>
        <v>9.416195856872811E-4</v>
      </c>
      <c r="V793" s="17">
        <f t="shared" si="672"/>
        <v>4.7438330170777032E-3</v>
      </c>
      <c r="W793" s="17">
        <f t="shared" si="673"/>
        <v>-1.8604651162791308E-3</v>
      </c>
      <c r="X793" s="17" t="str">
        <f t="shared" si="674"/>
        <v/>
      </c>
      <c r="Y793" s="17">
        <f t="shared" si="675"/>
        <v>1.3108614232209881E-2</v>
      </c>
      <c r="Z793" s="17">
        <f t="shared" si="676"/>
        <v>-7.4220682830281604E-3</v>
      </c>
      <c r="AA793" s="17">
        <f t="shared" si="677"/>
        <v>7.355946056395668E-3</v>
      </c>
      <c r="AB793" s="17">
        <f t="shared" si="678"/>
        <v>-3.084488153777365E-2</v>
      </c>
      <c r="AC793" s="17">
        <f t="shared" si="679"/>
        <v>-5.2029136316333879E-4</v>
      </c>
      <c r="AE793" s="17">
        <f t="shared" ca="1" si="680"/>
        <v>1.6885553470919357E-2</v>
      </c>
      <c r="AF793" s="17">
        <f t="shared" ca="1" si="681"/>
        <v>1.1711711711711592E-2</v>
      </c>
      <c r="AG793" s="17">
        <f t="shared" ca="1" si="682"/>
        <v>2.0153550863723613E-2</v>
      </c>
      <c r="AH793" s="17">
        <f t="shared" ca="1" si="683"/>
        <v>1.934235976789167E-2</v>
      </c>
      <c r="AI793" s="17">
        <f t="shared" ca="1" si="684"/>
        <v>1.5281757402101137E-2</v>
      </c>
      <c r="AJ793" s="17">
        <f t="shared" ca="1" si="685"/>
        <v>1.9249278152069227E-2</v>
      </c>
      <c r="AK793" s="17">
        <f t="shared" ca="1" si="686"/>
        <v>1.2264150943396279E-2</v>
      </c>
      <c r="AL793" s="17" t="str">
        <f t="shared" ca="1" si="687"/>
        <v/>
      </c>
      <c r="AM793" s="17">
        <f t="shared" ca="1" si="688"/>
        <v>3.441682600382423E-2</v>
      </c>
      <c r="AN793" s="17">
        <f t="shared" ca="1" si="689"/>
        <v>-1.4932802389249211E-3</v>
      </c>
      <c r="AO793" s="17">
        <f t="shared" ca="1" si="690"/>
        <v>-1.8710191082802474E-2</v>
      </c>
      <c r="AP793" s="17">
        <f t="shared" ca="1" si="691"/>
        <v>-2.6929982046678624E-2</v>
      </c>
      <c r="AQ793" s="17">
        <f t="shared" ca="1" si="692"/>
        <v>-1.0400416016641545E-3</v>
      </c>
      <c r="AS793" s="17">
        <f t="shared" ca="1" si="693"/>
        <v>3.3911275920464723E-2</v>
      </c>
      <c r="AT793" s="17">
        <f t="shared" ca="1" si="694"/>
        <v>1.8009453156529576E-2</v>
      </c>
      <c r="AU793" s="17">
        <f t="shared" ca="1" si="695"/>
        <v>4.6458943424919186E-2</v>
      </c>
      <c r="AV793" s="17">
        <f t="shared" ca="1" si="696"/>
        <v>3.4897366304550204E-2</v>
      </c>
      <c r="AW793" s="17">
        <f t="shared" ca="1" si="697"/>
        <v>3.4595570240551377E-2</v>
      </c>
      <c r="AX793" s="17">
        <f t="shared" ca="1" si="698"/>
        <v>3.4729054960433547E-2</v>
      </c>
      <c r="AY793" s="17">
        <f t="shared" ca="1" si="699"/>
        <v>1.5051475943057335E-2</v>
      </c>
      <c r="AZ793" s="17" t="str">
        <f t="shared" ca="1" si="700"/>
        <v/>
      </c>
      <c r="BA793" s="17">
        <f t="shared" ca="1" si="701"/>
        <v>0.1105716927161644</v>
      </c>
      <c r="BB793" s="17">
        <f t="shared" ca="1" si="702"/>
        <v>1.8149272440325381E-2</v>
      </c>
      <c r="BC793" s="17">
        <f t="shared" ca="1" si="703"/>
        <v>5.7128688867823518E-2</v>
      </c>
      <c r="BD793" s="17">
        <f t="shared" ca="1" si="704"/>
        <v>7.4142407506194719E-3</v>
      </c>
      <c r="BE793" s="17">
        <f t="shared" ca="1" si="705"/>
        <v>1.6832876136245067E-2</v>
      </c>
      <c r="BG793" s="17">
        <f t="shared" ca="1" si="706"/>
        <v>1.4925166871657458E-2</v>
      </c>
      <c r="BH793" s="17">
        <f t="shared" ca="1" si="707"/>
        <v>2.3560587614641415E-2</v>
      </c>
      <c r="BI793" s="17">
        <f t="shared" ca="1" si="708"/>
        <v>1.330151658631773E-2</v>
      </c>
      <c r="BJ793" s="17">
        <f t="shared" ca="1" si="709"/>
        <v>1.1483159489540373E-2</v>
      </c>
      <c r="BK793" s="17">
        <f t="shared" ca="1" si="710"/>
        <v>1.330151658631773E-2</v>
      </c>
      <c r="BL793" s="17">
        <f t="shared" ca="1" si="711"/>
        <v>1.5281536047858424E-2</v>
      </c>
      <c r="BM793" s="17">
        <f t="shared" ca="1" si="712"/>
        <v>1.6988841935666077E-2</v>
      </c>
      <c r="BN793" s="17" t="str">
        <f t="shared" ca="1" si="713"/>
        <v/>
      </c>
      <c r="BO793" s="17">
        <f t="shared" ca="1" si="714"/>
        <v>1.3065657111952511E-2</v>
      </c>
      <c r="BP793" s="17">
        <f t="shared" ca="1" si="715"/>
        <v>9.977549890858306E-4</v>
      </c>
      <c r="BQ793" s="17">
        <f t="shared" ca="1" si="716"/>
        <v>0.12502351426853209</v>
      </c>
      <c r="BR793" s="17">
        <f t="shared" ca="1" si="717"/>
        <v>2.6339418289807348E-2</v>
      </c>
      <c r="BS793" s="17">
        <f t="shared" ca="1" si="718"/>
        <v>-2.0501762318111183E-2</v>
      </c>
      <c r="BX793">
        <f>IF('Macrobond Imports'!FG792="","",'Macrobond Imports'!FG792)</f>
        <v>220.2</v>
      </c>
      <c r="BY793">
        <f>IF('Macrobond Imports'!AI792="","",'Macrobond Imports'!AI792)</f>
        <v>114.9</v>
      </c>
      <c r="CA793" s="37">
        <f t="shared" ca="1" si="719"/>
        <v>-9.605911330049266E-2</v>
      </c>
      <c r="CB793" s="37">
        <f t="shared" ca="1" si="720"/>
        <v>2.7728085867620766E-2</v>
      </c>
    </row>
    <row r="794" spans="1:80" x14ac:dyDescent="0.25">
      <c r="A794" s="10">
        <f>IF('Macrobond Imports'!A793="","",'Macrobond Imports'!A793)</f>
        <v>41244</v>
      </c>
      <c r="B794" s="9">
        <f>IF('Macrobond Imports'!B793="","",'Macrobond Imports'!B793)</f>
        <v>108.4</v>
      </c>
      <c r="C794" s="9">
        <f>IF('Macrobond Imports'!C793="","",'Macrobond Imports'!C793)</f>
        <v>112.1</v>
      </c>
      <c r="D794" s="9">
        <f>IF('Macrobond Imports'!Z793="","",'Macrobond Imports'!Z793)</f>
        <v>106.4</v>
      </c>
      <c r="E794" s="9">
        <f>IF('Macrobond Imports'!BH793="","",'Macrobond Imports'!BH793)</f>
        <v>105.5</v>
      </c>
      <c r="F794" s="9">
        <f>IF('Macrobond Imports'!BJ793="","",'Macrobond Imports'!BJ793)</f>
        <v>106.3</v>
      </c>
      <c r="G794" s="9">
        <f>IF('Macrobond Imports'!BK793="","",'Macrobond Imports'!BK793)</f>
        <v>106</v>
      </c>
      <c r="H794" s="9">
        <f>IF('Macrobond Imports'!BL793="","",'Macrobond Imports'!BL793)</f>
        <v>107.3</v>
      </c>
      <c r="I794" s="9" t="str">
        <f>IF('Macrobond Imports'!BS793="","",'Macrobond Imports'!BS793)</f>
        <v/>
      </c>
      <c r="J794" s="9">
        <f>IF('Macrobond Imports'!AA793="","",'Macrobond Imports'!AA793)</f>
        <v>108.3</v>
      </c>
      <c r="K794" s="9">
        <f>IF('Macrobond Imports'!DF793="","",'Macrobond Imports'!DF793)</f>
        <v>200.7</v>
      </c>
      <c r="L794" s="9">
        <f>IF('Macrobond Imports'!EA793="","",'Macrobond Imports'!EA793)</f>
        <v>248.3</v>
      </c>
      <c r="M794" s="9">
        <f>IF('Macrobond Imports'!FA793="","",'Macrobond Imports'!FA793)</f>
        <v>216.5</v>
      </c>
      <c r="N794" s="9">
        <f>IF('Macrobond Imports'!FC793="","",'Macrobond Imports'!FC793)</f>
        <v>192.6</v>
      </c>
      <c r="P794" s="16">
        <f t="shared" si="666"/>
        <v>41244</v>
      </c>
      <c r="Q794" s="17">
        <f t="shared" si="667"/>
        <v>0</v>
      </c>
      <c r="R794" s="17">
        <f t="shared" si="668"/>
        <v>-1.7809439002671734E-3</v>
      </c>
      <c r="S794" s="17">
        <f t="shared" si="669"/>
        <v>9.4073377234260569E-4</v>
      </c>
      <c r="T794" s="17">
        <f t="shared" si="670"/>
        <v>9.4876660341558505E-4</v>
      </c>
      <c r="U794" s="17">
        <f t="shared" si="671"/>
        <v>0</v>
      </c>
      <c r="V794" s="17">
        <f t="shared" si="672"/>
        <v>9.442870632672129E-4</v>
      </c>
      <c r="W794" s="17">
        <f t="shared" si="673"/>
        <v>0</v>
      </c>
      <c r="X794" s="17" t="str">
        <f t="shared" si="674"/>
        <v/>
      </c>
      <c r="Y794" s="17">
        <f t="shared" si="675"/>
        <v>9.242144177448175E-4</v>
      </c>
      <c r="Z794" s="17">
        <f t="shared" si="676"/>
        <v>4.9850448654042978E-4</v>
      </c>
      <c r="AA794" s="17">
        <f t="shared" si="677"/>
        <v>7.3022312373225429E-3</v>
      </c>
      <c r="AB794" s="17">
        <f t="shared" si="678"/>
        <v>-1.3837638376383854E-3</v>
      </c>
      <c r="AC794" s="17">
        <f t="shared" si="679"/>
        <v>2.6028110359188616E-3</v>
      </c>
      <c r="AE794" s="17">
        <f t="shared" ca="1" si="680"/>
        <v>1.7840375586854584E-2</v>
      </c>
      <c r="AF794" s="17">
        <f t="shared" ca="1" si="681"/>
        <v>1.1732851985559511E-2</v>
      </c>
      <c r="AG794" s="17">
        <f t="shared" ca="1" si="682"/>
        <v>2.3076923076923217E-2</v>
      </c>
      <c r="AH794" s="17">
        <f t="shared" ca="1" si="683"/>
        <v>2.0309477756286221E-2</v>
      </c>
      <c r="AI794" s="17">
        <f t="shared" ca="1" si="684"/>
        <v>1.7224880382775032E-2</v>
      </c>
      <c r="AJ794" s="17">
        <f t="shared" ca="1" si="685"/>
        <v>2.2179363548698205E-2</v>
      </c>
      <c r="AK794" s="17">
        <f t="shared" ca="1" si="686"/>
        <v>1.3220018885741203E-2</v>
      </c>
      <c r="AL794" s="17" t="str">
        <f t="shared" ca="1" si="687"/>
        <v/>
      </c>
      <c r="AM794" s="17">
        <f t="shared" ca="1" si="688"/>
        <v>3.8350910834132224E-2</v>
      </c>
      <c r="AN794" s="17">
        <f t="shared" ca="1" si="689"/>
        <v>2.4975024975024684E-3</v>
      </c>
      <c r="AO794" s="17">
        <f t="shared" ca="1" si="690"/>
        <v>1.3883217639853118E-2</v>
      </c>
      <c r="AP794" s="17">
        <f t="shared" ca="1" si="691"/>
        <v>-3.0017921146953341E-2</v>
      </c>
      <c r="AQ794" s="17">
        <f t="shared" ca="1" si="692"/>
        <v>6.7956089911134221E-3</v>
      </c>
      <c r="AS794" s="17">
        <f t="shared" ca="1" si="693"/>
        <v>7.4142407506194719E-3</v>
      </c>
      <c r="AT794" s="17">
        <f t="shared" ca="1" si="694"/>
        <v>-2.4592587163189683E-2</v>
      </c>
      <c r="AU794" s="17">
        <f t="shared" ca="1" si="695"/>
        <v>3.0649125368596097E-2</v>
      </c>
      <c r="AV794" s="17">
        <f t="shared" ca="1" si="696"/>
        <v>2.6986436675458858E-2</v>
      </c>
      <c r="AW794" s="17">
        <f t="shared" ca="1" si="697"/>
        <v>7.5614030247632691E-3</v>
      </c>
      <c r="AX794" s="17">
        <f t="shared" ca="1" si="698"/>
        <v>2.6857019657448689E-2</v>
      </c>
      <c r="AY794" s="17">
        <f t="shared" ca="1" si="699"/>
        <v>-7.4211182291805677E-3</v>
      </c>
      <c r="AZ794" s="17" t="str">
        <f t="shared" ca="1" si="700"/>
        <v/>
      </c>
      <c r="BA794" s="17">
        <f t="shared" ca="1" si="701"/>
        <v>7.7409420150039487E-2</v>
      </c>
      <c r="BB794" s="17">
        <f t="shared" ca="1" si="702"/>
        <v>-1.9684437532644594E-2</v>
      </c>
      <c r="BC794" s="17">
        <f t="shared" ca="1" si="703"/>
        <v>3.6240169143997081E-2</v>
      </c>
      <c r="BD794" s="17">
        <f t="shared" ca="1" si="704"/>
        <v>-0.10999729042751061</v>
      </c>
      <c r="BE794" s="17">
        <f t="shared" ca="1" si="705"/>
        <v>1.2558715915680141E-2</v>
      </c>
      <c r="BG794" s="17">
        <f t="shared" ca="1" si="706"/>
        <v>2.0608357819528633E-2</v>
      </c>
      <c r="BH794" s="17">
        <f t="shared" ca="1" si="707"/>
        <v>3.2904573285254424E-2</v>
      </c>
      <c r="BI794" s="17">
        <f t="shared" ca="1" si="708"/>
        <v>1.7134386020080328E-2</v>
      </c>
      <c r="BJ794" s="17">
        <f t="shared" ca="1" si="709"/>
        <v>1.5340140429425553E-2</v>
      </c>
      <c r="BK794" s="17">
        <f t="shared" ca="1" si="710"/>
        <v>1.9083539184836962E-2</v>
      </c>
      <c r="BL794" s="17">
        <f t="shared" ca="1" si="711"/>
        <v>1.9138321995464835E-2</v>
      </c>
      <c r="BM794" s="17">
        <f t="shared" ca="1" si="712"/>
        <v>2.2748087670035444E-2</v>
      </c>
      <c r="BN794" s="17" t="str">
        <f t="shared" ca="1" si="713"/>
        <v/>
      </c>
      <c r="BO794" s="17">
        <f t="shared" ca="1" si="714"/>
        <v>1.8726185130401474E-2</v>
      </c>
      <c r="BP794" s="17">
        <f t="shared" ca="1" si="715"/>
        <v>2.2289082476254496E-2</v>
      </c>
      <c r="BQ794" s="17">
        <f t="shared" ca="1" si="716"/>
        <v>0.21783486419753095</v>
      </c>
      <c r="BR794" s="17">
        <f t="shared" ca="1" si="717"/>
        <v>4.5861281316039726E-2</v>
      </c>
      <c r="BS794" s="17">
        <f t="shared" ca="1" si="718"/>
        <v>7.3087723462015308E-3</v>
      </c>
      <c r="BX794">
        <f>IF('Macrobond Imports'!FG793="","",'Macrobond Imports'!FG793)</f>
        <v>222.1</v>
      </c>
      <c r="BY794">
        <f>IF('Macrobond Imports'!AI793="","",'Macrobond Imports'!AI793)</f>
        <v>114.9</v>
      </c>
      <c r="CA794" s="37">
        <f t="shared" ca="1" si="719"/>
        <v>-4.5552213149978482E-2</v>
      </c>
      <c r="CB794" s="37">
        <f t="shared" ca="1" si="720"/>
        <v>2.4977698483497068E-2</v>
      </c>
    </row>
    <row r="795" spans="1:80" x14ac:dyDescent="0.25">
      <c r="A795" s="10">
        <f>IF('Macrobond Imports'!A794="","",'Macrobond Imports'!A794)</f>
        <v>41275</v>
      </c>
      <c r="B795" s="9">
        <f>IF('Macrobond Imports'!B794="","",'Macrobond Imports'!B794)</f>
        <v>108.7</v>
      </c>
      <c r="C795" s="9">
        <f>IF('Macrobond Imports'!C794="","",'Macrobond Imports'!C794)</f>
        <v>112.7</v>
      </c>
      <c r="D795" s="9">
        <f>IF('Macrobond Imports'!Z794="","",'Macrobond Imports'!Z794)</f>
        <v>106.4</v>
      </c>
      <c r="E795" s="9">
        <f>IF('Macrobond Imports'!BH794="","",'Macrobond Imports'!BH794)</f>
        <v>105.6</v>
      </c>
      <c r="F795" s="9">
        <f>IF('Macrobond Imports'!BJ794="","",'Macrobond Imports'!BJ794)</f>
        <v>106.5</v>
      </c>
      <c r="G795" s="9">
        <f>IF('Macrobond Imports'!BK794="","",'Macrobond Imports'!BK794)</f>
        <v>106.1</v>
      </c>
      <c r="H795" s="9">
        <f>IF('Macrobond Imports'!BL794="","",'Macrobond Imports'!BL794)</f>
        <v>107.7</v>
      </c>
      <c r="I795" s="9" t="str">
        <f>IF('Macrobond Imports'!BS794="","",'Macrobond Imports'!BS794)</f>
        <v/>
      </c>
      <c r="J795" s="9">
        <f>IF('Macrobond Imports'!AA794="","",'Macrobond Imports'!AA794)</f>
        <v>107.9</v>
      </c>
      <c r="K795" s="9">
        <f>IF('Macrobond Imports'!DF794="","",'Macrobond Imports'!DF794)</f>
        <v>201.6</v>
      </c>
      <c r="L795" s="9">
        <f>IF('Macrobond Imports'!EA794="","",'Macrobond Imports'!EA794)</f>
        <v>248.4</v>
      </c>
      <c r="M795" s="9">
        <f>IF('Macrobond Imports'!FA794="","",'Macrobond Imports'!FA794)</f>
        <v>217.2</v>
      </c>
      <c r="N795" s="9">
        <f>IF('Macrobond Imports'!FC794="","",'Macrobond Imports'!FC794)</f>
        <v>193.7</v>
      </c>
      <c r="P795" s="16">
        <f t="shared" si="666"/>
        <v>41275</v>
      </c>
      <c r="Q795" s="17">
        <f t="shared" si="667"/>
        <v>2.7675276752767708E-3</v>
      </c>
      <c r="R795" s="17">
        <f t="shared" si="668"/>
        <v>5.3523639607493401E-3</v>
      </c>
      <c r="S795" s="17">
        <f t="shared" si="669"/>
        <v>0</v>
      </c>
      <c r="T795" s="17">
        <f t="shared" si="670"/>
        <v>9.4786729857809782E-4</v>
      </c>
      <c r="U795" s="17">
        <f t="shared" si="671"/>
        <v>1.8814675446849893E-3</v>
      </c>
      <c r="V795" s="17">
        <f t="shared" si="672"/>
        <v>9.4339622641514964E-4</v>
      </c>
      <c r="W795" s="17">
        <f t="shared" si="673"/>
        <v>3.7278657968313755E-3</v>
      </c>
      <c r="X795" s="17" t="str">
        <f t="shared" si="674"/>
        <v/>
      </c>
      <c r="Y795" s="17">
        <f t="shared" si="675"/>
        <v>-3.6934441366573978E-3</v>
      </c>
      <c r="Z795" s="17">
        <f t="shared" si="676"/>
        <v>4.484304932735439E-3</v>
      </c>
      <c r="AA795" s="17">
        <f t="shared" si="677"/>
        <v>4.0273862263395799E-4</v>
      </c>
      <c r="AB795" s="17">
        <f t="shared" si="678"/>
        <v>3.2332563510391044E-3</v>
      </c>
      <c r="AC795" s="17">
        <f t="shared" si="679"/>
        <v>5.7113187954309641E-3</v>
      </c>
      <c r="AE795" s="17">
        <f t="shared" ca="1" si="680"/>
        <v>1.6838166510757757E-2</v>
      </c>
      <c r="AF795" s="17">
        <f t="shared" ca="1" si="681"/>
        <v>1.3489208633093552E-2</v>
      </c>
      <c r="AG795" s="17">
        <f t="shared" ca="1" si="682"/>
        <v>1.8181818181818299E-2</v>
      </c>
      <c r="AH795" s="17">
        <f t="shared" ca="1" si="683"/>
        <v>1.7341040462427681E-2</v>
      </c>
      <c r="AI795" s="17">
        <f t="shared" ca="1" si="684"/>
        <v>1.4285714285714235E-2</v>
      </c>
      <c r="AJ795" s="17">
        <f t="shared" ca="1" si="685"/>
        <v>1.8234165067178454E-2</v>
      </c>
      <c r="AK795" s="17">
        <f t="shared" ca="1" si="686"/>
        <v>1.4124293785310771E-2</v>
      </c>
      <c r="AL795" s="17" t="str">
        <f t="shared" ca="1" si="687"/>
        <v/>
      </c>
      <c r="AM795" s="17">
        <f t="shared" ca="1" si="688"/>
        <v>2.6641294005709026E-2</v>
      </c>
      <c r="AN795" s="17">
        <f t="shared" ca="1" si="689"/>
        <v>5.9880239520957446E-3</v>
      </c>
      <c r="AO795" s="17">
        <f t="shared" ca="1" si="690"/>
        <v>6.482982171799101E-3</v>
      </c>
      <c r="AP795" s="17">
        <f t="shared" ca="1" si="691"/>
        <v>-1.8970189701897122E-2</v>
      </c>
      <c r="AQ795" s="17">
        <f t="shared" ca="1" si="692"/>
        <v>8.8541666666666075E-3</v>
      </c>
      <c r="AS795" s="17">
        <f t="shared" ca="1" si="693"/>
        <v>1.4855827447174397E-2</v>
      </c>
      <c r="AT795" s="17">
        <f t="shared" ca="1" si="694"/>
        <v>-7.067110136198651E-3</v>
      </c>
      <c r="AU795" s="17">
        <f t="shared" ca="1" si="695"/>
        <v>2.67543762959499E-2</v>
      </c>
      <c r="AV795" s="17">
        <f t="shared" ca="1" si="696"/>
        <v>2.6960453593034783E-2</v>
      </c>
      <c r="AW795" s="17">
        <f t="shared" ca="1" si="697"/>
        <v>1.1347404221446755E-2</v>
      </c>
      <c r="AX795" s="17">
        <f t="shared" ca="1" si="698"/>
        <v>2.6831285055809229E-2</v>
      </c>
      <c r="AY795" s="17">
        <f t="shared" ca="1" si="699"/>
        <v>7.4626542185285416E-3</v>
      </c>
      <c r="AZ795" s="17" t="str">
        <f t="shared" ca="1" si="700"/>
        <v/>
      </c>
      <c r="BA795" s="17">
        <f t="shared" ca="1" si="701"/>
        <v>4.1839377266025934E-2</v>
      </c>
      <c r="BB795" s="17">
        <f t="shared" ca="1" si="702"/>
        <v>-9.8594268467231405E-3</v>
      </c>
      <c r="BC795" s="17">
        <f t="shared" ca="1" si="703"/>
        <v>6.1867890769326861E-2</v>
      </c>
      <c r="BD795" s="17">
        <f t="shared" ca="1" si="704"/>
        <v>-0.11125873093093297</v>
      </c>
      <c r="BE795" s="17">
        <f t="shared" ca="1" si="705"/>
        <v>3.1584836088661916E-2</v>
      </c>
      <c r="BG795" s="17">
        <f t="shared" ca="1" si="706"/>
        <v>2.8180865727333471E-2</v>
      </c>
      <c r="BH795" s="17">
        <f t="shared" ca="1" si="707"/>
        <v>4.0215392805224903E-2</v>
      </c>
      <c r="BI795" s="17">
        <f t="shared" ca="1" si="708"/>
        <v>1.9065347875086847E-2</v>
      </c>
      <c r="BJ795" s="17">
        <f t="shared" ca="1" si="709"/>
        <v>1.9211856878063927E-2</v>
      </c>
      <c r="BK795" s="17">
        <f t="shared" ca="1" si="710"/>
        <v>2.486753458919444E-2</v>
      </c>
      <c r="BL795" s="17">
        <f t="shared" ca="1" si="711"/>
        <v>2.1062131519274496E-2</v>
      </c>
      <c r="BM795" s="17">
        <f t="shared" ca="1" si="712"/>
        <v>2.8448083245555367E-2</v>
      </c>
      <c r="BN795" s="17" t="str">
        <f t="shared" ca="1" si="713"/>
        <v/>
      </c>
      <c r="BO795" s="17">
        <f t="shared" ca="1" si="714"/>
        <v>2.2619454382080129E-2</v>
      </c>
      <c r="BP795" s="17">
        <f t="shared" ca="1" si="715"/>
        <v>3.9842866715329439E-2</v>
      </c>
      <c r="BQ795" s="17">
        <f t="shared" ca="1" si="716"/>
        <v>0.14145098855358995</v>
      </c>
      <c r="BR795" s="17">
        <f t="shared" ca="1" si="717"/>
        <v>8.1042484499604495E-2</v>
      </c>
      <c r="BS795" s="17">
        <f t="shared" ca="1" si="718"/>
        <v>2.6321591446228254E-2</v>
      </c>
      <c r="BX795">
        <f>IF('Macrobond Imports'!FG794="","",'Macrobond Imports'!FG794)</f>
        <v>225.3</v>
      </c>
      <c r="BY795">
        <f>IF('Macrobond Imports'!AI794="","",'Macrobond Imports'!AI794)</f>
        <v>114.9</v>
      </c>
      <c r="CA795" s="37">
        <f t="shared" ca="1" si="719"/>
        <v>-3.0133448127421469E-2</v>
      </c>
      <c r="CB795" s="37">
        <f t="shared" ca="1" si="720"/>
        <v>2.4064171122994749E-2</v>
      </c>
    </row>
    <row r="796" spans="1:80" x14ac:dyDescent="0.25">
      <c r="A796" s="10">
        <f>IF('Macrobond Imports'!A795="","",'Macrobond Imports'!A795)</f>
        <v>41306</v>
      </c>
      <c r="B796" s="9">
        <f>IF('Macrobond Imports'!B795="","",'Macrobond Imports'!B795)</f>
        <v>108.9</v>
      </c>
      <c r="C796" s="9">
        <f>IF('Macrobond Imports'!C795="","",'Macrobond Imports'!C795)</f>
        <v>113.4</v>
      </c>
      <c r="D796" s="9">
        <f>IF('Macrobond Imports'!Z795="","",'Macrobond Imports'!Z795)</f>
        <v>106.4</v>
      </c>
      <c r="E796" s="9">
        <f>IF('Macrobond Imports'!BH795="","",'Macrobond Imports'!BH795)</f>
        <v>105.6</v>
      </c>
      <c r="F796" s="9">
        <f>IF('Macrobond Imports'!BJ795="","",'Macrobond Imports'!BJ795)</f>
        <v>106.8</v>
      </c>
      <c r="G796" s="9">
        <f>IF('Macrobond Imports'!BK795="","",'Macrobond Imports'!BK795)</f>
        <v>106.1</v>
      </c>
      <c r="H796" s="9">
        <f>IF('Macrobond Imports'!BL795="","",'Macrobond Imports'!BL795)</f>
        <v>108.1</v>
      </c>
      <c r="I796" s="9" t="str">
        <f>IF('Macrobond Imports'!BS795="","",'Macrobond Imports'!BS795)</f>
        <v/>
      </c>
      <c r="J796" s="9">
        <f>IF('Macrobond Imports'!AA795="","",'Macrobond Imports'!AA795)</f>
        <v>107.4</v>
      </c>
      <c r="K796" s="9">
        <f>IF('Macrobond Imports'!DF795="","",'Macrobond Imports'!DF795)</f>
        <v>203.6</v>
      </c>
      <c r="L796" s="9">
        <f>IF('Macrobond Imports'!EA795="","",'Macrobond Imports'!EA795)</f>
        <v>247.7</v>
      </c>
      <c r="M796" s="9">
        <f>IF('Macrobond Imports'!FA795="","",'Macrobond Imports'!FA795)</f>
        <v>223.7</v>
      </c>
      <c r="N796" s="9">
        <f>IF('Macrobond Imports'!FC795="","",'Macrobond Imports'!FC795)</f>
        <v>194.7</v>
      </c>
      <c r="P796" s="16">
        <f t="shared" si="666"/>
        <v>41306</v>
      </c>
      <c r="Q796" s="17">
        <f t="shared" si="667"/>
        <v>1.8399264029438367E-3</v>
      </c>
      <c r="R796" s="17">
        <f t="shared" si="668"/>
        <v>6.2111801242237252E-3</v>
      </c>
      <c r="S796" s="17">
        <f t="shared" si="669"/>
        <v>0</v>
      </c>
      <c r="T796" s="17">
        <f t="shared" si="670"/>
        <v>0</v>
      </c>
      <c r="U796" s="17">
        <f t="shared" si="671"/>
        <v>2.8169014084507005E-3</v>
      </c>
      <c r="V796" s="17">
        <f t="shared" si="672"/>
        <v>0</v>
      </c>
      <c r="W796" s="17">
        <f t="shared" si="673"/>
        <v>3.714020427112219E-3</v>
      </c>
      <c r="X796" s="17" t="str">
        <f t="shared" si="674"/>
        <v/>
      </c>
      <c r="Y796" s="17">
        <f t="shared" si="675"/>
        <v>-4.6339202965709481E-3</v>
      </c>
      <c r="Z796" s="17">
        <f t="shared" si="676"/>
        <v>9.9206349206348854E-3</v>
      </c>
      <c r="AA796" s="17">
        <f t="shared" si="677"/>
        <v>-2.8180354267312024E-3</v>
      </c>
      <c r="AB796" s="17">
        <f t="shared" si="678"/>
        <v>2.9926335174953911E-2</v>
      </c>
      <c r="AC796" s="17">
        <f t="shared" si="679"/>
        <v>5.162622612286949E-3</v>
      </c>
      <c r="AE796" s="17">
        <f t="shared" ca="1" si="680"/>
        <v>1.585820895522394E-2</v>
      </c>
      <c r="AF796" s="17">
        <f t="shared" ca="1" si="681"/>
        <v>1.6129032258064724E-2</v>
      </c>
      <c r="AG796" s="17">
        <f t="shared" ca="1" si="682"/>
        <v>1.5267175572519109E-2</v>
      </c>
      <c r="AH796" s="17">
        <f t="shared" ca="1" si="683"/>
        <v>1.4409221902017322E-2</v>
      </c>
      <c r="AI796" s="17">
        <f t="shared" ca="1" si="684"/>
        <v>1.4245014245014342E-2</v>
      </c>
      <c r="AJ796" s="17">
        <f t="shared" ca="1" si="685"/>
        <v>1.6283524904214364E-2</v>
      </c>
      <c r="AK796" s="17">
        <f t="shared" ca="1" si="686"/>
        <v>1.5977443609022535E-2</v>
      </c>
      <c r="AL796" s="17" t="str">
        <f t="shared" ca="1" si="687"/>
        <v/>
      </c>
      <c r="AM796" s="17">
        <f t="shared" ca="1" si="688"/>
        <v>1.5122873345935872E-2</v>
      </c>
      <c r="AN796" s="17">
        <f t="shared" ca="1" si="689"/>
        <v>1.2431626056688128E-2</v>
      </c>
      <c r="AO796" s="17">
        <f t="shared" ca="1" si="690"/>
        <v>9.3724531377341602E-3</v>
      </c>
      <c r="AP796" s="17">
        <f t="shared" ca="1" si="691"/>
        <v>1.3134057971014412E-2</v>
      </c>
      <c r="AQ796" s="17">
        <f t="shared" ca="1" si="692"/>
        <v>7.763975155279601E-3</v>
      </c>
      <c r="AS796" s="17">
        <f t="shared" ca="1" si="693"/>
        <v>1.8578230983461674E-2</v>
      </c>
      <c r="AT796" s="17">
        <f t="shared" ca="1" si="694"/>
        <v>3.9760208893857563E-2</v>
      </c>
      <c r="AU796" s="17">
        <f t="shared" ca="1" si="695"/>
        <v>3.76824830045841E-3</v>
      </c>
      <c r="AV796" s="17">
        <f t="shared" ca="1" si="696"/>
        <v>7.6117639631916312E-3</v>
      </c>
      <c r="AW796" s="17">
        <f t="shared" ca="1" si="697"/>
        <v>1.8947839206207018E-2</v>
      </c>
      <c r="AX796" s="17">
        <f t="shared" ca="1" si="698"/>
        <v>7.5757237362492624E-3</v>
      </c>
      <c r="AY796" s="17">
        <f t="shared" ca="1" si="699"/>
        <v>3.0158114861100094E-2</v>
      </c>
      <c r="AZ796" s="17" t="str">
        <f t="shared" ca="1" si="700"/>
        <v/>
      </c>
      <c r="BA796" s="17">
        <f t="shared" ca="1" si="701"/>
        <v>-2.9248472989737873E-2</v>
      </c>
      <c r="BB796" s="17">
        <f t="shared" ca="1" si="702"/>
        <v>6.1175903936990794E-2</v>
      </c>
      <c r="BC796" s="17">
        <f t="shared" ca="1" si="703"/>
        <v>1.9615272224026814E-2</v>
      </c>
      <c r="BD796" s="17">
        <f t="shared" ca="1" si="704"/>
        <v>0.13351383417639506</v>
      </c>
      <c r="BE796" s="17">
        <f t="shared" ca="1" si="705"/>
        <v>5.5247535713537355E-2</v>
      </c>
      <c r="BG796" s="17">
        <f t="shared" ca="1" si="706"/>
        <v>2.6216116819902879E-2</v>
      </c>
      <c r="BH796" s="17">
        <f t="shared" ca="1" si="707"/>
        <v>2.8827352703044484E-2</v>
      </c>
      <c r="BI796" s="17">
        <f t="shared" ca="1" si="708"/>
        <v>2.4891340855204946E-2</v>
      </c>
      <c r="BJ796" s="17">
        <f t="shared" ca="1" si="709"/>
        <v>2.1163434903047174E-2</v>
      </c>
      <c r="BK796" s="17">
        <f t="shared" ca="1" si="710"/>
        <v>2.6741895876915889E-2</v>
      </c>
      <c r="BL796" s="17">
        <f t="shared" ca="1" si="711"/>
        <v>2.1062131519274496E-2</v>
      </c>
      <c r="BM796" s="17">
        <f t="shared" ca="1" si="712"/>
        <v>2.2576899281651963E-2</v>
      </c>
      <c r="BN796" s="17" t="str">
        <f t="shared" ca="1" si="713"/>
        <v/>
      </c>
      <c r="BO796" s="17">
        <f t="shared" ca="1" si="714"/>
        <v>3.8310727363725094E-2</v>
      </c>
      <c r="BP796" s="17">
        <f t="shared" ca="1" si="715"/>
        <v>3.9439981203653218E-2</v>
      </c>
      <c r="BQ796" s="17">
        <f t="shared" ca="1" si="716"/>
        <v>3.8202560137372776E-2</v>
      </c>
      <c r="BR796" s="17">
        <f t="shared" ca="1" si="717"/>
        <v>6.8605623528688042E-2</v>
      </c>
      <c r="BS796" s="17">
        <f t="shared" ca="1" si="718"/>
        <v>3.586214660797471E-2</v>
      </c>
      <c r="BX796">
        <f>IF('Macrobond Imports'!FG795="","",'Macrobond Imports'!FG795)</f>
        <v>226.1</v>
      </c>
      <c r="BY796">
        <f>IF('Macrobond Imports'!AI795="","",'Macrobond Imports'!AI795)</f>
        <v>115</v>
      </c>
      <c r="CA796" s="37">
        <f t="shared" ca="1" si="719"/>
        <v>-5.7167985927880638E-3</v>
      </c>
      <c r="CB796" s="37">
        <f t="shared" ca="1" si="720"/>
        <v>1.6799292661361598E-2</v>
      </c>
    </row>
    <row r="797" spans="1:80" x14ac:dyDescent="0.25">
      <c r="A797" s="10">
        <f>IF('Macrobond Imports'!A796="","",'Macrobond Imports'!A796)</f>
        <v>41334</v>
      </c>
      <c r="B797" s="9">
        <f>IF('Macrobond Imports'!B796="","",'Macrobond Imports'!B796)</f>
        <v>108.9</v>
      </c>
      <c r="C797" s="9">
        <f>IF('Macrobond Imports'!C796="","",'Macrobond Imports'!C796)</f>
        <v>112.8</v>
      </c>
      <c r="D797" s="9">
        <f>IF('Macrobond Imports'!Z796="","",'Macrobond Imports'!Z796)</f>
        <v>106.7</v>
      </c>
      <c r="E797" s="9">
        <f>IF('Macrobond Imports'!BH796="","",'Macrobond Imports'!BH796)</f>
        <v>105.8</v>
      </c>
      <c r="F797" s="9">
        <f>IF('Macrobond Imports'!BJ796="","",'Macrobond Imports'!BJ796)</f>
        <v>106.7</v>
      </c>
      <c r="G797" s="9">
        <f>IF('Macrobond Imports'!BK796="","",'Macrobond Imports'!BK796)</f>
        <v>106.4</v>
      </c>
      <c r="H797" s="9">
        <f>IF('Macrobond Imports'!BL796="","",'Macrobond Imports'!BL796)</f>
        <v>108</v>
      </c>
      <c r="I797" s="9" t="str">
        <f>IF('Macrobond Imports'!BS796="","",'Macrobond Imports'!BS796)</f>
        <v/>
      </c>
      <c r="J797" s="9">
        <f>IF('Macrobond Imports'!AA796="","",'Macrobond Imports'!AA796)</f>
        <v>107.8</v>
      </c>
      <c r="K797" s="9">
        <f>IF('Macrobond Imports'!DF796="","",'Macrobond Imports'!DF796)</f>
        <v>201.6</v>
      </c>
      <c r="L797" s="9">
        <f>IF('Macrobond Imports'!EA796="","",'Macrobond Imports'!EA796)</f>
        <v>247.3</v>
      </c>
      <c r="M797" s="9">
        <f>IF('Macrobond Imports'!FA796="","",'Macrobond Imports'!FA796)</f>
        <v>214.9</v>
      </c>
      <c r="N797" s="9">
        <f>IF('Macrobond Imports'!FC796="","",'Macrobond Imports'!FC796)</f>
        <v>194.4</v>
      </c>
      <c r="P797" s="16">
        <f t="shared" si="666"/>
        <v>41334</v>
      </c>
      <c r="Q797" s="17">
        <f t="shared" si="667"/>
        <v>0</v>
      </c>
      <c r="R797" s="17">
        <f t="shared" si="668"/>
        <v>-5.2910052910053462E-3</v>
      </c>
      <c r="S797" s="17">
        <f t="shared" si="669"/>
        <v>2.8195488721804995E-3</v>
      </c>
      <c r="T797" s="17">
        <f t="shared" si="670"/>
        <v>1.8939393939394478E-3</v>
      </c>
      <c r="U797" s="17">
        <f t="shared" si="671"/>
        <v>-9.3632958801492805E-4</v>
      </c>
      <c r="V797" s="17">
        <f t="shared" si="672"/>
        <v>2.827521206409056E-3</v>
      </c>
      <c r="W797" s="17">
        <f t="shared" si="673"/>
        <v>-9.2506938020342488E-4</v>
      </c>
      <c r="X797" s="17" t="str">
        <f t="shared" si="674"/>
        <v/>
      </c>
      <c r="Y797" s="17">
        <f t="shared" si="675"/>
        <v>3.7243947858471849E-3</v>
      </c>
      <c r="Z797" s="17">
        <f t="shared" si="676"/>
        <v>-9.8231827111984193E-3</v>
      </c>
      <c r="AA797" s="17">
        <f t="shared" si="677"/>
        <v>-1.6148566814694343E-3</v>
      </c>
      <c r="AB797" s="17">
        <f t="shared" si="678"/>
        <v>-3.9338399642378064E-2</v>
      </c>
      <c r="AC797" s="17">
        <f t="shared" si="679"/>
        <v>-1.5408320493065508E-3</v>
      </c>
      <c r="AE797" s="17">
        <f t="shared" ca="1" si="680"/>
        <v>1.3966480446927276E-2</v>
      </c>
      <c r="AF797" s="17">
        <f t="shared" ca="1" si="681"/>
        <v>8.0428954423592547E-3</v>
      </c>
      <c r="AG797" s="17">
        <f t="shared" ca="1" si="682"/>
        <v>1.6190476190476311E-2</v>
      </c>
      <c r="AH797" s="17">
        <f t="shared" ca="1" si="683"/>
        <v>1.4381591562799612E-2</v>
      </c>
      <c r="AI797" s="17">
        <f t="shared" ca="1" si="684"/>
        <v>1.1374407582938506E-2</v>
      </c>
      <c r="AJ797" s="17">
        <f t="shared" ca="1" si="685"/>
        <v>1.6236867239732611E-2</v>
      </c>
      <c r="AK797" s="17">
        <f t="shared" ca="1" si="686"/>
        <v>1.3133208255159623E-2</v>
      </c>
      <c r="AL797" s="17" t="str">
        <f t="shared" ca="1" si="687"/>
        <v/>
      </c>
      <c r="AM797" s="17">
        <f t="shared" ca="1" si="688"/>
        <v>1.3157894736842035E-2</v>
      </c>
      <c r="AN797" s="17">
        <f t="shared" ca="1" si="689"/>
        <v>-8.8495575221239076E-3</v>
      </c>
      <c r="AO797" s="17">
        <f t="shared" ca="1" si="690"/>
        <v>1.2145748987855143E-3</v>
      </c>
      <c r="AP797" s="17">
        <f t="shared" ca="1" si="691"/>
        <v>-5.2469135802469147E-2</v>
      </c>
      <c r="AQ797" s="17">
        <f t="shared" ca="1" si="692"/>
        <v>-5.1413881748063606E-4</v>
      </c>
      <c r="AS797" s="17">
        <f t="shared" ca="1" si="693"/>
        <v>1.8578230983461674E-2</v>
      </c>
      <c r="AT797" s="17">
        <f t="shared" ca="1" si="694"/>
        <v>2.5212630988384443E-2</v>
      </c>
      <c r="AU797" s="17">
        <f t="shared" ca="1" si="695"/>
        <v>1.1325984347005935E-2</v>
      </c>
      <c r="AV797" s="17">
        <f t="shared" ca="1" si="696"/>
        <v>1.1423016053047075E-2</v>
      </c>
      <c r="AW797" s="17">
        <f t="shared" ca="1" si="697"/>
        <v>1.5136911768730554E-2</v>
      </c>
      <c r="AX797" s="17">
        <f t="shared" ca="1" si="698"/>
        <v>1.5179994426195442E-2</v>
      </c>
      <c r="AY797" s="17">
        <f t="shared" ca="1" si="699"/>
        <v>2.6351530052125982E-2</v>
      </c>
      <c r="AZ797" s="17" t="str">
        <f t="shared" ca="1" si="700"/>
        <v/>
      </c>
      <c r="BA797" s="17">
        <f t="shared" ca="1" si="701"/>
        <v>-1.833972451582766E-2</v>
      </c>
      <c r="BB797" s="17">
        <f t="shared" ca="1" si="702"/>
        <v>1.8058234779076976E-2</v>
      </c>
      <c r="BC797" s="17">
        <f t="shared" ca="1" si="703"/>
        <v>-1.6012486897614475E-2</v>
      </c>
      <c r="BD797" s="17">
        <f t="shared" ca="1" si="704"/>
        <v>-2.9235113246239175E-2</v>
      </c>
      <c r="BE797" s="17">
        <f t="shared" ca="1" si="705"/>
        <v>3.7910513627517517E-2</v>
      </c>
      <c r="BG797" s="17">
        <f t="shared" ca="1" si="706"/>
        <v>1.2980856290637277E-2</v>
      </c>
      <c r="BH797" s="17">
        <f t="shared" ca="1" si="707"/>
        <v>0</v>
      </c>
      <c r="BI797" s="17">
        <f t="shared" ca="1" si="708"/>
        <v>2.0941840277777901E-2</v>
      </c>
      <c r="BJ797" s="17">
        <f t="shared" ca="1" si="709"/>
        <v>1.9175018938290211E-2</v>
      </c>
      <c r="BK797" s="17">
        <f t="shared" ca="1" si="710"/>
        <v>1.1342064330327029E-2</v>
      </c>
      <c r="BL797" s="17">
        <f t="shared" ca="1" si="711"/>
        <v>2.1001813657717472E-2</v>
      </c>
      <c r="BM797" s="17">
        <f t="shared" ca="1" si="712"/>
        <v>9.3239588967011233E-3</v>
      </c>
      <c r="BN797" s="17" t="str">
        <f t="shared" ca="1" si="713"/>
        <v/>
      </c>
      <c r="BO797" s="17">
        <f t="shared" ca="1" si="714"/>
        <v>2.8421133677118515E-2</v>
      </c>
      <c r="BP797" s="17">
        <f t="shared" ca="1" si="715"/>
        <v>-9.9132583747107983E-4</v>
      </c>
      <c r="BQ797" s="17">
        <f t="shared" ca="1" si="716"/>
        <v>9.775909305028696E-3</v>
      </c>
      <c r="BR797" s="17">
        <f t="shared" ca="1" si="717"/>
        <v>-7.0492937321787741E-2</v>
      </c>
      <c r="BS797" s="17">
        <f t="shared" ca="1" si="718"/>
        <v>2.5156249999999991E-2</v>
      </c>
      <c r="BX797">
        <f>IF('Macrobond Imports'!FG796="","",'Macrobond Imports'!FG796)</f>
        <v>226.1</v>
      </c>
      <c r="BY797">
        <f>IF('Macrobond Imports'!AI796="","",'Macrobond Imports'!AI796)</f>
        <v>115.3</v>
      </c>
      <c r="CA797" s="37">
        <f t="shared" ca="1" si="719"/>
        <v>-9.2024539877300082E-3</v>
      </c>
      <c r="CB797" s="37">
        <f t="shared" ca="1" si="720"/>
        <v>1.2291483757682187E-2</v>
      </c>
    </row>
    <row r="798" spans="1:80" x14ac:dyDescent="0.25">
      <c r="A798" s="10">
        <f>IF('Macrobond Imports'!A797="","",'Macrobond Imports'!A797)</f>
        <v>41365</v>
      </c>
      <c r="B798" s="9">
        <f>IF('Macrobond Imports'!B797="","",'Macrobond Imports'!B797)</f>
        <v>108.7</v>
      </c>
      <c r="C798" s="9">
        <f>IF('Macrobond Imports'!C797="","",'Macrobond Imports'!C797)</f>
        <v>112</v>
      </c>
      <c r="D798" s="9">
        <f>IF('Macrobond Imports'!Z797="","",'Macrobond Imports'!Z797)</f>
        <v>106.8</v>
      </c>
      <c r="E798" s="9">
        <f>IF('Macrobond Imports'!BH797="","",'Macrobond Imports'!BH797)</f>
        <v>106</v>
      </c>
      <c r="F798" s="9">
        <f>IF('Macrobond Imports'!BJ797="","",'Macrobond Imports'!BJ797)</f>
        <v>106.7</v>
      </c>
      <c r="G798" s="9">
        <f>IF('Macrobond Imports'!BK797="","",'Macrobond Imports'!BK797)</f>
        <v>106.4</v>
      </c>
      <c r="H798" s="9">
        <f>IF('Macrobond Imports'!BL797="","",'Macrobond Imports'!BL797)</f>
        <v>107.7</v>
      </c>
      <c r="I798" s="9" t="str">
        <f>IF('Macrobond Imports'!BS797="","",'Macrobond Imports'!BS797)</f>
        <v/>
      </c>
      <c r="J798" s="9">
        <f>IF('Macrobond Imports'!AA797="","",'Macrobond Imports'!AA797)</f>
        <v>108.2</v>
      </c>
      <c r="K798" s="9">
        <f>IF('Macrobond Imports'!DF797="","",'Macrobond Imports'!DF797)</f>
        <v>200.5</v>
      </c>
      <c r="L798" s="9">
        <f>IF('Macrobond Imports'!EA797="","",'Macrobond Imports'!EA797)</f>
        <v>247.4</v>
      </c>
      <c r="M798" s="9">
        <f>IF('Macrobond Imports'!FA797="","",'Macrobond Imports'!FA797)</f>
        <v>212.4</v>
      </c>
      <c r="N798" s="9">
        <f>IF('Macrobond Imports'!FC797="","",'Macrobond Imports'!FC797)</f>
        <v>193.9</v>
      </c>
      <c r="P798" s="16">
        <f t="shared" si="666"/>
        <v>41365</v>
      </c>
      <c r="Q798" s="17">
        <f t="shared" si="667"/>
        <v>-1.8365472910927272E-3</v>
      </c>
      <c r="R798" s="17">
        <f t="shared" si="668"/>
        <v>-7.0921985815602939E-3</v>
      </c>
      <c r="S798" s="17">
        <f t="shared" si="669"/>
        <v>9.3720712277400864E-4</v>
      </c>
      <c r="T798" s="17">
        <f t="shared" si="670"/>
        <v>1.890359168241984E-3</v>
      </c>
      <c r="U798" s="17">
        <f t="shared" si="671"/>
        <v>0</v>
      </c>
      <c r="V798" s="17">
        <f t="shared" si="672"/>
        <v>0</v>
      </c>
      <c r="W798" s="17">
        <f t="shared" si="673"/>
        <v>-2.7777777777777679E-3</v>
      </c>
      <c r="X798" s="17" t="str">
        <f t="shared" si="674"/>
        <v/>
      </c>
      <c r="Y798" s="17">
        <f t="shared" si="675"/>
        <v>3.7105751391466324E-3</v>
      </c>
      <c r="Z798" s="17">
        <f t="shared" si="676"/>
        <v>-5.456349206349187E-3</v>
      </c>
      <c r="AA798" s="17">
        <f t="shared" si="677"/>
        <v>4.0436716538616579E-4</v>
      </c>
      <c r="AB798" s="17">
        <f t="shared" si="678"/>
        <v>-1.1633317822242861E-2</v>
      </c>
      <c r="AC798" s="17">
        <f t="shared" si="679"/>
        <v>-2.5720164609053242E-3</v>
      </c>
      <c r="AE798" s="17">
        <f t="shared" ca="1" si="680"/>
        <v>9.2850510677808806E-3</v>
      </c>
      <c r="AF798" s="17">
        <f t="shared" ca="1" si="681"/>
        <v>1.7889087656530744E-3</v>
      </c>
      <c r="AG798" s="17">
        <f t="shared" ca="1" si="682"/>
        <v>1.4245014245014342E-2</v>
      </c>
      <c r="AH798" s="17">
        <f t="shared" ca="1" si="683"/>
        <v>1.3384321223709472E-2</v>
      </c>
      <c r="AI798" s="17">
        <f t="shared" ca="1" si="684"/>
        <v>9.4607379375590828E-3</v>
      </c>
      <c r="AJ798" s="17">
        <f t="shared" ca="1" si="685"/>
        <v>1.4299332697807365E-2</v>
      </c>
      <c r="AK798" s="17">
        <f t="shared" ca="1" si="686"/>
        <v>8.4269662921347965E-3</v>
      </c>
      <c r="AL798" s="17" t="str">
        <f t="shared" ca="1" si="687"/>
        <v/>
      </c>
      <c r="AM798" s="17">
        <f t="shared" ca="1" si="688"/>
        <v>1.5962441314554043E-2</v>
      </c>
      <c r="AN798" s="17">
        <f t="shared" ca="1" si="689"/>
        <v>-8.8976767177459948E-3</v>
      </c>
      <c r="AO798" s="17">
        <f t="shared" ca="1" si="690"/>
        <v>3.2123487692949704E-2</v>
      </c>
      <c r="AP798" s="17">
        <f t="shared" ca="1" si="691"/>
        <v>-3.9348710990501967E-2</v>
      </c>
      <c r="AQ798" s="17">
        <f t="shared" ca="1" si="692"/>
        <v>-4.1088854648175799E-3</v>
      </c>
      <c r="AS798" s="17">
        <f t="shared" ca="1" si="693"/>
        <v>0</v>
      </c>
      <c r="AT798" s="17">
        <f t="shared" ca="1" si="694"/>
        <v>-2.461420493583355E-2</v>
      </c>
      <c r="AU798" s="17">
        <f t="shared" ca="1" si="695"/>
        <v>1.5122605174501702E-2</v>
      </c>
      <c r="AV798" s="17">
        <f t="shared" ca="1" si="696"/>
        <v>1.523782090598047E-2</v>
      </c>
      <c r="AW798" s="17">
        <f t="shared" ca="1" si="697"/>
        <v>7.5329234155965263E-3</v>
      </c>
      <c r="AX798" s="17">
        <f t="shared" ca="1" si="698"/>
        <v>1.1358144569318052E-2</v>
      </c>
      <c r="AY798" s="17">
        <f t="shared" ca="1" si="699"/>
        <v>0</v>
      </c>
      <c r="AZ798" s="17" t="str">
        <f t="shared" ca="1" si="700"/>
        <v/>
      </c>
      <c r="BA798" s="17">
        <f t="shared" ca="1" si="701"/>
        <v>1.1167876893402484E-2</v>
      </c>
      <c r="BB798" s="17">
        <f t="shared" ca="1" si="702"/>
        <v>-2.1647415239255174E-2</v>
      </c>
      <c r="BC798" s="17">
        <f t="shared" ca="1" si="703"/>
        <v>-1.6006079599497958E-2</v>
      </c>
      <c r="BD798" s="17">
        <f t="shared" ca="1" si="704"/>
        <v>-8.5510410258282432E-2</v>
      </c>
      <c r="BE798" s="17">
        <f t="shared" ca="1" si="705"/>
        <v>4.136499135428906E-3</v>
      </c>
      <c r="BG798" s="17">
        <f t="shared" ca="1" si="706"/>
        <v>7.4005298029053979E-3</v>
      </c>
      <c r="BH798" s="17">
        <f t="shared" ca="1" si="707"/>
        <v>-1.5879765361384135E-2</v>
      </c>
      <c r="BI798" s="17">
        <f t="shared" ca="1" si="708"/>
        <v>2.0921925193041035E-2</v>
      </c>
      <c r="BJ798" s="17">
        <f t="shared" ca="1" si="709"/>
        <v>2.108231453806364E-2</v>
      </c>
      <c r="BK798" s="17">
        <f t="shared" ca="1" si="710"/>
        <v>9.4383620429774329E-3</v>
      </c>
      <c r="BL798" s="17">
        <f t="shared" ca="1" si="711"/>
        <v>1.9065347875086847E-2</v>
      </c>
      <c r="BM798" s="17">
        <f t="shared" ca="1" si="712"/>
        <v>3.7243915630069679E-3</v>
      </c>
      <c r="BN798" s="17" t="str">
        <f t="shared" ca="1" si="713"/>
        <v/>
      </c>
      <c r="BO798" s="17">
        <f t="shared" ca="1" si="714"/>
        <v>2.6389064231508552E-2</v>
      </c>
      <c r="BP798" s="17">
        <f t="shared" ca="1" si="715"/>
        <v>-1.5771068794970811E-2</v>
      </c>
      <c r="BQ798" s="17">
        <f t="shared" ca="1" si="716"/>
        <v>2.2189585539552192E-2</v>
      </c>
      <c r="BR798" s="17">
        <f t="shared" ca="1" si="717"/>
        <v>-9.8476490302385811E-2</v>
      </c>
      <c r="BS798" s="17">
        <f t="shared" ca="1" si="718"/>
        <v>1.7768139544200867E-2</v>
      </c>
      <c r="BX798">
        <f>IF('Macrobond Imports'!FG797="","",'Macrobond Imports'!FG797)</f>
        <v>236.4</v>
      </c>
      <c r="BY798">
        <f>IF('Macrobond Imports'!AI797="","",'Macrobond Imports'!AI797)</f>
        <v>114.4</v>
      </c>
      <c r="CA798" s="37">
        <f t="shared" ca="1" si="719"/>
        <v>7.5034106412005475E-2</v>
      </c>
      <c r="CB798" s="37">
        <f t="shared" ca="1" si="720"/>
        <v>0</v>
      </c>
    </row>
    <row r="799" spans="1:80" x14ac:dyDescent="0.25">
      <c r="A799" s="10">
        <f>IF('Macrobond Imports'!A798="","",'Macrobond Imports'!A798)</f>
        <v>41395</v>
      </c>
      <c r="B799" s="9">
        <f>IF('Macrobond Imports'!B798="","",'Macrobond Imports'!B798)</f>
        <v>108.6</v>
      </c>
      <c r="C799" s="9">
        <f>IF('Macrobond Imports'!C798="","",'Macrobond Imports'!C798)</f>
        <v>112.3</v>
      </c>
      <c r="D799" s="9">
        <f>IF('Macrobond Imports'!Z798="","",'Macrobond Imports'!Z798)</f>
        <v>106.5</v>
      </c>
      <c r="E799" s="9">
        <f>IF('Macrobond Imports'!BH798="","",'Macrobond Imports'!BH798)</f>
        <v>105.7</v>
      </c>
      <c r="F799" s="9">
        <f>IF('Macrobond Imports'!BJ798="","",'Macrobond Imports'!BJ798)</f>
        <v>106.5</v>
      </c>
      <c r="G799" s="9">
        <f>IF('Macrobond Imports'!BK798="","",'Macrobond Imports'!BK798)</f>
        <v>106.2</v>
      </c>
      <c r="H799" s="9">
        <f>IF('Macrobond Imports'!BL798="","",'Macrobond Imports'!BL798)</f>
        <v>107.8</v>
      </c>
      <c r="I799" s="9" t="str">
        <f>IF('Macrobond Imports'!BS798="","",'Macrobond Imports'!BS798)</f>
        <v/>
      </c>
      <c r="J799" s="9">
        <f>IF('Macrobond Imports'!AA798="","",'Macrobond Imports'!AA798)</f>
        <v>107</v>
      </c>
      <c r="K799" s="9">
        <f>IF('Macrobond Imports'!DF798="","",'Macrobond Imports'!DF798)</f>
        <v>200.2</v>
      </c>
      <c r="L799" s="9">
        <f>IF('Macrobond Imports'!EA798="","",'Macrobond Imports'!EA798)</f>
        <v>250.1</v>
      </c>
      <c r="M799" s="9">
        <f>IF('Macrobond Imports'!FA798="","",'Macrobond Imports'!FA798)</f>
        <v>211.1</v>
      </c>
      <c r="N799" s="9">
        <f>IF('Macrobond Imports'!FC798="","",'Macrobond Imports'!FC798)</f>
        <v>193.6</v>
      </c>
      <c r="P799" s="16">
        <f t="shared" si="666"/>
        <v>41395</v>
      </c>
      <c r="Q799" s="17">
        <f t="shared" si="667"/>
        <v>-9.1996320147202937E-4</v>
      </c>
      <c r="R799" s="17">
        <f t="shared" si="668"/>
        <v>2.678571428571308E-3</v>
      </c>
      <c r="S799" s="17">
        <f t="shared" si="669"/>
        <v>-2.8089887640448952E-3</v>
      </c>
      <c r="T799" s="17">
        <f t="shared" si="670"/>
        <v>-2.8301886792452269E-3</v>
      </c>
      <c r="U799" s="17">
        <f t="shared" si="671"/>
        <v>-1.8744142455482393E-3</v>
      </c>
      <c r="V799" s="17">
        <f t="shared" si="672"/>
        <v>-1.87969924812037E-3</v>
      </c>
      <c r="W799" s="17">
        <f t="shared" si="673"/>
        <v>9.2850510677799925E-4</v>
      </c>
      <c r="X799" s="17" t="str">
        <f t="shared" si="674"/>
        <v/>
      </c>
      <c r="Y799" s="17">
        <f t="shared" si="675"/>
        <v>-1.1090573012939031E-2</v>
      </c>
      <c r="Z799" s="17">
        <f t="shared" si="676"/>
        <v>-1.4962593516210099E-3</v>
      </c>
      <c r="AA799" s="17">
        <f t="shared" si="677"/>
        <v>1.091350040420358E-2</v>
      </c>
      <c r="AB799" s="17">
        <f t="shared" si="678"/>
        <v>-6.1205273069679933E-3</v>
      </c>
      <c r="AC799" s="17">
        <f t="shared" si="679"/>
        <v>-1.5471892728210479E-3</v>
      </c>
      <c r="AE799" s="17">
        <f t="shared" ca="1" si="680"/>
        <v>9.2936802973977439E-3</v>
      </c>
      <c r="AF799" s="17">
        <f t="shared" ca="1" si="681"/>
        <v>1.1711711711711592E-2</v>
      </c>
      <c r="AG799" s="17">
        <f t="shared" ca="1" si="682"/>
        <v>8.5227272727272929E-3</v>
      </c>
      <c r="AH799" s="17">
        <f t="shared" ca="1" si="683"/>
        <v>8.5877862595420407E-3</v>
      </c>
      <c r="AI799" s="17">
        <f t="shared" ca="1" si="684"/>
        <v>8.5227272727272929E-3</v>
      </c>
      <c r="AJ799" s="17">
        <f t="shared" ca="1" si="685"/>
        <v>1.0466222645099998E-2</v>
      </c>
      <c r="AK799" s="17">
        <f t="shared" ca="1" si="686"/>
        <v>1.3157894736842035E-2</v>
      </c>
      <c r="AL799" s="17" t="str">
        <f t="shared" ca="1" si="687"/>
        <v/>
      </c>
      <c r="AM799" s="17">
        <f t="shared" ca="1" si="688"/>
        <v>-4.6511627906976605E-3</v>
      </c>
      <c r="AN799" s="17">
        <f t="shared" ca="1" si="689"/>
        <v>-1.4962593516210099E-3</v>
      </c>
      <c r="AO799" s="17">
        <f t="shared" ca="1" si="690"/>
        <v>7.6161790017211572E-2</v>
      </c>
      <c r="AP799" s="17">
        <f t="shared" ca="1" si="691"/>
        <v>-1.355140186915893E-2</v>
      </c>
      <c r="AQ799" s="17">
        <f t="shared" ca="1" si="692"/>
        <v>-2.5759917568263235E-3</v>
      </c>
      <c r="AS799" s="17">
        <f t="shared" ca="1" si="693"/>
        <v>-1.0973833084373275E-2</v>
      </c>
      <c r="AT799" s="17">
        <f t="shared" ca="1" si="694"/>
        <v>-3.8239786975649004E-2</v>
      </c>
      <c r="AU799" s="17">
        <f t="shared" ca="1" si="695"/>
        <v>3.7647017216568823E-3</v>
      </c>
      <c r="AV799" s="17">
        <f t="shared" ca="1" si="696"/>
        <v>3.7932626951113768E-3</v>
      </c>
      <c r="AW799" s="17">
        <f t="shared" ca="1" si="697"/>
        <v>-1.1188701143042379E-2</v>
      </c>
      <c r="AX799" s="17">
        <f t="shared" ca="1" si="698"/>
        <v>3.775361542440292E-3</v>
      </c>
      <c r="AY799" s="17">
        <f t="shared" ca="1" si="699"/>
        <v>-1.1054707317954993E-2</v>
      </c>
      <c r="AZ799" s="17" t="str">
        <f t="shared" ca="1" si="700"/>
        <v/>
      </c>
      <c r="BA799" s="17">
        <f t="shared" ca="1" si="701"/>
        <v>-1.4814558897912833E-2</v>
      </c>
      <c r="BB799" s="17">
        <f t="shared" ca="1" si="702"/>
        <v>-6.5142970658928268E-2</v>
      </c>
      <c r="BC799" s="17">
        <f t="shared" ca="1" si="703"/>
        <v>3.932348422659504E-2</v>
      </c>
      <c r="BD799" s="17">
        <f t="shared" ca="1" si="704"/>
        <v>-0.20697113206998441</v>
      </c>
      <c r="BE799" s="17">
        <f t="shared" ca="1" si="705"/>
        <v>-2.2408074530011923E-2</v>
      </c>
      <c r="BG799" s="17">
        <f t="shared" ca="1" si="706"/>
        <v>3.6934409934501478E-3</v>
      </c>
      <c r="BH799" s="17">
        <f t="shared" ca="1" si="707"/>
        <v>0</v>
      </c>
      <c r="BI799" s="17">
        <f t="shared" ca="1" si="708"/>
        <v>3.7664750094916766E-3</v>
      </c>
      <c r="BJ799" s="17">
        <f t="shared" ca="1" si="709"/>
        <v>5.7007010431033844E-3</v>
      </c>
      <c r="BK799" s="17">
        <f t="shared" ca="1" si="710"/>
        <v>3.7664750094916766E-3</v>
      </c>
      <c r="BL799" s="17">
        <f t="shared" ca="1" si="711"/>
        <v>5.6737474821240141E-3</v>
      </c>
      <c r="BM799" s="17">
        <f t="shared" ca="1" si="712"/>
        <v>9.3413785286395878E-3</v>
      </c>
      <c r="BN799" s="17" t="str">
        <f t="shared" ca="1" si="713"/>
        <v/>
      </c>
      <c r="BO799" s="17">
        <f t="shared" ca="1" si="714"/>
        <v>-2.2058145216122704E-2</v>
      </c>
      <c r="BP799" s="17">
        <f t="shared" ca="1" si="715"/>
        <v>-3.9840597847533576E-3</v>
      </c>
      <c r="BQ799" s="17">
        <f t="shared" ca="1" si="716"/>
        <v>2.9422215273463559E-2</v>
      </c>
      <c r="BR799" s="17">
        <f t="shared" ca="1" si="717"/>
        <v>-5.189178217889201E-2</v>
      </c>
      <c r="BS799" s="17">
        <f t="shared" ca="1" si="718"/>
        <v>1.5677837843111053E-2</v>
      </c>
      <c r="BX799">
        <f>IF('Macrobond Imports'!FG798="","",'Macrobond Imports'!FG798)</f>
        <v>240.3</v>
      </c>
      <c r="BY799">
        <f>IF('Macrobond Imports'!AI798="","",'Macrobond Imports'!AI798)</f>
        <v>114.4</v>
      </c>
      <c r="CA799" s="37">
        <f t="shared" ca="1" si="719"/>
        <v>0.1597490347490349</v>
      </c>
      <c r="CB799" s="37">
        <f t="shared" ca="1" si="720"/>
        <v>-1.7452006980801515E-3</v>
      </c>
    </row>
    <row r="800" spans="1:80" x14ac:dyDescent="0.25">
      <c r="A800" s="10">
        <f>IF('Macrobond Imports'!A799="","",'Macrobond Imports'!A799)</f>
        <v>41426</v>
      </c>
      <c r="B800" s="9">
        <f>IF('Macrobond Imports'!B799="","",'Macrobond Imports'!B799)</f>
        <v>109</v>
      </c>
      <c r="C800" s="9">
        <f>IF('Macrobond Imports'!C799="","",'Macrobond Imports'!C799)</f>
        <v>112.3</v>
      </c>
      <c r="D800" s="9">
        <f>IF('Macrobond Imports'!Z799="","",'Macrobond Imports'!Z799)</f>
        <v>107</v>
      </c>
      <c r="E800" s="9">
        <f>IF('Macrobond Imports'!BH799="","",'Macrobond Imports'!BH799)</f>
        <v>106.1</v>
      </c>
      <c r="F800" s="9">
        <f>IF('Macrobond Imports'!BJ799="","",'Macrobond Imports'!BJ799)</f>
        <v>106.9</v>
      </c>
      <c r="G800" s="9">
        <f>IF('Macrobond Imports'!BK799="","",'Macrobond Imports'!BK799)</f>
        <v>106.6</v>
      </c>
      <c r="H800" s="9">
        <f>IF('Macrobond Imports'!BL799="","",'Macrobond Imports'!BL799)</f>
        <v>108</v>
      </c>
      <c r="I800" s="9" t="str">
        <f>IF('Macrobond Imports'!BS799="","",'Macrobond Imports'!BS799)</f>
        <v/>
      </c>
      <c r="J800" s="9">
        <f>IF('Macrobond Imports'!AA799="","",'Macrobond Imports'!AA799)</f>
        <v>108</v>
      </c>
      <c r="K800" s="9">
        <f>IF('Macrobond Imports'!DF799="","",'Macrobond Imports'!DF799)</f>
        <v>200.1</v>
      </c>
      <c r="L800" s="9">
        <f>IF('Macrobond Imports'!EA799="","",'Macrobond Imports'!EA799)</f>
        <v>248.8</v>
      </c>
      <c r="M800" s="9">
        <f>IF('Macrobond Imports'!FA799="","",'Macrobond Imports'!FA799)</f>
        <v>211.2</v>
      </c>
      <c r="N800" s="9">
        <f>IF('Macrobond Imports'!FC799="","",'Macrobond Imports'!FC799)</f>
        <v>193.5</v>
      </c>
      <c r="P800" s="16">
        <f t="shared" si="666"/>
        <v>41426</v>
      </c>
      <c r="Q800" s="17">
        <f t="shared" si="667"/>
        <v>3.6832412523020164E-3</v>
      </c>
      <c r="R800" s="17">
        <f t="shared" si="668"/>
        <v>0</v>
      </c>
      <c r="S800" s="17">
        <f t="shared" si="669"/>
        <v>4.6948356807512415E-3</v>
      </c>
      <c r="T800" s="17">
        <f t="shared" si="670"/>
        <v>3.7842951750235443E-3</v>
      </c>
      <c r="U800" s="17">
        <f t="shared" si="671"/>
        <v>3.755868544601082E-3</v>
      </c>
      <c r="V800" s="17">
        <f t="shared" si="672"/>
        <v>3.7664783427493465E-3</v>
      </c>
      <c r="W800" s="17">
        <f t="shared" si="673"/>
        <v>1.8552875695732052E-3</v>
      </c>
      <c r="X800" s="17" t="str">
        <f t="shared" si="674"/>
        <v/>
      </c>
      <c r="Y800" s="17">
        <f t="shared" si="675"/>
        <v>9.3457943925232545E-3</v>
      </c>
      <c r="Z800" s="17">
        <f t="shared" si="676"/>
        <v>-4.9950049950042708E-4</v>
      </c>
      <c r="AA800" s="17">
        <f t="shared" si="677"/>
        <v>-5.1979208316672576E-3</v>
      </c>
      <c r="AB800" s="17">
        <f t="shared" si="678"/>
        <v>4.7370914258637598E-4</v>
      </c>
      <c r="AC800" s="17">
        <f t="shared" si="679"/>
        <v>-5.1652892561981911E-4</v>
      </c>
      <c r="AE800" s="17">
        <f t="shared" ca="1" si="680"/>
        <v>1.5843429636533068E-2</v>
      </c>
      <c r="AF800" s="17">
        <f t="shared" ca="1" si="681"/>
        <v>1.8132366273798661E-2</v>
      </c>
      <c r="AG800" s="17">
        <f t="shared" ca="1" si="682"/>
        <v>1.4218009478673022E-2</v>
      </c>
      <c r="AH800" s="17">
        <f t="shared" ca="1" si="683"/>
        <v>1.3371537726838412E-2</v>
      </c>
      <c r="AI800" s="17">
        <f t="shared" ca="1" si="684"/>
        <v>1.5194681861348647E-2</v>
      </c>
      <c r="AJ800" s="17">
        <f t="shared" ca="1" si="685"/>
        <v>1.5238095238095273E-2</v>
      </c>
      <c r="AK800" s="17">
        <f t="shared" ca="1" si="686"/>
        <v>1.7907634307257281E-2</v>
      </c>
      <c r="AL800" s="17" t="str">
        <f t="shared" ca="1" si="687"/>
        <v/>
      </c>
      <c r="AM800" s="17">
        <f t="shared" ca="1" si="688"/>
        <v>6.5237651444547406E-3</v>
      </c>
      <c r="AN800" s="17">
        <f t="shared" ca="1" si="689"/>
        <v>8.0604534005037642E-3</v>
      </c>
      <c r="AO800" s="17">
        <f t="shared" ca="1" si="690"/>
        <v>0.10577777777777775</v>
      </c>
      <c r="AP800" s="17">
        <f t="shared" ca="1" si="691"/>
        <v>-2.3618327822390039E-3</v>
      </c>
      <c r="AQ800" s="17">
        <f t="shared" ca="1" si="692"/>
        <v>8.3376758728503919E-3</v>
      </c>
      <c r="AS800" s="17">
        <f t="shared" ca="1" si="693"/>
        <v>3.6781570390762575E-3</v>
      </c>
      <c r="AT800" s="17">
        <f t="shared" ca="1" si="694"/>
        <v>-1.7612955500232452E-2</v>
      </c>
      <c r="AU800" s="17">
        <f t="shared" ca="1" si="695"/>
        <v>1.1294005729977741E-2</v>
      </c>
      <c r="AV800" s="17">
        <f t="shared" ca="1" si="696"/>
        <v>1.139048794829689E-2</v>
      </c>
      <c r="AW800" s="17">
        <f t="shared" ca="1" si="697"/>
        <v>7.5187639096043757E-3</v>
      </c>
      <c r="AX800" s="17">
        <f t="shared" ca="1" si="698"/>
        <v>7.5400231864797274E-3</v>
      </c>
      <c r="AY800" s="17">
        <f t="shared" ca="1" si="699"/>
        <v>0</v>
      </c>
      <c r="AZ800" s="17" t="str">
        <f t="shared" ca="1" si="700"/>
        <v/>
      </c>
      <c r="BA800" s="17">
        <f t="shared" ca="1" si="701"/>
        <v>7.4418283862176526E-3</v>
      </c>
      <c r="BB800" s="17">
        <f t="shared" ca="1" si="702"/>
        <v>-2.9431385220915374E-2</v>
      </c>
      <c r="BC800" s="17">
        <f t="shared" ca="1" si="703"/>
        <v>2.4483666172023799E-2</v>
      </c>
      <c r="BD800" s="17">
        <f t="shared" ca="1" si="704"/>
        <v>-6.711095428090863E-2</v>
      </c>
      <c r="BE800" s="17">
        <f t="shared" ca="1" si="705"/>
        <v>-1.839031415220016E-2</v>
      </c>
      <c r="BG800" s="17">
        <f t="shared" ca="1" si="706"/>
        <v>1.1100747538840716E-2</v>
      </c>
      <c r="BH800" s="17">
        <f t="shared" ca="1" si="707"/>
        <v>3.5714257293850693E-3</v>
      </c>
      <c r="BI800" s="17">
        <f t="shared" ca="1" si="708"/>
        <v>1.1309994912092058E-2</v>
      </c>
      <c r="BJ800" s="17">
        <f t="shared" ca="1" si="709"/>
        <v>1.1406751869903697E-2</v>
      </c>
      <c r="BK800" s="17">
        <f t="shared" ca="1" si="710"/>
        <v>1.1320664549204773E-2</v>
      </c>
      <c r="BL800" s="17">
        <f t="shared" ca="1" si="711"/>
        <v>1.1352794588821435E-2</v>
      </c>
      <c r="BM800" s="17">
        <f t="shared" ca="1" si="712"/>
        <v>1.3090089800569471E-2</v>
      </c>
      <c r="BN800" s="17" t="str">
        <f t="shared" ca="1" si="713"/>
        <v/>
      </c>
      <c r="BO800" s="17">
        <f t="shared" ca="1" si="714"/>
        <v>-5.5324928445913413E-3</v>
      </c>
      <c r="BP800" s="17">
        <f t="shared" ca="1" si="715"/>
        <v>-5.9701359144338495E-3</v>
      </c>
      <c r="BQ800" s="17">
        <f t="shared" ca="1" si="716"/>
        <v>4.0314411862931721E-3</v>
      </c>
      <c r="BR800" s="17">
        <f t="shared" ca="1" si="717"/>
        <v>-4.8361450538431772E-2</v>
      </c>
      <c r="BS800" s="17">
        <f t="shared" ca="1" si="718"/>
        <v>9.3676303607304057E-3</v>
      </c>
      <c r="BX800">
        <f>IF('Macrobond Imports'!FG799="","",'Macrobond Imports'!FG799)</f>
        <v>238.2</v>
      </c>
      <c r="BY800">
        <f>IF('Macrobond Imports'!AI799="","",'Macrobond Imports'!AI799)</f>
        <v>114.9</v>
      </c>
      <c r="CA800" s="37">
        <f t="shared" ca="1" si="719"/>
        <v>0.20852359208523596</v>
      </c>
      <c r="CB800" s="37">
        <f t="shared" ca="1" si="720"/>
        <v>6.1295971978985175E-3</v>
      </c>
    </row>
    <row r="801" spans="1:80" x14ac:dyDescent="0.25">
      <c r="A801" s="10">
        <f>IF('Macrobond Imports'!A800="","",'Macrobond Imports'!A800)</f>
        <v>41456</v>
      </c>
      <c r="B801" s="9">
        <f>IF('Macrobond Imports'!B800="","",'Macrobond Imports'!B800)</f>
        <v>109.2</v>
      </c>
      <c r="C801" s="9">
        <f>IF('Macrobond Imports'!C800="","",'Macrobond Imports'!C800)</f>
        <v>112.3</v>
      </c>
      <c r="D801" s="9">
        <f>IF('Macrobond Imports'!Z800="","",'Macrobond Imports'!Z800)</f>
        <v>107.4</v>
      </c>
      <c r="E801" s="9">
        <f>IF('Macrobond Imports'!BH800="","",'Macrobond Imports'!BH800)</f>
        <v>106.4</v>
      </c>
      <c r="F801" s="9">
        <f>IF('Macrobond Imports'!BJ800="","",'Macrobond Imports'!BJ800)</f>
        <v>107.1</v>
      </c>
      <c r="G801" s="9">
        <f>IF('Macrobond Imports'!BK800="","",'Macrobond Imports'!BK800)</f>
        <v>106.9</v>
      </c>
      <c r="H801" s="9">
        <f>IF('Macrobond Imports'!BL800="","",'Macrobond Imports'!BL800)</f>
        <v>108.1</v>
      </c>
      <c r="I801" s="9" t="str">
        <f>IF('Macrobond Imports'!BS800="","",'Macrobond Imports'!BS800)</f>
        <v/>
      </c>
      <c r="J801" s="9">
        <f>IF('Macrobond Imports'!AA800="","",'Macrobond Imports'!AA800)</f>
        <v>108.9</v>
      </c>
      <c r="K801" s="9">
        <f>IF('Macrobond Imports'!DF800="","",'Macrobond Imports'!DF800)</f>
        <v>200.2</v>
      </c>
      <c r="L801" s="9">
        <f>IF('Macrobond Imports'!EA800="","",'Macrobond Imports'!EA800)</f>
        <v>251.3</v>
      </c>
      <c r="M801" s="9">
        <f>IF('Macrobond Imports'!FA800="","",'Macrobond Imports'!FA800)</f>
        <v>210.8</v>
      </c>
      <c r="N801" s="9">
        <f>IF('Macrobond Imports'!FC800="","",'Macrobond Imports'!FC800)</f>
        <v>193.3</v>
      </c>
      <c r="P801" s="16">
        <f t="shared" si="666"/>
        <v>41456</v>
      </c>
      <c r="Q801" s="17">
        <f t="shared" si="667"/>
        <v>1.8348623853210455E-3</v>
      </c>
      <c r="R801" s="17">
        <f t="shared" si="668"/>
        <v>0</v>
      </c>
      <c r="S801" s="17">
        <f t="shared" si="669"/>
        <v>3.7383177570093906E-3</v>
      </c>
      <c r="T801" s="17">
        <f t="shared" si="670"/>
        <v>2.827521206409056E-3</v>
      </c>
      <c r="U801" s="17">
        <f t="shared" si="671"/>
        <v>1.8709073900839979E-3</v>
      </c>
      <c r="V801" s="17">
        <f t="shared" si="672"/>
        <v>2.8142589118200778E-3</v>
      </c>
      <c r="W801" s="17">
        <f t="shared" si="673"/>
        <v>9.2592592592577461E-4</v>
      </c>
      <c r="X801" s="17" t="str">
        <f t="shared" si="674"/>
        <v/>
      </c>
      <c r="Y801" s="17">
        <f t="shared" si="675"/>
        <v>8.3333333333333037E-3</v>
      </c>
      <c r="Z801" s="17">
        <f t="shared" si="676"/>
        <v>4.997501249375258E-4</v>
      </c>
      <c r="AA801" s="17">
        <f t="shared" si="677"/>
        <v>1.0048231511254002E-2</v>
      </c>
      <c r="AB801" s="17">
        <f t="shared" si="678"/>
        <v>-1.8939393939393367E-3</v>
      </c>
      <c r="AC801" s="17">
        <f t="shared" si="679"/>
        <v>-1.0335917312660481E-3</v>
      </c>
      <c r="AE801" s="17">
        <f t="shared" ca="1" si="680"/>
        <v>1.8656716417910557E-2</v>
      </c>
      <c r="AF801" s="17">
        <f t="shared" ca="1" si="681"/>
        <v>1.6289592760180938E-2</v>
      </c>
      <c r="AG801" s="17">
        <f t="shared" ca="1" si="682"/>
        <v>1.8975332068311257E-2</v>
      </c>
      <c r="AH801" s="17">
        <f t="shared" ca="1" si="683"/>
        <v>1.7208413001912115E-2</v>
      </c>
      <c r="AI801" s="17">
        <f t="shared" ca="1" si="684"/>
        <v>1.8060836501901045E-2</v>
      </c>
      <c r="AJ801" s="17">
        <f t="shared" ca="1" si="685"/>
        <v>1.8095238095238164E-2</v>
      </c>
      <c r="AK801" s="17">
        <f t="shared" ca="1" si="686"/>
        <v>1.7890772128060117E-2</v>
      </c>
      <c r="AL801" s="17" t="str">
        <f t="shared" ca="1" si="687"/>
        <v/>
      </c>
      <c r="AM801" s="17">
        <f t="shared" ca="1" si="688"/>
        <v>2.0618556701030855E-2</v>
      </c>
      <c r="AN801" s="17">
        <f t="shared" ca="1" si="689"/>
        <v>1.2645422357106639E-2</v>
      </c>
      <c r="AO801" s="17">
        <f t="shared" ca="1" si="690"/>
        <v>8.0860215053763396E-2</v>
      </c>
      <c r="AP801" s="17">
        <f t="shared" ca="1" si="691"/>
        <v>9.095260890378265E-3</v>
      </c>
      <c r="AQ801" s="17">
        <f t="shared" ca="1" si="692"/>
        <v>1.0983263598326465E-2</v>
      </c>
      <c r="AS801" s="17">
        <f t="shared" ca="1" si="693"/>
        <v>1.8526603618204573E-2</v>
      </c>
      <c r="AT801" s="17">
        <f t="shared" ca="1" si="694"/>
        <v>1.0757411107416681E-2</v>
      </c>
      <c r="AU801" s="17">
        <f t="shared" ca="1" si="695"/>
        <v>2.2661990388580966E-2</v>
      </c>
      <c r="AV801" s="17">
        <f t="shared" ca="1" si="696"/>
        <v>1.5179994426195442E-2</v>
      </c>
      <c r="AW801" s="17">
        <f t="shared" ca="1" si="697"/>
        <v>1.507984719209654E-2</v>
      </c>
      <c r="AX801" s="17">
        <f t="shared" ca="1" si="698"/>
        <v>1.8929905658959356E-2</v>
      </c>
      <c r="AY801" s="17">
        <f t="shared" ca="1" si="699"/>
        <v>1.4939050509134466E-2</v>
      </c>
      <c r="AZ801" s="17" t="str">
        <f t="shared" ca="1" si="700"/>
        <v/>
      </c>
      <c r="BA801" s="17">
        <f t="shared" ca="1" si="701"/>
        <v>2.6130215211312757E-2</v>
      </c>
      <c r="BB801" s="17">
        <f t="shared" ca="1" si="702"/>
        <v>-5.971618048442151E-3</v>
      </c>
      <c r="BC801" s="17">
        <f t="shared" ca="1" si="703"/>
        <v>6.456252312866062E-2</v>
      </c>
      <c r="BD801" s="17">
        <f t="shared" ca="1" si="704"/>
        <v>-2.9793060747056677E-2</v>
      </c>
      <c r="BE801" s="17">
        <f t="shared" ca="1" si="705"/>
        <v>-1.2320181536290775E-2</v>
      </c>
      <c r="BG801" s="17">
        <f t="shared" ca="1" si="706"/>
        <v>9.2207903220209442E-3</v>
      </c>
      <c r="BH801" s="17">
        <f t="shared" ca="1" si="707"/>
        <v>-7.0858944248971545E-3</v>
      </c>
      <c r="BI801" s="17">
        <f t="shared" ca="1" si="708"/>
        <v>1.8885324212787546E-2</v>
      </c>
      <c r="BJ801" s="17">
        <f t="shared" ca="1" si="709"/>
        <v>1.5208907254362192E-2</v>
      </c>
      <c r="BK801" s="17">
        <f t="shared" ca="1" si="710"/>
        <v>1.1299345367982605E-2</v>
      </c>
      <c r="BL801" s="17">
        <f t="shared" ca="1" si="711"/>
        <v>1.5136965553631976E-2</v>
      </c>
      <c r="BM801" s="17">
        <f t="shared" ca="1" si="712"/>
        <v>7.4418348019573699E-3</v>
      </c>
      <c r="BN801" s="17" t="str">
        <f t="shared" ca="1" si="713"/>
        <v/>
      </c>
      <c r="BO801" s="17">
        <f t="shared" ca="1" si="714"/>
        <v>1.8621574055543766E-2</v>
      </c>
      <c r="BP801" s="17">
        <f t="shared" ca="1" si="715"/>
        <v>-1.3840663580246826E-2</v>
      </c>
      <c r="BQ801" s="17">
        <f t="shared" ca="1" si="716"/>
        <v>2.3485735437881461E-2</v>
      </c>
      <c r="BR801" s="17">
        <f t="shared" ca="1" si="717"/>
        <v>-5.8063619004982026E-2</v>
      </c>
      <c r="BS801" s="17">
        <f t="shared" ca="1" si="718"/>
        <v>-4.1258336622714831E-3</v>
      </c>
      <c r="BX801">
        <f>IF('Macrobond Imports'!FG800="","",'Macrobond Imports'!FG800)</f>
        <v>246</v>
      </c>
      <c r="BY801">
        <f>IF('Macrobond Imports'!AI800="","",'Macrobond Imports'!AI800)</f>
        <v>115.4</v>
      </c>
      <c r="CA801" s="37">
        <f t="shared" ca="1" si="719"/>
        <v>0.19999999999999996</v>
      </c>
      <c r="CB801" s="37">
        <f t="shared" ca="1" si="720"/>
        <v>1.4951627088830355E-2</v>
      </c>
    </row>
    <row r="802" spans="1:80" x14ac:dyDescent="0.25">
      <c r="A802" s="10">
        <f>IF('Macrobond Imports'!A801="","",'Macrobond Imports'!A801)</f>
        <v>41487</v>
      </c>
      <c r="B802" s="9">
        <f>IF('Macrobond Imports'!B801="","",'Macrobond Imports'!B801)</f>
        <v>109.3</v>
      </c>
      <c r="C802" s="9">
        <f>IF('Macrobond Imports'!C801="","",'Macrobond Imports'!C801)</f>
        <v>112.6</v>
      </c>
      <c r="D802" s="9">
        <f>IF('Macrobond Imports'!Z801="","",'Macrobond Imports'!Z801)</f>
        <v>107.4</v>
      </c>
      <c r="E802" s="9">
        <f>IF('Macrobond Imports'!BH801="","",'Macrobond Imports'!BH801)</f>
        <v>106.4</v>
      </c>
      <c r="F802" s="9">
        <f>IF('Macrobond Imports'!BJ801="","",'Macrobond Imports'!BJ801)</f>
        <v>107.2</v>
      </c>
      <c r="G802" s="9">
        <f>IF('Macrobond Imports'!BK801="","",'Macrobond Imports'!BK801)</f>
        <v>106.8</v>
      </c>
      <c r="H802" s="9">
        <f>IF('Macrobond Imports'!BL801="","",'Macrobond Imports'!BL801)</f>
        <v>108.3</v>
      </c>
      <c r="I802" s="9">
        <f>IF('Macrobond Imports'!BS801="","",'Macrobond Imports'!BS801)</f>
        <v>100</v>
      </c>
      <c r="J802" s="9">
        <f>IF('Macrobond Imports'!AA801="","",'Macrobond Imports'!AA801)</f>
        <v>108.4</v>
      </c>
      <c r="K802" s="9">
        <f>IF('Macrobond Imports'!DF801="","",'Macrobond Imports'!DF801)</f>
        <v>200.5</v>
      </c>
      <c r="L802" s="9">
        <f>IF('Macrobond Imports'!EA801="","",'Macrobond Imports'!EA801)</f>
        <v>247.1</v>
      </c>
      <c r="M802" s="9">
        <f>IF('Macrobond Imports'!FA801="","",'Macrobond Imports'!FA801)</f>
        <v>213.2</v>
      </c>
      <c r="N802" s="9">
        <f>IF('Macrobond Imports'!FC801="","",'Macrobond Imports'!FC801)</f>
        <v>193.7</v>
      </c>
      <c r="P802" s="16">
        <f t="shared" si="666"/>
        <v>41487</v>
      </c>
      <c r="Q802" s="17">
        <f t="shared" si="667"/>
        <v>9.157509157509125E-4</v>
      </c>
      <c r="R802" s="17">
        <f t="shared" si="668"/>
        <v>2.6714158504006491E-3</v>
      </c>
      <c r="S802" s="17">
        <f t="shared" si="669"/>
        <v>0</v>
      </c>
      <c r="T802" s="17">
        <f t="shared" si="670"/>
        <v>0</v>
      </c>
      <c r="U802" s="17">
        <f t="shared" si="671"/>
        <v>9.3370681605975392E-4</v>
      </c>
      <c r="V802" s="17">
        <f t="shared" si="672"/>
        <v>-9.3545369504222098E-4</v>
      </c>
      <c r="W802" s="17">
        <f t="shared" si="673"/>
        <v>1.8501387604070718E-3</v>
      </c>
      <c r="X802" s="17" t="str">
        <f t="shared" si="674"/>
        <v/>
      </c>
      <c r="Y802" s="17">
        <f t="shared" si="675"/>
        <v>-4.5913682277318735E-3</v>
      </c>
      <c r="Z802" s="17">
        <f t="shared" si="676"/>
        <v>1.4985014985016143E-3</v>
      </c>
      <c r="AA802" s="17">
        <f t="shared" si="677"/>
        <v>-1.6713091922005652E-2</v>
      </c>
      <c r="AB802" s="17">
        <f t="shared" si="678"/>
        <v>1.1385199240986577E-2</v>
      </c>
      <c r="AC802" s="17">
        <f t="shared" si="679"/>
        <v>2.0693222969476732E-3</v>
      </c>
      <c r="AE802" s="17">
        <f t="shared" ca="1" si="680"/>
        <v>1.6744186046511622E-2</v>
      </c>
      <c r="AF802" s="17">
        <f t="shared" ca="1" si="681"/>
        <v>7.1556350626118537E-3</v>
      </c>
      <c r="AG802" s="17">
        <f t="shared" ca="1" si="682"/>
        <v>2.1883920076118057E-2</v>
      </c>
      <c r="AH802" s="17">
        <f t="shared" ca="1" si="683"/>
        <v>1.8181818181818299E-2</v>
      </c>
      <c r="AI802" s="17">
        <f t="shared" ca="1" si="684"/>
        <v>1.7077798861480087E-2</v>
      </c>
      <c r="AJ802" s="17">
        <f t="shared" ca="1" si="685"/>
        <v>1.7142857142857126E-2</v>
      </c>
      <c r="AK802" s="17">
        <f t="shared" ca="1" si="686"/>
        <v>1.3096351730589317E-2</v>
      </c>
      <c r="AL802" s="17" t="str">
        <f t="shared" ca="1" si="687"/>
        <v/>
      </c>
      <c r="AM802" s="17">
        <f t="shared" ca="1" si="688"/>
        <v>2.8462998102466885E-2</v>
      </c>
      <c r="AN802" s="17">
        <f t="shared" ca="1" si="689"/>
        <v>4.0060090135203286E-3</v>
      </c>
      <c r="AO802" s="17">
        <f t="shared" ca="1" si="690"/>
        <v>1.6454134101193008E-2</v>
      </c>
      <c r="AP802" s="17">
        <f t="shared" ca="1" si="691"/>
        <v>-1.4787430683918745E-2</v>
      </c>
      <c r="AQ802" s="17">
        <f t="shared" ca="1" si="692"/>
        <v>1.2545739675901668E-2</v>
      </c>
      <c r="AS802" s="17">
        <f t="shared" ca="1" si="693"/>
        <v>2.6033041817622671E-2</v>
      </c>
      <c r="AT802" s="17">
        <f t="shared" ca="1" si="694"/>
        <v>1.0728558486243989E-2</v>
      </c>
      <c r="AU802" s="17">
        <f t="shared" ca="1" si="695"/>
        <v>3.4233722420802914E-2</v>
      </c>
      <c r="AV802" s="17">
        <f t="shared" ca="1" si="696"/>
        <v>2.67543762959499E-2</v>
      </c>
      <c r="AW802" s="17">
        <f t="shared" ca="1" si="697"/>
        <v>2.6551425316647226E-2</v>
      </c>
      <c r="AX802" s="17">
        <f t="shared" ca="1" si="698"/>
        <v>2.2791108263568782E-2</v>
      </c>
      <c r="AY802" s="17">
        <f t="shared" ca="1" si="699"/>
        <v>1.8682353736665158E-2</v>
      </c>
      <c r="AZ802" s="17" t="str">
        <f t="shared" ca="1" si="700"/>
        <v/>
      </c>
      <c r="BA802" s="17">
        <f t="shared" ca="1" si="701"/>
        <v>5.3372601535460085E-2</v>
      </c>
      <c r="BB802" s="17">
        <f t="shared" ca="1" si="702"/>
        <v>6.0074924990756173E-3</v>
      </c>
      <c r="BC802" s="17">
        <f t="shared" ca="1" si="703"/>
        <v>-4.7124381471805976E-2</v>
      </c>
      <c r="BD802" s="17">
        <f t="shared" ca="1" si="704"/>
        <v>4.0389278896892922E-2</v>
      </c>
      <c r="BE802" s="17">
        <f t="shared" ca="1" si="705"/>
        <v>2.0677170665801547E-3</v>
      </c>
      <c r="BG802" s="17">
        <f t="shared" ca="1" si="706"/>
        <v>7.3596807881806114E-3</v>
      </c>
      <c r="BH802" s="17">
        <f t="shared" ca="1" si="707"/>
        <v>-1.4059579021366453E-2</v>
      </c>
      <c r="BI802" s="17">
        <f t="shared" ca="1" si="708"/>
        <v>1.8885324212787546E-2</v>
      </c>
      <c r="BJ802" s="17">
        <f t="shared" ca="1" si="709"/>
        <v>1.5208907254362192E-2</v>
      </c>
      <c r="BK802" s="17">
        <f t="shared" ca="1" si="710"/>
        <v>7.5046641136782277E-3</v>
      </c>
      <c r="BL802" s="17">
        <f t="shared" ca="1" si="711"/>
        <v>1.3238626622404492E-2</v>
      </c>
      <c r="BM802" s="17">
        <f t="shared" ca="1" si="712"/>
        <v>3.7037005342468454E-3</v>
      </c>
      <c r="BN802" s="17" t="str">
        <f t="shared" ca="1" si="713"/>
        <v/>
      </c>
      <c r="BO802" s="17">
        <f t="shared" ca="1" si="714"/>
        <v>1.8708668407491746E-2</v>
      </c>
      <c r="BP802" s="17">
        <f t="shared" ca="1" si="715"/>
        <v>-3.0220037362832408E-2</v>
      </c>
      <c r="BQ802" s="17">
        <f t="shared" ca="1" si="716"/>
        <v>-4.8387025796796657E-3</v>
      </c>
      <c r="BR802" s="17">
        <f t="shared" ca="1" si="717"/>
        <v>-9.1672563416623221E-2</v>
      </c>
      <c r="BS802" s="17">
        <f t="shared" ca="1" si="718"/>
        <v>-1.0245834068664417E-2</v>
      </c>
      <c r="BX802">
        <f>IF('Macrobond Imports'!FG801="","",'Macrobond Imports'!FG801)</f>
        <v>243.3</v>
      </c>
      <c r="BY802">
        <f>IF('Macrobond Imports'!AI801="","",'Macrobond Imports'!AI801)</f>
        <v>115.6</v>
      </c>
      <c r="CA802" s="37">
        <f t="shared" ca="1" si="719"/>
        <v>0.10741920801092419</v>
      </c>
      <c r="CB802" s="37">
        <f t="shared" ca="1" si="720"/>
        <v>1.3146362839614456E-2</v>
      </c>
    </row>
    <row r="803" spans="1:80" x14ac:dyDescent="0.25">
      <c r="A803" s="10">
        <f>IF('Macrobond Imports'!A802="","",'Macrobond Imports'!A802)</f>
        <v>41518</v>
      </c>
      <c r="B803" s="9">
        <f>IF('Macrobond Imports'!B802="","",'Macrobond Imports'!B802)</f>
        <v>109.3</v>
      </c>
      <c r="C803" s="9">
        <f>IF('Macrobond Imports'!C802="","",'Macrobond Imports'!C802)</f>
        <v>112.4</v>
      </c>
      <c r="D803" s="9">
        <f>IF('Macrobond Imports'!Z802="","",'Macrobond Imports'!Z802)</f>
        <v>107.5</v>
      </c>
      <c r="E803" s="9">
        <f>IF('Macrobond Imports'!BH802="","",'Macrobond Imports'!BH802)</f>
        <v>106.5</v>
      </c>
      <c r="F803" s="9">
        <f>IF('Macrobond Imports'!BJ802="","",'Macrobond Imports'!BJ802)</f>
        <v>107.3</v>
      </c>
      <c r="G803" s="9">
        <f>IF('Macrobond Imports'!BK802="","",'Macrobond Imports'!BK802)</f>
        <v>106.9</v>
      </c>
      <c r="H803" s="9">
        <f>IF('Macrobond Imports'!BL802="","",'Macrobond Imports'!BL802)</f>
        <v>108.3</v>
      </c>
      <c r="I803" s="9">
        <f>IF('Macrobond Imports'!BS802="","",'Macrobond Imports'!BS802)</f>
        <v>100.1</v>
      </c>
      <c r="J803" s="9">
        <f>IF('Macrobond Imports'!AA802="","",'Macrobond Imports'!AA802)</f>
        <v>108.6</v>
      </c>
      <c r="K803" s="9">
        <f>IF('Macrobond Imports'!DF802="","",'Macrobond Imports'!DF802)</f>
        <v>200.4</v>
      </c>
      <c r="L803" s="9">
        <f>IF('Macrobond Imports'!EA802="","",'Macrobond Imports'!EA802)</f>
        <v>246.5</v>
      </c>
      <c r="M803" s="9">
        <f>IF('Macrobond Imports'!FA802="","",'Macrobond Imports'!FA802)</f>
        <v>211.7</v>
      </c>
      <c r="N803" s="9">
        <f>IF('Macrobond Imports'!FC802="","",'Macrobond Imports'!FC802)</f>
        <v>193.7</v>
      </c>
      <c r="P803" s="16">
        <f t="shared" si="666"/>
        <v>41518</v>
      </c>
      <c r="Q803" s="17">
        <f t="shared" si="667"/>
        <v>0</v>
      </c>
      <c r="R803" s="17">
        <f t="shared" si="668"/>
        <v>-1.7761989342804929E-3</v>
      </c>
      <c r="S803" s="17">
        <f t="shared" si="669"/>
        <v>9.3109869646168519E-4</v>
      </c>
      <c r="T803" s="17">
        <f t="shared" si="670"/>
        <v>9.3984962406001848E-4</v>
      </c>
      <c r="U803" s="17">
        <f t="shared" si="671"/>
        <v>9.3283582089553896E-4</v>
      </c>
      <c r="V803" s="17">
        <f t="shared" si="672"/>
        <v>9.3632958801515009E-4</v>
      </c>
      <c r="W803" s="17">
        <f t="shared" si="673"/>
        <v>0</v>
      </c>
      <c r="X803" s="17">
        <f t="shared" si="674"/>
        <v>9.9999999999988987E-4</v>
      </c>
      <c r="Y803" s="17">
        <f t="shared" si="675"/>
        <v>1.8450184501843658E-3</v>
      </c>
      <c r="Z803" s="17">
        <f t="shared" si="676"/>
        <v>-4.9875311720692928E-4</v>
      </c>
      <c r="AA803" s="17">
        <f t="shared" si="677"/>
        <v>-2.428166734115722E-3</v>
      </c>
      <c r="AB803" s="17">
        <f t="shared" si="678"/>
        <v>-7.0356472795497504E-3</v>
      </c>
      <c r="AC803" s="17">
        <f t="shared" si="679"/>
        <v>0</v>
      </c>
      <c r="AE803" s="17">
        <f t="shared" ca="1" si="680"/>
        <v>1.0166358595194103E-2</v>
      </c>
      <c r="AF803" s="17">
        <f t="shared" ca="1" si="681"/>
        <v>-3.5460992907800915E-3</v>
      </c>
      <c r="AG803" s="17">
        <f t="shared" ca="1" si="682"/>
        <v>1.799242424242431E-2</v>
      </c>
      <c r="AH803" s="17">
        <f t="shared" ca="1" si="683"/>
        <v>1.6221374045801484E-2</v>
      </c>
      <c r="AI803" s="17">
        <f t="shared" ca="1" si="684"/>
        <v>1.1310084825636224E-2</v>
      </c>
      <c r="AJ803" s="17">
        <f t="shared" ca="1" si="685"/>
        <v>1.5194681861348647E-2</v>
      </c>
      <c r="AK803" s="17">
        <f t="shared" ca="1" si="686"/>
        <v>7.4418604651163012E-3</v>
      </c>
      <c r="AL803" s="17" t="str">
        <f t="shared" ca="1" si="687"/>
        <v/>
      </c>
      <c r="AM803" s="17">
        <f t="shared" ca="1" si="688"/>
        <v>2.1636876763875712E-2</v>
      </c>
      <c r="AN803" s="17">
        <f t="shared" ca="1" si="689"/>
        <v>-6.4452156668318716E-3</v>
      </c>
      <c r="AO803" s="17">
        <f t="shared" ca="1" si="690"/>
        <v>1.6253555465257641E-3</v>
      </c>
      <c r="AP803" s="17">
        <f t="shared" ca="1" si="691"/>
        <v>-5.0246747420367943E-2</v>
      </c>
      <c r="AQ803" s="17">
        <f t="shared" ca="1" si="692"/>
        <v>8.8541666666666075E-3</v>
      </c>
      <c r="AS803" s="17">
        <f t="shared" ca="1" si="693"/>
        <v>1.1054708484760756E-2</v>
      </c>
      <c r="AT803" s="17">
        <f t="shared" ca="1" si="694"/>
        <v>3.5666482672915834E-3</v>
      </c>
      <c r="AU803" s="17">
        <f t="shared" ca="1" si="695"/>
        <v>1.8823013220035989E-2</v>
      </c>
      <c r="AV803" s="17">
        <f t="shared" ca="1" si="696"/>
        <v>1.51656063173915E-2</v>
      </c>
      <c r="AW803" s="17">
        <f t="shared" ca="1" si="697"/>
        <v>1.5051475943057335E-2</v>
      </c>
      <c r="AX803" s="17">
        <f t="shared" ca="1" si="698"/>
        <v>1.1304645185665763E-2</v>
      </c>
      <c r="AY803" s="17">
        <f t="shared" ca="1" si="699"/>
        <v>1.1157493200826929E-2</v>
      </c>
      <c r="AZ803" s="17" t="str">
        <f t="shared" ca="1" si="700"/>
        <v/>
      </c>
      <c r="BA803" s="17">
        <f t="shared" ca="1" si="701"/>
        <v>2.240809423106227E-2</v>
      </c>
      <c r="BB803" s="17">
        <f t="shared" ca="1" si="702"/>
        <v>6.0105014941911339E-3</v>
      </c>
      <c r="BC803" s="17">
        <f t="shared" ca="1" si="703"/>
        <v>-3.6467894104844412E-2</v>
      </c>
      <c r="BD803" s="17">
        <f t="shared" ca="1" si="704"/>
        <v>9.5033782611588791E-3</v>
      </c>
      <c r="BE803" s="17">
        <f t="shared" ca="1" si="705"/>
        <v>4.140781214200473E-3</v>
      </c>
      <c r="BG803" s="17">
        <f t="shared" ca="1" si="706"/>
        <v>7.3596807881806114E-3</v>
      </c>
      <c r="BH803" s="17">
        <f t="shared" ca="1" si="707"/>
        <v>-7.0796237613801605E-3</v>
      </c>
      <c r="BI803" s="17">
        <f t="shared" ca="1" si="708"/>
        <v>1.5051528824608473E-2</v>
      </c>
      <c r="BJ803" s="17">
        <f t="shared" ca="1" si="709"/>
        <v>1.327628903555933E-2</v>
      </c>
      <c r="BK803" s="17">
        <f t="shared" ca="1" si="710"/>
        <v>1.127810633216475E-2</v>
      </c>
      <c r="BL803" s="17">
        <f t="shared" ca="1" si="711"/>
        <v>9.4205791734975897E-3</v>
      </c>
      <c r="BM803" s="17">
        <f t="shared" ca="1" si="712"/>
        <v>5.5632716049383024E-3</v>
      </c>
      <c r="BN803" s="17" t="str">
        <f t="shared" ca="1" si="713"/>
        <v/>
      </c>
      <c r="BO803" s="17">
        <f t="shared" ca="1" si="714"/>
        <v>1.4897374028039145E-2</v>
      </c>
      <c r="BP803" s="17">
        <f t="shared" ca="1" si="715"/>
        <v>-1.1869331065759603E-2</v>
      </c>
      <c r="BQ803" s="17">
        <f t="shared" ca="1" si="716"/>
        <v>-6.4594098266945732E-3</v>
      </c>
      <c r="BR803" s="17">
        <f t="shared" ca="1" si="717"/>
        <v>-2.9559562262448269E-2</v>
      </c>
      <c r="BS803" s="17">
        <f t="shared" ca="1" si="718"/>
        <v>-7.1886801639317044E-3</v>
      </c>
      <c r="BX803">
        <f>IF('Macrobond Imports'!FG802="","",'Macrobond Imports'!FG802)</f>
        <v>244.4</v>
      </c>
      <c r="BY803">
        <f>IF('Macrobond Imports'!AI802="","",'Macrobond Imports'!AI802)</f>
        <v>115.6</v>
      </c>
      <c r="CA803" s="37">
        <f t="shared" ca="1" si="719"/>
        <v>0.10189359783588814</v>
      </c>
      <c r="CB803" s="37">
        <f t="shared" ca="1" si="720"/>
        <v>8.7260034904013128E-3</v>
      </c>
    </row>
    <row r="804" spans="1:80" x14ac:dyDescent="0.25">
      <c r="A804" s="10">
        <f>IF('Macrobond Imports'!A803="","",'Macrobond Imports'!A803)</f>
        <v>41548</v>
      </c>
      <c r="B804" s="9">
        <f>IF('Macrobond Imports'!B803="","",'Macrobond Imports'!B803)</f>
        <v>109.5</v>
      </c>
      <c r="C804" s="9">
        <f>IF('Macrobond Imports'!C803="","",'Macrobond Imports'!C803)</f>
        <v>112.5</v>
      </c>
      <c r="D804" s="9">
        <f>IF('Macrobond Imports'!Z803="","",'Macrobond Imports'!Z803)</f>
        <v>107.8</v>
      </c>
      <c r="E804" s="9">
        <f>IF('Macrobond Imports'!BH803="","",'Macrobond Imports'!BH803)</f>
        <v>106.7</v>
      </c>
      <c r="F804" s="9">
        <f>IF('Macrobond Imports'!BJ803="","",'Macrobond Imports'!BJ803)</f>
        <v>107.5</v>
      </c>
      <c r="G804" s="9">
        <f>IF('Macrobond Imports'!BK803="","",'Macrobond Imports'!BK803)</f>
        <v>107.1</v>
      </c>
      <c r="H804" s="9">
        <f>IF('Macrobond Imports'!BL803="","",'Macrobond Imports'!BL803)</f>
        <v>108.5</v>
      </c>
      <c r="I804" s="9">
        <f>IF('Macrobond Imports'!BS803="","",'Macrobond Imports'!BS803)</f>
        <v>100.3</v>
      </c>
      <c r="J804" s="9">
        <f>IF('Macrobond Imports'!AA803="","",'Macrobond Imports'!AA803)</f>
        <v>108.8</v>
      </c>
      <c r="K804" s="9">
        <f>IF('Macrobond Imports'!DF803="","",'Macrobond Imports'!DF803)</f>
        <v>200.2</v>
      </c>
      <c r="L804" s="9">
        <f>IF('Macrobond Imports'!EA803="","",'Macrobond Imports'!EA803)</f>
        <v>243.4</v>
      </c>
      <c r="M804" s="9">
        <f>IF('Macrobond Imports'!FA803="","",'Macrobond Imports'!FA803)</f>
        <v>212.3</v>
      </c>
      <c r="N804" s="9">
        <f>IF('Macrobond Imports'!FC803="","",'Macrobond Imports'!FC803)</f>
        <v>193.6</v>
      </c>
      <c r="P804" s="16">
        <f t="shared" si="666"/>
        <v>41548</v>
      </c>
      <c r="Q804" s="17">
        <f t="shared" si="667"/>
        <v>1.8298261665141702E-3</v>
      </c>
      <c r="R804" s="17">
        <f t="shared" si="668"/>
        <v>8.8967971530240497E-4</v>
      </c>
      <c r="S804" s="17">
        <f t="shared" si="669"/>
        <v>2.7906976744185297E-3</v>
      </c>
      <c r="T804" s="17">
        <f t="shared" si="670"/>
        <v>1.877934272300541E-3</v>
      </c>
      <c r="U804" s="17">
        <f t="shared" si="671"/>
        <v>1.8639328984155767E-3</v>
      </c>
      <c r="V804" s="17">
        <f t="shared" si="672"/>
        <v>1.8709073900839979E-3</v>
      </c>
      <c r="W804" s="17">
        <f t="shared" si="673"/>
        <v>1.8467220683286989E-3</v>
      </c>
      <c r="X804" s="17">
        <f t="shared" si="674"/>
        <v>1.9980019980019303E-3</v>
      </c>
      <c r="Y804" s="17">
        <f t="shared" si="675"/>
        <v>1.8416206261511192E-3</v>
      </c>
      <c r="Z804" s="17">
        <f t="shared" si="676"/>
        <v>-9.9800399201610546E-4</v>
      </c>
      <c r="AA804" s="17">
        <f t="shared" si="677"/>
        <v>-1.2576064908722095E-2</v>
      </c>
      <c r="AB804" s="17">
        <f t="shared" si="678"/>
        <v>2.8341993386868936E-3</v>
      </c>
      <c r="AC804" s="17">
        <f t="shared" si="679"/>
        <v>-5.162622612286949E-4</v>
      </c>
      <c r="AE804" s="17">
        <f t="shared" ca="1" si="680"/>
        <v>1.1080332409972415E-2</v>
      </c>
      <c r="AF804" s="17">
        <f t="shared" ca="1" si="681"/>
        <v>-3.5429583702392131E-3</v>
      </c>
      <c r="AG804" s="17">
        <f t="shared" ca="1" si="682"/>
        <v>1.9867549668874052E-2</v>
      </c>
      <c r="AH804" s="17">
        <f t="shared" ca="1" si="683"/>
        <v>1.7159199237368972E-2</v>
      </c>
      <c r="AI804" s="17">
        <f t="shared" ca="1" si="684"/>
        <v>1.2241054613935987E-2</v>
      </c>
      <c r="AJ804" s="17">
        <f t="shared" ca="1" si="685"/>
        <v>1.6129032258064502E-2</v>
      </c>
      <c r="AK804" s="17">
        <f t="shared" ca="1" si="686"/>
        <v>9.302325581395321E-3</v>
      </c>
      <c r="AL804" s="17" t="str">
        <f t="shared" ca="1" si="687"/>
        <v/>
      </c>
      <c r="AM804" s="17">
        <f t="shared" ca="1" si="688"/>
        <v>1.8726591760299671E-2</v>
      </c>
      <c r="AN804" s="17">
        <f t="shared" ca="1" si="689"/>
        <v>-9.401286491835803E-3</v>
      </c>
      <c r="AO804" s="17">
        <f t="shared" ca="1" si="690"/>
        <v>-5.312627707396711E-3</v>
      </c>
      <c r="AP804" s="17">
        <f t="shared" ca="1" si="691"/>
        <v>-5.096110862762615E-2</v>
      </c>
      <c r="AQ804" s="17">
        <f t="shared" ca="1" si="692"/>
        <v>7.2840790842871872E-3</v>
      </c>
      <c r="AS804" s="17">
        <f t="shared" ca="1" si="693"/>
        <v>1.1034378370353704E-2</v>
      </c>
      <c r="AT804" s="17">
        <f t="shared" ca="1" si="694"/>
        <v>7.1428287730990192E-3</v>
      </c>
      <c r="AU804" s="17">
        <f t="shared" ca="1" si="695"/>
        <v>1.4981012680977734E-2</v>
      </c>
      <c r="AV804" s="17">
        <f t="shared" ca="1" si="696"/>
        <v>1.1325984347005935E-2</v>
      </c>
      <c r="AW804" s="17">
        <f t="shared" ca="1" si="697"/>
        <v>1.5023211247137569E-2</v>
      </c>
      <c r="AX804" s="17">
        <f t="shared" ca="1" si="698"/>
        <v>7.504657534268766E-3</v>
      </c>
      <c r="AY804" s="17">
        <f t="shared" ca="1" si="699"/>
        <v>1.4883465250709715E-2</v>
      </c>
      <c r="AZ804" s="17" t="str">
        <f t="shared" ca="1" si="700"/>
        <v/>
      </c>
      <c r="BA804" s="17">
        <f t="shared" ca="1" si="701"/>
        <v>-3.6680383197966737E-3</v>
      </c>
      <c r="BB804" s="17">
        <f t="shared" ca="1" si="702"/>
        <v>0</v>
      </c>
      <c r="BC804" s="17">
        <f t="shared" ca="1" si="703"/>
        <v>-0.11993988028411129</v>
      </c>
      <c r="BD804" s="17">
        <f t="shared" ca="1" si="704"/>
        <v>2.8768245206477916E-2</v>
      </c>
      <c r="BE804" s="17">
        <f t="shared" ca="1" si="705"/>
        <v>6.2224339194836276E-3</v>
      </c>
      <c r="BG804" s="17">
        <f t="shared" ca="1" si="706"/>
        <v>1.4773576490243245E-2</v>
      </c>
      <c r="BH804" s="17">
        <f t="shared" ca="1" si="707"/>
        <v>8.9485012755103899E-3</v>
      </c>
      <c r="BI804" s="17">
        <f t="shared" ca="1" si="708"/>
        <v>1.881426307003875E-2</v>
      </c>
      <c r="BJ804" s="17">
        <f t="shared" ca="1" si="709"/>
        <v>1.3251156995371938E-2</v>
      </c>
      <c r="BK804" s="17">
        <f t="shared" ca="1" si="710"/>
        <v>1.5051528824608473E-2</v>
      </c>
      <c r="BL804" s="17">
        <f t="shared" ca="1" si="711"/>
        <v>1.3201177285318444E-2</v>
      </c>
      <c r="BM804" s="17">
        <f t="shared" ca="1" si="712"/>
        <v>1.491125749938127E-2</v>
      </c>
      <c r="BN804" s="17" t="str">
        <f t="shared" ca="1" si="713"/>
        <v/>
      </c>
      <c r="BO804" s="17">
        <f t="shared" ca="1" si="714"/>
        <v>1.112132321537751E-2</v>
      </c>
      <c r="BP804" s="17">
        <f t="shared" ca="1" si="715"/>
        <v>-2.9902799111947154E-3</v>
      </c>
      <c r="BQ804" s="17">
        <f t="shared" ca="1" si="716"/>
        <v>-3.2074888460032813E-2</v>
      </c>
      <c r="BR804" s="17">
        <f t="shared" ca="1" si="717"/>
        <v>-9.413979238261927E-4</v>
      </c>
      <c r="BS804" s="17">
        <f t="shared" ca="1" si="718"/>
        <v>-3.0919847509961462E-3</v>
      </c>
      <c r="BX804">
        <f>IF('Macrobond Imports'!FG803="","",'Macrobond Imports'!FG803)</f>
        <v>234.9</v>
      </c>
      <c r="BY804">
        <f>IF('Macrobond Imports'!AI803="","",'Macrobond Imports'!AI803)</f>
        <v>115.9</v>
      </c>
      <c r="CA804" s="37">
        <f t="shared" ca="1" si="719"/>
        <v>7.2113190324053056E-2</v>
      </c>
      <c r="CB804" s="37">
        <f t="shared" ca="1" si="720"/>
        <v>6.9504778453519656E-3</v>
      </c>
    </row>
    <row r="805" spans="1:80" x14ac:dyDescent="0.25">
      <c r="A805" s="10">
        <f>IF('Macrobond Imports'!A804="","",'Macrobond Imports'!A804)</f>
        <v>41579</v>
      </c>
      <c r="B805" s="9">
        <f>IF('Macrobond Imports'!B804="","",'Macrobond Imports'!B804)</f>
        <v>109.7</v>
      </c>
      <c r="C805" s="9">
        <f>IF('Macrobond Imports'!C804="","",'Macrobond Imports'!C804)</f>
        <v>112.7</v>
      </c>
      <c r="D805" s="9">
        <f>IF('Macrobond Imports'!Z804="","",'Macrobond Imports'!Z804)</f>
        <v>107.9</v>
      </c>
      <c r="E805" s="9">
        <f>IF('Macrobond Imports'!BH804="","",'Macrobond Imports'!BH804)</f>
        <v>106.9</v>
      </c>
      <c r="F805" s="9">
        <f>IF('Macrobond Imports'!BJ804="","",'Macrobond Imports'!BJ804)</f>
        <v>107.7</v>
      </c>
      <c r="G805" s="9">
        <f>IF('Macrobond Imports'!BK804="","",'Macrobond Imports'!BK804)</f>
        <v>107.3</v>
      </c>
      <c r="H805" s="9">
        <f>IF('Macrobond Imports'!BL804="","",'Macrobond Imports'!BL804)</f>
        <v>108.7</v>
      </c>
      <c r="I805" s="9">
        <f>IF('Macrobond Imports'!BS804="","",'Macrobond Imports'!BS804)</f>
        <v>100.4</v>
      </c>
      <c r="J805" s="9">
        <f>IF('Macrobond Imports'!AA804="","",'Macrobond Imports'!AA804)</f>
        <v>109.1</v>
      </c>
      <c r="K805" s="9">
        <f>IF('Macrobond Imports'!DF804="","",'Macrobond Imports'!DF804)</f>
        <v>200.1</v>
      </c>
      <c r="L805" s="9">
        <f>IF('Macrobond Imports'!EA804="","",'Macrobond Imports'!EA804)</f>
        <v>238.5</v>
      </c>
      <c r="M805" s="9">
        <f>IF('Macrobond Imports'!FA804="","",'Macrobond Imports'!FA804)</f>
        <v>212.3</v>
      </c>
      <c r="N805" s="9">
        <f>IF('Macrobond Imports'!FC804="","",'Macrobond Imports'!FC804)</f>
        <v>193.6</v>
      </c>
      <c r="P805" s="16">
        <f t="shared" si="666"/>
        <v>41579</v>
      </c>
      <c r="Q805" s="17">
        <f t="shared" si="667"/>
        <v>1.8264840182649067E-3</v>
      </c>
      <c r="R805" s="17">
        <f t="shared" si="668"/>
        <v>1.777777777777878E-3</v>
      </c>
      <c r="S805" s="17">
        <f t="shared" si="669"/>
        <v>9.2764378478671361E-4</v>
      </c>
      <c r="T805" s="17">
        <f t="shared" si="670"/>
        <v>1.8744142455482393E-3</v>
      </c>
      <c r="U805" s="17">
        <f t="shared" si="671"/>
        <v>1.8604651162790198E-3</v>
      </c>
      <c r="V805" s="17">
        <f t="shared" si="672"/>
        <v>1.8674136321195078E-3</v>
      </c>
      <c r="W805" s="17">
        <f t="shared" si="673"/>
        <v>1.8433179723502668E-3</v>
      </c>
      <c r="X805" s="17">
        <f t="shared" si="674"/>
        <v>9.9700897308085956E-4</v>
      </c>
      <c r="Y805" s="17">
        <f t="shared" si="675"/>
        <v>2.7573529411764053E-3</v>
      </c>
      <c r="Z805" s="17">
        <f t="shared" si="676"/>
        <v>-4.9950049950042708E-4</v>
      </c>
      <c r="AA805" s="17">
        <f t="shared" si="677"/>
        <v>-2.0131470829909626E-2</v>
      </c>
      <c r="AB805" s="17">
        <f t="shared" si="678"/>
        <v>0</v>
      </c>
      <c r="AC805" s="17">
        <f t="shared" si="679"/>
        <v>0</v>
      </c>
      <c r="AE805" s="17">
        <f t="shared" ca="1" si="680"/>
        <v>1.1992619926199266E-2</v>
      </c>
      <c r="AF805" s="17">
        <f t="shared" ca="1" si="681"/>
        <v>3.5618878005343468E-3</v>
      </c>
      <c r="AG805" s="17">
        <f t="shared" ca="1" si="682"/>
        <v>1.5051740357478804E-2</v>
      </c>
      <c r="AH805" s="17">
        <f t="shared" ca="1" si="683"/>
        <v>1.4231499051233332E-2</v>
      </c>
      <c r="AI805" s="17">
        <f t="shared" ca="1" si="684"/>
        <v>1.3170272812794037E-2</v>
      </c>
      <c r="AJ805" s="17">
        <f t="shared" ca="1" si="685"/>
        <v>1.3220018885741203E-2</v>
      </c>
      <c r="AK805" s="17">
        <f t="shared" ca="1" si="686"/>
        <v>1.3047530288909703E-2</v>
      </c>
      <c r="AL805" s="17" t="str">
        <f t="shared" ca="1" si="687"/>
        <v/>
      </c>
      <c r="AM805" s="17">
        <f t="shared" ca="1" si="688"/>
        <v>8.3179297597042456E-3</v>
      </c>
      <c r="AN805" s="17">
        <f t="shared" ca="1" si="689"/>
        <v>-2.4925224327019269E-3</v>
      </c>
      <c r="AO805" s="17">
        <f t="shared" ca="1" si="690"/>
        <v>-3.2454361054766734E-2</v>
      </c>
      <c r="AP805" s="17">
        <f t="shared" ca="1" si="691"/>
        <v>-2.075645756457567E-2</v>
      </c>
      <c r="AQ805" s="17">
        <f t="shared" ca="1" si="692"/>
        <v>7.8084331077563629E-3</v>
      </c>
      <c r="AS805" s="17">
        <f t="shared" ca="1" si="693"/>
        <v>1.4719163898381904E-2</v>
      </c>
      <c r="AT805" s="17">
        <f t="shared" ca="1" si="694"/>
        <v>3.557132995013923E-3</v>
      </c>
      <c r="AU805" s="17">
        <f t="shared" ca="1" si="695"/>
        <v>1.8752419721943303E-2</v>
      </c>
      <c r="AV805" s="17">
        <f t="shared" ca="1" si="696"/>
        <v>1.8929905658959356E-2</v>
      </c>
      <c r="AW805" s="17">
        <f t="shared" ca="1" si="697"/>
        <v>1.8787650160265956E-2</v>
      </c>
      <c r="AX805" s="17">
        <f t="shared" ca="1" si="698"/>
        <v>1.8858509651505928E-2</v>
      </c>
      <c r="AY805" s="17">
        <f t="shared" ca="1" si="699"/>
        <v>1.4855827447174397E-2</v>
      </c>
      <c r="AZ805" s="17">
        <f t="shared" ca="1" si="700"/>
        <v>1.6096256256000085E-2</v>
      </c>
      <c r="BA805" s="17">
        <f t="shared" ca="1" si="701"/>
        <v>2.608153800837032E-2</v>
      </c>
      <c r="BB805" s="17">
        <f t="shared" ca="1" si="702"/>
        <v>-7.9562011721611148E-3</v>
      </c>
      <c r="BC805" s="17">
        <f t="shared" ca="1" si="703"/>
        <v>-0.13211426150440619</v>
      </c>
      <c r="BD805" s="17">
        <f t="shared" ca="1" si="704"/>
        <v>-1.677893333743985E-2</v>
      </c>
      <c r="BE805" s="17">
        <f t="shared" ca="1" si="705"/>
        <v>-2.0634504349003047E-3</v>
      </c>
      <c r="BG805" s="17">
        <f t="shared" ca="1" si="706"/>
        <v>2.0360421775214022E-2</v>
      </c>
      <c r="BH805" s="17">
        <f t="shared" ca="1" si="707"/>
        <v>7.1364626457723901E-3</v>
      </c>
      <c r="BI805" s="17">
        <f t="shared" ca="1" si="708"/>
        <v>2.6463885031629664E-2</v>
      </c>
      <c r="BJ805" s="17">
        <f t="shared" ca="1" si="709"/>
        <v>2.2834659059887574E-2</v>
      </c>
      <c r="BK805" s="17">
        <f t="shared" ca="1" si="710"/>
        <v>2.2662170204324594E-2</v>
      </c>
      <c r="BL805" s="17">
        <f t="shared" ca="1" si="711"/>
        <v>2.0822915225864547E-2</v>
      </c>
      <c r="BM805" s="17">
        <f t="shared" ca="1" si="712"/>
        <v>1.6767290488467257E-2</v>
      </c>
      <c r="BN805" s="17" t="str">
        <f t="shared" ca="1" si="713"/>
        <v/>
      </c>
      <c r="BO805" s="17">
        <f t="shared" ca="1" si="714"/>
        <v>3.9637522927766566E-2</v>
      </c>
      <c r="BP805" s="17">
        <f t="shared" ca="1" si="715"/>
        <v>-9.9875149825190412E-4</v>
      </c>
      <c r="BQ805" s="17">
        <f t="shared" ca="1" si="716"/>
        <v>-9.0611656177193245E-2</v>
      </c>
      <c r="BR805" s="17">
        <f t="shared" ca="1" si="717"/>
        <v>1.1401333072729614E-2</v>
      </c>
      <c r="BS805" s="17">
        <f t="shared" ca="1" si="718"/>
        <v>0</v>
      </c>
      <c r="BX805">
        <f>IF('Macrobond Imports'!FG804="","",'Macrobond Imports'!FG804)</f>
        <v>223.3</v>
      </c>
      <c r="BY805">
        <f>IF('Macrobond Imports'!AI804="","",'Macrobond Imports'!AI804)</f>
        <v>115.3</v>
      </c>
      <c r="CA805" s="37">
        <f t="shared" ca="1" si="719"/>
        <v>1.4078110808356081E-2</v>
      </c>
      <c r="CB805" s="37">
        <f t="shared" ca="1" si="720"/>
        <v>3.481288076588207E-3</v>
      </c>
    </row>
    <row r="806" spans="1:80" x14ac:dyDescent="0.25">
      <c r="A806" s="10">
        <f>IF('Macrobond Imports'!A805="","",'Macrobond Imports'!A805)</f>
        <v>41609</v>
      </c>
      <c r="B806" s="9">
        <f>IF('Macrobond Imports'!B805="","",'Macrobond Imports'!B805)</f>
        <v>109.8</v>
      </c>
      <c r="C806" s="9">
        <f>IF('Macrobond Imports'!C805="","",'Macrobond Imports'!C805)</f>
        <v>113.2</v>
      </c>
      <c r="D806" s="9">
        <f>IF('Macrobond Imports'!Z805="","",'Macrobond Imports'!Z805)</f>
        <v>107.8</v>
      </c>
      <c r="E806" s="9">
        <f>IF('Macrobond Imports'!BH805="","",'Macrobond Imports'!BH805)</f>
        <v>106.9</v>
      </c>
      <c r="F806" s="9">
        <f>IF('Macrobond Imports'!BJ805="","",'Macrobond Imports'!BJ805)</f>
        <v>107.7</v>
      </c>
      <c r="G806" s="9">
        <f>IF('Macrobond Imports'!BK805="","",'Macrobond Imports'!BK805)</f>
        <v>107.3</v>
      </c>
      <c r="H806" s="9">
        <f>IF('Macrobond Imports'!BL805="","",'Macrobond Imports'!BL805)</f>
        <v>109</v>
      </c>
      <c r="I806" s="9">
        <f>IF('Macrobond Imports'!BS805="","",'Macrobond Imports'!BS805)</f>
        <v>100.7</v>
      </c>
      <c r="J806" s="9">
        <f>IF('Macrobond Imports'!AA805="","",'Macrobond Imports'!AA805)</f>
        <v>107.9</v>
      </c>
      <c r="K806" s="9">
        <f>IF('Macrobond Imports'!DF805="","",'Macrobond Imports'!DF805)</f>
        <v>201</v>
      </c>
      <c r="L806" s="9">
        <f>IF('Macrobond Imports'!EA805="","",'Macrobond Imports'!EA805)</f>
        <v>242.9</v>
      </c>
      <c r="M806" s="9">
        <f>IF('Macrobond Imports'!FA805="","",'Macrobond Imports'!FA805)</f>
        <v>214.8</v>
      </c>
      <c r="N806" s="9">
        <f>IF('Macrobond Imports'!FC805="","",'Macrobond Imports'!FC805)</f>
        <v>194</v>
      </c>
      <c r="P806" s="16">
        <f t="shared" si="666"/>
        <v>41609</v>
      </c>
      <c r="Q806" s="17">
        <f t="shared" si="667"/>
        <v>9.1157702825883646E-4</v>
      </c>
      <c r="R806" s="17">
        <f t="shared" si="668"/>
        <v>4.4365572315883117E-3</v>
      </c>
      <c r="S806" s="17">
        <f t="shared" si="669"/>
        <v>-9.2678405931423402E-4</v>
      </c>
      <c r="T806" s="17">
        <f t="shared" si="670"/>
        <v>0</v>
      </c>
      <c r="U806" s="17">
        <f t="shared" si="671"/>
        <v>0</v>
      </c>
      <c r="V806" s="17">
        <f t="shared" si="672"/>
        <v>0</v>
      </c>
      <c r="W806" s="17">
        <f t="shared" si="673"/>
        <v>2.7598896044158661E-3</v>
      </c>
      <c r="X806" s="17">
        <f t="shared" si="674"/>
        <v>2.9880478087649376E-3</v>
      </c>
      <c r="Y806" s="17">
        <f t="shared" si="675"/>
        <v>-1.0999083409715782E-2</v>
      </c>
      <c r="Z806" s="17">
        <f t="shared" si="676"/>
        <v>4.4977511244377322E-3</v>
      </c>
      <c r="AA806" s="17">
        <f t="shared" si="677"/>
        <v>1.8448637316561767E-2</v>
      </c>
      <c r="AB806" s="17">
        <f t="shared" si="678"/>
        <v>1.1775788977861579E-2</v>
      </c>
      <c r="AC806" s="17">
        <f t="shared" si="679"/>
        <v>2.0661157024792765E-3</v>
      </c>
      <c r="AE806" s="17">
        <f t="shared" ca="1" si="680"/>
        <v>1.2915129151291449E-2</v>
      </c>
      <c r="AF806" s="17">
        <f t="shared" ca="1" si="681"/>
        <v>9.8126672613738641E-3</v>
      </c>
      <c r="AG806" s="17">
        <f t="shared" ca="1" si="682"/>
        <v>1.3157894736842035E-2</v>
      </c>
      <c r="AH806" s="17">
        <f t="shared" ca="1" si="683"/>
        <v>1.3270142180094924E-2</v>
      </c>
      <c r="AI806" s="17">
        <f t="shared" ca="1" si="684"/>
        <v>1.3170272812794037E-2</v>
      </c>
      <c r="AJ806" s="17">
        <f t="shared" ca="1" si="685"/>
        <v>1.2264150943396279E-2</v>
      </c>
      <c r="AK806" s="17">
        <f t="shared" ca="1" si="686"/>
        <v>1.5843429636533068E-2</v>
      </c>
      <c r="AL806" s="17" t="str">
        <f t="shared" ca="1" si="687"/>
        <v/>
      </c>
      <c r="AM806" s="17">
        <f t="shared" ca="1" si="688"/>
        <v>-3.6934441366573978E-3</v>
      </c>
      <c r="AN806" s="17">
        <f t="shared" ca="1" si="689"/>
        <v>1.494768310911887E-3</v>
      </c>
      <c r="AO806" s="17">
        <f t="shared" ca="1" si="690"/>
        <v>-2.1747885622231178E-2</v>
      </c>
      <c r="AP806" s="17">
        <f t="shared" ca="1" si="691"/>
        <v>-7.8521939953810627E-3</v>
      </c>
      <c r="AQ806" s="17">
        <f t="shared" ca="1" si="692"/>
        <v>7.2689511941848028E-3</v>
      </c>
      <c r="AS806" s="17">
        <f t="shared" ca="1" si="693"/>
        <v>1.8424204916848153E-2</v>
      </c>
      <c r="AT806" s="17">
        <f t="shared" ca="1" si="694"/>
        <v>2.8775143192655062E-2</v>
      </c>
      <c r="AU806" s="17">
        <f t="shared" ca="1" si="695"/>
        <v>1.120960565512874E-2</v>
      </c>
      <c r="AV806" s="17">
        <f t="shared" ca="1" si="696"/>
        <v>1.5108325597912753E-2</v>
      </c>
      <c r="AW806" s="17">
        <f t="shared" ca="1" si="697"/>
        <v>1.4995052505203166E-2</v>
      </c>
      <c r="AX806" s="17">
        <f t="shared" ca="1" si="698"/>
        <v>1.5051475943057335E-2</v>
      </c>
      <c r="AY806" s="17">
        <f t="shared" ca="1" si="699"/>
        <v>2.6105853920038946E-2</v>
      </c>
      <c r="AZ806" s="17">
        <f t="shared" ca="1" si="700"/>
        <v>2.4192455327165296E-2</v>
      </c>
      <c r="BA806" s="17">
        <f t="shared" ca="1" si="701"/>
        <v>-2.5534478085360024E-2</v>
      </c>
      <c r="BB806" s="17">
        <f t="shared" ca="1" si="702"/>
        <v>1.2029939985406468E-2</v>
      </c>
      <c r="BC806" s="17">
        <f t="shared" ca="1" si="703"/>
        <v>-5.7150522422920069E-2</v>
      </c>
      <c r="BD806" s="17">
        <f t="shared" ca="1" si="704"/>
        <v>5.9872627296031711E-2</v>
      </c>
      <c r="BE806" s="17">
        <f t="shared" ca="1" si="705"/>
        <v>6.2095544440565753E-3</v>
      </c>
      <c r="BG806" s="17">
        <f t="shared" ca="1" si="706"/>
        <v>1.4732766602137959E-2</v>
      </c>
      <c r="BH806" s="17">
        <f t="shared" ca="1" si="707"/>
        <v>1.6092723266216247E-2</v>
      </c>
      <c r="BI806" s="17">
        <f t="shared" ca="1" si="708"/>
        <v>1.5009171106646679E-2</v>
      </c>
      <c r="BJ806" s="17">
        <f t="shared" ca="1" si="709"/>
        <v>1.5136965553631976E-2</v>
      </c>
      <c r="BK806" s="17">
        <f t="shared" ca="1" si="710"/>
        <v>1.5023263832069755E-2</v>
      </c>
      <c r="BL806" s="17">
        <f t="shared" ca="1" si="711"/>
        <v>1.3176328544928007E-2</v>
      </c>
      <c r="BM806" s="17">
        <f t="shared" ca="1" si="712"/>
        <v>1.8604252400548749E-2</v>
      </c>
      <c r="BN806" s="17" t="str">
        <f t="shared" ca="1" si="713"/>
        <v/>
      </c>
      <c r="BO806" s="17">
        <f t="shared" ca="1" si="714"/>
        <v>-1.8509945130315009E-3</v>
      </c>
      <c r="BP806" s="17">
        <f t="shared" ca="1" si="715"/>
        <v>9.015732014052924E-3</v>
      </c>
      <c r="BQ806" s="17">
        <f t="shared" ca="1" si="716"/>
        <v>-4.686530717217563E-2</v>
      </c>
      <c r="BR806" s="17">
        <f t="shared" ca="1" si="717"/>
        <v>3.4381456611570327E-2</v>
      </c>
      <c r="BS806" s="17">
        <f t="shared" ca="1" si="718"/>
        <v>5.1746356054993559E-3</v>
      </c>
      <c r="BX806">
        <f>IF('Macrobond Imports'!FG805="","",'Macrobond Imports'!FG805)</f>
        <v>232.5</v>
      </c>
      <c r="BY806">
        <f>IF('Macrobond Imports'!AI805="","",'Macrobond Imports'!AI805)</f>
        <v>117.3</v>
      </c>
      <c r="CA806" s="37">
        <f t="shared" ca="1" si="719"/>
        <v>4.6825754164790734E-2</v>
      </c>
      <c r="CB806" s="37">
        <f t="shared" ca="1" si="720"/>
        <v>2.0887728459529908E-2</v>
      </c>
    </row>
    <row r="807" spans="1:80" x14ac:dyDescent="0.25">
      <c r="A807" s="10">
        <f>IF('Macrobond Imports'!A806="","",'Macrobond Imports'!A806)</f>
        <v>41640</v>
      </c>
      <c r="B807" s="9">
        <f>IF('Macrobond Imports'!B806="","",'Macrobond Imports'!B806)</f>
        <v>110.1</v>
      </c>
      <c r="C807" s="9">
        <f>IF('Macrobond Imports'!C806="","",'Macrobond Imports'!C806)</f>
        <v>113.9</v>
      </c>
      <c r="D807" s="9">
        <f>IF('Macrobond Imports'!Z806="","",'Macrobond Imports'!Z806)</f>
        <v>107.9</v>
      </c>
      <c r="E807" s="9">
        <f>IF('Macrobond Imports'!BH806="","",'Macrobond Imports'!BH806)</f>
        <v>107.1</v>
      </c>
      <c r="F807" s="9">
        <f>IF('Macrobond Imports'!BJ806="","",'Macrobond Imports'!BJ806)</f>
        <v>108</v>
      </c>
      <c r="G807" s="9">
        <f>IF('Macrobond Imports'!BK806="","",'Macrobond Imports'!BK806)</f>
        <v>107.5</v>
      </c>
      <c r="H807" s="9">
        <f>IF('Macrobond Imports'!BL806="","",'Macrobond Imports'!BL806)</f>
        <v>109.4</v>
      </c>
      <c r="I807" s="9">
        <f>IF('Macrobond Imports'!BS806="","",'Macrobond Imports'!BS806)</f>
        <v>100.9</v>
      </c>
      <c r="J807" s="9">
        <f>IF('Macrobond Imports'!AA806="","",'Macrobond Imports'!AA806)</f>
        <v>108.2</v>
      </c>
      <c r="K807" s="9">
        <f>IF('Macrobond Imports'!DF806="","",'Macrobond Imports'!DF806)</f>
        <v>202.5</v>
      </c>
      <c r="L807" s="9">
        <f>IF('Macrobond Imports'!EA806="","",'Macrobond Imports'!EA806)</f>
        <v>247.3</v>
      </c>
      <c r="M807" s="9">
        <f>IF('Macrobond Imports'!FA806="","",'Macrobond Imports'!FA806)</f>
        <v>218.2</v>
      </c>
      <c r="N807" s="9">
        <f>IF('Macrobond Imports'!FC806="","",'Macrobond Imports'!FC806)</f>
        <v>194.6</v>
      </c>
      <c r="P807" s="16">
        <f t="shared" si="666"/>
        <v>41640</v>
      </c>
      <c r="Q807" s="17">
        <f t="shared" si="667"/>
        <v>2.732240437158362E-3</v>
      </c>
      <c r="R807" s="17">
        <f t="shared" si="668"/>
        <v>6.1837455830389132E-3</v>
      </c>
      <c r="S807" s="17">
        <f t="shared" si="669"/>
        <v>9.2764378478671361E-4</v>
      </c>
      <c r="T807" s="17">
        <f t="shared" si="670"/>
        <v>1.8709073900839979E-3</v>
      </c>
      <c r="U807" s="17">
        <f t="shared" si="671"/>
        <v>2.7855153203342198E-3</v>
      </c>
      <c r="V807" s="17">
        <f t="shared" si="672"/>
        <v>1.8639328984155767E-3</v>
      </c>
      <c r="W807" s="17">
        <f t="shared" si="673"/>
        <v>3.6697247706423131E-3</v>
      </c>
      <c r="X807" s="17">
        <f t="shared" si="674"/>
        <v>1.9860973187686426E-3</v>
      </c>
      <c r="Y807" s="17">
        <f t="shared" si="675"/>
        <v>2.780352177942591E-3</v>
      </c>
      <c r="Z807" s="17">
        <f t="shared" si="676"/>
        <v>7.4626865671640896E-3</v>
      </c>
      <c r="AA807" s="17">
        <f t="shared" si="677"/>
        <v>1.8114450391107484E-2</v>
      </c>
      <c r="AB807" s="17">
        <f t="shared" si="678"/>
        <v>1.5828677839850869E-2</v>
      </c>
      <c r="AC807" s="17">
        <f t="shared" si="679"/>
        <v>3.0927835051546282E-3</v>
      </c>
      <c r="AE807" s="17">
        <f t="shared" ca="1" si="680"/>
        <v>1.2879484820607079E-2</v>
      </c>
      <c r="AF807" s="17">
        <f t="shared" ca="1" si="681"/>
        <v>1.0647737355811815E-2</v>
      </c>
      <c r="AG807" s="17">
        <f t="shared" ca="1" si="682"/>
        <v>1.4097744360902276E-2</v>
      </c>
      <c r="AH807" s="17">
        <f t="shared" ca="1" si="683"/>
        <v>1.4204545454545414E-2</v>
      </c>
      <c r="AI807" s="17">
        <f t="shared" ca="1" si="684"/>
        <v>1.4084507042253502E-2</v>
      </c>
      <c r="AJ807" s="17">
        <f t="shared" ca="1" si="685"/>
        <v>1.3195098963242335E-2</v>
      </c>
      <c r="AK807" s="17">
        <f t="shared" ca="1" si="686"/>
        <v>1.5784586815227541E-2</v>
      </c>
      <c r="AL807" s="17" t="str">
        <f t="shared" ca="1" si="687"/>
        <v/>
      </c>
      <c r="AM807" s="17">
        <f t="shared" ca="1" si="688"/>
        <v>2.780352177942591E-3</v>
      </c>
      <c r="AN807" s="17">
        <f t="shared" ca="1" si="689"/>
        <v>4.4642857142858094E-3</v>
      </c>
      <c r="AO807" s="17">
        <f t="shared" ca="1" si="690"/>
        <v>-4.4283413848631437E-3</v>
      </c>
      <c r="AP807" s="17">
        <f t="shared" ca="1" si="691"/>
        <v>4.604051565377576E-3</v>
      </c>
      <c r="AQ807" s="17">
        <f t="shared" ca="1" si="692"/>
        <v>4.6463603510584761E-3</v>
      </c>
      <c r="AS807" s="17">
        <f t="shared" ca="1" si="693"/>
        <v>2.2098613558494629E-2</v>
      </c>
      <c r="AT807" s="17">
        <f t="shared" ca="1" si="694"/>
        <v>5.0714695741493232E-2</v>
      </c>
      <c r="AU807" s="17">
        <f t="shared" ca="1" si="695"/>
        <v>3.7157414708715031E-3</v>
      </c>
      <c r="AV807" s="17">
        <f t="shared" ca="1" si="696"/>
        <v>1.507984719209654E-2</v>
      </c>
      <c r="AW807" s="17">
        <f t="shared" ca="1" si="697"/>
        <v>1.8734854002909529E-2</v>
      </c>
      <c r="AX807" s="17">
        <f t="shared" ca="1" si="698"/>
        <v>1.5023211247137569E-2</v>
      </c>
      <c r="AY807" s="17">
        <f t="shared" ca="1" si="699"/>
        <v>3.3594846465951234E-2</v>
      </c>
      <c r="AZ807" s="17">
        <f t="shared" ca="1" si="700"/>
        <v>2.4143782713685669E-2</v>
      </c>
      <c r="BA807" s="17">
        <f t="shared" ca="1" si="701"/>
        <v>-2.1877021571231281E-2</v>
      </c>
      <c r="BB807" s="17">
        <f t="shared" ca="1" si="702"/>
        <v>4.6752044037593032E-2</v>
      </c>
      <c r="BC807" s="17">
        <f t="shared" ca="1" si="703"/>
        <v>6.5648970871030166E-2</v>
      </c>
      <c r="BD807" s="17">
        <f t="shared" ca="1" si="704"/>
        <v>0.11588389159707746</v>
      </c>
      <c r="BE807" s="17">
        <f t="shared" ca="1" si="705"/>
        <v>2.0821790259300865E-2</v>
      </c>
      <c r="BG807" s="17">
        <f t="shared" ca="1" si="706"/>
        <v>1.6551443062432059E-2</v>
      </c>
      <c r="BH807" s="17">
        <f t="shared" ca="1" si="707"/>
        <v>2.8698095119531919E-2</v>
      </c>
      <c r="BI807" s="17">
        <f t="shared" ca="1" si="708"/>
        <v>9.3326605841819177E-3</v>
      </c>
      <c r="BJ807" s="17">
        <f t="shared" ca="1" si="709"/>
        <v>1.3201177285318444E-2</v>
      </c>
      <c r="BK807" s="17">
        <f t="shared" ca="1" si="710"/>
        <v>1.6877339170962458E-2</v>
      </c>
      <c r="BL807" s="17">
        <f t="shared" ca="1" si="711"/>
        <v>1.1256946990665373E-2</v>
      </c>
      <c r="BM807" s="17">
        <f t="shared" ca="1" si="712"/>
        <v>2.4196426202825805E-2</v>
      </c>
      <c r="BN807" s="17" t="str">
        <f t="shared" ca="1" si="713"/>
        <v/>
      </c>
      <c r="BO807" s="17">
        <f t="shared" ca="1" si="714"/>
        <v>-1.2814512939732015E-2</v>
      </c>
      <c r="BP807" s="17">
        <f t="shared" ca="1" si="715"/>
        <v>2.310900887324463E-2</v>
      </c>
      <c r="BQ807" s="17">
        <f t="shared" ca="1" si="716"/>
        <v>-3.1581102580152676E-2</v>
      </c>
      <c r="BR807" s="17">
        <f t="shared" ca="1" si="717"/>
        <v>7.1441045047510032E-2</v>
      </c>
      <c r="BS807" s="17">
        <f t="shared" ca="1" si="718"/>
        <v>1.3495824556153835E-2</v>
      </c>
      <c r="BX807">
        <f>IF('Macrobond Imports'!FG806="","",'Macrobond Imports'!FG806)</f>
        <v>234.8</v>
      </c>
      <c r="BY807">
        <f>IF('Macrobond Imports'!AI806="","",'Macrobond Imports'!AI806)</f>
        <v>116.1</v>
      </c>
      <c r="CA807" s="37">
        <f t="shared" ca="1" si="719"/>
        <v>4.216600088770539E-2</v>
      </c>
      <c r="CB807" s="37">
        <f t="shared" ca="1" si="720"/>
        <v>1.0443864229764843E-2</v>
      </c>
    </row>
    <row r="808" spans="1:80" x14ac:dyDescent="0.25">
      <c r="A808" s="10">
        <f>IF('Macrobond Imports'!A807="","",'Macrobond Imports'!A807)</f>
        <v>41671</v>
      </c>
      <c r="B808" s="9">
        <f>IF('Macrobond Imports'!B807="","",'Macrobond Imports'!B807)</f>
        <v>110.3</v>
      </c>
      <c r="C808" s="9">
        <f>IF('Macrobond Imports'!C807="","",'Macrobond Imports'!C807)</f>
        <v>114.2</v>
      </c>
      <c r="D808" s="9">
        <f>IF('Macrobond Imports'!Z807="","",'Macrobond Imports'!Z807)</f>
        <v>108.1</v>
      </c>
      <c r="E808" s="9">
        <f>IF('Macrobond Imports'!BH807="","",'Macrobond Imports'!BH807)</f>
        <v>107.3</v>
      </c>
      <c r="F808" s="9">
        <f>IF('Macrobond Imports'!BJ807="","",'Macrobond Imports'!BJ807)</f>
        <v>108.2</v>
      </c>
      <c r="G808" s="9">
        <f>IF('Macrobond Imports'!BK807="","",'Macrobond Imports'!BK807)</f>
        <v>107.7</v>
      </c>
      <c r="H808" s="9">
        <f>IF('Macrobond Imports'!BL807="","",'Macrobond Imports'!BL807)</f>
        <v>109.5</v>
      </c>
      <c r="I808" s="9">
        <f>IF('Macrobond Imports'!BS807="","",'Macrobond Imports'!BS807)</f>
        <v>100.9</v>
      </c>
      <c r="J808" s="9">
        <f>IF('Macrobond Imports'!AA807="","",'Macrobond Imports'!AA807)</f>
        <v>108.8</v>
      </c>
      <c r="K808" s="9">
        <f>IF('Macrobond Imports'!DF807="","",'Macrobond Imports'!DF807)</f>
        <v>203.2</v>
      </c>
      <c r="L808" s="9">
        <f>IF('Macrobond Imports'!EA807="","",'Macrobond Imports'!EA807)</f>
        <v>259.89999999999998</v>
      </c>
      <c r="M808" s="9">
        <f>IF('Macrobond Imports'!FA807="","",'Macrobond Imports'!FA807)</f>
        <v>219.5</v>
      </c>
      <c r="N808" s="9">
        <f>IF('Macrobond Imports'!FC807="","",'Macrobond Imports'!FC807)</f>
        <v>195.2</v>
      </c>
      <c r="P808" s="16">
        <f t="shared" si="666"/>
        <v>41671</v>
      </c>
      <c r="Q808" s="17">
        <f t="shared" si="667"/>
        <v>1.8165304268846771E-3</v>
      </c>
      <c r="R808" s="17">
        <f t="shared" si="668"/>
        <v>2.6338893766462146E-3</v>
      </c>
      <c r="S808" s="17">
        <f t="shared" si="669"/>
        <v>1.853568118628246E-3</v>
      </c>
      <c r="T808" s="17">
        <f t="shared" si="670"/>
        <v>1.8674136321195078E-3</v>
      </c>
      <c r="U808" s="17">
        <f t="shared" si="671"/>
        <v>1.8518518518517713E-3</v>
      </c>
      <c r="V808" s="17">
        <f t="shared" si="672"/>
        <v>1.8604651162790198E-3</v>
      </c>
      <c r="W808" s="17">
        <f t="shared" si="673"/>
        <v>9.1407678244959101E-4</v>
      </c>
      <c r="X808" s="17">
        <f t="shared" si="674"/>
        <v>0</v>
      </c>
      <c r="Y808" s="17">
        <f t="shared" si="675"/>
        <v>5.5452865064693491E-3</v>
      </c>
      <c r="Z808" s="17">
        <f t="shared" si="676"/>
        <v>3.4567901234567877E-3</v>
      </c>
      <c r="AA808" s="17">
        <f t="shared" si="677"/>
        <v>5.0950262838657334E-2</v>
      </c>
      <c r="AB808" s="17">
        <f t="shared" si="678"/>
        <v>5.9578368469295206E-3</v>
      </c>
      <c r="AC808" s="17">
        <f t="shared" si="679"/>
        <v>3.0832476875641834E-3</v>
      </c>
      <c r="AE808" s="17">
        <f t="shared" ca="1" si="680"/>
        <v>1.2855831037649201E-2</v>
      </c>
      <c r="AF808" s="17">
        <f t="shared" ca="1" si="681"/>
        <v>7.0546737213403876E-3</v>
      </c>
      <c r="AG808" s="17">
        <f t="shared" ca="1" si="682"/>
        <v>1.5977443609022535E-2</v>
      </c>
      <c r="AH808" s="17">
        <f t="shared" ca="1" si="683"/>
        <v>1.6098484848484862E-2</v>
      </c>
      <c r="AI808" s="17">
        <f t="shared" ca="1" si="684"/>
        <v>1.3108614232209881E-2</v>
      </c>
      <c r="AJ808" s="17">
        <f t="shared" ca="1" si="685"/>
        <v>1.5080113100848447E-2</v>
      </c>
      <c r="AK808" s="17">
        <f t="shared" ca="1" si="686"/>
        <v>1.2950971322849281E-2</v>
      </c>
      <c r="AL808" s="17" t="str">
        <f t="shared" ca="1" si="687"/>
        <v/>
      </c>
      <c r="AM808" s="17">
        <f t="shared" ca="1" si="688"/>
        <v>1.3035381750465369E-2</v>
      </c>
      <c r="AN808" s="17">
        <f t="shared" ca="1" si="689"/>
        <v>-1.9646365422396617E-3</v>
      </c>
      <c r="AO808" s="17">
        <f t="shared" ca="1" si="690"/>
        <v>4.9253128784820355E-2</v>
      </c>
      <c r="AP808" s="17">
        <f t="shared" ca="1" si="691"/>
        <v>-1.877514528386226E-2</v>
      </c>
      <c r="AQ808" s="17">
        <f t="shared" ca="1" si="692"/>
        <v>2.5680534155110291E-3</v>
      </c>
      <c r="AS808" s="17">
        <f t="shared" ca="1" si="693"/>
        <v>2.2057994147868909E-2</v>
      </c>
      <c r="AT808" s="17">
        <f t="shared" ca="1" si="694"/>
        <v>5.4311033416827748E-2</v>
      </c>
      <c r="AU808" s="17">
        <f t="shared" ca="1" si="695"/>
        <v>7.4349122482650909E-3</v>
      </c>
      <c r="AV808" s="17">
        <f t="shared" ca="1" si="696"/>
        <v>1.5051475943057335E-2</v>
      </c>
      <c r="AW808" s="17">
        <f t="shared" ca="1" si="697"/>
        <v>1.8699821102308167E-2</v>
      </c>
      <c r="AX808" s="17">
        <f t="shared" ca="1" si="698"/>
        <v>1.4995052505203166E-2</v>
      </c>
      <c r="AY808" s="17">
        <f t="shared" ca="1" si="699"/>
        <v>2.9765411542799658E-2</v>
      </c>
      <c r="AZ808" s="17">
        <f t="shared" ca="1" si="700"/>
        <v>2.0069620549671985E-2</v>
      </c>
      <c r="BA808" s="17">
        <f t="shared" ca="1" si="701"/>
        <v>-1.0953799080804516E-2</v>
      </c>
      <c r="BB808" s="17">
        <f t="shared" ca="1" si="702"/>
        <v>6.3424005856499877E-2</v>
      </c>
      <c r="BC808" s="17">
        <f t="shared" ca="1" si="703"/>
        <v>0.41017036774120852</v>
      </c>
      <c r="BD808" s="17">
        <f t="shared" ca="1" si="704"/>
        <v>0.14271550889081341</v>
      </c>
      <c r="BE808" s="17">
        <f t="shared" ca="1" si="705"/>
        <v>3.3469921873682251E-2</v>
      </c>
      <c r="BG808" s="17">
        <f t="shared" ca="1" si="706"/>
        <v>1.8381968260133164E-2</v>
      </c>
      <c r="BH808" s="17">
        <f t="shared" ca="1" si="707"/>
        <v>2.8621095438355448E-2</v>
      </c>
      <c r="BI808" s="17">
        <f t="shared" ca="1" si="708"/>
        <v>1.3077862044810429E-2</v>
      </c>
      <c r="BJ808" s="17">
        <f t="shared" ca="1" si="709"/>
        <v>1.6988841935666077E-2</v>
      </c>
      <c r="BK808" s="17">
        <f t="shared" ca="1" si="710"/>
        <v>1.8743734684784963E-2</v>
      </c>
      <c r="BL808" s="17">
        <f t="shared" ca="1" si="711"/>
        <v>1.6924946345158398E-2</v>
      </c>
      <c r="BM808" s="17">
        <f t="shared" ca="1" si="712"/>
        <v>2.2283438586260251E-2</v>
      </c>
      <c r="BN808" s="17">
        <f t="shared" ca="1" si="713"/>
        <v>1.8081000000000236E-2</v>
      </c>
      <c r="BO808" s="17">
        <f t="shared" ca="1" si="714"/>
        <v>7.3936901730640159E-3</v>
      </c>
      <c r="BP808" s="17">
        <f t="shared" ca="1" si="715"/>
        <v>2.7114010485009166E-2</v>
      </c>
      <c r="BQ808" s="17">
        <f t="shared" ca="1" si="716"/>
        <v>0.10628511289435782</v>
      </c>
      <c r="BR808" s="17">
        <f t="shared" ca="1" si="717"/>
        <v>5.9972623016026905E-2</v>
      </c>
      <c r="BS808" s="17">
        <f t="shared" ca="1" si="718"/>
        <v>1.5547836349394384E-2</v>
      </c>
      <c r="BX808">
        <f>IF('Macrobond Imports'!FG807="","",'Macrobond Imports'!FG807)</f>
        <v>264.8</v>
      </c>
      <c r="BY808">
        <f>IF('Macrobond Imports'!AI807="","",'Macrobond Imports'!AI807)</f>
        <v>115.8</v>
      </c>
      <c r="CA808" s="37">
        <f t="shared" ca="1" si="719"/>
        <v>0.17116320212295455</v>
      </c>
      <c r="CB808" s="37">
        <f t="shared" ca="1" si="720"/>
        <v>6.9565217391303058E-3</v>
      </c>
    </row>
    <row r="809" spans="1:80" x14ac:dyDescent="0.25">
      <c r="A809" s="10">
        <f>IF('Macrobond Imports'!A808="","",'Macrobond Imports'!A808)</f>
        <v>41699</v>
      </c>
      <c r="B809" s="9">
        <f>IF('Macrobond Imports'!B808="","",'Macrobond Imports'!B808)</f>
        <v>110.7</v>
      </c>
      <c r="C809" s="9">
        <f>IF('Macrobond Imports'!C808="","",'Macrobond Imports'!C808)</f>
        <v>114.5</v>
      </c>
      <c r="D809" s="9">
        <f>IF('Macrobond Imports'!Z808="","",'Macrobond Imports'!Z808)</f>
        <v>108.6</v>
      </c>
      <c r="E809" s="9">
        <f>IF('Macrobond Imports'!BH808="","",'Macrobond Imports'!BH808)</f>
        <v>107.6</v>
      </c>
      <c r="F809" s="9">
        <f>IF('Macrobond Imports'!BJ808="","",'Macrobond Imports'!BJ808)</f>
        <v>108.6</v>
      </c>
      <c r="G809" s="9">
        <f>IF('Macrobond Imports'!BK808="","",'Macrobond Imports'!BK808)</f>
        <v>108.1</v>
      </c>
      <c r="H809" s="9">
        <f>IF('Macrobond Imports'!BL808="","",'Macrobond Imports'!BL808)</f>
        <v>109.8</v>
      </c>
      <c r="I809" s="9">
        <f>IF('Macrobond Imports'!BS808="","",'Macrobond Imports'!BS808)</f>
        <v>101.1</v>
      </c>
      <c r="J809" s="9">
        <f>IF('Macrobond Imports'!AA808="","",'Macrobond Imports'!AA808)</f>
        <v>109.5</v>
      </c>
      <c r="K809" s="9">
        <f>IF('Macrobond Imports'!DF808="","",'Macrobond Imports'!DF808)</f>
        <v>203.5</v>
      </c>
      <c r="L809" s="9">
        <f>IF('Macrobond Imports'!EA808="","",'Macrobond Imports'!EA808)</f>
        <v>260.89999999999998</v>
      </c>
      <c r="M809" s="9">
        <f>IF('Macrobond Imports'!FA808="","",'Macrobond Imports'!FA808)</f>
        <v>221.3</v>
      </c>
      <c r="N809" s="9">
        <f>IF('Macrobond Imports'!FC808="","",'Macrobond Imports'!FC808)</f>
        <v>194.8</v>
      </c>
      <c r="P809" s="16">
        <f t="shared" si="666"/>
        <v>41699</v>
      </c>
      <c r="Q809" s="17">
        <f t="shared" si="667"/>
        <v>3.6264732547597323E-3</v>
      </c>
      <c r="R809" s="17">
        <f t="shared" si="668"/>
        <v>2.6269702276706663E-3</v>
      </c>
      <c r="S809" s="17">
        <f t="shared" si="669"/>
        <v>4.6253469010175685E-3</v>
      </c>
      <c r="T809" s="17">
        <f t="shared" si="670"/>
        <v>2.7958993476233651E-3</v>
      </c>
      <c r="U809" s="17">
        <f t="shared" si="671"/>
        <v>3.696857670979492E-3</v>
      </c>
      <c r="V809" s="17">
        <f t="shared" si="672"/>
        <v>3.714020427112219E-3</v>
      </c>
      <c r="W809" s="17">
        <f t="shared" si="673"/>
        <v>2.739726027397138E-3</v>
      </c>
      <c r="X809" s="17">
        <f t="shared" si="674"/>
        <v>1.9821605550047749E-3</v>
      </c>
      <c r="Y809" s="17">
        <f t="shared" si="675"/>
        <v>6.4338235294116863E-3</v>
      </c>
      <c r="Z809" s="17">
        <f t="shared" si="676"/>
        <v>1.4763779527560139E-3</v>
      </c>
      <c r="AA809" s="17">
        <f t="shared" si="677"/>
        <v>3.8476337052713028E-3</v>
      </c>
      <c r="AB809" s="17">
        <f t="shared" si="678"/>
        <v>8.2004555808656843E-3</v>
      </c>
      <c r="AC809" s="17">
        <f t="shared" si="679"/>
        <v>-2.049180327868716E-3</v>
      </c>
      <c r="AE809" s="17">
        <f t="shared" ca="1" si="680"/>
        <v>1.6528925619834656E-2</v>
      </c>
      <c r="AF809" s="17">
        <f t="shared" ca="1" si="681"/>
        <v>1.5070921985815611E-2</v>
      </c>
      <c r="AG809" s="17">
        <f t="shared" ca="1" si="682"/>
        <v>1.7806935332708385E-2</v>
      </c>
      <c r="AH809" s="17">
        <f t="shared" ca="1" si="683"/>
        <v>1.7013232514177634E-2</v>
      </c>
      <c r="AI809" s="17">
        <f t="shared" ca="1" si="684"/>
        <v>1.7806935332708385E-2</v>
      </c>
      <c r="AJ809" s="17">
        <f t="shared" ca="1" si="685"/>
        <v>1.5977443609022535E-2</v>
      </c>
      <c r="AK809" s="17">
        <f t="shared" ca="1" si="686"/>
        <v>1.6666666666666607E-2</v>
      </c>
      <c r="AL809" s="17" t="str">
        <f t="shared" ca="1" si="687"/>
        <v/>
      </c>
      <c r="AM809" s="17">
        <f t="shared" ca="1" si="688"/>
        <v>1.5769944341373021E-2</v>
      </c>
      <c r="AN809" s="17">
        <f t="shared" ca="1" si="689"/>
        <v>9.4246031746032521E-3</v>
      </c>
      <c r="AO809" s="17">
        <f t="shared" ca="1" si="690"/>
        <v>5.4993934492518992E-2</v>
      </c>
      <c r="AP809" s="17">
        <f t="shared" ca="1" si="691"/>
        <v>2.9781293624941751E-2</v>
      </c>
      <c r="AQ809" s="17">
        <f t="shared" ca="1" si="692"/>
        <v>2.057613168724215E-3</v>
      </c>
      <c r="AS809" s="17">
        <f t="shared" ca="1" si="693"/>
        <v>3.319221002899031E-2</v>
      </c>
      <c r="AT809" s="17">
        <f t="shared" ca="1" si="694"/>
        <v>4.6733778623913036E-2</v>
      </c>
      <c r="AU809" s="17">
        <f t="shared" ca="1" si="695"/>
        <v>3.0016679809009572E-2</v>
      </c>
      <c r="AV809" s="17">
        <f t="shared" ca="1" si="696"/>
        <v>2.6451100049372567E-2</v>
      </c>
      <c r="AW809" s="17">
        <f t="shared" ca="1" si="697"/>
        <v>3.3847514095493469E-2</v>
      </c>
      <c r="AX809" s="17">
        <f t="shared" ca="1" si="698"/>
        <v>3.0158114861100094E-2</v>
      </c>
      <c r="AY809" s="17">
        <f t="shared" ca="1" si="699"/>
        <v>2.9682587616028933E-2</v>
      </c>
      <c r="AZ809" s="17">
        <f t="shared" ca="1" si="700"/>
        <v>1.5983699478930191E-2</v>
      </c>
      <c r="BA809" s="17">
        <f t="shared" ca="1" si="701"/>
        <v>6.0646584960311944E-2</v>
      </c>
      <c r="BB809" s="17">
        <f t="shared" ca="1" si="702"/>
        <v>5.0687159034263018E-2</v>
      </c>
      <c r="BC809" s="17">
        <f t="shared" ca="1" si="703"/>
        <v>0.33102513633905661</v>
      </c>
      <c r="BD809" s="17">
        <f t="shared" ca="1" si="704"/>
        <v>0.1266487718070386</v>
      </c>
      <c r="BE809" s="17">
        <f t="shared" ca="1" si="705"/>
        <v>1.6597156116064937E-2</v>
      </c>
      <c r="BG809" s="17">
        <f t="shared" ca="1" si="706"/>
        <v>2.5781631257382198E-2</v>
      </c>
      <c r="BH809" s="17">
        <f t="shared" ca="1" si="707"/>
        <v>3.7715612770861551E-2</v>
      </c>
      <c r="BI809" s="17">
        <f t="shared" ca="1" si="708"/>
        <v>2.0569821525148635E-2</v>
      </c>
      <c r="BJ809" s="17">
        <f t="shared" ca="1" si="709"/>
        <v>2.0763957768520136E-2</v>
      </c>
      <c r="BK809" s="17">
        <f t="shared" ca="1" si="710"/>
        <v>2.4377914566557246E-2</v>
      </c>
      <c r="BL809" s="17">
        <f t="shared" ca="1" si="711"/>
        <v>2.2576899281651963E-2</v>
      </c>
      <c r="BM809" s="17">
        <f t="shared" ca="1" si="712"/>
        <v>2.7892665034798814E-2</v>
      </c>
      <c r="BN809" s="17">
        <f t="shared" ca="1" si="713"/>
        <v>2.007982027962063E-2</v>
      </c>
      <c r="BO809" s="17">
        <f t="shared" ca="1" si="714"/>
        <v>1.6643264857605145E-2</v>
      </c>
      <c r="BP809" s="17">
        <f t="shared" ca="1" si="715"/>
        <v>3.1177415627825944E-2</v>
      </c>
      <c r="BQ809" s="17">
        <f t="shared" ca="1" si="716"/>
        <v>0.12024834498393333</v>
      </c>
      <c r="BR809" s="17">
        <f t="shared" ca="1" si="717"/>
        <v>9.2750746426180086E-2</v>
      </c>
      <c r="BS809" s="17">
        <f t="shared" ca="1" si="718"/>
        <v>1.1390019480438385E-2</v>
      </c>
      <c r="BX809">
        <f>IF('Macrobond Imports'!FG808="","",'Macrobond Imports'!FG808)</f>
        <v>255.1</v>
      </c>
      <c r="BY809">
        <f>IF('Macrobond Imports'!AI808="","",'Macrobond Imports'!AI808)</f>
        <v>116.6</v>
      </c>
      <c r="CA809" s="37">
        <f t="shared" ca="1" si="719"/>
        <v>0.12826183104820865</v>
      </c>
      <c r="CB809" s="37">
        <f t="shared" ca="1" si="720"/>
        <v>1.1274934952298254E-2</v>
      </c>
    </row>
    <row r="810" spans="1:80" x14ac:dyDescent="0.25">
      <c r="A810" s="10">
        <f>IF('Macrobond Imports'!A809="","",'Macrobond Imports'!A809)</f>
        <v>41730</v>
      </c>
      <c r="B810" s="9">
        <f>IF('Macrobond Imports'!B809="","",'Macrobond Imports'!B809)</f>
        <v>110.8</v>
      </c>
      <c r="C810" s="9">
        <f>IF('Macrobond Imports'!C809="","",'Macrobond Imports'!C809)</f>
        <v>115</v>
      </c>
      <c r="D810" s="9">
        <f>IF('Macrobond Imports'!Z809="","",'Macrobond Imports'!Z809)</f>
        <v>108.5</v>
      </c>
      <c r="E810" s="9">
        <f>IF('Macrobond Imports'!BH809="","",'Macrobond Imports'!BH809)</f>
        <v>107.6</v>
      </c>
      <c r="F810" s="9">
        <f>IF('Macrobond Imports'!BJ809="","",'Macrobond Imports'!BJ809)</f>
        <v>108.5</v>
      </c>
      <c r="G810" s="9">
        <f>IF('Macrobond Imports'!BK809="","",'Macrobond Imports'!BK809)</f>
        <v>108.2</v>
      </c>
      <c r="H810" s="9">
        <f>IF('Macrobond Imports'!BL809="","",'Macrobond Imports'!BL809)</f>
        <v>110.1</v>
      </c>
      <c r="I810" s="9">
        <f>IF('Macrobond Imports'!BS809="","",'Macrobond Imports'!BS809)</f>
        <v>101.3</v>
      </c>
      <c r="J810" s="9">
        <f>IF('Macrobond Imports'!AA809="","",'Macrobond Imports'!AA809)</f>
        <v>108.9</v>
      </c>
      <c r="K810" s="9">
        <f>IF('Macrobond Imports'!DF809="","",'Macrobond Imports'!DF809)</f>
        <v>203.9</v>
      </c>
      <c r="L810" s="9">
        <f>IF('Macrobond Imports'!EA809="","",'Macrobond Imports'!EA809)</f>
        <v>263.7</v>
      </c>
      <c r="M810" s="9">
        <f>IF('Macrobond Imports'!FA809="","",'Macrobond Imports'!FA809)</f>
        <v>219.9</v>
      </c>
      <c r="N810" s="9">
        <f>IF('Macrobond Imports'!FC809="","",'Macrobond Imports'!FC809)</f>
        <v>195.1</v>
      </c>
      <c r="P810" s="16">
        <f t="shared" si="666"/>
        <v>41730</v>
      </c>
      <c r="Q810" s="17">
        <f t="shared" si="667"/>
        <v>9.0334236675704283E-4</v>
      </c>
      <c r="R810" s="17">
        <f t="shared" si="668"/>
        <v>4.366812227074135E-3</v>
      </c>
      <c r="S810" s="17">
        <f t="shared" si="669"/>
        <v>-9.2081031307544858E-4</v>
      </c>
      <c r="T810" s="17">
        <f t="shared" si="670"/>
        <v>0</v>
      </c>
      <c r="U810" s="17">
        <f t="shared" si="671"/>
        <v>-9.2081031307544858E-4</v>
      </c>
      <c r="V810" s="17">
        <f t="shared" si="672"/>
        <v>9.2506938020364693E-4</v>
      </c>
      <c r="W810" s="17">
        <f t="shared" si="673"/>
        <v>2.732240437158362E-3</v>
      </c>
      <c r="X810" s="17">
        <f t="shared" si="674"/>
        <v>1.9782393669633969E-3</v>
      </c>
      <c r="Y810" s="17">
        <f t="shared" si="675"/>
        <v>-5.479452054794498E-3</v>
      </c>
      <c r="Z810" s="17">
        <f t="shared" si="676"/>
        <v>1.9656019656020263E-3</v>
      </c>
      <c r="AA810" s="17">
        <f t="shared" si="677"/>
        <v>1.0732081257186721E-2</v>
      </c>
      <c r="AB810" s="17">
        <f t="shared" si="678"/>
        <v>-6.3262539539087337E-3</v>
      </c>
      <c r="AC810" s="17">
        <f t="shared" si="679"/>
        <v>1.5400410677617327E-3</v>
      </c>
      <c r="AE810" s="17">
        <f t="shared" ca="1" si="680"/>
        <v>1.9319227230910618E-2</v>
      </c>
      <c r="AF810" s="17">
        <f t="shared" ca="1" si="681"/>
        <v>2.6785714285714191E-2</v>
      </c>
      <c r="AG810" s="17">
        <f t="shared" ca="1" si="682"/>
        <v>1.5917602996254665E-2</v>
      </c>
      <c r="AH810" s="17">
        <f t="shared" ca="1" si="683"/>
        <v>1.5094339622641506E-2</v>
      </c>
      <c r="AI810" s="17">
        <f t="shared" ca="1" si="684"/>
        <v>1.6869728209934376E-2</v>
      </c>
      <c r="AJ810" s="17">
        <f t="shared" ca="1" si="685"/>
        <v>1.6917293233082775E-2</v>
      </c>
      <c r="AK810" s="17">
        <f t="shared" ca="1" si="686"/>
        <v>2.228412256267398E-2</v>
      </c>
      <c r="AL810" s="17" t="str">
        <f t="shared" ca="1" si="687"/>
        <v/>
      </c>
      <c r="AM810" s="17">
        <f t="shared" ca="1" si="688"/>
        <v>6.4695009242143886E-3</v>
      </c>
      <c r="AN810" s="17">
        <f t="shared" ca="1" si="689"/>
        <v>1.6957605985037372E-2</v>
      </c>
      <c r="AO810" s="17">
        <f t="shared" ca="1" si="690"/>
        <v>6.5885206143896369E-2</v>
      </c>
      <c r="AP810" s="17">
        <f t="shared" ca="1" si="691"/>
        <v>3.5310734463276816E-2</v>
      </c>
      <c r="AQ810" s="17">
        <f t="shared" ca="1" si="692"/>
        <v>6.1887570912841916E-3</v>
      </c>
      <c r="AS810" s="17">
        <f t="shared" ca="1" si="693"/>
        <v>2.5674989643274637E-2</v>
      </c>
      <c r="AT810" s="17">
        <f t="shared" ca="1" si="694"/>
        <v>3.919360402031935E-2</v>
      </c>
      <c r="AU810" s="17">
        <f t="shared" ca="1" si="695"/>
        <v>2.242903475706326E-2</v>
      </c>
      <c r="AV810" s="17">
        <f t="shared" ca="1" si="696"/>
        <v>1.8805315065710815E-2</v>
      </c>
      <c r="AW810" s="17">
        <f t="shared" ca="1" si="697"/>
        <v>1.864751671707765E-2</v>
      </c>
      <c r="AX810" s="17">
        <f t="shared" ca="1" si="698"/>
        <v>2.6302025619672209E-2</v>
      </c>
      <c r="AY810" s="17">
        <f t="shared" ca="1" si="699"/>
        <v>2.5840847133164591E-2</v>
      </c>
      <c r="AZ810" s="17">
        <f t="shared" ca="1" si="700"/>
        <v>1.5951828948780999E-2</v>
      </c>
      <c r="BA810" s="17">
        <f t="shared" ca="1" si="701"/>
        <v>2.6130215211312757E-2</v>
      </c>
      <c r="BB810" s="17">
        <f t="shared" ca="1" si="702"/>
        <v>2.7942430633194126E-2</v>
      </c>
      <c r="BC810" s="17">
        <f t="shared" ca="1" si="703"/>
        <v>0.29283783634018268</v>
      </c>
      <c r="BD810" s="17">
        <f t="shared" ca="1" si="704"/>
        <v>3.1530164717074927E-2</v>
      </c>
      <c r="BE810" s="17">
        <f t="shared" ca="1" si="705"/>
        <v>1.0317170252085672E-2</v>
      </c>
      <c r="BG810" s="17">
        <f t="shared" ca="1" si="706"/>
        <v>2.3885240090907089E-2</v>
      </c>
      <c r="BH810" s="17">
        <f t="shared" ca="1" si="707"/>
        <v>4.4938271604938018E-2</v>
      </c>
      <c r="BI810" s="17">
        <f t="shared" ca="1" si="708"/>
        <v>1.3029178613594317E-2</v>
      </c>
      <c r="BJ810" s="17">
        <f t="shared" ca="1" si="709"/>
        <v>1.6940875142403611E-2</v>
      </c>
      <c r="BK810" s="17">
        <f t="shared" ca="1" si="710"/>
        <v>1.8691184424012963E-2</v>
      </c>
      <c r="BL810" s="17">
        <f t="shared" ca="1" si="711"/>
        <v>2.0647038771936188E-2</v>
      </c>
      <c r="BM810" s="17">
        <f t="shared" ca="1" si="712"/>
        <v>2.9710548111023583E-2</v>
      </c>
      <c r="BN810" s="17">
        <f t="shared" ca="1" si="713"/>
        <v>2.0039582150855217E-2</v>
      </c>
      <c r="BO810" s="17">
        <f t="shared" ca="1" si="714"/>
        <v>1.8390800713667943E-3</v>
      </c>
      <c r="BP810" s="17">
        <f t="shared" ca="1" si="715"/>
        <v>3.7304603488419907E-2</v>
      </c>
      <c r="BQ810" s="17">
        <f t="shared" ca="1" si="716"/>
        <v>0.17375947697943861</v>
      </c>
      <c r="BR810" s="17">
        <f t="shared" ca="1" si="717"/>
        <v>7.2878322320040212E-2</v>
      </c>
      <c r="BS810" s="17">
        <f t="shared" ca="1" si="718"/>
        <v>1.5555898248070577E-2</v>
      </c>
      <c r="BX810">
        <f>IF('Macrobond Imports'!FG809="","",'Macrobond Imports'!FG809)</f>
        <v>252.6</v>
      </c>
      <c r="BY810">
        <f>IF('Macrobond Imports'!AI809="","",'Macrobond Imports'!AI809)</f>
        <v>117.7</v>
      </c>
      <c r="CA810" s="37">
        <f t="shared" ca="1" si="719"/>
        <v>6.8527918781725816E-2</v>
      </c>
      <c r="CB810" s="37">
        <f t="shared" ca="1" si="720"/>
        <v>2.8846153846153744E-2</v>
      </c>
    </row>
    <row r="811" spans="1:80" x14ac:dyDescent="0.25">
      <c r="A811" s="10">
        <f>IF('Macrobond Imports'!A810="","",'Macrobond Imports'!A810)</f>
        <v>41760</v>
      </c>
      <c r="B811" s="9">
        <f>IF('Macrobond Imports'!B810="","",'Macrobond Imports'!B810)</f>
        <v>111</v>
      </c>
      <c r="C811" s="9">
        <f>IF('Macrobond Imports'!C810="","",'Macrobond Imports'!C810)</f>
        <v>114.6</v>
      </c>
      <c r="D811" s="9">
        <f>IF('Macrobond Imports'!Z810="","",'Macrobond Imports'!Z810)</f>
        <v>108.9</v>
      </c>
      <c r="E811" s="9">
        <f>IF('Macrobond Imports'!BH810="","",'Macrobond Imports'!BH810)</f>
        <v>107.9</v>
      </c>
      <c r="F811" s="9">
        <f>IF('Macrobond Imports'!BJ810="","",'Macrobond Imports'!BJ810)</f>
        <v>108.8</v>
      </c>
      <c r="G811" s="9">
        <f>IF('Macrobond Imports'!BK810="","",'Macrobond Imports'!BK810)</f>
        <v>108.5</v>
      </c>
      <c r="H811" s="9">
        <f>IF('Macrobond Imports'!BL810="","",'Macrobond Imports'!BL810)</f>
        <v>110</v>
      </c>
      <c r="I811" s="9">
        <f>IF('Macrobond Imports'!BS810="","",'Macrobond Imports'!BS810)</f>
        <v>101.3</v>
      </c>
      <c r="J811" s="9">
        <f>IF('Macrobond Imports'!AA810="","",'Macrobond Imports'!AA810)</f>
        <v>110.2</v>
      </c>
      <c r="K811" s="9">
        <f>IF('Macrobond Imports'!DF810="","",'Macrobond Imports'!DF810)</f>
        <v>203.1</v>
      </c>
      <c r="L811" s="9">
        <f>IF('Macrobond Imports'!EA810="","",'Macrobond Imports'!EA810)</f>
        <v>260.3</v>
      </c>
      <c r="M811" s="9">
        <f>IF('Macrobond Imports'!FA810="","",'Macrobond Imports'!FA810)</f>
        <v>217.4</v>
      </c>
      <c r="N811" s="9">
        <f>IF('Macrobond Imports'!FC810="","",'Macrobond Imports'!FC810)</f>
        <v>195</v>
      </c>
      <c r="P811" s="16">
        <f t="shared" si="666"/>
        <v>41760</v>
      </c>
      <c r="Q811" s="17">
        <f t="shared" si="667"/>
        <v>1.8050541516245744E-3</v>
      </c>
      <c r="R811" s="17">
        <f t="shared" si="668"/>
        <v>-3.4782608695652639E-3</v>
      </c>
      <c r="S811" s="17">
        <f t="shared" si="669"/>
        <v>3.6866359447005337E-3</v>
      </c>
      <c r="T811" s="17">
        <f t="shared" si="670"/>
        <v>2.7881040892194786E-3</v>
      </c>
      <c r="U811" s="17">
        <f t="shared" si="671"/>
        <v>2.7649769585254003E-3</v>
      </c>
      <c r="V811" s="17">
        <f t="shared" si="672"/>
        <v>2.7726432532346745E-3</v>
      </c>
      <c r="W811" s="17">
        <f t="shared" si="673"/>
        <v>-9.0826521344222755E-4</v>
      </c>
      <c r="X811" s="17">
        <f t="shared" si="674"/>
        <v>0</v>
      </c>
      <c r="Y811" s="17">
        <f t="shared" si="675"/>
        <v>1.1937557392102782E-2</v>
      </c>
      <c r="Z811" s="17">
        <f t="shared" si="676"/>
        <v>-3.9234919077979491E-3</v>
      </c>
      <c r="AA811" s="17">
        <f t="shared" si="677"/>
        <v>-1.2893439514599869E-2</v>
      </c>
      <c r="AB811" s="17">
        <f t="shared" si="678"/>
        <v>-1.1368804001819055E-2</v>
      </c>
      <c r="AC811" s="17">
        <f t="shared" si="679"/>
        <v>-5.125576627370565E-4</v>
      </c>
      <c r="AE811" s="17">
        <f t="shared" ca="1" si="680"/>
        <v>2.2099447513812098E-2</v>
      </c>
      <c r="AF811" s="17">
        <f t="shared" ca="1" si="681"/>
        <v>2.0480854853072161E-2</v>
      </c>
      <c r="AG811" s="17">
        <f t="shared" ca="1" si="682"/>
        <v>2.2535211267605604E-2</v>
      </c>
      <c r="AH811" s="17">
        <f t="shared" ca="1" si="683"/>
        <v>2.081362346263016E-2</v>
      </c>
      <c r="AI811" s="17">
        <f t="shared" ca="1" si="684"/>
        <v>2.1596244131455444E-2</v>
      </c>
      <c r="AJ811" s="17">
        <f t="shared" ca="1" si="685"/>
        <v>2.1657250470809686E-2</v>
      </c>
      <c r="AK811" s="17">
        <f t="shared" ca="1" si="686"/>
        <v>2.0408163265306145E-2</v>
      </c>
      <c r="AL811" s="17" t="str">
        <f t="shared" ca="1" si="687"/>
        <v/>
      </c>
      <c r="AM811" s="17">
        <f t="shared" ca="1" si="688"/>
        <v>2.9906542056074903E-2</v>
      </c>
      <c r="AN811" s="17">
        <f t="shared" ca="1" si="689"/>
        <v>1.4485514485514495E-2</v>
      </c>
      <c r="AO811" s="17">
        <f t="shared" ca="1" si="690"/>
        <v>4.0783686525389884E-2</v>
      </c>
      <c r="AP811" s="17">
        <f t="shared" ca="1" si="691"/>
        <v>2.9843675982946571E-2</v>
      </c>
      <c r="AQ811" s="17">
        <f t="shared" ca="1" si="692"/>
        <v>7.2314049586776896E-3</v>
      </c>
      <c r="AS811" s="17">
        <f t="shared" ca="1" si="693"/>
        <v>2.5627992110731412E-2</v>
      </c>
      <c r="AT811" s="17">
        <f t="shared" ca="1" si="694"/>
        <v>1.408429029203373E-2</v>
      </c>
      <c r="AU811" s="17">
        <f t="shared" ca="1" si="695"/>
        <v>2.9932453716371654E-2</v>
      </c>
      <c r="AV811" s="17">
        <f t="shared" ca="1" si="696"/>
        <v>2.255550441678067E-2</v>
      </c>
      <c r="AW811" s="17">
        <f t="shared" ca="1" si="697"/>
        <v>2.2366330260815914E-2</v>
      </c>
      <c r="AX811" s="17">
        <f t="shared" ca="1" si="698"/>
        <v>3.0044860598975376E-2</v>
      </c>
      <c r="AY811" s="17">
        <f t="shared" ca="1" si="699"/>
        <v>1.83903230893947E-2</v>
      </c>
      <c r="AZ811" s="17">
        <f t="shared" ca="1" si="700"/>
        <v>1.5951828948780999E-2</v>
      </c>
      <c r="BA811" s="17">
        <f t="shared" ca="1" si="701"/>
        <v>5.2472596007461902E-2</v>
      </c>
      <c r="BB811" s="17">
        <f t="shared" ca="1" si="702"/>
        <v>-1.9670512857909994E-3</v>
      </c>
      <c r="BC811" s="17">
        <f t="shared" ca="1" si="703"/>
        <v>6.1704406299054604E-3</v>
      </c>
      <c r="BD811" s="17">
        <f t="shared" ca="1" si="704"/>
        <v>-3.7723099438522922E-2</v>
      </c>
      <c r="BE811" s="17">
        <f t="shared" ca="1" si="705"/>
        <v>-4.0920662470089741E-3</v>
      </c>
      <c r="BG811" s="17">
        <f t="shared" ca="1" si="706"/>
        <v>2.3841437117388953E-2</v>
      </c>
      <c r="BH811" s="17">
        <f t="shared" ca="1" si="707"/>
        <v>3.4002058058669293E-2</v>
      </c>
      <c r="BI811" s="17">
        <f t="shared" ca="1" si="708"/>
        <v>1.8621574055543766E-2</v>
      </c>
      <c r="BJ811" s="17">
        <f t="shared" ca="1" si="709"/>
        <v>1.8796581262398471E-2</v>
      </c>
      <c r="BK811" s="17">
        <f t="shared" ca="1" si="710"/>
        <v>2.0531429078848529E-2</v>
      </c>
      <c r="BL811" s="17">
        <f t="shared" ca="1" si="711"/>
        <v>2.2492267631580409E-2</v>
      </c>
      <c r="BM811" s="17">
        <f t="shared" ca="1" si="712"/>
        <v>2.4062073395629158E-2</v>
      </c>
      <c r="BN811" s="17">
        <f t="shared" ca="1" si="713"/>
        <v>1.8008642719956836E-2</v>
      </c>
      <c r="BO811" s="17">
        <f t="shared" ca="1" si="714"/>
        <v>2.0266642918773226E-2</v>
      </c>
      <c r="BP811" s="17">
        <f t="shared" ca="1" si="715"/>
        <v>3.0209782664889495E-2</v>
      </c>
      <c r="BQ811" s="17">
        <f t="shared" ca="1" si="716"/>
        <v>0.19116402744265604</v>
      </c>
      <c r="BR811" s="17">
        <f t="shared" ca="1" si="717"/>
        <v>4.8622304797577343E-2</v>
      </c>
      <c r="BS811" s="17">
        <f t="shared" ca="1" si="718"/>
        <v>1.4515103135031682E-2</v>
      </c>
      <c r="BX811">
        <f>IF('Macrobond Imports'!FG810="","",'Macrobond Imports'!FG810)</f>
        <v>250.6</v>
      </c>
      <c r="BY811">
        <f>IF('Macrobond Imports'!AI810="","",'Macrobond Imports'!AI810)</f>
        <v>118.3</v>
      </c>
      <c r="CA811" s="37">
        <f t="shared" ca="1" si="719"/>
        <v>4.2863087806908062E-2</v>
      </c>
      <c r="CB811" s="37">
        <f t="shared" ca="1" si="720"/>
        <v>3.409090909090895E-2</v>
      </c>
    </row>
    <row r="812" spans="1:80" x14ac:dyDescent="0.25">
      <c r="A812" s="10">
        <f>IF('Macrobond Imports'!A811="","",'Macrobond Imports'!A811)</f>
        <v>41791</v>
      </c>
      <c r="B812" s="9">
        <f>IF('Macrobond Imports'!B811="","",'Macrobond Imports'!B811)</f>
        <v>110.9</v>
      </c>
      <c r="C812" s="9">
        <f>IF('Macrobond Imports'!C811="","",'Macrobond Imports'!C811)</f>
        <v>114.6</v>
      </c>
      <c r="D812" s="9">
        <f>IF('Macrobond Imports'!Z811="","",'Macrobond Imports'!Z811)</f>
        <v>108.8</v>
      </c>
      <c r="E812" s="9">
        <f>IF('Macrobond Imports'!BH811="","",'Macrobond Imports'!BH811)</f>
        <v>107.9</v>
      </c>
      <c r="F812" s="9">
        <f>IF('Macrobond Imports'!BJ811="","",'Macrobond Imports'!BJ811)</f>
        <v>108.7</v>
      </c>
      <c r="G812" s="9">
        <f>IF('Macrobond Imports'!BK811="","",'Macrobond Imports'!BK811)</f>
        <v>108.4</v>
      </c>
      <c r="H812" s="9">
        <f>IF('Macrobond Imports'!BL811="","",'Macrobond Imports'!BL811)</f>
        <v>110.1</v>
      </c>
      <c r="I812" s="9">
        <f>IF('Macrobond Imports'!BS811="","",'Macrobond Imports'!BS811)</f>
        <v>101.4</v>
      </c>
      <c r="J812" s="9">
        <f>IF('Macrobond Imports'!AA811="","",'Macrobond Imports'!AA811)</f>
        <v>109.5</v>
      </c>
      <c r="K812" s="9">
        <f>IF('Macrobond Imports'!DF811="","",'Macrobond Imports'!DF811)</f>
        <v>202.8</v>
      </c>
      <c r="L812" s="9">
        <f>IF('Macrobond Imports'!EA811="","",'Macrobond Imports'!EA811)</f>
        <v>257.7</v>
      </c>
      <c r="M812" s="9">
        <f>IF('Macrobond Imports'!FA811="","",'Macrobond Imports'!FA811)</f>
        <v>215.7</v>
      </c>
      <c r="N812" s="9">
        <f>IF('Macrobond Imports'!FC811="","",'Macrobond Imports'!FC811)</f>
        <v>195.1</v>
      </c>
      <c r="P812" s="16">
        <f t="shared" si="666"/>
        <v>41791</v>
      </c>
      <c r="Q812" s="17">
        <f t="shared" si="667"/>
        <v>-9.009009009008917E-4</v>
      </c>
      <c r="R812" s="17">
        <f t="shared" si="668"/>
        <v>0</v>
      </c>
      <c r="S812" s="17">
        <f t="shared" si="669"/>
        <v>-9.182736455464191E-4</v>
      </c>
      <c r="T812" s="17">
        <f t="shared" si="670"/>
        <v>0</v>
      </c>
      <c r="U812" s="17">
        <f t="shared" si="671"/>
        <v>-9.1911764705876475E-4</v>
      </c>
      <c r="V812" s="17">
        <f t="shared" si="672"/>
        <v>-9.216589861750224E-4</v>
      </c>
      <c r="W812" s="17">
        <f t="shared" si="673"/>
        <v>9.0909090909074841E-4</v>
      </c>
      <c r="X812" s="17">
        <f t="shared" si="674"/>
        <v>9.8716683119448589E-4</v>
      </c>
      <c r="Y812" s="17">
        <f t="shared" si="675"/>
        <v>-6.3520871143375457E-3</v>
      </c>
      <c r="Z812" s="17">
        <f t="shared" si="676"/>
        <v>-1.4771048744459669E-3</v>
      </c>
      <c r="AA812" s="17">
        <f t="shared" si="677"/>
        <v>-9.9884748367269349E-3</v>
      </c>
      <c r="AB812" s="17">
        <f t="shared" si="678"/>
        <v>-7.8196872125115835E-3</v>
      </c>
      <c r="AC812" s="17">
        <f t="shared" si="679"/>
        <v>5.1282051282042218E-4</v>
      </c>
      <c r="AE812" s="17">
        <f t="shared" ca="1" si="680"/>
        <v>1.7431192660550598E-2</v>
      </c>
      <c r="AF812" s="17">
        <f t="shared" ca="1" si="681"/>
        <v>2.0480854853072161E-2</v>
      </c>
      <c r="AG812" s="17">
        <f t="shared" ca="1" si="682"/>
        <v>1.6822429906542036E-2</v>
      </c>
      <c r="AH812" s="17">
        <f t="shared" ca="1" si="683"/>
        <v>1.6965127238454336E-2</v>
      </c>
      <c r="AI812" s="17">
        <f t="shared" ca="1" si="684"/>
        <v>1.6838166510757757E-2</v>
      </c>
      <c r="AJ812" s="17">
        <f t="shared" ca="1" si="685"/>
        <v>1.6885553470919357E-2</v>
      </c>
      <c r="AK812" s="17">
        <f t="shared" ca="1" si="686"/>
        <v>1.9444444444444375E-2</v>
      </c>
      <c r="AL812" s="17" t="str">
        <f t="shared" ca="1" si="687"/>
        <v/>
      </c>
      <c r="AM812" s="17">
        <f t="shared" ca="1" si="688"/>
        <v>1.388888888888884E-2</v>
      </c>
      <c r="AN812" s="17">
        <f t="shared" ca="1" si="689"/>
        <v>1.3493253373313419E-2</v>
      </c>
      <c r="AO812" s="17">
        <f t="shared" ca="1" si="690"/>
        <v>3.5771704180064257E-2</v>
      </c>
      <c r="AP812" s="17">
        <f t="shared" ca="1" si="691"/>
        <v>2.1306818181818121E-2</v>
      </c>
      <c r="AQ812" s="17">
        <f t="shared" ca="1" si="692"/>
        <v>8.2687338501292729E-3</v>
      </c>
      <c r="AS812" s="17">
        <f t="shared" ca="1" si="693"/>
        <v>7.2463471919375078E-3</v>
      </c>
      <c r="AT812" s="17">
        <f t="shared" ca="1" si="694"/>
        <v>3.4980290186776841E-3</v>
      </c>
      <c r="AU812" s="17">
        <f t="shared" ca="1" si="695"/>
        <v>7.3868568992068173E-3</v>
      </c>
      <c r="AV812" s="17">
        <f t="shared" ca="1" si="696"/>
        <v>1.119914425736046E-2</v>
      </c>
      <c r="AW812" s="17">
        <f t="shared" ca="1" si="697"/>
        <v>3.6883317258067372E-3</v>
      </c>
      <c r="AX812" s="17">
        <f t="shared" ca="1" si="698"/>
        <v>1.1147128799275485E-2</v>
      </c>
      <c r="AY812" s="17">
        <f t="shared" ca="1" si="699"/>
        <v>1.097383421740572E-2</v>
      </c>
      <c r="AZ812" s="17">
        <f t="shared" ca="1" si="700"/>
        <v>1.1922372110712454E-2</v>
      </c>
      <c r="BA812" s="17">
        <f t="shared" ca="1" si="701"/>
        <v>0</v>
      </c>
      <c r="BB812" s="17">
        <f t="shared" ca="1" si="702"/>
        <v>-1.3688382935410082E-2</v>
      </c>
      <c r="BC812" s="17">
        <f t="shared" ca="1" si="703"/>
        <v>-4.8165684747397242E-2</v>
      </c>
      <c r="BD812" s="17">
        <f t="shared" ca="1" si="704"/>
        <v>-9.7442405912267493E-2</v>
      </c>
      <c r="BE812" s="17">
        <f t="shared" ca="1" si="705"/>
        <v>6.1744092458388966E-3</v>
      </c>
      <c r="BG812" s="17">
        <f t="shared" ca="1" si="706"/>
        <v>2.0136794503004429E-2</v>
      </c>
      <c r="BH812" s="17">
        <f t="shared" ca="1" si="707"/>
        <v>2.4887937169898233E-2</v>
      </c>
      <c r="BI812" s="17">
        <f t="shared" ca="1" si="708"/>
        <v>1.8638927994878207E-2</v>
      </c>
      <c r="BJ812" s="17">
        <f t="shared" ca="1" si="709"/>
        <v>1.8796581262398471E-2</v>
      </c>
      <c r="BK812" s="17">
        <f t="shared" ca="1" si="710"/>
        <v>1.865631430889314E-2</v>
      </c>
      <c r="BL812" s="17">
        <f t="shared" ca="1" si="711"/>
        <v>2.0608357819528633E-2</v>
      </c>
      <c r="BM812" s="17">
        <f t="shared" ca="1" si="712"/>
        <v>2.0285329517717221E-2</v>
      </c>
      <c r="BN812" s="17">
        <f t="shared" ca="1" si="713"/>
        <v>1.3951002367735832E-2</v>
      </c>
      <c r="BO812" s="17">
        <f t="shared" ca="1" si="714"/>
        <v>2.9876975643359005E-2</v>
      </c>
      <c r="BP812" s="17">
        <f t="shared" ca="1" si="715"/>
        <v>1.7990643795945616E-2</v>
      </c>
      <c r="BQ812" s="17">
        <f t="shared" ca="1" si="716"/>
        <v>0.12557336465966906</v>
      </c>
      <c r="BR812" s="17">
        <f t="shared" ca="1" si="717"/>
        <v>8.3974439000027434E-3</v>
      </c>
      <c r="BS812" s="17">
        <f t="shared" ca="1" si="718"/>
        <v>1.1372356254649718E-2</v>
      </c>
      <c r="BX812">
        <f>IF('Macrobond Imports'!FG811="","",'Macrobond Imports'!FG811)</f>
        <v>250.9</v>
      </c>
      <c r="BY812">
        <f>IF('Macrobond Imports'!AI811="","",'Macrobond Imports'!AI811)</f>
        <v>118.2</v>
      </c>
      <c r="CA812" s="37">
        <f t="shared" ca="1" si="719"/>
        <v>5.3316540722082362E-2</v>
      </c>
      <c r="CB812" s="37">
        <f t="shared" ca="1" si="720"/>
        <v>2.8720626631853818E-2</v>
      </c>
    </row>
    <row r="813" spans="1:80" x14ac:dyDescent="0.25">
      <c r="A813" s="10">
        <f>IF('Macrobond Imports'!A812="","",'Macrobond Imports'!A812)</f>
        <v>41821</v>
      </c>
      <c r="B813" s="9">
        <f>IF('Macrobond Imports'!B812="","",'Macrobond Imports'!B812)</f>
        <v>111.3</v>
      </c>
      <c r="C813" s="9">
        <f>IF('Macrobond Imports'!C812="","",'Macrobond Imports'!C812)</f>
        <v>114.5</v>
      </c>
      <c r="D813" s="9">
        <f>IF('Macrobond Imports'!Z812="","",'Macrobond Imports'!Z812)</f>
        <v>109.4</v>
      </c>
      <c r="E813" s="9">
        <f>IF('Macrobond Imports'!BH812="","",'Macrobond Imports'!BH812)</f>
        <v>108.4</v>
      </c>
      <c r="F813" s="9">
        <f>IF('Macrobond Imports'!BJ812="","",'Macrobond Imports'!BJ812)</f>
        <v>109.1</v>
      </c>
      <c r="G813" s="9">
        <f>IF('Macrobond Imports'!BK812="","",'Macrobond Imports'!BK812)</f>
        <v>108.9</v>
      </c>
      <c r="H813" s="9">
        <f>IF('Macrobond Imports'!BL812="","",'Macrobond Imports'!BL812)</f>
        <v>110.1</v>
      </c>
      <c r="I813" s="9">
        <f>IF('Macrobond Imports'!BS812="","",'Macrobond Imports'!BS812)</f>
        <v>101.5</v>
      </c>
      <c r="J813" s="9">
        <f>IF('Macrobond Imports'!AA812="","",'Macrobond Imports'!AA812)</f>
        <v>111.3</v>
      </c>
      <c r="K813" s="9">
        <f>IF('Macrobond Imports'!DF812="","",'Macrobond Imports'!DF812)</f>
        <v>203</v>
      </c>
      <c r="L813" s="9">
        <f>IF('Macrobond Imports'!EA812="","",'Macrobond Imports'!EA812)</f>
        <v>253.3</v>
      </c>
      <c r="M813" s="9">
        <f>IF('Macrobond Imports'!FA812="","",'Macrobond Imports'!FA812)</f>
        <v>214</v>
      </c>
      <c r="N813" s="9">
        <f>IF('Macrobond Imports'!FC812="","",'Macrobond Imports'!FC812)</f>
        <v>195.9</v>
      </c>
      <c r="P813" s="16">
        <f t="shared" si="666"/>
        <v>41821</v>
      </c>
      <c r="Q813" s="17">
        <f t="shared" si="667"/>
        <v>3.6068530207393756E-3</v>
      </c>
      <c r="R813" s="17">
        <f t="shared" si="668"/>
        <v>-8.7260034904013128E-4</v>
      </c>
      <c r="S813" s="17">
        <f t="shared" si="669"/>
        <v>5.5147058823530326E-3</v>
      </c>
      <c r="T813" s="17">
        <f t="shared" si="670"/>
        <v>4.633920296570837E-3</v>
      </c>
      <c r="U813" s="17">
        <f t="shared" si="671"/>
        <v>3.6798528058876734E-3</v>
      </c>
      <c r="V813" s="17">
        <f t="shared" si="672"/>
        <v>4.6125461254613587E-3</v>
      </c>
      <c r="W813" s="17">
        <f t="shared" si="673"/>
        <v>0</v>
      </c>
      <c r="X813" s="17">
        <f t="shared" si="674"/>
        <v>9.8619329388549559E-4</v>
      </c>
      <c r="Y813" s="17">
        <f t="shared" si="675"/>
        <v>1.6438356164383494E-2</v>
      </c>
      <c r="Z813" s="17">
        <f t="shared" si="676"/>
        <v>9.8619329388549559E-4</v>
      </c>
      <c r="AA813" s="17">
        <f t="shared" si="677"/>
        <v>-1.7074117190531535E-2</v>
      </c>
      <c r="AB813" s="17">
        <f t="shared" si="678"/>
        <v>-7.8813166434862358E-3</v>
      </c>
      <c r="AC813" s="17">
        <f t="shared" si="679"/>
        <v>4.100461301896452E-3</v>
      </c>
      <c r="AE813" s="17">
        <f t="shared" ca="1" si="680"/>
        <v>1.9230769230769162E-2</v>
      </c>
      <c r="AF813" s="17">
        <f t="shared" ca="1" si="681"/>
        <v>1.9590382902938686E-2</v>
      </c>
      <c r="AG813" s="17">
        <f t="shared" ca="1" si="682"/>
        <v>1.862197392923659E-2</v>
      </c>
      <c r="AH813" s="17">
        <f t="shared" ca="1" si="683"/>
        <v>1.8796992481203034E-2</v>
      </c>
      <c r="AI813" s="17">
        <f t="shared" ca="1" si="684"/>
        <v>1.8674136321195078E-2</v>
      </c>
      <c r="AJ813" s="17">
        <f t="shared" ca="1" si="685"/>
        <v>1.8709073900841977E-2</v>
      </c>
      <c r="AK813" s="17">
        <f t="shared" ca="1" si="686"/>
        <v>1.8501387604070274E-2</v>
      </c>
      <c r="AL813" s="17" t="str">
        <f t="shared" ca="1" si="687"/>
        <v/>
      </c>
      <c r="AM813" s="17">
        <f t="shared" ca="1" si="688"/>
        <v>2.2038567493112948E-2</v>
      </c>
      <c r="AN813" s="17">
        <f t="shared" ca="1" si="689"/>
        <v>1.3986013986013957E-2</v>
      </c>
      <c r="AO813" s="17">
        <f t="shared" ca="1" si="690"/>
        <v>7.9586152009549771E-3</v>
      </c>
      <c r="AP813" s="17">
        <f t="shared" ca="1" si="691"/>
        <v>1.5180265654648917E-2</v>
      </c>
      <c r="AQ813" s="17">
        <f t="shared" ca="1" si="692"/>
        <v>1.3450594930160431E-2</v>
      </c>
      <c r="AS813" s="17">
        <f t="shared" ca="1" si="693"/>
        <v>1.8173092778345667E-2</v>
      </c>
      <c r="AT813" s="17">
        <f t="shared" ca="1" si="694"/>
        <v>-1.7278211198501814E-2</v>
      </c>
      <c r="AU813" s="17">
        <f t="shared" ca="1" si="695"/>
        <v>3.3594846465951234E-2</v>
      </c>
      <c r="AV813" s="17">
        <f t="shared" ca="1" si="696"/>
        <v>3.0073094349461815E-2</v>
      </c>
      <c r="AW813" s="17">
        <f t="shared" ca="1" si="697"/>
        <v>2.2303975377907737E-2</v>
      </c>
      <c r="AX813" s="17">
        <f t="shared" ca="1" si="698"/>
        <v>2.6130215211312757E-2</v>
      </c>
      <c r="AY813" s="17">
        <f t="shared" ca="1" si="699"/>
        <v>0</v>
      </c>
      <c r="AZ813" s="17">
        <f t="shared" ca="1" si="700"/>
        <v>7.9207534089713594E-3</v>
      </c>
      <c r="BA813" s="17">
        <f t="shared" ca="1" si="701"/>
        <v>9.1111513011250533E-2</v>
      </c>
      <c r="BB813" s="17">
        <f t="shared" ca="1" si="702"/>
        <v>-1.7539160604287396E-2</v>
      </c>
      <c r="BC813" s="17">
        <f t="shared" ca="1" si="703"/>
        <v>-0.14866548701469495</v>
      </c>
      <c r="BD813" s="17">
        <f t="shared" ca="1" si="704"/>
        <v>-0.10307903408718166</v>
      </c>
      <c r="BE813" s="17">
        <f t="shared" ca="1" si="705"/>
        <v>1.6503003964683627E-2</v>
      </c>
      <c r="BG813" s="17">
        <f t="shared" ca="1" si="706"/>
        <v>2.1917157303120494E-2</v>
      </c>
      <c r="BH813" s="17">
        <f t="shared" ca="1" si="707"/>
        <v>1.0563306999578082E-2</v>
      </c>
      <c r="BI813" s="17">
        <f t="shared" ca="1" si="708"/>
        <v>2.7996780735260129E-2</v>
      </c>
      <c r="BJ813" s="17">
        <f t="shared" ca="1" si="709"/>
        <v>2.442371284025624E-2</v>
      </c>
      <c r="BK813" s="17">
        <f t="shared" ca="1" si="710"/>
        <v>2.0474108367626753E-2</v>
      </c>
      <c r="BL813" s="17">
        <f t="shared" ca="1" si="711"/>
        <v>2.6216116819902879E-2</v>
      </c>
      <c r="BM813" s="17">
        <f t="shared" ca="1" si="712"/>
        <v>1.2838016236142558E-2</v>
      </c>
      <c r="BN813" s="17">
        <f t="shared" ca="1" si="713"/>
        <v>1.1928323974221833E-2</v>
      </c>
      <c r="BO813" s="17">
        <f t="shared" ca="1" si="714"/>
        <v>5.8122153470843818E-2</v>
      </c>
      <c r="BP813" s="17">
        <f t="shared" ca="1" si="715"/>
        <v>4.9443682365493125E-3</v>
      </c>
      <c r="BQ813" s="17">
        <f t="shared" ca="1" si="716"/>
        <v>4.9112705942333079E-2</v>
      </c>
      <c r="BR813" s="17">
        <f t="shared" ca="1" si="717"/>
        <v>-3.8126291186702854E-2</v>
      </c>
      <c r="BS813" s="17">
        <f t="shared" ca="1" si="718"/>
        <v>1.3405367322644857E-2</v>
      </c>
      <c r="BX813">
        <f>IF('Macrobond Imports'!FG812="","",'Macrobond Imports'!FG812)</f>
        <v>241.9</v>
      </c>
      <c r="BY813">
        <f>IF('Macrobond Imports'!AI812="","",'Macrobond Imports'!AI812)</f>
        <v>118.4</v>
      </c>
      <c r="CA813" s="37">
        <f t="shared" ca="1" si="719"/>
        <v>-1.6666666666666607E-2</v>
      </c>
      <c r="CB813" s="37">
        <f t="shared" ca="1" si="720"/>
        <v>2.5996533795493937E-2</v>
      </c>
    </row>
    <row r="814" spans="1:80" x14ac:dyDescent="0.25">
      <c r="A814" s="10">
        <f>IF('Macrobond Imports'!A813="","",'Macrobond Imports'!A813)</f>
        <v>41852</v>
      </c>
      <c r="B814" s="9">
        <f>IF('Macrobond Imports'!B813="","",'Macrobond Imports'!B813)</f>
        <v>111.3</v>
      </c>
      <c r="C814" s="9">
        <f>IF('Macrobond Imports'!C813="","",'Macrobond Imports'!C813)</f>
        <v>114.5</v>
      </c>
      <c r="D814" s="9">
        <f>IF('Macrobond Imports'!Z813="","",'Macrobond Imports'!Z813)</f>
        <v>109.4</v>
      </c>
      <c r="E814" s="9">
        <f>IF('Macrobond Imports'!BH813="","",'Macrobond Imports'!BH813)</f>
        <v>108.4</v>
      </c>
      <c r="F814" s="9">
        <f>IF('Macrobond Imports'!BJ813="","",'Macrobond Imports'!BJ813)</f>
        <v>109.1</v>
      </c>
      <c r="G814" s="9">
        <f>IF('Macrobond Imports'!BK813="","",'Macrobond Imports'!BK813)</f>
        <v>108.9</v>
      </c>
      <c r="H814" s="9">
        <f>IF('Macrobond Imports'!BL813="","",'Macrobond Imports'!BL813)</f>
        <v>110.3</v>
      </c>
      <c r="I814" s="9">
        <f>IF('Macrobond Imports'!BS813="","",'Macrobond Imports'!BS813)</f>
        <v>101.8</v>
      </c>
      <c r="J814" s="9">
        <f>IF('Macrobond Imports'!AA813="","",'Macrobond Imports'!AA813)</f>
        <v>110.7</v>
      </c>
      <c r="K814" s="9">
        <f>IF('Macrobond Imports'!DF813="","",'Macrobond Imports'!DF813)</f>
        <v>203.1</v>
      </c>
      <c r="L814" s="9">
        <f>IF('Macrobond Imports'!EA813="","",'Macrobond Imports'!EA813)</f>
        <v>245.8</v>
      </c>
      <c r="M814" s="9">
        <f>IF('Macrobond Imports'!FA813="","",'Macrobond Imports'!FA813)</f>
        <v>213.5</v>
      </c>
      <c r="N814" s="9">
        <f>IF('Macrobond Imports'!FC813="","",'Macrobond Imports'!FC813)</f>
        <v>196.3</v>
      </c>
      <c r="P814" s="16">
        <f t="shared" si="666"/>
        <v>41852</v>
      </c>
      <c r="Q814" s="17">
        <f t="shared" si="667"/>
        <v>0</v>
      </c>
      <c r="R814" s="17">
        <f t="shared" si="668"/>
        <v>0</v>
      </c>
      <c r="S814" s="17">
        <f t="shared" si="669"/>
        <v>0</v>
      </c>
      <c r="T814" s="17">
        <f t="shared" si="670"/>
        <v>0</v>
      </c>
      <c r="U814" s="17">
        <f t="shared" si="671"/>
        <v>0</v>
      </c>
      <c r="V814" s="17">
        <f t="shared" si="672"/>
        <v>0</v>
      </c>
      <c r="W814" s="17">
        <f t="shared" si="673"/>
        <v>1.8165304268846771E-3</v>
      </c>
      <c r="X814" s="17">
        <f t="shared" si="674"/>
        <v>2.9556650246305161E-3</v>
      </c>
      <c r="Y814" s="17">
        <f t="shared" si="675"/>
        <v>-5.3908355795148077E-3</v>
      </c>
      <c r="Z814" s="17">
        <f t="shared" si="676"/>
        <v>4.9261083743834533E-4</v>
      </c>
      <c r="AA814" s="17">
        <f t="shared" si="677"/>
        <v>-2.9609159099881599E-2</v>
      </c>
      <c r="AB814" s="17">
        <f t="shared" si="678"/>
        <v>-2.3364485981308691E-3</v>
      </c>
      <c r="AC814" s="17">
        <f t="shared" si="679"/>
        <v>2.0418580908627693E-3</v>
      </c>
      <c r="AE814" s="17">
        <f t="shared" ca="1" si="680"/>
        <v>1.8298261665141702E-2</v>
      </c>
      <c r="AF814" s="17">
        <f t="shared" ca="1" si="681"/>
        <v>1.6873889875666181E-2</v>
      </c>
      <c r="AG814" s="17">
        <f t="shared" ca="1" si="682"/>
        <v>1.862197392923659E-2</v>
      </c>
      <c r="AH814" s="17">
        <f t="shared" ca="1" si="683"/>
        <v>1.8796992481203034E-2</v>
      </c>
      <c r="AI814" s="17">
        <f t="shared" ca="1" si="684"/>
        <v>1.7723880597014796E-2</v>
      </c>
      <c r="AJ814" s="17">
        <f t="shared" ca="1" si="685"/>
        <v>1.9662921348314599E-2</v>
      </c>
      <c r="AK814" s="17">
        <f t="shared" ca="1" si="686"/>
        <v>1.8467220683287211E-2</v>
      </c>
      <c r="AL814" s="17">
        <f t="shared" ca="1" si="687"/>
        <v>1.8000000000000016E-2</v>
      </c>
      <c r="AM814" s="17">
        <f t="shared" ca="1" si="688"/>
        <v>2.1217712177121761E-2</v>
      </c>
      <c r="AN814" s="17">
        <f t="shared" ca="1" si="689"/>
        <v>1.2967581047381493E-2</v>
      </c>
      <c r="AO814" s="17">
        <f t="shared" ca="1" si="690"/>
        <v>-5.2610279239173607E-3</v>
      </c>
      <c r="AP814" s="17">
        <f t="shared" ca="1" si="691"/>
        <v>1.4071294559099279E-3</v>
      </c>
      <c r="AQ814" s="17">
        <f t="shared" ca="1" si="692"/>
        <v>1.3422818791946511E-2</v>
      </c>
      <c r="AS814" s="17">
        <f t="shared" ca="1" si="693"/>
        <v>1.0854717444232165E-2</v>
      </c>
      <c r="AT814" s="17">
        <f t="shared" ca="1" si="694"/>
        <v>-3.4858354650669776E-3</v>
      </c>
      <c r="AU814" s="17">
        <f t="shared" ca="1" si="695"/>
        <v>1.8492344484867917E-2</v>
      </c>
      <c r="AV814" s="17">
        <f t="shared" ca="1" si="696"/>
        <v>1.8664918971982303E-2</v>
      </c>
      <c r="AW814" s="17">
        <f t="shared" ca="1" si="697"/>
        <v>1.1075113650529822E-2</v>
      </c>
      <c r="AX814" s="17">
        <f t="shared" ca="1" si="698"/>
        <v>1.4828292095530715E-2</v>
      </c>
      <c r="AY814" s="17">
        <f t="shared" ca="1" si="699"/>
        <v>1.0953800205586894E-2</v>
      </c>
      <c r="AZ814" s="17">
        <f t="shared" ca="1" si="700"/>
        <v>1.988999296653593E-2</v>
      </c>
      <c r="BA814" s="17">
        <f t="shared" ca="1" si="701"/>
        <v>1.8272711745978887E-2</v>
      </c>
      <c r="BB814" s="17">
        <f t="shared" ca="1" si="702"/>
        <v>0</v>
      </c>
      <c r="BC814" s="17">
        <f t="shared" ca="1" si="703"/>
        <v>-0.20488336108595773</v>
      </c>
      <c r="BD814" s="17">
        <f t="shared" ca="1" si="704"/>
        <v>-6.9849211749237972E-2</v>
      </c>
      <c r="BE814" s="17">
        <f t="shared" ca="1" si="705"/>
        <v>2.6934520493827829E-2</v>
      </c>
      <c r="BG814" s="17">
        <f t="shared" ca="1" si="706"/>
        <v>1.8214561950470776E-2</v>
      </c>
      <c r="BH814" s="17">
        <f t="shared" ca="1" si="707"/>
        <v>5.2608414279184945E-3</v>
      </c>
      <c r="BI814" s="17">
        <f t="shared" ca="1" si="708"/>
        <v>2.4196426202825805E-2</v>
      </c>
      <c r="BJ814" s="17">
        <f t="shared" ca="1" si="709"/>
        <v>2.0608357819528633E-2</v>
      </c>
      <c r="BK814" s="17">
        <f t="shared" ca="1" si="710"/>
        <v>1.6705047474895762E-2</v>
      </c>
      <c r="BL814" s="17">
        <f t="shared" ca="1" si="711"/>
        <v>2.2408268092271255E-2</v>
      </c>
      <c r="BM814" s="17">
        <f t="shared" ca="1" si="712"/>
        <v>1.4665248848022339E-2</v>
      </c>
      <c r="BN814" s="17">
        <f t="shared" ca="1" si="713"/>
        <v>1.7919006444477192E-2</v>
      </c>
      <c r="BO814" s="17">
        <f t="shared" ca="1" si="714"/>
        <v>3.5231435175173242E-2</v>
      </c>
      <c r="BP814" s="17">
        <f t="shared" ca="1" si="715"/>
        <v>-9.8400978051960131E-4</v>
      </c>
      <c r="BQ814" s="17">
        <f t="shared" ca="1" si="716"/>
        <v>-0.10556003056196606</v>
      </c>
      <c r="BR814" s="17">
        <f t="shared" ca="1" si="717"/>
        <v>-5.3922509742062252E-2</v>
      </c>
      <c r="BS814" s="17">
        <f t="shared" ca="1" si="718"/>
        <v>1.1302247799650944E-2</v>
      </c>
      <c r="BX814">
        <f>IF('Macrobond Imports'!FG813="","",'Macrobond Imports'!FG813)</f>
        <v>229.2</v>
      </c>
      <c r="BY814">
        <f>IF('Macrobond Imports'!AI813="","",'Macrobond Imports'!AI813)</f>
        <v>118.8</v>
      </c>
      <c r="CA814" s="37">
        <f t="shared" ca="1" si="719"/>
        <v>-5.7953144266337908E-2</v>
      </c>
      <c r="CB814" s="37">
        <f t="shared" ca="1" si="720"/>
        <v>2.7681660899653959E-2</v>
      </c>
    </row>
    <row r="815" spans="1:80" x14ac:dyDescent="0.25">
      <c r="A815" s="10">
        <f>IF('Macrobond Imports'!A814="","",'Macrobond Imports'!A814)</f>
        <v>41883</v>
      </c>
      <c r="B815" s="9">
        <f>IF('Macrobond Imports'!B814="","",'Macrobond Imports'!B814)</f>
        <v>111.1</v>
      </c>
      <c r="C815" s="9">
        <f>IF('Macrobond Imports'!C814="","",'Macrobond Imports'!C814)</f>
        <v>114.2</v>
      </c>
      <c r="D815" s="9">
        <f>IF('Macrobond Imports'!Z814="","",'Macrobond Imports'!Z814)</f>
        <v>109.2</v>
      </c>
      <c r="E815" s="9">
        <f>IF('Macrobond Imports'!BH814="","",'Macrobond Imports'!BH814)</f>
        <v>108.3</v>
      </c>
      <c r="F815" s="9">
        <f>IF('Macrobond Imports'!BJ814="","",'Macrobond Imports'!BJ814)</f>
        <v>108.8</v>
      </c>
      <c r="G815" s="9">
        <f>IF('Macrobond Imports'!BK814="","",'Macrobond Imports'!BK814)</f>
        <v>108.8</v>
      </c>
      <c r="H815" s="9">
        <f>IF('Macrobond Imports'!BL814="","",'Macrobond Imports'!BL814)</f>
        <v>110.2</v>
      </c>
      <c r="I815" s="9">
        <f>IF('Macrobond Imports'!BS814="","",'Macrobond Imports'!BS814)</f>
        <v>101.8</v>
      </c>
      <c r="J815" s="9">
        <f>IF('Macrobond Imports'!AA814="","",'Macrobond Imports'!AA814)</f>
        <v>109.8</v>
      </c>
      <c r="K815" s="9">
        <f>IF('Macrobond Imports'!DF814="","",'Macrobond Imports'!DF814)</f>
        <v>202.6</v>
      </c>
      <c r="L815" s="9">
        <f>IF('Macrobond Imports'!EA814="","",'Macrobond Imports'!EA814)</f>
        <v>247.3</v>
      </c>
      <c r="M815" s="9">
        <f>IF('Macrobond Imports'!FA814="","",'Macrobond Imports'!FA814)</f>
        <v>210.2</v>
      </c>
      <c r="N815" s="9">
        <f>IF('Macrobond Imports'!FC814="","",'Macrobond Imports'!FC814)</f>
        <v>196.3</v>
      </c>
      <c r="P815" s="16">
        <f t="shared" si="666"/>
        <v>41883</v>
      </c>
      <c r="Q815" s="17">
        <f t="shared" si="667"/>
        <v>-1.7969451931716396E-3</v>
      </c>
      <c r="R815" s="17">
        <f t="shared" si="668"/>
        <v>-2.6200873362445254E-3</v>
      </c>
      <c r="S815" s="17">
        <f t="shared" si="669"/>
        <v>-1.8281535648995151E-3</v>
      </c>
      <c r="T815" s="17">
        <f t="shared" si="670"/>
        <v>-9.2250922509229394E-4</v>
      </c>
      <c r="U815" s="17">
        <f t="shared" si="671"/>
        <v>-2.74977085242889E-3</v>
      </c>
      <c r="V815" s="17">
        <f t="shared" si="672"/>
        <v>-9.182736455464191E-4</v>
      </c>
      <c r="W815" s="17">
        <f t="shared" si="673"/>
        <v>-9.0661831368987755E-4</v>
      </c>
      <c r="X815" s="17">
        <f t="shared" si="674"/>
        <v>0</v>
      </c>
      <c r="Y815" s="17">
        <f t="shared" si="675"/>
        <v>-8.1300813008130524E-3</v>
      </c>
      <c r="Z815" s="17">
        <f t="shared" si="676"/>
        <v>-2.4618414574101299E-3</v>
      </c>
      <c r="AA815" s="17">
        <f t="shared" si="677"/>
        <v>6.1025223759154645E-3</v>
      </c>
      <c r="AB815" s="17">
        <f t="shared" si="678"/>
        <v>-1.5456674473067977E-2</v>
      </c>
      <c r="AC815" s="17">
        <f t="shared" si="679"/>
        <v>0</v>
      </c>
      <c r="AE815" s="17">
        <f t="shared" ca="1" si="680"/>
        <v>1.6468435498627532E-2</v>
      </c>
      <c r="AF815" s="17">
        <f t="shared" ca="1" si="681"/>
        <v>1.6014234875444844E-2</v>
      </c>
      <c r="AG815" s="17">
        <f t="shared" ca="1" si="682"/>
        <v>1.5813953488372112E-2</v>
      </c>
      <c r="AH815" s="17">
        <f t="shared" ca="1" si="683"/>
        <v>1.6901408450704203E-2</v>
      </c>
      <c r="AI815" s="17">
        <f t="shared" ca="1" si="684"/>
        <v>1.3979496738117492E-2</v>
      </c>
      <c r="AJ815" s="17">
        <f t="shared" ca="1" si="685"/>
        <v>1.7773620205799645E-2</v>
      </c>
      <c r="AK815" s="17">
        <f t="shared" ca="1" si="686"/>
        <v>1.7543859649122862E-2</v>
      </c>
      <c r="AL815" s="17">
        <f t="shared" ca="1" si="687"/>
        <v>1.6983016983016963E-2</v>
      </c>
      <c r="AM815" s="17">
        <f t="shared" ca="1" si="688"/>
        <v>1.1049723756906049E-2</v>
      </c>
      <c r="AN815" s="17">
        <f t="shared" ca="1" si="689"/>
        <v>1.0978043912175606E-2</v>
      </c>
      <c r="AO815" s="17">
        <f t="shared" ca="1" si="690"/>
        <v>3.2454361054767844E-3</v>
      </c>
      <c r="AP815" s="17">
        <f t="shared" ca="1" si="691"/>
        <v>-7.0854983467170118E-3</v>
      </c>
      <c r="AQ815" s="17">
        <f t="shared" ca="1" si="692"/>
        <v>1.3422818791946511E-2</v>
      </c>
      <c r="AS815" s="17">
        <f t="shared" ca="1" si="693"/>
        <v>7.233243596602712E-3</v>
      </c>
      <c r="AT815" s="17">
        <f t="shared" ca="1" si="694"/>
        <v>-1.3888678117652375E-2</v>
      </c>
      <c r="AU815" s="17">
        <f t="shared" ca="1" si="695"/>
        <v>1.4787179922669758E-2</v>
      </c>
      <c r="AV815" s="17">
        <f t="shared" ca="1" si="696"/>
        <v>1.4911206078986217E-2</v>
      </c>
      <c r="AW815" s="17">
        <f t="shared" ca="1" si="697"/>
        <v>3.6849339147340121E-3</v>
      </c>
      <c r="AX815" s="17">
        <f t="shared" ca="1" si="698"/>
        <v>1.4842047000503289E-2</v>
      </c>
      <c r="AY815" s="17">
        <f t="shared" ca="1" si="699"/>
        <v>3.6380135257159107E-3</v>
      </c>
      <c r="AZ815" s="17">
        <f t="shared" ca="1" si="700"/>
        <v>1.5872705898936745E-2</v>
      </c>
      <c r="BA815" s="17">
        <f t="shared" ca="1" si="701"/>
        <v>1.1004023016777387E-2</v>
      </c>
      <c r="BB815" s="17">
        <f t="shared" ca="1" si="702"/>
        <v>-3.938941547916075E-3</v>
      </c>
      <c r="BC815" s="17">
        <f t="shared" ca="1" si="703"/>
        <v>-0.1519161535299498</v>
      </c>
      <c r="BD815" s="17">
        <f t="shared" ca="1" si="704"/>
        <v>-9.8158396133110726E-2</v>
      </c>
      <c r="BE815" s="17">
        <f t="shared" ca="1" si="705"/>
        <v>2.4830686059148954E-2</v>
      </c>
      <c r="BG815" s="17">
        <f t="shared" ca="1" si="706"/>
        <v>7.2397953729610443E-3</v>
      </c>
      <c r="BH815" s="17">
        <f t="shared" ca="1" si="707"/>
        <v>-5.233309814839493E-3</v>
      </c>
      <c r="BI815" s="17">
        <f t="shared" ca="1" si="708"/>
        <v>1.1080247855682179E-2</v>
      </c>
      <c r="BJ815" s="17">
        <f t="shared" ca="1" si="709"/>
        <v>1.305347493815745E-2</v>
      </c>
      <c r="BK815" s="17">
        <f t="shared" ca="1" si="710"/>
        <v>3.6866328188329689E-3</v>
      </c>
      <c r="BL815" s="17">
        <f t="shared" ca="1" si="711"/>
        <v>1.2992903237400544E-2</v>
      </c>
      <c r="BM815" s="17">
        <f t="shared" ca="1" si="712"/>
        <v>7.2992458551897066E-3</v>
      </c>
      <c r="BN815" s="17">
        <f t="shared" ca="1" si="713"/>
        <v>1.3895615098407976E-2</v>
      </c>
      <c r="BO815" s="17">
        <f t="shared" ca="1" si="714"/>
        <v>5.4869581534995326E-3</v>
      </c>
      <c r="BP815" s="17">
        <f t="shared" ca="1" si="715"/>
        <v>-8.8256494153300391E-3</v>
      </c>
      <c r="BQ815" s="17">
        <f t="shared" ca="1" si="716"/>
        <v>-0.1015372532588712</v>
      </c>
      <c r="BR815" s="17">
        <f t="shared" ca="1" si="717"/>
        <v>-9.7800472049380138E-2</v>
      </c>
      <c r="BS815" s="17">
        <f t="shared" ca="1" si="718"/>
        <v>1.5459703839878047E-2</v>
      </c>
      <c r="BX815">
        <f>IF('Macrobond Imports'!FG814="","",'Macrobond Imports'!FG814)</f>
        <v>224.5</v>
      </c>
      <c r="BY815">
        <f>IF('Macrobond Imports'!AI814="","",'Macrobond Imports'!AI814)</f>
        <v>118.6</v>
      </c>
      <c r="CA815" s="37">
        <f t="shared" ca="1" si="719"/>
        <v>-8.1423895253682543E-2</v>
      </c>
      <c r="CB815" s="37">
        <f t="shared" ca="1" si="720"/>
        <v>2.595155709342567E-2</v>
      </c>
    </row>
    <row r="816" spans="1:80" x14ac:dyDescent="0.25">
      <c r="A816" s="10">
        <f>IF('Macrobond Imports'!A815="","",'Macrobond Imports'!A815)</f>
        <v>41913</v>
      </c>
      <c r="B816" s="9">
        <f>IF('Macrobond Imports'!B815="","",'Macrobond Imports'!B815)</f>
        <v>111.3</v>
      </c>
      <c r="C816" s="9">
        <f>IF('Macrobond Imports'!C815="","",'Macrobond Imports'!C815)</f>
        <v>113.6</v>
      </c>
      <c r="D816" s="9">
        <f>IF('Macrobond Imports'!Z815="","",'Macrobond Imports'!Z815)</f>
        <v>109.8</v>
      </c>
      <c r="E816" s="9">
        <f>IF('Macrobond Imports'!BH815="","",'Macrobond Imports'!BH815)</f>
        <v>108.7</v>
      </c>
      <c r="F816" s="9">
        <f>IF('Macrobond Imports'!BJ815="","",'Macrobond Imports'!BJ815)</f>
        <v>109</v>
      </c>
      <c r="G816" s="9">
        <f>IF('Macrobond Imports'!BK815="","",'Macrobond Imports'!BK815)</f>
        <v>109.3</v>
      </c>
      <c r="H816" s="9">
        <f>IF('Macrobond Imports'!BL815="","",'Macrobond Imports'!BL815)</f>
        <v>109.9</v>
      </c>
      <c r="I816" s="9">
        <f>IF('Macrobond Imports'!BS815="","",'Macrobond Imports'!BS815)</f>
        <v>101.9</v>
      </c>
      <c r="J816" s="9">
        <f>IF('Macrobond Imports'!AA815="","",'Macrobond Imports'!AA815)</f>
        <v>111.8</v>
      </c>
      <c r="K816" s="9">
        <f>IF('Macrobond Imports'!DF815="","",'Macrobond Imports'!DF815)</f>
        <v>200.6</v>
      </c>
      <c r="L816" s="9">
        <f>IF('Macrobond Imports'!EA815="","",'Macrobond Imports'!EA815)</f>
        <v>238.9</v>
      </c>
      <c r="M816" s="9">
        <f>IF('Macrobond Imports'!FA815="","",'Macrobond Imports'!FA815)</f>
        <v>203.5</v>
      </c>
      <c r="N816" s="9">
        <f>IF('Macrobond Imports'!FC815="","",'Macrobond Imports'!FC815)</f>
        <v>195.8</v>
      </c>
      <c r="P816" s="16">
        <f t="shared" si="666"/>
        <v>41913</v>
      </c>
      <c r="Q816" s="17">
        <f t="shared" si="667"/>
        <v>1.8001800180018623E-3</v>
      </c>
      <c r="R816" s="17">
        <f t="shared" si="668"/>
        <v>-5.2539404553415547E-3</v>
      </c>
      <c r="S816" s="17">
        <f t="shared" si="669"/>
        <v>5.494505494505475E-3</v>
      </c>
      <c r="T816" s="17">
        <f t="shared" si="670"/>
        <v>3.6934441366573978E-3</v>
      </c>
      <c r="U816" s="17">
        <f t="shared" si="671"/>
        <v>1.8382352941177516E-3</v>
      </c>
      <c r="V816" s="17">
        <f t="shared" si="672"/>
        <v>4.5955882352941568E-3</v>
      </c>
      <c r="W816" s="17">
        <f t="shared" si="673"/>
        <v>-2.7223230490017736E-3</v>
      </c>
      <c r="X816" s="17">
        <f t="shared" si="674"/>
        <v>9.8231827111994185E-4</v>
      </c>
      <c r="Y816" s="17">
        <f t="shared" si="675"/>
        <v>1.8214936247723079E-2</v>
      </c>
      <c r="Z816" s="17">
        <f t="shared" si="676"/>
        <v>-9.8716683119447479E-3</v>
      </c>
      <c r="AA816" s="17">
        <f t="shared" si="677"/>
        <v>-3.3966841892438371E-2</v>
      </c>
      <c r="AB816" s="17">
        <f t="shared" si="678"/>
        <v>-3.1874405328258804E-2</v>
      </c>
      <c r="AC816" s="17">
        <f t="shared" si="679"/>
        <v>-2.5471217524197787E-3</v>
      </c>
      <c r="AE816" s="17">
        <f t="shared" ca="1" si="680"/>
        <v>1.6438356164383494E-2</v>
      </c>
      <c r="AF816" s="17">
        <f t="shared" ca="1" si="681"/>
        <v>9.7777777777776631E-3</v>
      </c>
      <c r="AG816" s="17">
        <f t="shared" ca="1" si="682"/>
        <v>1.855287569573294E-2</v>
      </c>
      <c r="AH816" s="17">
        <f t="shared" ca="1" si="683"/>
        <v>1.8744142455482615E-2</v>
      </c>
      <c r="AI816" s="17">
        <f t="shared" ca="1" si="684"/>
        <v>1.3953488372093092E-2</v>
      </c>
      <c r="AJ816" s="17">
        <f t="shared" ca="1" si="685"/>
        <v>2.0541549953314586E-2</v>
      </c>
      <c r="AK816" s="17">
        <f t="shared" ca="1" si="686"/>
        <v>1.2903225806451646E-2</v>
      </c>
      <c r="AL816" s="17">
        <f t="shared" ca="1" si="687"/>
        <v>1.5952143569292199E-2</v>
      </c>
      <c r="AM816" s="17">
        <f t="shared" ca="1" si="688"/>
        <v>2.7573529411764719E-2</v>
      </c>
      <c r="AN816" s="17">
        <f t="shared" ca="1" si="689"/>
        <v>1.9980019980019303E-3</v>
      </c>
      <c r="AO816" s="17">
        <f t="shared" ca="1" si="690"/>
        <v>-1.8488085456039416E-2</v>
      </c>
      <c r="AP816" s="17">
        <f t="shared" ca="1" si="691"/>
        <v>-4.1450777202072575E-2</v>
      </c>
      <c r="AQ816" s="17">
        <f t="shared" ca="1" si="692"/>
        <v>1.1363636363636465E-2</v>
      </c>
      <c r="AS816" s="17">
        <f t="shared" ca="1" si="693"/>
        <v>0</v>
      </c>
      <c r="AT816" s="17">
        <f t="shared" ca="1" si="694"/>
        <v>-3.1072284449503274E-2</v>
      </c>
      <c r="AU816" s="17">
        <f t="shared" ca="1" si="695"/>
        <v>1.4705635707442655E-2</v>
      </c>
      <c r="AV816" s="17">
        <f t="shared" ca="1" si="696"/>
        <v>1.1116150804667324E-2</v>
      </c>
      <c r="AW816" s="17">
        <f t="shared" ca="1" si="697"/>
        <v>-3.6613233896202191E-3</v>
      </c>
      <c r="AX816" s="17">
        <f t="shared" ca="1" si="698"/>
        <v>1.4773526477665166E-2</v>
      </c>
      <c r="AY816" s="17">
        <f t="shared" ca="1" si="699"/>
        <v>-7.2463469765222666E-3</v>
      </c>
      <c r="AZ816" s="17">
        <f t="shared" ca="1" si="700"/>
        <v>1.5856975384249239E-2</v>
      </c>
      <c r="BA816" s="17">
        <f t="shared" ca="1" si="701"/>
        <v>1.8090902937376585E-2</v>
      </c>
      <c r="BB816" s="17">
        <f t="shared" ca="1" si="702"/>
        <v>-4.6458579169186054E-2</v>
      </c>
      <c r="BC816" s="17">
        <f t="shared" ca="1" si="703"/>
        <v>-0.20873156775876001</v>
      </c>
      <c r="BD816" s="17">
        <f t="shared" ca="1" si="704"/>
        <v>-0.18228387703967575</v>
      </c>
      <c r="BE816" s="17">
        <f t="shared" ca="1" si="705"/>
        <v>-2.0402951786762102E-3</v>
      </c>
      <c r="BG816" s="17">
        <f t="shared" ca="1" si="706"/>
        <v>9.0456346361871276E-3</v>
      </c>
      <c r="BH816" s="17">
        <f t="shared" ca="1" si="707"/>
        <v>-2.4199621928166382E-2</v>
      </c>
      <c r="BI816" s="17">
        <f t="shared" ca="1" si="708"/>
        <v>2.4106691584021789E-2</v>
      </c>
      <c r="BJ816" s="17">
        <f t="shared" ca="1" si="709"/>
        <v>2.0550607371374374E-2</v>
      </c>
      <c r="BK816" s="17">
        <f t="shared" ca="1" si="710"/>
        <v>9.2378262439212211E-3</v>
      </c>
      <c r="BL816" s="17">
        <f t="shared" ca="1" si="711"/>
        <v>2.0436072037474329E-2</v>
      </c>
      <c r="BM816" s="17">
        <f t="shared" ca="1" si="712"/>
        <v>-3.6297610709773442E-3</v>
      </c>
      <c r="BN816" s="17">
        <f t="shared" ca="1" si="713"/>
        <v>1.1881083915027846E-2</v>
      </c>
      <c r="BO816" s="17">
        <f t="shared" ca="1" si="714"/>
        <v>5.3969024918185893E-2</v>
      </c>
      <c r="BP816" s="17">
        <f t="shared" ca="1" si="715"/>
        <v>-3.2106873302624517E-2</v>
      </c>
      <c r="BQ816" s="17">
        <f t="shared" ca="1" si="716"/>
        <v>-0.17924782948642659</v>
      </c>
      <c r="BR816" s="17">
        <f t="shared" ca="1" si="717"/>
        <v>-0.14359662842323018</v>
      </c>
      <c r="BS816" s="17">
        <f t="shared" ca="1" si="718"/>
        <v>7.188680330842967E-3</v>
      </c>
      <c r="BX816">
        <f>IF('Macrobond Imports'!FG815="","",'Macrobond Imports'!FG815)</f>
        <v>208.5</v>
      </c>
      <c r="BY816">
        <f>IF('Macrobond Imports'!AI815="","",'Macrobond Imports'!AI815)</f>
        <v>118</v>
      </c>
      <c r="CA816" s="37">
        <f t="shared" ca="1" si="719"/>
        <v>-0.11238825031928479</v>
      </c>
      <c r="CB816" s="37">
        <f t="shared" ca="1" si="720"/>
        <v>1.8119068162208762E-2</v>
      </c>
    </row>
    <row r="817" spans="1:80" x14ac:dyDescent="0.25">
      <c r="A817" s="10">
        <f>IF('Macrobond Imports'!A816="","",'Macrobond Imports'!A816)</f>
        <v>41944</v>
      </c>
      <c r="B817" s="9">
        <f>IF('Macrobond Imports'!B816="","",'Macrobond Imports'!B816)</f>
        <v>111.1</v>
      </c>
      <c r="C817" s="9">
        <f>IF('Macrobond Imports'!C816="","",'Macrobond Imports'!C816)</f>
        <v>113.1</v>
      </c>
      <c r="D817" s="9">
        <f>IF('Macrobond Imports'!Z816="","",'Macrobond Imports'!Z816)</f>
        <v>109.8</v>
      </c>
      <c r="E817" s="9">
        <f>IF('Macrobond Imports'!BH816="","",'Macrobond Imports'!BH816)</f>
        <v>108.7</v>
      </c>
      <c r="F817" s="9">
        <f>IF('Macrobond Imports'!BJ816="","",'Macrobond Imports'!BJ816)</f>
        <v>108.9</v>
      </c>
      <c r="G817" s="9">
        <f>IF('Macrobond Imports'!BK816="","",'Macrobond Imports'!BK816)</f>
        <v>109.3</v>
      </c>
      <c r="H817" s="9">
        <f>IF('Macrobond Imports'!BL816="","",'Macrobond Imports'!BL816)</f>
        <v>109.8</v>
      </c>
      <c r="I817" s="9">
        <f>IF('Macrobond Imports'!BS816="","",'Macrobond Imports'!BS816)</f>
        <v>101.9</v>
      </c>
      <c r="J817" s="9">
        <f>IF('Macrobond Imports'!AA816="","",'Macrobond Imports'!AA816)</f>
        <v>111.5</v>
      </c>
      <c r="K817" s="9">
        <f>IF('Macrobond Imports'!DF816="","",'Macrobond Imports'!DF816)</f>
        <v>199</v>
      </c>
      <c r="L817" s="9">
        <f>IF('Macrobond Imports'!EA816="","",'Macrobond Imports'!EA816)</f>
        <v>235.4</v>
      </c>
      <c r="M817" s="9">
        <f>IF('Macrobond Imports'!FA816="","",'Macrobond Imports'!FA816)</f>
        <v>198.6</v>
      </c>
      <c r="N817" s="9">
        <f>IF('Macrobond Imports'!FC816="","",'Macrobond Imports'!FC816)</f>
        <v>194.9</v>
      </c>
      <c r="P817" s="16">
        <f t="shared" si="666"/>
        <v>41944</v>
      </c>
      <c r="Q817" s="17">
        <f t="shared" si="667"/>
        <v>-1.7969451931716396E-3</v>
      </c>
      <c r="R817" s="17">
        <f t="shared" si="668"/>
        <v>-4.4014084507042472E-3</v>
      </c>
      <c r="S817" s="17">
        <f t="shared" si="669"/>
        <v>0</v>
      </c>
      <c r="T817" s="17">
        <f t="shared" si="670"/>
        <v>0</v>
      </c>
      <c r="U817" s="17">
        <f t="shared" si="671"/>
        <v>-9.1743119266052275E-4</v>
      </c>
      <c r="V817" s="17">
        <f t="shared" si="672"/>
        <v>0</v>
      </c>
      <c r="W817" s="17">
        <f t="shared" si="673"/>
        <v>-9.0991810737039991E-4</v>
      </c>
      <c r="X817" s="17">
        <f t="shared" si="674"/>
        <v>0</v>
      </c>
      <c r="Y817" s="17">
        <f t="shared" si="675"/>
        <v>-2.6833631484793896E-3</v>
      </c>
      <c r="Z817" s="17">
        <f t="shared" si="676"/>
        <v>-7.9760717846459883E-3</v>
      </c>
      <c r="AA817" s="17">
        <f t="shared" si="677"/>
        <v>-1.4650481372959434E-2</v>
      </c>
      <c r="AB817" s="17">
        <f t="shared" si="678"/>
        <v>-2.4078624078624156E-2</v>
      </c>
      <c r="AC817" s="17">
        <f t="shared" si="679"/>
        <v>-4.5965270684371617E-3</v>
      </c>
      <c r="AE817" s="17">
        <f t="shared" ca="1" si="680"/>
        <v>1.2762078395624377E-2</v>
      </c>
      <c r="AF817" s="17">
        <f t="shared" ca="1" si="681"/>
        <v>3.549245785270605E-3</v>
      </c>
      <c r="AG817" s="17">
        <f t="shared" ca="1" si="682"/>
        <v>1.7608897126969225E-2</v>
      </c>
      <c r="AH817" s="17">
        <f t="shared" ca="1" si="683"/>
        <v>1.6838166510757757E-2</v>
      </c>
      <c r="AI817" s="17">
        <f t="shared" ca="1" si="684"/>
        <v>1.1142061281337101E-2</v>
      </c>
      <c r="AJ817" s="17">
        <f t="shared" ca="1" si="685"/>
        <v>1.8639328984156656E-2</v>
      </c>
      <c r="AK817" s="17">
        <f t="shared" ca="1" si="686"/>
        <v>1.0119595216191213E-2</v>
      </c>
      <c r="AL817" s="17">
        <f t="shared" ca="1" si="687"/>
        <v>1.4940239043824688E-2</v>
      </c>
      <c r="AM817" s="17">
        <f t="shared" ca="1" si="688"/>
        <v>2.1998166819431786E-2</v>
      </c>
      <c r="AN817" s="17">
        <f t="shared" ca="1" si="689"/>
        <v>-5.4972513743127838E-3</v>
      </c>
      <c r="AO817" s="17">
        <f t="shared" ca="1" si="690"/>
        <v>-1.299790356394126E-2</v>
      </c>
      <c r="AP817" s="17">
        <f t="shared" ca="1" si="691"/>
        <v>-6.453132359868119E-2</v>
      </c>
      <c r="AQ817" s="17">
        <f t="shared" ca="1" si="692"/>
        <v>6.7148760330579815E-3</v>
      </c>
      <c r="AS817" s="17">
        <f t="shared" ca="1" si="693"/>
        <v>-7.1684298995269291E-3</v>
      </c>
      <c r="AT817" s="17">
        <f t="shared" ca="1" si="694"/>
        <v>-4.8018578382515775E-2</v>
      </c>
      <c r="AU817" s="17">
        <f t="shared" ca="1" si="695"/>
        <v>1.4705635707442655E-2</v>
      </c>
      <c r="AV817" s="17">
        <f t="shared" ca="1" si="696"/>
        <v>1.1116150804667324E-2</v>
      </c>
      <c r="AW817" s="17">
        <f t="shared" ca="1" si="697"/>
        <v>-7.3125835978616882E-3</v>
      </c>
      <c r="AX817" s="17">
        <f t="shared" ca="1" si="698"/>
        <v>1.4773526477665166E-2</v>
      </c>
      <c r="AY817" s="17">
        <f t="shared" ca="1" si="699"/>
        <v>-1.8009444937062025E-2</v>
      </c>
      <c r="AZ817" s="17">
        <f t="shared" ca="1" si="700"/>
        <v>3.9350665720740974E-3</v>
      </c>
      <c r="BA817" s="17">
        <f t="shared" ca="1" si="701"/>
        <v>2.922182268508533E-2</v>
      </c>
      <c r="BB817" s="17">
        <f t="shared" ca="1" si="702"/>
        <v>-7.8336026212277421E-2</v>
      </c>
      <c r="BC817" s="17">
        <f t="shared" ca="1" si="703"/>
        <v>-0.15880182882522487</v>
      </c>
      <c r="BD817" s="17">
        <f t="shared" ca="1" si="704"/>
        <v>-0.2512696130082358</v>
      </c>
      <c r="BE817" s="17">
        <f t="shared" ca="1" si="705"/>
        <v>-2.8224024606056108E-2</v>
      </c>
      <c r="BG817" s="17">
        <f t="shared" ca="1" si="706"/>
        <v>1.8026134242350444E-3</v>
      </c>
      <c r="BH817" s="17">
        <f t="shared" ca="1" si="707"/>
        <v>-2.6006688413146573E-2</v>
      </c>
      <c r="BI817" s="17">
        <f t="shared" ca="1" si="708"/>
        <v>1.6597226965371137E-2</v>
      </c>
      <c r="BJ817" s="17">
        <f t="shared" ca="1" si="709"/>
        <v>1.4883516385353124E-2</v>
      </c>
      <c r="BK817" s="17">
        <f t="shared" ca="1" si="710"/>
        <v>1.8390800713667943E-3</v>
      </c>
      <c r="BL817" s="17">
        <f t="shared" ca="1" si="711"/>
        <v>1.4800908917156796E-2</v>
      </c>
      <c r="BM817" s="17">
        <f t="shared" ca="1" si="712"/>
        <v>-3.6330578512396849E-3</v>
      </c>
      <c r="BN817" s="17">
        <f t="shared" ca="1" si="713"/>
        <v>1.1881083915027846E-2</v>
      </c>
      <c r="BO817" s="17">
        <f t="shared" ca="1" si="714"/>
        <v>2.3732629339165534E-2</v>
      </c>
      <c r="BP817" s="17">
        <f t="shared" ca="1" si="715"/>
        <v>-3.9966680897104201E-2</v>
      </c>
      <c r="BQ817" s="17">
        <f t="shared" ca="1" si="716"/>
        <v>-0.18216709376234674</v>
      </c>
      <c r="BR817" s="17">
        <f t="shared" ca="1" si="717"/>
        <v>-0.16547488974406077</v>
      </c>
      <c r="BS817" s="17">
        <f t="shared" ca="1" si="718"/>
        <v>-1.0253780407627477E-3</v>
      </c>
      <c r="BX817">
        <f>IF('Macrobond Imports'!FG816="","",'Macrobond Imports'!FG816)</f>
        <v>199.7</v>
      </c>
      <c r="BY817">
        <f>IF('Macrobond Imports'!AI816="","",'Macrobond Imports'!AI816)</f>
        <v>117.9</v>
      </c>
      <c r="CA817" s="37">
        <f t="shared" ca="1" si="719"/>
        <v>-0.10568741603224374</v>
      </c>
      <c r="CB817" s="37">
        <f t="shared" ca="1" si="720"/>
        <v>2.2549869904596731E-2</v>
      </c>
    </row>
    <row r="818" spans="1:80" x14ac:dyDescent="0.25">
      <c r="A818" s="10">
        <f>IF('Macrobond Imports'!A817="","",'Macrobond Imports'!A817)</f>
        <v>41974</v>
      </c>
      <c r="B818" s="9">
        <f>IF('Macrobond Imports'!B817="","",'Macrobond Imports'!B817)</f>
        <v>110.8</v>
      </c>
      <c r="C818" s="9">
        <f>IF('Macrobond Imports'!C817="","",'Macrobond Imports'!C817)</f>
        <v>111.6</v>
      </c>
      <c r="D818" s="9">
        <f>IF('Macrobond Imports'!Z817="","",'Macrobond Imports'!Z817)</f>
        <v>110.1</v>
      </c>
      <c r="E818" s="9">
        <f>IF('Macrobond Imports'!BH817="","",'Macrobond Imports'!BH817)</f>
        <v>108.9</v>
      </c>
      <c r="F818" s="9">
        <f>IF('Macrobond Imports'!BJ817="","",'Macrobond Imports'!BJ817)</f>
        <v>108.5</v>
      </c>
      <c r="G818" s="9">
        <f>IF('Macrobond Imports'!BK817="","",'Macrobond Imports'!BK817)</f>
        <v>109.5</v>
      </c>
      <c r="H818" s="9">
        <f>IF('Macrobond Imports'!BL817="","",'Macrobond Imports'!BL817)</f>
        <v>109.2</v>
      </c>
      <c r="I818" s="9">
        <f>IF('Macrobond Imports'!BS817="","",'Macrobond Imports'!BS817)</f>
        <v>102</v>
      </c>
      <c r="J818" s="9">
        <f>IF('Macrobond Imports'!AA817="","",'Macrobond Imports'!AA817)</f>
        <v>112.2</v>
      </c>
      <c r="K818" s="9">
        <f>IF('Macrobond Imports'!DF817="","",'Macrobond Imports'!DF817)</f>
        <v>195.5</v>
      </c>
      <c r="L818" s="9">
        <f>IF('Macrobond Imports'!EA817="","",'Macrobond Imports'!EA817)</f>
        <v>222</v>
      </c>
      <c r="M818" s="9">
        <f>IF('Macrobond Imports'!FA817="","",'Macrobond Imports'!FA817)</f>
        <v>185.9</v>
      </c>
      <c r="N818" s="9">
        <f>IF('Macrobond Imports'!FC817="","",'Macrobond Imports'!FC817)</f>
        <v>193.9</v>
      </c>
      <c r="P818" s="16">
        <f t="shared" si="666"/>
        <v>41974</v>
      </c>
      <c r="Q818" s="17">
        <f t="shared" si="667"/>
        <v>-2.7002700270026825E-3</v>
      </c>
      <c r="R818" s="17">
        <f t="shared" si="668"/>
        <v>-1.3262599469496039E-2</v>
      </c>
      <c r="S818" s="17">
        <f t="shared" si="669"/>
        <v>2.732240437158362E-3</v>
      </c>
      <c r="T818" s="17">
        <f t="shared" si="670"/>
        <v>1.8399264029438367E-3</v>
      </c>
      <c r="U818" s="17">
        <f t="shared" si="671"/>
        <v>-3.6730945821855654E-3</v>
      </c>
      <c r="V818" s="17">
        <f t="shared" si="672"/>
        <v>1.8298261665141702E-3</v>
      </c>
      <c r="W818" s="17">
        <f t="shared" si="673"/>
        <v>-5.4644808743168349E-3</v>
      </c>
      <c r="X818" s="17">
        <f t="shared" si="674"/>
        <v>9.8135426889101041E-4</v>
      </c>
      <c r="Y818" s="17">
        <f t="shared" si="675"/>
        <v>6.2780269058295701E-3</v>
      </c>
      <c r="Z818" s="17">
        <f t="shared" si="676"/>
        <v>-1.7587939698492483E-2</v>
      </c>
      <c r="AA818" s="17">
        <f t="shared" si="677"/>
        <v>-5.6924384027187802E-2</v>
      </c>
      <c r="AB818" s="17">
        <f t="shared" si="678"/>
        <v>-6.3947633434038198E-2</v>
      </c>
      <c r="AC818" s="17">
        <f t="shared" si="679"/>
        <v>-5.1308363263211643E-3</v>
      </c>
      <c r="AE818" s="17">
        <f t="shared" ca="1" si="680"/>
        <v>9.1074681238616506E-3</v>
      </c>
      <c r="AF818" s="17">
        <f t="shared" ca="1" si="681"/>
        <v>-1.4134275618374659E-2</v>
      </c>
      <c r="AG818" s="17">
        <f t="shared" ca="1" si="682"/>
        <v>2.1335807050092637E-2</v>
      </c>
      <c r="AH818" s="17">
        <f t="shared" ca="1" si="683"/>
        <v>1.8709073900841977E-2</v>
      </c>
      <c r="AI818" s="17">
        <f t="shared" ca="1" si="684"/>
        <v>7.4280408542246601E-3</v>
      </c>
      <c r="AJ818" s="17">
        <f t="shared" ca="1" si="685"/>
        <v>2.0503261882572232E-2</v>
      </c>
      <c r="AK818" s="17">
        <f t="shared" ca="1" si="686"/>
        <v>1.8348623853210455E-3</v>
      </c>
      <c r="AL818" s="17">
        <f t="shared" ca="1" si="687"/>
        <v>1.2909632571995955E-2</v>
      </c>
      <c r="AM818" s="17">
        <f t="shared" ca="1" si="688"/>
        <v>3.9851714550509731E-2</v>
      </c>
      <c r="AN818" s="17">
        <f t="shared" ca="1" si="689"/>
        <v>-2.7363184079602032E-2</v>
      </c>
      <c r="AO818" s="17">
        <f t="shared" ca="1" si="690"/>
        <v>-8.6043639357760382E-2</v>
      </c>
      <c r="AP818" s="17">
        <f t="shared" ca="1" si="691"/>
        <v>-0.13454376163873372</v>
      </c>
      <c r="AQ818" s="17">
        <f t="shared" ca="1" si="692"/>
        <v>-5.1546391752577136E-4</v>
      </c>
      <c r="AS818" s="17">
        <f t="shared" ca="1" si="693"/>
        <v>-1.0757410061157269E-2</v>
      </c>
      <c r="AT818" s="17">
        <f t="shared" ca="1" si="694"/>
        <v>-8.8005198559367948E-2</v>
      </c>
      <c r="AU818" s="17">
        <f t="shared" ca="1" si="695"/>
        <v>3.3376836392313036E-2</v>
      </c>
      <c r="AV818" s="17">
        <f t="shared" ca="1" si="696"/>
        <v>2.2345506598576703E-2</v>
      </c>
      <c r="AW818" s="17">
        <f t="shared" ca="1" si="697"/>
        <v>-1.0983877592012026E-2</v>
      </c>
      <c r="AX818" s="17">
        <f t="shared" ca="1" si="698"/>
        <v>2.5984725631320149E-2</v>
      </c>
      <c r="AY818" s="17">
        <f t="shared" ca="1" si="699"/>
        <v>-3.5806553280105735E-2</v>
      </c>
      <c r="AZ818" s="17">
        <f t="shared" ca="1" si="700"/>
        <v>7.881735296706216E-3</v>
      </c>
      <c r="BA818" s="17">
        <f t="shared" ca="1" si="701"/>
        <v>9.0340307307024581E-2</v>
      </c>
      <c r="BB818" s="17">
        <f t="shared" ca="1" si="702"/>
        <v>-0.13297966631839397</v>
      </c>
      <c r="BC818" s="17">
        <f t="shared" ca="1" si="703"/>
        <v>-0.35059529268168721</v>
      </c>
      <c r="BD818" s="17">
        <f t="shared" ca="1" si="704"/>
        <v>-0.38823206212736683</v>
      </c>
      <c r="BE818" s="17">
        <f t="shared" ca="1" si="705"/>
        <v>-4.8015148050613465E-2</v>
      </c>
      <c r="BG818" s="17">
        <f t="shared" ca="1" si="706"/>
        <v>-1.8026134235753499E-3</v>
      </c>
      <c r="BH818" s="17">
        <f t="shared" ca="1" si="707"/>
        <v>-5.1670732710177858E-2</v>
      </c>
      <c r="BI818" s="17">
        <f t="shared" ca="1" si="708"/>
        <v>2.4039826178633206E-2</v>
      </c>
      <c r="BJ818" s="17">
        <f t="shared" ca="1" si="709"/>
        <v>1.8621574055543766E-2</v>
      </c>
      <c r="BK818" s="17">
        <f t="shared" ca="1" si="710"/>
        <v>-3.6764674767196803E-3</v>
      </c>
      <c r="BL818" s="17">
        <f t="shared" ca="1" si="711"/>
        <v>2.0398176767745468E-2</v>
      </c>
      <c r="BM818" s="17">
        <f t="shared" ca="1" si="712"/>
        <v>-1.6281953240427693E-2</v>
      </c>
      <c r="BN818" s="17">
        <f t="shared" ca="1" si="713"/>
        <v>1.1869332306291946E-2</v>
      </c>
      <c r="BO818" s="17">
        <f t="shared" ca="1" si="714"/>
        <v>4.992306248827183E-2</v>
      </c>
      <c r="BP818" s="17">
        <f t="shared" ca="1" si="715"/>
        <v>-7.0696394461756351E-2</v>
      </c>
      <c r="BQ818" s="17">
        <f t="shared" ca="1" si="716"/>
        <v>-0.25787491478978319</v>
      </c>
      <c r="BR818" s="17">
        <f t="shared" ca="1" si="717"/>
        <v>-0.25722292827161464</v>
      </c>
      <c r="BS818" s="17">
        <f t="shared" ca="1" si="718"/>
        <v>-1.2263552894190566E-2</v>
      </c>
      <c r="BX818">
        <f>IF('Macrobond Imports'!FG817="","",'Macrobond Imports'!FG817)</f>
        <v>185.1</v>
      </c>
      <c r="BY818">
        <f>IF('Macrobond Imports'!AI817="","",'Macrobond Imports'!AI817)</f>
        <v>118</v>
      </c>
      <c r="CA818" s="37">
        <f t="shared" ca="1" si="719"/>
        <v>-0.20387096774193547</v>
      </c>
      <c r="CB818" s="37">
        <f t="shared" ca="1" si="720"/>
        <v>5.9676044330776445E-3</v>
      </c>
    </row>
    <row r="819" spans="1:80" x14ac:dyDescent="0.25">
      <c r="A819" s="10">
        <f>IF('Macrobond Imports'!A818="","",'Macrobond Imports'!A818)</f>
        <v>42005</v>
      </c>
      <c r="B819" s="9">
        <f>IF('Macrobond Imports'!B818="","",'Macrobond Imports'!B818)</f>
        <v>110.1</v>
      </c>
      <c r="C819" s="9">
        <f>IF('Macrobond Imports'!C818="","",'Macrobond Imports'!C818)</f>
        <v>109.6</v>
      </c>
      <c r="D819" s="9">
        <f>IF('Macrobond Imports'!Z818="","",'Macrobond Imports'!Z818)</f>
        <v>110.1</v>
      </c>
      <c r="E819" s="9">
        <f>IF('Macrobond Imports'!BH818="","",'Macrobond Imports'!BH818)</f>
        <v>108.9</v>
      </c>
      <c r="F819" s="9">
        <f>IF('Macrobond Imports'!BJ818="","",'Macrobond Imports'!BJ818)</f>
        <v>107.8</v>
      </c>
      <c r="G819" s="9">
        <f>IF('Macrobond Imports'!BK818="","",'Macrobond Imports'!BK818)</f>
        <v>109.4</v>
      </c>
      <c r="H819" s="9">
        <f>IF('Macrobond Imports'!BL818="","",'Macrobond Imports'!BL818)</f>
        <v>108.3</v>
      </c>
      <c r="I819" s="9">
        <f>IF('Macrobond Imports'!BS818="","",'Macrobond Imports'!BS818)</f>
        <v>101.9</v>
      </c>
      <c r="J819" s="9">
        <f>IF('Macrobond Imports'!AA818="","",'Macrobond Imports'!AA818)</f>
        <v>112.7</v>
      </c>
      <c r="K819" s="9">
        <f>IF('Macrobond Imports'!DF818="","",'Macrobond Imports'!DF818)</f>
        <v>190.7</v>
      </c>
      <c r="L819" s="9">
        <f>IF('Macrobond Imports'!EA818="","",'Macrobond Imports'!EA818)</f>
        <v>200.8</v>
      </c>
      <c r="M819" s="9">
        <f>IF('Macrobond Imports'!FA818="","",'Macrobond Imports'!FA818)</f>
        <v>170.9</v>
      </c>
      <c r="N819" s="9">
        <f>IF('Macrobond Imports'!FC818="","",'Macrobond Imports'!FC818)</f>
        <v>191.7</v>
      </c>
      <c r="P819" s="16">
        <f t="shared" si="666"/>
        <v>42005</v>
      </c>
      <c r="Q819" s="17">
        <f t="shared" si="667"/>
        <v>-6.3176895306858993E-3</v>
      </c>
      <c r="R819" s="17">
        <f t="shared" si="668"/>
        <v>-1.7921146953404965E-2</v>
      </c>
      <c r="S819" s="17">
        <f t="shared" si="669"/>
        <v>0</v>
      </c>
      <c r="T819" s="17">
        <f t="shared" si="670"/>
        <v>0</v>
      </c>
      <c r="U819" s="17">
        <f t="shared" si="671"/>
        <v>-6.4516129032258229E-3</v>
      </c>
      <c r="V819" s="17">
        <f t="shared" si="672"/>
        <v>-9.1324200913234233E-4</v>
      </c>
      <c r="W819" s="17">
        <f t="shared" si="673"/>
        <v>-8.2417582417583235E-3</v>
      </c>
      <c r="X819" s="17">
        <f t="shared" si="674"/>
        <v>-9.8039215686274161E-4</v>
      </c>
      <c r="Y819" s="17">
        <f t="shared" si="675"/>
        <v>4.4563279857396942E-3</v>
      </c>
      <c r="Z819" s="17">
        <f t="shared" si="676"/>
        <v>-2.4552429667519249E-2</v>
      </c>
      <c r="AA819" s="17">
        <f t="shared" si="677"/>
        <v>-9.5495495495495408E-2</v>
      </c>
      <c r="AB819" s="17">
        <f t="shared" si="678"/>
        <v>-8.0688542227003723E-2</v>
      </c>
      <c r="AC819" s="17">
        <f t="shared" si="679"/>
        <v>-1.1346054667354388E-2</v>
      </c>
      <c r="AE819" s="17">
        <f t="shared" ca="1" si="680"/>
        <v>0</v>
      </c>
      <c r="AF819" s="17">
        <f t="shared" ca="1" si="681"/>
        <v>-3.7752414398595335E-2</v>
      </c>
      <c r="AG819" s="17">
        <f t="shared" ca="1" si="682"/>
        <v>2.0389249304911816E-2</v>
      </c>
      <c r="AH819" s="17">
        <f t="shared" ca="1" si="683"/>
        <v>1.6806722689075793E-2</v>
      </c>
      <c r="AI819" s="17">
        <f t="shared" ca="1" si="684"/>
        <v>-1.8518518518518823E-3</v>
      </c>
      <c r="AJ819" s="17">
        <f t="shared" ca="1" si="685"/>
        <v>1.7674418604651132E-2</v>
      </c>
      <c r="AK819" s="17">
        <f t="shared" ca="1" si="686"/>
        <v>-1.0054844606947055E-2</v>
      </c>
      <c r="AL819" s="17">
        <f t="shared" ca="1" si="687"/>
        <v>9.9108027750247629E-3</v>
      </c>
      <c r="AM819" s="17">
        <f t="shared" ca="1" si="688"/>
        <v>4.1589648798521228E-2</v>
      </c>
      <c r="AN819" s="17">
        <f t="shared" ca="1" si="689"/>
        <v>-5.8271604938271659E-2</v>
      </c>
      <c r="AO819" s="17">
        <f t="shared" ca="1" si="690"/>
        <v>-0.18803073190456931</v>
      </c>
      <c r="AP819" s="17">
        <f t="shared" ca="1" si="691"/>
        <v>-0.21677360219981656</v>
      </c>
      <c r="AQ819" s="17">
        <f t="shared" ca="1" si="692"/>
        <v>-1.4902363823227183E-2</v>
      </c>
      <c r="AS819" s="17">
        <f t="shared" ca="1" si="693"/>
        <v>-4.2434217762463922E-2</v>
      </c>
      <c r="AT819" s="17">
        <f t="shared" ca="1" si="694"/>
        <v>-0.13357915745518745</v>
      </c>
      <c r="AU819" s="17">
        <f t="shared" ca="1" si="695"/>
        <v>1.097383421740572E-2</v>
      </c>
      <c r="AV819" s="17">
        <f t="shared" ca="1" si="696"/>
        <v>7.380042513271512E-3</v>
      </c>
      <c r="AW819" s="17">
        <f t="shared" ca="1" si="697"/>
        <v>-4.3314808375833014E-2</v>
      </c>
      <c r="AX819" s="17">
        <f t="shared" ca="1" si="698"/>
        <v>3.6646777927988872E-3</v>
      </c>
      <c r="AY819" s="17">
        <f t="shared" ca="1" si="699"/>
        <v>-5.6975324443080844E-2</v>
      </c>
      <c r="AZ819" s="17">
        <f t="shared" ca="1" si="700"/>
        <v>0</v>
      </c>
      <c r="BA819" s="17">
        <f t="shared" ca="1" si="701"/>
        <v>3.2591272331837118E-2</v>
      </c>
      <c r="BB819" s="17">
        <f t="shared" ca="1" si="702"/>
        <v>-0.18326896731601716</v>
      </c>
      <c r="BC819" s="17">
        <f t="shared" ca="1" si="703"/>
        <v>-0.50089693728850049</v>
      </c>
      <c r="BD819" s="17">
        <f t="shared" ca="1" si="704"/>
        <v>-0.50259448451549094</v>
      </c>
      <c r="BE819" s="17">
        <f t="shared" ca="1" si="705"/>
        <v>-8.1164636556143033E-2</v>
      </c>
      <c r="BG819" s="17">
        <f t="shared" ca="1" si="706"/>
        <v>-2.1447097885078037E-2</v>
      </c>
      <c r="BH819" s="17">
        <f t="shared" ca="1" si="707"/>
        <v>-8.3758128182147673E-2</v>
      </c>
      <c r="BI819" s="17">
        <f t="shared" ca="1" si="708"/>
        <v>1.2838016236142558E-2</v>
      </c>
      <c r="BJ819" s="17">
        <f t="shared" ca="1" si="709"/>
        <v>9.2463678326821785E-3</v>
      </c>
      <c r="BK819" s="17">
        <f t="shared" ca="1" si="710"/>
        <v>-2.3689364108139155E-2</v>
      </c>
      <c r="BL819" s="17">
        <f t="shared" ca="1" si="711"/>
        <v>9.2038171176662686E-3</v>
      </c>
      <c r="BM819" s="17">
        <f t="shared" ca="1" si="712"/>
        <v>-3.2430265277788139E-2</v>
      </c>
      <c r="BN819" s="17">
        <f t="shared" ca="1" si="713"/>
        <v>7.897303986993176E-3</v>
      </c>
      <c r="BO819" s="17">
        <f t="shared" ca="1" si="714"/>
        <v>2.5315454293738382E-2</v>
      </c>
      <c r="BP819" s="17">
        <f t="shared" ca="1" si="715"/>
        <v>-0.1175109806110316</v>
      </c>
      <c r="BQ819" s="17">
        <f t="shared" ca="1" si="716"/>
        <v>-0.37156981457083904</v>
      </c>
      <c r="BR819" s="17">
        <f t="shared" ca="1" si="717"/>
        <v>-0.36224102541706693</v>
      </c>
      <c r="BS819" s="17">
        <f t="shared" ca="1" si="718"/>
        <v>-4.2419367321046453E-2</v>
      </c>
      <c r="BX819">
        <f>IF('Macrobond Imports'!FG818="","",'Macrobond Imports'!FG818)</f>
        <v>145.4</v>
      </c>
      <c r="BY819">
        <f>IF('Macrobond Imports'!AI818="","",'Macrobond Imports'!AI818)</f>
        <v>116.7</v>
      </c>
      <c r="CA819" s="37">
        <f t="shared" ca="1" si="719"/>
        <v>-0.38074957410562182</v>
      </c>
      <c r="CB819" s="37">
        <f t="shared" ca="1" si="720"/>
        <v>5.1679586563309066E-3</v>
      </c>
    </row>
    <row r="820" spans="1:80" x14ac:dyDescent="0.25">
      <c r="A820" s="10">
        <f>IF('Macrobond Imports'!A819="","",'Macrobond Imports'!A819)</f>
        <v>42036</v>
      </c>
      <c r="B820" s="9">
        <f>IF('Macrobond Imports'!B819="","",'Macrobond Imports'!B819)</f>
        <v>109.6</v>
      </c>
      <c r="C820" s="9">
        <f>IF('Macrobond Imports'!C819="","",'Macrobond Imports'!C819)</f>
        <v>109.3</v>
      </c>
      <c r="D820" s="9">
        <f>IF('Macrobond Imports'!Z819="","",'Macrobond Imports'!Z819)</f>
        <v>109.5</v>
      </c>
      <c r="E820" s="9">
        <f>IF('Macrobond Imports'!BH819="","",'Macrobond Imports'!BH819)</f>
        <v>108.5</v>
      </c>
      <c r="F820" s="9">
        <f>IF('Macrobond Imports'!BJ819="","",'Macrobond Imports'!BJ819)</f>
        <v>107.5</v>
      </c>
      <c r="G820" s="9">
        <f>IF('Macrobond Imports'!BK819="","",'Macrobond Imports'!BK819)</f>
        <v>108.9</v>
      </c>
      <c r="H820" s="9">
        <f>IF('Macrobond Imports'!BL819="","",'Macrobond Imports'!BL819)</f>
        <v>108.1</v>
      </c>
      <c r="I820" s="9">
        <f>IF('Macrobond Imports'!BS819="","",'Macrobond Imports'!BS819)</f>
        <v>101.8</v>
      </c>
      <c r="J820" s="9">
        <f>IF('Macrobond Imports'!AA819="","",'Macrobond Imports'!AA819)</f>
        <v>110.9</v>
      </c>
      <c r="K820" s="9">
        <f>IF('Macrobond Imports'!DF819="","",'Macrobond Imports'!DF819)</f>
        <v>190</v>
      </c>
      <c r="L820" s="9">
        <f>IF('Macrobond Imports'!EA819="","",'Macrobond Imports'!EA819)</f>
        <v>194.1</v>
      </c>
      <c r="M820" s="9">
        <f>IF('Macrobond Imports'!FA819="","",'Macrobond Imports'!FA819)</f>
        <v>171.8</v>
      </c>
      <c r="N820" s="9">
        <f>IF('Macrobond Imports'!FC819="","",'Macrobond Imports'!FC819)</f>
        <v>191.1</v>
      </c>
      <c r="P820" s="16">
        <f t="shared" si="666"/>
        <v>42036</v>
      </c>
      <c r="Q820" s="17">
        <f t="shared" si="667"/>
        <v>-4.5413260672115818E-3</v>
      </c>
      <c r="R820" s="17">
        <f t="shared" si="668"/>
        <v>-2.7372262773722733E-3</v>
      </c>
      <c r="S820" s="17">
        <f t="shared" si="669"/>
        <v>-5.4495912806539204E-3</v>
      </c>
      <c r="T820" s="17">
        <f t="shared" si="670"/>
        <v>-3.6730945821855654E-3</v>
      </c>
      <c r="U820" s="17">
        <f t="shared" si="671"/>
        <v>-2.7829313543599188E-3</v>
      </c>
      <c r="V820" s="17">
        <f t="shared" si="672"/>
        <v>-4.5703839122486212E-3</v>
      </c>
      <c r="W820" s="17">
        <f t="shared" si="673"/>
        <v>-1.8467220683286989E-3</v>
      </c>
      <c r="X820" s="17">
        <f t="shared" si="674"/>
        <v>-9.8135426889112143E-4</v>
      </c>
      <c r="Y820" s="17">
        <f t="shared" si="675"/>
        <v>-1.5971606033717833E-2</v>
      </c>
      <c r="Z820" s="17">
        <f t="shared" si="676"/>
        <v>-3.6706869428421163E-3</v>
      </c>
      <c r="AA820" s="17">
        <f t="shared" si="677"/>
        <v>-3.3366533864541914E-2</v>
      </c>
      <c r="AB820" s="17">
        <f t="shared" si="678"/>
        <v>5.2662375658281135E-3</v>
      </c>
      <c r="AC820" s="17">
        <f t="shared" si="679"/>
        <v>-3.12989045383405E-3</v>
      </c>
      <c r="AE820" s="17">
        <f t="shared" ca="1" si="680"/>
        <v>-6.346328195829587E-3</v>
      </c>
      <c r="AF820" s="17">
        <f t="shared" ca="1" si="681"/>
        <v>-4.2907180385289068E-2</v>
      </c>
      <c r="AG820" s="17">
        <f t="shared" ca="1" si="682"/>
        <v>1.2950971322849281E-2</v>
      </c>
      <c r="AH820" s="17">
        <f t="shared" ca="1" si="683"/>
        <v>1.1183597390493905E-2</v>
      </c>
      <c r="AI820" s="17">
        <f t="shared" ca="1" si="684"/>
        <v>-6.4695009242143886E-3</v>
      </c>
      <c r="AJ820" s="17">
        <f t="shared" ca="1" si="685"/>
        <v>1.1142061281337101E-2</v>
      </c>
      <c r="AK820" s="17">
        <f t="shared" ca="1" si="686"/>
        <v>-1.2785388127853903E-2</v>
      </c>
      <c r="AL820" s="17">
        <f t="shared" ca="1" si="687"/>
        <v>8.9197224975221534E-3</v>
      </c>
      <c r="AM820" s="17">
        <f t="shared" ca="1" si="688"/>
        <v>1.9301470588235281E-2</v>
      </c>
      <c r="AN820" s="17">
        <f t="shared" ca="1" si="689"/>
        <v>-6.4960629921259838E-2</v>
      </c>
      <c r="AO820" s="17">
        <f t="shared" ca="1" si="690"/>
        <v>-0.25317429780684875</v>
      </c>
      <c r="AP820" s="17">
        <f t="shared" ca="1" si="691"/>
        <v>-0.21731207289293841</v>
      </c>
      <c r="AQ820" s="17">
        <f t="shared" ca="1" si="692"/>
        <v>-2.1004098360655754E-2</v>
      </c>
      <c r="AS820" s="17">
        <f t="shared" ca="1" si="693"/>
        <v>-5.2921493031933386E-2</v>
      </c>
      <c r="AT820" s="17">
        <f t="shared" ca="1" si="694"/>
        <v>-0.12777159040015806</v>
      </c>
      <c r="AU820" s="17">
        <f t="shared" ca="1" si="695"/>
        <v>-1.0884252452272425E-2</v>
      </c>
      <c r="AV820" s="17">
        <f t="shared" ca="1" si="696"/>
        <v>-7.3394185403319323E-3</v>
      </c>
      <c r="AW820" s="17">
        <f t="shared" ca="1" si="697"/>
        <v>-5.0440161341392065E-2</v>
      </c>
      <c r="AX820" s="17">
        <f t="shared" ca="1" si="698"/>
        <v>-1.4558446877249942E-2</v>
      </c>
      <c r="AY820" s="17">
        <f t="shared" ca="1" si="699"/>
        <v>-6.0507288229840861E-2</v>
      </c>
      <c r="AZ820" s="17">
        <f t="shared" ca="1" si="700"/>
        <v>-3.9196425178277261E-3</v>
      </c>
      <c r="BA820" s="17">
        <f t="shared" ca="1" si="701"/>
        <v>-2.1351544447257953E-2</v>
      </c>
      <c r="BB820" s="17">
        <f t="shared" ca="1" si="702"/>
        <v>-0.16899794421093528</v>
      </c>
      <c r="BC820" s="17">
        <f t="shared" ca="1" si="703"/>
        <v>-0.53775065172116743</v>
      </c>
      <c r="BD820" s="17">
        <f t="shared" ca="1" si="704"/>
        <v>-0.44001594464780991</v>
      </c>
      <c r="BE820" s="17">
        <f t="shared" ca="1" si="705"/>
        <v>-7.5737374569813998E-2</v>
      </c>
      <c r="BG820" s="17">
        <f t="shared" ca="1" si="706"/>
        <v>-3.0314772164947712E-2</v>
      </c>
      <c r="BH820" s="17">
        <f t="shared" ca="1" si="707"/>
        <v>-8.8767185980435204E-2</v>
      </c>
      <c r="BI820" s="17">
        <f t="shared" ca="1" si="708"/>
        <v>1.8289891012635007E-3</v>
      </c>
      <c r="BJ820" s="17">
        <f t="shared" ca="1" si="709"/>
        <v>1.8458694734546643E-3</v>
      </c>
      <c r="BK820" s="17">
        <f t="shared" ca="1" si="710"/>
        <v>-2.9115813828835213E-2</v>
      </c>
      <c r="BL820" s="17">
        <f t="shared" ca="1" si="711"/>
        <v>0</v>
      </c>
      <c r="BM820" s="17">
        <f t="shared" ca="1" si="712"/>
        <v>-3.9493378727265771E-2</v>
      </c>
      <c r="BN820" s="17">
        <f t="shared" ca="1" si="713"/>
        <v>0</v>
      </c>
      <c r="BO820" s="17">
        <f t="shared" ca="1" si="714"/>
        <v>3.6166335767544577E-3</v>
      </c>
      <c r="BP820" s="17">
        <f t="shared" ca="1" si="715"/>
        <v>-0.12484021061047612</v>
      </c>
      <c r="BQ820" s="17">
        <f t="shared" ca="1" si="716"/>
        <v>-0.37642698390734908</v>
      </c>
      <c r="BR820" s="17">
        <f t="shared" ca="1" si="717"/>
        <v>-0.35248391643677079</v>
      </c>
      <c r="BS820" s="17">
        <f t="shared" ca="1" si="718"/>
        <v>-5.2278408841717749E-2</v>
      </c>
      <c r="BX820">
        <f>IF('Macrobond Imports'!FG819="","",'Macrobond Imports'!FG819)</f>
        <v>145.19999999999999</v>
      </c>
      <c r="BY820">
        <f>IF('Macrobond Imports'!AI819="","",'Macrobond Imports'!AI819)</f>
        <v>115.8</v>
      </c>
      <c r="CA820" s="37">
        <f t="shared" ca="1" si="719"/>
        <v>-0.45166163141993965</v>
      </c>
      <c r="CB820" s="37">
        <f t="shared" ca="1" si="720"/>
        <v>0</v>
      </c>
    </row>
    <row r="821" spans="1:80" x14ac:dyDescent="0.25">
      <c r="A821" s="10">
        <f>IF('Macrobond Imports'!A820="","",'Macrobond Imports'!A820)</f>
        <v>42064</v>
      </c>
      <c r="B821" s="9">
        <f>IF('Macrobond Imports'!B820="","",'Macrobond Imports'!B820)</f>
        <v>109.8</v>
      </c>
      <c r="C821" s="9">
        <f>IF('Macrobond Imports'!C820="","",'Macrobond Imports'!C820)</f>
        <v>109.5</v>
      </c>
      <c r="D821" s="9">
        <f>IF('Macrobond Imports'!Z820="","",'Macrobond Imports'!Z820)</f>
        <v>109.6</v>
      </c>
      <c r="E821" s="9">
        <f>IF('Macrobond Imports'!BH820="","",'Macrobond Imports'!BH820)</f>
        <v>108.6</v>
      </c>
      <c r="F821" s="9">
        <f>IF('Macrobond Imports'!BJ820="","",'Macrobond Imports'!BJ820)</f>
        <v>107.7</v>
      </c>
      <c r="G821" s="9">
        <f>IF('Macrobond Imports'!BK820="","",'Macrobond Imports'!BK820)</f>
        <v>108.9</v>
      </c>
      <c r="H821" s="9">
        <f>IF('Macrobond Imports'!BL820="","",'Macrobond Imports'!BL820)</f>
        <v>108.3</v>
      </c>
      <c r="I821" s="9">
        <f>IF('Macrobond Imports'!BS820="","",'Macrobond Imports'!BS820)</f>
        <v>101.8</v>
      </c>
      <c r="J821" s="9">
        <f>IF('Macrobond Imports'!AA820="","",'Macrobond Imports'!AA820)</f>
        <v>111.1</v>
      </c>
      <c r="K821" s="9">
        <f>IF('Macrobond Imports'!DF820="","",'Macrobond Imports'!DF820)</f>
        <v>189.8</v>
      </c>
      <c r="L821" s="9">
        <f>IF('Macrobond Imports'!EA820="","",'Macrobond Imports'!EA820)</f>
        <v>192.2</v>
      </c>
      <c r="M821" s="9">
        <f>IF('Macrobond Imports'!FA820="","",'Macrobond Imports'!FA820)</f>
        <v>173.7</v>
      </c>
      <c r="N821" s="9">
        <f>IF('Macrobond Imports'!FC820="","",'Macrobond Imports'!FC820)</f>
        <v>190.5</v>
      </c>
      <c r="P821" s="16">
        <f t="shared" si="666"/>
        <v>42064</v>
      </c>
      <c r="Q821" s="17">
        <f t="shared" si="667"/>
        <v>1.8248175182482562E-3</v>
      </c>
      <c r="R821" s="17">
        <f t="shared" si="668"/>
        <v>1.8298261665141702E-3</v>
      </c>
      <c r="S821" s="17">
        <f t="shared" si="669"/>
        <v>9.1324200913245335E-4</v>
      </c>
      <c r="T821" s="17">
        <f t="shared" si="670"/>
        <v>9.2165898617513342E-4</v>
      </c>
      <c r="U821" s="17">
        <f t="shared" si="671"/>
        <v>1.8604651162790198E-3</v>
      </c>
      <c r="V821" s="17">
        <f t="shared" si="672"/>
        <v>0</v>
      </c>
      <c r="W821" s="17">
        <f t="shared" si="673"/>
        <v>1.8501387604070718E-3</v>
      </c>
      <c r="X821" s="17">
        <f t="shared" si="674"/>
        <v>0</v>
      </c>
      <c r="Y821" s="17">
        <f t="shared" si="675"/>
        <v>1.8034265103696878E-3</v>
      </c>
      <c r="Z821" s="17">
        <f t="shared" si="676"/>
        <v>-1.0526315789473051E-3</v>
      </c>
      <c r="AA821" s="17">
        <f t="shared" si="677"/>
        <v>-9.7887686759402515E-3</v>
      </c>
      <c r="AB821" s="17">
        <f t="shared" si="678"/>
        <v>1.105937136204882E-2</v>
      </c>
      <c r="AC821" s="17">
        <f t="shared" si="679"/>
        <v>-3.1397174254317317E-3</v>
      </c>
      <c r="AE821" s="17">
        <f t="shared" ca="1" si="680"/>
        <v>-8.1300813008130524E-3</v>
      </c>
      <c r="AF821" s="17">
        <f t="shared" ca="1" si="681"/>
        <v>-4.3668122270742349E-2</v>
      </c>
      <c r="AG821" s="17">
        <f t="shared" ca="1" si="682"/>
        <v>9.208103130755152E-3</v>
      </c>
      <c r="AH821" s="17">
        <f t="shared" ca="1" si="683"/>
        <v>9.2936802973977439E-3</v>
      </c>
      <c r="AI821" s="17">
        <f t="shared" ca="1" si="684"/>
        <v>-8.2872928176794813E-3</v>
      </c>
      <c r="AJ821" s="17">
        <f t="shared" ca="1" si="685"/>
        <v>7.4005550416282873E-3</v>
      </c>
      <c r="AK821" s="17">
        <f t="shared" ca="1" si="686"/>
        <v>-1.3661202185792365E-2</v>
      </c>
      <c r="AL821" s="17">
        <f t="shared" ca="1" si="687"/>
        <v>6.923837784371889E-3</v>
      </c>
      <c r="AM821" s="17">
        <f t="shared" ca="1" si="688"/>
        <v>1.4611872146118587E-2</v>
      </c>
      <c r="AN821" s="17">
        <f t="shared" ca="1" si="689"/>
        <v>-6.732186732186729E-2</v>
      </c>
      <c r="AO821" s="17">
        <f t="shared" ca="1" si="690"/>
        <v>-0.2633192794174013</v>
      </c>
      <c r="AP821" s="17">
        <f t="shared" ca="1" si="691"/>
        <v>-0.21509263443289661</v>
      </c>
      <c r="AQ821" s="17">
        <f t="shared" ca="1" si="692"/>
        <v>-2.2073921971252575E-2</v>
      </c>
      <c r="AS821" s="17">
        <f t="shared" ca="1" si="693"/>
        <v>-3.5615283956157429E-2</v>
      </c>
      <c r="AT821" s="17">
        <f t="shared" ca="1" si="694"/>
        <v>-7.3170820483374532E-2</v>
      </c>
      <c r="AU821" s="17">
        <f t="shared" ca="1" si="695"/>
        <v>-1.8041936623559574E-2</v>
      </c>
      <c r="AV821" s="17">
        <f t="shared" ca="1" si="696"/>
        <v>-1.0973833084373275E-2</v>
      </c>
      <c r="AW821" s="17">
        <f t="shared" ca="1" si="697"/>
        <v>-2.9168497167690544E-2</v>
      </c>
      <c r="AX821" s="17">
        <f t="shared" ca="1" si="698"/>
        <v>-2.1738319017716501E-2</v>
      </c>
      <c r="AY821" s="17">
        <f t="shared" ca="1" si="699"/>
        <v>-3.256170821728599E-2</v>
      </c>
      <c r="AZ821" s="17">
        <f t="shared" ca="1" si="700"/>
        <v>-7.8200993436854382E-3</v>
      </c>
      <c r="BA821" s="17">
        <f t="shared" ca="1" si="701"/>
        <v>-3.8642745056651218E-2</v>
      </c>
      <c r="BB821" s="17">
        <f t="shared" ca="1" si="702"/>
        <v>-0.11162201964194185</v>
      </c>
      <c r="BC821" s="17">
        <f t="shared" ca="1" si="703"/>
        <v>-0.43817425606695026</v>
      </c>
      <c r="BD821" s="17">
        <f t="shared" ca="1" si="704"/>
        <v>-0.23777758746834399</v>
      </c>
      <c r="BE821" s="17">
        <f t="shared" ca="1" si="705"/>
        <v>-6.8315900444391287E-2</v>
      </c>
      <c r="BG821" s="17">
        <f t="shared" ca="1" si="706"/>
        <v>-2.3265422851916129E-2</v>
      </c>
      <c r="BH821" s="17">
        <f t="shared" ca="1" si="707"/>
        <v>-8.0617928420045337E-2</v>
      </c>
      <c r="BI821" s="17">
        <f t="shared" ca="1" si="708"/>
        <v>7.3394249218425855E-3</v>
      </c>
      <c r="BJ821" s="17">
        <f t="shared" ca="1" si="709"/>
        <v>5.5478395653807411E-3</v>
      </c>
      <c r="BK821" s="17">
        <f t="shared" ca="1" si="710"/>
        <v>-2.011837018814866E-2</v>
      </c>
      <c r="BL821" s="17">
        <f t="shared" ca="1" si="711"/>
        <v>1.8390800713667943E-3</v>
      </c>
      <c r="BM821" s="17">
        <f t="shared" ca="1" si="712"/>
        <v>-3.4185493460166527E-2</v>
      </c>
      <c r="BN821" s="17">
        <f t="shared" ca="1" si="713"/>
        <v>0</v>
      </c>
      <c r="BO821" s="17">
        <f t="shared" ca="1" si="714"/>
        <v>2.3819595820850026E-2</v>
      </c>
      <c r="BP821" s="17">
        <f t="shared" ca="1" si="715"/>
        <v>-0.12236580914059947</v>
      </c>
      <c r="BQ821" s="17">
        <f t="shared" ca="1" si="716"/>
        <v>-0.39596996531402895</v>
      </c>
      <c r="BR821" s="17">
        <f t="shared" ca="1" si="717"/>
        <v>-0.31713600657613017</v>
      </c>
      <c r="BS821" s="17">
        <f t="shared" ca="1" si="718"/>
        <v>-5.8220222356073381E-2</v>
      </c>
      <c r="BX821">
        <f>IF('Macrobond Imports'!FG820="","",'Macrobond Imports'!FG820)</f>
        <v>144.69999999999999</v>
      </c>
      <c r="BY821">
        <f>IF('Macrobond Imports'!AI820="","",'Macrobond Imports'!AI820)</f>
        <v>115.8</v>
      </c>
      <c r="CA821" s="37">
        <f t="shared" ca="1" si="719"/>
        <v>-0.43277146217169737</v>
      </c>
      <c r="CB821" s="37">
        <f t="shared" ca="1" si="720"/>
        <v>-6.8610634648370583E-3</v>
      </c>
    </row>
    <row r="822" spans="1:80" x14ac:dyDescent="0.25">
      <c r="A822" s="10">
        <f>IF('Macrobond Imports'!A821="","",'Macrobond Imports'!A821)</f>
        <v>42095</v>
      </c>
      <c r="B822" s="9">
        <f>IF('Macrobond Imports'!B821="","",'Macrobond Imports'!B821)</f>
        <v>109.6</v>
      </c>
      <c r="C822" s="9">
        <f>IF('Macrobond Imports'!C821="","",'Macrobond Imports'!C821)</f>
        <v>108.8</v>
      </c>
      <c r="D822" s="9">
        <f>IF('Macrobond Imports'!Z821="","",'Macrobond Imports'!Z821)</f>
        <v>109.7</v>
      </c>
      <c r="E822" s="9">
        <f>IF('Macrobond Imports'!BH821="","",'Macrobond Imports'!BH821)</f>
        <v>108.6</v>
      </c>
      <c r="F822" s="9">
        <f>IF('Macrobond Imports'!BJ821="","",'Macrobond Imports'!BJ821)</f>
        <v>107.6</v>
      </c>
      <c r="G822" s="9">
        <f>IF('Macrobond Imports'!BK821="","",'Macrobond Imports'!BK821)</f>
        <v>108.9</v>
      </c>
      <c r="H822" s="9">
        <f>IF('Macrobond Imports'!BL821="","",'Macrobond Imports'!BL821)</f>
        <v>108.1</v>
      </c>
      <c r="I822" s="9">
        <f>IF('Macrobond Imports'!BS821="","",'Macrobond Imports'!BS821)</f>
        <v>102</v>
      </c>
      <c r="J822" s="9">
        <f>IF('Macrobond Imports'!AA821="","",'Macrobond Imports'!AA821)</f>
        <v>110.8</v>
      </c>
      <c r="K822" s="9">
        <f>IF('Macrobond Imports'!DF821="","",'Macrobond Imports'!DF821)</f>
        <v>188.4</v>
      </c>
      <c r="L822" s="9">
        <f>IF('Macrobond Imports'!EA821="","",'Macrobond Imports'!EA821)</f>
        <v>193.4</v>
      </c>
      <c r="M822" s="9">
        <f>IF('Macrobond Imports'!FA821="","",'Macrobond Imports'!FA821)</f>
        <v>169.2</v>
      </c>
      <c r="N822" s="9">
        <f>IF('Macrobond Imports'!FC821="","",'Macrobond Imports'!FC821)</f>
        <v>190.1</v>
      </c>
      <c r="P822" s="16">
        <f t="shared" si="666"/>
        <v>42095</v>
      </c>
      <c r="Q822" s="17">
        <f t="shared" si="667"/>
        <v>-1.8214936247723523E-3</v>
      </c>
      <c r="R822" s="17">
        <f t="shared" si="668"/>
        <v>-6.3926940639269514E-3</v>
      </c>
      <c r="S822" s="17">
        <f t="shared" si="669"/>
        <v>9.1240875912412811E-4</v>
      </c>
      <c r="T822" s="17">
        <f t="shared" si="670"/>
        <v>0</v>
      </c>
      <c r="U822" s="17">
        <f t="shared" si="671"/>
        <v>-9.2850510677822129E-4</v>
      </c>
      <c r="V822" s="17">
        <f t="shared" si="672"/>
        <v>0</v>
      </c>
      <c r="W822" s="17">
        <f t="shared" si="673"/>
        <v>-1.8467220683286989E-3</v>
      </c>
      <c r="X822" s="17">
        <f t="shared" si="674"/>
        <v>1.9646365422396617E-3</v>
      </c>
      <c r="Y822" s="17">
        <f t="shared" si="675"/>
        <v>-2.7002700270026825E-3</v>
      </c>
      <c r="Z822" s="17">
        <f t="shared" si="676"/>
        <v>-7.3761854583772601E-3</v>
      </c>
      <c r="AA822" s="17">
        <f t="shared" si="677"/>
        <v>6.2434963579605096E-3</v>
      </c>
      <c r="AB822" s="17">
        <f t="shared" si="678"/>
        <v>-2.5906735751295318E-2</v>
      </c>
      <c r="AC822" s="17">
        <f t="shared" si="679"/>
        <v>-2.0997375328084544E-3</v>
      </c>
      <c r="AE822" s="17">
        <f t="shared" ca="1" si="680"/>
        <v>-1.0830324909747335E-2</v>
      </c>
      <c r="AF822" s="17">
        <f t="shared" ca="1" si="681"/>
        <v>-5.3913043478260869E-2</v>
      </c>
      <c r="AG822" s="17">
        <f t="shared" ca="1" si="682"/>
        <v>1.1059907834101379E-2</v>
      </c>
      <c r="AH822" s="17">
        <f t="shared" ca="1" si="683"/>
        <v>9.2936802973977439E-3</v>
      </c>
      <c r="AI822" s="17">
        <f t="shared" ca="1" si="684"/>
        <v>-8.2949308755760898E-3</v>
      </c>
      <c r="AJ822" s="17">
        <f t="shared" ca="1" si="685"/>
        <v>6.4695009242143886E-3</v>
      </c>
      <c r="AK822" s="17">
        <f t="shared" ca="1" si="686"/>
        <v>-1.8165304268846549E-2</v>
      </c>
      <c r="AL822" s="17">
        <f t="shared" ca="1" si="687"/>
        <v>6.9101678183614013E-3</v>
      </c>
      <c r="AM822" s="17">
        <f t="shared" ca="1" si="688"/>
        <v>1.7447199265381075E-2</v>
      </c>
      <c r="AN822" s="17">
        <f t="shared" ca="1" si="689"/>
        <v>-7.6017655713585097E-2</v>
      </c>
      <c r="AO822" s="17">
        <f t="shared" ca="1" si="690"/>
        <v>-0.26659082290481606</v>
      </c>
      <c r="AP822" s="17">
        <f t="shared" ca="1" si="691"/>
        <v>-0.23055934515688958</v>
      </c>
      <c r="AQ822" s="17">
        <f t="shared" ca="1" si="692"/>
        <v>-2.5627883136852936E-2</v>
      </c>
      <c r="AS822" s="17">
        <f t="shared" ca="1" si="693"/>
        <v>-1.8041936623559574E-2</v>
      </c>
      <c r="AT822" s="17">
        <f t="shared" ca="1" si="694"/>
        <v>-2.8878956992964389E-2</v>
      </c>
      <c r="AU822" s="17">
        <f t="shared" ca="1" si="695"/>
        <v>-1.4453240266843803E-2</v>
      </c>
      <c r="AV822" s="17">
        <f t="shared" ca="1" si="696"/>
        <v>-1.0973833084373275E-2</v>
      </c>
      <c r="AW822" s="17">
        <f t="shared" ca="1" si="697"/>
        <v>-7.4005232589321457E-3</v>
      </c>
      <c r="AX822" s="17">
        <f t="shared" ca="1" si="698"/>
        <v>-1.8156586630232563E-2</v>
      </c>
      <c r="AY822" s="17">
        <f t="shared" ca="1" si="699"/>
        <v>-7.3664511594118132E-3</v>
      </c>
      <c r="AZ822" s="17">
        <f t="shared" ca="1" si="700"/>
        <v>3.9311991940951252E-3</v>
      </c>
      <c r="BA822" s="17">
        <f t="shared" ca="1" si="701"/>
        <v>-6.5749417320841275E-2</v>
      </c>
      <c r="BB822" s="17">
        <f t="shared" ca="1" si="702"/>
        <v>-4.7377529083209247E-2</v>
      </c>
      <c r="BC822" s="17">
        <f t="shared" ca="1" si="703"/>
        <v>-0.13946003389200412</v>
      </c>
      <c r="BD822" s="17">
        <f t="shared" ca="1" si="704"/>
        <v>-3.919958068884688E-2</v>
      </c>
      <c r="BE822" s="17">
        <f t="shared" ca="1" si="705"/>
        <v>-3.2969847212818593E-2</v>
      </c>
      <c r="BG822" s="17">
        <f t="shared" ca="1" si="706"/>
        <v>-3.0314772164947712E-2</v>
      </c>
      <c r="BH822" s="17">
        <f t="shared" ca="1" si="707"/>
        <v>-8.2721682205911473E-2</v>
      </c>
      <c r="BI822" s="17">
        <f t="shared" ca="1" si="708"/>
        <v>-1.8206641650159172E-3</v>
      </c>
      <c r="BJ822" s="17">
        <f t="shared" ca="1" si="709"/>
        <v>-1.8390800706520327E-3</v>
      </c>
      <c r="BK822" s="17">
        <f t="shared" ca="1" si="710"/>
        <v>-2.5523104115815265E-2</v>
      </c>
      <c r="BL822" s="17">
        <f t="shared" ca="1" si="711"/>
        <v>-7.305911610857807E-3</v>
      </c>
      <c r="BM822" s="17">
        <f t="shared" ca="1" si="712"/>
        <v>-3.2488795753605415E-2</v>
      </c>
      <c r="BN822" s="17">
        <f t="shared" ca="1" si="713"/>
        <v>1.9636715939830296E-3</v>
      </c>
      <c r="BO822" s="17">
        <f t="shared" ca="1" si="714"/>
        <v>-1.7809082792233699E-2</v>
      </c>
      <c r="BP822" s="17">
        <f t="shared" ca="1" si="715"/>
        <v>-0.11793632064921888</v>
      </c>
      <c r="BQ822" s="17">
        <f t="shared" ca="1" si="716"/>
        <v>-0.34463892954330066</v>
      </c>
      <c r="BR822" s="17">
        <f t="shared" ca="1" si="717"/>
        <v>-0.30869151036227216</v>
      </c>
      <c r="BS822" s="17">
        <f t="shared" ca="1" si="718"/>
        <v>-5.7375206194225981E-2</v>
      </c>
      <c r="BX822">
        <f>IF('Macrobond Imports'!FG821="","",'Macrobond Imports'!FG821)</f>
        <v>146.1</v>
      </c>
      <c r="BY822">
        <f>IF('Macrobond Imports'!AI821="","",'Macrobond Imports'!AI821)</f>
        <v>115.5</v>
      </c>
      <c r="CA822" s="37">
        <f t="shared" ca="1" si="719"/>
        <v>-0.42161520190023749</v>
      </c>
      <c r="CB822" s="37">
        <f t="shared" ca="1" si="720"/>
        <v>-1.8691588785046731E-2</v>
      </c>
    </row>
    <row r="823" spans="1:80" x14ac:dyDescent="0.25">
      <c r="A823" s="10">
        <f>IF('Macrobond Imports'!A822="","",'Macrobond Imports'!A822)</f>
        <v>42125</v>
      </c>
      <c r="B823" s="9">
        <f>IF('Macrobond Imports'!B822="","",'Macrobond Imports'!B822)</f>
        <v>110</v>
      </c>
      <c r="C823" s="9">
        <f>IF('Macrobond Imports'!C822="","",'Macrobond Imports'!C822)</f>
        <v>109.9</v>
      </c>
      <c r="D823" s="9">
        <f>IF('Macrobond Imports'!Z822="","",'Macrobond Imports'!Z822)</f>
        <v>109.8</v>
      </c>
      <c r="E823" s="9">
        <f>IF('Macrobond Imports'!BH822="","",'Macrobond Imports'!BH822)</f>
        <v>108.7</v>
      </c>
      <c r="F823" s="9">
        <f>IF('Macrobond Imports'!BJ822="","",'Macrobond Imports'!BJ822)</f>
        <v>108</v>
      </c>
      <c r="G823" s="9">
        <f>IF('Macrobond Imports'!BK822="","",'Macrobond Imports'!BK822)</f>
        <v>109</v>
      </c>
      <c r="H823" s="9">
        <f>IF('Macrobond Imports'!BL822="","",'Macrobond Imports'!BL822)</f>
        <v>108.6</v>
      </c>
      <c r="I823" s="9">
        <f>IF('Macrobond Imports'!BS822="","",'Macrobond Imports'!BS822)</f>
        <v>102.1</v>
      </c>
      <c r="J823" s="9">
        <f>IF('Macrobond Imports'!AA822="","",'Macrobond Imports'!AA822)</f>
        <v>111</v>
      </c>
      <c r="K823" s="9">
        <f>IF('Macrobond Imports'!DF822="","",'Macrobond Imports'!DF822)</f>
        <v>189.6</v>
      </c>
      <c r="L823" s="9">
        <f>IF('Macrobond Imports'!EA822="","",'Macrobond Imports'!EA822)</f>
        <v>199.4</v>
      </c>
      <c r="M823" s="9">
        <f>IF('Macrobond Imports'!FA822="","",'Macrobond Imports'!FA822)</f>
        <v>175.1</v>
      </c>
      <c r="N823" s="9">
        <f>IF('Macrobond Imports'!FC822="","",'Macrobond Imports'!FC822)</f>
        <v>190.1</v>
      </c>
      <c r="P823" s="16">
        <f t="shared" si="666"/>
        <v>42125</v>
      </c>
      <c r="Q823" s="17">
        <f t="shared" si="667"/>
        <v>3.6496350364965124E-3</v>
      </c>
      <c r="R823" s="17">
        <f t="shared" si="668"/>
        <v>1.0110294117647189E-2</v>
      </c>
      <c r="S823" s="17">
        <f t="shared" si="669"/>
        <v>9.1157702825883646E-4</v>
      </c>
      <c r="T823" s="17">
        <f t="shared" si="670"/>
        <v>9.2081031307555961E-4</v>
      </c>
      <c r="U823" s="17">
        <f t="shared" si="671"/>
        <v>3.7174721189592308E-3</v>
      </c>
      <c r="V823" s="17">
        <f t="shared" si="672"/>
        <v>9.182736455464191E-4</v>
      </c>
      <c r="W823" s="17">
        <f t="shared" si="673"/>
        <v>4.6253469010175685E-3</v>
      </c>
      <c r="X823" s="17">
        <f t="shared" si="674"/>
        <v>9.8039215686274161E-4</v>
      </c>
      <c r="Y823" s="17">
        <f t="shared" si="675"/>
        <v>1.8050541516245744E-3</v>
      </c>
      <c r="Z823" s="17">
        <f t="shared" si="676"/>
        <v>6.3694267515923553E-3</v>
      </c>
      <c r="AA823" s="17">
        <f t="shared" si="677"/>
        <v>3.1023784901758056E-2</v>
      </c>
      <c r="AB823" s="17">
        <f t="shared" si="678"/>
        <v>3.4869976359338084E-2</v>
      </c>
      <c r="AC823" s="17">
        <f t="shared" si="679"/>
        <v>0</v>
      </c>
      <c r="AE823" s="17">
        <f t="shared" ca="1" si="680"/>
        <v>-9.009009009009028E-3</v>
      </c>
      <c r="AF823" s="17">
        <f t="shared" ca="1" si="681"/>
        <v>-4.1012216404886503E-2</v>
      </c>
      <c r="AG823" s="17">
        <f t="shared" ca="1" si="682"/>
        <v>8.2644628099173278E-3</v>
      </c>
      <c r="AH823" s="17">
        <f t="shared" ca="1" si="683"/>
        <v>7.4142724745134281E-3</v>
      </c>
      <c r="AI823" s="17">
        <f t="shared" ca="1" si="684"/>
        <v>-7.3529411764705621E-3</v>
      </c>
      <c r="AJ823" s="17">
        <f t="shared" ca="1" si="685"/>
        <v>4.6082949308756671E-3</v>
      </c>
      <c r="AK823" s="17">
        <f t="shared" ca="1" si="686"/>
        <v>-1.2727272727272809E-2</v>
      </c>
      <c r="AL823" s="17">
        <f t="shared" ca="1" si="687"/>
        <v>7.8973346495556651E-3</v>
      </c>
      <c r="AM823" s="17">
        <f t="shared" ca="1" si="688"/>
        <v>7.2595281306715442E-3</v>
      </c>
      <c r="AN823" s="17">
        <f t="shared" ca="1" si="689"/>
        <v>-6.6469719350073841E-2</v>
      </c>
      <c r="AO823" s="17">
        <f t="shared" ca="1" si="690"/>
        <v>-0.23396081444487127</v>
      </c>
      <c r="AP823" s="17">
        <f t="shared" ca="1" si="691"/>
        <v>-0.19457221711131556</v>
      </c>
      <c r="AQ823" s="17">
        <f t="shared" ca="1" si="692"/>
        <v>-2.5128205128205128E-2</v>
      </c>
      <c r="AS823" s="17">
        <f t="shared" ca="1" si="693"/>
        <v>1.4678653788960938E-2</v>
      </c>
      <c r="AT823" s="17">
        <f t="shared" ca="1" si="694"/>
        <v>2.2139382839429844E-2</v>
      </c>
      <c r="AU823" s="17">
        <f t="shared" ca="1" si="695"/>
        <v>1.1004023016777387E-2</v>
      </c>
      <c r="AV823" s="17">
        <f t="shared" ca="1" si="696"/>
        <v>7.3936838808883465E-3</v>
      </c>
      <c r="AW823" s="17">
        <f t="shared" ca="1" si="697"/>
        <v>1.8734854002909529E-2</v>
      </c>
      <c r="AX823" s="17">
        <f t="shared" ca="1" si="698"/>
        <v>3.6781570390762575E-3</v>
      </c>
      <c r="AY823" s="17">
        <f t="shared" ca="1" si="699"/>
        <v>1.8630146881109422E-2</v>
      </c>
      <c r="AZ823" s="17">
        <f t="shared" ca="1" si="700"/>
        <v>1.1840028956710658E-2</v>
      </c>
      <c r="BA823" s="17">
        <f t="shared" ca="1" si="701"/>
        <v>3.6117344748520797E-3</v>
      </c>
      <c r="BB823" s="17">
        <f t="shared" ca="1" si="702"/>
        <v>-8.3944971373761668E-3</v>
      </c>
      <c r="BC823" s="17">
        <f t="shared" ca="1" si="703"/>
        <v>0.11377758749280997</v>
      </c>
      <c r="BD823" s="17">
        <f t="shared" ca="1" si="704"/>
        <v>7.90757837343814E-2</v>
      </c>
      <c r="BE823" s="17">
        <f t="shared" ca="1" si="705"/>
        <v>-2.0767724823911982E-2</v>
      </c>
      <c r="BG823" s="17">
        <f t="shared" ca="1" si="706"/>
        <v>-1.9703950593078945E-2</v>
      </c>
      <c r="BH823" s="17">
        <f t="shared" ca="1" si="707"/>
        <v>-5.5786566350912503E-2</v>
      </c>
      <c r="BI823" s="17">
        <f t="shared" ca="1" si="708"/>
        <v>0</v>
      </c>
      <c r="BJ823" s="17">
        <f t="shared" ca="1" si="709"/>
        <v>0</v>
      </c>
      <c r="BK823" s="17">
        <f t="shared" ca="1" si="710"/>
        <v>-1.6460624274298397E-2</v>
      </c>
      <c r="BL823" s="17">
        <f t="shared" ca="1" si="711"/>
        <v>-5.4819449059932968E-3</v>
      </c>
      <c r="BM823" s="17">
        <f t="shared" ca="1" si="712"/>
        <v>-2.1738481292364664E-2</v>
      </c>
      <c r="BN823" s="17">
        <f t="shared" ca="1" si="713"/>
        <v>3.9292693003682988E-3</v>
      </c>
      <c r="BO823" s="17">
        <f t="shared" ca="1" si="714"/>
        <v>-8.9485008747410832E-3</v>
      </c>
      <c r="BP823" s="17">
        <f t="shared" ca="1" si="715"/>
        <v>-9.2241105022600522E-2</v>
      </c>
      <c r="BQ823" s="17">
        <f t="shared" ca="1" si="716"/>
        <v>-0.28247441582468857</v>
      </c>
      <c r="BR823" s="17">
        <f t="shared" ca="1" si="717"/>
        <v>-0.22265501004513977</v>
      </c>
      <c r="BS823" s="17">
        <f t="shared" ca="1" si="718"/>
        <v>-4.8649489641054755E-2</v>
      </c>
      <c r="BX823">
        <f>IF('Macrobond Imports'!FG822="","",'Macrobond Imports'!FG822)</f>
        <v>157</v>
      </c>
      <c r="BY823">
        <f>IF('Macrobond Imports'!AI822="","",'Macrobond Imports'!AI822)</f>
        <v>115.9</v>
      </c>
      <c r="CA823" s="37">
        <f t="shared" ca="1" si="719"/>
        <v>-0.37350359138068634</v>
      </c>
      <c r="CB823" s="37">
        <f t="shared" ca="1" si="720"/>
        <v>-2.0287404902789463E-2</v>
      </c>
    </row>
    <row r="824" spans="1:80" x14ac:dyDescent="0.25">
      <c r="A824" s="10">
        <f>IF('Macrobond Imports'!A823="","",'Macrobond Imports'!A823)</f>
        <v>42156</v>
      </c>
      <c r="B824" s="9">
        <f>IF('Macrobond Imports'!B823="","",'Macrobond Imports'!B823)</f>
        <v>110.3</v>
      </c>
      <c r="C824" s="9">
        <f>IF('Macrobond Imports'!C823="","",'Macrobond Imports'!C823)</f>
        <v>110.4</v>
      </c>
      <c r="D824" s="9">
        <f>IF('Macrobond Imports'!Z823="","",'Macrobond Imports'!Z823)</f>
        <v>110</v>
      </c>
      <c r="E824" s="9">
        <f>IF('Macrobond Imports'!BH823="","",'Macrobond Imports'!BH823)</f>
        <v>109</v>
      </c>
      <c r="F824" s="9">
        <f>IF('Macrobond Imports'!BJ823="","",'Macrobond Imports'!BJ823)</f>
        <v>108.3</v>
      </c>
      <c r="G824" s="9">
        <f>IF('Macrobond Imports'!BK823="","",'Macrobond Imports'!BK823)</f>
        <v>109.3</v>
      </c>
      <c r="H824" s="9">
        <f>IF('Macrobond Imports'!BL823="","",'Macrobond Imports'!BL823)</f>
        <v>108.9</v>
      </c>
      <c r="I824" s="9">
        <f>IF('Macrobond Imports'!BS823="","",'Macrobond Imports'!BS823)</f>
        <v>102.3</v>
      </c>
      <c r="J824" s="9">
        <f>IF('Macrobond Imports'!AA823="","",'Macrobond Imports'!AA823)</f>
        <v>111.3</v>
      </c>
      <c r="K824" s="9">
        <f>IF('Macrobond Imports'!DF823="","",'Macrobond Imports'!DF823)</f>
        <v>190.3</v>
      </c>
      <c r="L824" s="9">
        <f>IF('Macrobond Imports'!EA823="","",'Macrobond Imports'!EA823)</f>
        <v>200.5</v>
      </c>
      <c r="M824" s="9">
        <f>IF('Macrobond Imports'!FA823="","",'Macrobond Imports'!FA823)</f>
        <v>177.1</v>
      </c>
      <c r="N824" s="9">
        <f>IF('Macrobond Imports'!FC823="","",'Macrobond Imports'!FC823)</f>
        <v>190.2</v>
      </c>
      <c r="P824" s="16">
        <f t="shared" si="666"/>
        <v>42156</v>
      </c>
      <c r="Q824" s="17">
        <f t="shared" si="667"/>
        <v>2.7272727272726893E-3</v>
      </c>
      <c r="R824" s="17">
        <f t="shared" si="668"/>
        <v>4.5495905368517775E-3</v>
      </c>
      <c r="S824" s="17">
        <f t="shared" si="669"/>
        <v>1.8214936247722413E-3</v>
      </c>
      <c r="T824" s="17">
        <f t="shared" si="670"/>
        <v>2.7598896044158661E-3</v>
      </c>
      <c r="U824" s="17">
        <f t="shared" si="671"/>
        <v>2.7777777777777679E-3</v>
      </c>
      <c r="V824" s="17">
        <f t="shared" si="672"/>
        <v>2.7522935779815683E-3</v>
      </c>
      <c r="W824" s="17">
        <f t="shared" si="673"/>
        <v>2.7624309392266788E-3</v>
      </c>
      <c r="X824" s="17">
        <f t="shared" si="674"/>
        <v>1.9588638589618235E-3</v>
      </c>
      <c r="Y824" s="17">
        <f t="shared" si="675"/>
        <v>2.7027027027026751E-3</v>
      </c>
      <c r="Z824" s="17">
        <f t="shared" si="676"/>
        <v>3.6919831223629629E-3</v>
      </c>
      <c r="AA824" s="17">
        <f t="shared" si="677"/>
        <v>5.5165496489468779E-3</v>
      </c>
      <c r="AB824" s="17">
        <f t="shared" si="678"/>
        <v>1.142204454597362E-2</v>
      </c>
      <c r="AC824" s="17">
        <f t="shared" si="679"/>
        <v>5.2603892688063425E-4</v>
      </c>
      <c r="AE824" s="17">
        <f t="shared" ca="1" si="680"/>
        <v>-5.4102795311091745E-3</v>
      </c>
      <c r="AF824" s="17">
        <f t="shared" ca="1" si="681"/>
        <v>-3.6649214659685736E-2</v>
      </c>
      <c r="AG824" s="17">
        <f t="shared" ca="1" si="682"/>
        <v>1.1029411764705843E-2</v>
      </c>
      <c r="AH824" s="17">
        <f t="shared" ca="1" si="683"/>
        <v>1.0194624652456019E-2</v>
      </c>
      <c r="AI824" s="17">
        <f t="shared" ca="1" si="684"/>
        <v>-3.6798528058877844E-3</v>
      </c>
      <c r="AJ824" s="17">
        <f t="shared" ca="1" si="685"/>
        <v>8.3025830258300903E-3</v>
      </c>
      <c r="AK824" s="17">
        <f t="shared" ca="1" si="686"/>
        <v>-1.0899182561307841E-2</v>
      </c>
      <c r="AL824" s="17">
        <f t="shared" ca="1" si="687"/>
        <v>8.8757396449703485E-3</v>
      </c>
      <c r="AM824" s="17">
        <f t="shared" ca="1" si="688"/>
        <v>1.6438356164383494E-2</v>
      </c>
      <c r="AN824" s="17">
        <f t="shared" ca="1" si="689"/>
        <v>-6.1637080867850136E-2</v>
      </c>
      <c r="AO824" s="17">
        <f t="shared" ca="1" si="690"/>
        <v>-0.22196352347691106</v>
      </c>
      <c r="AP824" s="17">
        <f t="shared" ca="1" si="691"/>
        <v>-0.17895224849327773</v>
      </c>
      <c r="AQ824" s="17">
        <f t="shared" ca="1" si="692"/>
        <v>-2.5115325474115879E-2</v>
      </c>
      <c r="AS824" s="17">
        <f t="shared" ca="1" si="693"/>
        <v>1.8339733355080989E-2</v>
      </c>
      <c r="AT824" s="17">
        <f t="shared" ca="1" si="694"/>
        <v>3.3284267205141882E-2</v>
      </c>
      <c r="AU824" s="17">
        <f t="shared" ca="1" si="695"/>
        <v>1.4678653788960938E-2</v>
      </c>
      <c r="AV824" s="17">
        <f t="shared" ca="1" si="696"/>
        <v>1.481456266131187E-2</v>
      </c>
      <c r="AW824" s="17">
        <f t="shared" ca="1" si="697"/>
        <v>2.2471033438875576E-2</v>
      </c>
      <c r="AX824" s="17">
        <f t="shared" ca="1" si="698"/>
        <v>1.4773526477665166E-2</v>
      </c>
      <c r="AY824" s="17">
        <f t="shared" ca="1" si="699"/>
        <v>2.2345506598576703E-2</v>
      </c>
      <c r="AZ824" s="17">
        <f t="shared" ca="1" si="700"/>
        <v>1.9791582325825674E-2</v>
      </c>
      <c r="BA824" s="17">
        <f t="shared" ca="1" si="701"/>
        <v>7.2201873060921962E-3</v>
      </c>
      <c r="BB824" s="17">
        <f t="shared" ca="1" si="702"/>
        <v>1.057911983461346E-2</v>
      </c>
      <c r="BC824" s="17">
        <f t="shared" ca="1" si="703"/>
        <v>0.1842515845512489</v>
      </c>
      <c r="BD824" s="17">
        <f t="shared" ca="1" si="704"/>
        <v>8.0624901351365574E-2</v>
      </c>
      <c r="BE824" s="17">
        <f t="shared" ca="1" si="705"/>
        <v>-6.2843481845932248E-3</v>
      </c>
      <c r="BG824" s="17">
        <f t="shared" ca="1" si="706"/>
        <v>-9.0049068800582832E-3</v>
      </c>
      <c r="BH824" s="17">
        <f t="shared" ca="1" si="707"/>
        <v>-2.1389756041160557E-2</v>
      </c>
      <c r="BI824" s="17">
        <f t="shared" ca="1" si="708"/>
        <v>-1.8157054811864803E-3</v>
      </c>
      <c r="BJ824" s="17">
        <f t="shared" ca="1" si="709"/>
        <v>1.8373905175810279E-3</v>
      </c>
      <c r="BK824" s="17">
        <f t="shared" ca="1" si="710"/>
        <v>-3.6832381235533118E-3</v>
      </c>
      <c r="BL824" s="17">
        <f t="shared" ca="1" si="711"/>
        <v>-3.6496319926608844E-3</v>
      </c>
      <c r="BM824" s="17">
        <f t="shared" ca="1" si="712"/>
        <v>-5.4869580968481824E-3</v>
      </c>
      <c r="BN824" s="17">
        <f t="shared" ca="1" si="713"/>
        <v>5.8910034602075445E-3</v>
      </c>
      <c r="BO824" s="17">
        <f t="shared" ca="1" si="714"/>
        <v>-1.5978438045125776E-2</v>
      </c>
      <c r="BP824" s="17">
        <f t="shared" ca="1" si="715"/>
        <v>-5.2489452580765317E-2</v>
      </c>
      <c r="BQ824" s="17">
        <f t="shared" ca="1" si="716"/>
        <v>-0.1843143819495171</v>
      </c>
      <c r="BR824" s="17">
        <f t="shared" ca="1" si="717"/>
        <v>-9.243373831448487E-2</v>
      </c>
      <c r="BS824" s="17">
        <f t="shared" ca="1" si="718"/>
        <v>-3.779987929955464E-2</v>
      </c>
      <c r="BX824">
        <f>IF('Macrobond Imports'!FG823="","",'Macrobond Imports'!FG823)</f>
        <v>159.4</v>
      </c>
      <c r="BY824">
        <f>IF('Macrobond Imports'!AI823="","",'Macrobond Imports'!AI823)</f>
        <v>115.9</v>
      </c>
      <c r="CA824" s="37">
        <f t="shared" ca="1" si="719"/>
        <v>-0.36468712634515743</v>
      </c>
      <c r="CB824" s="37">
        <f t="shared" ca="1" si="720"/>
        <v>-1.9458544839255465E-2</v>
      </c>
    </row>
    <row r="825" spans="1:80" x14ac:dyDescent="0.25">
      <c r="A825" s="10">
        <f>IF('Macrobond Imports'!A824="","",'Macrobond Imports'!A824)</f>
        <v>42186</v>
      </c>
      <c r="B825" s="9">
        <f>IF('Macrobond Imports'!B824="","",'Macrobond Imports'!B824)</f>
        <v>110.5</v>
      </c>
      <c r="C825" s="9">
        <f>IF('Macrobond Imports'!C824="","",'Macrobond Imports'!C824)</f>
        <v>110.3</v>
      </c>
      <c r="D825" s="9">
        <f>IF('Macrobond Imports'!Z824="","",'Macrobond Imports'!Z824)</f>
        <v>110.3</v>
      </c>
      <c r="E825" s="9">
        <f>IF('Macrobond Imports'!BH824="","",'Macrobond Imports'!BH824)</f>
        <v>109.2</v>
      </c>
      <c r="F825" s="9">
        <f>IF('Macrobond Imports'!BJ824="","",'Macrobond Imports'!BJ824)</f>
        <v>108.4</v>
      </c>
      <c r="G825" s="9">
        <f>IF('Macrobond Imports'!BK824="","",'Macrobond Imports'!BK824)</f>
        <v>109.5</v>
      </c>
      <c r="H825" s="9">
        <f>IF('Macrobond Imports'!BL824="","",'Macrobond Imports'!BL824)</f>
        <v>108.9</v>
      </c>
      <c r="I825" s="9">
        <f>IF('Macrobond Imports'!BS824="","",'Macrobond Imports'!BS824)</f>
        <v>102.3</v>
      </c>
      <c r="J825" s="9">
        <f>IF('Macrobond Imports'!AA824="","",'Macrobond Imports'!AA824)</f>
        <v>112.2</v>
      </c>
      <c r="K825" s="9">
        <f>IF('Macrobond Imports'!DF824="","",'Macrobond Imports'!DF824)</f>
        <v>189.9</v>
      </c>
      <c r="L825" s="9">
        <f>IF('Macrobond Imports'!EA824="","",'Macrobond Imports'!EA824)</f>
        <v>194.4</v>
      </c>
      <c r="M825" s="9">
        <f>IF('Macrobond Imports'!FA824="","",'Macrobond Imports'!FA824)</f>
        <v>175.4</v>
      </c>
      <c r="N825" s="9">
        <f>IF('Macrobond Imports'!FC824="","",'Macrobond Imports'!FC824)</f>
        <v>190.1</v>
      </c>
      <c r="P825" s="16">
        <f t="shared" si="666"/>
        <v>42186</v>
      </c>
      <c r="Q825" s="17">
        <f t="shared" si="667"/>
        <v>1.8132366273799772E-3</v>
      </c>
      <c r="R825" s="17">
        <f t="shared" si="668"/>
        <v>-9.057971014493349E-4</v>
      </c>
      <c r="S825" s="17">
        <f t="shared" si="669"/>
        <v>2.7272727272726893E-3</v>
      </c>
      <c r="T825" s="17">
        <f t="shared" si="670"/>
        <v>1.8348623853210455E-3</v>
      </c>
      <c r="U825" s="17">
        <f t="shared" si="671"/>
        <v>9.2336103416434945E-4</v>
      </c>
      <c r="V825" s="17">
        <f t="shared" si="672"/>
        <v>1.8298261665141702E-3</v>
      </c>
      <c r="W825" s="17">
        <f t="shared" si="673"/>
        <v>0</v>
      </c>
      <c r="X825" s="17">
        <f t="shared" si="674"/>
        <v>0</v>
      </c>
      <c r="Y825" s="17">
        <f t="shared" si="675"/>
        <v>8.0862533692722671E-3</v>
      </c>
      <c r="Z825" s="17">
        <f t="shared" si="676"/>
        <v>-2.1019442984760994E-3</v>
      </c>
      <c r="AA825" s="17">
        <f t="shared" si="677"/>
        <v>-3.0423940149625905E-2</v>
      </c>
      <c r="AB825" s="17">
        <f t="shared" si="678"/>
        <v>-9.5990965556181918E-3</v>
      </c>
      <c r="AC825" s="17">
        <f t="shared" si="679"/>
        <v>-5.2576235541534899E-4</v>
      </c>
      <c r="AE825" s="17">
        <f t="shared" ca="1" si="680"/>
        <v>-7.1877807726864473E-3</v>
      </c>
      <c r="AF825" s="17">
        <f t="shared" ca="1" si="681"/>
        <v>-3.6681222707423577E-2</v>
      </c>
      <c r="AG825" s="17">
        <f t="shared" ca="1" si="682"/>
        <v>8.2266910420474293E-3</v>
      </c>
      <c r="AH825" s="17">
        <f t="shared" ca="1" si="683"/>
        <v>7.3800738007379074E-3</v>
      </c>
      <c r="AI825" s="17">
        <f t="shared" ca="1" si="684"/>
        <v>-6.4161319890008173E-3</v>
      </c>
      <c r="AJ825" s="17">
        <f t="shared" ca="1" si="685"/>
        <v>5.5096418732782926E-3</v>
      </c>
      <c r="AK825" s="17">
        <f t="shared" ca="1" si="686"/>
        <v>-1.0899182561307841E-2</v>
      </c>
      <c r="AL825" s="17">
        <f t="shared" ca="1" si="687"/>
        <v>7.8817733990148575E-3</v>
      </c>
      <c r="AM825" s="17">
        <f t="shared" ca="1" si="688"/>
        <v>8.0862533692722671E-3</v>
      </c>
      <c r="AN825" s="17">
        <f t="shared" ca="1" si="689"/>
        <v>-6.4532019704433452E-2</v>
      </c>
      <c r="AO825" s="17">
        <f t="shared" ca="1" si="690"/>
        <v>-0.23253059613106986</v>
      </c>
      <c r="AP825" s="17">
        <f t="shared" ca="1" si="691"/>
        <v>-0.18037383177570088</v>
      </c>
      <c r="AQ825" s="17">
        <f t="shared" ca="1" si="692"/>
        <v>-2.9606942317509044E-2</v>
      </c>
      <c r="AS825" s="17">
        <f t="shared" ca="1" si="693"/>
        <v>3.3253524799792711E-2</v>
      </c>
      <c r="AT825" s="17">
        <f t="shared" ca="1" si="694"/>
        <v>5.6298026308967852E-2</v>
      </c>
      <c r="AU825" s="17">
        <f t="shared" ca="1" si="695"/>
        <v>2.2057994147868909E-2</v>
      </c>
      <c r="AV825" s="17">
        <f t="shared" ca="1" si="696"/>
        <v>2.2283267603907753E-2</v>
      </c>
      <c r="AW825" s="17">
        <f t="shared" ca="1" si="697"/>
        <v>3.0073094349461815E-2</v>
      </c>
      <c r="AX825" s="17">
        <f t="shared" ca="1" si="698"/>
        <v>2.2221374342179079E-2</v>
      </c>
      <c r="AY825" s="17">
        <f t="shared" ca="1" si="699"/>
        <v>2.9932453716371654E-2</v>
      </c>
      <c r="AZ825" s="17">
        <f t="shared" ca="1" si="700"/>
        <v>1.1816710842183165E-2</v>
      </c>
      <c r="BA825" s="17">
        <f t="shared" ca="1" si="701"/>
        <v>5.1507527653440688E-2</v>
      </c>
      <c r="BB825" s="17">
        <f t="shared" ca="1" si="702"/>
        <v>3.2229496539144309E-2</v>
      </c>
      <c r="BC825" s="17">
        <f t="shared" ca="1" si="703"/>
        <v>2.0843489476902288E-2</v>
      </c>
      <c r="BD825" s="17">
        <f t="shared" ca="1" si="704"/>
        <v>0.15482697904975473</v>
      </c>
      <c r="BE825" s="17">
        <f t="shared" ca="1" si="705"/>
        <v>0</v>
      </c>
      <c r="BG825" s="17">
        <f t="shared" ca="1" si="706"/>
        <v>7.2793208387058606E-3</v>
      </c>
      <c r="BH825" s="17">
        <f t="shared" ca="1" si="707"/>
        <v>1.2814514625179907E-2</v>
      </c>
      <c r="BI825" s="17">
        <f t="shared" ca="1" si="708"/>
        <v>3.6363606365612533E-3</v>
      </c>
      <c r="BJ825" s="17">
        <f t="shared" ca="1" si="709"/>
        <v>5.5172309116711116E-3</v>
      </c>
      <c r="BK825" s="17">
        <f t="shared" ca="1" si="710"/>
        <v>1.1162704245131883E-2</v>
      </c>
      <c r="BL825" s="17">
        <f t="shared" ca="1" si="711"/>
        <v>1.8289891012635007E-3</v>
      </c>
      <c r="BM825" s="17">
        <f t="shared" ca="1" si="712"/>
        <v>1.1111025851551437E-2</v>
      </c>
      <c r="BN825" s="17">
        <f t="shared" ca="1" si="713"/>
        <v>7.866243050345556E-3</v>
      </c>
      <c r="BO825" s="17">
        <f t="shared" ca="1" si="714"/>
        <v>-8.8534314231074607E-3</v>
      </c>
      <c r="BP825" s="17">
        <f t="shared" ca="1" si="715"/>
        <v>-8.3725429646908101E-3</v>
      </c>
      <c r="BQ825" s="17">
        <f t="shared" ca="1" si="716"/>
        <v>-6.2729163029158208E-2</v>
      </c>
      <c r="BR825" s="17">
        <f t="shared" ca="1" si="717"/>
        <v>5.3355707110773309E-2</v>
      </c>
      <c r="BS825" s="17">
        <f t="shared" ca="1" si="718"/>
        <v>-1.6623087119093771E-2</v>
      </c>
      <c r="BX825">
        <f>IF('Macrobond Imports'!FG824="","",'Macrobond Imports'!FG824)</f>
        <v>149.1</v>
      </c>
      <c r="BY825">
        <f>IF('Macrobond Imports'!AI824="","",'Macrobond Imports'!AI824)</f>
        <v>115.8</v>
      </c>
      <c r="CA825" s="37">
        <f t="shared" ca="1" si="719"/>
        <v>-0.38362959900785454</v>
      </c>
      <c r="CB825" s="37">
        <f t="shared" ca="1" si="720"/>
        <v>-2.195945945945954E-2</v>
      </c>
    </row>
    <row r="826" spans="1:80" x14ac:dyDescent="0.25">
      <c r="A826" s="10">
        <f>IF('Macrobond Imports'!A825="","",'Macrobond Imports'!A825)</f>
        <v>42217</v>
      </c>
      <c r="B826" s="9">
        <f>IF('Macrobond Imports'!B825="","",'Macrobond Imports'!B825)</f>
        <v>110.3</v>
      </c>
      <c r="C826" s="9">
        <f>IF('Macrobond Imports'!C825="","",'Macrobond Imports'!C825)</f>
        <v>109.7</v>
      </c>
      <c r="D826" s="9">
        <f>IF('Macrobond Imports'!Z825="","",'Macrobond Imports'!Z825)</f>
        <v>110.3</v>
      </c>
      <c r="E826" s="9">
        <f>IF('Macrobond Imports'!BH825="","",'Macrobond Imports'!BH825)</f>
        <v>109.2</v>
      </c>
      <c r="F826" s="9">
        <f>IF('Macrobond Imports'!BJ825="","",'Macrobond Imports'!BJ825)</f>
        <v>108.2</v>
      </c>
      <c r="G826" s="9">
        <f>IF('Macrobond Imports'!BK825="","",'Macrobond Imports'!BK825)</f>
        <v>109.5</v>
      </c>
      <c r="H826" s="9">
        <f>IF('Macrobond Imports'!BL825="","",'Macrobond Imports'!BL825)</f>
        <v>108.7</v>
      </c>
      <c r="I826" s="9">
        <f>IF('Macrobond Imports'!BS825="","",'Macrobond Imports'!BS825)</f>
        <v>102.4</v>
      </c>
      <c r="J826" s="9">
        <f>IF('Macrobond Imports'!AA825="","",'Macrobond Imports'!AA825)</f>
        <v>111.8</v>
      </c>
      <c r="K826" s="9">
        <f>IF('Macrobond Imports'!DF825="","",'Macrobond Imports'!DF825)</f>
        <v>188.6</v>
      </c>
      <c r="L826" s="9">
        <f>IF('Macrobond Imports'!EA825="","",'Macrobond Imports'!EA825)</f>
        <v>188.3</v>
      </c>
      <c r="M826" s="9">
        <f>IF('Macrobond Imports'!FA825="","",'Macrobond Imports'!FA825)</f>
        <v>172</v>
      </c>
      <c r="N826" s="9">
        <f>IF('Macrobond Imports'!FC825="","",'Macrobond Imports'!FC825)</f>
        <v>189.2</v>
      </c>
      <c r="P826" s="16">
        <f t="shared" si="666"/>
        <v>42217</v>
      </c>
      <c r="Q826" s="17">
        <f t="shared" si="667"/>
        <v>-1.8099547511312153E-3</v>
      </c>
      <c r="R826" s="17">
        <f t="shared" si="668"/>
        <v>-5.4397098821395984E-3</v>
      </c>
      <c r="S826" s="17">
        <f t="shared" si="669"/>
        <v>0</v>
      </c>
      <c r="T826" s="17">
        <f t="shared" si="670"/>
        <v>0</v>
      </c>
      <c r="U826" s="17">
        <f t="shared" si="671"/>
        <v>-1.8450184501844769E-3</v>
      </c>
      <c r="V826" s="17">
        <f t="shared" si="672"/>
        <v>0</v>
      </c>
      <c r="W826" s="17">
        <f t="shared" si="673"/>
        <v>-1.8365472910927272E-3</v>
      </c>
      <c r="X826" s="17">
        <f t="shared" si="674"/>
        <v>9.7751710654936375E-4</v>
      </c>
      <c r="Y826" s="17">
        <f t="shared" si="675"/>
        <v>-3.5650623885918886E-3</v>
      </c>
      <c r="Z826" s="17">
        <f t="shared" si="676"/>
        <v>-6.8457082675092984E-3</v>
      </c>
      <c r="AA826" s="17">
        <f t="shared" si="677"/>
        <v>-3.1378600823045222E-2</v>
      </c>
      <c r="AB826" s="17">
        <f t="shared" si="678"/>
        <v>-1.9384264538198415E-2</v>
      </c>
      <c r="AC826" s="17">
        <f t="shared" si="679"/>
        <v>-4.7343503419253752E-3</v>
      </c>
      <c r="AE826" s="17">
        <f t="shared" ca="1" si="680"/>
        <v>-8.9847259658580869E-3</v>
      </c>
      <c r="AF826" s="17">
        <f t="shared" ca="1" si="681"/>
        <v>-4.1921397379912628E-2</v>
      </c>
      <c r="AG826" s="17">
        <f t="shared" ca="1" si="682"/>
        <v>8.2266910420474293E-3</v>
      </c>
      <c r="AH826" s="17">
        <f t="shared" ca="1" si="683"/>
        <v>7.3800738007379074E-3</v>
      </c>
      <c r="AI826" s="17">
        <f t="shared" ca="1" si="684"/>
        <v>-8.2493125572867809E-3</v>
      </c>
      <c r="AJ826" s="17">
        <f t="shared" ca="1" si="685"/>
        <v>5.5096418732782926E-3</v>
      </c>
      <c r="AK826" s="17">
        <f t="shared" ca="1" si="686"/>
        <v>-1.4505893019038929E-2</v>
      </c>
      <c r="AL826" s="17">
        <f t="shared" ca="1" si="687"/>
        <v>5.893909626719207E-3</v>
      </c>
      <c r="AM826" s="17">
        <f t="shared" ca="1" si="688"/>
        <v>9.936766034327027E-3</v>
      </c>
      <c r="AN826" s="17">
        <f t="shared" ca="1" si="689"/>
        <v>-7.1393402264894101E-2</v>
      </c>
      <c r="AO826" s="17">
        <f t="shared" ca="1" si="690"/>
        <v>-0.23393002441008948</v>
      </c>
      <c r="AP826" s="17">
        <f t="shared" ca="1" si="691"/>
        <v>-0.19437939110070257</v>
      </c>
      <c r="AQ826" s="17">
        <f t="shared" ca="1" si="692"/>
        <v>-3.6169128884360746E-2</v>
      </c>
      <c r="AS826" s="17">
        <f t="shared" ca="1" si="693"/>
        <v>1.0953800205586894E-2</v>
      </c>
      <c r="AT826" s="17">
        <f t="shared" ca="1" si="694"/>
        <v>-7.2594981326661312E-3</v>
      </c>
      <c r="AU826" s="17">
        <f t="shared" ca="1" si="695"/>
        <v>1.8339733355080989E-2</v>
      </c>
      <c r="AV826" s="17">
        <f t="shared" ca="1" si="696"/>
        <v>1.8526603618204573E-2</v>
      </c>
      <c r="AW826" s="17">
        <f t="shared" ca="1" si="697"/>
        <v>7.4280089534866089E-3</v>
      </c>
      <c r="AX826" s="17">
        <f t="shared" ca="1" si="698"/>
        <v>1.8475262386707048E-2</v>
      </c>
      <c r="AY826" s="17">
        <f t="shared" ca="1" si="699"/>
        <v>3.6883317258067372E-3</v>
      </c>
      <c r="AZ826" s="17">
        <f t="shared" ca="1" si="700"/>
        <v>1.1805086193223957E-2</v>
      </c>
      <c r="BA826" s="17">
        <f t="shared" ca="1" si="701"/>
        <v>2.9141992021305185E-2</v>
      </c>
      <c r="BB826" s="17">
        <f t="shared" ca="1" si="702"/>
        <v>-2.0930725501071001E-2</v>
      </c>
      <c r="BC826" s="17">
        <f t="shared" ca="1" si="703"/>
        <v>-0.20475551830461525</v>
      </c>
      <c r="BD826" s="17">
        <f t="shared" ca="1" si="704"/>
        <v>-6.8958148941333897E-2</v>
      </c>
      <c r="BE826" s="17">
        <f t="shared" ca="1" si="705"/>
        <v>-1.8803340890650055E-2</v>
      </c>
      <c r="BG826" s="17">
        <f t="shared" ca="1" si="706"/>
        <v>1.2814514625179907E-2</v>
      </c>
      <c r="BH826" s="17">
        <f t="shared" ca="1" si="707"/>
        <v>7.3326977212553324E-3</v>
      </c>
      <c r="BI826" s="17">
        <f t="shared" ca="1" si="708"/>
        <v>1.4665248848022339E-2</v>
      </c>
      <c r="BJ826" s="17">
        <f t="shared" ca="1" si="709"/>
        <v>1.2944849115504864E-2</v>
      </c>
      <c r="BK826" s="17">
        <f t="shared" ca="1" si="710"/>
        <v>1.3065657111952511E-2</v>
      </c>
      <c r="BL826" s="17">
        <f t="shared" ca="1" si="711"/>
        <v>1.1049639900128305E-2</v>
      </c>
      <c r="BM826" s="17">
        <f t="shared" ca="1" si="712"/>
        <v>1.1131639683337191E-2</v>
      </c>
      <c r="BN826" s="17">
        <f t="shared" ca="1" si="713"/>
        <v>1.1822557424126412E-2</v>
      </c>
      <c r="BO826" s="17">
        <f t="shared" ca="1" si="714"/>
        <v>1.6296698623687655E-2</v>
      </c>
      <c r="BP826" s="17">
        <f t="shared" ca="1" si="715"/>
        <v>-1.4682548476454338E-2</v>
      </c>
      <c r="BQ826" s="17">
        <f t="shared" ca="1" si="716"/>
        <v>-5.8870104454408545E-2</v>
      </c>
      <c r="BR826" s="17">
        <f t="shared" ca="1" si="717"/>
        <v>2.3296439398765578E-3</v>
      </c>
      <c r="BS826" s="17">
        <f t="shared" ca="1" si="718"/>
        <v>-1.9786024944132174E-2</v>
      </c>
      <c r="BX826">
        <f>IF('Macrobond Imports'!FG825="","",'Macrobond Imports'!FG825)</f>
        <v>136.6</v>
      </c>
      <c r="BY826">
        <f>IF('Macrobond Imports'!AI825="","",'Macrobond Imports'!AI825)</f>
        <v>115</v>
      </c>
      <c r="CA826" s="37">
        <f t="shared" ca="1" si="719"/>
        <v>-0.40401396160558467</v>
      </c>
      <c r="CB826" s="37">
        <f t="shared" ca="1" si="720"/>
        <v>-3.1986531986532007E-2</v>
      </c>
    </row>
    <row r="827" spans="1:80" x14ac:dyDescent="0.25">
      <c r="A827" s="10">
        <f>IF('Macrobond Imports'!A826="","",'Macrobond Imports'!A826)</f>
        <v>42248</v>
      </c>
      <c r="B827" s="9">
        <f>IF('Macrobond Imports'!B826="","",'Macrobond Imports'!B826)</f>
        <v>109.9</v>
      </c>
      <c r="C827" s="9">
        <f>IF('Macrobond Imports'!C826="","",'Macrobond Imports'!C826)</f>
        <v>108.5</v>
      </c>
      <c r="D827" s="9">
        <f>IF('Macrobond Imports'!Z826="","",'Macrobond Imports'!Z826)</f>
        <v>110.3</v>
      </c>
      <c r="E827" s="9">
        <f>IF('Macrobond Imports'!BH826="","",'Macrobond Imports'!BH826)</f>
        <v>109.1</v>
      </c>
      <c r="F827" s="9">
        <f>IF('Macrobond Imports'!BJ826="","",'Macrobond Imports'!BJ826)</f>
        <v>107.8</v>
      </c>
      <c r="G827" s="9">
        <f>IF('Macrobond Imports'!BK826="","",'Macrobond Imports'!BK826)</f>
        <v>109.4</v>
      </c>
      <c r="H827" s="9">
        <f>IF('Macrobond Imports'!BL826="","",'Macrobond Imports'!BL826)</f>
        <v>108.1</v>
      </c>
      <c r="I827" s="9">
        <f>IF('Macrobond Imports'!BS826="","",'Macrobond Imports'!BS826)</f>
        <v>102.3</v>
      </c>
      <c r="J827" s="9">
        <f>IF('Macrobond Imports'!AA826="","",'Macrobond Imports'!AA826)</f>
        <v>112.1</v>
      </c>
      <c r="K827" s="9">
        <f>IF('Macrobond Imports'!DF826="","",'Macrobond Imports'!DF826)</f>
        <v>186</v>
      </c>
      <c r="L827" s="9">
        <f>IF('Macrobond Imports'!EA826="","",'Macrobond Imports'!EA826)</f>
        <v>184.4</v>
      </c>
      <c r="M827" s="9">
        <f>IF('Macrobond Imports'!FA826="","",'Macrobond Imports'!FA826)</f>
        <v>164</v>
      </c>
      <c r="N827" s="9">
        <f>IF('Macrobond Imports'!FC826="","",'Macrobond Imports'!FC826)</f>
        <v>188.1</v>
      </c>
      <c r="P827" s="16">
        <f t="shared" si="666"/>
        <v>42248</v>
      </c>
      <c r="Q827" s="17">
        <f t="shared" si="667"/>
        <v>-3.6264732547596212E-3</v>
      </c>
      <c r="R827" s="17">
        <f t="shared" si="668"/>
        <v>-1.0938924339106704E-2</v>
      </c>
      <c r="S827" s="17">
        <f t="shared" si="669"/>
        <v>0</v>
      </c>
      <c r="T827" s="17">
        <f t="shared" si="670"/>
        <v>-9.1575091575102352E-4</v>
      </c>
      <c r="U827" s="17">
        <f t="shared" si="671"/>
        <v>-3.6968576709797141E-3</v>
      </c>
      <c r="V827" s="17">
        <f t="shared" si="672"/>
        <v>-9.1324200913234233E-4</v>
      </c>
      <c r="W827" s="17">
        <f t="shared" si="673"/>
        <v>-5.5197792088317321E-3</v>
      </c>
      <c r="X827" s="17">
        <f t="shared" si="674"/>
        <v>-9.7656250000011102E-4</v>
      </c>
      <c r="Y827" s="17">
        <f t="shared" si="675"/>
        <v>2.6833631484795006E-3</v>
      </c>
      <c r="Z827" s="17">
        <f t="shared" si="676"/>
        <v>-1.378579003181335E-2</v>
      </c>
      <c r="AA827" s="17">
        <f t="shared" si="677"/>
        <v>-2.0711630377057921E-2</v>
      </c>
      <c r="AB827" s="17">
        <f t="shared" si="678"/>
        <v>-4.6511627906976716E-2</v>
      </c>
      <c r="AC827" s="17">
        <f t="shared" si="679"/>
        <v>-5.8139534883721034E-3</v>
      </c>
      <c r="AE827" s="17">
        <f t="shared" ca="1" si="680"/>
        <v>-1.080108010801073E-2</v>
      </c>
      <c r="AF827" s="17">
        <f t="shared" ca="1" si="681"/>
        <v>-4.9912434325744326E-2</v>
      </c>
      <c r="AG827" s="17">
        <f t="shared" ca="1" si="682"/>
        <v>1.0073260073260037E-2</v>
      </c>
      <c r="AH827" s="17">
        <f t="shared" ca="1" si="683"/>
        <v>7.3868882733147956E-3</v>
      </c>
      <c r="AI827" s="17">
        <f t="shared" ca="1" si="684"/>
        <v>-9.1911764705882026E-3</v>
      </c>
      <c r="AJ827" s="17">
        <f t="shared" ca="1" si="685"/>
        <v>5.5147058823530326E-3</v>
      </c>
      <c r="AK827" s="17">
        <f t="shared" ca="1" si="686"/>
        <v>-1.9056261343012748E-2</v>
      </c>
      <c r="AL827" s="17">
        <f t="shared" ca="1" si="687"/>
        <v>4.9115913555992652E-3</v>
      </c>
      <c r="AM827" s="17">
        <f t="shared" ca="1" si="688"/>
        <v>2.0947176684881663E-2</v>
      </c>
      <c r="AN827" s="17">
        <f t="shared" ca="1" si="689"/>
        <v>-8.1934846989141108E-2</v>
      </c>
      <c r="AO827" s="17">
        <f t="shared" ca="1" si="690"/>
        <v>-0.25434694702790139</v>
      </c>
      <c r="AP827" s="17">
        <f t="shared" ca="1" si="691"/>
        <v>-0.21979067554709797</v>
      </c>
      <c r="AQ827" s="17">
        <f t="shared" ca="1" si="692"/>
        <v>-4.1772796739684259E-2</v>
      </c>
      <c r="AS827" s="17">
        <f t="shared" ca="1" si="693"/>
        <v>-1.4427175767947387E-2</v>
      </c>
      <c r="AT827" s="17">
        <f t="shared" ca="1" si="694"/>
        <v>-6.7083747280159312E-2</v>
      </c>
      <c r="AU827" s="17">
        <f t="shared" ca="1" si="695"/>
        <v>1.0953800205586894E-2</v>
      </c>
      <c r="AV827" s="17">
        <f t="shared" ca="1" si="696"/>
        <v>3.6747779400441161E-3</v>
      </c>
      <c r="AW827" s="17">
        <f t="shared" ca="1" si="697"/>
        <v>-1.833972451582766E-2</v>
      </c>
      <c r="AX827" s="17">
        <f t="shared" ca="1" si="698"/>
        <v>3.6646777927988872E-3</v>
      </c>
      <c r="AY827" s="17">
        <f t="shared" ca="1" si="699"/>
        <v>-2.9062540565999884E-2</v>
      </c>
      <c r="AZ827" s="17">
        <f t="shared" ca="1" si="700"/>
        <v>0</v>
      </c>
      <c r="BA827" s="17">
        <f t="shared" ca="1" si="701"/>
        <v>2.9062596318107481E-2</v>
      </c>
      <c r="BB827" s="17">
        <f t="shared" ca="1" si="702"/>
        <v>-8.7366043225889145E-2</v>
      </c>
      <c r="BC827" s="17">
        <f t="shared" ca="1" si="703"/>
        <v>-0.28453868068094512</v>
      </c>
      <c r="BD827" s="17">
        <f t="shared" ca="1" si="704"/>
        <v>-0.26463806165948933</v>
      </c>
      <c r="BE827" s="17">
        <f t="shared" ca="1" si="705"/>
        <v>-4.3437983422474513E-2</v>
      </c>
      <c r="BG827" s="17">
        <f t="shared" ca="1" si="706"/>
        <v>1.8223230845288985E-3</v>
      </c>
      <c r="BH827" s="17">
        <f t="shared" ca="1" si="707"/>
        <v>-1.8181439085923956E-2</v>
      </c>
      <c r="BI827" s="17">
        <f t="shared" ca="1" si="708"/>
        <v>1.2814514625179907E-2</v>
      </c>
      <c r="BJ827" s="17">
        <f t="shared" ca="1" si="709"/>
        <v>9.2293004215717733E-3</v>
      </c>
      <c r="BK827" s="17">
        <f t="shared" ca="1" si="710"/>
        <v>1.8578723352893345E-3</v>
      </c>
      <c r="BL827" s="17">
        <f t="shared" ca="1" si="711"/>
        <v>9.2038171176662686E-3</v>
      </c>
      <c r="BM827" s="17">
        <f t="shared" ca="1" si="712"/>
        <v>-3.6900337542596917E-3</v>
      </c>
      <c r="BN827" s="17">
        <f t="shared" ca="1" si="713"/>
        <v>9.8473064408428623E-3</v>
      </c>
      <c r="BO827" s="17">
        <f t="shared" ca="1" si="714"/>
        <v>1.8082816382448463E-2</v>
      </c>
      <c r="BP827" s="17">
        <f t="shared" ca="1" si="715"/>
        <v>-3.964130619441919E-2</v>
      </c>
      <c r="BQ827" s="17">
        <f t="shared" ca="1" si="716"/>
        <v>-7.9518494977374399E-2</v>
      </c>
      <c r="BR827" s="17">
        <f t="shared" ca="1" si="717"/>
        <v>-0.10856833011342737</v>
      </c>
      <c r="BS827" s="17">
        <f t="shared" ca="1" si="718"/>
        <v>-2.5038130076260101E-2</v>
      </c>
      <c r="BX827">
        <f>IF('Macrobond Imports'!FG826="","",'Macrobond Imports'!FG826)</f>
        <v>135.19999999999999</v>
      </c>
      <c r="BY827">
        <f>IF('Macrobond Imports'!AI826="","",'Macrobond Imports'!AI826)</f>
        <v>114.8</v>
      </c>
      <c r="CA827" s="37">
        <f t="shared" ca="1" si="719"/>
        <v>-0.39777282850779516</v>
      </c>
      <c r="CB827" s="37">
        <f t="shared" ca="1" si="720"/>
        <v>-3.204047217537942E-2</v>
      </c>
    </row>
    <row r="828" spans="1:80" x14ac:dyDescent="0.25">
      <c r="A828" s="10">
        <f>IF('Macrobond Imports'!A827="","",'Macrobond Imports'!A827)</f>
        <v>42278</v>
      </c>
      <c r="B828" s="9">
        <f>IF('Macrobond Imports'!B827="","",'Macrobond Imports'!B827)</f>
        <v>109.6</v>
      </c>
      <c r="C828" s="9">
        <f>IF('Macrobond Imports'!C827="","",'Macrobond Imports'!C827)</f>
        <v>108.1</v>
      </c>
      <c r="D828" s="9">
        <f>IF('Macrobond Imports'!Z827="","",'Macrobond Imports'!Z827)</f>
        <v>110</v>
      </c>
      <c r="E828" s="9">
        <f>IF('Macrobond Imports'!BH827="","",'Macrobond Imports'!BH827)</f>
        <v>108.9</v>
      </c>
      <c r="F828" s="9">
        <f>IF('Macrobond Imports'!BJ827="","",'Macrobond Imports'!BJ827)</f>
        <v>107.5</v>
      </c>
      <c r="G828" s="9">
        <f>IF('Macrobond Imports'!BK827="","",'Macrobond Imports'!BK827)</f>
        <v>109.2</v>
      </c>
      <c r="H828" s="9">
        <f>IF('Macrobond Imports'!BL827="","",'Macrobond Imports'!BL827)</f>
        <v>107.9</v>
      </c>
      <c r="I828" s="9">
        <f>IF('Macrobond Imports'!BS827="","",'Macrobond Imports'!BS827)</f>
        <v>102.1</v>
      </c>
      <c r="J828" s="9">
        <f>IF('Macrobond Imports'!AA827="","",'Macrobond Imports'!AA827)</f>
        <v>111.5</v>
      </c>
      <c r="K828" s="9">
        <f>IF('Macrobond Imports'!DF827="","",'Macrobond Imports'!DF827)</f>
        <v>185.2</v>
      </c>
      <c r="L828" s="9">
        <f>IF('Macrobond Imports'!EA827="","",'Macrobond Imports'!EA827)</f>
        <v>181.9</v>
      </c>
      <c r="M828" s="9">
        <f>IF('Macrobond Imports'!FA827="","",'Macrobond Imports'!FA827)</f>
        <v>162.19999999999999</v>
      </c>
      <c r="N828" s="9">
        <f>IF('Macrobond Imports'!FC827="","",'Macrobond Imports'!FC827)</f>
        <v>187.6</v>
      </c>
      <c r="P828" s="16">
        <f t="shared" si="666"/>
        <v>42278</v>
      </c>
      <c r="Q828" s="17">
        <f t="shared" si="667"/>
        <v>-2.7297543221110887E-3</v>
      </c>
      <c r="R828" s="17">
        <f t="shared" si="668"/>
        <v>-3.6866359447005337E-3</v>
      </c>
      <c r="S828" s="17">
        <f t="shared" si="669"/>
        <v>-2.7198549410697437E-3</v>
      </c>
      <c r="T828" s="17">
        <f t="shared" si="670"/>
        <v>-1.8331805682858526E-3</v>
      </c>
      <c r="U828" s="17">
        <f t="shared" si="671"/>
        <v>-2.7829313543599188E-3</v>
      </c>
      <c r="V828" s="17">
        <f t="shared" si="672"/>
        <v>-1.8281535648995151E-3</v>
      </c>
      <c r="W828" s="17">
        <f t="shared" si="673"/>
        <v>-1.8501387604069608E-3</v>
      </c>
      <c r="X828" s="17">
        <f t="shared" si="674"/>
        <v>-1.9550342130987275E-3</v>
      </c>
      <c r="Y828" s="17">
        <f t="shared" si="675"/>
        <v>-5.352363960749229E-3</v>
      </c>
      <c r="Z828" s="17">
        <f t="shared" si="676"/>
        <v>-4.3010752688172893E-3</v>
      </c>
      <c r="AA828" s="17">
        <f t="shared" si="677"/>
        <v>-1.3557483731019504E-2</v>
      </c>
      <c r="AB828" s="17">
        <f t="shared" si="678"/>
        <v>-1.0975609756097682E-2</v>
      </c>
      <c r="AC828" s="17">
        <f t="shared" si="679"/>
        <v>-2.6581605528973595E-3</v>
      </c>
      <c r="AE828" s="17">
        <f t="shared" ca="1" si="680"/>
        <v>-1.5274034141958714E-2</v>
      </c>
      <c r="AF828" s="17">
        <f t="shared" ca="1" si="681"/>
        <v>-4.8415492957746498E-2</v>
      </c>
      <c r="AG828" s="17">
        <f t="shared" ca="1" si="682"/>
        <v>1.8214936247722413E-3</v>
      </c>
      <c r="AH828" s="17">
        <f t="shared" ca="1" si="683"/>
        <v>1.8399264029438367E-3</v>
      </c>
      <c r="AI828" s="17">
        <f t="shared" ca="1" si="684"/>
        <v>-1.3761467889908285E-2</v>
      </c>
      <c r="AJ828" s="17">
        <f t="shared" ca="1" si="685"/>
        <v>-9.1491308325708509E-4</v>
      </c>
      <c r="AK828" s="17">
        <f t="shared" ca="1" si="686"/>
        <v>-1.8198362147406777E-2</v>
      </c>
      <c r="AL828" s="17">
        <f t="shared" ca="1" si="687"/>
        <v>1.9627085377820208E-3</v>
      </c>
      <c r="AM828" s="17">
        <f t="shared" ca="1" si="688"/>
        <v>-2.6833631484793896E-3</v>
      </c>
      <c r="AN828" s="17">
        <f t="shared" ca="1" si="689"/>
        <v>-7.6769690927218415E-2</v>
      </c>
      <c r="AO828" s="17">
        <f t="shared" ca="1" si="690"/>
        <v>-0.23859355378819591</v>
      </c>
      <c r="AP828" s="17">
        <f t="shared" ca="1" si="691"/>
        <v>-0.20294840294840299</v>
      </c>
      <c r="AQ828" s="17">
        <f t="shared" ca="1" si="692"/>
        <v>-4.1879468845761103E-2</v>
      </c>
      <c r="AS828" s="17">
        <f t="shared" ca="1" si="693"/>
        <v>-3.2183316099730241E-2</v>
      </c>
      <c r="AT828" s="17">
        <f t="shared" ca="1" si="694"/>
        <v>-7.7427030491236337E-2</v>
      </c>
      <c r="AU828" s="17">
        <f t="shared" ca="1" si="695"/>
        <v>-1.0835114525865719E-2</v>
      </c>
      <c r="AV828" s="17">
        <f t="shared" ca="1" si="696"/>
        <v>-1.0943809484539768E-2</v>
      </c>
      <c r="AW828" s="17">
        <f t="shared" ca="1" si="697"/>
        <v>-3.2799019326174128E-2</v>
      </c>
      <c r="AX828" s="17">
        <f t="shared" ca="1" si="698"/>
        <v>-1.0913949719632332E-2</v>
      </c>
      <c r="AY828" s="17">
        <f t="shared" ca="1" si="699"/>
        <v>-3.6228100069327862E-2</v>
      </c>
      <c r="AZ828" s="17">
        <f t="shared" ca="1" si="700"/>
        <v>-7.7972337749444565E-3</v>
      </c>
      <c r="BA828" s="17">
        <f t="shared" ca="1" si="701"/>
        <v>-2.4722866371448271E-2</v>
      </c>
      <c r="BB828" s="17">
        <f t="shared" ca="1" si="702"/>
        <v>-9.5384405001437744E-2</v>
      </c>
      <c r="BC828" s="17">
        <f t="shared" ca="1" si="703"/>
        <v>-0.23344070535884642</v>
      </c>
      <c r="BD828" s="17">
        <f t="shared" ca="1" si="704"/>
        <v>-0.26871773112021047</v>
      </c>
      <c r="BE828" s="17">
        <f t="shared" ca="1" si="705"/>
        <v>-5.1575271947838508E-2</v>
      </c>
      <c r="BG828" s="17">
        <f t="shared" ca="1" si="706"/>
        <v>0</v>
      </c>
      <c r="BH828" s="17">
        <f t="shared" ca="1" si="707"/>
        <v>-1.2826252973615948E-2</v>
      </c>
      <c r="BI828" s="17">
        <f t="shared" ca="1" si="708"/>
        <v>5.4769409236594679E-3</v>
      </c>
      <c r="BJ828" s="17">
        <f t="shared" ca="1" si="709"/>
        <v>5.5324929031472792E-3</v>
      </c>
      <c r="BK828" s="17">
        <f t="shared" ca="1" si="710"/>
        <v>-1.8578723345448189E-3</v>
      </c>
      <c r="BL828" s="17">
        <f t="shared" ca="1" si="711"/>
        <v>5.5172309116711116E-3</v>
      </c>
      <c r="BM828" s="17">
        <f t="shared" ca="1" si="712"/>
        <v>-3.6968545073811088E-3</v>
      </c>
      <c r="BN828" s="17">
        <f t="shared" ca="1" si="713"/>
        <v>1.961745482506716E-3</v>
      </c>
      <c r="BO828" s="17">
        <f t="shared" ca="1" si="714"/>
        <v>1.2675292262378068E-2</v>
      </c>
      <c r="BP828" s="17">
        <f t="shared" ca="1" si="715"/>
        <v>-3.3681781095469487E-2</v>
      </c>
      <c r="BQ828" s="17">
        <f t="shared" ca="1" si="716"/>
        <v>-0.11538874909233232</v>
      </c>
      <c r="BR828" s="17">
        <f t="shared" ca="1" si="717"/>
        <v>-8.1030744038138036E-2</v>
      </c>
      <c r="BS828" s="17">
        <f t="shared" ca="1" si="718"/>
        <v>-2.6128998248658442E-2</v>
      </c>
      <c r="BX828">
        <f>IF('Macrobond Imports'!FG827="","",'Macrobond Imports'!FG827)</f>
        <v>134.6</v>
      </c>
      <c r="BY828">
        <f>IF('Macrobond Imports'!AI827="","",'Macrobond Imports'!AI827)</f>
        <v>114.5</v>
      </c>
      <c r="CA828" s="37">
        <f t="shared" ca="1" si="719"/>
        <v>-0.35443645083932851</v>
      </c>
      <c r="CB828" s="37">
        <f t="shared" ca="1" si="720"/>
        <v>-2.9661016949152574E-2</v>
      </c>
    </row>
    <row r="829" spans="1:80" x14ac:dyDescent="0.25">
      <c r="A829" s="10">
        <f>IF('Macrobond Imports'!A828="","",'Macrobond Imports'!A828)</f>
        <v>42309</v>
      </c>
      <c r="B829" s="9">
        <f>IF('Macrobond Imports'!B828="","",'Macrobond Imports'!B828)</f>
        <v>109.7</v>
      </c>
      <c r="C829" s="9">
        <f>IF('Macrobond Imports'!C828="","",'Macrobond Imports'!C828)</f>
        <v>108</v>
      </c>
      <c r="D829" s="9">
        <f>IF('Macrobond Imports'!Z828="","",'Macrobond Imports'!Z828)</f>
        <v>110.2</v>
      </c>
      <c r="E829" s="9">
        <f>IF('Macrobond Imports'!BH828="","",'Macrobond Imports'!BH828)</f>
        <v>109</v>
      </c>
      <c r="F829" s="9">
        <f>IF('Macrobond Imports'!BJ828="","",'Macrobond Imports'!BJ828)</f>
        <v>107.7</v>
      </c>
      <c r="G829" s="9">
        <f>IF('Macrobond Imports'!BK828="","",'Macrobond Imports'!BK828)</f>
        <v>109.3</v>
      </c>
      <c r="H829" s="9">
        <f>IF('Macrobond Imports'!BL828="","",'Macrobond Imports'!BL828)</f>
        <v>107.9</v>
      </c>
      <c r="I829" s="9">
        <f>IF('Macrobond Imports'!BS828="","",'Macrobond Imports'!BS828)</f>
        <v>102.2</v>
      </c>
      <c r="J829" s="9">
        <f>IF('Macrobond Imports'!AA828="","",'Macrobond Imports'!AA828)</f>
        <v>112</v>
      </c>
      <c r="K829" s="9">
        <f>IF('Macrobond Imports'!DF828="","",'Macrobond Imports'!DF828)</f>
        <v>184.4</v>
      </c>
      <c r="L829" s="9">
        <f>IF('Macrobond Imports'!EA828="","",'Macrobond Imports'!EA828)</f>
        <v>173.4</v>
      </c>
      <c r="M829" s="9">
        <f>IF('Macrobond Imports'!FA828="","",'Macrobond Imports'!FA828)</f>
        <v>160.6</v>
      </c>
      <c r="N829" s="9">
        <f>IF('Macrobond Imports'!FC828="","",'Macrobond Imports'!FC828)</f>
        <v>187.1</v>
      </c>
      <c r="P829" s="16">
        <f t="shared" si="666"/>
        <v>42309</v>
      </c>
      <c r="Q829" s="17">
        <f t="shared" si="667"/>
        <v>9.1240875912412811E-4</v>
      </c>
      <c r="R829" s="17">
        <f t="shared" si="668"/>
        <v>-9.2506938020342488E-4</v>
      </c>
      <c r="S829" s="17">
        <f t="shared" si="669"/>
        <v>1.8181818181819409E-3</v>
      </c>
      <c r="T829" s="17">
        <f t="shared" si="670"/>
        <v>9.182736455464191E-4</v>
      </c>
      <c r="U829" s="17">
        <f t="shared" si="671"/>
        <v>1.8604651162790198E-3</v>
      </c>
      <c r="V829" s="17">
        <f t="shared" si="672"/>
        <v>9.157509157509125E-4</v>
      </c>
      <c r="W829" s="17">
        <f t="shared" si="673"/>
        <v>0</v>
      </c>
      <c r="X829" s="17">
        <f t="shared" si="674"/>
        <v>9.7943192948091173E-4</v>
      </c>
      <c r="Y829" s="17">
        <f t="shared" si="675"/>
        <v>4.484304932735439E-3</v>
      </c>
      <c r="Z829" s="17">
        <f t="shared" si="676"/>
        <v>-4.3196544276457027E-3</v>
      </c>
      <c r="AA829" s="17">
        <f t="shared" si="677"/>
        <v>-4.6728971962616828E-2</v>
      </c>
      <c r="AB829" s="17">
        <f t="shared" si="678"/>
        <v>-9.8643649815043366E-3</v>
      </c>
      <c r="AC829" s="17">
        <f t="shared" si="679"/>
        <v>-2.6652452025586193E-3</v>
      </c>
      <c r="AE829" s="17">
        <f t="shared" ca="1" si="680"/>
        <v>-1.2601260126012481E-2</v>
      </c>
      <c r="AF829" s="17">
        <f t="shared" ca="1" si="681"/>
        <v>-4.50928381962864E-2</v>
      </c>
      <c r="AG829" s="17">
        <f t="shared" ca="1" si="682"/>
        <v>3.6429872495447047E-3</v>
      </c>
      <c r="AH829" s="17">
        <f t="shared" ca="1" si="683"/>
        <v>2.7598896044158661E-3</v>
      </c>
      <c r="AI829" s="17">
        <f t="shared" ca="1" si="684"/>
        <v>-1.1019283746556474E-2</v>
      </c>
      <c r="AJ829" s="17">
        <f t="shared" ca="1" si="685"/>
        <v>0</v>
      </c>
      <c r="AK829" s="17">
        <f t="shared" ca="1" si="686"/>
        <v>-1.7304189435336848E-2</v>
      </c>
      <c r="AL829" s="17">
        <f t="shared" ca="1" si="687"/>
        <v>2.9440628066732533E-3</v>
      </c>
      <c r="AM829" s="17">
        <f t="shared" ca="1" si="688"/>
        <v>4.484304932735439E-3</v>
      </c>
      <c r="AN829" s="17">
        <f t="shared" ca="1" si="689"/>
        <v>-7.3366834170854212E-2</v>
      </c>
      <c r="AO829" s="17">
        <f t="shared" ca="1" si="690"/>
        <v>-0.26338147833474934</v>
      </c>
      <c r="AP829" s="17">
        <f t="shared" ca="1" si="691"/>
        <v>-0.19133937562940584</v>
      </c>
      <c r="AQ829" s="17">
        <f t="shared" ca="1" si="692"/>
        <v>-4.002052334530537E-2</v>
      </c>
      <c r="AS829" s="17">
        <f t="shared" ca="1" si="693"/>
        <v>-2.1581939845066844E-2</v>
      </c>
      <c r="AT829" s="17">
        <f t="shared" ca="1" si="694"/>
        <v>-6.0561159928245845E-2</v>
      </c>
      <c r="AU829" s="17">
        <f t="shared" ca="1" si="695"/>
        <v>-3.6215444942877539E-3</v>
      </c>
      <c r="AV829" s="17">
        <f t="shared" ca="1" si="696"/>
        <v>-7.3059054953538149E-3</v>
      </c>
      <c r="AW829" s="17">
        <f t="shared" ca="1" si="697"/>
        <v>-1.8356556774569488E-2</v>
      </c>
      <c r="AX829" s="17">
        <f t="shared" ca="1" si="698"/>
        <v>-7.2859441716399687E-3</v>
      </c>
      <c r="AY829" s="17">
        <f t="shared" ca="1" si="699"/>
        <v>-2.9115422474742636E-2</v>
      </c>
      <c r="AZ829" s="17">
        <f t="shared" ca="1" si="700"/>
        <v>-7.7896416041767225E-3</v>
      </c>
      <c r="BA829" s="17">
        <f t="shared" ca="1" si="701"/>
        <v>7.1748591397089445E-3</v>
      </c>
      <c r="BB829" s="17">
        <f t="shared" ca="1" si="702"/>
        <v>-8.6145797674661351E-2</v>
      </c>
      <c r="BC829" s="17">
        <f t="shared" ca="1" si="703"/>
        <v>-0.2808903901659755</v>
      </c>
      <c r="BD829" s="17">
        <f t="shared" ca="1" si="704"/>
        <v>-0.23990412413408979</v>
      </c>
      <c r="BE829" s="17">
        <f t="shared" ca="1" si="705"/>
        <v>-4.3663741890798247E-2</v>
      </c>
      <c r="BG829" s="17">
        <f t="shared" ca="1" si="706"/>
        <v>-5.447107438016463E-3</v>
      </c>
      <c r="BH829" s="17">
        <f t="shared" ca="1" si="707"/>
        <v>-3.4277997782747538E-2</v>
      </c>
      <c r="BI829" s="17">
        <f t="shared" ca="1" si="708"/>
        <v>7.2992458551897066E-3</v>
      </c>
      <c r="BJ829" s="17">
        <f t="shared" ca="1" si="709"/>
        <v>5.5273961994601883E-3</v>
      </c>
      <c r="BK829" s="17">
        <f t="shared" ca="1" si="710"/>
        <v>-5.5478395061727692E-3</v>
      </c>
      <c r="BL829" s="17">
        <f t="shared" ca="1" si="711"/>
        <v>5.5121622759024547E-3</v>
      </c>
      <c r="BM829" s="17">
        <f t="shared" ca="1" si="712"/>
        <v>-1.2849797693056275E-2</v>
      </c>
      <c r="BN829" s="17">
        <f t="shared" ca="1" si="713"/>
        <v>1.9598231458664017E-3</v>
      </c>
      <c r="BO829" s="17">
        <f t="shared" ca="1" si="714"/>
        <v>1.8099180261342163E-2</v>
      </c>
      <c r="BP829" s="17">
        <f t="shared" ca="1" si="715"/>
        <v>-5.4100126404244109E-2</v>
      </c>
      <c r="BQ829" s="17">
        <f t="shared" ca="1" si="716"/>
        <v>-0.24378048890905424</v>
      </c>
      <c r="BR829" s="17">
        <f t="shared" ca="1" si="717"/>
        <v>-0.15876217913823243</v>
      </c>
      <c r="BS829" s="17">
        <f t="shared" ca="1" si="718"/>
        <v>-3.1313290355501122E-2</v>
      </c>
      <c r="BX829">
        <f>IF('Macrobond Imports'!FG828="","",'Macrobond Imports'!FG828)</f>
        <v>124.3</v>
      </c>
      <c r="BY829">
        <f>IF('Macrobond Imports'!AI828="","",'Macrobond Imports'!AI828)</f>
        <v>114.6</v>
      </c>
      <c r="CA829" s="37">
        <f t="shared" ca="1" si="719"/>
        <v>-0.37756634952428636</v>
      </c>
      <c r="CB829" s="37">
        <f t="shared" ca="1" si="720"/>
        <v>-2.7989821882951738E-2</v>
      </c>
    </row>
    <row r="830" spans="1:80" x14ac:dyDescent="0.25">
      <c r="A830" s="10">
        <f>IF('Macrobond Imports'!A829="","",'Macrobond Imports'!A829)</f>
        <v>42339</v>
      </c>
      <c r="B830" s="9">
        <f>IF('Macrobond Imports'!B829="","",'Macrobond Imports'!B829)</f>
        <v>109.6</v>
      </c>
      <c r="C830" s="9">
        <f>IF('Macrobond Imports'!C829="","",'Macrobond Imports'!C829)</f>
        <v>107.3</v>
      </c>
      <c r="D830" s="9">
        <f>IF('Macrobond Imports'!Z829="","",'Macrobond Imports'!Z829)</f>
        <v>110.4</v>
      </c>
      <c r="E830" s="9">
        <f>IF('Macrobond Imports'!BH829="","",'Macrobond Imports'!BH829)</f>
        <v>109.2</v>
      </c>
      <c r="F830" s="9">
        <f>IF('Macrobond Imports'!BJ829="","",'Macrobond Imports'!BJ829)</f>
        <v>107.6</v>
      </c>
      <c r="G830" s="9">
        <f>IF('Macrobond Imports'!BK829="","",'Macrobond Imports'!BK829)</f>
        <v>109.4</v>
      </c>
      <c r="H830" s="9">
        <f>IF('Macrobond Imports'!BL829="","",'Macrobond Imports'!BL829)</f>
        <v>107.7</v>
      </c>
      <c r="I830" s="9">
        <f>IF('Macrobond Imports'!BS829="","",'Macrobond Imports'!BS829)</f>
        <v>102.3</v>
      </c>
      <c r="J830" s="9">
        <f>IF('Macrobond Imports'!AA829="","",'Macrobond Imports'!AA829)</f>
        <v>112.3</v>
      </c>
      <c r="K830" s="9">
        <f>IF('Macrobond Imports'!DF829="","",'Macrobond Imports'!DF829)</f>
        <v>182.3</v>
      </c>
      <c r="L830" s="9">
        <f>IF('Macrobond Imports'!EA829="","",'Macrobond Imports'!EA829)</f>
        <v>166.2</v>
      </c>
      <c r="M830" s="9">
        <f>IF('Macrobond Imports'!FA829="","",'Macrobond Imports'!FA829)</f>
        <v>154.1</v>
      </c>
      <c r="N830" s="9">
        <f>IF('Macrobond Imports'!FC829="","",'Macrobond Imports'!FC829)</f>
        <v>186.5</v>
      </c>
      <c r="P830" s="16">
        <f t="shared" si="666"/>
        <v>42339</v>
      </c>
      <c r="Q830" s="17">
        <f t="shared" si="667"/>
        <v>-9.1157702825894749E-4</v>
      </c>
      <c r="R830" s="17">
        <f t="shared" si="668"/>
        <v>-6.4814814814815325E-3</v>
      </c>
      <c r="S830" s="17">
        <f t="shared" si="669"/>
        <v>1.8148820326679971E-3</v>
      </c>
      <c r="T830" s="17">
        <f t="shared" si="670"/>
        <v>1.8348623853210455E-3</v>
      </c>
      <c r="U830" s="17">
        <f t="shared" si="671"/>
        <v>-9.2850510677822129E-4</v>
      </c>
      <c r="V830" s="17">
        <f t="shared" si="672"/>
        <v>9.1491308325708509E-4</v>
      </c>
      <c r="W830" s="17">
        <f t="shared" si="673"/>
        <v>-1.853568118628357E-3</v>
      </c>
      <c r="X830" s="17">
        <f t="shared" si="674"/>
        <v>9.7847358121327943E-4</v>
      </c>
      <c r="Y830" s="17">
        <f t="shared" si="675"/>
        <v>2.678571428571308E-3</v>
      </c>
      <c r="Z830" s="17">
        <f t="shared" si="676"/>
        <v>-1.1388286334056419E-2</v>
      </c>
      <c r="AA830" s="17">
        <f t="shared" si="677"/>
        <v>-4.152249134948105E-2</v>
      </c>
      <c r="AB830" s="17">
        <f t="shared" si="678"/>
        <v>-4.0473225404732305E-2</v>
      </c>
      <c r="AC830" s="17">
        <f t="shared" si="679"/>
        <v>-3.206841261357507E-3</v>
      </c>
      <c r="AE830" s="17">
        <f t="shared" ca="1" si="680"/>
        <v>-1.0830324909747335E-2</v>
      </c>
      <c r="AF830" s="17">
        <f t="shared" ca="1" si="681"/>
        <v>-3.8530465949820791E-2</v>
      </c>
      <c r="AG830" s="17">
        <f t="shared" ca="1" si="682"/>
        <v>2.7247956403271267E-3</v>
      </c>
      <c r="AH830" s="17">
        <f t="shared" ca="1" si="683"/>
        <v>2.7548209366390353E-3</v>
      </c>
      <c r="AI830" s="17">
        <f t="shared" ca="1" si="684"/>
        <v>-8.2949308755760898E-3</v>
      </c>
      <c r="AJ830" s="17">
        <f t="shared" ca="1" si="685"/>
        <v>-9.1324200913234233E-4</v>
      </c>
      <c r="AK830" s="17">
        <f t="shared" ca="1" si="686"/>
        <v>-1.3736263736263687E-2</v>
      </c>
      <c r="AL830" s="17">
        <f t="shared" ca="1" si="687"/>
        <v>2.9411764705882248E-3</v>
      </c>
      <c r="AM830" s="17">
        <f t="shared" ca="1" si="688"/>
        <v>8.9126559714780562E-4</v>
      </c>
      <c r="AN830" s="17">
        <f t="shared" ca="1" si="689"/>
        <v>-6.7519181585677712E-2</v>
      </c>
      <c r="AO830" s="17">
        <f t="shared" ca="1" si="690"/>
        <v>-0.25135135135135145</v>
      </c>
      <c r="AP830" s="17">
        <f t="shared" ca="1" si="691"/>
        <v>-0.17105970952124805</v>
      </c>
      <c r="AQ830" s="17">
        <f t="shared" ca="1" si="692"/>
        <v>-3.8164002062919034E-2</v>
      </c>
      <c r="AS830" s="17">
        <f t="shared" ca="1" si="693"/>
        <v>-1.0874389244661886E-2</v>
      </c>
      <c r="AT830" s="17">
        <f t="shared" ca="1" si="694"/>
        <v>-4.351109846682466E-2</v>
      </c>
      <c r="AU830" s="17">
        <f t="shared" ca="1" si="695"/>
        <v>3.6314079768404728E-3</v>
      </c>
      <c r="AV830" s="17">
        <f t="shared" ca="1" si="696"/>
        <v>3.6714050440200818E-3</v>
      </c>
      <c r="AW830" s="17">
        <f t="shared" ca="1" si="697"/>
        <v>-7.4005232589321457E-3</v>
      </c>
      <c r="AX830" s="17">
        <f t="shared" ca="1" si="698"/>
        <v>0</v>
      </c>
      <c r="AY830" s="17">
        <f t="shared" ca="1" si="699"/>
        <v>-1.4719160230992068E-2</v>
      </c>
      <c r="AZ830" s="17">
        <f t="shared" ca="1" si="700"/>
        <v>0</v>
      </c>
      <c r="BA830" s="17">
        <f t="shared" ca="1" si="701"/>
        <v>7.1556065405107283E-3</v>
      </c>
      <c r="BB830" s="17">
        <f t="shared" ca="1" si="702"/>
        <v>-7.7226959606641832E-2</v>
      </c>
      <c r="BC830" s="17">
        <f t="shared" ca="1" si="703"/>
        <v>-0.34009653169626708</v>
      </c>
      <c r="BD830" s="17">
        <f t="shared" ca="1" si="704"/>
        <v>-0.22046581935126852</v>
      </c>
      <c r="BE830" s="17">
        <f t="shared" ca="1" si="705"/>
        <v>-3.3592787817706249E-2</v>
      </c>
      <c r="BG830" s="17">
        <f t="shared" ca="1" si="706"/>
        <v>-1.2652380510089989E-2</v>
      </c>
      <c r="BH830" s="17">
        <f t="shared" ca="1" si="707"/>
        <v>-5.5370950168032063E-2</v>
      </c>
      <c r="BI830" s="17">
        <f t="shared" ca="1" si="708"/>
        <v>7.2859504132232189E-3</v>
      </c>
      <c r="BJ830" s="17">
        <f t="shared" ca="1" si="709"/>
        <v>3.6730914906151213E-3</v>
      </c>
      <c r="BK830" s="17">
        <f t="shared" ca="1" si="710"/>
        <v>-1.2885277293929853E-2</v>
      </c>
      <c r="BL830" s="17">
        <f t="shared" ca="1" si="711"/>
        <v>1.8306632324640582E-3</v>
      </c>
      <c r="BM830" s="17">
        <f t="shared" ca="1" si="712"/>
        <v>-2.1917142878825846E-2</v>
      </c>
      <c r="BN830" s="17">
        <f t="shared" ca="1" si="713"/>
        <v>0</v>
      </c>
      <c r="BO830" s="17">
        <f t="shared" ca="1" si="714"/>
        <v>1.8050177232397546E-2</v>
      </c>
      <c r="BP830" s="17">
        <f t="shared" ca="1" si="715"/>
        <v>-8.2310504005485119E-2</v>
      </c>
      <c r="BQ830" s="17">
        <f t="shared" ca="1" si="716"/>
        <v>-0.31287890000684082</v>
      </c>
      <c r="BR830" s="17">
        <f t="shared" ca="1" si="717"/>
        <v>-0.24287400910777546</v>
      </c>
      <c r="BS830" s="17">
        <f t="shared" ca="1" si="718"/>
        <v>-3.852798703230087E-2</v>
      </c>
      <c r="BX830">
        <f>IF('Macrobond Imports'!FG829="","",'Macrobond Imports'!FG829)</f>
        <v>115.5</v>
      </c>
      <c r="BY830">
        <f>IF('Macrobond Imports'!AI829="","",'Macrobond Imports'!AI829)</f>
        <v>113.5</v>
      </c>
      <c r="CA830" s="37">
        <f t="shared" ca="1" si="719"/>
        <v>-0.37601296596434353</v>
      </c>
      <c r="CB830" s="37">
        <f t="shared" ca="1" si="720"/>
        <v>-3.8135593220338992E-2</v>
      </c>
    </row>
    <row r="831" spans="1:80" x14ac:dyDescent="0.25">
      <c r="A831" s="10">
        <f>IF('Macrobond Imports'!A830="","",'Macrobond Imports'!A830)</f>
        <v>42370</v>
      </c>
      <c r="B831" s="9">
        <f>IF('Macrobond Imports'!B830="","",'Macrobond Imports'!B830)</f>
        <v>110</v>
      </c>
      <c r="C831" s="9">
        <f>IF('Macrobond Imports'!C830="","",'Macrobond Imports'!C830)</f>
        <v>106.8</v>
      </c>
      <c r="D831" s="9">
        <f>IF('Macrobond Imports'!Z830="","",'Macrobond Imports'!Z830)</f>
        <v>111.3</v>
      </c>
      <c r="E831" s="9">
        <f>IF('Macrobond Imports'!BH830="","",'Macrobond Imports'!BH830)</f>
        <v>109.8</v>
      </c>
      <c r="F831" s="9">
        <f>IF('Macrobond Imports'!BJ830="","",'Macrobond Imports'!BJ830)</f>
        <v>108</v>
      </c>
      <c r="G831" s="9">
        <f>IF('Macrobond Imports'!BK830="","",'Macrobond Imports'!BK830)</f>
        <v>110</v>
      </c>
      <c r="H831" s="9">
        <f>IF('Macrobond Imports'!BL830="","",'Macrobond Imports'!BL830)</f>
        <v>107.8</v>
      </c>
      <c r="I831" s="9">
        <f>IF('Macrobond Imports'!BS830="","",'Macrobond Imports'!BS830)</f>
        <v>102.7</v>
      </c>
      <c r="J831" s="9">
        <f>IF('Macrobond Imports'!AA830="","",'Macrobond Imports'!AA830)</f>
        <v>113.8</v>
      </c>
      <c r="K831" s="9">
        <f>IF('Macrobond Imports'!DF830="","",'Macrobond Imports'!DF830)</f>
        <v>180.3</v>
      </c>
      <c r="L831" s="9">
        <f>IF('Macrobond Imports'!EA830="","",'Macrobond Imports'!EA830)</f>
        <v>165.2</v>
      </c>
      <c r="M831" s="9">
        <f>IF('Macrobond Imports'!FA830="","",'Macrobond Imports'!FA830)</f>
        <v>147.6</v>
      </c>
      <c r="N831" s="9">
        <f>IF('Macrobond Imports'!FC830="","",'Macrobond Imports'!FC830)</f>
        <v>185.7</v>
      </c>
      <c r="P831" s="16">
        <f t="shared" si="666"/>
        <v>42370</v>
      </c>
      <c r="Q831" s="17">
        <f t="shared" si="667"/>
        <v>3.6496350364965124E-3</v>
      </c>
      <c r="R831" s="17">
        <f t="shared" si="668"/>
        <v>-4.6598322460391639E-3</v>
      </c>
      <c r="S831" s="17">
        <f t="shared" si="669"/>
        <v>8.152173913043459E-3</v>
      </c>
      <c r="T831" s="17">
        <f t="shared" si="670"/>
        <v>5.494505494505475E-3</v>
      </c>
      <c r="U831" s="17">
        <f t="shared" si="671"/>
        <v>3.7174721189592308E-3</v>
      </c>
      <c r="V831" s="17">
        <f t="shared" si="672"/>
        <v>5.4844606946982122E-3</v>
      </c>
      <c r="W831" s="17">
        <f t="shared" si="673"/>
        <v>9.2850510677799925E-4</v>
      </c>
      <c r="X831" s="17">
        <f t="shared" si="674"/>
        <v>3.910068426197455E-3</v>
      </c>
      <c r="Y831" s="17">
        <f t="shared" si="675"/>
        <v>1.3357079252003468E-2</v>
      </c>
      <c r="Z831" s="17">
        <f t="shared" si="676"/>
        <v>-1.0970927043335132E-2</v>
      </c>
      <c r="AA831" s="17">
        <f t="shared" si="677"/>
        <v>-6.0168471720818406E-3</v>
      </c>
      <c r="AB831" s="17">
        <f t="shared" si="678"/>
        <v>-4.2180402336145395E-2</v>
      </c>
      <c r="AC831" s="17">
        <f t="shared" si="679"/>
        <v>-4.2895442359249802E-3</v>
      </c>
      <c r="AE831" s="17">
        <f t="shared" ca="1" si="680"/>
        <v>-9.0826521344222755E-4</v>
      </c>
      <c r="AF831" s="17">
        <f t="shared" ca="1" si="681"/>
        <v>-2.5547445255474477E-2</v>
      </c>
      <c r="AG831" s="17">
        <f t="shared" ca="1" si="682"/>
        <v>1.0899182561307841E-2</v>
      </c>
      <c r="AH831" s="17">
        <f t="shared" ca="1" si="683"/>
        <v>8.2644628099173278E-3</v>
      </c>
      <c r="AI831" s="17">
        <f t="shared" ca="1" si="684"/>
        <v>1.8552875695732052E-3</v>
      </c>
      <c r="AJ831" s="17">
        <f t="shared" ca="1" si="685"/>
        <v>5.4844606946982122E-3</v>
      </c>
      <c r="AK831" s="17">
        <f t="shared" ca="1" si="686"/>
        <v>-4.6168051708217472E-3</v>
      </c>
      <c r="AL831" s="17">
        <f t="shared" ca="1" si="687"/>
        <v>7.8508341511285273E-3</v>
      </c>
      <c r="AM831" s="17">
        <f t="shared" ca="1" si="688"/>
        <v>9.7604259094941082E-3</v>
      </c>
      <c r="AN831" s="17">
        <f t="shared" ca="1" si="689"/>
        <v>-5.4535920293654838E-2</v>
      </c>
      <c r="AO831" s="17">
        <f t="shared" ca="1" si="690"/>
        <v>-0.17729083665338652</v>
      </c>
      <c r="AP831" s="17">
        <f t="shared" ca="1" si="691"/>
        <v>-0.13633703920421303</v>
      </c>
      <c r="AQ831" s="17">
        <f t="shared" ca="1" si="692"/>
        <v>-3.1298904538341166E-2</v>
      </c>
      <c r="AS831" s="17">
        <f t="shared" ca="1" si="693"/>
        <v>1.4678653788960938E-2</v>
      </c>
      <c r="AT831" s="17">
        <f t="shared" ca="1" si="694"/>
        <v>-4.7242809805000618E-2</v>
      </c>
      <c r="AU831" s="17">
        <f t="shared" ca="1" si="695"/>
        <v>4.8117365863670214E-2</v>
      </c>
      <c r="AV831" s="17">
        <f t="shared" ca="1" si="696"/>
        <v>3.3469921873682251E-2</v>
      </c>
      <c r="AW831" s="17">
        <f t="shared" ca="1" si="697"/>
        <v>1.8734854002909529E-2</v>
      </c>
      <c r="AX831" s="17">
        <f t="shared" ca="1" si="698"/>
        <v>2.9627627243069776E-2</v>
      </c>
      <c r="AY831" s="17">
        <f t="shared" ca="1" si="699"/>
        <v>-3.7019858485292101E-3</v>
      </c>
      <c r="AZ831" s="17">
        <f t="shared" ca="1" si="700"/>
        <v>2.3714385248108094E-2</v>
      </c>
      <c r="BA831" s="17">
        <f t="shared" ca="1" si="701"/>
        <v>8.5099538316310896E-2</v>
      </c>
      <c r="BB831" s="17">
        <f t="shared" ca="1" si="702"/>
        <v>-0.10170501004250732</v>
      </c>
      <c r="BC831" s="17">
        <f t="shared" ca="1" si="703"/>
        <v>-0.31968605106585046</v>
      </c>
      <c r="BD831" s="17">
        <f t="shared" ca="1" si="704"/>
        <v>-0.31428755674149722</v>
      </c>
      <c r="BE831" s="17">
        <f t="shared" ca="1" si="705"/>
        <v>-3.990042203615074E-2</v>
      </c>
      <c r="BG831" s="17">
        <f t="shared" ca="1" si="706"/>
        <v>-9.0292991543989842E-3</v>
      </c>
      <c r="BH831" s="17">
        <f t="shared" ca="1" si="707"/>
        <v>-6.2456384919066132E-2</v>
      </c>
      <c r="BI831" s="17">
        <f t="shared" ca="1" si="708"/>
        <v>1.8214561950470776E-2</v>
      </c>
      <c r="BJ831" s="17">
        <f t="shared" ca="1" si="709"/>
        <v>1.101920057964012E-2</v>
      </c>
      <c r="BK831" s="17">
        <f t="shared" ca="1" si="710"/>
        <v>-7.366457428412021E-3</v>
      </c>
      <c r="BL831" s="17">
        <f t="shared" ca="1" si="711"/>
        <v>9.1532703655052838E-3</v>
      </c>
      <c r="BM831" s="17">
        <f t="shared" ca="1" si="712"/>
        <v>-2.0099989796959594E-2</v>
      </c>
      <c r="BN831" s="17">
        <f t="shared" ca="1" si="713"/>
        <v>7.8354254874923868E-3</v>
      </c>
      <c r="BO831" s="17">
        <f t="shared" ca="1" si="714"/>
        <v>2.8723853826086998E-2</v>
      </c>
      <c r="BP831" s="17">
        <f t="shared" ca="1" si="715"/>
        <v>-9.8550247199199248E-2</v>
      </c>
      <c r="BQ831" s="17">
        <f t="shared" ca="1" si="716"/>
        <v>-0.27784975190096373</v>
      </c>
      <c r="BR831" s="17">
        <f t="shared" ca="1" si="717"/>
        <v>-0.2918691142838199</v>
      </c>
      <c r="BS831" s="17">
        <f t="shared" ca="1" si="718"/>
        <v>-4.5755701545270422E-2</v>
      </c>
      <c r="BX831">
        <f>IF('Macrobond Imports'!FG830="","",'Macrobond Imports'!FG830)</f>
        <v>108.8</v>
      </c>
      <c r="BY831">
        <f>IF('Macrobond Imports'!AI830="","",'Macrobond Imports'!AI830)</f>
        <v>114</v>
      </c>
      <c r="CA831" s="37">
        <f t="shared" ca="1" si="719"/>
        <v>-0.25171939477303995</v>
      </c>
      <c r="CB831" s="37">
        <f t="shared" ca="1" si="720"/>
        <v>-2.3136246786632397E-2</v>
      </c>
    </row>
    <row r="832" spans="1:80" x14ac:dyDescent="0.25">
      <c r="A832" s="10">
        <f>IF('Macrobond Imports'!A831="","",'Macrobond Imports'!A831)</f>
        <v>42401</v>
      </c>
      <c r="B832" s="9">
        <f>IF('Macrobond Imports'!B831="","",'Macrobond Imports'!B831)</f>
        <v>109.7</v>
      </c>
      <c r="C832" s="9">
        <f>IF('Macrobond Imports'!C831="","",'Macrobond Imports'!C831)</f>
        <v>106.1</v>
      </c>
      <c r="D832" s="9">
        <f>IF('Macrobond Imports'!Z831="","",'Macrobond Imports'!Z831)</f>
        <v>111.3</v>
      </c>
      <c r="E832" s="9">
        <f>IF('Macrobond Imports'!BH831="","",'Macrobond Imports'!BH831)</f>
        <v>109.8</v>
      </c>
      <c r="F832" s="9">
        <f>IF('Macrobond Imports'!BJ831="","",'Macrobond Imports'!BJ831)</f>
        <v>107.7</v>
      </c>
      <c r="G832" s="9">
        <f>IF('Macrobond Imports'!BK831="","",'Macrobond Imports'!BK831)</f>
        <v>110</v>
      </c>
      <c r="H832" s="9">
        <f>IF('Macrobond Imports'!BL831="","",'Macrobond Imports'!BL831)</f>
        <v>107.6</v>
      </c>
      <c r="I832" s="9">
        <f>IF('Macrobond Imports'!BS831="","",'Macrobond Imports'!BS831)</f>
        <v>102.7</v>
      </c>
      <c r="J832" s="9">
        <f>IF('Macrobond Imports'!AA831="","",'Macrobond Imports'!AA831)</f>
        <v>113.5</v>
      </c>
      <c r="K832" s="9">
        <f>IF('Macrobond Imports'!DF831="","",'Macrobond Imports'!DF831)</f>
        <v>178.9</v>
      </c>
      <c r="L832" s="9">
        <f>IF('Macrobond Imports'!EA831="","",'Macrobond Imports'!EA831)</f>
        <v>162.1</v>
      </c>
      <c r="M832" s="9">
        <f>IF('Macrobond Imports'!FA831="","",'Macrobond Imports'!FA831)</f>
        <v>142.30000000000001</v>
      </c>
      <c r="N832" s="9">
        <f>IF('Macrobond Imports'!FC831="","",'Macrobond Imports'!FC831)</f>
        <v>185.2</v>
      </c>
      <c r="P832" s="16">
        <f t="shared" si="666"/>
        <v>42401</v>
      </c>
      <c r="Q832" s="17">
        <f t="shared" si="667"/>
        <v>-2.7272727272726893E-3</v>
      </c>
      <c r="R832" s="17">
        <f t="shared" si="668"/>
        <v>-6.5543071161049404E-3</v>
      </c>
      <c r="S832" s="17">
        <f t="shared" si="669"/>
        <v>0</v>
      </c>
      <c r="T832" s="17">
        <f t="shared" si="670"/>
        <v>0</v>
      </c>
      <c r="U832" s="17">
        <f t="shared" si="671"/>
        <v>-2.7777777777777679E-3</v>
      </c>
      <c r="V832" s="17">
        <f t="shared" si="672"/>
        <v>0</v>
      </c>
      <c r="W832" s="17">
        <f t="shared" si="673"/>
        <v>-1.8552875695733162E-3</v>
      </c>
      <c r="X832" s="17">
        <f t="shared" si="674"/>
        <v>0</v>
      </c>
      <c r="Y832" s="17">
        <f t="shared" si="675"/>
        <v>-2.6362038664322629E-3</v>
      </c>
      <c r="Z832" s="17">
        <f t="shared" si="676"/>
        <v>-7.7648363838047629E-3</v>
      </c>
      <c r="AA832" s="17">
        <f t="shared" si="677"/>
        <v>-1.8765133171912751E-2</v>
      </c>
      <c r="AB832" s="17">
        <f t="shared" si="678"/>
        <v>-3.590785907859062E-2</v>
      </c>
      <c r="AC832" s="17">
        <f t="shared" si="679"/>
        <v>-2.692514808831481E-3</v>
      </c>
      <c r="AE832" s="17">
        <f t="shared" ca="1" si="680"/>
        <v>9.1240875912412811E-4</v>
      </c>
      <c r="AF832" s="17">
        <f t="shared" ca="1" si="681"/>
        <v>-2.9277218664226945E-2</v>
      </c>
      <c r="AG832" s="17">
        <f t="shared" ca="1" si="682"/>
        <v>1.6438356164383494E-2</v>
      </c>
      <c r="AH832" s="17">
        <f t="shared" ca="1" si="683"/>
        <v>1.1981566820276512E-2</v>
      </c>
      <c r="AI832" s="17">
        <f t="shared" ca="1" si="684"/>
        <v>1.8604651162790198E-3</v>
      </c>
      <c r="AJ832" s="17">
        <f t="shared" ca="1" si="685"/>
        <v>1.0101010101009944E-2</v>
      </c>
      <c r="AK832" s="17">
        <f t="shared" ca="1" si="686"/>
        <v>-4.6253469010175685E-3</v>
      </c>
      <c r="AL832" s="17">
        <f t="shared" ca="1" si="687"/>
        <v>8.8408644400785885E-3</v>
      </c>
      <c r="AM832" s="17">
        <f t="shared" ca="1" si="688"/>
        <v>2.3444544634806164E-2</v>
      </c>
      <c r="AN832" s="17">
        <f t="shared" ca="1" si="689"/>
        <v>-5.8421052631578929E-2</v>
      </c>
      <c r="AO832" s="17">
        <f t="shared" ca="1" si="690"/>
        <v>-0.16486347243688826</v>
      </c>
      <c r="AP832" s="17">
        <f t="shared" ca="1" si="691"/>
        <v>-0.17171129220023285</v>
      </c>
      <c r="AQ832" s="17">
        <f t="shared" ca="1" si="692"/>
        <v>-3.0873888016745177E-2</v>
      </c>
      <c r="AS832" s="17">
        <f t="shared" ca="1" si="693"/>
        <v>0</v>
      </c>
      <c r="AT832" s="17">
        <f t="shared" ca="1" si="694"/>
        <v>-6.8535058277135907E-2</v>
      </c>
      <c r="AU832" s="17">
        <f t="shared" ca="1" si="695"/>
        <v>4.0529217025051079E-2</v>
      </c>
      <c r="AV832" s="17">
        <f t="shared" ca="1" si="696"/>
        <v>2.9682587616028933E-2</v>
      </c>
      <c r="AW832" s="17">
        <f t="shared" ca="1" si="697"/>
        <v>0</v>
      </c>
      <c r="AX832" s="17">
        <f t="shared" ca="1" si="698"/>
        <v>2.5864716138837007E-2</v>
      </c>
      <c r="AY832" s="17">
        <f t="shared" ca="1" si="699"/>
        <v>-1.1075112475084969E-2</v>
      </c>
      <c r="AZ832" s="17">
        <f t="shared" ca="1" si="700"/>
        <v>1.9713552179997595E-2</v>
      </c>
      <c r="BA832" s="17">
        <f t="shared" ca="1" si="701"/>
        <v>5.4657281512570766E-2</v>
      </c>
      <c r="BB832" s="17">
        <f t="shared" ca="1" si="702"/>
        <v>-0.11407349424367752</v>
      </c>
      <c r="BC832" s="17">
        <f t="shared" ca="1" si="703"/>
        <v>-0.23627732184491668</v>
      </c>
      <c r="BD832" s="17">
        <f t="shared" ca="1" si="704"/>
        <v>-0.38363575640777037</v>
      </c>
      <c r="BE832" s="17">
        <f t="shared" ca="1" si="705"/>
        <v>-4.0005423746219293E-2</v>
      </c>
      <c r="BG832" s="17">
        <f t="shared" ca="1" si="706"/>
        <v>-1.0849829320677351E-2</v>
      </c>
      <c r="BH832" s="17">
        <f t="shared" ca="1" si="707"/>
        <v>-6.4556605443369719E-2</v>
      </c>
      <c r="BI832" s="17">
        <f t="shared" ca="1" si="708"/>
        <v>1.8214561950470776E-2</v>
      </c>
      <c r="BJ832" s="17">
        <f t="shared" ca="1" si="709"/>
        <v>1.101920057964012E-2</v>
      </c>
      <c r="BK832" s="17">
        <f t="shared" ca="1" si="710"/>
        <v>-9.2207898701999191E-3</v>
      </c>
      <c r="BL832" s="17">
        <f t="shared" ca="1" si="711"/>
        <v>9.1532703655052838E-3</v>
      </c>
      <c r="BM832" s="17">
        <f t="shared" ca="1" si="712"/>
        <v>-2.013678422504328E-2</v>
      </c>
      <c r="BN832" s="17">
        <f t="shared" ca="1" si="713"/>
        <v>5.8679580688476563E-3</v>
      </c>
      <c r="BO832" s="17">
        <f t="shared" ca="1" si="714"/>
        <v>3.0642663073914944E-2</v>
      </c>
      <c r="BP832" s="17">
        <f t="shared" ca="1" si="715"/>
        <v>-0.10021799293561195</v>
      </c>
      <c r="BQ832" s="17">
        <f t="shared" ca="1" si="716"/>
        <v>-0.2589194935032374</v>
      </c>
      <c r="BR832" s="17">
        <f t="shared" ca="1" si="717"/>
        <v>-0.31553238236884784</v>
      </c>
      <c r="BS832" s="17">
        <f t="shared" ca="1" si="718"/>
        <v>-4.1836328772756337E-2</v>
      </c>
      <c r="BX832">
        <f>IF('Macrobond Imports'!FG831="","",'Macrobond Imports'!FG831)</f>
        <v>102.3</v>
      </c>
      <c r="BY832">
        <f>IF('Macrobond Imports'!AI831="","",'Macrobond Imports'!AI831)</f>
        <v>113.6</v>
      </c>
      <c r="CA832" s="37">
        <f t="shared" ca="1" si="719"/>
        <v>-0.29545454545454541</v>
      </c>
      <c r="CB832" s="37">
        <f t="shared" ca="1" si="720"/>
        <v>-1.899827288428324E-2</v>
      </c>
    </row>
    <row r="833" spans="1:80" x14ac:dyDescent="0.25">
      <c r="A833" s="10">
        <f>IF('Macrobond Imports'!A832="","",'Macrobond Imports'!A832)</f>
        <v>42430</v>
      </c>
      <c r="B833" s="9">
        <f>IF('Macrobond Imports'!B832="","",'Macrobond Imports'!B832)</f>
        <v>109.7</v>
      </c>
      <c r="C833" s="9">
        <f>IF('Macrobond Imports'!C832="","",'Macrobond Imports'!C832)</f>
        <v>106.4</v>
      </c>
      <c r="D833" s="9">
        <f>IF('Macrobond Imports'!Z832="","",'Macrobond Imports'!Z832)</f>
        <v>111.1</v>
      </c>
      <c r="E833" s="9">
        <f>IF('Macrobond Imports'!BH832="","",'Macrobond Imports'!BH832)</f>
        <v>109.7</v>
      </c>
      <c r="F833" s="9">
        <f>IF('Macrobond Imports'!BJ832="","",'Macrobond Imports'!BJ832)</f>
        <v>107.7</v>
      </c>
      <c r="G833" s="9">
        <f>IF('Macrobond Imports'!BK832="","",'Macrobond Imports'!BK832)</f>
        <v>109.8</v>
      </c>
      <c r="H833" s="9">
        <f>IF('Macrobond Imports'!BL832="","",'Macrobond Imports'!BL832)</f>
        <v>107.7</v>
      </c>
      <c r="I833" s="9">
        <f>IF('Macrobond Imports'!BS832="","",'Macrobond Imports'!BS832)</f>
        <v>102.8</v>
      </c>
      <c r="J833" s="9">
        <f>IF('Macrobond Imports'!AA832="","",'Macrobond Imports'!AA832)</f>
        <v>112.7</v>
      </c>
      <c r="K833" s="9">
        <f>IF('Macrobond Imports'!DF832="","",'Macrobond Imports'!DF832)</f>
        <v>179.4</v>
      </c>
      <c r="L833" s="9">
        <f>IF('Macrobond Imports'!EA832="","",'Macrobond Imports'!EA832)</f>
        <v>164.4</v>
      </c>
      <c r="M833" s="9">
        <f>IF('Macrobond Imports'!FA832="","",'Macrobond Imports'!FA832)</f>
        <v>144.80000000000001</v>
      </c>
      <c r="N833" s="9">
        <f>IF('Macrobond Imports'!FC832="","",'Macrobond Imports'!FC832)</f>
        <v>185.2</v>
      </c>
      <c r="P833" s="16">
        <f t="shared" si="666"/>
        <v>42430</v>
      </c>
      <c r="Q833" s="17">
        <f t="shared" si="667"/>
        <v>0</v>
      </c>
      <c r="R833" s="17">
        <f t="shared" si="668"/>
        <v>2.827521206409056E-3</v>
      </c>
      <c r="S833" s="17">
        <f t="shared" si="669"/>
        <v>-1.7969451931716396E-3</v>
      </c>
      <c r="T833" s="17">
        <f t="shared" si="670"/>
        <v>-9.1074681238612065E-4</v>
      </c>
      <c r="U833" s="17">
        <f t="shared" si="671"/>
        <v>0</v>
      </c>
      <c r="V833" s="17">
        <f t="shared" si="672"/>
        <v>-1.8181818181818299E-3</v>
      </c>
      <c r="W833" s="17">
        <f t="shared" si="673"/>
        <v>9.2936802973975219E-4</v>
      </c>
      <c r="X833" s="17">
        <f t="shared" si="674"/>
        <v>9.7370983446931625E-4</v>
      </c>
      <c r="Y833" s="17">
        <f t="shared" si="675"/>
        <v>-7.0484581497797238E-3</v>
      </c>
      <c r="Z833" s="17">
        <f t="shared" si="676"/>
        <v>2.7948574622693734E-3</v>
      </c>
      <c r="AA833" s="17">
        <f t="shared" si="677"/>
        <v>1.4188772362739188E-2</v>
      </c>
      <c r="AB833" s="17">
        <f t="shared" si="678"/>
        <v>1.7568517217146917E-2</v>
      </c>
      <c r="AC833" s="17">
        <f t="shared" si="679"/>
        <v>0</v>
      </c>
      <c r="AE833" s="17">
        <f t="shared" ca="1" si="680"/>
        <v>-9.1074681238612065E-4</v>
      </c>
      <c r="AF833" s="17">
        <f t="shared" ca="1" si="681"/>
        <v>-2.8310502283104944E-2</v>
      </c>
      <c r="AG833" s="17">
        <f t="shared" ca="1" si="682"/>
        <v>1.3686131386861256E-2</v>
      </c>
      <c r="AH833" s="17">
        <f t="shared" ca="1" si="683"/>
        <v>1.0128913443830712E-2</v>
      </c>
      <c r="AI833" s="17">
        <f t="shared" ca="1" si="684"/>
        <v>0</v>
      </c>
      <c r="AJ833" s="17">
        <f t="shared" ca="1" si="685"/>
        <v>8.2644628099173278E-3</v>
      </c>
      <c r="AK833" s="17">
        <f t="shared" ca="1" si="686"/>
        <v>-5.5401662049860967E-3</v>
      </c>
      <c r="AL833" s="17">
        <f t="shared" ca="1" si="687"/>
        <v>9.8231827111985304E-3</v>
      </c>
      <c r="AM833" s="17">
        <f t="shared" ca="1" si="688"/>
        <v>1.4401440144014455E-2</v>
      </c>
      <c r="AN833" s="17">
        <f t="shared" ca="1" si="689"/>
        <v>-5.4794520547945202E-2</v>
      </c>
      <c r="AO833" s="17">
        <f t="shared" ca="1" si="690"/>
        <v>-0.14464099895941718</v>
      </c>
      <c r="AP833" s="17">
        <f t="shared" ca="1" si="691"/>
        <v>-0.16637881404720767</v>
      </c>
      <c r="AQ833" s="17">
        <f t="shared" ca="1" si="692"/>
        <v>-2.7821522309711355E-2</v>
      </c>
      <c r="AS833" s="17">
        <f t="shared" ca="1" si="693"/>
        <v>3.6546330139357597E-3</v>
      </c>
      <c r="AT833" s="17">
        <f t="shared" ca="1" si="694"/>
        <v>-3.3131026766053728E-2</v>
      </c>
      <c r="AU833" s="17">
        <f t="shared" ca="1" si="695"/>
        <v>2.5604557803283745E-2</v>
      </c>
      <c r="AV833" s="17">
        <f t="shared" ca="1" si="696"/>
        <v>1.8441192689743646E-2</v>
      </c>
      <c r="AW833" s="17">
        <f t="shared" ca="1" si="697"/>
        <v>3.7226576801865363E-3</v>
      </c>
      <c r="AX833" s="17">
        <f t="shared" ca="1" si="698"/>
        <v>1.4705635707442655E-2</v>
      </c>
      <c r="AY833" s="17">
        <f t="shared" ca="1" si="699"/>
        <v>0</v>
      </c>
      <c r="AZ833" s="17">
        <f t="shared" ca="1" si="700"/>
        <v>1.9694140683884864E-2</v>
      </c>
      <c r="BA833" s="17">
        <f t="shared" ca="1" si="701"/>
        <v>1.4323854390639212E-2</v>
      </c>
      <c r="BB833" s="17">
        <f t="shared" ca="1" si="702"/>
        <v>-6.21290582921179E-2</v>
      </c>
      <c r="BC833" s="17">
        <f t="shared" ca="1" si="703"/>
        <v>-4.2622591667209275E-2</v>
      </c>
      <c r="BD833" s="17">
        <f t="shared" ca="1" si="704"/>
        <v>-0.22041460812416136</v>
      </c>
      <c r="BE833" s="17">
        <f t="shared" ca="1" si="705"/>
        <v>-2.7591861898805137E-2</v>
      </c>
      <c r="BG833" s="17">
        <f t="shared" ca="1" si="706"/>
        <v>-3.636360625632884E-3</v>
      </c>
      <c r="BH833" s="17">
        <f t="shared" ca="1" si="707"/>
        <v>-3.8335067637877085E-2</v>
      </c>
      <c r="BI833" s="17">
        <f t="shared" ca="1" si="708"/>
        <v>1.4558498252108976E-2</v>
      </c>
      <c r="BJ833" s="17">
        <f t="shared" ca="1" si="709"/>
        <v>1.1029328368679536E-2</v>
      </c>
      <c r="BK833" s="17">
        <f t="shared" ca="1" si="710"/>
        <v>-1.8544270465817858E-3</v>
      </c>
      <c r="BL833" s="17">
        <f t="shared" ca="1" si="711"/>
        <v>7.3259828414249384E-3</v>
      </c>
      <c r="BM833" s="17">
        <f t="shared" ca="1" si="712"/>
        <v>-7.386862987897036E-3</v>
      </c>
      <c r="BN833" s="17">
        <f t="shared" ca="1" si="713"/>
        <v>9.799059557833445E-3</v>
      </c>
      <c r="BO833" s="17">
        <f t="shared" ca="1" si="714"/>
        <v>1.0733375721466931E-2</v>
      </c>
      <c r="BP833" s="17">
        <f t="shared" ca="1" si="715"/>
        <v>-6.9708636836628313E-2</v>
      </c>
      <c r="BQ833" s="17">
        <f t="shared" ca="1" si="716"/>
        <v>-0.20515619632883331</v>
      </c>
      <c r="BR833" s="17">
        <f t="shared" ca="1" si="717"/>
        <v>-0.22044021415823889</v>
      </c>
      <c r="BS833" s="17">
        <f t="shared" ca="1" si="718"/>
        <v>-3.0596968312069484E-2</v>
      </c>
      <c r="BX833">
        <f>IF('Macrobond Imports'!FG832="","",'Macrobond Imports'!FG832)</f>
        <v>106.3</v>
      </c>
      <c r="BY833">
        <f>IF('Macrobond Imports'!AI832="","",'Macrobond Imports'!AI832)</f>
        <v>113.6</v>
      </c>
      <c r="CA833" s="37">
        <f t="shared" ca="1" si="719"/>
        <v>-0.26537664132688321</v>
      </c>
      <c r="CB833" s="37">
        <f t="shared" ca="1" si="720"/>
        <v>-1.899827288428324E-2</v>
      </c>
    </row>
    <row r="834" spans="1:80" x14ac:dyDescent="0.25">
      <c r="A834" s="10">
        <f>IF('Macrobond Imports'!A833="","",'Macrobond Imports'!A833)</f>
        <v>42461</v>
      </c>
      <c r="B834" s="9">
        <f>IF('Macrobond Imports'!B833="","",'Macrobond Imports'!B833)</f>
        <v>109.9</v>
      </c>
      <c r="C834" s="9">
        <f>IF('Macrobond Imports'!C833="","",'Macrobond Imports'!C833)</f>
        <v>106.7</v>
      </c>
      <c r="D834" s="9">
        <f>IF('Macrobond Imports'!Z833="","",'Macrobond Imports'!Z833)</f>
        <v>111.2</v>
      </c>
      <c r="E834" s="9">
        <f>IF('Macrobond Imports'!BH833="","",'Macrobond Imports'!BH833)</f>
        <v>109.9</v>
      </c>
      <c r="F834" s="9">
        <f>IF('Macrobond Imports'!BJ833="","",'Macrobond Imports'!BJ833)</f>
        <v>108</v>
      </c>
      <c r="G834" s="9">
        <f>IF('Macrobond Imports'!BK833="","",'Macrobond Imports'!BK833)</f>
        <v>109.9</v>
      </c>
      <c r="H834" s="9">
        <f>IF('Macrobond Imports'!BL833="","",'Macrobond Imports'!BL833)</f>
        <v>108</v>
      </c>
      <c r="I834" s="9">
        <f>IF('Macrobond Imports'!BS833="","",'Macrobond Imports'!BS833)</f>
        <v>103</v>
      </c>
      <c r="J834" s="9">
        <f>IF('Macrobond Imports'!AA833="","",'Macrobond Imports'!AA833)</f>
        <v>112.7</v>
      </c>
      <c r="K834" s="9">
        <f>IF('Macrobond Imports'!DF833="","",'Macrobond Imports'!DF833)</f>
        <v>180.2</v>
      </c>
      <c r="L834" s="9">
        <f>IF('Macrobond Imports'!EA833="","",'Macrobond Imports'!EA833)</f>
        <v>168.6</v>
      </c>
      <c r="M834" s="9">
        <f>IF('Macrobond Imports'!FA833="","",'Macrobond Imports'!FA833)</f>
        <v>146.9</v>
      </c>
      <c r="N834" s="9">
        <f>IF('Macrobond Imports'!FC833="","",'Macrobond Imports'!FC833)</f>
        <v>185.7</v>
      </c>
      <c r="P834" s="16">
        <f t="shared" si="666"/>
        <v>42461</v>
      </c>
      <c r="Q834" s="17">
        <f t="shared" si="667"/>
        <v>1.823154056517895E-3</v>
      </c>
      <c r="R834" s="17">
        <f t="shared" si="668"/>
        <v>2.8195488721804995E-3</v>
      </c>
      <c r="S834" s="17">
        <f t="shared" si="669"/>
        <v>9.0009000900104219E-4</v>
      </c>
      <c r="T834" s="17">
        <f t="shared" si="670"/>
        <v>1.823154056517895E-3</v>
      </c>
      <c r="U834" s="17">
        <f t="shared" si="671"/>
        <v>2.7855153203342198E-3</v>
      </c>
      <c r="V834" s="17">
        <f t="shared" si="672"/>
        <v>9.107468123863427E-4</v>
      </c>
      <c r="W834" s="17">
        <f t="shared" si="673"/>
        <v>2.7855153203342198E-3</v>
      </c>
      <c r="X834" s="17">
        <f t="shared" si="674"/>
        <v>1.9455252918287869E-3</v>
      </c>
      <c r="Y834" s="17">
        <f t="shared" si="675"/>
        <v>0</v>
      </c>
      <c r="Z834" s="17">
        <f t="shared" si="676"/>
        <v>4.4593088071347431E-3</v>
      </c>
      <c r="AA834" s="17">
        <f t="shared" si="677"/>
        <v>2.5547445255474477E-2</v>
      </c>
      <c r="AB834" s="17">
        <f t="shared" si="678"/>
        <v>1.4502762430939287E-2</v>
      </c>
      <c r="AC834" s="17">
        <f t="shared" si="679"/>
        <v>2.6997840172786614E-3</v>
      </c>
      <c r="AE834" s="17">
        <f t="shared" ca="1" si="680"/>
        <v>2.7372262773723843E-3</v>
      </c>
      <c r="AF834" s="17">
        <f t="shared" ca="1" si="681"/>
        <v>-1.9301470588235281E-2</v>
      </c>
      <c r="AG834" s="17">
        <f t="shared" ca="1" si="682"/>
        <v>1.3673655423883213E-2</v>
      </c>
      <c r="AH834" s="17">
        <f t="shared" ca="1" si="683"/>
        <v>1.1970534069981609E-2</v>
      </c>
      <c r="AI834" s="17">
        <f t="shared" ca="1" si="684"/>
        <v>3.7174721189592308E-3</v>
      </c>
      <c r="AJ834" s="17">
        <f t="shared" ca="1" si="685"/>
        <v>9.1827364554637469E-3</v>
      </c>
      <c r="AK834" s="17">
        <f t="shared" ca="1" si="686"/>
        <v>-9.2506938020342488E-4</v>
      </c>
      <c r="AL834" s="17">
        <f t="shared" ca="1" si="687"/>
        <v>9.8039215686274161E-3</v>
      </c>
      <c r="AM834" s="17">
        <f t="shared" ca="1" si="688"/>
        <v>1.7148014440433235E-2</v>
      </c>
      <c r="AN834" s="17">
        <f t="shared" ca="1" si="689"/>
        <v>-4.3524416135881205E-2</v>
      </c>
      <c r="AO834" s="17">
        <f t="shared" ca="1" si="690"/>
        <v>-0.12823164426059985</v>
      </c>
      <c r="AP834" s="17">
        <f t="shared" ca="1" si="691"/>
        <v>-0.13179669030732855</v>
      </c>
      <c r="AQ834" s="17">
        <f t="shared" ca="1" si="692"/>
        <v>-2.3145712782745909E-2</v>
      </c>
      <c r="AS834" s="17">
        <f t="shared" ca="1" si="693"/>
        <v>-3.6314079632536744E-3</v>
      </c>
      <c r="AT834" s="17">
        <f t="shared" ca="1" si="694"/>
        <v>-3.7400613562764695E-3</v>
      </c>
      <c r="AU834" s="17">
        <f t="shared" ca="1" si="695"/>
        <v>-3.5890497688292333E-3</v>
      </c>
      <c r="AV834" s="17">
        <f t="shared" ca="1" si="696"/>
        <v>3.6479670304823131E-3</v>
      </c>
      <c r="AW834" s="17">
        <f t="shared" ca="1" si="697"/>
        <v>0</v>
      </c>
      <c r="AX834" s="17">
        <f t="shared" ca="1" si="698"/>
        <v>-3.6314079632536744E-3</v>
      </c>
      <c r="AY834" s="17">
        <f t="shared" ca="1" si="699"/>
        <v>7.4418283862176526E-3</v>
      </c>
      <c r="AZ834" s="17">
        <f t="shared" ca="1" si="700"/>
        <v>1.1735815775861802E-2</v>
      </c>
      <c r="BA834" s="17">
        <f t="shared" ca="1" si="701"/>
        <v>-3.81073284596668E-2</v>
      </c>
      <c r="BB834" s="17">
        <f t="shared" ca="1" si="702"/>
        <v>-2.2166796690358259E-3</v>
      </c>
      <c r="BC834" s="17">
        <f t="shared" ca="1" si="703"/>
        <v>8.4900999277159883E-2</v>
      </c>
      <c r="BD834" s="17">
        <f t="shared" ca="1" si="704"/>
        <v>-1.883566533240022E-2</v>
      </c>
      <c r="BE834" s="17">
        <f t="shared" ca="1" si="705"/>
        <v>0</v>
      </c>
      <c r="BG834" s="17">
        <f t="shared" ca="1" si="706"/>
        <v>5.4819449624383676E-3</v>
      </c>
      <c r="BH834" s="17">
        <f t="shared" ca="1" si="707"/>
        <v>-2.5734214987493065E-2</v>
      </c>
      <c r="BI834" s="17">
        <f t="shared" ca="1" si="708"/>
        <v>2.1937190082644831E-2</v>
      </c>
      <c r="BJ834" s="17">
        <f t="shared" ca="1" si="709"/>
        <v>1.8449795559738025E-2</v>
      </c>
      <c r="BK834" s="17">
        <f t="shared" ca="1" si="710"/>
        <v>9.3239588967011233E-3</v>
      </c>
      <c r="BL834" s="17">
        <f t="shared" ca="1" si="711"/>
        <v>1.2861604207758059E-2</v>
      </c>
      <c r="BM834" s="17">
        <f t="shared" ca="1" si="712"/>
        <v>1.8544270473208613E-3</v>
      </c>
      <c r="BN834" s="17">
        <f t="shared" ca="1" si="713"/>
        <v>1.7707476969919922E-2</v>
      </c>
      <c r="BO834" s="17">
        <f t="shared" ca="1" si="714"/>
        <v>2.1640491463733369E-2</v>
      </c>
      <c r="BP834" s="17">
        <f t="shared" ca="1" si="715"/>
        <v>-5.3266796971576991E-2</v>
      </c>
      <c r="BQ834" s="17">
        <f t="shared" ca="1" si="716"/>
        <v>-0.14088808469393843</v>
      </c>
      <c r="BR834" s="17">
        <f t="shared" ca="1" si="717"/>
        <v>-0.17975821054824126</v>
      </c>
      <c r="BS834" s="17">
        <f t="shared" ca="1" si="718"/>
        <v>-2.0153288537513525E-2</v>
      </c>
      <c r="BX834">
        <f>IF('Macrobond Imports'!FG833="","",'Macrobond Imports'!FG833)</f>
        <v>115</v>
      </c>
      <c r="BY834">
        <f>IF('Macrobond Imports'!AI833="","",'Macrobond Imports'!AI833)</f>
        <v>113.3</v>
      </c>
      <c r="CA834" s="37">
        <f t="shared" ca="1" si="719"/>
        <v>-0.21286789869952083</v>
      </c>
      <c r="CB834" s="37">
        <f t="shared" ca="1" si="720"/>
        <v>-1.9047619047619091E-2</v>
      </c>
    </row>
    <row r="835" spans="1:80" x14ac:dyDescent="0.25">
      <c r="A835" s="10">
        <f>IF('Macrobond Imports'!A834="","",'Macrobond Imports'!A834)</f>
        <v>42491</v>
      </c>
      <c r="B835" s="9">
        <f>IF('Macrobond Imports'!B834="","",'Macrobond Imports'!B834)</f>
        <v>110.1</v>
      </c>
      <c r="C835" s="9">
        <f>IF('Macrobond Imports'!C834="","",'Macrobond Imports'!C834)</f>
        <v>107.3</v>
      </c>
      <c r="D835" s="9">
        <f>IF('Macrobond Imports'!Z834="","",'Macrobond Imports'!Z834)</f>
        <v>111.2</v>
      </c>
      <c r="E835" s="9">
        <f>IF('Macrobond Imports'!BH834="","",'Macrobond Imports'!BH834)</f>
        <v>109.9</v>
      </c>
      <c r="F835" s="9">
        <f>IF('Macrobond Imports'!BJ834="","",'Macrobond Imports'!BJ834)</f>
        <v>108.2</v>
      </c>
      <c r="G835" s="9">
        <f>IF('Macrobond Imports'!BK834="","",'Macrobond Imports'!BK834)</f>
        <v>110</v>
      </c>
      <c r="H835" s="9">
        <f>IF('Macrobond Imports'!BL834="","",'Macrobond Imports'!BL834)</f>
        <v>108.2</v>
      </c>
      <c r="I835" s="9">
        <f>IF('Macrobond Imports'!BS834="","",'Macrobond Imports'!BS834)</f>
        <v>103</v>
      </c>
      <c r="J835" s="9">
        <f>IF('Macrobond Imports'!AA834="","",'Macrobond Imports'!AA834)</f>
        <v>113</v>
      </c>
      <c r="K835" s="9">
        <f>IF('Macrobond Imports'!DF834="","",'Macrobond Imports'!DF834)</f>
        <v>181.3</v>
      </c>
      <c r="L835" s="9">
        <f>IF('Macrobond Imports'!EA834="","",'Macrobond Imports'!EA834)</f>
        <v>174.2</v>
      </c>
      <c r="M835" s="9">
        <f>IF('Macrobond Imports'!FA834="","",'Macrobond Imports'!FA834)</f>
        <v>150.1</v>
      </c>
      <c r="N835" s="9">
        <f>IF('Macrobond Imports'!FC834="","",'Macrobond Imports'!FC834)</f>
        <v>186.3</v>
      </c>
      <c r="P835" s="16">
        <f t="shared" si="666"/>
        <v>42491</v>
      </c>
      <c r="Q835" s="17">
        <f t="shared" si="667"/>
        <v>1.8198362147405778E-3</v>
      </c>
      <c r="R835" s="17">
        <f t="shared" si="668"/>
        <v>5.623242736644718E-3</v>
      </c>
      <c r="S835" s="17">
        <f t="shared" si="669"/>
        <v>0</v>
      </c>
      <c r="T835" s="17">
        <f t="shared" si="670"/>
        <v>0</v>
      </c>
      <c r="U835" s="17">
        <f t="shared" si="671"/>
        <v>1.8518518518517713E-3</v>
      </c>
      <c r="V835" s="17">
        <f t="shared" si="672"/>
        <v>9.0991810737017786E-4</v>
      </c>
      <c r="W835" s="17">
        <f t="shared" si="673"/>
        <v>1.8518518518517713E-3</v>
      </c>
      <c r="X835" s="17">
        <f t="shared" si="674"/>
        <v>0</v>
      </c>
      <c r="Y835" s="17">
        <f t="shared" si="675"/>
        <v>2.6619343389528982E-3</v>
      </c>
      <c r="Z835" s="17">
        <f t="shared" si="676"/>
        <v>6.1043285238624456E-3</v>
      </c>
      <c r="AA835" s="17">
        <f t="shared" si="677"/>
        <v>3.3214709371292894E-2</v>
      </c>
      <c r="AB835" s="17">
        <f t="shared" si="678"/>
        <v>2.1783526208304815E-2</v>
      </c>
      <c r="AC835" s="17">
        <f t="shared" si="679"/>
        <v>3.231017770597866E-3</v>
      </c>
      <c r="AE835" s="17">
        <f t="shared" ca="1" si="680"/>
        <v>9.0909090909074841E-4</v>
      </c>
      <c r="AF835" s="17">
        <f t="shared" ca="1" si="681"/>
        <v>-2.3657870791628843E-2</v>
      </c>
      <c r="AG835" s="17">
        <f t="shared" ca="1" si="682"/>
        <v>1.2750455373406355E-2</v>
      </c>
      <c r="AH835" s="17">
        <f t="shared" ca="1" si="683"/>
        <v>1.1039558417663242E-2</v>
      </c>
      <c r="AI835" s="17">
        <f t="shared" ca="1" si="684"/>
        <v>1.8518518518517713E-3</v>
      </c>
      <c r="AJ835" s="17">
        <f t="shared" ca="1" si="685"/>
        <v>9.1743119266054496E-3</v>
      </c>
      <c r="AK835" s="17">
        <f t="shared" ca="1" si="686"/>
        <v>-3.6832412523019054E-3</v>
      </c>
      <c r="AL835" s="17">
        <f t="shared" ca="1" si="687"/>
        <v>8.8148873653282056E-3</v>
      </c>
      <c r="AM835" s="17">
        <f t="shared" ca="1" si="688"/>
        <v>1.8018018018018056E-2</v>
      </c>
      <c r="AN835" s="17">
        <f t="shared" ca="1" si="689"/>
        <v>-4.3776371308016815E-2</v>
      </c>
      <c r="AO835" s="17">
        <f t="shared" ca="1" si="690"/>
        <v>-0.12637913741223683</v>
      </c>
      <c r="AP835" s="17">
        <f t="shared" ca="1" si="691"/>
        <v>-0.14277555682467158</v>
      </c>
      <c r="AQ835" s="17">
        <f t="shared" ca="1" si="692"/>
        <v>-1.9989479221462325E-2</v>
      </c>
      <c r="AS835" s="17">
        <f t="shared" ca="1" si="693"/>
        <v>1.4665199924920103E-2</v>
      </c>
      <c r="AT835" s="17">
        <f t="shared" ca="1" si="694"/>
        <v>4.601365083271447E-2</v>
      </c>
      <c r="AU835" s="17">
        <f t="shared" ca="1" si="695"/>
        <v>-3.5890497688292333E-3</v>
      </c>
      <c r="AV835" s="17">
        <f t="shared" ca="1" si="696"/>
        <v>3.6479670304823131E-3</v>
      </c>
      <c r="AW835" s="17">
        <f t="shared" ca="1" si="697"/>
        <v>1.8699821102308167E-2</v>
      </c>
      <c r="AX835" s="17">
        <f t="shared" ca="1" si="698"/>
        <v>0</v>
      </c>
      <c r="AY835" s="17">
        <f t="shared" ca="1" si="699"/>
        <v>2.2492091815140114E-2</v>
      </c>
      <c r="AZ835" s="17">
        <f t="shared" ca="1" si="700"/>
        <v>1.1735815775861802E-2</v>
      </c>
      <c r="BA835" s="17">
        <f t="shared" ca="1" si="701"/>
        <v>-1.7505047676819485E-2</v>
      </c>
      <c r="BB835" s="17">
        <f t="shared" ca="1" si="702"/>
        <v>5.4750777311184162E-2</v>
      </c>
      <c r="BC835" s="17">
        <f t="shared" ca="1" si="703"/>
        <v>0.33370734612102182</v>
      </c>
      <c r="BD835" s="17">
        <f t="shared" ca="1" si="704"/>
        <v>0.2379501837734086</v>
      </c>
      <c r="BE835" s="17">
        <f t="shared" ca="1" si="705"/>
        <v>2.3970606465562261E-2</v>
      </c>
      <c r="BG835" s="17">
        <f t="shared" ca="1" si="706"/>
        <v>7.3059117889262559E-3</v>
      </c>
      <c r="BH835" s="17">
        <f t="shared" ca="1" si="707"/>
        <v>-1.2920953360768261E-2</v>
      </c>
      <c r="BI835" s="17">
        <f t="shared" ca="1" si="708"/>
        <v>1.8231165246491265E-2</v>
      </c>
      <c r="BJ835" s="17">
        <f t="shared" ca="1" si="709"/>
        <v>1.6581937547344383E-2</v>
      </c>
      <c r="BK835" s="17">
        <f t="shared" ca="1" si="710"/>
        <v>9.3066041111136144E-3</v>
      </c>
      <c r="BL835" s="17">
        <f t="shared" ca="1" si="711"/>
        <v>1.2849799397145034E-2</v>
      </c>
      <c r="BM835" s="17">
        <f t="shared" ca="1" si="712"/>
        <v>5.5684347141184976E-3</v>
      </c>
      <c r="BN835" s="17">
        <f t="shared" ca="1" si="713"/>
        <v>1.5716851574557378E-2</v>
      </c>
      <c r="BO835" s="17">
        <f t="shared" ca="1" si="714"/>
        <v>1.7936862244897878E-2</v>
      </c>
      <c r="BP835" s="17">
        <f t="shared" ca="1" si="715"/>
        <v>-3.3339940523524625E-2</v>
      </c>
      <c r="BQ835" s="17">
        <f t="shared" ca="1" si="716"/>
        <v>9.2485056985003311E-3</v>
      </c>
      <c r="BR835" s="17">
        <f t="shared" ca="1" si="717"/>
        <v>-0.12648512970507553</v>
      </c>
      <c r="BS835" s="17">
        <f t="shared" ca="1" si="718"/>
        <v>-8.5332943309522902E-3</v>
      </c>
      <c r="BX835">
        <f>IF('Macrobond Imports'!FG834="","",'Macrobond Imports'!FG834)</f>
        <v>124.4</v>
      </c>
      <c r="BY835">
        <f>IF('Macrobond Imports'!AI834="","",'Macrobond Imports'!AI834)</f>
        <v>113</v>
      </c>
      <c r="CA835" s="37">
        <f t="shared" ca="1" si="719"/>
        <v>-0.20764331210191078</v>
      </c>
      <c r="CB835" s="37">
        <f t="shared" ca="1" si="720"/>
        <v>-2.5021570319240793E-2</v>
      </c>
    </row>
    <row r="836" spans="1:80" x14ac:dyDescent="0.25">
      <c r="A836" s="10">
        <f>IF('Macrobond Imports'!A835="","",'Macrobond Imports'!A835)</f>
        <v>42522</v>
      </c>
      <c r="B836" s="9">
        <f>IF('Macrobond Imports'!B835="","",'Macrobond Imports'!B835)</f>
        <v>110.6</v>
      </c>
      <c r="C836" s="9">
        <f>IF('Macrobond Imports'!C835="","",'Macrobond Imports'!C835)</f>
        <v>108.1</v>
      </c>
      <c r="D836" s="9">
        <f>IF('Macrobond Imports'!Z835="","",'Macrobond Imports'!Z835)</f>
        <v>111.6</v>
      </c>
      <c r="E836" s="9">
        <f>IF('Macrobond Imports'!BH835="","",'Macrobond Imports'!BH835)</f>
        <v>110.3</v>
      </c>
      <c r="F836" s="9">
        <f>IF('Macrobond Imports'!BJ835="","",'Macrobond Imports'!BJ835)</f>
        <v>108.7</v>
      </c>
      <c r="G836" s="9">
        <f>IF('Macrobond Imports'!BK835="","",'Macrobond Imports'!BK835)</f>
        <v>110.4</v>
      </c>
      <c r="H836" s="9">
        <f>IF('Macrobond Imports'!BL835="","",'Macrobond Imports'!BL835)</f>
        <v>108.6</v>
      </c>
      <c r="I836" s="9">
        <f>IF('Macrobond Imports'!BS835="","",'Macrobond Imports'!BS835)</f>
        <v>103.2</v>
      </c>
      <c r="J836" s="9">
        <f>IF('Macrobond Imports'!AA835="","",'Macrobond Imports'!AA835)</f>
        <v>113.8</v>
      </c>
      <c r="K836" s="9">
        <f>IF('Macrobond Imports'!DF835="","",'Macrobond Imports'!DF835)</f>
        <v>182.6</v>
      </c>
      <c r="L836" s="9">
        <f>IF('Macrobond Imports'!EA835="","",'Macrobond Imports'!EA835)</f>
        <v>178.5</v>
      </c>
      <c r="M836" s="9">
        <f>IF('Macrobond Imports'!FA835="","",'Macrobond Imports'!FA835)</f>
        <v>154.69999999999999</v>
      </c>
      <c r="N836" s="9">
        <f>IF('Macrobond Imports'!FC835="","",'Macrobond Imports'!FC835)</f>
        <v>186.7</v>
      </c>
      <c r="P836" s="16">
        <f t="shared" si="666"/>
        <v>42522</v>
      </c>
      <c r="Q836" s="17">
        <f t="shared" si="667"/>
        <v>4.5413260672115818E-3</v>
      </c>
      <c r="R836" s="17">
        <f t="shared" si="668"/>
        <v>7.455731593662529E-3</v>
      </c>
      <c r="S836" s="17">
        <f t="shared" si="669"/>
        <v>3.597122302158251E-3</v>
      </c>
      <c r="T836" s="17">
        <f t="shared" si="670"/>
        <v>3.6396724294813776E-3</v>
      </c>
      <c r="U836" s="17">
        <f t="shared" si="671"/>
        <v>4.6210720887245316E-3</v>
      </c>
      <c r="V836" s="17">
        <f t="shared" si="672"/>
        <v>3.6363636363636598E-3</v>
      </c>
      <c r="W836" s="17">
        <f t="shared" si="673"/>
        <v>3.696857670979492E-3</v>
      </c>
      <c r="X836" s="17">
        <f t="shared" si="674"/>
        <v>1.9417475728156219E-3</v>
      </c>
      <c r="Y836" s="17">
        <f t="shared" si="675"/>
        <v>7.0796460176991705E-3</v>
      </c>
      <c r="Z836" s="17">
        <f t="shared" si="676"/>
        <v>7.1704357418642672E-3</v>
      </c>
      <c r="AA836" s="17">
        <f t="shared" si="677"/>
        <v>2.46842709529278E-2</v>
      </c>
      <c r="AB836" s="17">
        <f t="shared" si="678"/>
        <v>3.0646235842771485E-2</v>
      </c>
      <c r="AC836" s="17">
        <f t="shared" si="679"/>
        <v>2.1470746108425143E-3</v>
      </c>
      <c r="AE836" s="17">
        <f t="shared" ca="1" si="680"/>
        <v>2.7198549410698547E-3</v>
      </c>
      <c r="AF836" s="17">
        <f t="shared" ca="1" si="681"/>
        <v>-2.0833333333333481E-2</v>
      </c>
      <c r="AG836" s="17">
        <f t="shared" ca="1" si="682"/>
        <v>1.4545454545454417E-2</v>
      </c>
      <c r="AH836" s="17">
        <f t="shared" ca="1" si="683"/>
        <v>1.192660550458724E-2</v>
      </c>
      <c r="AI836" s="17">
        <f t="shared" ca="1" si="684"/>
        <v>3.6934441366573978E-3</v>
      </c>
      <c r="AJ836" s="17">
        <f t="shared" ca="1" si="685"/>
        <v>1.0064043915828158E-2</v>
      </c>
      <c r="AK836" s="17">
        <f t="shared" ca="1" si="686"/>
        <v>-2.7548209366392573E-3</v>
      </c>
      <c r="AL836" s="17">
        <f t="shared" ca="1" si="687"/>
        <v>8.7976539589442737E-3</v>
      </c>
      <c r="AM836" s="17">
        <f t="shared" ca="1" si="688"/>
        <v>2.2461814914645162E-2</v>
      </c>
      <c r="AN836" s="17">
        <f t="shared" ca="1" si="689"/>
        <v>-4.0462427745664775E-2</v>
      </c>
      <c r="AO836" s="17">
        <f t="shared" ca="1" si="690"/>
        <v>-0.10972568578553621</v>
      </c>
      <c r="AP836" s="17">
        <f t="shared" ca="1" si="691"/>
        <v>-0.12648221343873522</v>
      </c>
      <c r="AQ836" s="17">
        <f t="shared" ca="1" si="692"/>
        <v>-1.8401682439537326E-2</v>
      </c>
      <c r="AS836" s="17">
        <f t="shared" ca="1" si="693"/>
        <v>3.3222839126702874E-2</v>
      </c>
      <c r="AT836" s="17">
        <f t="shared" ca="1" si="694"/>
        <v>6.5457826633392946E-2</v>
      </c>
      <c r="AU836" s="17">
        <f t="shared" ca="1" si="695"/>
        <v>1.8123689503262153E-2</v>
      </c>
      <c r="AV836" s="17">
        <f t="shared" ca="1" si="696"/>
        <v>2.2057994147868909E-2</v>
      </c>
      <c r="AW836" s="17">
        <f t="shared" ca="1" si="697"/>
        <v>3.7660686681378452E-2</v>
      </c>
      <c r="AX836" s="17">
        <f t="shared" ca="1" si="698"/>
        <v>2.2037740385919102E-2</v>
      </c>
      <c r="AY836" s="17">
        <f t="shared" ca="1" si="699"/>
        <v>3.3847514095493469E-2</v>
      </c>
      <c r="AZ836" s="17">
        <f t="shared" ca="1" si="700"/>
        <v>1.5655279858023841E-2</v>
      </c>
      <c r="BA836" s="17">
        <f t="shared" ca="1" si="701"/>
        <v>3.961702754075791E-2</v>
      </c>
      <c r="BB836" s="17">
        <f t="shared" ca="1" si="702"/>
        <v>7.3280744783634555E-2</v>
      </c>
      <c r="BC836" s="17">
        <f t="shared" ca="1" si="703"/>
        <v>0.38977862850421241</v>
      </c>
      <c r="BD836" s="17">
        <f t="shared" ca="1" si="704"/>
        <v>0.30282777089761193</v>
      </c>
      <c r="BE836" s="17">
        <f t="shared" ca="1" si="705"/>
        <v>3.2793134786493594E-2</v>
      </c>
      <c r="BG836" s="17">
        <f t="shared" ca="1" si="706"/>
        <v>1.8331424156854403E-2</v>
      </c>
      <c r="BH836" s="17">
        <f t="shared" ca="1" si="707"/>
        <v>1.4967051120921893E-2</v>
      </c>
      <c r="BI836" s="17">
        <f t="shared" ca="1" si="708"/>
        <v>2.1857277882797455E-2</v>
      </c>
      <c r="BJ836" s="17">
        <f t="shared" ca="1" si="709"/>
        <v>2.02479907150237E-2</v>
      </c>
      <c r="BK836" s="17">
        <f t="shared" ca="1" si="710"/>
        <v>2.0550607371374374E-2</v>
      </c>
      <c r="BL836" s="17">
        <f t="shared" ca="1" si="711"/>
        <v>1.8365089285415914E-2</v>
      </c>
      <c r="BM836" s="17">
        <f t="shared" ca="1" si="712"/>
        <v>1.6782923782403758E-2</v>
      </c>
      <c r="BN836" s="17">
        <f t="shared" ca="1" si="713"/>
        <v>1.7672706633069968E-2</v>
      </c>
      <c r="BO836" s="17">
        <f t="shared" ca="1" si="714"/>
        <v>2.6892570070151223E-2</v>
      </c>
      <c r="BP836" s="17">
        <f t="shared" ca="1" si="715"/>
        <v>3.2939862409049336E-3</v>
      </c>
      <c r="BQ836" s="17">
        <f t="shared" ca="1" si="716"/>
        <v>0.15349150907740272</v>
      </c>
      <c r="BR836" s="17">
        <f t="shared" ca="1" si="717"/>
        <v>7.8023111314742266E-3</v>
      </c>
      <c r="BS836" s="17">
        <f t="shared" ca="1" si="718"/>
        <v>2.1459221298218978E-3</v>
      </c>
      <c r="BX836">
        <f>IF('Macrobond Imports'!FG835="","",'Macrobond Imports'!FG835)</f>
        <v>132.19999999999999</v>
      </c>
      <c r="BY836">
        <f>IF('Macrobond Imports'!AI835="","",'Macrobond Imports'!AI835)</f>
        <v>113</v>
      </c>
      <c r="CA836" s="37">
        <f t="shared" ca="1" si="719"/>
        <v>-0.17063989962358861</v>
      </c>
      <c r="CB836" s="37">
        <f t="shared" ca="1" si="720"/>
        <v>-2.5021570319240793E-2</v>
      </c>
    </row>
    <row r="837" spans="1:80" x14ac:dyDescent="0.25">
      <c r="A837" s="10">
        <f>IF('Macrobond Imports'!A836="","",'Macrobond Imports'!A836)</f>
        <v>42552</v>
      </c>
      <c r="B837" s="9">
        <f>IF('Macrobond Imports'!B836="","",'Macrobond Imports'!B836)</f>
        <v>110.5</v>
      </c>
      <c r="C837" s="9">
        <f>IF('Macrobond Imports'!C836="","",'Macrobond Imports'!C836)</f>
        <v>108</v>
      </c>
      <c r="D837" s="9">
        <f>IF('Macrobond Imports'!Z836="","",'Macrobond Imports'!Z836)</f>
        <v>111.5</v>
      </c>
      <c r="E837" s="9">
        <f>IF('Macrobond Imports'!BH836="","",'Macrobond Imports'!BH836)</f>
        <v>110.2</v>
      </c>
      <c r="F837" s="9">
        <f>IF('Macrobond Imports'!BJ836="","",'Macrobond Imports'!BJ836)</f>
        <v>108.6</v>
      </c>
      <c r="G837" s="9">
        <f>IF('Macrobond Imports'!BK836="","",'Macrobond Imports'!BK836)</f>
        <v>110.3</v>
      </c>
      <c r="H837" s="9">
        <f>IF('Macrobond Imports'!BL836="","",'Macrobond Imports'!BL836)</f>
        <v>108.7</v>
      </c>
      <c r="I837" s="9">
        <f>IF('Macrobond Imports'!BS836="","",'Macrobond Imports'!BS836)</f>
        <v>103.4</v>
      </c>
      <c r="J837" s="9">
        <f>IF('Macrobond Imports'!AA836="","",'Macrobond Imports'!AA836)</f>
        <v>112.9</v>
      </c>
      <c r="K837" s="9">
        <f>IF('Macrobond Imports'!DF836="","",'Macrobond Imports'!DF836)</f>
        <v>183.1</v>
      </c>
      <c r="L837" s="9">
        <f>IF('Macrobond Imports'!EA836="","",'Macrobond Imports'!EA836)</f>
        <v>179.1</v>
      </c>
      <c r="M837" s="9">
        <f>IF('Macrobond Imports'!FA836="","",'Macrobond Imports'!FA836)</f>
        <v>156.1</v>
      </c>
      <c r="N837" s="9">
        <f>IF('Macrobond Imports'!FC836="","",'Macrobond Imports'!FC836)</f>
        <v>186.9</v>
      </c>
      <c r="P837" s="16">
        <f t="shared" si="666"/>
        <v>42552</v>
      </c>
      <c r="Q837" s="17">
        <f t="shared" si="667"/>
        <v>-9.0415913200714293E-4</v>
      </c>
      <c r="R837" s="17">
        <f t="shared" si="668"/>
        <v>-9.2506938020342488E-4</v>
      </c>
      <c r="S837" s="17">
        <f t="shared" si="669"/>
        <v>-8.9605734767017609E-4</v>
      </c>
      <c r="T837" s="17">
        <f t="shared" si="670"/>
        <v>-9.0661831368987755E-4</v>
      </c>
      <c r="U837" s="17">
        <f t="shared" si="671"/>
        <v>-9.1996320147202937E-4</v>
      </c>
      <c r="V837" s="17">
        <f t="shared" si="672"/>
        <v>-9.057971014493349E-4</v>
      </c>
      <c r="W837" s="17">
        <f t="shared" si="673"/>
        <v>9.2081031307555961E-4</v>
      </c>
      <c r="X837" s="17">
        <f t="shared" si="674"/>
        <v>1.9379844961240345E-3</v>
      </c>
      <c r="Y837" s="17">
        <f t="shared" si="675"/>
        <v>-7.9086115992968997E-3</v>
      </c>
      <c r="Z837" s="17">
        <f t="shared" si="676"/>
        <v>2.7382256297918683E-3</v>
      </c>
      <c r="AA837" s="17">
        <f t="shared" si="677"/>
        <v>3.3613445378151141E-3</v>
      </c>
      <c r="AB837" s="17">
        <f t="shared" si="678"/>
        <v>9.0497737556560764E-3</v>
      </c>
      <c r="AC837" s="17">
        <f t="shared" si="679"/>
        <v>1.0712372790573355E-3</v>
      </c>
      <c r="AE837" s="17">
        <f t="shared" ca="1" si="680"/>
        <v>0</v>
      </c>
      <c r="AF837" s="17">
        <f t="shared" ca="1" si="681"/>
        <v>-2.0852221214868516E-2</v>
      </c>
      <c r="AG837" s="17">
        <f t="shared" ca="1" si="682"/>
        <v>1.0879419764279197E-2</v>
      </c>
      <c r="AH837" s="17">
        <f t="shared" ca="1" si="683"/>
        <v>9.157509157509125E-3</v>
      </c>
      <c r="AI837" s="17">
        <f t="shared" ca="1" si="684"/>
        <v>1.8450184501843658E-3</v>
      </c>
      <c r="AJ837" s="17">
        <f t="shared" ca="1" si="685"/>
        <v>7.3059360730594047E-3</v>
      </c>
      <c r="AK837" s="17">
        <f t="shared" ca="1" si="686"/>
        <v>-1.8365472910927272E-3</v>
      </c>
      <c r="AL837" s="17">
        <f t="shared" ca="1" si="687"/>
        <v>1.0752688172043001E-2</v>
      </c>
      <c r="AM837" s="17">
        <f t="shared" ca="1" si="688"/>
        <v>6.2388591800357496E-3</v>
      </c>
      <c r="AN837" s="17">
        <f t="shared" ca="1" si="689"/>
        <v>-3.5808320168509766E-2</v>
      </c>
      <c r="AO837" s="17">
        <f t="shared" ca="1" si="690"/>
        <v>-7.870370370370372E-2</v>
      </c>
      <c r="AP837" s="17">
        <f t="shared" ca="1" si="691"/>
        <v>-0.11003420752565574</v>
      </c>
      <c r="AQ837" s="17">
        <f t="shared" ca="1" si="692"/>
        <v>-1.6833245660178742E-2</v>
      </c>
      <c r="AS837" s="17">
        <f t="shared" ca="1" si="693"/>
        <v>2.2017523782700277E-2</v>
      </c>
      <c r="AT837" s="17">
        <f t="shared" ca="1" si="694"/>
        <v>4.9632680915629557E-2</v>
      </c>
      <c r="AU837" s="17">
        <f t="shared" ca="1" si="695"/>
        <v>1.0835115602684908E-2</v>
      </c>
      <c r="AV837" s="17">
        <f t="shared" ca="1" si="696"/>
        <v>1.0963808059621716E-2</v>
      </c>
      <c r="AW837" s="17">
        <f t="shared" ca="1" si="697"/>
        <v>2.240809423106227E-2</v>
      </c>
      <c r="AX837" s="17">
        <f t="shared" ca="1" si="698"/>
        <v>1.4638366047876383E-2</v>
      </c>
      <c r="AY837" s="17">
        <f t="shared" ca="1" si="699"/>
        <v>2.6179074441736061E-2</v>
      </c>
      <c r="AZ837" s="17">
        <f t="shared" ca="1" si="700"/>
        <v>1.5624704293518255E-2</v>
      </c>
      <c r="BA837" s="17">
        <f t="shared" ca="1" si="701"/>
        <v>7.1174096541088971E-3</v>
      </c>
      <c r="BB837" s="17">
        <f t="shared" ca="1" si="702"/>
        <v>6.5943610391330454E-2</v>
      </c>
      <c r="BC837" s="17">
        <f t="shared" ca="1" si="703"/>
        <v>0.27336251852543869</v>
      </c>
      <c r="BD837" s="17">
        <f t="shared" ca="1" si="704"/>
        <v>0.27504181909948633</v>
      </c>
      <c r="BE837" s="17">
        <f t="shared" ca="1" si="705"/>
        <v>2.6099770692740387E-2</v>
      </c>
      <c r="BG837" s="17">
        <f t="shared" ca="1" si="706"/>
        <v>9.1115702479340754E-3</v>
      </c>
      <c r="BH837" s="17">
        <f t="shared" ca="1" si="707"/>
        <v>2.2598156798384172E-2</v>
      </c>
      <c r="BI837" s="17">
        <f t="shared" ca="1" si="708"/>
        <v>3.5971193983705962E-3</v>
      </c>
      <c r="BJ837" s="17">
        <f t="shared" ca="1" si="709"/>
        <v>7.2992458551897066E-3</v>
      </c>
      <c r="BK837" s="17">
        <f t="shared" ca="1" si="710"/>
        <v>1.1141975308641916E-2</v>
      </c>
      <c r="BL837" s="17">
        <f t="shared" ca="1" si="711"/>
        <v>5.4619834710742943E-3</v>
      </c>
      <c r="BM837" s="17">
        <f t="shared" ca="1" si="712"/>
        <v>1.6767290488467257E-2</v>
      </c>
      <c r="BN837" s="17">
        <f t="shared" ca="1" si="713"/>
        <v>1.3678395113815744E-2</v>
      </c>
      <c r="BO837" s="17">
        <f t="shared" ca="1" si="714"/>
        <v>-1.575467706116529E-2</v>
      </c>
      <c r="BP837" s="17">
        <f t="shared" ca="1" si="715"/>
        <v>3.130051627148811E-2</v>
      </c>
      <c r="BQ837" s="17">
        <f t="shared" ca="1" si="716"/>
        <v>0.17536048461326481</v>
      </c>
      <c r="BR837" s="17">
        <f t="shared" ca="1" si="717"/>
        <v>0.11849253824516559</v>
      </c>
      <c r="BS837" s="17">
        <f t="shared" ca="1" si="718"/>
        <v>1.2965828985726624E-2</v>
      </c>
      <c r="BX837">
        <f>IF('Macrobond Imports'!FG836="","",'Macrobond Imports'!FG836)</f>
        <v>139.1</v>
      </c>
      <c r="BY837">
        <f>IF('Macrobond Imports'!AI836="","",'Macrobond Imports'!AI836)</f>
        <v>113.6</v>
      </c>
      <c r="CA837" s="37">
        <f t="shared" ca="1" si="719"/>
        <v>-6.7069081153588228E-2</v>
      </c>
      <c r="CB837" s="37">
        <f t="shared" ca="1" si="720"/>
        <v>-1.899827288428324E-2</v>
      </c>
    </row>
    <row r="838" spans="1:80" x14ac:dyDescent="0.25">
      <c r="A838" s="10">
        <f>IF('Macrobond Imports'!A837="","",'Macrobond Imports'!A837)</f>
        <v>42583</v>
      </c>
      <c r="B838" s="9">
        <f>IF('Macrobond Imports'!B837="","",'Macrobond Imports'!B837)</f>
        <v>110.3</v>
      </c>
      <c r="C838" s="9">
        <f>IF('Macrobond Imports'!C837="","",'Macrobond Imports'!C837)</f>
        <v>107.7</v>
      </c>
      <c r="D838" s="9">
        <f>IF('Macrobond Imports'!Z837="","",'Macrobond Imports'!Z837)</f>
        <v>111.4</v>
      </c>
      <c r="E838" s="9">
        <f>IF('Macrobond Imports'!BH837="","",'Macrobond Imports'!BH837)</f>
        <v>110.2</v>
      </c>
      <c r="F838" s="9">
        <f>IF('Macrobond Imports'!BJ837="","",'Macrobond Imports'!BJ837)</f>
        <v>108.5</v>
      </c>
      <c r="G838" s="9">
        <f>IF('Macrobond Imports'!BK837="","",'Macrobond Imports'!BK837)</f>
        <v>110.2</v>
      </c>
      <c r="H838" s="9">
        <f>IF('Macrobond Imports'!BL837="","",'Macrobond Imports'!BL837)</f>
        <v>108.7</v>
      </c>
      <c r="I838" s="9">
        <f>IF('Macrobond Imports'!BS837="","",'Macrobond Imports'!BS837)</f>
        <v>103.5</v>
      </c>
      <c r="J838" s="9">
        <f>IF('Macrobond Imports'!AA837="","",'Macrobond Imports'!AA837)</f>
        <v>112.3</v>
      </c>
      <c r="K838" s="9">
        <f>IF('Macrobond Imports'!DF837="","",'Macrobond Imports'!DF837)</f>
        <v>183</v>
      </c>
      <c r="L838" s="9">
        <f>IF('Macrobond Imports'!EA837="","",'Macrobond Imports'!EA837)</f>
        <v>176.8</v>
      </c>
      <c r="M838" s="9">
        <f>IF('Macrobond Imports'!FA837="","",'Macrobond Imports'!FA837)</f>
        <v>154.5</v>
      </c>
      <c r="N838" s="9">
        <f>IF('Macrobond Imports'!FC837="","",'Macrobond Imports'!FC837)</f>
        <v>187.4</v>
      </c>
      <c r="P838" s="16">
        <f t="shared" si="666"/>
        <v>42583</v>
      </c>
      <c r="Q838" s="17">
        <f t="shared" si="667"/>
        <v>-1.8099547511312153E-3</v>
      </c>
      <c r="R838" s="17">
        <f t="shared" si="668"/>
        <v>-2.7777777777777679E-3</v>
      </c>
      <c r="S838" s="17">
        <f t="shared" si="669"/>
        <v>-8.9686098654706559E-4</v>
      </c>
      <c r="T838" s="17">
        <f t="shared" si="670"/>
        <v>0</v>
      </c>
      <c r="U838" s="17">
        <f t="shared" si="671"/>
        <v>-9.2081031307544858E-4</v>
      </c>
      <c r="V838" s="17">
        <f t="shared" si="672"/>
        <v>-9.0661831368987755E-4</v>
      </c>
      <c r="W838" s="17">
        <f t="shared" si="673"/>
        <v>0</v>
      </c>
      <c r="X838" s="17">
        <f t="shared" si="674"/>
        <v>9.6711798839455021E-4</v>
      </c>
      <c r="Y838" s="17">
        <f t="shared" si="675"/>
        <v>-5.3144375553587642E-3</v>
      </c>
      <c r="Z838" s="17">
        <f t="shared" si="676"/>
        <v>-5.4614964500265817E-4</v>
      </c>
      <c r="AA838" s="17">
        <f t="shared" si="677"/>
        <v>-1.2841987716359471E-2</v>
      </c>
      <c r="AB838" s="17">
        <f t="shared" si="678"/>
        <v>-1.0249839846252384E-2</v>
      </c>
      <c r="AC838" s="17">
        <f t="shared" si="679"/>
        <v>2.675227394328461E-3</v>
      </c>
      <c r="AE838" s="17">
        <f t="shared" ca="1" si="680"/>
        <v>0</v>
      </c>
      <c r="AF838" s="17">
        <f t="shared" ca="1" si="681"/>
        <v>-1.8231540565177728E-2</v>
      </c>
      <c r="AG838" s="17">
        <f t="shared" ca="1" si="682"/>
        <v>9.9728014505893192E-3</v>
      </c>
      <c r="AH838" s="17">
        <f t="shared" ca="1" si="683"/>
        <v>9.157509157509125E-3</v>
      </c>
      <c r="AI838" s="17">
        <f t="shared" ca="1" si="684"/>
        <v>2.7726432532346745E-3</v>
      </c>
      <c r="AJ838" s="17">
        <f t="shared" ca="1" si="685"/>
        <v>6.3926940639269514E-3</v>
      </c>
      <c r="AK838" s="17">
        <f t="shared" ca="1" si="686"/>
        <v>0</v>
      </c>
      <c r="AL838" s="17">
        <f t="shared" ca="1" si="687"/>
        <v>1.07421875E-2</v>
      </c>
      <c r="AM838" s="17">
        <f t="shared" ca="1" si="688"/>
        <v>4.472271914132353E-3</v>
      </c>
      <c r="AN838" s="17">
        <f t="shared" ca="1" si="689"/>
        <v>-2.9692470837751839E-2</v>
      </c>
      <c r="AO838" s="17">
        <f t="shared" ca="1" si="690"/>
        <v>-6.1072756240042492E-2</v>
      </c>
      <c r="AP838" s="17">
        <f t="shared" ca="1" si="691"/>
        <v>-0.10174418604651159</v>
      </c>
      <c r="AQ838" s="17">
        <f t="shared" ca="1" si="692"/>
        <v>-9.5137420718814925E-3</v>
      </c>
      <c r="AS838" s="17">
        <f t="shared" ca="1" si="693"/>
        <v>7.2859443918016353E-3</v>
      </c>
      <c r="AT838" s="17">
        <f t="shared" ca="1" si="694"/>
        <v>1.4995052505203166E-2</v>
      </c>
      <c r="AU838" s="17">
        <f t="shared" ca="1" si="695"/>
        <v>7.2136768201676027E-3</v>
      </c>
      <c r="AV838" s="17">
        <f t="shared" ca="1" si="696"/>
        <v>1.0963808059621716E-2</v>
      </c>
      <c r="AW838" s="17">
        <f t="shared" ca="1" si="697"/>
        <v>1.1136783635036673E-2</v>
      </c>
      <c r="AX838" s="17">
        <f t="shared" ca="1" si="698"/>
        <v>7.2925860364732031E-3</v>
      </c>
      <c r="AY838" s="17">
        <f t="shared" ca="1" si="699"/>
        <v>1.8612809373572459E-2</v>
      </c>
      <c r="AZ838" s="17">
        <f t="shared" ca="1" si="700"/>
        <v>1.9559323240659232E-2</v>
      </c>
      <c r="BA838" s="17">
        <f t="shared" ca="1" si="701"/>
        <v>-2.4549465329279707E-2</v>
      </c>
      <c r="BB838" s="17">
        <f t="shared" ca="1" si="702"/>
        <v>3.803773777674313E-2</v>
      </c>
      <c r="BC838" s="17">
        <f t="shared" ca="1" si="703"/>
        <v>6.1051442249788535E-2</v>
      </c>
      <c r="BD838" s="17">
        <f t="shared" ca="1" si="704"/>
        <v>0.12251244877280287</v>
      </c>
      <c r="BE838" s="17">
        <f t="shared" ca="1" si="705"/>
        <v>2.382782085891666E-2</v>
      </c>
      <c r="BG838" s="17">
        <f t="shared" ca="1" si="706"/>
        <v>1.0968839355530724E-2</v>
      </c>
      <c r="BH838" s="17">
        <f t="shared" ca="1" si="707"/>
        <v>3.0387636012831232E-2</v>
      </c>
      <c r="BI838" s="17">
        <f t="shared" ca="1" si="708"/>
        <v>1.7977524461787464E-3</v>
      </c>
      <c r="BJ838" s="17">
        <f t="shared" ca="1" si="709"/>
        <v>7.2992458551897066E-3</v>
      </c>
      <c r="BK838" s="17">
        <f t="shared" ca="1" si="710"/>
        <v>1.491125749938127E-2</v>
      </c>
      <c r="BL838" s="17">
        <f t="shared" ca="1" si="711"/>
        <v>3.6396694214877456E-3</v>
      </c>
      <c r="BM838" s="17">
        <f t="shared" ca="1" si="712"/>
        <v>2.0550607371374374E-2</v>
      </c>
      <c r="BN838" s="17">
        <f t="shared" ca="1" si="713"/>
        <v>1.564003644538059E-2</v>
      </c>
      <c r="BO838" s="17">
        <f t="shared" ca="1" si="714"/>
        <v>-2.1033592734188589E-2</v>
      </c>
      <c r="BP838" s="17">
        <f t="shared" ca="1" si="715"/>
        <v>4.6360889367699887E-2</v>
      </c>
      <c r="BQ838" s="17">
        <f t="shared" ca="1" si="716"/>
        <v>0.18959325113286063</v>
      </c>
      <c r="BR838" s="17">
        <f t="shared" ca="1" si="717"/>
        <v>0.17881910921321165</v>
      </c>
      <c r="BS838" s="17">
        <f t="shared" ca="1" si="718"/>
        <v>2.389921117325744E-2</v>
      </c>
      <c r="BX838">
        <f>IF('Macrobond Imports'!FG837="","",'Macrobond Imports'!FG837)</f>
        <v>133.5</v>
      </c>
      <c r="BY838">
        <f>IF('Macrobond Imports'!AI837="","",'Macrobond Imports'!AI837)</f>
        <v>113.6</v>
      </c>
      <c r="CA838" s="37">
        <f t="shared" ca="1" si="719"/>
        <v>-2.2693997071742245E-2</v>
      </c>
      <c r="CB838" s="37">
        <f t="shared" ca="1" si="720"/>
        <v>-1.2173913043478257E-2</v>
      </c>
    </row>
    <row r="839" spans="1:80" x14ac:dyDescent="0.25">
      <c r="A839" s="10">
        <f>IF('Macrobond Imports'!A838="","",'Macrobond Imports'!A838)</f>
        <v>42614</v>
      </c>
      <c r="B839" s="9">
        <f>IF('Macrobond Imports'!B838="","",'Macrobond Imports'!B838)</f>
        <v>110.6</v>
      </c>
      <c r="C839" s="9">
        <f>IF('Macrobond Imports'!C838="","",'Macrobond Imports'!C838)</f>
        <v>108.1</v>
      </c>
      <c r="D839" s="9">
        <f>IF('Macrobond Imports'!Z838="","",'Macrobond Imports'!Z838)</f>
        <v>111.7</v>
      </c>
      <c r="E839" s="9">
        <f>IF('Macrobond Imports'!BH838="","",'Macrobond Imports'!BH838)</f>
        <v>110.4</v>
      </c>
      <c r="F839" s="9">
        <f>IF('Macrobond Imports'!BJ838="","",'Macrobond Imports'!BJ838)</f>
        <v>108.8</v>
      </c>
      <c r="G839" s="9">
        <f>IF('Macrobond Imports'!BK838="","",'Macrobond Imports'!BK838)</f>
        <v>110.4</v>
      </c>
      <c r="H839" s="9">
        <f>IF('Macrobond Imports'!BL838="","",'Macrobond Imports'!BL838)</f>
        <v>108.9</v>
      </c>
      <c r="I839" s="9">
        <f>IF('Macrobond Imports'!BS838="","",'Macrobond Imports'!BS838)</f>
        <v>103.6</v>
      </c>
      <c r="J839" s="9">
        <f>IF('Macrobond Imports'!AA838="","",'Macrobond Imports'!AA838)</f>
        <v>112.9</v>
      </c>
      <c r="K839" s="9">
        <f>IF('Macrobond Imports'!DF838="","",'Macrobond Imports'!DF838)</f>
        <v>183.7</v>
      </c>
      <c r="L839" s="9">
        <f>IF('Macrobond Imports'!EA838="","",'Macrobond Imports'!EA838)</f>
        <v>175.8</v>
      </c>
      <c r="M839" s="9">
        <f>IF('Macrobond Imports'!FA838="","",'Macrobond Imports'!FA838)</f>
        <v>157.1</v>
      </c>
      <c r="N839" s="9">
        <f>IF('Macrobond Imports'!FC838="","",'Macrobond Imports'!FC838)</f>
        <v>187.6</v>
      </c>
      <c r="P839" s="16">
        <f t="shared" ref="P839:P902" si="721">A839</f>
        <v>42614</v>
      </c>
      <c r="Q839" s="17">
        <f t="shared" ref="Q839:Q902" si="722">IF(OR(B839="",N(B838)=0),"",B839/B838-1)</f>
        <v>2.7198549410698547E-3</v>
      </c>
      <c r="R839" s="17">
        <f t="shared" ref="R839:R902" si="723">IF(OR(C839="",N(C838)=0),"",C839/C838-1)</f>
        <v>3.714020427112219E-3</v>
      </c>
      <c r="S839" s="17">
        <f t="shared" ref="S839:S902" si="724">IF(OR(D839="",N(D838)=0),"",D839/D838-1)</f>
        <v>2.6929982046677292E-3</v>
      </c>
      <c r="T839" s="17">
        <f t="shared" ref="T839:T902" si="725">IF(OR(E839="",N(E838)=0),"",E839/E838-1)</f>
        <v>1.8148820326679971E-3</v>
      </c>
      <c r="U839" s="17">
        <f t="shared" ref="U839:U902" si="726">IF(OR(F839="",N(F838)=0),"",F839/F838-1)</f>
        <v>2.7649769585254003E-3</v>
      </c>
      <c r="V839" s="17">
        <f t="shared" ref="V839:V902" si="727">IF(OR(G839="",N(G838)=0),"",G839/G838-1)</f>
        <v>1.8148820326679971E-3</v>
      </c>
      <c r="W839" s="17">
        <f t="shared" ref="W839:W902" si="728">IF(OR(H839="",N(H838)=0),"",H839/H838-1)</f>
        <v>1.8399264029438367E-3</v>
      </c>
      <c r="X839" s="17">
        <f t="shared" ref="X839:X902" si="729">IF(OR(I839="",N(I838)=0),"",I839/I838-1)</f>
        <v>9.6618357487909812E-4</v>
      </c>
      <c r="Y839" s="17">
        <f t="shared" ref="Y839:Y902" si="730">IF(OR(J839="",N(J838)=0),"",J839/J838-1)</f>
        <v>5.3428317008015203E-3</v>
      </c>
      <c r="Z839" s="17">
        <f t="shared" ref="Z839:Z902" si="731">IF(OR(K839="",N(K838)=0),"",K839/K838-1)</f>
        <v>3.8251366120218844E-3</v>
      </c>
      <c r="AA839" s="17">
        <f t="shared" ref="AA839:AA902" si="732">IF(OR(L839="",N(L838)=0),"",L839/L838-1)</f>
        <v>-5.6561085972850478E-3</v>
      </c>
      <c r="AB839" s="17">
        <f t="shared" ref="AB839:AB902" si="733">IF(OR(M839="",N(M838)=0),"",M839/M838-1)</f>
        <v>1.6828478964401317E-2</v>
      </c>
      <c r="AC839" s="17">
        <f t="shared" ref="AC839:AC902" si="734">IF(OR(N839="",N(N838)=0),"",N839/N838-1)</f>
        <v>1.0672358591248265E-3</v>
      </c>
      <c r="AE839" s="17">
        <f t="shared" ref="AE839:AE902" ca="1" si="735">IFERROR(IF(OR(B839="",OFFSET(B839,-12,0)=""),"",B839/OFFSET(B839,-12,0)-1),"")</f>
        <v>6.3694267515923553E-3</v>
      </c>
      <c r="AF839" s="17">
        <f t="shared" ref="AF839:AF902" ca="1" si="736">IFERROR(IF(OR(C839="",OFFSET(C839,-12,0)=""),"",C839/OFFSET(C839,-12,0)-1),"")</f>
        <v>-3.6866359447005337E-3</v>
      </c>
      <c r="AG839" s="17">
        <f t="shared" ref="AG839:AG902" ca="1" si="737">IFERROR(IF(OR(D839="",OFFSET(D839,-12,0)=""),"",D839/OFFSET(D839,-12,0)-1),"")</f>
        <v>1.2692656391659174E-2</v>
      </c>
      <c r="AH839" s="17">
        <f t="shared" ref="AH839:AH902" ca="1" si="738">IFERROR(IF(OR(E839="",OFFSET(E839,-12,0)=""),"",E839/OFFSET(E839,-12,0)-1),"")</f>
        <v>1.1915673693859041E-2</v>
      </c>
      <c r="AI839" s="17">
        <f t="shared" ref="AI839:AI902" ca="1" si="739">IFERROR(IF(OR(F839="",OFFSET(F839,-12,0)=""),"",F839/OFFSET(F839,-12,0)-1),"")</f>
        <v>9.27643784786647E-3</v>
      </c>
      <c r="AJ839" s="17">
        <f t="shared" ref="AJ839:AJ902" ca="1" si="740">IFERROR(IF(OR(G839="",OFFSET(G839,-12,0)=""),"",G839/OFFSET(G839,-12,0)-1),"")</f>
        <v>9.1407678244972423E-3</v>
      </c>
      <c r="AK839" s="17">
        <f t="shared" ref="AK839:AK902" ca="1" si="741">IFERROR(IF(OR(H839="",OFFSET(H839,-12,0)=""),"",H839/OFFSET(H839,-12,0)-1),"")</f>
        <v>7.4005550416282873E-3</v>
      </c>
      <c r="AL839" s="17">
        <f t="shared" ref="AL839:AL902" ca="1" si="742">IFERROR(IF(OR(I839="",OFFSET(I839,-12,0)=""),"",I839/OFFSET(I839,-12,0)-1),"")</f>
        <v>1.2707722385141729E-2</v>
      </c>
      <c r="AM839" s="17">
        <f t="shared" ref="AM839:AM902" ca="1" si="743">IFERROR(IF(OR(J839="",OFFSET(J839,-12,0)=""),"",J839/OFFSET(J839,-12,0)-1),"")</f>
        <v>7.1364852809991941E-3</v>
      </c>
      <c r="AN839" s="17">
        <f t="shared" ref="AN839:AN902" ca="1" si="744">IFERROR(IF(OR(K839="",OFFSET(K839,-12,0)=""),"",K839/OFFSET(K839,-12,0)-1),"")</f>
        <v>-1.236559139784954E-2</v>
      </c>
      <c r="AO839" s="17">
        <f t="shared" ref="AO839:AO902" ca="1" si="745">IFERROR(IF(OR(L839="",OFFSET(L839,-12,0)=""),"",L839/OFFSET(L839,-12,0)-1),"")</f>
        <v>-4.6637744034707107E-2</v>
      </c>
      <c r="AP839" s="17">
        <f t="shared" ref="AP839:AP902" ca="1" si="746">IFERROR(IF(OR(M839="",OFFSET(M839,-12,0)=""),"",M839/OFFSET(M839,-12,0)-1),"")</f>
        <v>-4.2073170731707354E-2</v>
      </c>
      <c r="AQ839" s="17">
        <f t="shared" ref="AQ839:AQ902" ca="1" si="747">IFERROR(IF(OR(N839="",OFFSET(N839,-12,0)=""),"",N839/OFFSET(N839,-12,0)-1),"")</f>
        <v>-2.6581605528973595E-3</v>
      </c>
      <c r="AS839" s="17">
        <f t="shared" ref="AS839:AS902" ca="1" si="748">IFERROR(IF(OR(B839="",OFFSET(B839,-3,0)=""),"",(B839/OFFSET(B839,-3,0))^4-1),"")</f>
        <v>0</v>
      </c>
      <c r="AT839" s="17">
        <f t="shared" ref="AT839:AT902" ca="1" si="749">IFERROR(IF(OR(C839="",OFFSET(C839,-3,0)=""),"",(C839/OFFSET(C839,-3,0))^4-1),"")</f>
        <v>0</v>
      </c>
      <c r="AU839" s="17">
        <f t="shared" ref="AU839:AU902" ca="1" si="750">IFERROR(IF(OR(D839="",OFFSET(D839,-3,0)=""),"",(D839/OFFSET(D839,-3,0))^4-1),"")</f>
        <v>3.5890497817931966E-3</v>
      </c>
      <c r="AV839" s="17">
        <f t="shared" ref="AV839:AV902" ca="1" si="751">IFERROR(IF(OR(E839="",OFFSET(E839,-3,0)=""),"",(E839/OFFSET(E839,-3,0))^4-1),"")</f>
        <v>3.6314079768404728E-3</v>
      </c>
      <c r="AW839" s="17">
        <f t="shared" ref="AW839:AW902" ca="1" si="752">IFERROR(IF(OR(F839="",OFFSET(F839,-3,0)=""),"",(F839/OFFSET(F839,-3,0))^4-1),"")</f>
        <v>3.6849339147340121E-3</v>
      </c>
      <c r="AX839" s="17">
        <f t="shared" ref="AX839:AX902" ca="1" si="753">IFERROR(IF(OR(G839="",OFFSET(G839,-3,0)=""),"",(G839/OFFSET(G839,-3,0))^4-1),"")</f>
        <v>0</v>
      </c>
      <c r="AY839" s="17">
        <f t="shared" ref="AY839:AY902" ca="1" si="754">IFERROR(IF(OR(H839="",OFFSET(H839,-3,0)=""),"",(H839/OFFSET(H839,-3,0))^4-1),"")</f>
        <v>1.1095594284017851E-2</v>
      </c>
      <c r="AZ839" s="17">
        <f t="shared" ref="AZ839:AZ902" ca="1" si="755">IFERROR(IF(OR(I839="",OFFSET(I839,-3,0)=""),"",(I839/OFFSET(I839,-3,0))^4-1),"")</f>
        <v>1.5594247925291516E-2</v>
      </c>
      <c r="BA839" s="17">
        <f t="shared" ref="BA839:BA902" ca="1" si="756">IFERROR(IF(OR(J839="",OFFSET(J839,-3,0)=""),"",(J839/OFFSET(J839,-3,0))^4-1),"")</f>
        <v>-3.1261144273028951E-2</v>
      </c>
      <c r="BB839" s="17">
        <f t="shared" ref="BB839:BB902" ca="1" si="757">IFERROR(IF(OR(K839="",OFFSET(K839,-3,0)=""),"",(K839/OFFSET(K839,-3,0))^4-1),"")</f>
        <v>2.431499973418827E-2</v>
      </c>
      <c r="BC839" s="17">
        <f t="shared" ref="BC839:BC902" ca="1" si="758">IFERROR(IF(OR(L839="",OFFSET(L839,-3,0)=""),"",(L839/OFFSET(L839,-3,0))^4-1),"")</f>
        <v>-5.9145208128653537E-2</v>
      </c>
      <c r="BD839" s="17">
        <f t="shared" ref="BD839:BD902" ca="1" si="759">IFERROR(IF(OR(M839="",OFFSET(M839,-3,0)=""),"",(M839/OFFSET(M839,-3,0))^4-1),"")</f>
        <v>6.3514671160336045E-2</v>
      </c>
      <c r="BE839" s="17">
        <f t="shared" ref="BE839:BE902" ca="1" si="760">IFERROR(IF(OR(N839="",OFFSET(N839,-3,0)=""),"",(N839/OFFSET(N839,-3,0))^4-1),"")</f>
        <v>1.9422146882932534E-2</v>
      </c>
      <c r="BG839" s="17">
        <f t="shared" ref="BG839:BG902" ca="1" si="761">IFERROR(IF(OR(B839="",OFFSET(B839,-6,0)=""),"",(B839/OFFSET(B839,-6,0))^2-1),"")</f>
        <v>1.6475695295614434E-2</v>
      </c>
      <c r="BH839" s="17">
        <f t="shared" ref="BH839:BH902" ca="1" si="762">IFERROR(IF(OR(C839="",OFFSET(C839,-6,0)=""),"",(C839/OFFSET(C839,-6,0))^2-1),"")</f>
        <v>3.2210165922324618E-2</v>
      </c>
      <c r="BI839" s="17">
        <f t="shared" ref="BI839:BI902" ca="1" si="763">IFERROR(IF(OR(D839="",OFFSET(D839,-6,0)=""),"",(D839/OFFSET(D839,-6,0))^2-1),"")</f>
        <v>1.0830245940885996E-2</v>
      </c>
      <c r="BJ839" s="17">
        <f t="shared" ref="BJ839:BJ902" ca="1" si="764">IFERROR(IF(OR(E839="",OFFSET(E839,-6,0)=""),"",(E839/OFFSET(E839,-6,0))^2-1),"")</f>
        <v>1.2802796056868626E-2</v>
      </c>
      <c r="BK839" s="17">
        <f t="shared" ref="BK839:BK902" ca="1" si="765">IFERROR(IF(OR(F839="",OFFSET(F839,-6,0)=""),"",(F839/OFFSET(F839,-6,0))^2-1),"")</f>
        <v>2.0531429078848529E-2</v>
      </c>
      <c r="BL839" s="17">
        <f t="shared" ref="BL839:BL902" ca="1" si="766">IFERROR(IF(OR(G839="",OFFSET(G839,-6,0)=""),"",(G839/OFFSET(G839,-6,0))^2-1),"")</f>
        <v>1.0958822299859561E-2</v>
      </c>
      <c r="BM839" s="17">
        <f t="shared" ref="BM839:BM902" ca="1" si="767">IFERROR(IF(OR(H839="",OFFSET(H839,-6,0)=""),"",(H839/OFFSET(H839,-6,0))^2-1),"")</f>
        <v>2.2408268092271255E-2</v>
      </c>
      <c r="BN839" s="17">
        <f t="shared" ref="BN839:BN902" ca="1" si="768">IFERROR(IF(OR(I839="",OFFSET(I839,-6,0)=""),"",(I839/OFFSET(I839,-6,0))^2-1),"")</f>
        <v>1.5624763433208733E-2</v>
      </c>
      <c r="BO839" s="17">
        <f t="shared" ref="BO839:BO902" ca="1" si="769">IFERROR(IF(OR(J839="",OFFSET(J839,-6,0)=""),"",(J839/OFFSET(J839,-6,0))^2-1),"")</f>
        <v>3.5523950716818131E-3</v>
      </c>
      <c r="BP839" s="17">
        <f t="shared" ref="BP839:BP902" ca="1" si="770">IFERROR(IF(OR(K839="",OFFSET(K839,-6,0)=""),"",(K839/OFFSET(K839,-6,0))^2-1),"")</f>
        <v>4.8512072323326771E-2</v>
      </c>
      <c r="BQ839" s="17">
        <f t="shared" ref="BQ839:BQ902" ca="1" si="771">IFERROR(IF(OR(L839="",OFFSET(L839,-6,0)=""),"",(L839/OFFSET(L839,-6,0))^2-1),"")</f>
        <v>0.14349459214662463</v>
      </c>
      <c r="BR839" s="17">
        <f t="shared" ref="BR839:BR902" ca="1" si="772">IFERROR(IF(OR(M839="",OFFSET(M839,-6,0)=""),"",(M839/OFFSET(M839,-6,0))^2-1),"")</f>
        <v>0.17710511354964731</v>
      </c>
      <c r="BS839" s="17">
        <f t="shared" ref="BS839:BS902" ca="1" si="773">IFERROR(IF(OR(N839="",OFFSET(N839,-6,0)=""),"",(N839/OFFSET(N839,-6,0))^2-1),"")</f>
        <v>2.6085861295243484E-2</v>
      </c>
      <c r="BX839">
        <f>IF('Macrobond Imports'!FG838="","",'Macrobond Imports'!FG838)</f>
        <v>137.19999999999999</v>
      </c>
      <c r="BY839">
        <f>IF('Macrobond Imports'!AI838="","",'Macrobond Imports'!AI838)</f>
        <v>112.8</v>
      </c>
      <c r="CA839" s="37">
        <f t="shared" ref="CA839:CA902" ca="1" si="774">IFERROR(IF(OR(BX839="",OFFSET(BX839,-12,0)=""),"",BX839/OFFSET(BX839,-12,0)-1),"")</f>
        <v>1.4792899408283988E-2</v>
      </c>
      <c r="CB839" s="37">
        <f t="shared" ref="CB839:CB902" ca="1" si="775">IFERROR(IF(OR(BY839="",OFFSET(BY839,-12,0)=""),"",BY839/OFFSET(BY839,-12,0)-1),"")</f>
        <v>-1.7421602787456414E-2</v>
      </c>
    </row>
    <row r="840" spans="1:80" x14ac:dyDescent="0.25">
      <c r="A840" s="10">
        <f>IF('Macrobond Imports'!A839="","",'Macrobond Imports'!A839)</f>
        <v>42644</v>
      </c>
      <c r="B840" s="9">
        <f>IF('Macrobond Imports'!B839="","",'Macrobond Imports'!B839)</f>
        <v>110.9</v>
      </c>
      <c r="C840" s="9">
        <f>IF('Macrobond Imports'!C839="","",'Macrobond Imports'!C839)</f>
        <v>108.5</v>
      </c>
      <c r="D840" s="9">
        <f>IF('Macrobond Imports'!Z839="","",'Macrobond Imports'!Z839)</f>
        <v>111.8</v>
      </c>
      <c r="E840" s="9">
        <f>IF('Macrobond Imports'!BH839="","",'Macrobond Imports'!BH839)</f>
        <v>110.5</v>
      </c>
      <c r="F840" s="9">
        <f>IF('Macrobond Imports'!BJ839="","",'Macrobond Imports'!BJ839)</f>
        <v>109.1</v>
      </c>
      <c r="G840" s="9">
        <f>IF('Macrobond Imports'!BK839="","",'Macrobond Imports'!BK839)</f>
        <v>110.5</v>
      </c>
      <c r="H840" s="9">
        <f>IF('Macrobond Imports'!BL839="","",'Macrobond Imports'!BL839)</f>
        <v>109.1</v>
      </c>
      <c r="I840" s="9">
        <f>IF('Macrobond Imports'!BS839="","",'Macrobond Imports'!BS839)</f>
        <v>103.7</v>
      </c>
      <c r="J840" s="9">
        <f>IF('Macrobond Imports'!AA839="","",'Macrobond Imports'!AA839)</f>
        <v>113.1</v>
      </c>
      <c r="K840" s="9">
        <f>IF('Macrobond Imports'!DF839="","",'Macrobond Imports'!DF839)</f>
        <v>184.2</v>
      </c>
      <c r="L840" s="9">
        <f>IF('Macrobond Imports'!EA839="","",'Macrobond Imports'!EA839)</f>
        <v>174</v>
      </c>
      <c r="M840" s="9">
        <f>IF('Macrobond Imports'!FA839="","",'Macrobond Imports'!FA839)</f>
        <v>159.1</v>
      </c>
      <c r="N840" s="9">
        <f>IF('Macrobond Imports'!FC839="","",'Macrobond Imports'!FC839)</f>
        <v>187.9</v>
      </c>
      <c r="P840" s="16">
        <f t="shared" si="721"/>
        <v>42644</v>
      </c>
      <c r="Q840" s="17">
        <f t="shared" si="722"/>
        <v>2.7124773960218729E-3</v>
      </c>
      <c r="R840" s="17">
        <f t="shared" si="723"/>
        <v>3.7002775208141436E-3</v>
      </c>
      <c r="S840" s="17">
        <f t="shared" si="724"/>
        <v>8.9525514771704451E-4</v>
      </c>
      <c r="T840" s="17">
        <f t="shared" si="725"/>
        <v>9.0579710144922387E-4</v>
      </c>
      <c r="U840" s="17">
        <f t="shared" si="726"/>
        <v>2.7573529411764053E-3</v>
      </c>
      <c r="V840" s="17">
        <f t="shared" si="727"/>
        <v>9.0579710144922387E-4</v>
      </c>
      <c r="W840" s="17">
        <f t="shared" si="728"/>
        <v>1.8365472910926162E-3</v>
      </c>
      <c r="X840" s="17">
        <f t="shared" si="729"/>
        <v>9.6525096525112986E-4</v>
      </c>
      <c r="Y840" s="17">
        <f t="shared" si="730"/>
        <v>1.771479185119551E-3</v>
      </c>
      <c r="Z840" s="17">
        <f t="shared" si="731"/>
        <v>2.7218290691344293E-3</v>
      </c>
      <c r="AA840" s="17">
        <f t="shared" si="732"/>
        <v>-1.0238907849829393E-2</v>
      </c>
      <c r="AB840" s="17">
        <f t="shared" si="733"/>
        <v>1.2730744748567835E-2</v>
      </c>
      <c r="AC840" s="17">
        <f t="shared" si="734"/>
        <v>1.5991471215353048E-3</v>
      </c>
      <c r="AE840" s="17">
        <f t="shared" ca="1" si="735"/>
        <v>1.1861313868613221E-2</v>
      </c>
      <c r="AF840" s="17">
        <f t="shared" ca="1" si="736"/>
        <v>3.7002775208141436E-3</v>
      </c>
      <c r="AG840" s="17">
        <f t="shared" ca="1" si="737"/>
        <v>1.6363636363636358E-2</v>
      </c>
      <c r="AH840" s="17">
        <f t="shared" ca="1" si="738"/>
        <v>1.4692378328741817E-2</v>
      </c>
      <c r="AI840" s="17">
        <f t="shared" ca="1" si="739"/>
        <v>1.4883720930232602E-2</v>
      </c>
      <c r="AJ840" s="17">
        <f t="shared" ca="1" si="740"/>
        <v>1.1904761904761862E-2</v>
      </c>
      <c r="AK840" s="17">
        <f t="shared" ca="1" si="741"/>
        <v>1.1121408711770142E-2</v>
      </c>
      <c r="AL840" s="17">
        <f t="shared" ca="1" si="742"/>
        <v>1.5670910871694588E-2</v>
      </c>
      <c r="AM840" s="17">
        <f t="shared" ca="1" si="743"/>
        <v>1.4349775784753271E-2</v>
      </c>
      <c r="AN840" s="17">
        <f t="shared" ca="1" si="744"/>
        <v>-5.3995680345572117E-3</v>
      </c>
      <c r="AO840" s="17">
        <f t="shared" ca="1" si="745"/>
        <v>-4.3430456294667463E-2</v>
      </c>
      <c r="AP840" s="17">
        <f t="shared" ca="1" si="746"/>
        <v>-1.9112207151664617E-2</v>
      </c>
      <c r="AQ840" s="17">
        <f t="shared" ca="1" si="747"/>
        <v>1.5991471215353048E-3</v>
      </c>
      <c r="AS840" s="17">
        <f t="shared" ca="1" si="748"/>
        <v>1.4558450387066602E-2</v>
      </c>
      <c r="AT840" s="17">
        <f t="shared" ca="1" si="749"/>
        <v>1.864751671707765E-2</v>
      </c>
      <c r="AU840" s="17">
        <f t="shared" ca="1" si="750"/>
        <v>1.0805845222015442E-2</v>
      </c>
      <c r="AV840" s="17">
        <f t="shared" ca="1" si="751"/>
        <v>1.0933839208640439E-2</v>
      </c>
      <c r="AW840" s="17">
        <f t="shared" ca="1" si="752"/>
        <v>1.8543780829415102E-2</v>
      </c>
      <c r="AX840" s="17">
        <f t="shared" ca="1" si="753"/>
        <v>7.2726973291648012E-3</v>
      </c>
      <c r="AY840" s="17">
        <f t="shared" ca="1" si="754"/>
        <v>1.4800858627164626E-2</v>
      </c>
      <c r="AZ840" s="17">
        <f t="shared" ca="1" si="755"/>
        <v>1.165602075328831E-2</v>
      </c>
      <c r="BA840" s="17">
        <f t="shared" ca="1" si="756"/>
        <v>7.1047678179341212E-3</v>
      </c>
      <c r="BB840" s="17">
        <f t="shared" ca="1" si="757"/>
        <v>2.4248003859681955E-2</v>
      </c>
      <c r="BC840" s="17">
        <f t="shared" ca="1" si="758"/>
        <v>-0.10912935302594928</v>
      </c>
      <c r="BD840" s="17">
        <f t="shared" ca="1" si="759"/>
        <v>7.9118421367439629E-2</v>
      </c>
      <c r="BE840" s="17">
        <f t="shared" ca="1" si="760"/>
        <v>2.1574196850546734E-2</v>
      </c>
      <c r="BG840" s="17">
        <f t="shared" ca="1" si="761"/>
        <v>1.8281157243618784E-2</v>
      </c>
      <c r="BH840" s="17">
        <f t="shared" ca="1" si="762"/>
        <v>3.4024044149745913E-2</v>
      </c>
      <c r="BI840" s="17">
        <f t="shared" ca="1" si="763"/>
        <v>1.0820480306402258E-2</v>
      </c>
      <c r="BJ840" s="17">
        <f t="shared" ca="1" si="764"/>
        <v>1.0948823523080353E-2</v>
      </c>
      <c r="BK840" s="17">
        <f t="shared" ca="1" si="765"/>
        <v>2.0474108367626753E-2</v>
      </c>
      <c r="BL840" s="17">
        <f t="shared" ca="1" si="766"/>
        <v>1.0948823523080353E-2</v>
      </c>
      <c r="BM840" s="17">
        <f t="shared" ca="1" si="767"/>
        <v>2.0474108367626753E-2</v>
      </c>
      <c r="BN840" s="17">
        <f t="shared" ca="1" si="768"/>
        <v>1.3638420209256541E-2</v>
      </c>
      <c r="BO840" s="17">
        <f t="shared" ca="1" si="769"/>
        <v>7.1110887161853764E-3</v>
      </c>
      <c r="BP840" s="17">
        <f t="shared" ca="1" si="770"/>
        <v>4.488784813026836E-2</v>
      </c>
      <c r="BQ840" s="17">
        <f t="shared" ca="1" si="771"/>
        <v>6.5082762376363013E-2</v>
      </c>
      <c r="BR840" s="17">
        <f t="shared" ca="1" si="772"/>
        <v>0.17299663895686712</v>
      </c>
      <c r="BS840" s="17">
        <f t="shared" ca="1" si="773"/>
        <v>2.383448327059523E-2</v>
      </c>
      <c r="BX840">
        <f>IF('Macrobond Imports'!FG839="","",'Macrobond Imports'!FG839)</f>
        <v>145.30000000000001</v>
      </c>
      <c r="BY840">
        <f>IF('Macrobond Imports'!AI839="","",'Macrobond Imports'!AI839)</f>
        <v>113.3</v>
      </c>
      <c r="CA840" s="37">
        <f t="shared" ca="1" si="774"/>
        <v>7.9494799405646521E-2</v>
      </c>
      <c r="CB840" s="37">
        <f t="shared" ca="1" si="775"/>
        <v>-1.0480349344978213E-2</v>
      </c>
    </row>
    <row r="841" spans="1:80" x14ac:dyDescent="0.25">
      <c r="A841" s="10">
        <f>IF('Macrobond Imports'!A840="","",'Macrobond Imports'!A840)</f>
        <v>42675</v>
      </c>
      <c r="B841" s="9">
        <f>IF('Macrobond Imports'!B840="","",'Macrobond Imports'!B840)</f>
        <v>111.1</v>
      </c>
      <c r="C841" s="9">
        <f>IF('Macrobond Imports'!C840="","",'Macrobond Imports'!C840)</f>
        <v>108.4</v>
      </c>
      <c r="D841" s="9">
        <f>IF('Macrobond Imports'!Z840="","",'Macrobond Imports'!Z840)</f>
        <v>112.1</v>
      </c>
      <c r="E841" s="9">
        <f>IF('Macrobond Imports'!BH840="","",'Macrobond Imports'!BH840)</f>
        <v>110.8</v>
      </c>
      <c r="F841" s="9">
        <f>IF('Macrobond Imports'!BJ840="","",'Macrobond Imports'!BJ840)</f>
        <v>109.3</v>
      </c>
      <c r="G841" s="9">
        <f>IF('Macrobond Imports'!BK840="","",'Macrobond Imports'!BK840)</f>
        <v>110.7</v>
      </c>
      <c r="H841" s="9">
        <f>IF('Macrobond Imports'!BL840="","",'Macrobond Imports'!BL840)</f>
        <v>109.2</v>
      </c>
      <c r="I841" s="9">
        <f>IF('Macrobond Imports'!BS840="","",'Macrobond Imports'!BS840)</f>
        <v>103.9</v>
      </c>
      <c r="J841" s="9">
        <f>IF('Macrobond Imports'!AA840="","",'Macrobond Imports'!AA840)</f>
        <v>113.5</v>
      </c>
      <c r="K841" s="9">
        <f>IF('Macrobond Imports'!DF840="","",'Macrobond Imports'!DF840)</f>
        <v>184.4</v>
      </c>
      <c r="L841" s="9">
        <f>IF('Macrobond Imports'!EA840="","",'Macrobond Imports'!EA840)</f>
        <v>174.8</v>
      </c>
      <c r="M841" s="9">
        <f>IF('Macrobond Imports'!FA840="","",'Macrobond Imports'!FA840)</f>
        <v>157.9</v>
      </c>
      <c r="N841" s="9">
        <f>IF('Macrobond Imports'!FC840="","",'Macrobond Imports'!FC840)</f>
        <v>188.7</v>
      </c>
      <c r="P841" s="16">
        <f t="shared" si="721"/>
        <v>42675</v>
      </c>
      <c r="Q841" s="17">
        <f t="shared" si="722"/>
        <v>1.8034265103696878E-3</v>
      </c>
      <c r="R841" s="17">
        <f t="shared" si="723"/>
        <v>-9.216589861750224E-4</v>
      </c>
      <c r="S841" s="17">
        <f t="shared" si="724"/>
        <v>2.6833631484795006E-3</v>
      </c>
      <c r="T841" s="17">
        <f t="shared" si="725"/>
        <v>2.7149321266968229E-3</v>
      </c>
      <c r="U841" s="17">
        <f t="shared" si="726"/>
        <v>1.8331805682860747E-3</v>
      </c>
      <c r="V841" s="17">
        <f t="shared" si="727"/>
        <v>1.8099547511312153E-3</v>
      </c>
      <c r="W841" s="17">
        <f t="shared" si="728"/>
        <v>9.1659028414303734E-4</v>
      </c>
      <c r="X841" s="17">
        <f t="shared" si="729"/>
        <v>1.9286403085825299E-3</v>
      </c>
      <c r="Y841" s="17">
        <f t="shared" si="730"/>
        <v>3.5366931918656697E-3</v>
      </c>
      <c r="Z841" s="17">
        <f t="shared" si="731"/>
        <v>1.0857763300760048E-3</v>
      </c>
      <c r="AA841" s="17">
        <f t="shared" si="732"/>
        <v>4.5977011494253706E-3</v>
      </c>
      <c r="AB841" s="17">
        <f t="shared" si="733"/>
        <v>-7.5424261470772302E-3</v>
      </c>
      <c r="AC841" s="17">
        <f t="shared" si="734"/>
        <v>4.2575838211813544E-3</v>
      </c>
      <c r="AE841" s="17">
        <f t="shared" ca="1" si="735"/>
        <v>1.2762078395624377E-2</v>
      </c>
      <c r="AF841" s="17">
        <f t="shared" ca="1" si="736"/>
        <v>3.7037037037037646E-3</v>
      </c>
      <c r="AG841" s="17">
        <f t="shared" ca="1" si="737"/>
        <v>1.7241379310344751E-2</v>
      </c>
      <c r="AH841" s="17">
        <f t="shared" ca="1" si="738"/>
        <v>1.6513761467889854E-2</v>
      </c>
      <c r="AI841" s="17">
        <f t="shared" ca="1" si="739"/>
        <v>1.485608170844932E-2</v>
      </c>
      <c r="AJ841" s="17">
        <f t="shared" ca="1" si="740"/>
        <v>1.2808783165599413E-2</v>
      </c>
      <c r="AK841" s="17">
        <f t="shared" ca="1" si="741"/>
        <v>1.2048192771084265E-2</v>
      </c>
      <c r="AL841" s="17">
        <f t="shared" ca="1" si="742"/>
        <v>1.6634050880626194E-2</v>
      </c>
      <c r="AM841" s="17">
        <f t="shared" ca="1" si="743"/>
        <v>1.3392857142857206E-2</v>
      </c>
      <c r="AN841" s="17">
        <f t="shared" ca="1" si="744"/>
        <v>0</v>
      </c>
      <c r="AO841" s="17">
        <f t="shared" ca="1" si="745"/>
        <v>8.073817762399127E-3</v>
      </c>
      <c r="AP841" s="17">
        <f t="shared" ca="1" si="746"/>
        <v>-1.6811955168119508E-2</v>
      </c>
      <c r="AQ841" s="17">
        <f t="shared" ca="1" si="747"/>
        <v>8.5515766969535001E-3</v>
      </c>
      <c r="AS841" s="17">
        <f t="shared" ca="1" si="748"/>
        <v>2.9328946375574594E-2</v>
      </c>
      <c r="AT841" s="17">
        <f t="shared" ca="1" si="749"/>
        <v>2.6252706828574057E-2</v>
      </c>
      <c r="AU841" s="17">
        <f t="shared" ca="1" si="750"/>
        <v>2.5372550380968972E-2</v>
      </c>
      <c r="AV841" s="17">
        <f t="shared" ca="1" si="751"/>
        <v>2.1957095905668744E-2</v>
      </c>
      <c r="AW841" s="17">
        <f t="shared" ca="1" si="752"/>
        <v>2.9820884739087505E-2</v>
      </c>
      <c r="AX841" s="17">
        <f t="shared" ca="1" si="753"/>
        <v>1.8272711745978887E-2</v>
      </c>
      <c r="AY841" s="17">
        <f t="shared" ca="1" si="754"/>
        <v>1.8526603618204573E-2</v>
      </c>
      <c r="AZ841" s="17">
        <f t="shared" ca="1" si="755"/>
        <v>1.5548785345725236E-2</v>
      </c>
      <c r="BA841" s="17">
        <f t="shared" ca="1" si="756"/>
        <v>4.3432647559868309E-2</v>
      </c>
      <c r="BB841" s="17">
        <f t="shared" ca="1" si="757"/>
        <v>3.0954047384346373E-2</v>
      </c>
      <c r="BC841" s="17">
        <f t="shared" ca="1" si="758"/>
        <v>-4.4486845184184221E-2</v>
      </c>
      <c r="BD841" s="17">
        <f t="shared" ca="1" si="759"/>
        <v>9.0974463091952229E-2</v>
      </c>
      <c r="BE841" s="17">
        <f t="shared" ca="1" si="760"/>
        <v>2.803820452859207E-2</v>
      </c>
      <c r="BG841" s="17">
        <f t="shared" ca="1" si="761"/>
        <v>1.824779883864136E-2</v>
      </c>
      <c r="BH841" s="17">
        <f t="shared" ca="1" si="762"/>
        <v>2.0608357819528633E-2</v>
      </c>
      <c r="BI841" s="17">
        <f t="shared" ca="1" si="763"/>
        <v>1.625255550954896E-2</v>
      </c>
      <c r="BJ841" s="17">
        <f t="shared" ca="1" si="764"/>
        <v>1.6445589960597529E-2</v>
      </c>
      <c r="BK841" s="17">
        <f t="shared" ca="1" si="765"/>
        <v>2.0436072037474329E-2</v>
      </c>
      <c r="BL841" s="17">
        <f t="shared" ca="1" si="766"/>
        <v>1.2767768595041362E-2</v>
      </c>
      <c r="BM841" s="17">
        <f t="shared" ca="1" si="767"/>
        <v>1.8569705583894924E-2</v>
      </c>
      <c r="BN841" s="17">
        <f t="shared" ca="1" si="768"/>
        <v>1.7552078423979545E-2</v>
      </c>
      <c r="BO841" s="17">
        <f t="shared" ca="1" si="769"/>
        <v>8.8691361892079268E-3</v>
      </c>
      <c r="BP841" s="17">
        <f t="shared" ca="1" si="770"/>
        <v>3.4489829383848924E-2</v>
      </c>
      <c r="BQ841" s="17">
        <f t="shared" ca="1" si="771"/>
        <v>6.9004970730557336E-3</v>
      </c>
      <c r="BR841" s="17">
        <f t="shared" ca="1" si="772"/>
        <v>0.10663111112689272</v>
      </c>
      <c r="BS841" s="17">
        <f t="shared" ca="1" si="773"/>
        <v>2.5930852787955372E-2</v>
      </c>
      <c r="BX841">
        <f>IF('Macrobond Imports'!FG840="","",'Macrobond Imports'!FG840)</f>
        <v>137.1</v>
      </c>
      <c r="BY841">
        <f>IF('Macrobond Imports'!AI840="","",'Macrobond Imports'!AI840)</f>
        <v>113.9</v>
      </c>
      <c r="CA841" s="37">
        <f t="shared" ca="1" si="774"/>
        <v>0.1029766693483507</v>
      </c>
      <c r="CB841" s="37">
        <f t="shared" ca="1" si="775"/>
        <v>-6.108202443280919E-3</v>
      </c>
    </row>
    <row r="842" spans="1:80" x14ac:dyDescent="0.25">
      <c r="A842" s="10">
        <f>IF('Macrobond Imports'!A841="","",'Macrobond Imports'!A841)</f>
        <v>42705</v>
      </c>
      <c r="B842" s="9">
        <f>IF('Macrobond Imports'!B841="","",'Macrobond Imports'!B841)</f>
        <v>111.4</v>
      </c>
      <c r="C842" s="9">
        <f>IF('Macrobond Imports'!C841="","",'Macrobond Imports'!C841)</f>
        <v>109.3</v>
      </c>
      <c r="D842" s="9">
        <f>IF('Macrobond Imports'!Z841="","",'Macrobond Imports'!Z841)</f>
        <v>112.2</v>
      </c>
      <c r="E842" s="9">
        <f>IF('Macrobond Imports'!BH841="","",'Macrobond Imports'!BH841)</f>
        <v>110.9</v>
      </c>
      <c r="F842" s="9">
        <f>IF('Macrobond Imports'!BJ841="","",'Macrobond Imports'!BJ841)</f>
        <v>109.6</v>
      </c>
      <c r="G842" s="9">
        <f>IF('Macrobond Imports'!BK841="","",'Macrobond Imports'!BK841)</f>
        <v>110.9</v>
      </c>
      <c r="H842" s="9">
        <f>IF('Macrobond Imports'!BL841="","",'Macrobond Imports'!BL841)</f>
        <v>109.7</v>
      </c>
      <c r="I842" s="9">
        <f>IF('Macrobond Imports'!BS841="","",'Macrobond Imports'!BS841)</f>
        <v>104.1</v>
      </c>
      <c r="J842" s="9">
        <f>IF('Macrobond Imports'!AA841="","",'Macrobond Imports'!AA841)</f>
        <v>113.4</v>
      </c>
      <c r="K842" s="9">
        <f>IF('Macrobond Imports'!DF841="","",'Macrobond Imports'!DF841)</f>
        <v>185.5</v>
      </c>
      <c r="L842" s="9">
        <f>IF('Macrobond Imports'!EA841="","",'Macrobond Imports'!EA841)</f>
        <v>187.1</v>
      </c>
      <c r="M842" s="9">
        <f>IF('Macrobond Imports'!FA841="","",'Macrobond Imports'!FA841)</f>
        <v>159.9</v>
      </c>
      <c r="N842" s="9">
        <f>IF('Macrobond Imports'!FC841="","",'Macrobond Imports'!FC841)</f>
        <v>189.3</v>
      </c>
      <c r="P842" s="16">
        <f t="shared" si="721"/>
        <v>42705</v>
      </c>
      <c r="Q842" s="17">
        <f t="shared" si="722"/>
        <v>2.7002700270029045E-3</v>
      </c>
      <c r="R842" s="17">
        <f t="shared" si="723"/>
        <v>8.3025830258300903E-3</v>
      </c>
      <c r="S842" s="17">
        <f t="shared" si="724"/>
        <v>8.9206066012503804E-4</v>
      </c>
      <c r="T842" s="17">
        <f t="shared" si="725"/>
        <v>9.0252707581228719E-4</v>
      </c>
      <c r="U842" s="17">
        <f t="shared" si="726"/>
        <v>2.7447392497712553E-3</v>
      </c>
      <c r="V842" s="17">
        <f t="shared" si="727"/>
        <v>1.8066847335140857E-3</v>
      </c>
      <c r="W842" s="17">
        <f t="shared" si="728"/>
        <v>4.5787545787545625E-3</v>
      </c>
      <c r="X842" s="17">
        <f t="shared" si="729"/>
        <v>1.9249278152069227E-3</v>
      </c>
      <c r="Y842" s="17">
        <f t="shared" si="730"/>
        <v>-8.810572687224516E-4</v>
      </c>
      <c r="Z842" s="17">
        <f t="shared" si="731"/>
        <v>5.9652928416484841E-3</v>
      </c>
      <c r="AA842" s="17">
        <f t="shared" si="732"/>
        <v>7.0366132723111985E-2</v>
      </c>
      <c r="AB842" s="17">
        <f t="shared" si="733"/>
        <v>1.2666244458517939E-2</v>
      </c>
      <c r="AC842" s="17">
        <f t="shared" si="734"/>
        <v>3.1796502384739966E-3</v>
      </c>
      <c r="AE842" s="17">
        <f t="shared" ca="1" si="735"/>
        <v>1.642335766423364E-2</v>
      </c>
      <c r="AF842" s="17">
        <f t="shared" ca="1" si="736"/>
        <v>1.8639328984156656E-2</v>
      </c>
      <c r="AG842" s="17">
        <f t="shared" ca="1" si="737"/>
        <v>1.6304347826086918E-2</v>
      </c>
      <c r="AH842" s="17">
        <f t="shared" ca="1" si="738"/>
        <v>1.5567765567765512E-2</v>
      </c>
      <c r="AI842" s="17">
        <f t="shared" ca="1" si="739"/>
        <v>1.8587360594795488E-2</v>
      </c>
      <c r="AJ842" s="17">
        <f t="shared" ca="1" si="740"/>
        <v>1.3711151736745864E-2</v>
      </c>
      <c r="AK842" s="17">
        <f t="shared" ca="1" si="741"/>
        <v>1.8570102135561761E-2</v>
      </c>
      <c r="AL842" s="17">
        <f t="shared" ca="1" si="742"/>
        <v>1.7595307917888547E-2</v>
      </c>
      <c r="AM842" s="17">
        <f t="shared" ca="1" si="743"/>
        <v>9.7951914514693428E-3</v>
      </c>
      <c r="AN842" s="17">
        <f t="shared" ca="1" si="744"/>
        <v>1.7553483269336256E-2</v>
      </c>
      <c r="AO842" s="17">
        <f t="shared" ca="1" si="745"/>
        <v>0.12575210589651031</v>
      </c>
      <c r="AP842" s="17">
        <f t="shared" ca="1" si="746"/>
        <v>3.7637897469176007E-2</v>
      </c>
      <c r="AQ842" s="17">
        <f t="shared" ca="1" si="747"/>
        <v>1.501340482573732E-2</v>
      </c>
      <c r="AS842" s="17">
        <f t="shared" ca="1" si="748"/>
        <v>2.924853018256357E-2</v>
      </c>
      <c r="AT842" s="17">
        <f t="shared" ca="1" si="749"/>
        <v>4.5148188091556962E-2</v>
      </c>
      <c r="AU842" s="17">
        <f t="shared" ca="1" si="750"/>
        <v>1.8025684388096375E-2</v>
      </c>
      <c r="AV842" s="17">
        <f t="shared" ca="1" si="751"/>
        <v>1.823938429700922E-2</v>
      </c>
      <c r="AW842" s="17">
        <f t="shared" ca="1" si="752"/>
        <v>2.9737752261594474E-2</v>
      </c>
      <c r="AX842" s="17">
        <f t="shared" ca="1" si="753"/>
        <v>1.823938429700922E-2</v>
      </c>
      <c r="AY842" s="17">
        <f t="shared" ca="1" si="754"/>
        <v>2.9710144333628952E-2</v>
      </c>
      <c r="AZ842" s="17">
        <f t="shared" ca="1" si="755"/>
        <v>1.9445225928169885E-2</v>
      </c>
      <c r="BA842" s="17">
        <f t="shared" ca="1" si="756"/>
        <v>1.7832819876443917E-2</v>
      </c>
      <c r="BB842" s="17">
        <f t="shared" ca="1" si="757"/>
        <v>3.9774184517690658E-2</v>
      </c>
      <c r="BC842" s="17">
        <f t="shared" ca="1" si="758"/>
        <v>0.28297935218302839</v>
      </c>
      <c r="BD842" s="17">
        <f t="shared" ca="1" si="759"/>
        <v>7.3220883327242969E-2</v>
      </c>
      <c r="BE842" s="17">
        <f t="shared" ca="1" si="760"/>
        <v>3.6743018993000254E-2</v>
      </c>
      <c r="BG842" s="17">
        <f t="shared" ca="1" si="761"/>
        <v>1.4518866351219462E-2</v>
      </c>
      <c r="BH842" s="17">
        <f t="shared" ca="1" si="762"/>
        <v>2.2324893608463903E-2</v>
      </c>
      <c r="BI842" s="17">
        <f t="shared" ca="1" si="763"/>
        <v>1.078159324777439E-2</v>
      </c>
      <c r="BJ842" s="17">
        <f t="shared" ca="1" si="764"/>
        <v>1.0909010207881265E-2</v>
      </c>
      <c r="BK842" s="17">
        <f t="shared" ca="1" si="765"/>
        <v>1.6627890542151746E-2</v>
      </c>
      <c r="BL842" s="17">
        <f t="shared" ca="1" si="766"/>
        <v>9.0784827242176291E-3</v>
      </c>
      <c r="BM842" s="17">
        <f t="shared" ca="1" si="767"/>
        <v>2.0360421775214022E-2</v>
      </c>
      <c r="BN842" s="17">
        <f t="shared" ca="1" si="768"/>
        <v>1.7517915089237501E-2</v>
      </c>
      <c r="BO842" s="17">
        <f t="shared" ca="1" si="769"/>
        <v>-7.0175221845744096E-3</v>
      </c>
      <c r="BP842" s="17">
        <f t="shared" ca="1" si="770"/>
        <v>3.201564597531803E-2</v>
      </c>
      <c r="BQ842" s="17">
        <f t="shared" ca="1" si="771"/>
        <v>9.8679785639746109E-2</v>
      </c>
      <c r="BR842" s="17">
        <f t="shared" ca="1" si="772"/>
        <v>6.8356754466492697E-2</v>
      </c>
      <c r="BS842" s="17">
        <f t="shared" ca="1" si="773"/>
        <v>2.8046105088549433E-2</v>
      </c>
      <c r="BX842">
        <f>IF('Macrobond Imports'!FG841="","",'Macrobond Imports'!FG841)</f>
        <v>155.5</v>
      </c>
      <c r="BY842">
        <f>IF('Macrobond Imports'!AI841="","",'Macrobond Imports'!AI841)</f>
        <v>114.9</v>
      </c>
      <c r="CA842" s="37">
        <f t="shared" ca="1" si="774"/>
        <v>0.34632034632034636</v>
      </c>
      <c r="CB842" s="37">
        <f t="shared" ca="1" si="775"/>
        <v>1.2334801762114544E-2</v>
      </c>
    </row>
    <row r="843" spans="1:80" x14ac:dyDescent="0.25">
      <c r="A843" s="10">
        <f>IF('Macrobond Imports'!A842="","",'Macrobond Imports'!A842)</f>
        <v>42736</v>
      </c>
      <c r="B843" s="9">
        <f>IF('Macrobond Imports'!B842="","",'Macrobond Imports'!B842)</f>
        <v>111.9</v>
      </c>
      <c r="C843" s="9">
        <f>IF('Macrobond Imports'!C842="","",'Macrobond Imports'!C842)</f>
        <v>110.2</v>
      </c>
      <c r="D843" s="9">
        <f>IF('Macrobond Imports'!Z842="","",'Macrobond Imports'!Z842)</f>
        <v>112.5</v>
      </c>
      <c r="E843" s="9">
        <f>IF('Macrobond Imports'!BH842="","",'Macrobond Imports'!BH842)</f>
        <v>111.3</v>
      </c>
      <c r="F843" s="9">
        <f>IF('Macrobond Imports'!BJ842="","",'Macrobond Imports'!BJ842)</f>
        <v>110.2</v>
      </c>
      <c r="G843" s="9">
        <f>IF('Macrobond Imports'!BK842="","",'Macrobond Imports'!BK842)</f>
        <v>111.3</v>
      </c>
      <c r="H843" s="9">
        <f>IF('Macrobond Imports'!BL842="","",'Macrobond Imports'!BL842)</f>
        <v>110.2</v>
      </c>
      <c r="I843" s="9">
        <f>IF('Macrobond Imports'!BS842="","",'Macrobond Imports'!BS842)</f>
        <v>104.4</v>
      </c>
      <c r="J843" s="9">
        <f>IF('Macrobond Imports'!AA842="","",'Macrobond Imports'!AA842)</f>
        <v>114.1</v>
      </c>
      <c r="K843" s="9">
        <f>IF('Macrobond Imports'!DF842="","",'Macrobond Imports'!DF842)</f>
        <v>187.7</v>
      </c>
      <c r="L843" s="9">
        <f>IF('Macrobond Imports'!EA842="","",'Macrobond Imports'!EA842)</f>
        <v>193.7</v>
      </c>
      <c r="M843" s="9">
        <f>IF('Macrobond Imports'!FA842="","",'Macrobond Imports'!FA842)</f>
        <v>168.5</v>
      </c>
      <c r="N843" s="9">
        <f>IF('Macrobond Imports'!FC842="","",'Macrobond Imports'!FC842)</f>
        <v>189.9</v>
      </c>
      <c r="P843" s="16">
        <f t="shared" si="721"/>
        <v>42736</v>
      </c>
      <c r="Q843" s="17">
        <f t="shared" si="722"/>
        <v>4.4883303411131781E-3</v>
      </c>
      <c r="R843" s="17">
        <f t="shared" si="723"/>
        <v>8.2342177493137658E-3</v>
      </c>
      <c r="S843" s="17">
        <f t="shared" si="724"/>
        <v>2.673796791443861E-3</v>
      </c>
      <c r="T843" s="17">
        <f t="shared" si="725"/>
        <v>3.6068530207393756E-3</v>
      </c>
      <c r="U843" s="17">
        <f t="shared" si="726"/>
        <v>5.4744525547445466E-3</v>
      </c>
      <c r="V843" s="17">
        <f t="shared" si="727"/>
        <v>3.6068530207393756E-3</v>
      </c>
      <c r="W843" s="17">
        <f t="shared" si="728"/>
        <v>4.5578851412944044E-3</v>
      </c>
      <c r="X843" s="17">
        <f t="shared" si="729"/>
        <v>2.8818443804035088E-3</v>
      </c>
      <c r="Y843" s="17">
        <f t="shared" si="730"/>
        <v>6.1728395061726449E-3</v>
      </c>
      <c r="Z843" s="17">
        <f t="shared" si="731"/>
        <v>1.1859838274932644E-2</v>
      </c>
      <c r="AA843" s="17">
        <f t="shared" si="732"/>
        <v>3.5275253874933243E-2</v>
      </c>
      <c r="AB843" s="17">
        <f t="shared" si="733"/>
        <v>5.3783614759224552E-2</v>
      </c>
      <c r="AC843" s="17">
        <f t="shared" si="734"/>
        <v>3.1695721077653616E-3</v>
      </c>
      <c r="AE843" s="17">
        <f t="shared" ca="1" si="735"/>
        <v>1.7272727272727328E-2</v>
      </c>
      <c r="AF843" s="17">
        <f t="shared" ca="1" si="736"/>
        <v>3.183520599250933E-2</v>
      </c>
      <c r="AG843" s="17">
        <f t="shared" ca="1" si="737"/>
        <v>1.0781671159029615E-2</v>
      </c>
      <c r="AH843" s="17">
        <f t="shared" ca="1" si="738"/>
        <v>1.3661202185792254E-2</v>
      </c>
      <c r="AI843" s="17">
        <f t="shared" ca="1" si="739"/>
        <v>2.0370370370370372E-2</v>
      </c>
      <c r="AJ843" s="17">
        <f t="shared" ca="1" si="740"/>
        <v>1.1818181818181728E-2</v>
      </c>
      <c r="AK843" s="17">
        <f t="shared" ca="1" si="741"/>
        <v>2.226345083487935E-2</v>
      </c>
      <c r="AL843" s="17">
        <f t="shared" ca="1" si="742"/>
        <v>1.6553067185978598E-2</v>
      </c>
      <c r="AM843" s="17">
        <f t="shared" ca="1" si="743"/>
        <v>2.6362038664322629E-3</v>
      </c>
      <c r="AN843" s="17">
        <f t="shared" ca="1" si="744"/>
        <v>4.104270660011089E-2</v>
      </c>
      <c r="AO843" s="17">
        <f t="shared" ca="1" si="745"/>
        <v>0.17251815980629548</v>
      </c>
      <c r="AP843" s="17">
        <f t="shared" ca="1" si="746"/>
        <v>0.14159891598915997</v>
      </c>
      <c r="AQ843" s="17">
        <f t="shared" ca="1" si="747"/>
        <v>2.2617124394184174E-2</v>
      </c>
      <c r="AS843" s="17">
        <f t="shared" ca="1" si="748"/>
        <v>3.6559321579801685E-2</v>
      </c>
      <c r="AT843" s="17">
        <f t="shared" ca="1" si="749"/>
        <v>6.4161212503771159E-2</v>
      </c>
      <c r="AU843" s="17">
        <f t="shared" ca="1" si="750"/>
        <v>2.528092036982299E-2</v>
      </c>
      <c r="AV843" s="17">
        <f t="shared" ca="1" si="751"/>
        <v>2.9275286540589862E-2</v>
      </c>
      <c r="AW843" s="17">
        <f t="shared" ca="1" si="752"/>
        <v>4.094402265274355E-2</v>
      </c>
      <c r="AX843" s="17">
        <f t="shared" ca="1" si="753"/>
        <v>2.9275286540589862E-2</v>
      </c>
      <c r="AY843" s="17">
        <f t="shared" ca="1" si="754"/>
        <v>4.094402265274355E-2</v>
      </c>
      <c r="AZ843" s="17">
        <f t="shared" ca="1" si="755"/>
        <v>2.7275591243539399E-2</v>
      </c>
      <c r="BA843" s="17">
        <f t="shared" ca="1" si="756"/>
        <v>3.5838760336514008E-2</v>
      </c>
      <c r="BB843" s="17">
        <f t="shared" ca="1" si="757"/>
        <v>7.8198161724040594E-2</v>
      </c>
      <c r="BC843" s="17">
        <f t="shared" ca="1" si="758"/>
        <v>0.53575341509988528</v>
      </c>
      <c r="BD843" s="17">
        <f t="shared" ca="1" si="759"/>
        <v>0.25811083407383983</v>
      </c>
      <c r="BE843" s="17">
        <f t="shared" ca="1" si="760"/>
        <v>4.3260437878797298E-2</v>
      </c>
      <c r="BG843" s="17">
        <f t="shared" ca="1" si="761"/>
        <v>2.5499887389692999E-2</v>
      </c>
      <c r="BH843" s="17">
        <f t="shared" ca="1" si="762"/>
        <v>4.1155692729766713E-2</v>
      </c>
      <c r="BI843" s="17">
        <f t="shared" ca="1" si="763"/>
        <v>1.8017655693860712E-2</v>
      </c>
      <c r="BJ843" s="17">
        <f t="shared" ca="1" si="764"/>
        <v>2.006333971231955E-2</v>
      </c>
      <c r="BK843" s="17">
        <f t="shared" ca="1" si="765"/>
        <v>2.9682990276379106E-2</v>
      </c>
      <c r="BL843" s="17">
        <f t="shared" ca="1" si="766"/>
        <v>1.8214561950470776E-2</v>
      </c>
      <c r="BM843" s="17">
        <f t="shared" ca="1" si="767"/>
        <v>2.7789320809872287E-2</v>
      </c>
      <c r="BN843" s="17">
        <f t="shared" ca="1" si="768"/>
        <v>1.9435891488239543E-2</v>
      </c>
      <c r="BO843" s="17">
        <f t="shared" ca="1" si="769"/>
        <v>2.1370723207553732E-2</v>
      </c>
      <c r="BP843" s="17">
        <f t="shared" ca="1" si="770"/>
        <v>5.0876926624153773E-2</v>
      </c>
      <c r="BQ843" s="17">
        <f t="shared" ca="1" si="771"/>
        <v>0.16968270847381639</v>
      </c>
      <c r="BR843" s="17">
        <f t="shared" ca="1" si="772"/>
        <v>0.16518263683039613</v>
      </c>
      <c r="BS843" s="17">
        <f t="shared" ca="1" si="773"/>
        <v>3.2360375029951483E-2</v>
      </c>
      <c r="BX843">
        <f>IF('Macrobond Imports'!FG842="","",'Macrobond Imports'!FG842)</f>
        <v>165.6</v>
      </c>
      <c r="BY843">
        <f>IF('Macrobond Imports'!AI842="","",'Macrobond Imports'!AI842)</f>
        <v>115.1</v>
      </c>
      <c r="CA843" s="37">
        <f t="shared" ca="1" si="774"/>
        <v>0.52205882352941169</v>
      </c>
      <c r="CB843" s="37">
        <f t="shared" ca="1" si="775"/>
        <v>9.6491228070174628E-3</v>
      </c>
    </row>
    <row r="844" spans="1:80" x14ac:dyDescent="0.25">
      <c r="A844" s="10">
        <f>IF('Macrobond Imports'!A843="","",'Macrobond Imports'!A843)</f>
        <v>42767</v>
      </c>
      <c r="B844" s="9">
        <f>IF('Macrobond Imports'!B843="","",'Macrobond Imports'!B843)</f>
        <v>111.9</v>
      </c>
      <c r="C844" s="9">
        <f>IF('Macrobond Imports'!C843="","",'Macrobond Imports'!C843)</f>
        <v>110.6</v>
      </c>
      <c r="D844" s="9">
        <f>IF('Macrobond Imports'!Z843="","",'Macrobond Imports'!Z843)</f>
        <v>112.3</v>
      </c>
      <c r="E844" s="9">
        <f>IF('Macrobond Imports'!BH843="","",'Macrobond Imports'!BH843)</f>
        <v>111.2</v>
      </c>
      <c r="F844" s="9">
        <f>IF('Macrobond Imports'!BJ843="","",'Macrobond Imports'!BJ843)</f>
        <v>110.1</v>
      </c>
      <c r="G844" s="9">
        <f>IF('Macrobond Imports'!BK843="","",'Macrobond Imports'!BK843)</f>
        <v>111.2</v>
      </c>
      <c r="H844" s="9">
        <f>IF('Macrobond Imports'!BL843="","",'Macrobond Imports'!BL843)</f>
        <v>110.5</v>
      </c>
      <c r="I844" s="9">
        <f>IF('Macrobond Imports'!BS843="","",'Macrobond Imports'!BS843)</f>
        <v>104.5</v>
      </c>
      <c r="J844" s="9">
        <f>IF('Macrobond Imports'!AA843="","",'Macrobond Imports'!AA843)</f>
        <v>113</v>
      </c>
      <c r="K844" s="9">
        <f>IF('Macrobond Imports'!DF843="","",'Macrobond Imports'!DF843)</f>
        <v>189</v>
      </c>
      <c r="L844" s="9">
        <f>IF('Macrobond Imports'!EA843="","",'Macrobond Imports'!EA843)</f>
        <v>193.2</v>
      </c>
      <c r="M844" s="9">
        <f>IF('Macrobond Imports'!FA843="","",'Macrobond Imports'!FA843)</f>
        <v>169.9</v>
      </c>
      <c r="N844" s="9">
        <f>IF('Macrobond Imports'!FC843="","",'Macrobond Imports'!FC843)</f>
        <v>191.3</v>
      </c>
      <c r="P844" s="16">
        <f t="shared" si="721"/>
        <v>42767</v>
      </c>
      <c r="Q844" s="17">
        <f t="shared" si="722"/>
        <v>0</v>
      </c>
      <c r="R844" s="17">
        <f t="shared" si="723"/>
        <v>3.6297640653357721E-3</v>
      </c>
      <c r="S844" s="17">
        <f t="shared" si="724"/>
        <v>-1.777777777777767E-3</v>
      </c>
      <c r="T844" s="17">
        <f t="shared" si="725"/>
        <v>-8.9847259658570877E-4</v>
      </c>
      <c r="U844" s="17">
        <f t="shared" si="726"/>
        <v>-9.0744101633399854E-4</v>
      </c>
      <c r="V844" s="17">
        <f t="shared" si="727"/>
        <v>-8.9847259658570877E-4</v>
      </c>
      <c r="W844" s="17">
        <f t="shared" si="728"/>
        <v>2.7223230490018846E-3</v>
      </c>
      <c r="X844" s="17">
        <f t="shared" si="729"/>
        <v>9.5785440613016526E-4</v>
      </c>
      <c r="Y844" s="17">
        <f t="shared" si="730"/>
        <v>-9.6406660823837864E-3</v>
      </c>
      <c r="Z844" s="17">
        <f t="shared" si="731"/>
        <v>6.9259456579648937E-3</v>
      </c>
      <c r="AA844" s="17">
        <f t="shared" si="732"/>
        <v>-2.5813113061434745E-3</v>
      </c>
      <c r="AB844" s="17">
        <f t="shared" si="733"/>
        <v>8.3086053412462224E-3</v>
      </c>
      <c r="AC844" s="17">
        <f t="shared" si="734"/>
        <v>7.3723012111637232E-3</v>
      </c>
      <c r="AE844" s="17">
        <f t="shared" ca="1" si="735"/>
        <v>2.0054694621695512E-2</v>
      </c>
      <c r="AF844" s="17">
        <f t="shared" ca="1" si="736"/>
        <v>4.2412818096135618E-2</v>
      </c>
      <c r="AG844" s="17">
        <f t="shared" ca="1" si="737"/>
        <v>8.9847259658579759E-3</v>
      </c>
      <c r="AH844" s="17">
        <f t="shared" ca="1" si="738"/>
        <v>1.2750455373406355E-2</v>
      </c>
      <c r="AI844" s="17">
        <f t="shared" ca="1" si="739"/>
        <v>2.228412256267398E-2</v>
      </c>
      <c r="AJ844" s="17">
        <f t="shared" ca="1" si="740"/>
        <v>1.0909090909090979E-2</v>
      </c>
      <c r="AK844" s="17">
        <f t="shared" ca="1" si="741"/>
        <v>2.695167286245348E-2</v>
      </c>
      <c r="AL844" s="17">
        <f t="shared" ca="1" si="742"/>
        <v>1.7526777020447915E-2</v>
      </c>
      <c r="AM844" s="17">
        <f t="shared" ca="1" si="743"/>
        <v>-4.405286343612369E-3</v>
      </c>
      <c r="AN844" s="17">
        <f t="shared" ca="1" si="744"/>
        <v>5.645612073784223E-2</v>
      </c>
      <c r="AO844" s="17">
        <f t="shared" ca="1" si="745"/>
        <v>0.19185687847008026</v>
      </c>
      <c r="AP844" s="17">
        <f t="shared" ca="1" si="746"/>
        <v>0.19395643007730134</v>
      </c>
      <c r="AQ844" s="17">
        <f t="shared" ca="1" si="747"/>
        <v>3.2937365010799358E-2</v>
      </c>
      <c r="AS844" s="17">
        <f t="shared" ca="1" si="748"/>
        <v>2.9115478633809477E-2</v>
      </c>
      <c r="AT844" s="17">
        <f t="shared" ca="1" si="749"/>
        <v>8.3685791034828538E-2</v>
      </c>
      <c r="AU844" s="17">
        <f t="shared" ca="1" si="750"/>
        <v>7.1556065405107283E-3</v>
      </c>
      <c r="AV844" s="17">
        <f t="shared" ca="1" si="751"/>
        <v>1.451881887508133E-2</v>
      </c>
      <c r="AW844" s="17">
        <f t="shared" ca="1" si="752"/>
        <v>2.9600223304599549E-2</v>
      </c>
      <c r="AX844" s="17">
        <f t="shared" ca="1" si="753"/>
        <v>1.818962044214012E-2</v>
      </c>
      <c r="AY844" s="17">
        <f t="shared" ca="1" si="754"/>
        <v>4.8476156571849893E-2</v>
      </c>
      <c r="AZ844" s="17">
        <f t="shared" ca="1" si="755"/>
        <v>2.3299993950417708E-2</v>
      </c>
      <c r="BA844" s="17">
        <f t="shared" ca="1" si="756"/>
        <v>-1.7505047676819485E-2</v>
      </c>
      <c r="BB844" s="17">
        <f t="shared" ca="1" si="757"/>
        <v>0.10357931032889889</v>
      </c>
      <c r="BC844" s="17">
        <f t="shared" ca="1" si="758"/>
        <v>0.49232280292508412</v>
      </c>
      <c r="BD844" s="17">
        <f t="shared" ca="1" si="759"/>
        <v>0.34043264286933406</v>
      </c>
      <c r="BE844" s="17">
        <f t="shared" ca="1" si="760"/>
        <v>5.626351649265926E-2</v>
      </c>
      <c r="BG844" s="17">
        <f t="shared" ca="1" si="761"/>
        <v>2.9222206970358044E-2</v>
      </c>
      <c r="BH844" s="17">
        <f t="shared" ca="1" si="762"/>
        <v>5.4578340570845096E-2</v>
      </c>
      <c r="BI844" s="17">
        <f t="shared" ca="1" si="763"/>
        <v>1.6223259381979993E-2</v>
      </c>
      <c r="BJ844" s="17">
        <f t="shared" ca="1" si="764"/>
        <v>1.8231165246491265E-2</v>
      </c>
      <c r="BK844" s="17">
        <f t="shared" ca="1" si="765"/>
        <v>2.9710548111023583E-2</v>
      </c>
      <c r="BL844" s="17">
        <f t="shared" ca="1" si="766"/>
        <v>1.8231165246491265E-2</v>
      </c>
      <c r="BM844" s="17">
        <f t="shared" ca="1" si="767"/>
        <v>3.3392886915618147E-2</v>
      </c>
      <c r="BN844" s="17">
        <f t="shared" ca="1" si="768"/>
        <v>1.9417022567621345E-2</v>
      </c>
      <c r="BO844" s="17">
        <f t="shared" ca="1" si="769"/>
        <v>1.2505461376274729E-2</v>
      </c>
      <c r="BP844" s="17">
        <f t="shared" ca="1" si="770"/>
        <v>6.6648750335931206E-2</v>
      </c>
      <c r="BQ844" s="17">
        <f t="shared" ca="1" si="771"/>
        <v>0.19412481316926322</v>
      </c>
      <c r="BR844" s="17">
        <f t="shared" ca="1" si="772"/>
        <v>0.20928813062284624</v>
      </c>
      <c r="BS844" s="17">
        <f t="shared" ca="1" si="773"/>
        <v>4.2055300357985326E-2</v>
      </c>
      <c r="BX844">
        <f>IF('Macrobond Imports'!FG843="","",'Macrobond Imports'!FG843)</f>
        <v>158.69999999999999</v>
      </c>
      <c r="BY844">
        <f>IF('Macrobond Imports'!AI843="","",'Macrobond Imports'!AI843)</f>
        <v>115.5</v>
      </c>
      <c r="CA844" s="37">
        <f t="shared" ca="1" si="774"/>
        <v>0.5513196480938416</v>
      </c>
      <c r="CB844" s="37">
        <f t="shared" ca="1" si="775"/>
        <v>1.6725352112676006E-2</v>
      </c>
    </row>
    <row r="845" spans="1:80" x14ac:dyDescent="0.25">
      <c r="A845" s="10">
        <f>IF('Macrobond Imports'!A844="","",'Macrobond Imports'!A844)</f>
        <v>42795</v>
      </c>
      <c r="B845" s="9">
        <f>IF('Macrobond Imports'!B844="","",'Macrobond Imports'!B844)</f>
        <v>112.1</v>
      </c>
      <c r="C845" s="9">
        <f>IF('Macrobond Imports'!C844="","",'Macrobond Imports'!C844)</f>
        <v>110.7</v>
      </c>
      <c r="D845" s="9">
        <f>IF('Macrobond Imports'!Z844="","",'Macrobond Imports'!Z844)</f>
        <v>112.5</v>
      </c>
      <c r="E845" s="9">
        <f>IF('Macrobond Imports'!BH844="","",'Macrobond Imports'!BH844)</f>
        <v>111.4</v>
      </c>
      <c r="F845" s="9">
        <f>IF('Macrobond Imports'!BJ844="","",'Macrobond Imports'!BJ844)</f>
        <v>110.2</v>
      </c>
      <c r="G845" s="9">
        <f>IF('Macrobond Imports'!BK844="","",'Macrobond Imports'!BK844)</f>
        <v>111.5</v>
      </c>
      <c r="H845" s="9">
        <f>IF('Macrobond Imports'!BL844="","",'Macrobond Imports'!BL844)</f>
        <v>110.5</v>
      </c>
      <c r="I845" s="9">
        <f>IF('Macrobond Imports'!BS844="","",'Macrobond Imports'!BS844)</f>
        <v>104.6</v>
      </c>
      <c r="J845" s="9">
        <f>IF('Macrobond Imports'!AA844="","",'Macrobond Imports'!AA844)</f>
        <v>113.7</v>
      </c>
      <c r="K845" s="9">
        <f>IF('Macrobond Imports'!DF844="","",'Macrobond Imports'!DF844)</f>
        <v>189</v>
      </c>
      <c r="L845" s="9">
        <f>IF('Macrobond Imports'!EA844="","",'Macrobond Imports'!EA844)</f>
        <v>186.7</v>
      </c>
      <c r="M845" s="9">
        <f>IF('Macrobond Imports'!FA844="","",'Macrobond Imports'!FA844)</f>
        <v>166.7</v>
      </c>
      <c r="N845" s="9">
        <f>IF('Macrobond Imports'!FC844="","",'Macrobond Imports'!FC844)</f>
        <v>192.2</v>
      </c>
      <c r="P845" s="16">
        <f t="shared" si="721"/>
        <v>42795</v>
      </c>
      <c r="Q845" s="17">
        <f t="shared" si="722"/>
        <v>1.7873100983019086E-3</v>
      </c>
      <c r="R845" s="17">
        <f t="shared" si="723"/>
        <v>9.0415913200736497E-4</v>
      </c>
      <c r="S845" s="17">
        <f t="shared" si="724"/>
        <v>1.7809439002671734E-3</v>
      </c>
      <c r="T845" s="17">
        <f t="shared" si="725"/>
        <v>1.7985611510791255E-3</v>
      </c>
      <c r="U845" s="17">
        <f t="shared" si="726"/>
        <v>9.0826521344244959E-4</v>
      </c>
      <c r="V845" s="17">
        <f t="shared" si="727"/>
        <v>2.6978417266185772E-3</v>
      </c>
      <c r="W845" s="17">
        <f t="shared" si="728"/>
        <v>0</v>
      </c>
      <c r="X845" s="17">
        <f t="shared" si="729"/>
        <v>9.5693779904304499E-4</v>
      </c>
      <c r="Y845" s="17">
        <f t="shared" si="730"/>
        <v>6.1946902654868019E-3</v>
      </c>
      <c r="Z845" s="17">
        <f t="shared" si="731"/>
        <v>0</v>
      </c>
      <c r="AA845" s="17">
        <f t="shared" si="732"/>
        <v>-3.3643892339544568E-2</v>
      </c>
      <c r="AB845" s="17">
        <f t="shared" si="733"/>
        <v>-1.8834608593290225E-2</v>
      </c>
      <c r="AC845" s="17">
        <f t="shared" si="734"/>
        <v>4.7046523784630701E-3</v>
      </c>
      <c r="AE845" s="17">
        <f t="shared" ca="1" si="735"/>
        <v>2.1877848678213185E-2</v>
      </c>
      <c r="AF845" s="17">
        <f t="shared" ca="1" si="736"/>
        <v>4.0413533834586346E-2</v>
      </c>
      <c r="AG845" s="17">
        <f t="shared" ca="1" si="737"/>
        <v>1.2601260126012592E-2</v>
      </c>
      <c r="AH845" s="17">
        <f t="shared" ca="1" si="738"/>
        <v>1.5496809480401108E-2</v>
      </c>
      <c r="AI845" s="17">
        <f t="shared" ca="1" si="739"/>
        <v>2.3212627669452202E-2</v>
      </c>
      <c r="AJ845" s="17">
        <f t="shared" ca="1" si="740"/>
        <v>1.5482695810564717E-2</v>
      </c>
      <c r="AK845" s="17">
        <f t="shared" ca="1" si="741"/>
        <v>2.5998142989786421E-2</v>
      </c>
      <c r="AL845" s="17">
        <f t="shared" ca="1" si="742"/>
        <v>1.7509727626459082E-2</v>
      </c>
      <c r="AM845" s="17">
        <f t="shared" ca="1" si="743"/>
        <v>8.8731144631766234E-3</v>
      </c>
      <c r="AN845" s="17">
        <f t="shared" ca="1" si="744"/>
        <v>5.3511705685618693E-2</v>
      </c>
      <c r="AO845" s="17">
        <f t="shared" ca="1" si="745"/>
        <v>0.1356447688564475</v>
      </c>
      <c r="AP845" s="17">
        <f t="shared" ca="1" si="746"/>
        <v>0.15124309392265167</v>
      </c>
      <c r="AQ845" s="17">
        <f t="shared" ca="1" si="747"/>
        <v>3.7796976241900593E-2</v>
      </c>
      <c r="AS845" s="17">
        <f t="shared" ca="1" si="748"/>
        <v>2.5372550380968972E-2</v>
      </c>
      <c r="AT845" s="17">
        <f t="shared" ca="1" si="749"/>
        <v>5.222795502505595E-2</v>
      </c>
      <c r="AU845" s="17">
        <f t="shared" ca="1" si="750"/>
        <v>1.0738158814495469E-2</v>
      </c>
      <c r="AV845" s="17">
        <f t="shared" ca="1" si="751"/>
        <v>1.8156595121647801E-2</v>
      </c>
      <c r="AW845" s="17">
        <f t="shared" ca="1" si="752"/>
        <v>2.2078285171089007E-2</v>
      </c>
      <c r="AX845" s="17">
        <f t="shared" ca="1" si="753"/>
        <v>2.1817379188728836E-2</v>
      </c>
      <c r="AY845" s="17">
        <f t="shared" ca="1" si="754"/>
        <v>2.949111259215953E-2</v>
      </c>
      <c r="AZ845" s="17">
        <f t="shared" ca="1" si="755"/>
        <v>1.9351156737208219E-2</v>
      </c>
      <c r="BA845" s="17">
        <f t="shared" ca="1" si="756"/>
        <v>1.062407679662658E-2</v>
      </c>
      <c r="BB845" s="17">
        <f t="shared" ca="1" si="757"/>
        <v>7.7634684121284936E-2</v>
      </c>
      <c r="BC845" s="17">
        <f t="shared" ca="1" si="758"/>
        <v>-8.52419221282541E-3</v>
      </c>
      <c r="BD845" s="17">
        <f t="shared" ca="1" si="759"/>
        <v>0.18126828570435283</v>
      </c>
      <c r="BE845" s="17">
        <f t="shared" ca="1" si="760"/>
        <v>6.270097118831508E-2</v>
      </c>
      <c r="BG845" s="17">
        <f t="shared" ca="1" si="761"/>
        <v>2.7308712300815108E-2</v>
      </c>
      <c r="BH845" s="17">
        <f t="shared" ca="1" si="762"/>
        <v>4.8682097040719574E-2</v>
      </c>
      <c r="BI845" s="17">
        <f t="shared" ca="1" si="763"/>
        <v>1.4375377197362482E-2</v>
      </c>
      <c r="BJ845" s="17">
        <f t="shared" ca="1" si="764"/>
        <v>1.8197988867884707E-2</v>
      </c>
      <c r="BK845" s="17">
        <f t="shared" ca="1" si="765"/>
        <v>2.5900870458477554E-2</v>
      </c>
      <c r="BL845" s="17">
        <f t="shared" ca="1" si="766"/>
        <v>2.0026812906952074E-2</v>
      </c>
      <c r="BM845" s="17">
        <f t="shared" ca="1" si="767"/>
        <v>2.9600622638438434E-2</v>
      </c>
      <c r="BN845" s="17">
        <f t="shared" ca="1" si="768"/>
        <v>1.9398190247611247E-2</v>
      </c>
      <c r="BO845" s="17">
        <f t="shared" ca="1" si="769"/>
        <v>1.4222043697009301E-2</v>
      </c>
      <c r="BP845" s="17">
        <f t="shared" ca="1" si="770"/>
        <v>5.8535178862841653E-2</v>
      </c>
      <c r="BQ845" s="17">
        <f t="shared" ca="1" si="771"/>
        <v>0.12784883276968162</v>
      </c>
      <c r="BR845" s="17">
        <f t="shared" ca="1" si="772"/>
        <v>0.12594928528334814</v>
      </c>
      <c r="BS845" s="17">
        <f t="shared" ca="1" si="773"/>
        <v>4.9641754674692118E-2</v>
      </c>
      <c r="BX845">
        <f>IF('Macrobond Imports'!FG844="","",'Macrobond Imports'!FG844)</f>
        <v>141.30000000000001</v>
      </c>
      <c r="BY845">
        <f>IF('Macrobond Imports'!AI844="","",'Macrobond Imports'!AI844)</f>
        <v>114.4</v>
      </c>
      <c r="CA845" s="37">
        <f t="shared" ca="1" si="774"/>
        <v>0.3292568203198496</v>
      </c>
      <c r="CB845" s="37">
        <f t="shared" ca="1" si="775"/>
        <v>7.0422535211267512E-3</v>
      </c>
    </row>
    <row r="846" spans="1:80" x14ac:dyDescent="0.25">
      <c r="A846" s="10">
        <f>IF('Macrobond Imports'!A845="","",'Macrobond Imports'!A845)</f>
        <v>42826</v>
      </c>
      <c r="B846" s="9">
        <f>IF('Macrobond Imports'!B845="","",'Macrobond Imports'!B845)</f>
        <v>112.6</v>
      </c>
      <c r="C846" s="9">
        <f>IF('Macrobond Imports'!C845="","",'Macrobond Imports'!C845)</f>
        <v>111.1</v>
      </c>
      <c r="D846" s="9">
        <f>IF('Macrobond Imports'!Z845="","",'Macrobond Imports'!Z845)</f>
        <v>113</v>
      </c>
      <c r="E846" s="9">
        <f>IF('Macrobond Imports'!BH845="","",'Macrobond Imports'!BH845)</f>
        <v>111.9</v>
      </c>
      <c r="F846" s="9">
        <f>IF('Macrobond Imports'!BJ845="","",'Macrobond Imports'!BJ845)</f>
        <v>110.6</v>
      </c>
      <c r="G846" s="9">
        <f>IF('Macrobond Imports'!BK845="","",'Macrobond Imports'!BK845)</f>
        <v>112</v>
      </c>
      <c r="H846" s="9">
        <f>IF('Macrobond Imports'!BL845="","",'Macrobond Imports'!BL845)</f>
        <v>111</v>
      </c>
      <c r="I846" s="9">
        <f>IF('Macrobond Imports'!BS845="","",'Macrobond Imports'!BS845)</f>
        <v>105.1</v>
      </c>
      <c r="J846" s="9">
        <f>IF('Macrobond Imports'!AA845="","",'Macrobond Imports'!AA845)</f>
        <v>113.9</v>
      </c>
      <c r="K846" s="9">
        <f>IF('Macrobond Imports'!DF845="","",'Macrobond Imports'!DF845)</f>
        <v>190.1</v>
      </c>
      <c r="L846" s="9">
        <f>IF('Macrobond Imports'!EA845="","",'Macrobond Imports'!EA845)</f>
        <v>190.3</v>
      </c>
      <c r="M846" s="9">
        <f>IF('Macrobond Imports'!FA845="","",'Macrobond Imports'!FA845)</f>
        <v>169.4</v>
      </c>
      <c r="N846" s="9">
        <f>IF('Macrobond Imports'!FC845="","",'Macrobond Imports'!FC845)</f>
        <v>193</v>
      </c>
      <c r="P846" s="16">
        <f t="shared" si="721"/>
        <v>42826</v>
      </c>
      <c r="Q846" s="17">
        <f t="shared" si="722"/>
        <v>4.4603033006245241E-3</v>
      </c>
      <c r="R846" s="17">
        <f t="shared" si="723"/>
        <v>3.6133694670279493E-3</v>
      </c>
      <c r="S846" s="17">
        <f t="shared" si="724"/>
        <v>4.4444444444444731E-3</v>
      </c>
      <c r="T846" s="17">
        <f t="shared" si="725"/>
        <v>4.4883303411131781E-3</v>
      </c>
      <c r="U846" s="17">
        <f t="shared" si="726"/>
        <v>3.6297640653357721E-3</v>
      </c>
      <c r="V846" s="17">
        <f t="shared" si="727"/>
        <v>4.484304932735439E-3</v>
      </c>
      <c r="W846" s="17">
        <f t="shared" si="728"/>
        <v>4.5248868778280382E-3</v>
      </c>
      <c r="X846" s="17">
        <f t="shared" si="729"/>
        <v>4.7801147227533036E-3</v>
      </c>
      <c r="Y846" s="17">
        <f t="shared" si="730"/>
        <v>1.7590149516271136E-3</v>
      </c>
      <c r="Z846" s="17">
        <f t="shared" si="731"/>
        <v>5.8201058201057254E-3</v>
      </c>
      <c r="AA846" s="17">
        <f t="shared" si="732"/>
        <v>1.9282271023031816E-2</v>
      </c>
      <c r="AB846" s="17">
        <f t="shared" si="733"/>
        <v>1.6196760647870567E-2</v>
      </c>
      <c r="AC846" s="17">
        <f t="shared" si="734"/>
        <v>4.1623309053069324E-3</v>
      </c>
      <c r="AE846" s="17">
        <f t="shared" ca="1" si="735"/>
        <v>2.4567788898999021E-2</v>
      </c>
      <c r="AF846" s="17">
        <f t="shared" ca="1" si="736"/>
        <v>4.1237113402061709E-2</v>
      </c>
      <c r="AG846" s="17">
        <f t="shared" ca="1" si="737"/>
        <v>1.618705035971213E-2</v>
      </c>
      <c r="AH846" s="17">
        <f t="shared" ca="1" si="738"/>
        <v>1.8198362147406666E-2</v>
      </c>
      <c r="AI846" s="17">
        <f t="shared" ca="1" si="739"/>
        <v>2.4074074074073915E-2</v>
      </c>
      <c r="AJ846" s="17">
        <f t="shared" ca="1" si="740"/>
        <v>1.9108280254777066E-2</v>
      </c>
      <c r="AK846" s="17">
        <f t="shared" ca="1" si="741"/>
        <v>2.7777777777777679E-2</v>
      </c>
      <c r="AL846" s="17">
        <f t="shared" ca="1" si="742"/>
        <v>2.0388349514563142E-2</v>
      </c>
      <c r="AM846" s="17">
        <f t="shared" ca="1" si="743"/>
        <v>1.0647737355811815E-2</v>
      </c>
      <c r="AN846" s="17">
        <f t="shared" ca="1" si="744"/>
        <v>5.4938956714761344E-2</v>
      </c>
      <c r="AO846" s="17">
        <f t="shared" ca="1" si="745"/>
        <v>0.12870699881376058</v>
      </c>
      <c r="AP846" s="17">
        <f t="shared" ca="1" si="746"/>
        <v>0.15316541865214428</v>
      </c>
      <c r="AQ846" s="17">
        <f t="shared" ca="1" si="747"/>
        <v>3.9310716208939223E-2</v>
      </c>
      <c r="AS846" s="17">
        <f t="shared" ca="1" si="748"/>
        <v>2.525811617852014E-2</v>
      </c>
      <c r="AT846" s="17">
        <f t="shared" ca="1" si="749"/>
        <v>3.3070256274397858E-2</v>
      </c>
      <c r="AU846" s="17">
        <f t="shared" ca="1" si="750"/>
        <v>1.7896647852461367E-2</v>
      </c>
      <c r="AV846" s="17">
        <f t="shared" ca="1" si="751"/>
        <v>2.1738336466705199E-2</v>
      </c>
      <c r="AW846" s="17">
        <f t="shared" ca="1" si="752"/>
        <v>1.4598298849232361E-2</v>
      </c>
      <c r="AX846" s="17">
        <f t="shared" ca="1" si="753"/>
        <v>2.5395561757371343E-2</v>
      </c>
      <c r="AY846" s="17">
        <f t="shared" ca="1" si="754"/>
        <v>2.9355850122405158E-2</v>
      </c>
      <c r="AZ846" s="17">
        <f t="shared" ca="1" si="755"/>
        <v>2.7090871738456812E-2</v>
      </c>
      <c r="BA846" s="17">
        <f t="shared" ca="1" si="756"/>
        <v>-6.9929801827383065E-3</v>
      </c>
      <c r="BB846" s="17">
        <f t="shared" ca="1" si="757"/>
        <v>5.2134779608431714E-2</v>
      </c>
      <c r="BC846" s="17">
        <f t="shared" ca="1" si="758"/>
        <v>-6.8384575810302883E-2</v>
      </c>
      <c r="BD846" s="17">
        <f t="shared" ca="1" si="759"/>
        <v>2.153676896851775E-2</v>
      </c>
      <c r="BE846" s="17">
        <f t="shared" ca="1" si="760"/>
        <v>6.6913909406056016E-2</v>
      </c>
      <c r="BG846" s="17">
        <f t="shared" ca="1" si="761"/>
        <v>3.0893232759917399E-2</v>
      </c>
      <c r="BH846" s="17">
        <f t="shared" ca="1" si="762"/>
        <v>4.8500499054981105E-2</v>
      </c>
      <c r="BI846" s="17">
        <f t="shared" ca="1" si="763"/>
        <v>2.1582112192421343E-2</v>
      </c>
      <c r="BJ846" s="17">
        <f t="shared" ca="1" si="764"/>
        <v>2.5499887389692999E-2</v>
      </c>
      <c r="BK846" s="17">
        <f t="shared" ca="1" si="765"/>
        <v>2.7686739517811532E-2</v>
      </c>
      <c r="BL846" s="17">
        <f t="shared" ca="1" si="766"/>
        <v>2.7333592678282503E-2</v>
      </c>
      <c r="BM846" s="17">
        <f t="shared" ca="1" si="767"/>
        <v>3.5133720524817447E-2</v>
      </c>
      <c r="BN846" s="17">
        <f t="shared" ca="1" si="768"/>
        <v>2.7183227338708704E-2</v>
      </c>
      <c r="BO846" s="17">
        <f t="shared" ca="1" si="769"/>
        <v>1.419680556239622E-2</v>
      </c>
      <c r="BP846" s="17">
        <f t="shared" ca="1" si="770"/>
        <v>6.5086750109933478E-2</v>
      </c>
      <c r="BQ846" s="17">
        <f t="shared" ca="1" si="771"/>
        <v>0.19613191967234789</v>
      </c>
      <c r="BR846" s="17">
        <f t="shared" ca="1" si="772"/>
        <v>0.13366947407261409</v>
      </c>
      <c r="BS846" s="17">
        <f t="shared" ca="1" si="773"/>
        <v>5.5020887142023245E-2</v>
      </c>
      <c r="BX846">
        <f>IF('Macrobond Imports'!FG845="","",'Macrobond Imports'!FG845)</f>
        <v>152.19999999999999</v>
      </c>
      <c r="BY846">
        <f>IF('Macrobond Imports'!AI845="","",'Macrobond Imports'!AI845)</f>
        <v>115.1</v>
      </c>
      <c r="CA846" s="37">
        <f t="shared" ca="1" si="774"/>
        <v>0.32347826086956522</v>
      </c>
      <c r="CB846" s="37">
        <f t="shared" ca="1" si="775"/>
        <v>1.5887025595763493E-2</v>
      </c>
    </row>
    <row r="847" spans="1:80" x14ac:dyDescent="0.25">
      <c r="A847" s="10">
        <f>IF('Macrobond Imports'!A846="","",'Macrobond Imports'!A846)</f>
        <v>42856</v>
      </c>
      <c r="B847" s="9">
        <f>IF('Macrobond Imports'!B846="","",'Macrobond Imports'!B846)</f>
        <v>112.5</v>
      </c>
      <c r="C847" s="9">
        <f>IF('Macrobond Imports'!C846="","",'Macrobond Imports'!C846)</f>
        <v>110.3</v>
      </c>
      <c r="D847" s="9">
        <f>IF('Macrobond Imports'!Z846="","",'Macrobond Imports'!Z846)</f>
        <v>113.4</v>
      </c>
      <c r="E847" s="9">
        <f>IF('Macrobond Imports'!BH846="","",'Macrobond Imports'!BH846)</f>
        <v>112.2</v>
      </c>
      <c r="F847" s="9">
        <f>IF('Macrobond Imports'!BJ846="","",'Macrobond Imports'!BJ846)</f>
        <v>110.7</v>
      </c>
      <c r="G847" s="9">
        <f>IF('Macrobond Imports'!BK846="","",'Macrobond Imports'!BK846)</f>
        <v>112.2</v>
      </c>
      <c r="H847" s="9">
        <f>IF('Macrobond Imports'!BL846="","",'Macrobond Imports'!BL846)</f>
        <v>110.7</v>
      </c>
      <c r="I847" s="9">
        <f>IF('Macrobond Imports'!BS846="","",'Macrobond Imports'!BS846)</f>
        <v>105.2</v>
      </c>
      <c r="J847" s="9">
        <f>IF('Macrobond Imports'!AA846="","",'Macrobond Imports'!AA846)</f>
        <v>114.9</v>
      </c>
      <c r="K847" s="9">
        <f>IF('Macrobond Imports'!DF846="","",'Macrobond Imports'!DF846)</f>
        <v>189.5</v>
      </c>
      <c r="L847" s="9">
        <f>IF('Macrobond Imports'!EA846="","",'Macrobond Imports'!EA846)</f>
        <v>189.1</v>
      </c>
      <c r="M847" s="9">
        <f>IF('Macrobond Imports'!FA846="","",'Macrobond Imports'!FA846)</f>
        <v>166.7</v>
      </c>
      <c r="N847" s="9">
        <f>IF('Macrobond Imports'!FC846="","",'Macrobond Imports'!FC846)</f>
        <v>192.9</v>
      </c>
      <c r="P847" s="16">
        <f t="shared" si="721"/>
        <v>42856</v>
      </c>
      <c r="Q847" s="17">
        <f t="shared" si="722"/>
        <v>-8.8809946714030197E-4</v>
      </c>
      <c r="R847" s="17">
        <f t="shared" si="723"/>
        <v>-7.2007200720072273E-3</v>
      </c>
      <c r="S847" s="17">
        <f t="shared" si="724"/>
        <v>3.5398230088496963E-3</v>
      </c>
      <c r="T847" s="17">
        <f t="shared" si="725"/>
        <v>2.6809651474530849E-3</v>
      </c>
      <c r="U847" s="17">
        <f t="shared" si="726"/>
        <v>9.0415913200736497E-4</v>
      </c>
      <c r="V847" s="17">
        <f t="shared" si="727"/>
        <v>1.7857142857142794E-3</v>
      </c>
      <c r="W847" s="17">
        <f t="shared" si="728"/>
        <v>-2.7027027027026751E-3</v>
      </c>
      <c r="X847" s="17">
        <f t="shared" si="729"/>
        <v>9.5147478591828261E-4</v>
      </c>
      <c r="Y847" s="17">
        <f t="shared" si="730"/>
        <v>8.7796312554873079E-3</v>
      </c>
      <c r="Z847" s="17">
        <f t="shared" si="731"/>
        <v>-3.1562335612834724E-3</v>
      </c>
      <c r="AA847" s="17">
        <f t="shared" si="732"/>
        <v>-6.3058328954284093E-3</v>
      </c>
      <c r="AB847" s="17">
        <f t="shared" si="733"/>
        <v>-1.5938606847697878E-2</v>
      </c>
      <c r="AC847" s="17">
        <f t="shared" si="734"/>
        <v>-5.1813471502593078E-4</v>
      </c>
      <c r="AE847" s="17">
        <f t="shared" ca="1" si="735"/>
        <v>2.1798365122615904E-2</v>
      </c>
      <c r="AF847" s="17">
        <f t="shared" ca="1" si="736"/>
        <v>2.7958993476234761E-2</v>
      </c>
      <c r="AG847" s="17">
        <f t="shared" ca="1" si="737"/>
        <v>1.9784172661870603E-2</v>
      </c>
      <c r="AH847" s="17">
        <f t="shared" ca="1" si="738"/>
        <v>2.0928116469517644E-2</v>
      </c>
      <c r="AI847" s="17">
        <f t="shared" ca="1" si="739"/>
        <v>2.310536044362288E-2</v>
      </c>
      <c r="AJ847" s="17">
        <f t="shared" ca="1" si="740"/>
        <v>2.0000000000000018E-2</v>
      </c>
      <c r="AK847" s="17">
        <f t="shared" ca="1" si="741"/>
        <v>2.310536044362288E-2</v>
      </c>
      <c r="AL847" s="17">
        <f t="shared" ca="1" si="742"/>
        <v>2.1359223300970953E-2</v>
      </c>
      <c r="AM847" s="17">
        <f t="shared" ca="1" si="743"/>
        <v>1.6814159292035447E-2</v>
      </c>
      <c r="AN847" s="17">
        <f t="shared" ca="1" si="744"/>
        <v>4.5228902371759361E-2</v>
      </c>
      <c r="AO847" s="17">
        <f t="shared" ca="1" si="745"/>
        <v>8.5533869115958616E-2</v>
      </c>
      <c r="AP847" s="17">
        <f t="shared" ca="1" si="746"/>
        <v>0.11059293804130577</v>
      </c>
      <c r="AQ847" s="17">
        <f t="shared" ca="1" si="747"/>
        <v>3.5426731078904927E-2</v>
      </c>
      <c r="AS847" s="17">
        <f t="shared" ca="1" si="748"/>
        <v>2.1620840413471898E-2</v>
      </c>
      <c r="AT847" s="17">
        <f t="shared" ca="1" si="749"/>
        <v>-1.0805844156784317E-2</v>
      </c>
      <c r="AU847" s="17">
        <f t="shared" ca="1" si="750"/>
        <v>3.9760208893857563E-2</v>
      </c>
      <c r="AV847" s="17">
        <f t="shared" ca="1" si="751"/>
        <v>3.6459361906537424E-2</v>
      </c>
      <c r="AW847" s="17">
        <f t="shared" ca="1" si="752"/>
        <v>2.1977201644178157E-2</v>
      </c>
      <c r="AX847" s="17">
        <f t="shared" ca="1" si="753"/>
        <v>3.6459361906537424E-2</v>
      </c>
      <c r="AY847" s="17">
        <f t="shared" ca="1" si="754"/>
        <v>7.2594983496487853E-3</v>
      </c>
      <c r="AZ847" s="17">
        <f t="shared" ca="1" si="755"/>
        <v>2.7064687271196375E-2</v>
      </c>
      <c r="BA847" s="17">
        <f t="shared" ca="1" si="756"/>
        <v>6.897202733689145E-2</v>
      </c>
      <c r="BB847" s="17">
        <f t="shared" ca="1" si="757"/>
        <v>1.062407679662658E-2</v>
      </c>
      <c r="BC847" s="17">
        <f t="shared" ca="1" si="758"/>
        <v>-8.2222033759005275E-2</v>
      </c>
      <c r="BD847" s="17">
        <f t="shared" ca="1" si="759"/>
        <v>-7.3236579388872403E-2</v>
      </c>
      <c r="BE847" s="17">
        <f t="shared" ca="1" si="760"/>
        <v>3.3877372572127085E-2</v>
      </c>
      <c r="BG847" s="17">
        <f t="shared" ca="1" si="761"/>
        <v>2.536131200878855E-2</v>
      </c>
      <c r="BH847" s="17">
        <f t="shared" ca="1" si="762"/>
        <v>3.5362569954112466E-2</v>
      </c>
      <c r="BI847" s="17">
        <f t="shared" ca="1" si="763"/>
        <v>2.3328062668654281E-2</v>
      </c>
      <c r="BJ847" s="17">
        <f t="shared" ca="1" si="764"/>
        <v>2.5430410926768232E-2</v>
      </c>
      <c r="BK847" s="17">
        <f t="shared" ca="1" si="765"/>
        <v>2.5781631257382198E-2</v>
      </c>
      <c r="BL847" s="17">
        <f t="shared" ca="1" si="766"/>
        <v>2.7283877174814952E-2</v>
      </c>
      <c r="BM847" s="17">
        <f t="shared" ca="1" si="767"/>
        <v>2.7661212413959468E-2</v>
      </c>
      <c r="BN847" s="17">
        <f t="shared" ca="1" si="768"/>
        <v>2.5180612512401446E-2</v>
      </c>
      <c r="BO847" s="17">
        <f t="shared" ca="1" si="769"/>
        <v>2.4821750858739833E-2</v>
      </c>
      <c r="BP847" s="17">
        <f t="shared" ca="1" si="770"/>
        <v>5.6079458030029894E-2</v>
      </c>
      <c r="BQ847" s="17">
        <f t="shared" ca="1" si="771"/>
        <v>0.17030807356167732</v>
      </c>
      <c r="BR847" s="17">
        <f t="shared" ca="1" si="772"/>
        <v>0.11456894860946054</v>
      </c>
      <c r="BS847" s="17">
        <f t="shared" ca="1" si="773"/>
        <v>4.5010501944945158E-2</v>
      </c>
      <c r="BX847">
        <f>IF('Macrobond Imports'!FG846="","",'Macrobond Imports'!FG846)</f>
        <v>146.19999999999999</v>
      </c>
      <c r="BY847">
        <f>IF('Macrobond Imports'!AI846="","",'Macrobond Imports'!AI846)</f>
        <v>115.1</v>
      </c>
      <c r="CA847" s="37">
        <f t="shared" ca="1" si="774"/>
        <v>0.17524115755627001</v>
      </c>
      <c r="CB847" s="37">
        <f t="shared" ca="1" si="775"/>
        <v>1.8584070796460184E-2</v>
      </c>
    </row>
    <row r="848" spans="1:80" x14ac:dyDescent="0.25">
      <c r="A848" s="10">
        <f>IF('Macrobond Imports'!A847="","",'Macrobond Imports'!A847)</f>
        <v>42887</v>
      </c>
      <c r="B848" s="9">
        <f>IF('Macrobond Imports'!B847="","",'Macrobond Imports'!B847)</f>
        <v>112.6</v>
      </c>
      <c r="C848" s="9">
        <f>IF('Macrobond Imports'!C847="","",'Macrobond Imports'!C847)</f>
        <v>110.3</v>
      </c>
      <c r="D848" s="9">
        <f>IF('Macrobond Imports'!Z847="","",'Macrobond Imports'!Z847)</f>
        <v>113.5</v>
      </c>
      <c r="E848" s="9">
        <f>IF('Macrobond Imports'!BH847="","",'Macrobond Imports'!BH847)</f>
        <v>112.3</v>
      </c>
      <c r="F848" s="9">
        <f>IF('Macrobond Imports'!BJ847="","",'Macrobond Imports'!BJ847)</f>
        <v>110.7</v>
      </c>
      <c r="G848" s="9">
        <f>IF('Macrobond Imports'!BK847="","",'Macrobond Imports'!BK847)</f>
        <v>112.3</v>
      </c>
      <c r="H848" s="9">
        <f>IF('Macrobond Imports'!BL847="","",'Macrobond Imports'!BL847)</f>
        <v>110.9</v>
      </c>
      <c r="I848" s="9">
        <f>IF('Macrobond Imports'!BS847="","",'Macrobond Imports'!BS847)</f>
        <v>105.4</v>
      </c>
      <c r="J848" s="9">
        <f>IF('Macrobond Imports'!AA847="","",'Macrobond Imports'!AA847)</f>
        <v>114.6</v>
      </c>
      <c r="K848" s="9">
        <f>IF('Macrobond Imports'!DF847="","",'Macrobond Imports'!DF847)</f>
        <v>189.5</v>
      </c>
      <c r="L848" s="9">
        <f>IF('Macrobond Imports'!EA847="","",'Macrobond Imports'!EA847)</f>
        <v>189.1</v>
      </c>
      <c r="M848" s="9">
        <f>IF('Macrobond Imports'!FA847="","",'Macrobond Imports'!FA847)</f>
        <v>165.4</v>
      </c>
      <c r="N848" s="9">
        <f>IF('Macrobond Imports'!FC847="","",'Macrobond Imports'!FC847)</f>
        <v>193.1</v>
      </c>
      <c r="P848" s="16">
        <f t="shared" si="721"/>
        <v>42887</v>
      </c>
      <c r="Q848" s="17">
        <f t="shared" si="722"/>
        <v>8.8888888888893902E-4</v>
      </c>
      <c r="R848" s="17">
        <f t="shared" si="723"/>
        <v>0</v>
      </c>
      <c r="S848" s="17">
        <f t="shared" si="724"/>
        <v>8.818342151675207E-4</v>
      </c>
      <c r="T848" s="17">
        <f t="shared" si="725"/>
        <v>8.9126559714780562E-4</v>
      </c>
      <c r="U848" s="17">
        <f t="shared" si="726"/>
        <v>0</v>
      </c>
      <c r="V848" s="17">
        <f t="shared" si="727"/>
        <v>8.9126559714780562E-4</v>
      </c>
      <c r="W848" s="17">
        <f t="shared" si="728"/>
        <v>1.8066847335140857E-3</v>
      </c>
      <c r="X848" s="17">
        <f t="shared" si="729"/>
        <v>1.9011406844107182E-3</v>
      </c>
      <c r="Y848" s="17">
        <f t="shared" si="730"/>
        <v>-2.6109660574413773E-3</v>
      </c>
      <c r="Z848" s="17">
        <f t="shared" si="731"/>
        <v>0</v>
      </c>
      <c r="AA848" s="17">
        <f t="shared" si="732"/>
        <v>0</v>
      </c>
      <c r="AB848" s="17">
        <f t="shared" si="733"/>
        <v>-7.7984403119375489E-3</v>
      </c>
      <c r="AC848" s="17">
        <f t="shared" si="734"/>
        <v>1.0368066355623817E-3</v>
      </c>
      <c r="AE848" s="17">
        <f t="shared" ca="1" si="735"/>
        <v>1.8083182640144635E-2</v>
      </c>
      <c r="AF848" s="17">
        <f t="shared" ca="1" si="736"/>
        <v>2.0351526364477346E-2</v>
      </c>
      <c r="AG848" s="17">
        <f t="shared" ca="1" si="737"/>
        <v>1.70250896057349E-2</v>
      </c>
      <c r="AH848" s="17">
        <f t="shared" ca="1" si="738"/>
        <v>1.8132366273798661E-2</v>
      </c>
      <c r="AI848" s="17">
        <f t="shared" ca="1" si="739"/>
        <v>1.8399264029438811E-2</v>
      </c>
      <c r="AJ848" s="17">
        <f t="shared" ca="1" si="740"/>
        <v>1.7210144927536142E-2</v>
      </c>
      <c r="AK848" s="17">
        <f t="shared" ca="1" si="741"/>
        <v>2.1178637200736761E-2</v>
      </c>
      <c r="AL848" s="17">
        <f t="shared" ca="1" si="742"/>
        <v>2.1317829457364379E-2</v>
      </c>
      <c r="AM848" s="17">
        <f t="shared" ca="1" si="743"/>
        <v>7.0298769771528491E-3</v>
      </c>
      <c r="AN848" s="17">
        <f t="shared" ca="1" si="744"/>
        <v>3.7787513691128094E-2</v>
      </c>
      <c r="AO848" s="17">
        <f t="shared" ca="1" si="745"/>
        <v>5.9383753501400571E-2</v>
      </c>
      <c r="AP848" s="17">
        <f t="shared" ca="1" si="746"/>
        <v>6.91661279896576E-2</v>
      </c>
      <c r="AQ848" s="17">
        <f t="shared" ca="1" si="747"/>
        <v>3.4279592929834068E-2</v>
      </c>
      <c r="AS848" s="17">
        <f t="shared" ca="1" si="748"/>
        <v>1.7960934370029547E-2</v>
      </c>
      <c r="AT848" s="17">
        <f t="shared" ca="1" si="749"/>
        <v>-1.4375327775160929E-2</v>
      </c>
      <c r="AU848" s="17">
        <f t="shared" ca="1" si="750"/>
        <v>3.6032445200427254E-2</v>
      </c>
      <c r="AV848" s="17">
        <f t="shared" ca="1" si="751"/>
        <v>3.2709712908935096E-2</v>
      </c>
      <c r="AW848" s="17">
        <f t="shared" ca="1" si="752"/>
        <v>1.8272711745978887E-2</v>
      </c>
      <c r="AX848" s="17">
        <f t="shared" ca="1" si="753"/>
        <v>2.9009905741887332E-2</v>
      </c>
      <c r="AY848" s="17">
        <f t="shared" ca="1" si="754"/>
        <v>1.4558450387066602E-2</v>
      </c>
      <c r="AZ848" s="17">
        <f t="shared" ca="1" si="755"/>
        <v>3.0945495430696912E-2</v>
      </c>
      <c r="BA848" s="17">
        <f t="shared" ca="1" si="756"/>
        <v>3.2040194125131372E-2</v>
      </c>
      <c r="BB848" s="17">
        <f t="shared" ca="1" si="757"/>
        <v>1.062407679662658E-2</v>
      </c>
      <c r="BC848" s="17">
        <f t="shared" ca="1" si="758"/>
        <v>5.2419396208503555E-2</v>
      </c>
      <c r="BD848" s="17">
        <f t="shared" ca="1" si="759"/>
        <v>-3.0830760590941697E-2</v>
      </c>
      <c r="BE848" s="17">
        <f t="shared" ca="1" si="760"/>
        <v>1.8862461965049482E-2</v>
      </c>
      <c r="BG848" s="17">
        <f t="shared" ca="1" si="761"/>
        <v>2.1660021466628265E-2</v>
      </c>
      <c r="BH848" s="17">
        <f t="shared" ca="1" si="762"/>
        <v>1.8381968260133164E-2</v>
      </c>
      <c r="BI848" s="17">
        <f t="shared" ca="1" si="763"/>
        <v>2.3307151413473948E-2</v>
      </c>
      <c r="BJ848" s="17">
        <f t="shared" ca="1" si="764"/>
        <v>2.5407336156912486E-2</v>
      </c>
      <c r="BK848" s="17">
        <f t="shared" ca="1" si="765"/>
        <v>2.0173723959720835E-2</v>
      </c>
      <c r="BL848" s="17">
        <f t="shared" ca="1" si="766"/>
        <v>2.5407336156912486E-2</v>
      </c>
      <c r="BM848" s="17">
        <f t="shared" ca="1" si="767"/>
        <v>2.1997508743910155E-2</v>
      </c>
      <c r="BN848" s="17">
        <f t="shared" ca="1" si="768"/>
        <v>2.5131934582225179E-2</v>
      </c>
      <c r="BO848" s="17">
        <f t="shared" ca="1" si="769"/>
        <v>2.1276000111978721E-2</v>
      </c>
      <c r="BP848" s="17">
        <f t="shared" ca="1" si="770"/>
        <v>4.3591662368044348E-2</v>
      </c>
      <c r="BQ848" s="17">
        <f t="shared" ca="1" si="771"/>
        <v>2.1493206529890063E-2</v>
      </c>
      <c r="BR848" s="17">
        <f t="shared" ca="1" si="772"/>
        <v>6.9976114683935053E-2</v>
      </c>
      <c r="BS848" s="17">
        <f t="shared" ca="1" si="773"/>
        <v>4.0550877101920069E-2</v>
      </c>
      <c r="BX848">
        <f>IF('Macrobond Imports'!FG847="","",'Macrobond Imports'!FG847)</f>
        <v>143.9</v>
      </c>
      <c r="BY848">
        <f>IF('Macrobond Imports'!AI847="","",'Macrobond Imports'!AI847)</f>
        <v>115.5</v>
      </c>
      <c r="CA848" s="37">
        <f t="shared" ca="1" si="774"/>
        <v>8.8502269288956326E-2</v>
      </c>
      <c r="CB848" s="37">
        <f t="shared" ca="1" si="775"/>
        <v>2.2123893805309658E-2</v>
      </c>
    </row>
    <row r="849" spans="1:80" x14ac:dyDescent="0.25">
      <c r="A849" s="10">
        <f>IF('Macrobond Imports'!A848="","",'Macrobond Imports'!A848)</f>
        <v>42917</v>
      </c>
      <c r="B849" s="9">
        <f>IF('Macrobond Imports'!B848="","",'Macrobond Imports'!B848)</f>
        <v>112.7</v>
      </c>
      <c r="C849" s="9">
        <f>IF('Macrobond Imports'!C848="","",'Macrobond Imports'!C848)</f>
        <v>110.4</v>
      </c>
      <c r="D849" s="9">
        <f>IF('Macrobond Imports'!Z848="","",'Macrobond Imports'!Z848)</f>
        <v>113.6</v>
      </c>
      <c r="E849" s="9">
        <f>IF('Macrobond Imports'!BH848="","",'Macrobond Imports'!BH848)</f>
        <v>112.4</v>
      </c>
      <c r="F849" s="9">
        <f>IF('Macrobond Imports'!BJ848="","",'Macrobond Imports'!BJ848)</f>
        <v>110.8</v>
      </c>
      <c r="G849" s="9">
        <f>IF('Macrobond Imports'!BK848="","",'Macrobond Imports'!BK848)</f>
        <v>112.4</v>
      </c>
      <c r="H849" s="9">
        <f>IF('Macrobond Imports'!BL848="","",'Macrobond Imports'!BL848)</f>
        <v>111</v>
      </c>
      <c r="I849" s="9">
        <f>IF('Macrobond Imports'!BS848="","",'Macrobond Imports'!BS848)</f>
        <v>105.5</v>
      </c>
      <c r="J849" s="9">
        <f>IF('Macrobond Imports'!AA848="","",'Macrobond Imports'!AA848)</f>
        <v>114.8</v>
      </c>
      <c r="K849" s="9">
        <f>IF('Macrobond Imports'!DF848="","",'Macrobond Imports'!DF848)</f>
        <v>189.5</v>
      </c>
      <c r="L849" s="9">
        <f>IF('Macrobond Imports'!EA848="","",'Macrobond Imports'!EA848)</f>
        <v>189.9</v>
      </c>
      <c r="M849" s="9">
        <f>IF('Macrobond Imports'!FA848="","",'Macrobond Imports'!FA848)</f>
        <v>166.2</v>
      </c>
      <c r="N849" s="9">
        <f>IF('Macrobond Imports'!FC848="","",'Macrobond Imports'!FC848)</f>
        <v>192.9</v>
      </c>
      <c r="P849" s="16">
        <f t="shared" si="721"/>
        <v>42917</v>
      </c>
      <c r="Q849" s="17">
        <f t="shared" si="722"/>
        <v>8.8809946714030197E-4</v>
      </c>
      <c r="R849" s="17">
        <f t="shared" si="723"/>
        <v>9.066183136900996E-4</v>
      </c>
      <c r="S849" s="17">
        <f t="shared" si="724"/>
        <v>8.8105726872234058E-4</v>
      </c>
      <c r="T849" s="17">
        <f t="shared" si="725"/>
        <v>8.9047195013369773E-4</v>
      </c>
      <c r="U849" s="17">
        <f t="shared" si="726"/>
        <v>9.0334236675704283E-4</v>
      </c>
      <c r="V849" s="17">
        <f t="shared" si="727"/>
        <v>8.9047195013369773E-4</v>
      </c>
      <c r="W849" s="17">
        <f t="shared" si="728"/>
        <v>9.0171325518473289E-4</v>
      </c>
      <c r="X849" s="17">
        <f t="shared" si="729"/>
        <v>9.4876660341558505E-4</v>
      </c>
      <c r="Y849" s="17">
        <f t="shared" si="730"/>
        <v>1.7452006980802626E-3</v>
      </c>
      <c r="Z849" s="17">
        <f t="shared" si="731"/>
        <v>0</v>
      </c>
      <c r="AA849" s="17">
        <f t="shared" si="732"/>
        <v>4.230565838180933E-3</v>
      </c>
      <c r="AB849" s="17">
        <f t="shared" si="733"/>
        <v>4.8367593712210777E-3</v>
      </c>
      <c r="AC849" s="17">
        <f t="shared" si="734"/>
        <v>-1.0357327809424888E-3</v>
      </c>
      <c r="AE849" s="17">
        <f t="shared" ca="1" si="735"/>
        <v>1.9909502262443368E-2</v>
      </c>
      <c r="AF849" s="17">
        <f t="shared" ca="1" si="736"/>
        <v>2.2222222222222365E-2</v>
      </c>
      <c r="AG849" s="17">
        <f t="shared" ca="1" si="737"/>
        <v>1.883408071748871E-2</v>
      </c>
      <c r="AH849" s="17">
        <f t="shared" ca="1" si="738"/>
        <v>1.9963702359346636E-2</v>
      </c>
      <c r="AI849" s="17">
        <f t="shared" ca="1" si="739"/>
        <v>2.0257826887661201E-2</v>
      </c>
      <c r="AJ849" s="17">
        <f t="shared" ca="1" si="740"/>
        <v>1.9038984587488761E-2</v>
      </c>
      <c r="AK849" s="17">
        <f t="shared" ca="1" si="741"/>
        <v>2.1159153633854677E-2</v>
      </c>
      <c r="AL849" s="17">
        <f t="shared" ca="1" si="742"/>
        <v>2.0309477756286221E-2</v>
      </c>
      <c r="AM849" s="17">
        <f t="shared" ca="1" si="743"/>
        <v>1.6829052258635846E-2</v>
      </c>
      <c r="AN849" s="17">
        <f t="shared" ca="1" si="744"/>
        <v>3.4953577280174786E-2</v>
      </c>
      <c r="AO849" s="17">
        <f t="shared" ca="1" si="745"/>
        <v>6.0301507537688481E-2</v>
      </c>
      <c r="AP849" s="17">
        <f t="shared" ca="1" si="746"/>
        <v>6.4702114029468349E-2</v>
      </c>
      <c r="AQ849" s="17">
        <f t="shared" ca="1" si="747"/>
        <v>3.2102728731942198E-2</v>
      </c>
      <c r="AS849" s="17">
        <f t="shared" ca="1" si="748"/>
        <v>3.557132995013923E-3</v>
      </c>
      <c r="AT849" s="17">
        <f t="shared" ca="1" si="749"/>
        <v>-2.4965331529069545E-2</v>
      </c>
      <c r="AU849" s="17">
        <f t="shared" ca="1" si="750"/>
        <v>2.1408697326906756E-2</v>
      </c>
      <c r="AV849" s="17">
        <f t="shared" ca="1" si="751"/>
        <v>1.7993251128778365E-2</v>
      </c>
      <c r="AW849" s="17">
        <f t="shared" ca="1" si="752"/>
        <v>7.2529168093258267E-3</v>
      </c>
      <c r="AX849" s="17">
        <f t="shared" ca="1" si="753"/>
        <v>1.436242727639514E-2</v>
      </c>
      <c r="AY849" s="17">
        <f t="shared" ca="1" si="754"/>
        <v>0</v>
      </c>
      <c r="AZ849" s="17">
        <f t="shared" ca="1" si="755"/>
        <v>1.5310726506044148E-2</v>
      </c>
      <c r="BA849" s="17">
        <f t="shared" ca="1" si="756"/>
        <v>3.1983267979026397E-2</v>
      </c>
      <c r="BB849" s="17">
        <f t="shared" ca="1" si="757"/>
        <v>-1.2565289051336026E-2</v>
      </c>
      <c r="BC849" s="17">
        <f t="shared" ca="1" si="758"/>
        <v>-8.3813053023683581E-3</v>
      </c>
      <c r="BD849" s="17">
        <f t="shared" ca="1" si="759"/>
        <v>-7.3446600495069014E-2</v>
      </c>
      <c r="BE849" s="17">
        <f t="shared" ca="1" si="760"/>
        <v>-2.0709286349354095E-3</v>
      </c>
      <c r="BG849" s="17">
        <f t="shared" ca="1" si="761"/>
        <v>1.434959242461642E-2</v>
      </c>
      <c r="BH849" s="17">
        <f t="shared" ca="1" si="762"/>
        <v>3.6330578621284193E-3</v>
      </c>
      <c r="BI849" s="17">
        <f t="shared" ca="1" si="763"/>
        <v>1.965116049382698E-2</v>
      </c>
      <c r="BJ849" s="17">
        <f t="shared" ca="1" si="764"/>
        <v>1.9864074738712434E-2</v>
      </c>
      <c r="BK849" s="17">
        <f t="shared" ca="1" si="765"/>
        <v>1.0918936367139587E-2</v>
      </c>
      <c r="BL849" s="17">
        <f t="shared" ca="1" si="766"/>
        <v>1.9864074738712434E-2</v>
      </c>
      <c r="BM849" s="17">
        <f t="shared" ca="1" si="767"/>
        <v>1.4571757010023001E-2</v>
      </c>
      <c r="BN849" s="17">
        <f t="shared" ca="1" si="768"/>
        <v>2.118381262753033E-2</v>
      </c>
      <c r="BO849" s="17">
        <f t="shared" ca="1" si="769"/>
        <v>1.2307576498927331E-2</v>
      </c>
      <c r="BP849" s="17">
        <f t="shared" ca="1" si="770"/>
        <v>1.9271505528182464E-2</v>
      </c>
      <c r="BQ849" s="17">
        <f t="shared" ca="1" si="771"/>
        <v>-3.8851067266280515E-2</v>
      </c>
      <c r="BR849" s="17">
        <f t="shared" ca="1" si="772"/>
        <v>-2.7113384814518193E-2</v>
      </c>
      <c r="BS849" s="17">
        <f t="shared" ca="1" si="773"/>
        <v>3.1845146734749585E-2</v>
      </c>
      <c r="BX849">
        <f>IF('Macrobond Imports'!FG848="","",'Macrobond Imports'!FG848)</f>
        <v>142.5</v>
      </c>
      <c r="BY849">
        <f>IF('Macrobond Imports'!AI848="","",'Macrobond Imports'!AI848)</f>
        <v>115.1</v>
      </c>
      <c r="CA849" s="37">
        <f t="shared" ca="1" si="774"/>
        <v>2.4442846872753554E-2</v>
      </c>
      <c r="CB849" s="37">
        <f t="shared" ca="1" si="775"/>
        <v>1.3204225352112742E-2</v>
      </c>
    </row>
    <row r="850" spans="1:80" x14ac:dyDescent="0.25">
      <c r="A850" s="10">
        <f>IF('Macrobond Imports'!A849="","",'Macrobond Imports'!A849)</f>
        <v>42948</v>
      </c>
      <c r="B850" s="9">
        <f>IF('Macrobond Imports'!B849="","",'Macrobond Imports'!B849)</f>
        <v>113.1</v>
      </c>
      <c r="C850" s="9">
        <f>IF('Macrobond Imports'!C849="","",'Macrobond Imports'!C849)</f>
        <v>111</v>
      </c>
      <c r="D850" s="9">
        <f>IF('Macrobond Imports'!Z849="","",'Macrobond Imports'!Z849)</f>
        <v>113.9</v>
      </c>
      <c r="E850" s="9">
        <f>IF('Macrobond Imports'!BH849="","",'Macrobond Imports'!BH849)</f>
        <v>112.6</v>
      </c>
      <c r="F850" s="9">
        <f>IF('Macrobond Imports'!BJ849="","",'Macrobond Imports'!BJ849)</f>
        <v>111.3</v>
      </c>
      <c r="G850" s="9">
        <f>IF('Macrobond Imports'!BK849="","",'Macrobond Imports'!BK849)</f>
        <v>112.6</v>
      </c>
      <c r="H850" s="9">
        <f>IF('Macrobond Imports'!BL849="","",'Macrobond Imports'!BL849)</f>
        <v>111.3</v>
      </c>
      <c r="I850" s="9">
        <f>IF('Macrobond Imports'!BS849="","",'Macrobond Imports'!BS849)</f>
        <v>105.6</v>
      </c>
      <c r="J850" s="9">
        <f>IF('Macrobond Imports'!AA849="","",'Macrobond Imports'!AA849)</f>
        <v>115.4</v>
      </c>
      <c r="K850" s="9">
        <f>IF('Macrobond Imports'!DF849="","",'Macrobond Imports'!DF849)</f>
        <v>190.5</v>
      </c>
      <c r="L850" s="9">
        <f>IF('Macrobond Imports'!EA849="","",'Macrobond Imports'!EA849)</f>
        <v>188.8</v>
      </c>
      <c r="M850" s="9">
        <f>IF('Macrobond Imports'!FA849="","",'Macrobond Imports'!FA849)</f>
        <v>169.1</v>
      </c>
      <c r="N850" s="9">
        <f>IF('Macrobond Imports'!FC849="","",'Macrobond Imports'!FC849)</f>
        <v>193.4</v>
      </c>
      <c r="P850" s="16">
        <f t="shared" si="721"/>
        <v>42948</v>
      </c>
      <c r="Q850" s="17">
        <f t="shared" si="722"/>
        <v>3.549245785270605E-3</v>
      </c>
      <c r="R850" s="17">
        <f t="shared" si="723"/>
        <v>5.4347826086955653E-3</v>
      </c>
      <c r="S850" s="17">
        <f t="shared" si="724"/>
        <v>2.640845070422726E-3</v>
      </c>
      <c r="T850" s="17">
        <f t="shared" si="725"/>
        <v>1.7793594306048099E-3</v>
      </c>
      <c r="U850" s="17">
        <f t="shared" si="726"/>
        <v>4.512635379061436E-3</v>
      </c>
      <c r="V850" s="17">
        <f t="shared" si="727"/>
        <v>1.7793594306048099E-3</v>
      </c>
      <c r="W850" s="17">
        <f t="shared" si="728"/>
        <v>2.7027027027026751E-3</v>
      </c>
      <c r="X850" s="17">
        <f t="shared" si="729"/>
        <v>9.4786729857809782E-4</v>
      </c>
      <c r="Y850" s="17">
        <f t="shared" si="730"/>
        <v>5.2264808362370019E-3</v>
      </c>
      <c r="Z850" s="17">
        <f t="shared" si="731"/>
        <v>5.2770448548813409E-3</v>
      </c>
      <c r="AA850" s="17">
        <f t="shared" si="732"/>
        <v>-5.7925223802001158E-3</v>
      </c>
      <c r="AB850" s="17">
        <f t="shared" si="733"/>
        <v>1.7448856799037404E-2</v>
      </c>
      <c r="AC850" s="17">
        <f t="shared" si="734"/>
        <v>2.5920165889061764E-3</v>
      </c>
      <c r="AE850" s="17">
        <f t="shared" ca="1" si="735"/>
        <v>2.5385312783318126E-2</v>
      </c>
      <c r="AF850" s="17">
        <f t="shared" ca="1" si="736"/>
        <v>3.0640668523676862E-2</v>
      </c>
      <c r="AG850" s="17">
        <f t="shared" ca="1" si="737"/>
        <v>2.2441651705565446E-2</v>
      </c>
      <c r="AH850" s="17">
        <f t="shared" ca="1" si="738"/>
        <v>2.1778584392014411E-2</v>
      </c>
      <c r="AI850" s="17">
        <f t="shared" ca="1" si="739"/>
        <v>2.5806451612903292E-2</v>
      </c>
      <c r="AJ850" s="17">
        <f t="shared" ca="1" si="740"/>
        <v>2.1778584392014411E-2</v>
      </c>
      <c r="AK850" s="17">
        <f t="shared" ca="1" si="741"/>
        <v>2.3919043238270321E-2</v>
      </c>
      <c r="AL850" s="17">
        <f t="shared" ca="1" si="742"/>
        <v>2.0289855072463725E-2</v>
      </c>
      <c r="AM850" s="17">
        <f t="shared" ca="1" si="743"/>
        <v>2.7604630454140855E-2</v>
      </c>
      <c r="AN850" s="17">
        <f t="shared" ca="1" si="744"/>
        <v>4.0983606557376984E-2</v>
      </c>
      <c r="AO850" s="17">
        <f t="shared" ca="1" si="745"/>
        <v>6.7873303167420795E-2</v>
      </c>
      <c r="AP850" s="17">
        <f t="shared" ca="1" si="746"/>
        <v>9.4498381877022641E-2</v>
      </c>
      <c r="AQ850" s="17">
        <f t="shared" ca="1" si="747"/>
        <v>3.2017075773745907E-2</v>
      </c>
      <c r="AS850" s="17">
        <f t="shared" ca="1" si="748"/>
        <v>2.1504607623900718E-2</v>
      </c>
      <c r="AT850" s="17">
        <f t="shared" ca="1" si="749"/>
        <v>2.5627992110731412E-2</v>
      </c>
      <c r="AU850" s="17">
        <f t="shared" ca="1" si="750"/>
        <v>1.7753672289819944E-2</v>
      </c>
      <c r="AV850" s="17">
        <f t="shared" ca="1" si="751"/>
        <v>1.4336688977973244E-2</v>
      </c>
      <c r="AW850" s="17">
        <f t="shared" ca="1" si="752"/>
        <v>2.1857116489855111E-2</v>
      </c>
      <c r="AX850" s="17">
        <f t="shared" ca="1" si="753"/>
        <v>1.4336688977973244E-2</v>
      </c>
      <c r="AY850" s="17">
        <f t="shared" ca="1" si="754"/>
        <v>2.1857116489855111E-2</v>
      </c>
      <c r="AZ850" s="17">
        <f t="shared" ca="1" si="755"/>
        <v>1.5296089629498466E-2</v>
      </c>
      <c r="BA850" s="17">
        <f t="shared" ca="1" si="756"/>
        <v>1.7520389421324944E-2</v>
      </c>
      <c r="BB850" s="17">
        <f t="shared" ca="1" si="757"/>
        <v>2.1275851213139241E-2</v>
      </c>
      <c r="BC850" s="17">
        <f t="shared" ca="1" si="758"/>
        <v>-6.3307635488946135E-3</v>
      </c>
      <c r="BD850" s="17">
        <f t="shared" ca="1" si="759"/>
        <v>5.8844124525090802E-2</v>
      </c>
      <c r="BE850" s="17">
        <f t="shared" ca="1" si="760"/>
        <v>1.0408447359118833E-2</v>
      </c>
      <c r="BG850" s="17">
        <f t="shared" ca="1" si="761"/>
        <v>2.1562722365574327E-2</v>
      </c>
      <c r="BH850" s="17">
        <f t="shared" ca="1" si="762"/>
        <v>7.2463531158339922E-3</v>
      </c>
      <c r="BI850" s="17">
        <f t="shared" ca="1" si="763"/>
        <v>2.8698095119531919E-2</v>
      </c>
      <c r="BJ850" s="17">
        <f t="shared" ca="1" si="764"/>
        <v>2.5338362403602099E-2</v>
      </c>
      <c r="BK850" s="17">
        <f t="shared" ca="1" si="765"/>
        <v>2.1917157303120494E-2</v>
      </c>
      <c r="BL850" s="17">
        <f t="shared" ca="1" si="766"/>
        <v>2.5338362403602099E-2</v>
      </c>
      <c r="BM850" s="17">
        <f t="shared" ca="1" si="767"/>
        <v>1.4532052988267985E-2</v>
      </c>
      <c r="BN850" s="17">
        <f t="shared" ca="1" si="768"/>
        <v>2.1163434903047174E-2</v>
      </c>
      <c r="BO850" s="17">
        <f t="shared" ca="1" si="769"/>
        <v>4.2928968595817851E-2</v>
      </c>
      <c r="BP850" s="17">
        <f t="shared" ca="1" si="770"/>
        <v>1.5936004031242179E-2</v>
      </c>
      <c r="BQ850" s="17">
        <f t="shared" ca="1" si="771"/>
        <v>-4.5029984268439405E-2</v>
      </c>
      <c r="BR850" s="17">
        <f t="shared" ca="1" si="772"/>
        <v>-9.395132891591329E-3</v>
      </c>
      <c r="BS850" s="17">
        <f t="shared" ca="1" si="773"/>
        <v>2.207555042683973E-2</v>
      </c>
      <c r="BX850">
        <f>IF('Macrobond Imports'!FG849="","",'Macrobond Imports'!FG849)</f>
        <v>144.4</v>
      </c>
      <c r="BY850">
        <f>IF('Macrobond Imports'!AI849="","",'Macrobond Imports'!AI849)</f>
        <v>115.7</v>
      </c>
      <c r="CA850" s="37">
        <f t="shared" ca="1" si="774"/>
        <v>8.1647940074906389E-2</v>
      </c>
      <c r="CB850" s="37">
        <f t="shared" ca="1" si="775"/>
        <v>1.848591549295775E-2</v>
      </c>
    </row>
    <row r="851" spans="1:80" x14ac:dyDescent="0.25">
      <c r="A851" s="10">
        <f>IF('Macrobond Imports'!A850="","",'Macrobond Imports'!A850)</f>
        <v>42979</v>
      </c>
      <c r="B851" s="9">
        <f>IF('Macrobond Imports'!B850="","",'Macrobond Imports'!B850)</f>
        <v>113.5</v>
      </c>
      <c r="C851" s="9">
        <f>IF('Macrobond Imports'!C850="","",'Macrobond Imports'!C850)</f>
        <v>111.8</v>
      </c>
      <c r="D851" s="9">
        <f>IF('Macrobond Imports'!Z850="","",'Macrobond Imports'!Z850)</f>
        <v>114</v>
      </c>
      <c r="E851" s="9">
        <f>IF('Macrobond Imports'!BH850="","",'Macrobond Imports'!BH850)</f>
        <v>112.7</v>
      </c>
      <c r="F851" s="9">
        <f>IF('Macrobond Imports'!BJ850="","",'Macrobond Imports'!BJ850)</f>
        <v>111.7</v>
      </c>
      <c r="G851" s="9">
        <f>IF('Macrobond Imports'!BK850="","",'Macrobond Imports'!BK850)</f>
        <v>112.7</v>
      </c>
      <c r="H851" s="9">
        <f>IF('Macrobond Imports'!BL850="","",'Macrobond Imports'!BL850)</f>
        <v>111.8</v>
      </c>
      <c r="I851" s="9">
        <f>IF('Macrobond Imports'!BS850="","",'Macrobond Imports'!BS850)</f>
        <v>105.8</v>
      </c>
      <c r="J851" s="9">
        <f>IF('Macrobond Imports'!AA850="","",'Macrobond Imports'!AA850)</f>
        <v>115.3</v>
      </c>
      <c r="K851" s="9">
        <f>IF('Macrobond Imports'!DF850="","",'Macrobond Imports'!DF850)</f>
        <v>191.9</v>
      </c>
      <c r="L851" s="9">
        <f>IF('Macrobond Imports'!EA850="","",'Macrobond Imports'!EA850)</f>
        <v>189.7</v>
      </c>
      <c r="M851" s="9">
        <f>IF('Macrobond Imports'!FA850="","",'Macrobond Imports'!FA850)</f>
        <v>174.2</v>
      </c>
      <c r="N851" s="9">
        <f>IF('Macrobond Imports'!FC850="","",'Macrobond Imports'!FC850)</f>
        <v>194.1</v>
      </c>
      <c r="P851" s="16">
        <f t="shared" si="721"/>
        <v>42979</v>
      </c>
      <c r="Q851" s="17">
        <f t="shared" si="722"/>
        <v>3.5366931918656697E-3</v>
      </c>
      <c r="R851" s="17">
        <f t="shared" si="723"/>
        <v>7.2072072072071336E-3</v>
      </c>
      <c r="S851" s="17">
        <f t="shared" si="724"/>
        <v>8.7796312554866418E-4</v>
      </c>
      <c r="T851" s="17">
        <f t="shared" si="725"/>
        <v>8.8809946714030197E-4</v>
      </c>
      <c r="U851" s="17">
        <f t="shared" si="726"/>
        <v>3.5938903863432792E-3</v>
      </c>
      <c r="V851" s="17">
        <f t="shared" si="727"/>
        <v>8.8809946714030197E-4</v>
      </c>
      <c r="W851" s="17">
        <f t="shared" si="728"/>
        <v>4.4923629829289879E-3</v>
      </c>
      <c r="X851" s="17">
        <f t="shared" si="729"/>
        <v>1.8939393939394478E-3</v>
      </c>
      <c r="Y851" s="17">
        <f t="shared" si="730"/>
        <v>-8.6655112651656818E-4</v>
      </c>
      <c r="Z851" s="17">
        <f t="shared" si="731"/>
        <v>7.3490813648293685E-3</v>
      </c>
      <c r="AA851" s="17">
        <f t="shared" si="732"/>
        <v>4.7669491525421659E-3</v>
      </c>
      <c r="AB851" s="17">
        <f t="shared" si="733"/>
        <v>3.0159668835008757E-2</v>
      </c>
      <c r="AC851" s="17">
        <f t="shared" si="734"/>
        <v>3.6194415718717732E-3</v>
      </c>
      <c r="AE851" s="17">
        <f t="shared" ca="1" si="735"/>
        <v>2.6220614828209809E-2</v>
      </c>
      <c r="AF851" s="17">
        <f t="shared" ca="1" si="736"/>
        <v>3.4227567067530051E-2</v>
      </c>
      <c r="AG851" s="17">
        <f t="shared" ca="1" si="737"/>
        <v>2.0590868397493356E-2</v>
      </c>
      <c r="AH851" s="17">
        <f t="shared" ca="1" si="738"/>
        <v>2.0833333333333259E-2</v>
      </c>
      <c r="AI851" s="17">
        <f t="shared" ca="1" si="739"/>
        <v>2.6654411764705843E-2</v>
      </c>
      <c r="AJ851" s="17">
        <f t="shared" ca="1" si="740"/>
        <v>2.0833333333333259E-2</v>
      </c>
      <c r="AK851" s="17">
        <f t="shared" ca="1" si="741"/>
        <v>2.6629935720844822E-2</v>
      </c>
      <c r="AL851" s="17">
        <f t="shared" ca="1" si="742"/>
        <v>2.1235521235521304E-2</v>
      </c>
      <c r="AM851" s="17">
        <f t="shared" ca="1" si="743"/>
        <v>2.1257750221434835E-2</v>
      </c>
      <c r="AN851" s="17">
        <f t="shared" ca="1" si="744"/>
        <v>4.4637996733805307E-2</v>
      </c>
      <c r="AO851" s="17">
        <f t="shared" ca="1" si="745"/>
        <v>7.9067121729237577E-2</v>
      </c>
      <c r="AP851" s="17">
        <f t="shared" ca="1" si="746"/>
        <v>0.10884786760025467</v>
      </c>
      <c r="AQ851" s="17">
        <f t="shared" ca="1" si="747"/>
        <v>3.4648187633262273E-2</v>
      </c>
      <c r="AS851" s="17">
        <f t="shared" ca="1" si="748"/>
        <v>3.2356945689359762E-2</v>
      </c>
      <c r="AT851" s="17">
        <f t="shared" ca="1" si="749"/>
        <v>5.551683487364989E-2</v>
      </c>
      <c r="AU851" s="17">
        <f t="shared" ca="1" si="750"/>
        <v>1.7737927003278253E-2</v>
      </c>
      <c r="AV851" s="17">
        <f t="shared" ca="1" si="751"/>
        <v>1.4323854390639212E-2</v>
      </c>
      <c r="AW851" s="17">
        <f t="shared" ca="1" si="752"/>
        <v>3.6626266396839968E-2</v>
      </c>
      <c r="AX851" s="17">
        <f t="shared" ca="1" si="753"/>
        <v>1.4323854390639212E-2</v>
      </c>
      <c r="AY851" s="17">
        <f t="shared" ca="1" si="754"/>
        <v>3.2858979633406671E-2</v>
      </c>
      <c r="AZ851" s="17">
        <f t="shared" ca="1" si="755"/>
        <v>1.5266899670803413E-2</v>
      </c>
      <c r="BA851" s="17">
        <f t="shared" ca="1" si="756"/>
        <v>2.465758357918113E-2</v>
      </c>
      <c r="BB851" s="17">
        <f t="shared" ca="1" si="757"/>
        <v>5.1630181448907964E-2</v>
      </c>
      <c r="BC851" s="17">
        <f t="shared" ca="1" si="758"/>
        <v>1.2752230083590055E-2</v>
      </c>
      <c r="BD851" s="17">
        <f t="shared" ca="1" si="759"/>
        <v>0.2304120672637775</v>
      </c>
      <c r="BE851" s="17">
        <f t="shared" ca="1" si="760"/>
        <v>2.0876123234344846E-2</v>
      </c>
      <c r="BG851" s="17">
        <f t="shared" ca="1" si="761"/>
        <v>2.5133669838880213E-2</v>
      </c>
      <c r="BH851" s="17">
        <f t="shared" ca="1" si="762"/>
        <v>1.997227138787494E-2</v>
      </c>
      <c r="BI851" s="17">
        <f t="shared" ca="1" si="763"/>
        <v>2.6844444444444671E-2</v>
      </c>
      <c r="BJ851" s="17">
        <f t="shared" ca="1" si="764"/>
        <v>2.3475498712324683E-2</v>
      </c>
      <c r="BK851" s="17">
        <f t="shared" ca="1" si="765"/>
        <v>2.7408506559596146E-2</v>
      </c>
      <c r="BL851" s="17">
        <f t="shared" ca="1" si="766"/>
        <v>2.1640491463733369E-2</v>
      </c>
      <c r="BM851" s="17">
        <f t="shared" ca="1" si="767"/>
        <v>2.3667820069203982E-2</v>
      </c>
      <c r="BN851" s="17">
        <f t="shared" ca="1" si="768"/>
        <v>2.3076163770569424E-2</v>
      </c>
      <c r="BO851" s="17">
        <f t="shared" ca="1" si="769"/>
        <v>2.8342263776436338E-2</v>
      </c>
      <c r="BP851" s="17">
        <f t="shared" ca="1" si="770"/>
        <v>3.0923266425912033E-2</v>
      </c>
      <c r="BQ851" s="17">
        <f t="shared" ca="1" si="771"/>
        <v>3.2395316966028709E-2</v>
      </c>
      <c r="BR851" s="17">
        <f t="shared" ca="1" si="772"/>
        <v>9.20061938422152E-2</v>
      </c>
      <c r="BS851" s="17">
        <f t="shared" ca="1" si="773"/>
        <v>1.9868795620240132E-2</v>
      </c>
      <c r="BX851">
        <f>IF('Macrobond Imports'!FG850="","",'Macrobond Imports'!FG850)</f>
        <v>146.5</v>
      </c>
      <c r="BY851">
        <f>IF('Macrobond Imports'!AI850="","",'Macrobond Imports'!AI850)</f>
        <v>116.6</v>
      </c>
      <c r="CA851" s="37">
        <f t="shared" ca="1" si="774"/>
        <v>6.7784256559766831E-2</v>
      </c>
      <c r="CB851" s="37">
        <f t="shared" ca="1" si="775"/>
        <v>3.3687943262411313E-2</v>
      </c>
    </row>
    <row r="852" spans="1:80" x14ac:dyDescent="0.25">
      <c r="A852" s="10">
        <f>IF('Macrobond Imports'!A851="","",'Macrobond Imports'!A851)</f>
        <v>43009</v>
      </c>
      <c r="B852" s="9">
        <f>IF('Macrobond Imports'!B851="","",'Macrobond Imports'!B851)</f>
        <v>113.9</v>
      </c>
      <c r="C852" s="9">
        <f>IF('Macrobond Imports'!C851="","",'Macrobond Imports'!C851)</f>
        <v>112.2</v>
      </c>
      <c r="D852" s="9">
        <f>IF('Macrobond Imports'!Z851="","",'Macrobond Imports'!Z851)</f>
        <v>114.5</v>
      </c>
      <c r="E852" s="9">
        <f>IF('Macrobond Imports'!BH851="","",'Macrobond Imports'!BH851)</f>
        <v>113.2</v>
      </c>
      <c r="F852" s="9">
        <f>IF('Macrobond Imports'!BJ851="","",'Macrobond Imports'!BJ851)</f>
        <v>112.1</v>
      </c>
      <c r="G852" s="9">
        <f>IF('Macrobond Imports'!BK851="","",'Macrobond Imports'!BK851)</f>
        <v>113.2</v>
      </c>
      <c r="H852" s="9">
        <f>IF('Macrobond Imports'!BL851="","",'Macrobond Imports'!BL851)</f>
        <v>112.1</v>
      </c>
      <c r="I852" s="9">
        <f>IF('Macrobond Imports'!BS851="","",'Macrobond Imports'!BS851)</f>
        <v>106.1</v>
      </c>
      <c r="J852" s="9">
        <f>IF('Macrobond Imports'!AA851="","",'Macrobond Imports'!AA851)</f>
        <v>116.1</v>
      </c>
      <c r="K852" s="9">
        <f>IF('Macrobond Imports'!DF851="","",'Macrobond Imports'!DF851)</f>
        <v>193</v>
      </c>
      <c r="L852" s="9">
        <f>IF('Macrobond Imports'!EA851="","",'Macrobond Imports'!EA851)</f>
        <v>189.1</v>
      </c>
      <c r="M852" s="9">
        <f>IF('Macrobond Imports'!FA851="","",'Macrobond Imports'!FA851)</f>
        <v>176.2</v>
      </c>
      <c r="N852" s="9">
        <f>IF('Macrobond Imports'!FC851="","",'Macrobond Imports'!FC851)</f>
        <v>195</v>
      </c>
      <c r="P852" s="16">
        <f t="shared" si="721"/>
        <v>43009</v>
      </c>
      <c r="Q852" s="17">
        <f t="shared" si="722"/>
        <v>3.5242290748900285E-3</v>
      </c>
      <c r="R852" s="17">
        <f t="shared" si="723"/>
        <v>3.5778175313059268E-3</v>
      </c>
      <c r="S852" s="17">
        <f t="shared" si="724"/>
        <v>4.3859649122806044E-3</v>
      </c>
      <c r="T852" s="17">
        <f t="shared" si="725"/>
        <v>4.4365572315883117E-3</v>
      </c>
      <c r="U852" s="17">
        <f t="shared" si="726"/>
        <v>3.5810205908684001E-3</v>
      </c>
      <c r="V852" s="17">
        <f t="shared" si="727"/>
        <v>4.4365572315883117E-3</v>
      </c>
      <c r="W852" s="17">
        <f t="shared" si="728"/>
        <v>2.6833631484795006E-3</v>
      </c>
      <c r="X852" s="17">
        <f t="shared" si="729"/>
        <v>2.835538752362865E-3</v>
      </c>
      <c r="Y852" s="17">
        <f t="shared" si="730"/>
        <v>6.9384215091066181E-3</v>
      </c>
      <c r="Z852" s="17">
        <f t="shared" si="731"/>
        <v>5.7321521625846028E-3</v>
      </c>
      <c r="AA852" s="17">
        <f t="shared" si="732"/>
        <v>-3.162888771744865E-3</v>
      </c>
      <c r="AB852" s="17">
        <f t="shared" si="733"/>
        <v>1.1481056257175659E-2</v>
      </c>
      <c r="AC852" s="17">
        <f t="shared" si="734"/>
        <v>4.6367851622874934E-3</v>
      </c>
      <c r="AE852" s="17">
        <f t="shared" ca="1" si="735"/>
        <v>2.7051397655545539E-2</v>
      </c>
      <c r="AF852" s="17">
        <f t="shared" ca="1" si="736"/>
        <v>3.410138248847927E-2</v>
      </c>
      <c r="AG852" s="17">
        <f t="shared" ca="1" si="737"/>
        <v>2.415026833631484E-2</v>
      </c>
      <c r="AH852" s="17">
        <f t="shared" ca="1" si="738"/>
        <v>2.4434389140271628E-2</v>
      </c>
      <c r="AI852" s="17">
        <f t="shared" ca="1" si="739"/>
        <v>2.7497708524289566E-2</v>
      </c>
      <c r="AJ852" s="17">
        <f t="shared" ca="1" si="740"/>
        <v>2.4434389140271628E-2</v>
      </c>
      <c r="AK852" s="17">
        <f t="shared" ca="1" si="741"/>
        <v>2.7497708524289566E-2</v>
      </c>
      <c r="AL852" s="17">
        <f t="shared" ca="1" si="742"/>
        <v>2.3143683702989248E-2</v>
      </c>
      <c r="AM852" s="17">
        <f t="shared" ca="1" si="743"/>
        <v>2.6525198938992078E-2</v>
      </c>
      <c r="AN852" s="17">
        <f t="shared" ca="1" si="744"/>
        <v>4.7774158523344212E-2</v>
      </c>
      <c r="AO852" s="17">
        <f t="shared" ca="1" si="745"/>
        <v>8.6781609195402343E-2</v>
      </c>
      <c r="AP852" s="17">
        <f t="shared" ca="1" si="746"/>
        <v>0.10747957259585172</v>
      </c>
      <c r="AQ852" s="17">
        <f t="shared" ca="1" si="747"/>
        <v>3.7786056412985491E-2</v>
      </c>
      <c r="AS852" s="17">
        <f t="shared" ca="1" si="748"/>
        <v>4.3276036861308986E-2</v>
      </c>
      <c r="AT852" s="17">
        <f t="shared" ca="1" si="749"/>
        <v>6.6829789372859993E-2</v>
      </c>
      <c r="AU852" s="17">
        <f t="shared" ca="1" si="750"/>
        <v>3.2068733251014114E-2</v>
      </c>
      <c r="AV852" s="17">
        <f t="shared" ca="1" si="751"/>
        <v>2.8775143192655062E-2</v>
      </c>
      <c r="AW852" s="17">
        <f t="shared" ca="1" si="752"/>
        <v>4.7763846355721729E-2</v>
      </c>
      <c r="AX852" s="17">
        <f t="shared" ca="1" si="753"/>
        <v>2.8775143192655062E-2</v>
      </c>
      <c r="AY852" s="17">
        <f t="shared" ca="1" si="754"/>
        <v>4.0232780033568671E-2</v>
      </c>
      <c r="AZ852" s="17">
        <f t="shared" ca="1" si="755"/>
        <v>2.2943617728028887E-2</v>
      </c>
      <c r="BA852" s="17">
        <f t="shared" ca="1" si="756"/>
        <v>4.6071395734285758E-2</v>
      </c>
      <c r="BB852" s="17">
        <f t="shared" ca="1" si="757"/>
        <v>7.5950715798787538E-2</v>
      </c>
      <c r="BC852" s="17">
        <f t="shared" ca="1" si="758"/>
        <v>-1.6744789690460338E-2</v>
      </c>
      <c r="BD852" s="17">
        <f t="shared" ca="1" si="759"/>
        <v>0.26327976142539411</v>
      </c>
      <c r="BE852" s="17">
        <f t="shared" ca="1" si="760"/>
        <v>4.426214492065994E-2</v>
      </c>
      <c r="BG852" s="17">
        <f t="shared" ca="1" si="761"/>
        <v>2.3223879937785741E-2</v>
      </c>
      <c r="BH852" s="17">
        <f t="shared" ca="1" si="762"/>
        <v>1.9900009802960472E-2</v>
      </c>
      <c r="BI852" s="17">
        <f t="shared" ca="1" si="763"/>
        <v>2.672488057013056E-2</v>
      </c>
      <c r="BJ852" s="17">
        <f t="shared" ca="1" si="764"/>
        <v>2.3369997947548127E-2</v>
      </c>
      <c r="BK852" s="17">
        <f t="shared" ca="1" si="765"/>
        <v>2.7308712300815108E-2</v>
      </c>
      <c r="BL852" s="17">
        <f t="shared" ca="1" si="766"/>
        <v>2.1543367346938735E-2</v>
      </c>
      <c r="BM852" s="17">
        <f t="shared" ca="1" si="767"/>
        <v>1.9918026134242206E-2</v>
      </c>
      <c r="BN852" s="17">
        <f t="shared" ca="1" si="768"/>
        <v>1.9120026145187152E-2</v>
      </c>
      <c r="BO852" s="17">
        <f t="shared" ca="1" si="769"/>
        <v>3.9003454041058427E-2</v>
      </c>
      <c r="BP852" s="17">
        <f t="shared" ca="1" si="770"/>
        <v>3.0742976716205517E-2</v>
      </c>
      <c r="BQ852" s="17">
        <f t="shared" ca="1" si="771"/>
        <v>-1.257190226235172E-2</v>
      </c>
      <c r="BR852" s="17">
        <f t="shared" ca="1" si="772"/>
        <v>8.1894707203282957E-2</v>
      </c>
      <c r="BS852" s="17">
        <f t="shared" ca="1" si="773"/>
        <v>2.083277403420225E-2</v>
      </c>
      <c r="BX852">
        <f>IF('Macrobond Imports'!FG851="","",'Macrobond Imports'!FG851)</f>
        <v>149</v>
      </c>
      <c r="BY852">
        <f>IF('Macrobond Imports'!AI851="","",'Macrobond Imports'!AI851)</f>
        <v>117.1</v>
      </c>
      <c r="CA852" s="37">
        <f t="shared" ca="1" si="774"/>
        <v>2.5464556090846413E-2</v>
      </c>
      <c r="CB852" s="37">
        <f t="shared" ca="1" si="775"/>
        <v>3.3539276257722905E-2</v>
      </c>
    </row>
    <row r="853" spans="1:80" x14ac:dyDescent="0.25">
      <c r="A853" s="10">
        <f>IF('Macrobond Imports'!A852="","",'Macrobond Imports'!A852)</f>
        <v>43040</v>
      </c>
      <c r="B853" s="9">
        <f>IF('Macrobond Imports'!B852="","",'Macrobond Imports'!B852)</f>
        <v>114.3</v>
      </c>
      <c r="C853" s="9">
        <f>IF('Macrobond Imports'!C852="","",'Macrobond Imports'!C852)</f>
        <v>112.9</v>
      </c>
      <c r="D853" s="9">
        <f>IF('Macrobond Imports'!Z852="","",'Macrobond Imports'!Z852)</f>
        <v>114.7</v>
      </c>
      <c r="E853" s="9">
        <f>IF('Macrobond Imports'!BH852="","",'Macrobond Imports'!BH852)</f>
        <v>113.4</v>
      </c>
      <c r="F853" s="9">
        <f>IF('Macrobond Imports'!BJ852="","",'Macrobond Imports'!BJ852)</f>
        <v>112.5</v>
      </c>
      <c r="G853" s="9">
        <f>IF('Macrobond Imports'!BK852="","",'Macrobond Imports'!BK852)</f>
        <v>113.4</v>
      </c>
      <c r="H853" s="9">
        <f>IF('Macrobond Imports'!BL852="","",'Macrobond Imports'!BL852)</f>
        <v>112.7</v>
      </c>
      <c r="I853" s="9">
        <f>IF('Macrobond Imports'!BS852="","",'Macrobond Imports'!BS852)</f>
        <v>106.4</v>
      </c>
      <c r="J853" s="9">
        <f>IF('Macrobond Imports'!AA852="","",'Macrobond Imports'!AA852)</f>
        <v>115.9</v>
      </c>
      <c r="K853" s="9">
        <f>IF('Macrobond Imports'!DF852="","",'Macrobond Imports'!DF852)</f>
        <v>194.2</v>
      </c>
      <c r="L853" s="9">
        <f>IF('Macrobond Imports'!EA852="","",'Macrobond Imports'!EA852)</f>
        <v>194.2</v>
      </c>
      <c r="M853" s="9">
        <f>IF('Macrobond Imports'!FA852="","",'Macrobond Imports'!FA852)</f>
        <v>179.2</v>
      </c>
      <c r="N853" s="9">
        <f>IF('Macrobond Imports'!FC852="","",'Macrobond Imports'!FC852)</f>
        <v>195.9</v>
      </c>
      <c r="P853" s="16">
        <f t="shared" si="721"/>
        <v>43040</v>
      </c>
      <c r="Q853" s="17">
        <f t="shared" si="722"/>
        <v>3.5118525021948788E-3</v>
      </c>
      <c r="R853" s="17">
        <f t="shared" si="723"/>
        <v>6.2388591800357496E-3</v>
      </c>
      <c r="S853" s="17">
        <f t="shared" si="724"/>
        <v>1.7467248908296096E-3</v>
      </c>
      <c r="T853" s="17">
        <f t="shared" si="725"/>
        <v>1.7667844522968323E-3</v>
      </c>
      <c r="U853" s="17">
        <f t="shared" si="726"/>
        <v>3.5682426404997081E-3</v>
      </c>
      <c r="V853" s="17">
        <f t="shared" si="727"/>
        <v>1.7667844522968323E-3</v>
      </c>
      <c r="W853" s="17">
        <f t="shared" si="728"/>
        <v>5.3523639607493401E-3</v>
      </c>
      <c r="X853" s="17">
        <f t="shared" si="729"/>
        <v>2.827521206409056E-3</v>
      </c>
      <c r="Y853" s="17">
        <f t="shared" si="730"/>
        <v>-1.7226528854434875E-3</v>
      </c>
      <c r="Z853" s="17">
        <f t="shared" si="731"/>
        <v>6.2176165803107253E-3</v>
      </c>
      <c r="AA853" s="17">
        <f t="shared" si="732"/>
        <v>2.6969857218402948E-2</v>
      </c>
      <c r="AB853" s="17">
        <f t="shared" si="733"/>
        <v>1.7026106696935273E-2</v>
      </c>
      <c r="AC853" s="17">
        <f t="shared" si="734"/>
        <v>4.6153846153846878E-3</v>
      </c>
      <c r="AE853" s="17">
        <f t="shared" ca="1" si="735"/>
        <v>2.8802880288028909E-2</v>
      </c>
      <c r="AF853" s="17">
        <f t="shared" ca="1" si="736"/>
        <v>4.151291512915134E-2</v>
      </c>
      <c r="AG853" s="17">
        <f t="shared" ca="1" si="737"/>
        <v>2.3193577163247214E-2</v>
      </c>
      <c r="AH853" s="17">
        <f t="shared" ca="1" si="738"/>
        <v>2.3465703971119245E-2</v>
      </c>
      <c r="AI853" s="17">
        <f t="shared" ca="1" si="739"/>
        <v>2.9277218664226945E-2</v>
      </c>
      <c r="AJ853" s="17">
        <f t="shared" ca="1" si="740"/>
        <v>2.4390243902439046E-2</v>
      </c>
      <c r="AK853" s="17">
        <f t="shared" ca="1" si="741"/>
        <v>3.2051282051282159E-2</v>
      </c>
      <c r="AL853" s="17">
        <f t="shared" ca="1" si="742"/>
        <v>2.4061597690086645E-2</v>
      </c>
      <c r="AM853" s="17">
        <f t="shared" ca="1" si="743"/>
        <v>2.1145374449339283E-2</v>
      </c>
      <c r="AN853" s="17">
        <f t="shared" ca="1" si="744"/>
        <v>5.3145336225596473E-2</v>
      </c>
      <c r="AO853" s="17">
        <f t="shared" ca="1" si="745"/>
        <v>0.11098398169336376</v>
      </c>
      <c r="AP853" s="17">
        <f t="shared" ca="1" si="746"/>
        <v>0.13489550348321711</v>
      </c>
      <c r="AQ853" s="17">
        <f t="shared" ca="1" si="747"/>
        <v>3.8155802861685295E-2</v>
      </c>
      <c r="AS853" s="17">
        <f t="shared" ca="1" si="748"/>
        <v>4.3120551374268734E-2</v>
      </c>
      <c r="AT853" s="17">
        <f t="shared" ca="1" si="749"/>
        <v>7.0246589472091836E-2</v>
      </c>
      <c r="AU853" s="17">
        <f t="shared" ca="1" si="750"/>
        <v>2.8392203028978047E-2</v>
      </c>
      <c r="AV853" s="17">
        <f t="shared" ca="1" si="751"/>
        <v>2.8723488778325867E-2</v>
      </c>
      <c r="AW853" s="17">
        <f t="shared" ca="1" si="752"/>
        <v>4.3829177983777168E-2</v>
      </c>
      <c r="AX853" s="17">
        <f t="shared" ca="1" si="753"/>
        <v>2.8723488778325867E-2</v>
      </c>
      <c r="AY853" s="17">
        <f t="shared" ca="1" si="754"/>
        <v>5.1271780813575196E-2</v>
      </c>
      <c r="AZ853" s="17">
        <f t="shared" ca="1" si="755"/>
        <v>3.0649125368596097E-2</v>
      </c>
      <c r="BA853" s="17">
        <f t="shared" ca="1" si="756"/>
        <v>1.7443984862299589E-2</v>
      </c>
      <c r="BB853" s="17">
        <f t="shared" ca="1" si="757"/>
        <v>7.9983156479151996E-2</v>
      </c>
      <c r="BC853" s="17">
        <f t="shared" ca="1" si="758"/>
        <v>0.11940938185180539</v>
      </c>
      <c r="BD853" s="17">
        <f t="shared" ca="1" si="759"/>
        <v>0.26118149815062064</v>
      </c>
      <c r="BE853" s="17">
        <f t="shared" ca="1" si="760"/>
        <v>5.2717554392643917E-2</v>
      </c>
      <c r="BG853" s="17">
        <f t="shared" ca="1" si="761"/>
        <v>3.2256000000000062E-2</v>
      </c>
      <c r="BH853" s="17">
        <f t="shared" ca="1" si="762"/>
        <v>4.7699795086178165E-2</v>
      </c>
      <c r="BI853" s="17">
        <f t="shared" ca="1" si="763"/>
        <v>2.3059109331890149E-2</v>
      </c>
      <c r="BJ853" s="17">
        <f t="shared" ca="1" si="764"/>
        <v>2.1504761360061853E-2</v>
      </c>
      <c r="BK853" s="17">
        <f t="shared" ca="1" si="765"/>
        <v>3.2784718091083187E-2</v>
      </c>
      <c r="BL853" s="17">
        <f t="shared" ca="1" si="766"/>
        <v>2.1504761360061853E-2</v>
      </c>
      <c r="BM853" s="17">
        <f t="shared" ca="1" si="767"/>
        <v>3.6460105642911245E-2</v>
      </c>
      <c r="BN853" s="17">
        <f t="shared" ca="1" si="768"/>
        <v>2.2943804305396887E-2</v>
      </c>
      <c r="BO853" s="17">
        <f t="shared" ca="1" si="769"/>
        <v>1.748218642464261E-2</v>
      </c>
      <c r="BP853" s="17">
        <f t="shared" ca="1" si="770"/>
        <v>5.0219366336909266E-2</v>
      </c>
      <c r="BQ853" s="17">
        <f t="shared" ca="1" si="771"/>
        <v>5.4667087635186906E-2</v>
      </c>
      <c r="BR853" s="17">
        <f t="shared" ca="1" si="772"/>
        <v>0.15559275667362038</v>
      </c>
      <c r="BS853" s="17">
        <f t="shared" ca="1" si="773"/>
        <v>3.1346066866771993E-2</v>
      </c>
      <c r="BX853">
        <f>IF('Macrobond Imports'!FG852="","",'Macrobond Imports'!FG852)</f>
        <v>156.30000000000001</v>
      </c>
      <c r="BY853">
        <f>IF('Macrobond Imports'!AI852="","",'Macrobond Imports'!AI852)</f>
        <v>118.2</v>
      </c>
      <c r="CA853" s="37">
        <f t="shared" ca="1" si="774"/>
        <v>0.1400437636761489</v>
      </c>
      <c r="CB853" s="37">
        <f t="shared" ca="1" si="775"/>
        <v>3.7752414398595224E-2</v>
      </c>
    </row>
    <row r="854" spans="1:80" x14ac:dyDescent="0.25">
      <c r="A854" s="10">
        <f>IF('Macrobond Imports'!A853="","",'Macrobond Imports'!A853)</f>
        <v>43070</v>
      </c>
      <c r="B854" s="9">
        <f>IF('Macrobond Imports'!B853="","",'Macrobond Imports'!B853)</f>
        <v>114.4</v>
      </c>
      <c r="C854" s="9">
        <f>IF('Macrobond Imports'!C853="","",'Macrobond Imports'!C853)</f>
        <v>113.3</v>
      </c>
      <c r="D854" s="9">
        <f>IF('Macrobond Imports'!Z853="","",'Macrobond Imports'!Z853)</f>
        <v>114.6</v>
      </c>
      <c r="E854" s="9">
        <f>IF('Macrobond Imports'!BH853="","",'Macrobond Imports'!BH853)</f>
        <v>113.4</v>
      </c>
      <c r="F854" s="9">
        <f>IF('Macrobond Imports'!BJ853="","",'Macrobond Imports'!BJ853)</f>
        <v>112.6</v>
      </c>
      <c r="G854" s="9">
        <f>IF('Macrobond Imports'!BK853="","",'Macrobond Imports'!BK853)</f>
        <v>113.3</v>
      </c>
      <c r="H854" s="9">
        <f>IF('Macrobond Imports'!BL853="","",'Macrobond Imports'!BL853)</f>
        <v>112.9</v>
      </c>
      <c r="I854" s="9">
        <f>IF('Macrobond Imports'!BS853="","",'Macrobond Imports'!BS853)</f>
        <v>106.5</v>
      </c>
      <c r="J854" s="9">
        <f>IF('Macrobond Imports'!AA853="","",'Macrobond Imports'!AA853)</f>
        <v>115.4</v>
      </c>
      <c r="K854" s="9">
        <f>IF('Macrobond Imports'!DF853="","",'Macrobond Imports'!DF853)</f>
        <v>195</v>
      </c>
      <c r="L854" s="9">
        <f>IF('Macrobond Imports'!EA853="","",'Macrobond Imports'!EA853)</f>
        <v>195.9</v>
      </c>
      <c r="M854" s="9">
        <f>IF('Macrobond Imports'!FA853="","",'Macrobond Imports'!FA853)</f>
        <v>182</v>
      </c>
      <c r="N854" s="9">
        <f>IF('Macrobond Imports'!FC853="","",'Macrobond Imports'!FC853)</f>
        <v>196.2</v>
      </c>
      <c r="P854" s="16">
        <f t="shared" si="721"/>
        <v>43070</v>
      </c>
      <c r="Q854" s="17">
        <f t="shared" si="722"/>
        <v>8.7489063867018935E-4</v>
      </c>
      <c r="R854" s="17">
        <f t="shared" si="723"/>
        <v>3.5429583702391021E-3</v>
      </c>
      <c r="S854" s="17">
        <f t="shared" si="724"/>
        <v>-8.7183958151704211E-4</v>
      </c>
      <c r="T854" s="17">
        <f t="shared" si="725"/>
        <v>0</v>
      </c>
      <c r="U854" s="17">
        <f t="shared" si="726"/>
        <v>8.8888888888893902E-4</v>
      </c>
      <c r="V854" s="17">
        <f t="shared" si="727"/>
        <v>-8.8183421516763172E-4</v>
      </c>
      <c r="W854" s="17">
        <f t="shared" si="728"/>
        <v>1.7746228926354135E-3</v>
      </c>
      <c r="X854" s="17">
        <f t="shared" si="729"/>
        <v>9.3984962406001848E-4</v>
      </c>
      <c r="Y854" s="17">
        <f t="shared" si="730"/>
        <v>-4.3140638481449223E-3</v>
      </c>
      <c r="Z854" s="17">
        <f t="shared" si="731"/>
        <v>4.1194644696189719E-3</v>
      </c>
      <c r="AA854" s="17">
        <f t="shared" si="732"/>
        <v>8.7538619979403709E-3</v>
      </c>
      <c r="AB854" s="17">
        <f t="shared" si="733"/>
        <v>1.5625E-2</v>
      </c>
      <c r="AC854" s="17">
        <f t="shared" si="734"/>
        <v>1.5313935681469104E-3</v>
      </c>
      <c r="AE854" s="17">
        <f t="shared" ca="1" si="735"/>
        <v>2.6929982046678624E-2</v>
      </c>
      <c r="AF854" s="17">
        <f t="shared" ca="1" si="736"/>
        <v>3.6596523330283626E-2</v>
      </c>
      <c r="AG854" s="17">
        <f t="shared" ca="1" si="737"/>
        <v>2.1390374331550666E-2</v>
      </c>
      <c r="AH854" s="17">
        <f t="shared" ca="1" si="738"/>
        <v>2.2542831379621209E-2</v>
      </c>
      <c r="AI854" s="17">
        <f t="shared" ca="1" si="739"/>
        <v>2.7372262773722733E-2</v>
      </c>
      <c r="AJ854" s="17">
        <f t="shared" ca="1" si="740"/>
        <v>2.1641118124436254E-2</v>
      </c>
      <c r="AK854" s="17">
        <f t="shared" ca="1" si="741"/>
        <v>2.9170464904284543E-2</v>
      </c>
      <c r="AL854" s="17">
        <f t="shared" ca="1" si="742"/>
        <v>2.3054755043227626E-2</v>
      </c>
      <c r="AM854" s="17">
        <f t="shared" ca="1" si="743"/>
        <v>1.763668430335108E-2</v>
      </c>
      <c r="AN854" s="17">
        <f t="shared" ca="1" si="744"/>
        <v>5.1212938005390729E-2</v>
      </c>
      <c r="AO854" s="17">
        <f t="shared" ca="1" si="745"/>
        <v>4.703367183324425E-2</v>
      </c>
      <c r="AP854" s="17">
        <f t="shared" ca="1" si="746"/>
        <v>0.13821138211382111</v>
      </c>
      <c r="AQ854" s="17">
        <f t="shared" ca="1" si="747"/>
        <v>3.6450079239302546E-2</v>
      </c>
      <c r="AS854" s="17">
        <f t="shared" ca="1" si="748"/>
        <v>3.2097323259562272E-2</v>
      </c>
      <c r="AT854" s="17">
        <f t="shared" ca="1" si="749"/>
        <v>5.4757021736225875E-2</v>
      </c>
      <c r="AU854" s="17">
        <f t="shared" ca="1" si="750"/>
        <v>2.1219420507823106E-2</v>
      </c>
      <c r="AV854" s="17">
        <f t="shared" ca="1" si="751"/>
        <v>2.5077153014901654E-2</v>
      </c>
      <c r="AW854" s="17">
        <f t="shared" ca="1" si="752"/>
        <v>3.2620801996757764E-2</v>
      </c>
      <c r="AX854" s="17">
        <f t="shared" ca="1" si="753"/>
        <v>2.1466140571121173E-2</v>
      </c>
      <c r="AY854" s="17">
        <f t="shared" ca="1" si="754"/>
        <v>3.9940647422280984E-2</v>
      </c>
      <c r="AZ854" s="17">
        <f t="shared" ca="1" si="755"/>
        <v>2.6728837921674353E-2</v>
      </c>
      <c r="BA854" s="17">
        <f t="shared" ca="1" si="756"/>
        <v>3.4737266484303753E-3</v>
      </c>
      <c r="BB854" s="17">
        <f t="shared" ca="1" si="757"/>
        <v>6.6199676721648393E-2</v>
      </c>
      <c r="BC854" s="17">
        <f t="shared" ca="1" si="758"/>
        <v>0.13728266748655815</v>
      </c>
      <c r="BD854" s="17">
        <f t="shared" ca="1" si="759"/>
        <v>0.19149698917494518</v>
      </c>
      <c r="BE854" s="17">
        <f t="shared" ca="1" si="760"/>
        <v>4.398406697437629E-2</v>
      </c>
      <c r="BG854" s="17">
        <f t="shared" ca="1" si="761"/>
        <v>3.2227126312037058E-2</v>
      </c>
      <c r="BH854" s="17">
        <f t="shared" ca="1" si="762"/>
        <v>5.5136859911442349E-2</v>
      </c>
      <c r="BI854" s="17">
        <f t="shared" ca="1" si="763"/>
        <v>1.9477187603097246E-2</v>
      </c>
      <c r="BJ854" s="17">
        <f t="shared" ca="1" si="764"/>
        <v>1.9686328678509613E-2</v>
      </c>
      <c r="BK854" s="17">
        <f t="shared" ca="1" si="765"/>
        <v>3.4621595839565478E-2</v>
      </c>
      <c r="BL854" s="17">
        <f t="shared" ca="1" si="766"/>
        <v>1.7888733032068727E-2</v>
      </c>
      <c r="BM854" s="17">
        <f t="shared" ca="1" si="767"/>
        <v>3.6393764925224614E-2</v>
      </c>
      <c r="BN854" s="17">
        <f t="shared" ca="1" si="768"/>
        <v>2.0981784401340908E-2</v>
      </c>
      <c r="BO854" s="17">
        <f t="shared" ca="1" si="769"/>
        <v>1.4010337192267741E-2</v>
      </c>
      <c r="BP854" s="17">
        <f t="shared" ca="1" si="770"/>
        <v>5.8889871276307071E-2</v>
      </c>
      <c r="BQ854" s="17">
        <f t="shared" ca="1" si="771"/>
        <v>7.3212727157307533E-2</v>
      </c>
      <c r="BR854" s="17">
        <f t="shared" ca="1" si="772"/>
        <v>0.21079819688885837</v>
      </c>
      <c r="BS854" s="17">
        <f t="shared" ca="1" si="773"/>
        <v>3.2365442569260994E-2</v>
      </c>
      <c r="BX854">
        <f>IF('Macrobond Imports'!FG853="","",'Macrobond Imports'!FG853)</f>
        <v>161.69999999999999</v>
      </c>
      <c r="BY854">
        <f>IF('Macrobond Imports'!AI853="","",'Macrobond Imports'!AI853)</f>
        <v>117.7</v>
      </c>
      <c r="CA854" s="37">
        <f t="shared" ca="1" si="774"/>
        <v>3.9871382636655905E-2</v>
      </c>
      <c r="CB854" s="37">
        <f t="shared" ca="1" si="775"/>
        <v>2.4369016536118338E-2</v>
      </c>
    </row>
    <row r="855" spans="1:80" x14ac:dyDescent="0.25">
      <c r="A855" s="10">
        <f>IF('Macrobond Imports'!A854="","",'Macrobond Imports'!A854)</f>
        <v>43101</v>
      </c>
      <c r="B855" s="9">
        <f>IF('Macrobond Imports'!B854="","",'Macrobond Imports'!B854)</f>
        <v>114.8</v>
      </c>
      <c r="C855" s="9">
        <f>IF('Macrobond Imports'!C854="","",'Macrobond Imports'!C854)</f>
        <v>113.7</v>
      </c>
      <c r="D855" s="9">
        <f>IF('Macrobond Imports'!Z854="","",'Macrobond Imports'!Z854)</f>
        <v>115.1</v>
      </c>
      <c r="E855" s="9">
        <f>IF('Macrobond Imports'!BH854="","",'Macrobond Imports'!BH854)</f>
        <v>113.8</v>
      </c>
      <c r="F855" s="9">
        <f>IF('Macrobond Imports'!BJ854="","",'Macrobond Imports'!BJ854)</f>
        <v>113</v>
      </c>
      <c r="G855" s="9">
        <f>IF('Macrobond Imports'!BK854="","",'Macrobond Imports'!BK854)</f>
        <v>113.8</v>
      </c>
      <c r="H855" s="9">
        <f>IF('Macrobond Imports'!BL854="","",'Macrobond Imports'!BL854)</f>
        <v>113.3</v>
      </c>
      <c r="I855" s="9">
        <f>IF('Macrobond Imports'!BS854="","",'Macrobond Imports'!BS854)</f>
        <v>107</v>
      </c>
      <c r="J855" s="9">
        <f>IF('Macrobond Imports'!AA854="","",'Macrobond Imports'!AA854)</f>
        <v>115.7</v>
      </c>
      <c r="K855" s="9">
        <f>IF('Macrobond Imports'!DF854="","",'Macrobond Imports'!DF854)</f>
        <v>196.5</v>
      </c>
      <c r="L855" s="9">
        <f>IF('Macrobond Imports'!EA854="","",'Macrobond Imports'!EA854)</f>
        <v>199.2</v>
      </c>
      <c r="M855" s="9">
        <f>IF('Macrobond Imports'!FA854="","",'Macrobond Imports'!FA854)</f>
        <v>186</v>
      </c>
      <c r="N855" s="9">
        <f>IF('Macrobond Imports'!FC854="","",'Macrobond Imports'!FC854)</f>
        <v>197.2</v>
      </c>
      <c r="P855" s="16">
        <f t="shared" si="721"/>
        <v>43101</v>
      </c>
      <c r="Q855" s="17">
        <f t="shared" si="722"/>
        <v>3.4965034965033226E-3</v>
      </c>
      <c r="R855" s="17">
        <f t="shared" si="723"/>
        <v>3.530450132391838E-3</v>
      </c>
      <c r="S855" s="17">
        <f t="shared" si="724"/>
        <v>4.3630017452007674E-3</v>
      </c>
      <c r="T855" s="17">
        <f t="shared" si="725"/>
        <v>3.5273368606700828E-3</v>
      </c>
      <c r="U855" s="17">
        <f t="shared" si="726"/>
        <v>3.5523978685614299E-3</v>
      </c>
      <c r="V855" s="17">
        <f t="shared" si="727"/>
        <v>4.4130626654899086E-3</v>
      </c>
      <c r="W855" s="17">
        <f t="shared" si="728"/>
        <v>3.5429583702391021E-3</v>
      </c>
      <c r="X855" s="17">
        <f t="shared" si="729"/>
        <v>4.6948356807512415E-3</v>
      </c>
      <c r="Y855" s="17">
        <f t="shared" si="730"/>
        <v>2.5996533795493715E-3</v>
      </c>
      <c r="Z855" s="17">
        <f t="shared" si="731"/>
        <v>7.692307692307665E-3</v>
      </c>
      <c r="AA855" s="17">
        <f t="shared" si="732"/>
        <v>1.6845329249617125E-2</v>
      </c>
      <c r="AB855" s="17">
        <f t="shared" si="733"/>
        <v>2.19780219780219E-2</v>
      </c>
      <c r="AC855" s="17">
        <f t="shared" si="734"/>
        <v>5.0968399592252744E-3</v>
      </c>
      <c r="AE855" s="17">
        <f t="shared" ca="1" si="735"/>
        <v>2.5915996425379673E-2</v>
      </c>
      <c r="AF855" s="17">
        <f t="shared" ca="1" si="736"/>
        <v>3.1760435571687839E-2</v>
      </c>
      <c r="AG855" s="17">
        <f t="shared" ca="1" si="737"/>
        <v>2.3111111111111082E-2</v>
      </c>
      <c r="AH855" s="17">
        <f t="shared" ca="1" si="738"/>
        <v>2.2461814914645162E-2</v>
      </c>
      <c r="AI855" s="17">
        <f t="shared" ca="1" si="739"/>
        <v>2.5408348457350183E-2</v>
      </c>
      <c r="AJ855" s="17">
        <f t="shared" ca="1" si="740"/>
        <v>2.2461814914645162E-2</v>
      </c>
      <c r="AK855" s="17">
        <f t="shared" ca="1" si="741"/>
        <v>2.8130671506352067E-2</v>
      </c>
      <c r="AL855" s="17">
        <f t="shared" ca="1" si="742"/>
        <v>2.4904214559386961E-2</v>
      </c>
      <c r="AM855" s="17">
        <f t="shared" ca="1" si="743"/>
        <v>1.4022787028922012E-2</v>
      </c>
      <c r="AN855" s="17">
        <f t="shared" ca="1" si="744"/>
        <v>4.6883324453915964E-2</v>
      </c>
      <c r="AO855" s="17">
        <f t="shared" ca="1" si="745"/>
        <v>2.8394424367578663E-2</v>
      </c>
      <c r="AP855" s="17">
        <f t="shared" ca="1" si="746"/>
        <v>0.10385756676557856</v>
      </c>
      <c r="AQ855" s="17">
        <f t="shared" ca="1" si="747"/>
        <v>3.8441284886782334E-2</v>
      </c>
      <c r="AS855" s="17">
        <f t="shared" ca="1" si="748"/>
        <v>3.1983267979026397E-2</v>
      </c>
      <c r="AT855" s="17">
        <f t="shared" ca="1" si="749"/>
        <v>5.4557903905166238E-2</v>
      </c>
      <c r="AU855" s="17">
        <f t="shared" ca="1" si="750"/>
        <v>2.1126031596416794E-2</v>
      </c>
      <c r="AV855" s="17">
        <f t="shared" ca="1" si="751"/>
        <v>2.1370572318185621E-2</v>
      </c>
      <c r="AW855" s="17">
        <f t="shared" ca="1" si="752"/>
        <v>3.2503003220447413E-2</v>
      </c>
      <c r="AX855" s="17">
        <f t="shared" ca="1" si="753"/>
        <v>2.1370572318185621E-2</v>
      </c>
      <c r="AY855" s="17">
        <f t="shared" ca="1" si="754"/>
        <v>4.3511378686844848E-2</v>
      </c>
      <c r="AZ855" s="17">
        <f t="shared" ca="1" si="755"/>
        <v>3.4364424381243319E-2</v>
      </c>
      <c r="BA855" s="17">
        <f t="shared" ca="1" si="756"/>
        <v>-1.3710165736454005E-2</v>
      </c>
      <c r="BB855" s="17">
        <f t="shared" ca="1" si="757"/>
        <v>7.4536031293938931E-2</v>
      </c>
      <c r="BC855" s="17">
        <f t="shared" ca="1" si="758"/>
        <v>0.2313775203201458</v>
      </c>
      <c r="BD855" s="17">
        <f t="shared" ca="1" si="759"/>
        <v>0.24173282154960885</v>
      </c>
      <c r="BE855" s="17">
        <f t="shared" ca="1" si="760"/>
        <v>4.5897673545580053E-2</v>
      </c>
      <c r="BG855" s="17">
        <f t="shared" ca="1" si="761"/>
        <v>3.7614289572161397E-2</v>
      </c>
      <c r="BH855" s="17">
        <f t="shared" ca="1" si="762"/>
        <v>6.0676098771266673E-2</v>
      </c>
      <c r="BI855" s="17">
        <f t="shared" ca="1" si="763"/>
        <v>2.6582802271374772E-2</v>
      </c>
      <c r="BJ855" s="17">
        <f t="shared" ca="1" si="764"/>
        <v>2.506617190765037E-2</v>
      </c>
      <c r="BK855" s="17">
        <f t="shared" ca="1" si="765"/>
        <v>4.0105436015066109E-2</v>
      </c>
      <c r="BL855" s="17">
        <f t="shared" ca="1" si="766"/>
        <v>2.506617190765037E-2</v>
      </c>
      <c r="BM855" s="17">
        <f t="shared" ca="1" si="767"/>
        <v>4.1870789708627676E-2</v>
      </c>
      <c r="BN855" s="17">
        <f t="shared" ca="1" si="768"/>
        <v>2.8638170750881597E-2</v>
      </c>
      <c r="BO855" s="17">
        <f t="shared" ca="1" si="769"/>
        <v>1.5740903738056922E-2</v>
      </c>
      <c r="BP855" s="17">
        <f t="shared" ca="1" si="770"/>
        <v>7.5243140885958848E-2</v>
      </c>
      <c r="BQ855" s="17">
        <f t="shared" ca="1" si="771"/>
        <v>0.10034465632947231</v>
      </c>
      <c r="BR855" s="17">
        <f t="shared" ca="1" si="772"/>
        <v>0.25245995647017461</v>
      </c>
      <c r="BS855" s="17">
        <f t="shared" ca="1" si="773"/>
        <v>4.5079589286976196E-2</v>
      </c>
      <c r="BX855">
        <f>IF('Macrobond Imports'!FG854="","",'Macrobond Imports'!FG854)</f>
        <v>167.3</v>
      </c>
      <c r="BY855">
        <f>IF('Macrobond Imports'!AI854="","",'Macrobond Imports'!AI854)</f>
        <v>118.1</v>
      </c>
      <c r="CA855" s="37">
        <f t="shared" ca="1" si="774"/>
        <v>1.0265700483091944E-2</v>
      </c>
      <c r="CB855" s="37">
        <f t="shared" ca="1" si="775"/>
        <v>2.6064291920069538E-2</v>
      </c>
    </row>
    <row r="856" spans="1:80" x14ac:dyDescent="0.25">
      <c r="A856" s="10">
        <f>IF('Macrobond Imports'!A855="","",'Macrobond Imports'!A855)</f>
        <v>43132</v>
      </c>
      <c r="B856" s="9">
        <f>IF('Macrobond Imports'!B855="","",'Macrobond Imports'!B855)</f>
        <v>115.1</v>
      </c>
      <c r="C856" s="9">
        <f>IF('Macrobond Imports'!C855="","",'Macrobond Imports'!C855)</f>
        <v>114.1</v>
      </c>
      <c r="D856" s="9">
        <f>IF('Macrobond Imports'!Z855="","",'Macrobond Imports'!Z855)</f>
        <v>115.3</v>
      </c>
      <c r="E856" s="9">
        <f>IF('Macrobond Imports'!BH855="","",'Macrobond Imports'!BH855)</f>
        <v>114</v>
      </c>
      <c r="F856" s="9">
        <f>IF('Macrobond Imports'!BJ855="","",'Macrobond Imports'!BJ855)</f>
        <v>113.4</v>
      </c>
      <c r="G856" s="9">
        <f>IF('Macrobond Imports'!BK855="","",'Macrobond Imports'!BK855)</f>
        <v>113.9</v>
      </c>
      <c r="H856" s="9">
        <f>IF('Macrobond Imports'!BL855="","",'Macrobond Imports'!BL855)</f>
        <v>113.7</v>
      </c>
      <c r="I856" s="9">
        <f>IF('Macrobond Imports'!BS855="","",'Macrobond Imports'!BS855)</f>
        <v>107.3</v>
      </c>
      <c r="J856" s="9">
        <f>IF('Macrobond Imports'!AA855="","",'Macrobond Imports'!AA855)</f>
        <v>115.8</v>
      </c>
      <c r="K856" s="9">
        <f>IF('Macrobond Imports'!DF855="","",'Macrobond Imports'!DF855)</f>
        <v>198.1</v>
      </c>
      <c r="L856" s="9">
        <f>IF('Macrobond Imports'!EA855="","",'Macrobond Imports'!EA855)</f>
        <v>202.2</v>
      </c>
      <c r="M856" s="9">
        <f>IF('Macrobond Imports'!FA855="","",'Macrobond Imports'!FA855)</f>
        <v>189.5</v>
      </c>
      <c r="N856" s="9">
        <f>IF('Macrobond Imports'!FC855="","",'Macrobond Imports'!FC855)</f>
        <v>198.2</v>
      </c>
      <c r="P856" s="16">
        <f t="shared" si="721"/>
        <v>43132</v>
      </c>
      <c r="Q856" s="17">
        <f t="shared" si="722"/>
        <v>2.6132404181185009E-3</v>
      </c>
      <c r="R856" s="17">
        <f t="shared" si="723"/>
        <v>3.5180299032540052E-3</v>
      </c>
      <c r="S856" s="17">
        <f t="shared" si="724"/>
        <v>1.7376194613381024E-3</v>
      </c>
      <c r="T856" s="17">
        <f t="shared" si="725"/>
        <v>1.7574692442883233E-3</v>
      </c>
      <c r="U856" s="17">
        <f t="shared" si="726"/>
        <v>3.5398230088496963E-3</v>
      </c>
      <c r="V856" s="17">
        <f t="shared" si="727"/>
        <v>8.7873462214416165E-4</v>
      </c>
      <c r="W856" s="17">
        <f t="shared" si="728"/>
        <v>3.530450132391838E-3</v>
      </c>
      <c r="X856" s="17">
        <f t="shared" si="729"/>
        <v>2.803738317757043E-3</v>
      </c>
      <c r="Y856" s="17">
        <f t="shared" si="730"/>
        <v>8.6430423509065157E-4</v>
      </c>
      <c r="Z856" s="17">
        <f t="shared" si="731"/>
        <v>8.1424936386769176E-3</v>
      </c>
      <c r="AA856" s="17">
        <f t="shared" si="732"/>
        <v>1.5060240963855387E-2</v>
      </c>
      <c r="AB856" s="17">
        <f t="shared" si="733"/>
        <v>1.8817204301075252E-2</v>
      </c>
      <c r="AC856" s="17">
        <f t="shared" si="734"/>
        <v>5.0709939148072536E-3</v>
      </c>
      <c r="AE856" s="17">
        <f t="shared" ca="1" si="735"/>
        <v>2.8596961572832758E-2</v>
      </c>
      <c r="AF856" s="17">
        <f t="shared" ca="1" si="736"/>
        <v>3.1645569620253111E-2</v>
      </c>
      <c r="AG856" s="17">
        <f t="shared" ca="1" si="737"/>
        <v>2.6714158504007157E-2</v>
      </c>
      <c r="AH856" s="17">
        <f t="shared" ca="1" si="738"/>
        <v>2.5179856115107979E-2</v>
      </c>
      <c r="AI856" s="17">
        <f t="shared" ca="1" si="739"/>
        <v>2.997275204359684E-2</v>
      </c>
      <c r="AJ856" s="17">
        <f t="shared" ca="1" si="740"/>
        <v>2.4280575539568305E-2</v>
      </c>
      <c r="AK856" s="17">
        <f t="shared" ca="1" si="741"/>
        <v>2.8959276018099667E-2</v>
      </c>
      <c r="AL856" s="17">
        <f t="shared" ca="1" si="742"/>
        <v>2.6794258373205704E-2</v>
      </c>
      <c r="AM856" s="17">
        <f t="shared" ca="1" si="743"/>
        <v>2.4778761061946986E-2</v>
      </c>
      <c r="AN856" s="17">
        <f t="shared" ca="1" si="744"/>
        <v>4.8148148148148051E-2</v>
      </c>
      <c r="AO856" s="17">
        <f t="shared" ca="1" si="745"/>
        <v>4.658385093167694E-2</v>
      </c>
      <c r="AP856" s="17">
        <f t="shared" ca="1" si="746"/>
        <v>0.11536197763390232</v>
      </c>
      <c r="AQ856" s="17">
        <f t="shared" ca="1" si="747"/>
        <v>3.606900156821724E-2</v>
      </c>
      <c r="AS856" s="17">
        <f t="shared" ca="1" si="748"/>
        <v>2.8291800836652614E-2</v>
      </c>
      <c r="AT856" s="17">
        <f t="shared" ca="1" si="749"/>
        <v>4.3198154225521312E-2</v>
      </c>
      <c r="AU856" s="17">
        <f t="shared" ca="1" si="750"/>
        <v>2.1088905787733037E-2</v>
      </c>
      <c r="AV856" s="17">
        <f t="shared" ca="1" si="751"/>
        <v>2.1332582850869475E-2</v>
      </c>
      <c r="AW856" s="17">
        <f t="shared" ca="1" si="752"/>
        <v>3.2386052096000206E-2</v>
      </c>
      <c r="AX856" s="17">
        <f t="shared" ca="1" si="753"/>
        <v>1.7753672289819944E-2</v>
      </c>
      <c r="AY856" s="17">
        <f t="shared" ca="1" si="754"/>
        <v>3.5967651410999668E-2</v>
      </c>
      <c r="AZ856" s="17">
        <f t="shared" ca="1" si="755"/>
        <v>3.4266304621647148E-2</v>
      </c>
      <c r="BA856" s="17">
        <f t="shared" ca="1" si="756"/>
        <v>-3.4467869719791988E-3</v>
      </c>
      <c r="BB856" s="17">
        <f t="shared" ca="1" si="757"/>
        <v>8.2781931067732017E-2</v>
      </c>
      <c r="BC856" s="17">
        <f t="shared" ca="1" si="758"/>
        <v>0.1752430801418885</v>
      </c>
      <c r="BD856" s="17">
        <f t="shared" ca="1" si="759"/>
        <v>0.25050328205543626</v>
      </c>
      <c r="BE856" s="17">
        <f t="shared" ca="1" si="760"/>
        <v>4.7796290574095845E-2</v>
      </c>
      <c r="BG856" s="17">
        <f t="shared" ca="1" si="761"/>
        <v>3.567963688699094E-2</v>
      </c>
      <c r="BH856" s="17">
        <f t="shared" ca="1" si="762"/>
        <v>5.6635825014203167E-2</v>
      </c>
      <c r="BI856" s="17">
        <f t="shared" ca="1" si="763"/>
        <v>2.4734048088329796E-2</v>
      </c>
      <c r="BJ856" s="17">
        <f t="shared" ca="1" si="764"/>
        <v>2.5021374329981638E-2</v>
      </c>
      <c r="BK856" s="17">
        <f t="shared" ca="1" si="765"/>
        <v>3.8091847632609532E-2</v>
      </c>
      <c r="BL856" s="17">
        <f t="shared" ca="1" si="766"/>
        <v>2.3223879937785741E-2</v>
      </c>
      <c r="BM856" s="17">
        <f t="shared" ca="1" si="767"/>
        <v>4.3591662368044792E-2</v>
      </c>
      <c r="BN856" s="17">
        <f t="shared" ca="1" si="768"/>
        <v>3.245613091138666E-2</v>
      </c>
      <c r="BO856" s="17">
        <f t="shared" ca="1" si="769"/>
        <v>6.9444235858096004E-3</v>
      </c>
      <c r="BP856" s="17">
        <f t="shared" ca="1" si="770"/>
        <v>8.1381638318832161E-2</v>
      </c>
      <c r="BQ856" s="17">
        <f t="shared" ca="1" si="771"/>
        <v>0.14698654301924718</v>
      </c>
      <c r="BR856" s="17">
        <f t="shared" ca="1" si="772"/>
        <v>0.25583104066786944</v>
      </c>
      <c r="BS856" s="17">
        <f t="shared" ca="1" si="773"/>
        <v>5.0254039989775956E-2</v>
      </c>
      <c r="BX856">
        <f>IF('Macrobond Imports'!FG855="","",'Macrobond Imports'!FG855)</f>
        <v>170.9</v>
      </c>
      <c r="BY856">
        <f>IF('Macrobond Imports'!AI855="","",'Macrobond Imports'!AI855)</f>
        <v>119.5</v>
      </c>
      <c r="CA856" s="37">
        <f t="shared" ca="1" si="774"/>
        <v>7.6874606175173499E-2</v>
      </c>
      <c r="CB856" s="37">
        <f t="shared" ca="1" si="775"/>
        <v>3.463203463203457E-2</v>
      </c>
    </row>
    <row r="857" spans="1:80" x14ac:dyDescent="0.25">
      <c r="A857" s="10">
        <f>IF('Macrobond Imports'!A856="","",'Macrobond Imports'!A856)</f>
        <v>43160</v>
      </c>
      <c r="B857" s="9">
        <f>IF('Macrobond Imports'!B856="","",'Macrobond Imports'!B856)</f>
        <v>115.3</v>
      </c>
      <c r="C857" s="9">
        <f>IF('Macrobond Imports'!C856="","",'Macrobond Imports'!C856)</f>
        <v>114.2</v>
      </c>
      <c r="D857" s="9">
        <f>IF('Macrobond Imports'!Z856="","",'Macrobond Imports'!Z856)</f>
        <v>115.6</v>
      </c>
      <c r="E857" s="9">
        <f>IF('Macrobond Imports'!BH856="","",'Macrobond Imports'!BH856)</f>
        <v>114.4</v>
      </c>
      <c r="F857" s="9">
        <f>IF('Macrobond Imports'!BJ856="","",'Macrobond Imports'!BJ856)</f>
        <v>113.5</v>
      </c>
      <c r="G857" s="9">
        <f>IF('Macrobond Imports'!BK856="","",'Macrobond Imports'!BK856)</f>
        <v>114.4</v>
      </c>
      <c r="H857" s="9">
        <f>IF('Macrobond Imports'!BL856="","",'Macrobond Imports'!BL856)</f>
        <v>114</v>
      </c>
      <c r="I857" s="9">
        <f>IF('Macrobond Imports'!BS856="","",'Macrobond Imports'!BS856)</f>
        <v>107.7</v>
      </c>
      <c r="J857" s="9">
        <f>IF('Macrobond Imports'!AA856="","",'Macrobond Imports'!AA856)</f>
        <v>115.7</v>
      </c>
      <c r="K857" s="9">
        <f>IF('Macrobond Imports'!DF856="","",'Macrobond Imports'!DF856)</f>
        <v>198</v>
      </c>
      <c r="L857" s="9">
        <f>IF('Macrobond Imports'!EA856="","",'Macrobond Imports'!EA856)</f>
        <v>195.7</v>
      </c>
      <c r="M857" s="9">
        <f>IF('Macrobond Imports'!FA856="","",'Macrobond Imports'!FA856)</f>
        <v>184.6</v>
      </c>
      <c r="N857" s="9">
        <f>IF('Macrobond Imports'!FC856="","",'Macrobond Imports'!FC856)</f>
        <v>199.2</v>
      </c>
      <c r="P857" s="16">
        <f t="shared" si="721"/>
        <v>43160</v>
      </c>
      <c r="Q857" s="17">
        <f t="shared" si="722"/>
        <v>1.7376194613381024E-3</v>
      </c>
      <c r="R857" s="17">
        <f t="shared" si="723"/>
        <v>8.7642418930777843E-4</v>
      </c>
      <c r="S857" s="17">
        <f t="shared" si="724"/>
        <v>2.6019080659149818E-3</v>
      </c>
      <c r="T857" s="17">
        <f t="shared" si="725"/>
        <v>3.5087719298245723E-3</v>
      </c>
      <c r="U857" s="17">
        <f t="shared" si="726"/>
        <v>8.818342151675207E-4</v>
      </c>
      <c r="V857" s="17">
        <f t="shared" si="727"/>
        <v>4.3898156277435429E-3</v>
      </c>
      <c r="W857" s="17">
        <f t="shared" si="728"/>
        <v>2.6385224274405594E-3</v>
      </c>
      <c r="X857" s="17">
        <f t="shared" si="729"/>
        <v>3.7278657968313755E-3</v>
      </c>
      <c r="Y857" s="17">
        <f t="shared" si="730"/>
        <v>-8.6355785837644028E-4</v>
      </c>
      <c r="Z857" s="17">
        <f t="shared" si="731"/>
        <v>-5.0479555779903151E-4</v>
      </c>
      <c r="AA857" s="17">
        <f t="shared" si="732"/>
        <v>-3.214638971315531E-2</v>
      </c>
      <c r="AB857" s="17">
        <f t="shared" si="733"/>
        <v>-2.585751978891826E-2</v>
      </c>
      <c r="AC857" s="17">
        <f t="shared" si="734"/>
        <v>5.0454086781028806E-3</v>
      </c>
      <c r="AE857" s="17">
        <f t="shared" ca="1" si="735"/>
        <v>2.8545941123996554E-2</v>
      </c>
      <c r="AF857" s="17">
        <f t="shared" ca="1" si="736"/>
        <v>3.1616982836494945E-2</v>
      </c>
      <c r="AG857" s="17">
        <f t="shared" ca="1" si="737"/>
        <v>2.7555555555555555E-2</v>
      </c>
      <c r="AH857" s="17">
        <f t="shared" ca="1" si="738"/>
        <v>2.6929982046678624E-2</v>
      </c>
      <c r="AI857" s="17">
        <f t="shared" ca="1" si="739"/>
        <v>2.9945553539019842E-2</v>
      </c>
      <c r="AJ857" s="17">
        <f t="shared" ca="1" si="740"/>
        <v>2.6008968609865457E-2</v>
      </c>
      <c r="AK857" s="17">
        <f t="shared" ca="1" si="741"/>
        <v>3.167420814479649E-2</v>
      </c>
      <c r="AL857" s="17">
        <f t="shared" ca="1" si="742"/>
        <v>2.9636711281070927E-2</v>
      </c>
      <c r="AM857" s="17">
        <f t="shared" ca="1" si="743"/>
        <v>1.7590149516270914E-2</v>
      </c>
      <c r="AN857" s="17">
        <f t="shared" ca="1" si="744"/>
        <v>4.7619047619047672E-2</v>
      </c>
      <c r="AO857" s="17">
        <f t="shared" ca="1" si="745"/>
        <v>4.8205677557578985E-2</v>
      </c>
      <c r="AP857" s="17">
        <f t="shared" ca="1" si="746"/>
        <v>0.10737852429514105</v>
      </c>
      <c r="AQ857" s="17">
        <f t="shared" ca="1" si="747"/>
        <v>3.6420395421435936E-2</v>
      </c>
      <c r="AS857" s="17">
        <f t="shared" ca="1" si="748"/>
        <v>3.1841833619830506E-2</v>
      </c>
      <c r="AT857" s="17">
        <f t="shared" ca="1" si="749"/>
        <v>3.2154656469906451E-2</v>
      </c>
      <c r="AU857" s="17">
        <f t="shared" ca="1" si="750"/>
        <v>3.5363536281983521E-2</v>
      </c>
      <c r="AV857" s="17">
        <f t="shared" ca="1" si="751"/>
        <v>3.5742696572181432E-2</v>
      </c>
      <c r="AW857" s="17">
        <f t="shared" ca="1" si="752"/>
        <v>3.2356945689359762E-2</v>
      </c>
      <c r="AX857" s="17">
        <f t="shared" ca="1" si="753"/>
        <v>3.9404178453299021E-2</v>
      </c>
      <c r="AY857" s="17">
        <f t="shared" ca="1" si="754"/>
        <v>3.9545822834792022E-2</v>
      </c>
      <c r="AZ857" s="17">
        <f t="shared" ca="1" si="755"/>
        <v>4.5837914367018895E-2</v>
      </c>
      <c r="BA857" s="17">
        <f t="shared" ca="1" si="756"/>
        <v>1.0439233025919759E-2</v>
      </c>
      <c r="BB857" s="17">
        <f t="shared" ca="1" si="757"/>
        <v>6.2973201218444519E-2</v>
      </c>
      <c r="BC857" s="17">
        <f t="shared" ca="1" si="758"/>
        <v>-4.0774666603857757E-3</v>
      </c>
      <c r="BD857" s="17">
        <f t="shared" ca="1" si="759"/>
        <v>5.8379050395668042E-2</v>
      </c>
      <c r="BE857" s="17">
        <f t="shared" ca="1" si="760"/>
        <v>6.2579233855995398E-2</v>
      </c>
      <c r="BG857" s="17">
        <f t="shared" ca="1" si="761"/>
        <v>3.1969570533097791E-2</v>
      </c>
      <c r="BH857" s="17">
        <f t="shared" ca="1" si="762"/>
        <v>4.3394638394014695E-2</v>
      </c>
      <c r="BI857" s="17">
        <f t="shared" ca="1" si="763"/>
        <v>2.8267159125884955E-2</v>
      </c>
      <c r="BJ857" s="17">
        <f t="shared" ca="1" si="764"/>
        <v>3.0396125117999828E-2</v>
      </c>
      <c r="BK857" s="17">
        <f t="shared" ca="1" si="765"/>
        <v>3.248886541437801E-2</v>
      </c>
      <c r="BL857" s="17">
        <f t="shared" ca="1" si="766"/>
        <v>3.0396125117999828E-2</v>
      </c>
      <c r="BM857" s="17">
        <f t="shared" ca="1" si="767"/>
        <v>3.9743216387556402E-2</v>
      </c>
      <c r="BN857" s="17">
        <f t="shared" ca="1" si="768"/>
        <v>3.6239328761689782E-2</v>
      </c>
      <c r="BO857" s="17">
        <f t="shared" ca="1" si="769"/>
        <v>6.950456932366178E-3</v>
      </c>
      <c r="BP857" s="17">
        <f t="shared" ca="1" si="770"/>
        <v>6.4585216646784627E-2</v>
      </c>
      <c r="BQ857" s="17">
        <f t="shared" ca="1" si="771"/>
        <v>6.4258161973140382E-2</v>
      </c>
      <c r="BR857" s="17">
        <f t="shared" ca="1" si="772"/>
        <v>0.12296725328580971</v>
      </c>
      <c r="BS857" s="17">
        <f t="shared" ca="1" si="773"/>
        <v>5.3240613555848082E-2</v>
      </c>
      <c r="BX857">
        <f>IF('Macrobond Imports'!FG856="","",'Macrobond Imports'!FG856)</f>
        <v>155.4</v>
      </c>
      <c r="BY857">
        <f>IF('Macrobond Imports'!AI856="","",'Macrobond Imports'!AI856)</f>
        <v>120.2</v>
      </c>
      <c r="CA857" s="37">
        <f t="shared" ca="1" si="774"/>
        <v>9.9787685774946899E-2</v>
      </c>
      <c r="CB857" s="37">
        <f t="shared" ca="1" si="775"/>
        <v>5.069930069930062E-2</v>
      </c>
    </row>
    <row r="858" spans="1:80" x14ac:dyDescent="0.25">
      <c r="A858" s="10">
        <f>IF('Macrobond Imports'!A857="","",'Macrobond Imports'!A857)</f>
        <v>43191</v>
      </c>
      <c r="B858" s="9">
        <f>IF('Macrobond Imports'!B857="","",'Macrobond Imports'!B857)</f>
        <v>115.5</v>
      </c>
      <c r="C858" s="9">
        <f>IF('Macrobond Imports'!C857="","",'Macrobond Imports'!C857)</f>
        <v>114.3</v>
      </c>
      <c r="D858" s="9">
        <f>IF('Macrobond Imports'!Z857="","",'Macrobond Imports'!Z857)</f>
        <v>115.7</v>
      </c>
      <c r="E858" s="9">
        <f>IF('Macrobond Imports'!BH857="","",'Macrobond Imports'!BH857)</f>
        <v>114.5</v>
      </c>
      <c r="F858" s="9">
        <f>IF('Macrobond Imports'!BJ857="","",'Macrobond Imports'!BJ857)</f>
        <v>113.7</v>
      </c>
      <c r="G858" s="9">
        <f>IF('Macrobond Imports'!BK857="","",'Macrobond Imports'!BK857)</f>
        <v>114.4</v>
      </c>
      <c r="H858" s="9">
        <f>IF('Macrobond Imports'!BL857="","",'Macrobond Imports'!BL857)</f>
        <v>114.1</v>
      </c>
      <c r="I858" s="9">
        <f>IF('Macrobond Imports'!BS857="","",'Macrobond Imports'!BS857)</f>
        <v>107.8</v>
      </c>
      <c r="J858" s="9">
        <f>IF('Macrobond Imports'!AA857="","",'Macrobond Imports'!AA857)</f>
        <v>115.9</v>
      </c>
      <c r="K858" s="9">
        <f>IF('Macrobond Imports'!DF857="","",'Macrobond Imports'!DF857)</f>
        <v>199.2</v>
      </c>
      <c r="L858" s="9">
        <f>IF('Macrobond Imports'!EA857="","",'Macrobond Imports'!EA857)</f>
        <v>197.2</v>
      </c>
      <c r="M858" s="9">
        <f>IF('Macrobond Imports'!FA857="","",'Macrobond Imports'!FA857)</f>
        <v>187.8</v>
      </c>
      <c r="N858" s="9">
        <f>IF('Macrobond Imports'!FC857="","",'Macrobond Imports'!FC857)</f>
        <v>199.9</v>
      </c>
      <c r="P858" s="16">
        <f t="shared" si="721"/>
        <v>43191</v>
      </c>
      <c r="Q858" s="17">
        <f t="shared" si="722"/>
        <v>1.7346053772766545E-3</v>
      </c>
      <c r="R858" s="17">
        <f t="shared" si="723"/>
        <v>8.756567425569628E-4</v>
      </c>
      <c r="S858" s="17">
        <f t="shared" si="724"/>
        <v>8.6505190311436664E-4</v>
      </c>
      <c r="T858" s="17">
        <f t="shared" si="725"/>
        <v>8.7412587412583065E-4</v>
      </c>
      <c r="U858" s="17">
        <f t="shared" si="726"/>
        <v>1.7621145374449032E-3</v>
      </c>
      <c r="V858" s="17">
        <f t="shared" si="727"/>
        <v>0</v>
      </c>
      <c r="W858" s="17">
        <f t="shared" si="728"/>
        <v>8.7719298245603206E-4</v>
      </c>
      <c r="X858" s="17">
        <f t="shared" si="729"/>
        <v>9.2850510677799925E-4</v>
      </c>
      <c r="Y858" s="17">
        <f t="shared" si="730"/>
        <v>1.7286084701815252E-3</v>
      </c>
      <c r="Z858" s="17">
        <f t="shared" si="731"/>
        <v>6.0606060606060996E-3</v>
      </c>
      <c r="AA858" s="17">
        <f t="shared" si="732"/>
        <v>7.6647930505875372E-3</v>
      </c>
      <c r="AB858" s="17">
        <f t="shared" si="733"/>
        <v>1.7334777898158293E-2</v>
      </c>
      <c r="AC858" s="17">
        <f t="shared" si="734"/>
        <v>3.5140562248996421E-3</v>
      </c>
      <c r="AE858" s="17">
        <f t="shared" ca="1" si="735"/>
        <v>2.5754884547069423E-2</v>
      </c>
      <c r="AF858" s="17">
        <f t="shared" ca="1" si="736"/>
        <v>2.8802880288028909E-2</v>
      </c>
      <c r="AG858" s="17">
        <f t="shared" ca="1" si="737"/>
        <v>2.3893805309734617E-2</v>
      </c>
      <c r="AH858" s="17">
        <f t="shared" ca="1" si="738"/>
        <v>2.3235031277926588E-2</v>
      </c>
      <c r="AI858" s="17">
        <f t="shared" ca="1" si="739"/>
        <v>2.8028933092224317E-2</v>
      </c>
      <c r="AJ858" s="17">
        <f t="shared" ca="1" si="740"/>
        <v>2.1428571428571574E-2</v>
      </c>
      <c r="AK858" s="17">
        <f t="shared" ca="1" si="741"/>
        <v>2.7927927927927865E-2</v>
      </c>
      <c r="AL858" s="17">
        <f t="shared" ca="1" si="742"/>
        <v>2.5689819219790744E-2</v>
      </c>
      <c r="AM858" s="17">
        <f t="shared" ca="1" si="743"/>
        <v>1.7559262510974616E-2</v>
      </c>
      <c r="AN858" s="17">
        <f t="shared" ca="1" si="744"/>
        <v>4.7869542346133498E-2</v>
      </c>
      <c r="AO858" s="17">
        <f t="shared" ca="1" si="745"/>
        <v>3.6258539148712465E-2</v>
      </c>
      <c r="AP858" s="17">
        <f t="shared" ca="1" si="746"/>
        <v>0.10861865407319948</v>
      </c>
      <c r="AQ858" s="17">
        <f t="shared" ca="1" si="747"/>
        <v>3.5751295336787559E-2</v>
      </c>
      <c r="AS858" s="17">
        <f t="shared" ca="1" si="748"/>
        <v>2.4614233619280057E-2</v>
      </c>
      <c r="AT858" s="17">
        <f t="shared" ca="1" si="749"/>
        <v>2.1275851213138353E-2</v>
      </c>
      <c r="AU858" s="17">
        <f t="shared" ca="1" si="750"/>
        <v>2.1015044244281356E-2</v>
      </c>
      <c r="AV858" s="17">
        <f t="shared" ca="1" si="751"/>
        <v>2.4832521117346573E-2</v>
      </c>
      <c r="AW858" s="17">
        <f t="shared" ca="1" si="752"/>
        <v>2.5009958524260245E-2</v>
      </c>
      <c r="AX858" s="17">
        <f t="shared" ca="1" si="753"/>
        <v>2.1257007659548188E-2</v>
      </c>
      <c r="AY858" s="17">
        <f t="shared" ca="1" si="754"/>
        <v>2.854414954188389E-2</v>
      </c>
      <c r="AZ858" s="17">
        <f t="shared" ca="1" si="755"/>
        <v>3.0243617430601999E-2</v>
      </c>
      <c r="BA858" s="17">
        <f t="shared" ca="1" si="756"/>
        <v>6.9323830740455339E-3</v>
      </c>
      <c r="BB858" s="17">
        <f t="shared" ca="1" si="757"/>
        <v>5.6105045629536887E-2</v>
      </c>
      <c r="BC858" s="17">
        <f t="shared" ca="1" si="758"/>
        <v>-3.9559851840872073E-2</v>
      </c>
      <c r="BD858" s="17">
        <f t="shared" ca="1" si="759"/>
        <v>3.9275226118301809E-2</v>
      </c>
      <c r="BE858" s="17">
        <f t="shared" ca="1" si="760"/>
        <v>5.5901809308317008E-2</v>
      </c>
      <c r="BG858" s="17">
        <f t="shared" ca="1" si="761"/>
        <v>2.8292149745513751E-2</v>
      </c>
      <c r="BH858" s="17">
        <f t="shared" ca="1" si="762"/>
        <v>3.7783465355028412E-2</v>
      </c>
      <c r="BI858" s="17">
        <f t="shared" ca="1" si="763"/>
        <v>2.1070536412348906E-2</v>
      </c>
      <c r="BJ858" s="17">
        <f t="shared" ca="1" si="764"/>
        <v>2.3100082408320954E-2</v>
      </c>
      <c r="BK858" s="17">
        <f t="shared" ca="1" si="765"/>
        <v>2.8749658812660339E-2</v>
      </c>
      <c r="BL858" s="17">
        <f t="shared" ca="1" si="766"/>
        <v>2.1313788410393553E-2</v>
      </c>
      <c r="BM858" s="17">
        <f t="shared" ca="1" si="767"/>
        <v>3.600073529353276E-2</v>
      </c>
      <c r="BN858" s="17">
        <f t="shared" ca="1" si="768"/>
        <v>3.2301964696403784E-2</v>
      </c>
      <c r="BO858" s="17">
        <f t="shared" ca="1" si="769"/>
        <v>-3.4423382379232814E-3</v>
      </c>
      <c r="BP858" s="17">
        <f t="shared" ca="1" si="770"/>
        <v>6.5280678675937454E-2</v>
      </c>
      <c r="BQ858" s="17">
        <f t="shared" ca="1" si="771"/>
        <v>8.7503750823922699E-2</v>
      </c>
      <c r="BR858" s="17">
        <f t="shared" ca="1" si="772"/>
        <v>0.13600271077778969</v>
      </c>
      <c r="BS858" s="17">
        <f t="shared" ca="1" si="773"/>
        <v>5.0887836949375487E-2</v>
      </c>
      <c r="BX858">
        <f>IF('Macrobond Imports'!FG857="","",'Macrobond Imports'!FG857)</f>
        <v>161.6</v>
      </c>
      <c r="BY858">
        <f>IF('Macrobond Imports'!AI857="","",'Macrobond Imports'!AI857)</f>
        <v>120.1</v>
      </c>
      <c r="CA858" s="37">
        <f t="shared" ca="1" si="774"/>
        <v>6.1760840998686062E-2</v>
      </c>
      <c r="CB858" s="37">
        <f t="shared" ca="1" si="775"/>
        <v>4.344048653344923E-2</v>
      </c>
    </row>
    <row r="859" spans="1:80" x14ac:dyDescent="0.25">
      <c r="A859" s="10">
        <f>IF('Macrobond Imports'!A858="","",'Macrobond Imports'!A858)</f>
        <v>43221</v>
      </c>
      <c r="B859" s="9">
        <f>IF('Macrobond Imports'!B858="","",'Macrobond Imports'!B858)</f>
        <v>115.9</v>
      </c>
      <c r="C859" s="9">
        <f>IF('Macrobond Imports'!C858="","",'Macrobond Imports'!C858)</f>
        <v>114.9</v>
      </c>
      <c r="D859" s="9">
        <f>IF('Macrobond Imports'!Z858="","",'Macrobond Imports'!Z858)</f>
        <v>116</v>
      </c>
      <c r="E859" s="9">
        <f>IF('Macrobond Imports'!BH858="","",'Macrobond Imports'!BH858)</f>
        <v>114.8</v>
      </c>
      <c r="F859" s="9">
        <f>IF('Macrobond Imports'!BJ858="","",'Macrobond Imports'!BJ858)</f>
        <v>114.2</v>
      </c>
      <c r="G859" s="9">
        <f>IF('Macrobond Imports'!BK858="","",'Macrobond Imports'!BK858)</f>
        <v>114.7</v>
      </c>
      <c r="H859" s="9">
        <f>IF('Macrobond Imports'!BL858="","",'Macrobond Imports'!BL858)</f>
        <v>114.5</v>
      </c>
      <c r="I859" s="9">
        <f>IF('Macrobond Imports'!BS858="","",'Macrobond Imports'!BS858)</f>
        <v>108</v>
      </c>
      <c r="J859" s="9">
        <f>IF('Macrobond Imports'!AA858="","",'Macrobond Imports'!AA858)</f>
        <v>116.6</v>
      </c>
      <c r="K859" s="9">
        <f>IF('Macrobond Imports'!DF858="","",'Macrobond Imports'!DF858)</f>
        <v>200.9</v>
      </c>
      <c r="L859" s="9">
        <f>IF('Macrobond Imports'!EA858="","",'Macrobond Imports'!EA858)</f>
        <v>202.7</v>
      </c>
      <c r="M859" s="9">
        <f>IF('Macrobond Imports'!FA858="","",'Macrobond Imports'!FA858)</f>
        <v>191</v>
      </c>
      <c r="N859" s="9">
        <f>IF('Macrobond Imports'!FC858="","",'Macrobond Imports'!FC858)</f>
        <v>201.3</v>
      </c>
      <c r="P859" s="16">
        <f t="shared" si="721"/>
        <v>43221</v>
      </c>
      <c r="Q859" s="17">
        <f t="shared" si="722"/>
        <v>3.4632034632036124E-3</v>
      </c>
      <c r="R859" s="17">
        <f t="shared" si="723"/>
        <v>5.2493438320211361E-3</v>
      </c>
      <c r="S859" s="17">
        <f t="shared" si="724"/>
        <v>2.5929127052721768E-3</v>
      </c>
      <c r="T859" s="17">
        <f t="shared" si="725"/>
        <v>2.6200873362445254E-3</v>
      </c>
      <c r="U859" s="17">
        <f t="shared" si="726"/>
        <v>4.3975373790676731E-3</v>
      </c>
      <c r="V859" s="17">
        <f t="shared" si="727"/>
        <v>2.6223776223774919E-3</v>
      </c>
      <c r="W859" s="17">
        <f t="shared" si="728"/>
        <v>3.5056967572304476E-3</v>
      </c>
      <c r="X859" s="17">
        <f t="shared" si="729"/>
        <v>1.8552875695732052E-3</v>
      </c>
      <c r="Y859" s="17">
        <f t="shared" si="730"/>
        <v>6.0396893874028468E-3</v>
      </c>
      <c r="Z859" s="17">
        <f t="shared" si="731"/>
        <v>8.5341365461848451E-3</v>
      </c>
      <c r="AA859" s="17">
        <f t="shared" si="732"/>
        <v>2.7890466531440117E-2</v>
      </c>
      <c r="AB859" s="17">
        <f t="shared" si="733"/>
        <v>1.7039403620873195E-2</v>
      </c>
      <c r="AC859" s="17">
        <f t="shared" si="734"/>
        <v>7.003501750875385E-3</v>
      </c>
      <c r="AE859" s="17">
        <f t="shared" ca="1" si="735"/>
        <v>3.0222222222222372E-2</v>
      </c>
      <c r="AF859" s="17">
        <f t="shared" ca="1" si="736"/>
        <v>4.1704442429737254E-2</v>
      </c>
      <c r="AG859" s="17">
        <f t="shared" ca="1" si="737"/>
        <v>2.2927689594356204E-2</v>
      </c>
      <c r="AH859" s="17">
        <f t="shared" ca="1" si="738"/>
        <v>2.3172905525846721E-2</v>
      </c>
      <c r="AI859" s="17">
        <f t="shared" ca="1" si="739"/>
        <v>3.1616982836494945E-2</v>
      </c>
      <c r="AJ859" s="17">
        <f t="shared" ca="1" si="740"/>
        <v>2.2281639928698693E-2</v>
      </c>
      <c r="AK859" s="17">
        <f t="shared" ca="1" si="741"/>
        <v>3.4327009936766073E-2</v>
      </c>
      <c r="AL859" s="17">
        <f t="shared" ca="1" si="742"/>
        <v>2.6615969581748944E-2</v>
      </c>
      <c r="AM859" s="17">
        <f t="shared" ca="1" si="743"/>
        <v>1.4795474325500324E-2</v>
      </c>
      <c r="AN859" s="17">
        <f t="shared" ca="1" si="744"/>
        <v>6.0158311345646531E-2</v>
      </c>
      <c r="AO859" s="17">
        <f t="shared" ca="1" si="745"/>
        <v>7.1919619249074529E-2</v>
      </c>
      <c r="AP859" s="17">
        <f t="shared" ca="1" si="746"/>
        <v>0.14577084583083399</v>
      </c>
      <c r="AQ859" s="17">
        <f t="shared" ca="1" si="747"/>
        <v>4.3545878693623585E-2</v>
      </c>
      <c r="AS859" s="17">
        <f t="shared" ca="1" si="748"/>
        <v>2.8093111655346004E-2</v>
      </c>
      <c r="AT859" s="17">
        <f t="shared" ca="1" si="749"/>
        <v>2.8341913018899101E-2</v>
      </c>
      <c r="AU859" s="17">
        <f t="shared" ca="1" si="750"/>
        <v>2.4506522631751571E-2</v>
      </c>
      <c r="AV859" s="17">
        <f t="shared" ca="1" si="751"/>
        <v>2.8367035736355461E-2</v>
      </c>
      <c r="AW859" s="17">
        <f t="shared" ca="1" si="752"/>
        <v>2.8518712290040771E-2</v>
      </c>
      <c r="AX859" s="17">
        <f t="shared" ca="1" si="753"/>
        <v>2.8392203028978047E-2</v>
      </c>
      <c r="AY859" s="17">
        <f t="shared" ca="1" si="754"/>
        <v>2.844267181507476E-2</v>
      </c>
      <c r="AZ859" s="17">
        <f t="shared" ca="1" si="755"/>
        <v>2.6351530052125982E-2</v>
      </c>
      <c r="BA859" s="17">
        <f t="shared" ca="1" si="756"/>
        <v>2.7921533777948149E-2</v>
      </c>
      <c r="BB859" s="17">
        <f t="shared" ca="1" si="757"/>
        <v>5.7747103723152726E-2</v>
      </c>
      <c r="BC859" s="17">
        <f t="shared" ca="1" si="758"/>
        <v>9.9279457698233653E-3</v>
      </c>
      <c r="BD859" s="17">
        <f t="shared" ca="1" si="759"/>
        <v>3.2040194125131372E-2</v>
      </c>
      <c r="BE859" s="17">
        <f t="shared" ca="1" si="760"/>
        <v>6.4046234017574477E-2</v>
      </c>
      <c r="BG859" s="17">
        <f t="shared" ca="1" si="761"/>
        <v>2.8192451446631628E-2</v>
      </c>
      <c r="BH859" s="17">
        <f t="shared" ca="1" si="762"/>
        <v>3.57433975527226E-2</v>
      </c>
      <c r="BI859" s="17">
        <f t="shared" ca="1" si="763"/>
        <v>2.2796286738688831E-2</v>
      </c>
      <c r="BJ859" s="17">
        <f t="shared" ca="1" si="764"/>
        <v>2.4843773814966941E-2</v>
      </c>
      <c r="BK859" s="17">
        <f t="shared" ca="1" si="765"/>
        <v>3.0450567901234571E-2</v>
      </c>
      <c r="BL859" s="17">
        <f t="shared" ca="1" si="766"/>
        <v>2.3059109331890149E-2</v>
      </c>
      <c r="BM859" s="17">
        <f t="shared" ca="1" si="767"/>
        <v>3.2198304266731981E-2</v>
      </c>
      <c r="BN859" s="17">
        <f t="shared" ca="1" si="768"/>
        <v>3.0301317202781064E-2</v>
      </c>
      <c r="BO859" s="17">
        <f t="shared" ca="1" si="769"/>
        <v>1.2115856622701981E-2</v>
      </c>
      <c r="BP859" s="17">
        <f t="shared" ca="1" si="770"/>
        <v>7.0191315396763931E-2</v>
      </c>
      <c r="BQ859" s="17">
        <f t="shared" ca="1" si="771"/>
        <v>8.9454372476377442E-2</v>
      </c>
      <c r="BR859" s="17">
        <f t="shared" ca="1" si="772"/>
        <v>0.1360324158960462</v>
      </c>
      <c r="BS859" s="17">
        <f t="shared" ca="1" si="773"/>
        <v>5.5890002321714816E-2</v>
      </c>
      <c r="BX859">
        <f>IF('Macrobond Imports'!FG858="","",'Macrobond Imports'!FG858)</f>
        <v>170.1</v>
      </c>
      <c r="BY859">
        <f>IF('Macrobond Imports'!AI858="","",'Macrobond Imports'!AI858)</f>
        <v>120.5</v>
      </c>
      <c r="CA859" s="37">
        <f t="shared" ca="1" si="774"/>
        <v>0.16347469220246236</v>
      </c>
      <c r="CB859" s="37">
        <f t="shared" ca="1" si="775"/>
        <v>4.6915725456125212E-2</v>
      </c>
    </row>
    <row r="860" spans="1:80" x14ac:dyDescent="0.25">
      <c r="A860" s="10">
        <f>IF('Macrobond Imports'!A859="","",'Macrobond Imports'!A859)</f>
        <v>43252</v>
      </c>
      <c r="B860" s="9">
        <f>IF('Macrobond Imports'!B859="","",'Macrobond Imports'!B859)</f>
        <v>116.3</v>
      </c>
      <c r="C860" s="9">
        <f>IF('Macrobond Imports'!C859="","",'Macrobond Imports'!C859)</f>
        <v>115.1</v>
      </c>
      <c r="D860" s="9">
        <f>IF('Macrobond Imports'!Z859="","",'Macrobond Imports'!Z859)</f>
        <v>116.5</v>
      </c>
      <c r="E860" s="9">
        <f>IF('Macrobond Imports'!BH859="","",'Macrobond Imports'!BH859)</f>
        <v>115.3</v>
      </c>
      <c r="F860" s="9">
        <f>IF('Macrobond Imports'!BJ859="","",'Macrobond Imports'!BJ859)</f>
        <v>114.6</v>
      </c>
      <c r="G860" s="9">
        <f>IF('Macrobond Imports'!BK859="","",'Macrobond Imports'!BK859)</f>
        <v>115.1</v>
      </c>
      <c r="H860" s="9">
        <f>IF('Macrobond Imports'!BL859="","",'Macrobond Imports'!BL859)</f>
        <v>114.8</v>
      </c>
      <c r="I860" s="9">
        <f>IF('Macrobond Imports'!BS859="","",'Macrobond Imports'!BS859)</f>
        <v>108.3</v>
      </c>
      <c r="J860" s="9">
        <f>IF('Macrobond Imports'!AA859="","",'Macrobond Imports'!AA859)</f>
        <v>117.4</v>
      </c>
      <c r="K860" s="9">
        <f>IF('Macrobond Imports'!DF859="","",'Macrobond Imports'!DF859)</f>
        <v>201.7</v>
      </c>
      <c r="L860" s="9">
        <f>IF('Macrobond Imports'!EA859="","",'Macrobond Imports'!EA859)</f>
        <v>201.2</v>
      </c>
      <c r="M860" s="9">
        <f>IF('Macrobond Imports'!FA859="","",'Macrobond Imports'!FA859)</f>
        <v>192.7</v>
      </c>
      <c r="N860" s="9">
        <f>IF('Macrobond Imports'!FC859="","",'Macrobond Imports'!FC859)</f>
        <v>202.3</v>
      </c>
      <c r="P860" s="16">
        <f t="shared" si="721"/>
        <v>43252</v>
      </c>
      <c r="Q860" s="17">
        <f t="shared" si="722"/>
        <v>3.451251078515849E-3</v>
      </c>
      <c r="R860" s="17">
        <f t="shared" si="723"/>
        <v>1.7406440382941035E-3</v>
      </c>
      <c r="S860" s="17">
        <f t="shared" si="724"/>
        <v>4.3103448275862988E-3</v>
      </c>
      <c r="T860" s="17">
        <f t="shared" si="725"/>
        <v>4.3554006968640202E-3</v>
      </c>
      <c r="U860" s="17">
        <f t="shared" si="726"/>
        <v>3.5026269702276291E-3</v>
      </c>
      <c r="V860" s="17">
        <f t="shared" si="727"/>
        <v>3.4873583260679464E-3</v>
      </c>
      <c r="W860" s="17">
        <f t="shared" si="728"/>
        <v>2.6200873362445254E-3</v>
      </c>
      <c r="X860" s="17">
        <f t="shared" si="729"/>
        <v>2.7777777777777679E-3</v>
      </c>
      <c r="Y860" s="17">
        <f t="shared" si="730"/>
        <v>6.8610634648371693E-3</v>
      </c>
      <c r="Z860" s="17">
        <f t="shared" si="731"/>
        <v>3.9820806371329009E-3</v>
      </c>
      <c r="AA860" s="17">
        <f t="shared" si="732"/>
        <v>-7.4000986679821912E-3</v>
      </c>
      <c r="AB860" s="17">
        <f t="shared" si="733"/>
        <v>8.9005235602093169E-3</v>
      </c>
      <c r="AC860" s="17">
        <f t="shared" si="734"/>
        <v>4.9677098857425772E-3</v>
      </c>
      <c r="AE860" s="17">
        <f t="shared" ca="1" si="735"/>
        <v>3.2859680284191839E-2</v>
      </c>
      <c r="AF860" s="17">
        <f t="shared" ca="1" si="736"/>
        <v>4.3517679057117009E-2</v>
      </c>
      <c r="AG860" s="17">
        <f t="shared" ca="1" si="737"/>
        <v>2.6431718061673992E-2</v>
      </c>
      <c r="AH860" s="17">
        <f t="shared" ca="1" si="738"/>
        <v>2.6714158504007157E-2</v>
      </c>
      <c r="AI860" s="17">
        <f t="shared" ca="1" si="739"/>
        <v>3.5230352303522894E-2</v>
      </c>
      <c r="AJ860" s="17">
        <f t="shared" ca="1" si="740"/>
        <v>2.4933214603739984E-2</v>
      </c>
      <c r="AK860" s="17">
        <f t="shared" ca="1" si="741"/>
        <v>3.5166816952209023E-2</v>
      </c>
      <c r="AL860" s="17">
        <f t="shared" ca="1" si="742"/>
        <v>2.7514231499051078E-2</v>
      </c>
      <c r="AM860" s="17">
        <f t="shared" ca="1" si="743"/>
        <v>2.443280977312412E-2</v>
      </c>
      <c r="AN860" s="17">
        <f t="shared" ca="1" si="744"/>
        <v>6.4379947229551426E-2</v>
      </c>
      <c r="AO860" s="17">
        <f t="shared" ca="1" si="745"/>
        <v>6.3987308302485335E-2</v>
      </c>
      <c r="AP860" s="17">
        <f t="shared" ca="1" si="746"/>
        <v>0.16505441354292616</v>
      </c>
      <c r="AQ860" s="17">
        <f t="shared" ca="1" si="747"/>
        <v>4.7643707923355816E-2</v>
      </c>
      <c r="AS860" s="17">
        <f t="shared" ca="1" si="748"/>
        <v>3.5146051164760772E-2</v>
      </c>
      <c r="AT860" s="17">
        <f t="shared" ca="1" si="749"/>
        <v>3.1898257002853869E-2</v>
      </c>
      <c r="AU860" s="17">
        <f t="shared" ca="1" si="750"/>
        <v>3.150744079411405E-2</v>
      </c>
      <c r="AV860" s="17">
        <f t="shared" ca="1" si="751"/>
        <v>3.1841833619830506E-2</v>
      </c>
      <c r="AW860" s="17">
        <f t="shared" ca="1" si="752"/>
        <v>3.9333736043120737E-2</v>
      </c>
      <c r="AX860" s="17">
        <f t="shared" ca="1" si="753"/>
        <v>2.4701086495132252E-2</v>
      </c>
      <c r="AY860" s="17">
        <f t="shared" ca="1" si="754"/>
        <v>2.8367035736355461E-2</v>
      </c>
      <c r="AZ860" s="17">
        <f t="shared" ca="1" si="755"/>
        <v>2.2471033438875576E-2</v>
      </c>
      <c r="BA860" s="17">
        <f t="shared" ca="1" si="756"/>
        <v>6.0080758808946033E-2</v>
      </c>
      <c r="BB860" s="17">
        <f t="shared" ca="1" si="757"/>
        <v>7.6868892803398481E-2</v>
      </c>
      <c r="BC860" s="17">
        <f t="shared" ca="1" si="758"/>
        <v>0.11724547119473128</v>
      </c>
      <c r="BD860" s="17">
        <f t="shared" ca="1" si="759"/>
        <v>0.18740827686209949</v>
      </c>
      <c r="BE860" s="17">
        <f t="shared" ca="1" si="760"/>
        <v>6.3717231885266568E-2</v>
      </c>
      <c r="BG860" s="17">
        <f t="shared" ca="1" si="761"/>
        <v>3.3492621888600693E-2</v>
      </c>
      <c r="BH860" s="17">
        <f t="shared" ca="1" si="762"/>
        <v>3.2026448773807337E-2</v>
      </c>
      <c r="BI860" s="17">
        <f t="shared" ca="1" si="763"/>
        <v>3.3433689987786508E-2</v>
      </c>
      <c r="BJ860" s="17">
        <f t="shared" ca="1" si="764"/>
        <v>3.3790425177844252E-2</v>
      </c>
      <c r="BK860" s="17">
        <f t="shared" ca="1" si="765"/>
        <v>3.583946695102691E-2</v>
      </c>
      <c r="BL860" s="17">
        <f t="shared" ca="1" si="766"/>
        <v>3.2026448773807337E-2</v>
      </c>
      <c r="BM860" s="17">
        <f t="shared" ca="1" si="767"/>
        <v>3.3941321517195533E-2</v>
      </c>
      <c r="BN860" s="17">
        <f t="shared" ca="1" si="768"/>
        <v>3.4088474509025968E-2</v>
      </c>
      <c r="BO860" s="17">
        <f t="shared" ca="1" si="769"/>
        <v>3.4962409402605532E-2</v>
      </c>
      <c r="BP860" s="17">
        <f t="shared" ca="1" si="770"/>
        <v>6.9898487836949297E-2</v>
      </c>
      <c r="BQ860" s="17">
        <f t="shared" ca="1" si="771"/>
        <v>5.4841191855185434E-2</v>
      </c>
      <c r="BR860" s="17">
        <f t="shared" ca="1" si="772"/>
        <v>0.12103882381354913</v>
      </c>
      <c r="BS860" s="17">
        <f t="shared" ca="1" si="773"/>
        <v>6.3148080605926582E-2</v>
      </c>
      <c r="BX860">
        <f>IF('Macrobond Imports'!FG859="","",'Macrobond Imports'!FG859)</f>
        <v>166.9</v>
      </c>
      <c r="BY860">
        <f>IF('Macrobond Imports'!AI859="","",'Macrobond Imports'!AI859)</f>
        <v>121.6</v>
      </c>
      <c r="CA860" s="37">
        <f t="shared" ca="1" si="774"/>
        <v>0.15983321751216129</v>
      </c>
      <c r="CB860" s="37">
        <f t="shared" ca="1" si="775"/>
        <v>5.2813852813852868E-2</v>
      </c>
    </row>
    <row r="861" spans="1:80" x14ac:dyDescent="0.25">
      <c r="A861" s="10">
        <f>IF('Macrobond Imports'!A860="","",'Macrobond Imports'!A860)</f>
        <v>43282</v>
      </c>
      <c r="B861" s="9">
        <f>IF('Macrobond Imports'!B860="","",'Macrobond Imports'!B860)</f>
        <v>116.4</v>
      </c>
      <c r="C861" s="9">
        <f>IF('Macrobond Imports'!C860="","",'Macrobond Imports'!C860)</f>
        <v>115.2</v>
      </c>
      <c r="D861" s="9">
        <f>IF('Macrobond Imports'!Z860="","",'Macrobond Imports'!Z860)</f>
        <v>116.7</v>
      </c>
      <c r="E861" s="9">
        <f>IF('Macrobond Imports'!BH860="","",'Macrobond Imports'!BH860)</f>
        <v>115.5</v>
      </c>
      <c r="F861" s="9">
        <f>IF('Macrobond Imports'!BJ860="","",'Macrobond Imports'!BJ860)</f>
        <v>114.8</v>
      </c>
      <c r="G861" s="9">
        <f>IF('Macrobond Imports'!BK860="","",'Macrobond Imports'!BK860)</f>
        <v>115.3</v>
      </c>
      <c r="H861" s="9">
        <f>IF('Macrobond Imports'!BL860="","",'Macrobond Imports'!BL860)</f>
        <v>115</v>
      </c>
      <c r="I861" s="9">
        <f>IF('Macrobond Imports'!BS860="","",'Macrobond Imports'!BS860)</f>
        <v>108.7</v>
      </c>
      <c r="J861" s="9">
        <f>IF('Macrobond Imports'!AA860="","",'Macrobond Imports'!AA860)</f>
        <v>117.1</v>
      </c>
      <c r="K861" s="9">
        <f>IF('Macrobond Imports'!DF860="","",'Macrobond Imports'!DF860)</f>
        <v>202.1</v>
      </c>
      <c r="L861" s="9">
        <f>IF('Macrobond Imports'!EA860="","",'Macrobond Imports'!EA860)</f>
        <v>203.1</v>
      </c>
      <c r="M861" s="9">
        <f>IF('Macrobond Imports'!FA860="","",'Macrobond Imports'!FA860)</f>
        <v>192.5</v>
      </c>
      <c r="N861" s="9">
        <f>IF('Macrobond Imports'!FC860="","",'Macrobond Imports'!FC860)</f>
        <v>202.9</v>
      </c>
      <c r="P861" s="16">
        <f t="shared" si="721"/>
        <v>43282</v>
      </c>
      <c r="Q861" s="17">
        <f t="shared" si="722"/>
        <v>8.5984522785897965E-4</v>
      </c>
      <c r="R861" s="17">
        <f t="shared" si="723"/>
        <v>8.6880973066905121E-4</v>
      </c>
      <c r="S861" s="17">
        <f t="shared" si="724"/>
        <v>1.7167381974250162E-3</v>
      </c>
      <c r="T861" s="17">
        <f t="shared" si="725"/>
        <v>1.7346053772766545E-3</v>
      </c>
      <c r="U861" s="17">
        <f t="shared" si="726"/>
        <v>1.7452006980802626E-3</v>
      </c>
      <c r="V861" s="17">
        <f t="shared" si="727"/>
        <v>1.7376194613381024E-3</v>
      </c>
      <c r="W861" s="17">
        <f t="shared" si="728"/>
        <v>1.7421602787457413E-3</v>
      </c>
      <c r="X861" s="17">
        <f t="shared" si="729"/>
        <v>3.6934441366573978E-3</v>
      </c>
      <c r="Y861" s="17">
        <f t="shared" si="730"/>
        <v>-2.5553662691653045E-3</v>
      </c>
      <c r="Z861" s="17">
        <f t="shared" si="731"/>
        <v>1.983143282102251E-3</v>
      </c>
      <c r="AA861" s="17">
        <f t="shared" si="732"/>
        <v>9.4433399602384949E-3</v>
      </c>
      <c r="AB861" s="17">
        <f t="shared" si="733"/>
        <v>-1.0378827192526474E-3</v>
      </c>
      <c r="AC861" s="17">
        <f t="shared" si="734"/>
        <v>2.9658922392485909E-3</v>
      </c>
      <c r="AE861" s="17">
        <f t="shared" ca="1" si="735"/>
        <v>3.2830523513753374E-2</v>
      </c>
      <c r="AF861" s="17">
        <f t="shared" ca="1" si="736"/>
        <v>4.3478260869565188E-2</v>
      </c>
      <c r="AG861" s="17">
        <f t="shared" ca="1" si="737"/>
        <v>2.7288732394366244E-2</v>
      </c>
      <c r="AH861" s="17">
        <f t="shared" ca="1" si="738"/>
        <v>2.7580071174377219E-2</v>
      </c>
      <c r="AI861" s="17">
        <f t="shared" ca="1" si="739"/>
        <v>3.6101083032491044E-2</v>
      </c>
      <c r="AJ861" s="17">
        <f t="shared" ca="1" si="740"/>
        <v>2.5800711743772187E-2</v>
      </c>
      <c r="AK861" s="17">
        <f t="shared" ca="1" si="741"/>
        <v>3.6036036036036112E-2</v>
      </c>
      <c r="AL861" s="17">
        <f t="shared" ca="1" si="742"/>
        <v>3.0331753554502461E-2</v>
      </c>
      <c r="AM861" s="17">
        <f t="shared" ca="1" si="743"/>
        <v>2.0034843205574804E-2</v>
      </c>
      <c r="AN861" s="17">
        <f t="shared" ca="1" si="744"/>
        <v>6.6490765171503874E-2</v>
      </c>
      <c r="AO861" s="17">
        <f t="shared" ca="1" si="745"/>
        <v>6.9510268562401167E-2</v>
      </c>
      <c r="AP861" s="17">
        <f t="shared" ca="1" si="746"/>
        <v>0.15824308062575221</v>
      </c>
      <c r="AQ861" s="17">
        <f t="shared" ca="1" si="747"/>
        <v>5.1840331778123305E-2</v>
      </c>
      <c r="AS861" s="17">
        <f t="shared" ca="1" si="748"/>
        <v>3.1535038393976089E-2</v>
      </c>
      <c r="AT861" s="17">
        <f t="shared" ca="1" si="749"/>
        <v>3.1870020339953564E-2</v>
      </c>
      <c r="AU861" s="17">
        <f t="shared" ca="1" si="750"/>
        <v>3.5022970686983124E-2</v>
      </c>
      <c r="AV861" s="17">
        <f t="shared" ca="1" si="751"/>
        <v>3.5394825481895209E-2</v>
      </c>
      <c r="AW861" s="17">
        <f t="shared" ca="1" si="752"/>
        <v>3.9263545013149104E-2</v>
      </c>
      <c r="AX861" s="17">
        <f t="shared" ca="1" si="753"/>
        <v>3.1841833619830506E-2</v>
      </c>
      <c r="AY861" s="17">
        <f t="shared" ca="1" si="754"/>
        <v>3.1926543741376934E-2</v>
      </c>
      <c r="AZ861" s="17">
        <f t="shared" ca="1" si="755"/>
        <v>3.3815723007259102E-2</v>
      </c>
      <c r="BA861" s="17">
        <f t="shared" ca="1" si="756"/>
        <v>4.2062665368372665E-2</v>
      </c>
      <c r="BB861" s="17">
        <f t="shared" ca="1" si="757"/>
        <v>5.9516971535470864E-2</v>
      </c>
      <c r="BC861" s="17">
        <f t="shared" ca="1" si="758"/>
        <v>0.12515421433552554</v>
      </c>
      <c r="BD861" s="17">
        <f t="shared" ca="1" si="759"/>
        <v>0.10392757993102686</v>
      </c>
      <c r="BE861" s="17">
        <f t="shared" ca="1" si="760"/>
        <v>6.1394937017323015E-2</v>
      </c>
      <c r="BG861" s="17">
        <f t="shared" ca="1" si="761"/>
        <v>2.8068812295888312E-2</v>
      </c>
      <c r="BH861" s="17">
        <f t="shared" ca="1" si="762"/>
        <v>2.6559269289409215E-2</v>
      </c>
      <c r="BI861" s="17">
        <f t="shared" ca="1" si="763"/>
        <v>2.799514795052227E-2</v>
      </c>
      <c r="BJ861" s="17">
        <f t="shared" ca="1" si="764"/>
        <v>3.0100135593848387E-2</v>
      </c>
      <c r="BK861" s="17">
        <f t="shared" ca="1" si="765"/>
        <v>3.2112146605059344E-2</v>
      </c>
      <c r="BL861" s="17">
        <f t="shared" ca="1" si="766"/>
        <v>2.6535777934958427E-2</v>
      </c>
      <c r="BM861" s="17">
        <f t="shared" ca="1" si="767"/>
        <v>3.0233958536685979E-2</v>
      </c>
      <c r="BN861" s="17">
        <f t="shared" ca="1" si="768"/>
        <v>3.2028124727050411E-2</v>
      </c>
      <c r="BO861" s="17">
        <f t="shared" ca="1" si="769"/>
        <v>2.4346934857456981E-2</v>
      </c>
      <c r="BP861" s="17">
        <f t="shared" ca="1" si="770"/>
        <v>5.7809632953272683E-2</v>
      </c>
      <c r="BQ861" s="17">
        <f t="shared" ca="1" si="771"/>
        <v>3.9539936855857105E-2</v>
      </c>
      <c r="BR861" s="17">
        <f t="shared" ca="1" si="772"/>
        <v>7.1113712567926868E-2</v>
      </c>
      <c r="BS861" s="17">
        <f t="shared" ca="1" si="773"/>
        <v>5.8644810305740869E-2</v>
      </c>
      <c r="BX861">
        <f>IF('Macrobond Imports'!FG860="","",'Macrobond Imports'!FG860)</f>
        <v>175.3</v>
      </c>
      <c r="BY861">
        <f>IF('Macrobond Imports'!AI860="","",'Macrobond Imports'!AI860)</f>
        <v>122.2</v>
      </c>
      <c r="CA861" s="37">
        <f t="shared" ca="1" si="774"/>
        <v>0.23017543859649137</v>
      </c>
      <c r="CB861" s="37">
        <f t="shared" ca="1" si="775"/>
        <v>6.1685490877497973E-2</v>
      </c>
    </row>
    <row r="862" spans="1:80" x14ac:dyDescent="0.25">
      <c r="A862" s="10">
        <f>IF('Macrobond Imports'!A861="","",'Macrobond Imports'!A861)</f>
        <v>43313</v>
      </c>
      <c r="B862" s="9">
        <f>IF('Macrobond Imports'!B861="","",'Macrobond Imports'!B861)</f>
        <v>116.5</v>
      </c>
      <c r="C862" s="9">
        <f>IF('Macrobond Imports'!C861="","",'Macrobond Imports'!C861)</f>
        <v>115.4</v>
      </c>
      <c r="D862" s="9">
        <f>IF('Macrobond Imports'!Z861="","",'Macrobond Imports'!Z861)</f>
        <v>116.7</v>
      </c>
      <c r="E862" s="9">
        <f>IF('Macrobond Imports'!BH861="","",'Macrobond Imports'!BH861)</f>
        <v>115.5</v>
      </c>
      <c r="F862" s="9">
        <f>IF('Macrobond Imports'!BJ861="","",'Macrobond Imports'!BJ861)</f>
        <v>114.9</v>
      </c>
      <c r="G862" s="9">
        <f>IF('Macrobond Imports'!BK861="","",'Macrobond Imports'!BK861)</f>
        <v>115.3</v>
      </c>
      <c r="H862" s="9">
        <f>IF('Macrobond Imports'!BL861="","",'Macrobond Imports'!BL861)</f>
        <v>115.2</v>
      </c>
      <c r="I862" s="9">
        <f>IF('Macrobond Imports'!BS861="","",'Macrobond Imports'!BS861)</f>
        <v>108.8</v>
      </c>
      <c r="J862" s="9">
        <f>IF('Macrobond Imports'!AA861="","",'Macrobond Imports'!AA861)</f>
        <v>116.7</v>
      </c>
      <c r="K862" s="9">
        <f>IF('Macrobond Imports'!DF861="","",'Macrobond Imports'!DF861)</f>
        <v>202.7</v>
      </c>
      <c r="L862" s="9">
        <f>IF('Macrobond Imports'!EA861="","",'Macrobond Imports'!EA861)</f>
        <v>196.1</v>
      </c>
      <c r="M862" s="9">
        <f>IF('Macrobond Imports'!FA861="","",'Macrobond Imports'!FA861)</f>
        <v>193.6</v>
      </c>
      <c r="N862" s="9">
        <f>IF('Macrobond Imports'!FC861="","",'Macrobond Imports'!FC861)</f>
        <v>203.6</v>
      </c>
      <c r="P862" s="16">
        <f t="shared" si="721"/>
        <v>43313</v>
      </c>
      <c r="Q862" s="17">
        <f t="shared" si="722"/>
        <v>8.5910652920961894E-4</v>
      </c>
      <c r="R862" s="17">
        <f t="shared" si="723"/>
        <v>1.7361111111111605E-3</v>
      </c>
      <c r="S862" s="17">
        <f t="shared" si="724"/>
        <v>0</v>
      </c>
      <c r="T862" s="17">
        <f t="shared" si="725"/>
        <v>0</v>
      </c>
      <c r="U862" s="17">
        <f t="shared" si="726"/>
        <v>8.7108013937298168E-4</v>
      </c>
      <c r="V862" s="17">
        <f t="shared" si="727"/>
        <v>0</v>
      </c>
      <c r="W862" s="17">
        <f t="shared" si="728"/>
        <v>1.7391304347826875E-3</v>
      </c>
      <c r="X862" s="17">
        <f t="shared" si="729"/>
        <v>9.1996320147180732E-4</v>
      </c>
      <c r="Y862" s="17">
        <f t="shared" si="730"/>
        <v>-3.4158838599487318E-3</v>
      </c>
      <c r="Z862" s="17">
        <f t="shared" si="731"/>
        <v>2.968827313211353E-3</v>
      </c>
      <c r="AA862" s="17">
        <f t="shared" si="732"/>
        <v>-3.4465780403742041E-2</v>
      </c>
      <c r="AB862" s="17">
        <f t="shared" si="733"/>
        <v>5.7142857142857828E-3</v>
      </c>
      <c r="AC862" s="17">
        <f t="shared" si="734"/>
        <v>3.4499753573187242E-3</v>
      </c>
      <c r="AE862" s="17">
        <f t="shared" ca="1" si="735"/>
        <v>3.0061892130857748E-2</v>
      </c>
      <c r="AF862" s="17">
        <f t="shared" ca="1" si="736"/>
        <v>3.9639639639639679E-2</v>
      </c>
      <c r="AG862" s="17">
        <f t="shared" ca="1" si="737"/>
        <v>2.4582967515364373E-2</v>
      </c>
      <c r="AH862" s="17">
        <f t="shared" ca="1" si="738"/>
        <v>2.5754884547069423E-2</v>
      </c>
      <c r="AI862" s="17">
        <f t="shared" ca="1" si="739"/>
        <v>3.2345013477089068E-2</v>
      </c>
      <c r="AJ862" s="17">
        <f t="shared" ca="1" si="740"/>
        <v>2.3978685612788597E-2</v>
      </c>
      <c r="AK862" s="17">
        <f t="shared" ca="1" si="741"/>
        <v>3.5040431266846417E-2</v>
      </c>
      <c r="AL862" s="17">
        <f t="shared" ca="1" si="742"/>
        <v>3.0303030303030276E-2</v>
      </c>
      <c r="AM862" s="17">
        <f t="shared" ca="1" si="743"/>
        <v>1.1265164644713943E-2</v>
      </c>
      <c r="AN862" s="17">
        <f t="shared" ca="1" si="744"/>
        <v>6.4041994750656084E-2</v>
      </c>
      <c r="AO862" s="17">
        <f t="shared" ca="1" si="745"/>
        <v>3.866525423728806E-2</v>
      </c>
      <c r="AP862" s="17">
        <f t="shared" ca="1" si="746"/>
        <v>0.14488468361916018</v>
      </c>
      <c r="AQ862" s="17">
        <f t="shared" ca="1" si="747"/>
        <v>5.2740434332988473E-2</v>
      </c>
      <c r="AS862" s="17">
        <f t="shared" ca="1" si="748"/>
        <v>2.0868862460672766E-2</v>
      </c>
      <c r="AT862" s="17">
        <f t="shared" ca="1" si="749"/>
        <v>1.7520389421324944E-2</v>
      </c>
      <c r="AU862" s="17">
        <f t="shared" ca="1" si="750"/>
        <v>2.4357301235846451E-2</v>
      </c>
      <c r="AV862" s="17">
        <f t="shared" ca="1" si="751"/>
        <v>2.4614233619280057E-2</v>
      </c>
      <c r="AW862" s="17">
        <f t="shared" ca="1" si="752"/>
        <v>2.4744743178064521E-2</v>
      </c>
      <c r="AX862" s="17">
        <f t="shared" ca="1" si="753"/>
        <v>2.1088905787733037E-2</v>
      </c>
      <c r="AY862" s="17">
        <f t="shared" ca="1" si="754"/>
        <v>2.4679315867101703E-2</v>
      </c>
      <c r="AZ862" s="17">
        <f t="shared" ca="1" si="755"/>
        <v>2.9960476515737078E-2</v>
      </c>
      <c r="BA862" s="17">
        <f t="shared" ca="1" si="756"/>
        <v>3.4349474617210163E-3</v>
      </c>
      <c r="BB862" s="17">
        <f t="shared" ca="1" si="757"/>
        <v>3.6323264512412967E-2</v>
      </c>
      <c r="BC862" s="17">
        <f t="shared" ca="1" si="758"/>
        <v>-0.12401760127090589</v>
      </c>
      <c r="BD862" s="17">
        <f t="shared" ca="1" si="759"/>
        <v>5.557219748391562E-2</v>
      </c>
      <c r="BE862" s="17">
        <f t="shared" ca="1" si="760"/>
        <v>4.6492198600312395E-2</v>
      </c>
      <c r="BG862" s="17">
        <f t="shared" ca="1" si="761"/>
        <v>2.4474619206960258E-2</v>
      </c>
      <c r="BH862" s="17">
        <f t="shared" ca="1" si="762"/>
        <v>2.2916841093771234E-2</v>
      </c>
      <c r="BI862" s="17">
        <f t="shared" ca="1" si="763"/>
        <v>2.4431909216802605E-2</v>
      </c>
      <c r="BJ862" s="17">
        <f t="shared" ca="1" si="764"/>
        <v>2.6488919667589927E-2</v>
      </c>
      <c r="BK862" s="17">
        <f t="shared" ca="1" si="765"/>
        <v>2.6629993561210652E-2</v>
      </c>
      <c r="BL862" s="17">
        <f t="shared" ca="1" si="766"/>
        <v>2.4734048088329796E-2</v>
      </c>
      <c r="BM862" s="17">
        <f t="shared" ca="1" si="767"/>
        <v>2.6559269289409215E-2</v>
      </c>
      <c r="BN862" s="17">
        <f t="shared" ca="1" si="768"/>
        <v>2.8154419805286102E-2</v>
      </c>
      <c r="BO862" s="17">
        <f t="shared" ca="1" si="769"/>
        <v>1.5604445756933094E-2</v>
      </c>
      <c r="BP862" s="17">
        <f t="shared" ca="1" si="770"/>
        <v>4.6980387380263666E-2</v>
      </c>
      <c r="BQ862" s="17">
        <f t="shared" ca="1" si="771"/>
        <v>-5.9426183397073395E-2</v>
      </c>
      <c r="BR862" s="17">
        <f t="shared" ca="1" si="772"/>
        <v>4.3739879282377769E-2</v>
      </c>
      <c r="BS862" s="17">
        <f t="shared" ca="1" si="773"/>
        <v>5.5232715020451684E-2</v>
      </c>
      <c r="BX862">
        <f>IF('Macrobond Imports'!FG861="","",'Macrobond Imports'!FG861)</f>
        <v>167.6</v>
      </c>
      <c r="BY862">
        <f>IF('Macrobond Imports'!AI861="","",'Macrobond Imports'!AI861)</f>
        <v>122.4</v>
      </c>
      <c r="CA862" s="37">
        <f t="shared" ca="1" si="774"/>
        <v>0.16066481994459836</v>
      </c>
      <c r="CB862" s="37">
        <f t="shared" ca="1" si="775"/>
        <v>5.7908383751080317E-2</v>
      </c>
    </row>
    <row r="863" spans="1:80" x14ac:dyDescent="0.25">
      <c r="A863" s="10">
        <f>IF('Macrobond Imports'!A862="","",'Macrobond Imports'!A862)</f>
        <v>43344</v>
      </c>
      <c r="B863" s="9">
        <f>IF('Macrobond Imports'!B862="","",'Macrobond Imports'!B862)</f>
        <v>116.7</v>
      </c>
      <c r="C863" s="9">
        <f>IF('Macrobond Imports'!C862="","",'Macrobond Imports'!C862)</f>
        <v>115.7</v>
      </c>
      <c r="D863" s="9">
        <f>IF('Macrobond Imports'!Z862="","",'Macrobond Imports'!Z862)</f>
        <v>116.8</v>
      </c>
      <c r="E863" s="9">
        <f>IF('Macrobond Imports'!BH862="","",'Macrobond Imports'!BH862)</f>
        <v>115.6</v>
      </c>
      <c r="F863" s="9">
        <f>IF('Macrobond Imports'!BJ862="","",'Macrobond Imports'!BJ862)</f>
        <v>115</v>
      </c>
      <c r="G863" s="9">
        <f>IF('Macrobond Imports'!BK862="","",'Macrobond Imports'!BK862)</f>
        <v>115.4</v>
      </c>
      <c r="H863" s="9">
        <f>IF('Macrobond Imports'!BL862="","",'Macrobond Imports'!BL862)</f>
        <v>115.5</v>
      </c>
      <c r="I863" s="9">
        <f>IF('Macrobond Imports'!BS862="","",'Macrobond Imports'!BS862)</f>
        <v>109.1</v>
      </c>
      <c r="J863" s="9">
        <f>IF('Macrobond Imports'!AA862="","",'Macrobond Imports'!AA862)</f>
        <v>116.3</v>
      </c>
      <c r="K863" s="9">
        <f>IF('Macrobond Imports'!DF862="","",'Macrobond Imports'!DF862)</f>
        <v>203.4</v>
      </c>
      <c r="L863" s="9">
        <f>IF('Macrobond Imports'!EA862="","",'Macrobond Imports'!EA862)</f>
        <v>198.1</v>
      </c>
      <c r="M863" s="9">
        <f>IF('Macrobond Imports'!FA862="","",'Macrobond Imports'!FA862)</f>
        <v>194.3</v>
      </c>
      <c r="N863" s="9">
        <f>IF('Macrobond Imports'!FC862="","",'Macrobond Imports'!FC862)</f>
        <v>204.5</v>
      </c>
      <c r="P863" s="16">
        <f t="shared" si="721"/>
        <v>43344</v>
      </c>
      <c r="Q863" s="17">
        <f t="shared" si="722"/>
        <v>1.7167381974250162E-3</v>
      </c>
      <c r="R863" s="17">
        <f t="shared" si="723"/>
        <v>2.5996533795493715E-3</v>
      </c>
      <c r="S863" s="17">
        <f t="shared" si="724"/>
        <v>8.5689802913457847E-4</v>
      </c>
      <c r="T863" s="17">
        <f t="shared" si="725"/>
        <v>8.658008658009031E-4</v>
      </c>
      <c r="U863" s="17">
        <f t="shared" si="726"/>
        <v>8.7032201914705176E-4</v>
      </c>
      <c r="V863" s="17">
        <f t="shared" si="727"/>
        <v>8.6730268863832727E-4</v>
      </c>
      <c r="W863" s="17">
        <f t="shared" si="728"/>
        <v>2.6041666666667407E-3</v>
      </c>
      <c r="X863" s="17">
        <f t="shared" si="729"/>
        <v>2.7573529411764053E-3</v>
      </c>
      <c r="Y863" s="17">
        <f t="shared" si="730"/>
        <v>-3.4275921165382028E-3</v>
      </c>
      <c r="Z863" s="17">
        <f t="shared" si="731"/>
        <v>3.453379378391741E-3</v>
      </c>
      <c r="AA863" s="17">
        <f t="shared" si="732"/>
        <v>1.0198878123406363E-2</v>
      </c>
      <c r="AB863" s="17">
        <f t="shared" si="733"/>
        <v>3.6157024793388448E-3</v>
      </c>
      <c r="AC863" s="17">
        <f t="shared" si="734"/>
        <v>4.4204322200394053E-3</v>
      </c>
      <c r="AE863" s="17">
        <f t="shared" ca="1" si="735"/>
        <v>2.8193832599118895E-2</v>
      </c>
      <c r="AF863" s="17">
        <f t="shared" ca="1" si="736"/>
        <v>3.488372093023262E-2</v>
      </c>
      <c r="AG863" s="17">
        <f t="shared" ca="1" si="737"/>
        <v>2.4561403508772006E-2</v>
      </c>
      <c r="AH863" s="17">
        <f t="shared" ca="1" si="738"/>
        <v>2.5732031943211942E-2</v>
      </c>
      <c r="AI863" s="17">
        <f t="shared" ca="1" si="739"/>
        <v>2.9543419874664245E-2</v>
      </c>
      <c r="AJ863" s="17">
        <f t="shared" ca="1" si="740"/>
        <v>2.395740905057675E-2</v>
      </c>
      <c r="AK863" s="17">
        <f t="shared" ca="1" si="741"/>
        <v>3.3094812164579546E-2</v>
      </c>
      <c r="AL863" s="17">
        <f t="shared" ca="1" si="742"/>
        <v>3.1190926275992403E-2</v>
      </c>
      <c r="AM863" s="17">
        <f t="shared" ca="1" si="743"/>
        <v>8.6730268863832727E-3</v>
      </c>
      <c r="AN863" s="17">
        <f t="shared" ca="1" si="744"/>
        <v>5.9927045336112483E-2</v>
      </c>
      <c r="AO863" s="17">
        <f t="shared" ca="1" si="745"/>
        <v>4.4280442804428111E-2</v>
      </c>
      <c r="AP863" s="17">
        <f t="shared" ca="1" si="746"/>
        <v>0.11538461538461542</v>
      </c>
      <c r="AQ863" s="17">
        <f t="shared" ca="1" si="747"/>
        <v>5.358062854198864E-2</v>
      </c>
      <c r="AS863" s="17">
        <f t="shared" ca="1" si="748"/>
        <v>1.3828662574440154E-2</v>
      </c>
      <c r="AT863" s="17">
        <f t="shared" ca="1" si="749"/>
        <v>2.1015044244281356E-2</v>
      </c>
      <c r="AU863" s="17">
        <f t="shared" ca="1" si="750"/>
        <v>1.0340284598016503E-2</v>
      </c>
      <c r="AV863" s="17">
        <f t="shared" ca="1" si="751"/>
        <v>1.0448322321888526E-2</v>
      </c>
      <c r="AW863" s="17">
        <f t="shared" ca="1" si="752"/>
        <v>1.4034873237374512E-2</v>
      </c>
      <c r="AX863" s="17">
        <f t="shared" ca="1" si="753"/>
        <v>1.0466548479804327E-2</v>
      </c>
      <c r="AY863" s="17">
        <f t="shared" ca="1" si="754"/>
        <v>2.4614233619280057E-2</v>
      </c>
      <c r="AZ863" s="17">
        <f t="shared" ca="1" si="755"/>
        <v>2.9876565076174533E-2</v>
      </c>
      <c r="BA863" s="17">
        <f t="shared" ca="1" si="756"/>
        <v>-3.6955242854586845E-2</v>
      </c>
      <c r="BB863" s="17">
        <f t="shared" ca="1" si="757"/>
        <v>3.414205915870494E-2</v>
      </c>
      <c r="BC863" s="17">
        <f t="shared" ca="1" si="758"/>
        <v>-6.0220436453282122E-2</v>
      </c>
      <c r="BD863" s="17">
        <f t="shared" ca="1" si="759"/>
        <v>3.362818645589738E-2</v>
      </c>
      <c r="BE863" s="17">
        <f t="shared" ca="1" si="760"/>
        <v>4.4214496982254436E-2</v>
      </c>
      <c r="BG863" s="17">
        <f t="shared" ca="1" si="761"/>
        <v>2.4431909216802605E-2</v>
      </c>
      <c r="BH863" s="17">
        <f t="shared" ca="1" si="762"/>
        <v>2.6442226591134155E-2</v>
      </c>
      <c r="BI863" s="17">
        <f t="shared" ca="1" si="763"/>
        <v>2.086900300523209E-2</v>
      </c>
      <c r="BJ863" s="17">
        <f t="shared" ca="1" si="764"/>
        <v>2.1089050809330434E-2</v>
      </c>
      <c r="BK863" s="17">
        <f t="shared" ca="1" si="765"/>
        <v>2.660637699159718E-2</v>
      </c>
      <c r="BL863" s="17">
        <f t="shared" ca="1" si="766"/>
        <v>1.7558927086899212E-2</v>
      </c>
      <c r="BM863" s="17">
        <f t="shared" ca="1" si="767"/>
        <v>2.6488919667589927E-2</v>
      </c>
      <c r="BN863" s="17">
        <f t="shared" ca="1" si="768"/>
        <v>2.6167118849515614E-2</v>
      </c>
      <c r="BO863" s="17">
        <f t="shared" ca="1" si="769"/>
        <v>1.0398543606277455E-2</v>
      </c>
      <c r="BP863" s="17">
        <f t="shared" ca="1" si="770"/>
        <v>5.5289256198347347E-2</v>
      </c>
      <c r="BQ863" s="17">
        <f t="shared" ca="1" si="771"/>
        <v>2.4677735336301909E-2</v>
      </c>
      <c r="BR863" s="17">
        <f t="shared" ca="1" si="772"/>
        <v>0.10785317790567062</v>
      </c>
      <c r="BS863" s="17">
        <f t="shared" ca="1" si="773"/>
        <v>5.3920753294302015E-2</v>
      </c>
      <c r="BX863">
        <f>IF('Macrobond Imports'!FG862="","",'Macrobond Imports'!FG862)</f>
        <v>171</v>
      </c>
      <c r="BY863">
        <f>IF('Macrobond Imports'!AI862="","",'Macrobond Imports'!AI862)</f>
        <v>123.9</v>
      </c>
      <c r="CA863" s="37">
        <f t="shared" ca="1" si="774"/>
        <v>0.16723549488054612</v>
      </c>
      <c r="CB863" s="37">
        <f t="shared" ca="1" si="775"/>
        <v>6.2607204116638115E-2</v>
      </c>
    </row>
    <row r="864" spans="1:80" x14ac:dyDescent="0.25">
      <c r="A864" s="10">
        <f>IF('Macrobond Imports'!A863="","",'Macrobond Imports'!A863)</f>
        <v>43374</v>
      </c>
      <c r="B864" s="9">
        <f>IF('Macrobond Imports'!B863="","",'Macrobond Imports'!B863)</f>
        <v>117.5</v>
      </c>
      <c r="C864" s="9">
        <f>IF('Macrobond Imports'!C863="","",'Macrobond Imports'!C863)</f>
        <v>116.5</v>
      </c>
      <c r="D864" s="9">
        <f>IF('Macrobond Imports'!Z863="","",'Macrobond Imports'!Z863)</f>
        <v>117.6</v>
      </c>
      <c r="E864" s="9">
        <f>IF('Macrobond Imports'!BH863="","",'Macrobond Imports'!BH863)</f>
        <v>116.4</v>
      </c>
      <c r="F864" s="9">
        <f>IF('Macrobond Imports'!BJ863="","",'Macrobond Imports'!BJ863)</f>
        <v>115.9</v>
      </c>
      <c r="G864" s="9">
        <f>IF('Macrobond Imports'!BK863="","",'Macrobond Imports'!BK863)</f>
        <v>116.1</v>
      </c>
      <c r="H864" s="9">
        <f>IF('Macrobond Imports'!BL863="","",'Macrobond Imports'!BL863)</f>
        <v>116.1</v>
      </c>
      <c r="I864" s="9">
        <f>IF('Macrobond Imports'!BS863="","",'Macrobond Imports'!BS863)</f>
        <v>109.4</v>
      </c>
      <c r="J864" s="9">
        <f>IF('Macrobond Imports'!AA863="","",'Macrobond Imports'!AA863)</f>
        <v>118.2</v>
      </c>
      <c r="K864" s="9">
        <f>IF('Macrobond Imports'!DF863="","",'Macrobond Imports'!DF863)</f>
        <v>204.7</v>
      </c>
      <c r="L864" s="9">
        <f>IF('Macrobond Imports'!EA863="","",'Macrobond Imports'!EA863)</f>
        <v>204.4</v>
      </c>
      <c r="M864" s="9">
        <f>IF('Macrobond Imports'!FA863="","",'Macrobond Imports'!FA863)</f>
        <v>198.7</v>
      </c>
      <c r="N864" s="9">
        <f>IF('Macrobond Imports'!FC863="","",'Macrobond Imports'!FC863)</f>
        <v>204.9</v>
      </c>
      <c r="P864" s="16">
        <f t="shared" si="721"/>
        <v>43374</v>
      </c>
      <c r="Q864" s="17">
        <f t="shared" si="722"/>
        <v>6.8551842330761836E-3</v>
      </c>
      <c r="R864" s="17">
        <f t="shared" si="723"/>
        <v>6.9144338807261008E-3</v>
      </c>
      <c r="S864" s="17">
        <f t="shared" si="724"/>
        <v>6.8493150684931781E-3</v>
      </c>
      <c r="T864" s="17">
        <f t="shared" si="725"/>
        <v>6.9204152249136008E-3</v>
      </c>
      <c r="U864" s="17">
        <f t="shared" si="726"/>
        <v>7.8260869565218716E-3</v>
      </c>
      <c r="V864" s="17">
        <f t="shared" si="727"/>
        <v>6.0658578856152001E-3</v>
      </c>
      <c r="W864" s="17">
        <f t="shared" si="728"/>
        <v>5.1948051948051965E-3</v>
      </c>
      <c r="X864" s="17">
        <f t="shared" si="729"/>
        <v>2.749770852429112E-3</v>
      </c>
      <c r="Y864" s="17">
        <f t="shared" si="730"/>
        <v>1.6337059329320835E-2</v>
      </c>
      <c r="Z864" s="17">
        <f t="shared" si="731"/>
        <v>6.3913470993115507E-3</v>
      </c>
      <c r="AA864" s="17">
        <f t="shared" si="732"/>
        <v>3.180212014134276E-2</v>
      </c>
      <c r="AB864" s="17">
        <f t="shared" si="733"/>
        <v>2.2645393721049789E-2</v>
      </c>
      <c r="AC864" s="17">
        <f t="shared" si="734"/>
        <v>1.9559902200489976E-3</v>
      </c>
      <c r="AE864" s="17">
        <f t="shared" ca="1" si="735"/>
        <v>3.1606672519754131E-2</v>
      </c>
      <c r="AF864" s="17">
        <f t="shared" ca="1" si="736"/>
        <v>3.8324420677361859E-2</v>
      </c>
      <c r="AG864" s="17">
        <f t="shared" ca="1" si="737"/>
        <v>2.707423580786017E-2</v>
      </c>
      <c r="AH864" s="17">
        <f t="shared" ca="1" si="738"/>
        <v>2.8268551236749095E-2</v>
      </c>
      <c r="AI864" s="17">
        <f t="shared" ca="1" si="739"/>
        <v>3.3898305084745894E-2</v>
      </c>
      <c r="AJ864" s="17">
        <f t="shared" ca="1" si="740"/>
        <v>2.5618374558303847E-2</v>
      </c>
      <c r="AK864" s="17">
        <f t="shared" ca="1" si="741"/>
        <v>3.5682426404995526E-2</v>
      </c>
      <c r="AL864" s="17">
        <f t="shared" ca="1" si="742"/>
        <v>3.1102733270499616E-2</v>
      </c>
      <c r="AM864" s="17">
        <f t="shared" ca="1" si="743"/>
        <v>1.8087855297157729E-2</v>
      </c>
      <c r="AN864" s="17">
        <f t="shared" ca="1" si="744"/>
        <v>6.0621761658031126E-2</v>
      </c>
      <c r="AO864" s="17">
        <f t="shared" ca="1" si="745"/>
        <v>8.0909571655208845E-2</v>
      </c>
      <c r="AP864" s="17">
        <f t="shared" ca="1" si="746"/>
        <v>0.12769580022701477</v>
      </c>
      <c r="AQ864" s="17">
        <f t="shared" ca="1" si="747"/>
        <v>5.07692307692309E-2</v>
      </c>
      <c r="AS864" s="17">
        <f t="shared" ca="1" si="748"/>
        <v>3.8339905564085397E-2</v>
      </c>
      <c r="AT864" s="17">
        <f t="shared" ca="1" si="749"/>
        <v>4.590872304922522E-2</v>
      </c>
      <c r="AU864" s="17">
        <f t="shared" ca="1" si="750"/>
        <v>3.1207024604961386E-2</v>
      </c>
      <c r="AV864" s="17">
        <f t="shared" ca="1" si="751"/>
        <v>3.1535038393976089E-2</v>
      </c>
      <c r="AW864" s="17">
        <f t="shared" ca="1" si="752"/>
        <v>3.8881928228436058E-2</v>
      </c>
      <c r="AX864" s="17">
        <f t="shared" ca="1" si="753"/>
        <v>2.8043874621711096E-2</v>
      </c>
      <c r="AY864" s="17">
        <f t="shared" ca="1" si="754"/>
        <v>3.8813338855135271E-2</v>
      </c>
      <c r="AZ864" s="17">
        <f t="shared" ca="1" si="755"/>
        <v>2.6008861286607843E-2</v>
      </c>
      <c r="BA864" s="17">
        <f t="shared" ca="1" si="756"/>
        <v>3.8107493298848993E-2</v>
      </c>
      <c r="BB864" s="17">
        <f t="shared" ca="1" si="757"/>
        <v>5.2461254458413764E-2</v>
      </c>
      <c r="BC864" s="17">
        <f t="shared" ca="1" si="758"/>
        <v>2.5850022304814591E-2</v>
      </c>
      <c r="BD864" s="17">
        <f t="shared" ca="1" si="759"/>
        <v>0.13518993814948033</v>
      </c>
      <c r="BE864" s="17">
        <f t="shared" ca="1" si="760"/>
        <v>4.0015101428660493E-2</v>
      </c>
      <c r="BG864" s="17">
        <f t="shared" ca="1" si="761"/>
        <v>3.4931879087723328E-2</v>
      </c>
      <c r="BH864" s="17">
        <f t="shared" ca="1" si="762"/>
        <v>3.8865657978229606E-2</v>
      </c>
      <c r="BI864" s="17">
        <f t="shared" ca="1" si="763"/>
        <v>3.3113235807145536E-2</v>
      </c>
      <c r="BJ864" s="17">
        <f t="shared" ca="1" si="764"/>
        <v>3.3463129993707152E-2</v>
      </c>
      <c r="BK864" s="17">
        <f t="shared" ca="1" si="765"/>
        <v>3.9072719101401754E-2</v>
      </c>
      <c r="BL864" s="17">
        <f t="shared" ca="1" si="766"/>
        <v>2.9941103476942565E-2</v>
      </c>
      <c r="BM864" s="17">
        <f t="shared" ca="1" si="767"/>
        <v>3.5364215316146419E-2</v>
      </c>
      <c r="BN864" s="17">
        <f t="shared" ca="1" si="768"/>
        <v>2.9904894998984632E-2</v>
      </c>
      <c r="BO864" s="17">
        <f t="shared" ca="1" si="769"/>
        <v>4.0083199271038428E-2</v>
      </c>
      <c r="BP864" s="17">
        <f t="shared" ca="1" si="770"/>
        <v>5.5983220028708924E-2</v>
      </c>
      <c r="BQ864" s="17">
        <f t="shared" ca="1" si="771"/>
        <v>7.4355376899308601E-2</v>
      </c>
      <c r="BR864" s="17">
        <f t="shared" ca="1" si="772"/>
        <v>0.11944963316060253</v>
      </c>
      <c r="BS864" s="17">
        <f t="shared" ca="1" si="773"/>
        <v>5.0650637975315771E-2</v>
      </c>
      <c r="BX864">
        <f>IF('Macrobond Imports'!FG863="","",'Macrobond Imports'!FG863)</f>
        <v>177.2</v>
      </c>
      <c r="BY864">
        <f>IF('Macrobond Imports'!AI863="","",'Macrobond Imports'!AI863)</f>
        <v>124.4</v>
      </c>
      <c r="CA864" s="37">
        <f t="shared" ca="1" si="774"/>
        <v>0.18926174496644288</v>
      </c>
      <c r="CB864" s="37">
        <f t="shared" ca="1" si="775"/>
        <v>6.233988044406491E-2</v>
      </c>
    </row>
    <row r="865" spans="1:80" x14ac:dyDescent="0.25">
      <c r="A865" s="10">
        <f>IF('Macrobond Imports'!A864="","",'Macrobond Imports'!A864)</f>
        <v>43405</v>
      </c>
      <c r="B865" s="9">
        <f>IF('Macrobond Imports'!B864="","",'Macrobond Imports'!B864)</f>
        <v>117.4</v>
      </c>
      <c r="C865" s="9">
        <f>IF('Macrobond Imports'!C864="","",'Macrobond Imports'!C864)</f>
        <v>115.9</v>
      </c>
      <c r="D865" s="9">
        <f>IF('Macrobond Imports'!Z864="","",'Macrobond Imports'!Z864)</f>
        <v>117.8</v>
      </c>
      <c r="E865" s="9">
        <f>IF('Macrobond Imports'!BH864="","",'Macrobond Imports'!BH864)</f>
        <v>116.6</v>
      </c>
      <c r="F865" s="9">
        <f>IF('Macrobond Imports'!BJ864="","",'Macrobond Imports'!BJ864)</f>
        <v>115.7</v>
      </c>
      <c r="G865" s="9">
        <f>IF('Macrobond Imports'!BK864="","",'Macrobond Imports'!BK864)</f>
        <v>116.4</v>
      </c>
      <c r="H865" s="9">
        <f>IF('Macrobond Imports'!BL864="","",'Macrobond Imports'!BL864)</f>
        <v>115.9</v>
      </c>
      <c r="I865" s="9">
        <f>IF('Macrobond Imports'!BS864="","",'Macrobond Imports'!BS864)</f>
        <v>109.6</v>
      </c>
      <c r="J865" s="9">
        <f>IF('Macrobond Imports'!AA864="","",'Macrobond Imports'!AA864)</f>
        <v>118.4</v>
      </c>
      <c r="K865" s="9">
        <f>IF('Macrobond Imports'!DF864="","",'Macrobond Imports'!DF864)</f>
        <v>203.1</v>
      </c>
      <c r="L865" s="9">
        <f>IF('Macrobond Imports'!EA864="","",'Macrobond Imports'!EA864)</f>
        <v>197.9</v>
      </c>
      <c r="M865" s="9">
        <f>IF('Macrobond Imports'!FA864="","",'Macrobond Imports'!FA864)</f>
        <v>193.2</v>
      </c>
      <c r="N865" s="9">
        <f>IF('Macrobond Imports'!FC864="","",'Macrobond Imports'!FC864)</f>
        <v>204.3</v>
      </c>
      <c r="P865" s="16">
        <f t="shared" si="721"/>
        <v>43405</v>
      </c>
      <c r="Q865" s="17">
        <f t="shared" si="722"/>
        <v>-8.5106382978716866E-4</v>
      </c>
      <c r="R865" s="17">
        <f t="shared" si="723"/>
        <v>-5.1502145922746045E-3</v>
      </c>
      <c r="S865" s="17">
        <f t="shared" si="724"/>
        <v>1.7006802721089009E-3</v>
      </c>
      <c r="T865" s="17">
        <f t="shared" si="725"/>
        <v>1.7182130584192379E-3</v>
      </c>
      <c r="U865" s="17">
        <f t="shared" si="726"/>
        <v>-1.7256255392580355E-3</v>
      </c>
      <c r="V865" s="17">
        <f t="shared" si="727"/>
        <v>2.5839793281654533E-3</v>
      </c>
      <c r="W865" s="17">
        <f t="shared" si="728"/>
        <v>-1.7226528854434875E-3</v>
      </c>
      <c r="X865" s="17">
        <f t="shared" si="729"/>
        <v>1.8281535648994041E-3</v>
      </c>
      <c r="Y865" s="17">
        <f t="shared" si="730"/>
        <v>1.6920473773265332E-3</v>
      </c>
      <c r="Z865" s="17">
        <f t="shared" si="731"/>
        <v>-7.816316560820713E-3</v>
      </c>
      <c r="AA865" s="17">
        <f t="shared" si="732"/>
        <v>-3.180039138943247E-2</v>
      </c>
      <c r="AB865" s="17">
        <f t="shared" si="733"/>
        <v>-2.767991947659787E-2</v>
      </c>
      <c r="AC865" s="17">
        <f t="shared" si="734"/>
        <v>-2.9282576866763721E-3</v>
      </c>
      <c r="AE865" s="17">
        <f t="shared" ca="1" si="735"/>
        <v>2.7121609798775204E-2</v>
      </c>
      <c r="AF865" s="17">
        <f t="shared" ca="1" si="736"/>
        <v>2.657218777679371E-2</v>
      </c>
      <c r="AG865" s="17">
        <f t="shared" ca="1" si="737"/>
        <v>2.7027027027026973E-2</v>
      </c>
      <c r="AH865" s="17">
        <f t="shared" ca="1" si="738"/>
        <v>2.821869488536155E-2</v>
      </c>
      <c r="AI865" s="17">
        <f t="shared" ca="1" si="739"/>
        <v>2.8444444444444494E-2</v>
      </c>
      <c r="AJ865" s="17">
        <f t="shared" ca="1" si="740"/>
        <v>2.6455026455026509E-2</v>
      </c>
      <c r="AK865" s="17">
        <f t="shared" ca="1" si="741"/>
        <v>2.8393966282165062E-2</v>
      </c>
      <c r="AL865" s="17">
        <f t="shared" ca="1" si="742"/>
        <v>3.007518796992481E-2</v>
      </c>
      <c r="AM865" s="17">
        <f t="shared" ca="1" si="743"/>
        <v>2.1570319240724833E-2</v>
      </c>
      <c r="AN865" s="17">
        <f t="shared" ca="1" si="744"/>
        <v>4.5829042224510896E-2</v>
      </c>
      <c r="AO865" s="17">
        <f t="shared" ca="1" si="745"/>
        <v>1.9052523171987801E-2</v>
      </c>
      <c r="AP865" s="17">
        <f t="shared" ca="1" si="746"/>
        <v>7.8125E-2</v>
      </c>
      <c r="AQ865" s="17">
        <f t="shared" ca="1" si="747"/>
        <v>4.2879019908116378E-2</v>
      </c>
      <c r="AS865" s="17">
        <f t="shared" ca="1" si="748"/>
        <v>3.1261218912428612E-2</v>
      </c>
      <c r="AT865" s="17">
        <f t="shared" ca="1" si="749"/>
        <v>1.7443984862299589E-2</v>
      </c>
      <c r="AU865" s="17">
        <f t="shared" ca="1" si="750"/>
        <v>3.8239954119327457E-2</v>
      </c>
      <c r="AV865" s="17">
        <f t="shared" ca="1" si="751"/>
        <v>3.8642919359731742E-2</v>
      </c>
      <c r="AW865" s="17">
        <f t="shared" ca="1" si="752"/>
        <v>2.8142521875117898E-2</v>
      </c>
      <c r="AX865" s="17">
        <f t="shared" ca="1" si="753"/>
        <v>3.871090727735349E-2</v>
      </c>
      <c r="AY865" s="17">
        <f t="shared" ca="1" si="754"/>
        <v>2.4527989352322477E-2</v>
      </c>
      <c r="AZ865" s="17">
        <f t="shared" ca="1" si="755"/>
        <v>2.9737752261594474E-2</v>
      </c>
      <c r="BA865" s="17">
        <f t="shared" ca="1" si="756"/>
        <v>5.9554707532983642E-2</v>
      </c>
      <c r="BB865" s="17">
        <f t="shared" ca="1" si="757"/>
        <v>7.9168342222919463E-3</v>
      </c>
      <c r="BC865" s="17">
        <f t="shared" ca="1" si="758"/>
        <v>3.7224584983334585E-2</v>
      </c>
      <c r="BD865" s="17">
        <f t="shared" ca="1" si="759"/>
        <v>-8.2388850667390878E-3</v>
      </c>
      <c r="BE865" s="17">
        <f t="shared" ca="1" si="760"/>
        <v>1.3823542263216915E-2</v>
      </c>
      <c r="BG865" s="17">
        <f t="shared" ca="1" si="761"/>
        <v>2.6051883410842303E-2</v>
      </c>
      <c r="BH865" s="17">
        <f t="shared" ca="1" si="762"/>
        <v>1.748218642464261E-2</v>
      </c>
      <c r="BI865" s="17">
        <f t="shared" ca="1" si="763"/>
        <v>3.1275267538644513E-2</v>
      </c>
      <c r="BJ865" s="17">
        <f t="shared" ca="1" si="764"/>
        <v>3.1604729934805453E-2</v>
      </c>
      <c r="BK865" s="17">
        <f t="shared" ca="1" si="765"/>
        <v>2.6442226591134155E-2</v>
      </c>
      <c r="BL865" s="17">
        <f t="shared" ca="1" si="766"/>
        <v>2.9862215901533151E-2</v>
      </c>
      <c r="BM865" s="17">
        <f t="shared" ca="1" si="767"/>
        <v>2.4603649815983841E-2</v>
      </c>
      <c r="BN865" s="17">
        <f t="shared" ca="1" si="768"/>
        <v>2.9849108367626886E-2</v>
      </c>
      <c r="BO865" s="17">
        <f t="shared" ca="1" si="769"/>
        <v>3.1113098688101415E-2</v>
      </c>
      <c r="BP865" s="17">
        <f t="shared" ca="1" si="770"/>
        <v>2.202136181112313E-2</v>
      </c>
      <c r="BQ865" s="17">
        <f t="shared" ca="1" si="771"/>
        <v>-4.6799874121656315E-2</v>
      </c>
      <c r="BR865" s="17">
        <f t="shared" ca="1" si="772"/>
        <v>2.3169321016419442E-2</v>
      </c>
      <c r="BS865" s="17">
        <f t="shared" ca="1" si="773"/>
        <v>3.0028362588035984E-2</v>
      </c>
      <c r="BX865">
        <f>IF('Macrobond Imports'!FG864="","",'Macrobond Imports'!FG864)</f>
        <v>164.6</v>
      </c>
      <c r="BY865">
        <f>IF('Macrobond Imports'!AI864="","",'Macrobond Imports'!AI864)</f>
        <v>125.6</v>
      </c>
      <c r="CA865" s="37">
        <f t="shared" ca="1" si="774"/>
        <v>5.310300703774784E-2</v>
      </c>
      <c r="CB865" s="37">
        <f t="shared" ca="1" si="775"/>
        <v>6.2605752961082839E-2</v>
      </c>
    </row>
    <row r="866" spans="1:80" x14ac:dyDescent="0.25">
      <c r="A866" s="10">
        <f>IF('Macrobond Imports'!A865="","",'Macrobond Imports'!A865)</f>
        <v>43435</v>
      </c>
      <c r="B866" s="9">
        <f>IF('Macrobond Imports'!B865="","",'Macrobond Imports'!B865)</f>
        <v>117.4</v>
      </c>
      <c r="C866" s="9">
        <f>IF('Macrobond Imports'!C865="","",'Macrobond Imports'!C865)</f>
        <v>115.2</v>
      </c>
      <c r="D866" s="9">
        <f>IF('Macrobond Imports'!Z865="","",'Macrobond Imports'!Z865)</f>
        <v>118.1</v>
      </c>
      <c r="E866" s="9">
        <f>IF('Macrobond Imports'!BH865="","",'Macrobond Imports'!BH865)</f>
        <v>116.7</v>
      </c>
      <c r="F866" s="9">
        <f>IF('Macrobond Imports'!BJ865="","",'Macrobond Imports'!BJ865)</f>
        <v>115.5</v>
      </c>
      <c r="G866" s="9">
        <f>IF('Macrobond Imports'!BK865="","",'Macrobond Imports'!BK865)</f>
        <v>116.7</v>
      </c>
      <c r="H866" s="9">
        <f>IF('Macrobond Imports'!BL865="","",'Macrobond Imports'!BL865)</f>
        <v>115.7</v>
      </c>
      <c r="I866" s="9">
        <f>IF('Macrobond Imports'!BS865="","",'Macrobond Imports'!BS865)</f>
        <v>109.6</v>
      </c>
      <c r="J866" s="9">
        <f>IF('Macrobond Imports'!AA865="","",'Macrobond Imports'!AA865)</f>
        <v>119.1</v>
      </c>
      <c r="K866" s="9">
        <f>IF('Macrobond Imports'!DF865="","",'Macrobond Imports'!DF865)</f>
        <v>200.7</v>
      </c>
      <c r="L866" s="9">
        <f>IF('Macrobond Imports'!EA865="","",'Macrobond Imports'!EA865)</f>
        <v>203.5</v>
      </c>
      <c r="M866" s="9">
        <f>IF('Macrobond Imports'!FA865="","",'Macrobond Imports'!FA865)</f>
        <v>185</v>
      </c>
      <c r="N866" s="9">
        <f>IF('Macrobond Imports'!FC865="","",'Macrobond Imports'!FC865)</f>
        <v>203.2</v>
      </c>
      <c r="P866" s="16">
        <f t="shared" si="721"/>
        <v>43435</v>
      </c>
      <c r="Q866" s="17">
        <f t="shared" si="722"/>
        <v>0</v>
      </c>
      <c r="R866" s="17">
        <f t="shared" si="723"/>
        <v>-6.0396893874029578E-3</v>
      </c>
      <c r="S866" s="17">
        <f t="shared" si="724"/>
        <v>2.5466893039050031E-3</v>
      </c>
      <c r="T866" s="17">
        <f t="shared" si="725"/>
        <v>8.5763293310470168E-4</v>
      </c>
      <c r="U866" s="17">
        <f t="shared" si="726"/>
        <v>-1.7286084701815252E-3</v>
      </c>
      <c r="V866" s="17">
        <f t="shared" si="727"/>
        <v>2.5773195876288568E-3</v>
      </c>
      <c r="W866" s="17">
        <f t="shared" si="728"/>
        <v>-1.7256255392580355E-3</v>
      </c>
      <c r="X866" s="17">
        <f t="shared" si="729"/>
        <v>0</v>
      </c>
      <c r="Y866" s="17">
        <f t="shared" si="730"/>
        <v>5.9121621621620601E-3</v>
      </c>
      <c r="Z866" s="17">
        <f t="shared" si="731"/>
        <v>-1.1816838995568735E-2</v>
      </c>
      <c r="AA866" s="17">
        <f t="shared" si="732"/>
        <v>2.8297119757453304E-2</v>
      </c>
      <c r="AB866" s="17">
        <f t="shared" si="733"/>
        <v>-4.2443064182194568E-2</v>
      </c>
      <c r="AC866" s="17">
        <f t="shared" si="734"/>
        <v>-5.3842388644151917E-3</v>
      </c>
      <c r="AE866" s="17">
        <f t="shared" ca="1" si="735"/>
        <v>2.6223776223776252E-2</v>
      </c>
      <c r="AF866" s="17">
        <f t="shared" ca="1" si="736"/>
        <v>1.6769638128861564E-2</v>
      </c>
      <c r="AG866" s="17">
        <f t="shared" ca="1" si="737"/>
        <v>3.0541012216404928E-2</v>
      </c>
      <c r="AH866" s="17">
        <f t="shared" ca="1" si="738"/>
        <v>2.9100529100529071E-2</v>
      </c>
      <c r="AI866" s="17">
        <f t="shared" ca="1" si="739"/>
        <v>2.5754884547069423E-2</v>
      </c>
      <c r="AJ866" s="17">
        <f t="shared" ca="1" si="740"/>
        <v>3.0008826125331067E-2</v>
      </c>
      <c r="AK866" s="17">
        <f t="shared" ca="1" si="741"/>
        <v>2.4800708591673937E-2</v>
      </c>
      <c r="AL866" s="17">
        <f t="shared" ca="1" si="742"/>
        <v>2.9107981220657164E-2</v>
      </c>
      <c r="AM866" s="17">
        <f t="shared" ca="1" si="743"/>
        <v>3.2062391681109137E-2</v>
      </c>
      <c r="AN866" s="17">
        <f t="shared" ca="1" si="744"/>
        <v>2.9230769230769171E-2</v>
      </c>
      <c r="AO866" s="17">
        <f t="shared" ca="1" si="745"/>
        <v>3.8795303726391062E-2</v>
      </c>
      <c r="AP866" s="17">
        <f t="shared" ca="1" si="746"/>
        <v>1.6483516483516425E-2</v>
      </c>
      <c r="AQ866" s="17">
        <f t="shared" ca="1" si="747"/>
        <v>3.5677879714576921E-2</v>
      </c>
      <c r="AS866" s="17">
        <f t="shared" ca="1" si="748"/>
        <v>2.4209885994445068E-2</v>
      </c>
      <c r="AT866" s="17">
        <f t="shared" ca="1" si="749"/>
        <v>-1.7174353908477213E-2</v>
      </c>
      <c r="AU866" s="17">
        <f t="shared" ca="1" si="750"/>
        <v>4.5269358190674014E-2</v>
      </c>
      <c r="AV866" s="17">
        <f t="shared" ca="1" si="751"/>
        <v>3.8609014867824198E-2</v>
      </c>
      <c r="AW866" s="17">
        <f t="shared" ca="1" si="752"/>
        <v>1.750505501338262E-2</v>
      </c>
      <c r="AX866" s="17">
        <f t="shared" ca="1" si="753"/>
        <v>4.582781666516289E-2</v>
      </c>
      <c r="AY866" s="17">
        <f t="shared" ca="1" si="754"/>
        <v>6.9444183711864227E-3</v>
      </c>
      <c r="AZ866" s="17">
        <f t="shared" ca="1" si="755"/>
        <v>1.8458211817401482E-2</v>
      </c>
      <c r="BA866" s="17">
        <f t="shared" ca="1" si="756"/>
        <v>9.9836648426611996E-2</v>
      </c>
      <c r="BB866" s="17">
        <f t="shared" ca="1" si="757"/>
        <v>-5.204942223811948E-2</v>
      </c>
      <c r="BC866" s="17">
        <f t="shared" ca="1" si="758"/>
        <v>0.11357571723072835</v>
      </c>
      <c r="BD866" s="17">
        <f t="shared" ca="1" si="759"/>
        <v>-0.17814403572306037</v>
      </c>
      <c r="BE866" s="17">
        <f t="shared" ca="1" si="760"/>
        <v>-2.5186432525163727E-2</v>
      </c>
      <c r="BG866" s="17">
        <f t="shared" ca="1" si="761"/>
        <v>1.9006054404618444E-2</v>
      </c>
      <c r="BH866" s="17">
        <f t="shared" ca="1" si="762"/>
        <v>1.7383742916861067E-3</v>
      </c>
      <c r="BI866" s="17">
        <f t="shared" ca="1" si="763"/>
        <v>2.7656431321261943E-2</v>
      </c>
      <c r="BJ866" s="17">
        <f t="shared" ca="1" si="764"/>
        <v>2.4431909216802605E-2</v>
      </c>
      <c r="BK866" s="17">
        <f t="shared" ca="1" si="765"/>
        <v>1.5768482223623259E-2</v>
      </c>
      <c r="BL866" s="17">
        <f t="shared" ca="1" si="766"/>
        <v>2.799514795052227E-2</v>
      </c>
      <c r="BM866" s="17">
        <f t="shared" ca="1" si="767"/>
        <v>1.5740903738056922E-2</v>
      </c>
      <c r="BN866" s="17">
        <f t="shared" ca="1" si="768"/>
        <v>2.4151475544573975E-2</v>
      </c>
      <c r="BO866" s="17">
        <f t="shared" ca="1" si="769"/>
        <v>2.9170499957918317E-2</v>
      </c>
      <c r="BP866" s="17">
        <f t="shared" ca="1" si="770"/>
        <v>-9.8911360525271164E-3</v>
      </c>
      <c r="BQ866" s="17">
        <f t="shared" ca="1" si="771"/>
        <v>2.2993500231217157E-2</v>
      </c>
      <c r="BR866" s="17">
        <f t="shared" ca="1" si="772"/>
        <v>-7.832028888364051E-2</v>
      </c>
      <c r="BS866" s="17">
        <f t="shared" ca="1" si="773"/>
        <v>8.9174688804889435E-3</v>
      </c>
      <c r="BX866">
        <f>IF('Macrobond Imports'!FG865="","",'Macrobond Imports'!FG865)</f>
        <v>176</v>
      </c>
      <c r="BY866">
        <f>IF('Macrobond Imports'!AI865="","",'Macrobond Imports'!AI865)</f>
        <v>125.4</v>
      </c>
      <c r="CA866" s="37">
        <f t="shared" ca="1" si="774"/>
        <v>8.8435374149659962E-2</v>
      </c>
      <c r="CB866" s="37">
        <f t="shared" ca="1" si="775"/>
        <v>6.542056074766367E-2</v>
      </c>
    </row>
    <row r="867" spans="1:80" x14ac:dyDescent="0.25">
      <c r="A867" s="10">
        <f>IF('Macrobond Imports'!A866="","",'Macrobond Imports'!A866)</f>
        <v>43466</v>
      </c>
      <c r="B867" s="9">
        <f>IF('Macrobond Imports'!B866="","",'Macrobond Imports'!B866)</f>
        <v>117</v>
      </c>
      <c r="C867" s="9">
        <f>IF('Macrobond Imports'!C866="","",'Macrobond Imports'!C866)</f>
        <v>114.2</v>
      </c>
      <c r="D867" s="9">
        <f>IF('Macrobond Imports'!Z866="","",'Macrobond Imports'!Z866)</f>
        <v>118</v>
      </c>
      <c r="E867" s="9">
        <f>IF('Macrobond Imports'!BH866="","",'Macrobond Imports'!BH866)</f>
        <v>116.7</v>
      </c>
      <c r="F867" s="9">
        <f>IF('Macrobond Imports'!BJ866="","",'Macrobond Imports'!BJ866)</f>
        <v>115.2</v>
      </c>
      <c r="G867" s="9">
        <f>IF('Macrobond Imports'!BK866="","",'Macrobond Imports'!BK866)</f>
        <v>116.6</v>
      </c>
      <c r="H867" s="9">
        <f>IF('Macrobond Imports'!BL866="","",'Macrobond Imports'!BL866)</f>
        <v>115.3</v>
      </c>
      <c r="I867" s="9">
        <f>IF('Macrobond Imports'!BS866="","",'Macrobond Imports'!BS866)</f>
        <v>109.8</v>
      </c>
      <c r="J867" s="9">
        <f>IF('Macrobond Imports'!AA866="","",'Macrobond Imports'!AA866)</f>
        <v>118.6</v>
      </c>
      <c r="K867" s="9">
        <f>IF('Macrobond Imports'!DF866="","",'Macrobond Imports'!DF866)</f>
        <v>198.6</v>
      </c>
      <c r="L867" s="9">
        <f>IF('Macrobond Imports'!EA866="","",'Macrobond Imports'!EA866)</f>
        <v>192.9</v>
      </c>
      <c r="M867" s="9">
        <f>IF('Macrobond Imports'!FA866="","",'Macrobond Imports'!FA866)</f>
        <v>175</v>
      </c>
      <c r="N867" s="9">
        <f>IF('Macrobond Imports'!FC866="","",'Macrobond Imports'!FC866)</f>
        <v>203.1</v>
      </c>
      <c r="P867" s="16">
        <f t="shared" si="721"/>
        <v>43466</v>
      </c>
      <c r="Q867" s="17">
        <f t="shared" si="722"/>
        <v>-3.4071550255536653E-3</v>
      </c>
      <c r="R867" s="17">
        <f t="shared" si="723"/>
        <v>-8.6805555555555802E-3</v>
      </c>
      <c r="S867" s="17">
        <f t="shared" si="724"/>
        <v>-8.4674005080431769E-4</v>
      </c>
      <c r="T867" s="17">
        <f t="shared" si="725"/>
        <v>0</v>
      </c>
      <c r="U867" s="17">
        <f t="shared" si="726"/>
        <v>-2.5974025974025983E-3</v>
      </c>
      <c r="V867" s="17">
        <f t="shared" si="727"/>
        <v>-8.5689802913457847E-4</v>
      </c>
      <c r="W867" s="17">
        <f t="shared" si="728"/>
        <v>-3.4572169403630504E-3</v>
      </c>
      <c r="X867" s="17">
        <f t="shared" si="729"/>
        <v>1.8248175182482562E-3</v>
      </c>
      <c r="Y867" s="17">
        <f t="shared" si="730"/>
        <v>-4.198152812762368E-3</v>
      </c>
      <c r="Z867" s="17">
        <f t="shared" si="731"/>
        <v>-1.0463378176382654E-2</v>
      </c>
      <c r="AA867" s="17">
        <f t="shared" si="732"/>
        <v>-5.2088452088452031E-2</v>
      </c>
      <c r="AB867" s="17">
        <f t="shared" si="733"/>
        <v>-5.4054054054054057E-2</v>
      </c>
      <c r="AC867" s="17">
        <f t="shared" si="734"/>
        <v>-4.9212598425196763E-4</v>
      </c>
      <c r="AE867" s="17">
        <f t="shared" ca="1" si="735"/>
        <v>1.9163763066202044E-2</v>
      </c>
      <c r="AF867" s="17">
        <f t="shared" ca="1" si="736"/>
        <v>4.3975373790676731E-3</v>
      </c>
      <c r="AG867" s="17">
        <f t="shared" ca="1" si="737"/>
        <v>2.5195482189400487E-2</v>
      </c>
      <c r="AH867" s="17">
        <f t="shared" ca="1" si="738"/>
        <v>2.5483304042179356E-2</v>
      </c>
      <c r="AI867" s="17">
        <f t="shared" ca="1" si="739"/>
        <v>1.9469026548672552E-2</v>
      </c>
      <c r="AJ867" s="17">
        <f t="shared" ca="1" si="740"/>
        <v>2.4604569420035194E-2</v>
      </c>
      <c r="AK867" s="17">
        <f t="shared" ca="1" si="741"/>
        <v>1.7652250661959412E-2</v>
      </c>
      <c r="AL867" s="17">
        <f t="shared" ca="1" si="742"/>
        <v>2.616822429906529E-2</v>
      </c>
      <c r="AM867" s="17">
        <f t="shared" ca="1" si="743"/>
        <v>2.5064822817631782E-2</v>
      </c>
      <c r="AN867" s="17">
        <f t="shared" ca="1" si="744"/>
        <v>1.0687022900763399E-2</v>
      </c>
      <c r="AO867" s="17">
        <f t="shared" ca="1" si="745"/>
        <v>-3.1626506024096335E-2</v>
      </c>
      <c r="AP867" s="17">
        <f t="shared" ca="1" si="746"/>
        <v>-5.9139784946236507E-2</v>
      </c>
      <c r="AQ867" s="17">
        <f t="shared" ca="1" si="747"/>
        <v>2.9918864097363107E-2</v>
      </c>
      <c r="AS867" s="17">
        <f t="shared" ca="1" si="748"/>
        <v>-1.6912938038367797E-2</v>
      </c>
      <c r="AT867" s="17">
        <f t="shared" ca="1" si="749"/>
        <v>-7.6661989663573959E-2</v>
      </c>
      <c r="AU867" s="17">
        <f t="shared" ca="1" si="750"/>
        <v>1.3675015236839672E-2</v>
      </c>
      <c r="AV867" s="17">
        <f t="shared" ca="1" si="751"/>
        <v>1.0349202332347485E-2</v>
      </c>
      <c r="AW867" s="17">
        <f t="shared" ca="1" si="752"/>
        <v>-2.3940770391083888E-2</v>
      </c>
      <c r="AX867" s="17">
        <f t="shared" ca="1" si="753"/>
        <v>1.7338131186396044E-2</v>
      </c>
      <c r="AY867" s="17">
        <f t="shared" ca="1" si="754"/>
        <v>-2.727886942765978E-2</v>
      </c>
      <c r="AZ867" s="17">
        <f t="shared" ca="1" si="755"/>
        <v>1.4705635707442655E-2</v>
      </c>
      <c r="BA867" s="17">
        <f t="shared" ca="1" si="756"/>
        <v>1.3605246753543243E-2</v>
      </c>
      <c r="BB867" s="17">
        <f t="shared" ca="1" si="757"/>
        <v>-0.11397575502928048</v>
      </c>
      <c r="BC867" s="17">
        <f t="shared" ca="1" si="758"/>
        <v>-0.20675865046515762</v>
      </c>
      <c r="BD867" s="17">
        <f t="shared" ca="1" si="759"/>
        <v>-0.39832671836531708</v>
      </c>
      <c r="BE867" s="17">
        <f t="shared" ca="1" si="760"/>
        <v>-3.4678764620645341E-2</v>
      </c>
      <c r="BG867" s="17">
        <f t="shared" ca="1" si="761"/>
        <v>1.033584865554249E-2</v>
      </c>
      <c r="BH867" s="17">
        <f t="shared" ca="1" si="762"/>
        <v>-1.7285759066358097E-2</v>
      </c>
      <c r="BI867" s="17">
        <f t="shared" ca="1" si="763"/>
        <v>2.2403441102762267E-2</v>
      </c>
      <c r="BJ867" s="17">
        <f t="shared" ca="1" si="764"/>
        <v>2.0887164783268686E-2</v>
      </c>
      <c r="BK867" s="17">
        <f t="shared" ca="1" si="765"/>
        <v>6.9807816047298132E-3</v>
      </c>
      <c r="BL867" s="17">
        <f t="shared" ca="1" si="766"/>
        <v>2.2676994062775124E-2</v>
      </c>
      <c r="BM867" s="17">
        <f t="shared" ca="1" si="767"/>
        <v>5.2241965973531812E-3</v>
      </c>
      <c r="BN867" s="17">
        <f t="shared" ca="1" si="768"/>
        <v>2.0341596639722015E-2</v>
      </c>
      <c r="BO867" s="17">
        <f t="shared" ca="1" si="769"/>
        <v>2.5783213891650059E-2</v>
      </c>
      <c r="BP867" s="17">
        <f t="shared" ca="1" si="770"/>
        <v>-3.4336400011653945E-2</v>
      </c>
      <c r="BQ867" s="17">
        <f t="shared" ca="1" si="771"/>
        <v>-9.7920925797843839E-2</v>
      </c>
      <c r="BR867" s="17">
        <f t="shared" ca="1" si="772"/>
        <v>-0.17355371900826455</v>
      </c>
      <c r="BS867" s="17">
        <f t="shared" ca="1" si="773"/>
        <v>1.9723861086691219E-3</v>
      </c>
      <c r="BX867">
        <f>IF('Macrobond Imports'!FG866="","",'Macrobond Imports'!FG866)</f>
        <v>158</v>
      </c>
      <c r="BY867">
        <f>IF('Macrobond Imports'!AI866="","",'Macrobond Imports'!AI866)</f>
        <v>125.8</v>
      </c>
      <c r="CA867" s="37">
        <f t="shared" ca="1" si="774"/>
        <v>-5.5588762701733518E-2</v>
      </c>
      <c r="CB867" s="37">
        <f t="shared" ca="1" si="775"/>
        <v>6.5198983911939123E-2</v>
      </c>
    </row>
    <row r="868" spans="1:80" x14ac:dyDescent="0.25">
      <c r="A868" s="10">
        <f>IF('Macrobond Imports'!A867="","",'Macrobond Imports'!A867)</f>
        <v>43497</v>
      </c>
      <c r="B868" s="9">
        <f>IF('Macrobond Imports'!B867="","",'Macrobond Imports'!B867)</f>
        <v>117.2</v>
      </c>
      <c r="C868" s="9">
        <f>IF('Macrobond Imports'!C867="","",'Macrobond Imports'!C867)</f>
        <v>114.7</v>
      </c>
      <c r="D868" s="9">
        <f>IF('Macrobond Imports'!Z867="","",'Macrobond Imports'!Z867)</f>
        <v>118.1</v>
      </c>
      <c r="E868" s="9">
        <f>IF('Macrobond Imports'!BH867="","",'Macrobond Imports'!BH867)</f>
        <v>116.9</v>
      </c>
      <c r="F868" s="9">
        <f>IF('Macrobond Imports'!BJ867="","",'Macrobond Imports'!BJ867)</f>
        <v>115.5</v>
      </c>
      <c r="G868" s="9">
        <f>IF('Macrobond Imports'!BK867="","",'Macrobond Imports'!BK867)</f>
        <v>116.7</v>
      </c>
      <c r="H868" s="9">
        <f>IF('Macrobond Imports'!BL867="","",'Macrobond Imports'!BL867)</f>
        <v>115.6</v>
      </c>
      <c r="I868" s="9">
        <f>IF('Macrobond Imports'!BS867="","",'Macrobond Imports'!BS867)</f>
        <v>109.9</v>
      </c>
      <c r="J868" s="9">
        <f>IF('Macrobond Imports'!AA867="","",'Macrobond Imports'!AA867)</f>
        <v>118.5</v>
      </c>
      <c r="K868" s="9">
        <f>IF('Macrobond Imports'!DF867="","",'Macrobond Imports'!DF867)</f>
        <v>199.1</v>
      </c>
      <c r="L868" s="9">
        <f>IF('Macrobond Imports'!EA867="","",'Macrobond Imports'!EA867)</f>
        <v>188.1</v>
      </c>
      <c r="M868" s="9">
        <f>IF('Macrobond Imports'!FA867="","",'Macrobond Imports'!FA867)</f>
        <v>179.2</v>
      </c>
      <c r="N868" s="9">
        <f>IF('Macrobond Imports'!FC867="","",'Macrobond Imports'!FC867)</f>
        <v>202.6</v>
      </c>
      <c r="P868" s="16">
        <f t="shared" si="721"/>
        <v>43497</v>
      </c>
      <c r="Q868" s="17">
        <f t="shared" si="722"/>
        <v>1.7094017094017033E-3</v>
      </c>
      <c r="R868" s="17">
        <f t="shared" si="723"/>
        <v>4.3782837127845919E-3</v>
      </c>
      <c r="S868" s="17">
        <f t="shared" si="724"/>
        <v>8.4745762711868622E-4</v>
      </c>
      <c r="T868" s="17">
        <f t="shared" si="725"/>
        <v>1.7137960582691569E-3</v>
      </c>
      <c r="U868" s="17">
        <f t="shared" si="726"/>
        <v>2.6041666666667407E-3</v>
      </c>
      <c r="V868" s="17">
        <f t="shared" si="727"/>
        <v>8.5763293310470168E-4</v>
      </c>
      <c r="W868" s="17">
        <f t="shared" si="728"/>
        <v>2.6019080659149818E-3</v>
      </c>
      <c r="X868" s="17">
        <f t="shared" si="729"/>
        <v>9.107468123863427E-4</v>
      </c>
      <c r="Y868" s="17">
        <f t="shared" si="730"/>
        <v>-8.4317032040470696E-4</v>
      </c>
      <c r="Z868" s="17">
        <f t="shared" si="731"/>
        <v>2.5176233635448853E-3</v>
      </c>
      <c r="AA868" s="17">
        <f t="shared" si="732"/>
        <v>-2.4883359253499271E-2</v>
      </c>
      <c r="AB868" s="17">
        <f t="shared" si="733"/>
        <v>2.4000000000000021E-2</v>
      </c>
      <c r="AC868" s="17">
        <f t="shared" si="734"/>
        <v>-2.4618414574101299E-3</v>
      </c>
      <c r="AE868" s="17">
        <f t="shared" ca="1" si="735"/>
        <v>1.8245004344048743E-2</v>
      </c>
      <c r="AF868" s="17">
        <f t="shared" ca="1" si="736"/>
        <v>5.2585451358457824E-3</v>
      </c>
      <c r="AG868" s="17">
        <f t="shared" ca="1" si="737"/>
        <v>2.4284475281873386E-2</v>
      </c>
      <c r="AH868" s="17">
        <f t="shared" ca="1" si="738"/>
        <v>2.5438596491228038E-2</v>
      </c>
      <c r="AI868" s="17">
        <f t="shared" ca="1" si="739"/>
        <v>1.8518518518518379E-2</v>
      </c>
      <c r="AJ868" s="17">
        <f t="shared" ca="1" si="740"/>
        <v>2.4582967515364373E-2</v>
      </c>
      <c r="AK868" s="17">
        <f t="shared" ca="1" si="741"/>
        <v>1.6710642040457246E-2</v>
      </c>
      <c r="AL868" s="17">
        <f t="shared" ca="1" si="742"/>
        <v>2.4231127679403608E-2</v>
      </c>
      <c r="AM868" s="17">
        <f t="shared" ca="1" si="743"/>
        <v>2.3316062176165886E-2</v>
      </c>
      <c r="AN868" s="17">
        <f t="shared" ca="1" si="744"/>
        <v>5.0479555779909813E-3</v>
      </c>
      <c r="AO868" s="17">
        <f t="shared" ca="1" si="745"/>
        <v>-6.9732937685459961E-2</v>
      </c>
      <c r="AP868" s="17">
        <f t="shared" ca="1" si="746"/>
        <v>-5.4353562005277078E-2</v>
      </c>
      <c r="AQ868" s="17">
        <f t="shared" ca="1" si="747"/>
        <v>2.2199798183652808E-2</v>
      </c>
      <c r="AS868" s="17">
        <f t="shared" ca="1" si="748"/>
        <v>-6.7969167609619463E-3</v>
      </c>
      <c r="AT868" s="17">
        <f t="shared" ca="1" si="749"/>
        <v>-4.0776239911853196E-2</v>
      </c>
      <c r="AU868" s="17">
        <f t="shared" ca="1" si="750"/>
        <v>1.0225737083648712E-2</v>
      </c>
      <c r="AV868" s="17">
        <f t="shared" ca="1" si="751"/>
        <v>1.0331382218853102E-2</v>
      </c>
      <c r="AW868" s="17">
        <f t="shared" ca="1" si="752"/>
        <v>-6.8965260092699321E-3</v>
      </c>
      <c r="AX868" s="17">
        <f t="shared" ca="1" si="753"/>
        <v>1.0349202332347485E-2</v>
      </c>
      <c r="AY868" s="17">
        <f t="shared" ca="1" si="754"/>
        <v>-1.0313622483664742E-2</v>
      </c>
      <c r="AZ868" s="17">
        <f t="shared" ca="1" si="755"/>
        <v>1.0993941645447869E-2</v>
      </c>
      <c r="BA868" s="17">
        <f t="shared" ca="1" si="756"/>
        <v>3.3826608289948545E-3</v>
      </c>
      <c r="BB868" s="17">
        <f t="shared" ca="1" si="757"/>
        <v>-7.6482038417015619E-2</v>
      </c>
      <c r="BC868" s="17">
        <f t="shared" ca="1" si="758"/>
        <v>-0.18384620311776523</v>
      </c>
      <c r="BD868" s="17">
        <f t="shared" ca="1" si="759"/>
        <v>-0.25984354166548096</v>
      </c>
      <c r="BE868" s="17">
        <f t="shared" ca="1" si="760"/>
        <v>-3.2871241670918816E-2</v>
      </c>
      <c r="BG868" s="17">
        <f t="shared" ca="1" si="761"/>
        <v>1.2053270459945864E-2</v>
      </c>
      <c r="BH868" s="17">
        <f t="shared" ca="1" si="762"/>
        <v>-1.2094921139342185E-2</v>
      </c>
      <c r="BI868" s="17">
        <f t="shared" ca="1" si="763"/>
        <v>2.4137062565304346E-2</v>
      </c>
      <c r="BJ868" s="17">
        <f t="shared" ca="1" si="764"/>
        <v>2.4389348025711799E-2</v>
      </c>
      <c r="BK868" s="17">
        <f t="shared" ca="1" si="765"/>
        <v>1.0471132804777517E-2</v>
      </c>
      <c r="BL868" s="17">
        <f t="shared" ca="1" si="766"/>
        <v>2.4431909216802605E-2</v>
      </c>
      <c r="BM868" s="17">
        <f t="shared" ca="1" si="767"/>
        <v>6.9565007716045901E-3</v>
      </c>
      <c r="BN868" s="17">
        <f t="shared" ca="1" si="768"/>
        <v>2.0322806282439654E-2</v>
      </c>
      <c r="BO868" s="17">
        <f t="shared" ca="1" si="769"/>
        <v>3.1086233900119442E-2</v>
      </c>
      <c r="BP868" s="17">
        <f t="shared" ca="1" si="770"/>
        <v>-3.5205047595010419E-2</v>
      </c>
      <c r="BQ868" s="17">
        <f t="shared" ca="1" si="771"/>
        <v>-7.9926751147633812E-2</v>
      </c>
      <c r="BR868" s="17">
        <f t="shared" ca="1" si="772"/>
        <v>-0.14322792159005548</v>
      </c>
      <c r="BS868" s="17">
        <f t="shared" ca="1" si="773"/>
        <v>-9.7990589815540874E-3</v>
      </c>
      <c r="BX868">
        <f>IF('Macrobond Imports'!FG867="","",'Macrobond Imports'!FG867)</f>
        <v>149</v>
      </c>
      <c r="BY868">
        <f>IF('Macrobond Imports'!AI867="","",'Macrobond Imports'!AI867)</f>
        <v>125</v>
      </c>
      <c r="CA868" s="37">
        <f t="shared" ca="1" si="774"/>
        <v>-0.12814511410181395</v>
      </c>
      <c r="CB868" s="37">
        <f t="shared" ca="1" si="775"/>
        <v>4.6025104602510414E-2</v>
      </c>
    </row>
    <row r="869" spans="1:80" x14ac:dyDescent="0.25">
      <c r="A869" s="10">
        <f>IF('Macrobond Imports'!A868="","",'Macrobond Imports'!A868)</f>
        <v>43525</v>
      </c>
      <c r="B869" s="9">
        <f>IF('Macrobond Imports'!B868="","",'Macrobond Imports'!B868)</f>
        <v>117.6</v>
      </c>
      <c r="C869" s="9">
        <f>IF('Macrobond Imports'!C868="","",'Macrobond Imports'!C868)</f>
        <v>115.4</v>
      </c>
      <c r="D869" s="9">
        <f>IF('Macrobond Imports'!Z868="","",'Macrobond Imports'!Z868)</f>
        <v>118.3</v>
      </c>
      <c r="E869" s="9">
        <f>IF('Macrobond Imports'!BH868="","",'Macrobond Imports'!BH868)</f>
        <v>117</v>
      </c>
      <c r="F869" s="9">
        <f>IF('Macrobond Imports'!BJ868="","",'Macrobond Imports'!BJ868)</f>
        <v>115.8</v>
      </c>
      <c r="G869" s="9">
        <f>IF('Macrobond Imports'!BK868="","",'Macrobond Imports'!BK868)</f>
        <v>116.8</v>
      </c>
      <c r="H869" s="9">
        <f>IF('Macrobond Imports'!BL868="","",'Macrobond Imports'!BL868)</f>
        <v>116</v>
      </c>
      <c r="I869" s="9">
        <f>IF('Macrobond Imports'!BS868="","",'Macrobond Imports'!BS868)</f>
        <v>110.1</v>
      </c>
      <c r="J869" s="9">
        <f>IF('Macrobond Imports'!AA868="","",'Macrobond Imports'!AA868)</f>
        <v>118.7</v>
      </c>
      <c r="K869" s="9">
        <f>IF('Macrobond Imports'!DF868="","",'Macrobond Imports'!DF868)</f>
        <v>200.1</v>
      </c>
      <c r="L869" s="9">
        <f>IF('Macrobond Imports'!EA868="","",'Macrobond Imports'!EA868)</f>
        <v>188.2</v>
      </c>
      <c r="M869" s="9">
        <f>IF('Macrobond Imports'!FA868="","",'Macrobond Imports'!FA868)</f>
        <v>185.2</v>
      </c>
      <c r="N869" s="9">
        <f>IF('Macrobond Imports'!FC868="","",'Macrobond Imports'!FC868)</f>
        <v>202.4</v>
      </c>
      <c r="P869" s="16">
        <f t="shared" si="721"/>
        <v>43525</v>
      </c>
      <c r="Q869" s="17">
        <f t="shared" si="722"/>
        <v>3.4129692832762792E-3</v>
      </c>
      <c r="R869" s="17">
        <f t="shared" si="723"/>
        <v>6.1028770706190727E-3</v>
      </c>
      <c r="S869" s="17">
        <f t="shared" si="724"/>
        <v>1.6934801016088574E-3</v>
      </c>
      <c r="T869" s="17">
        <f t="shared" si="725"/>
        <v>8.5543199315640805E-4</v>
      </c>
      <c r="U869" s="17">
        <f t="shared" si="726"/>
        <v>2.5974025974024872E-3</v>
      </c>
      <c r="V869" s="17">
        <f t="shared" si="727"/>
        <v>8.5689802913457847E-4</v>
      </c>
      <c r="W869" s="17">
        <f t="shared" si="728"/>
        <v>3.4602076124568004E-3</v>
      </c>
      <c r="X869" s="17">
        <f t="shared" si="729"/>
        <v>1.8198362147405778E-3</v>
      </c>
      <c r="Y869" s="17">
        <f t="shared" si="730"/>
        <v>1.6877637130801038E-3</v>
      </c>
      <c r="Z869" s="17">
        <f t="shared" si="731"/>
        <v>5.0226017076846485E-3</v>
      </c>
      <c r="AA869" s="17">
        <f t="shared" si="732"/>
        <v>5.3163211057949411E-4</v>
      </c>
      <c r="AB869" s="17">
        <f t="shared" si="733"/>
        <v>3.3482142857142794E-2</v>
      </c>
      <c r="AC869" s="17">
        <f t="shared" si="734"/>
        <v>-9.8716683119437487E-4</v>
      </c>
      <c r="AE869" s="17">
        <f t="shared" ca="1" si="735"/>
        <v>1.9947961838681749E-2</v>
      </c>
      <c r="AF869" s="17">
        <f t="shared" ca="1" si="736"/>
        <v>1.0507880910683109E-2</v>
      </c>
      <c r="AG869" s="17">
        <f t="shared" ca="1" si="737"/>
        <v>2.3356401384083014E-2</v>
      </c>
      <c r="AH869" s="17">
        <f t="shared" ca="1" si="738"/>
        <v>2.2727272727272707E-2</v>
      </c>
      <c r="AI869" s="17">
        <f t="shared" ca="1" si="739"/>
        <v>2.026431718061672E-2</v>
      </c>
      <c r="AJ869" s="17">
        <f t="shared" ca="1" si="740"/>
        <v>2.0979020979020824E-2</v>
      </c>
      <c r="AK869" s="17">
        <f t="shared" ca="1" si="741"/>
        <v>1.7543859649122862E-2</v>
      </c>
      <c r="AL869" s="17">
        <f t="shared" ca="1" si="742"/>
        <v>2.228412256267398E-2</v>
      </c>
      <c r="AM869" s="17">
        <f t="shared" ca="1" si="743"/>
        <v>2.5929127052722656E-2</v>
      </c>
      <c r="AN869" s="17">
        <f t="shared" ca="1" si="744"/>
        <v>1.0606060606060508E-2</v>
      </c>
      <c r="AO869" s="17">
        <f t="shared" ca="1" si="745"/>
        <v>-3.832396525293813E-2</v>
      </c>
      <c r="AP869" s="17">
        <f t="shared" ca="1" si="746"/>
        <v>3.250270855904569E-3</v>
      </c>
      <c r="AQ869" s="17">
        <f t="shared" ca="1" si="747"/>
        <v>1.6064257028112428E-2</v>
      </c>
      <c r="AS869" s="17">
        <f t="shared" ca="1" si="748"/>
        <v>6.8317428939113078E-3</v>
      </c>
      <c r="AT869" s="17">
        <f t="shared" ca="1" si="749"/>
        <v>6.9625498753935755E-3</v>
      </c>
      <c r="AU869" s="17">
        <f t="shared" ca="1" si="750"/>
        <v>6.7911470905432925E-3</v>
      </c>
      <c r="AV869" s="17">
        <f t="shared" ca="1" si="751"/>
        <v>1.0322495155231204E-2</v>
      </c>
      <c r="AW869" s="17">
        <f t="shared" ca="1" si="752"/>
        <v>1.0430159530152139E-2</v>
      </c>
      <c r="AX869" s="17">
        <f t="shared" ca="1" si="753"/>
        <v>3.4320002792640469E-3</v>
      </c>
      <c r="AY869" s="17">
        <f t="shared" ca="1" si="754"/>
        <v>1.0412059774717708E-2</v>
      </c>
      <c r="AZ869" s="17">
        <f t="shared" ca="1" si="755"/>
        <v>1.8373428862657137E-2</v>
      </c>
      <c r="BA869" s="17">
        <f t="shared" ca="1" si="756"/>
        <v>-1.3366562375491053E-2</v>
      </c>
      <c r="BB869" s="17">
        <f t="shared" ca="1" si="757"/>
        <v>-1.1904629306030867E-2</v>
      </c>
      <c r="BC869" s="17">
        <f t="shared" ca="1" si="758"/>
        <v>-0.2684890657514577</v>
      </c>
      <c r="BD869" s="17">
        <f t="shared" ca="1" si="759"/>
        <v>4.3313417975083812E-3</v>
      </c>
      <c r="BE869" s="17">
        <f t="shared" ca="1" si="760"/>
        <v>-1.5655275164787597E-2</v>
      </c>
      <c r="BG869" s="17">
        <f t="shared" ca="1" si="761"/>
        <v>1.5483640737240734E-2</v>
      </c>
      <c r="BH869" s="17">
        <f t="shared" ca="1" si="762"/>
        <v>-5.1791022142472221E-3</v>
      </c>
      <c r="BI869" s="17">
        <f t="shared" ca="1" si="763"/>
        <v>2.5849860433477367E-2</v>
      </c>
      <c r="BJ869" s="17">
        <f t="shared" ca="1" si="764"/>
        <v>2.4368122987033392E-2</v>
      </c>
      <c r="BK869" s="17">
        <f t="shared" ca="1" si="765"/>
        <v>1.3961436672967675E-2</v>
      </c>
      <c r="BL869" s="17">
        <f t="shared" ca="1" si="766"/>
        <v>2.4410610070014771E-2</v>
      </c>
      <c r="BM869" s="17">
        <f t="shared" ca="1" si="767"/>
        <v>8.6767489364891759E-3</v>
      </c>
      <c r="BN869" s="17">
        <f t="shared" ca="1" si="768"/>
        <v>1.8415819457758387E-2</v>
      </c>
      <c r="BO869" s="17">
        <f t="shared" ca="1" si="769"/>
        <v>4.1698427215173695E-2</v>
      </c>
      <c r="BP869" s="17">
        <f t="shared" ca="1" si="770"/>
        <v>-3.2185153279209344E-2</v>
      </c>
      <c r="BQ869" s="17">
        <f t="shared" ca="1" si="771"/>
        <v>-9.7452043784962861E-2</v>
      </c>
      <c r="BR869" s="17">
        <f t="shared" ca="1" si="772"/>
        <v>-9.1476085418471964E-2</v>
      </c>
      <c r="BS869" s="17">
        <f t="shared" ca="1" si="773"/>
        <v>-2.0432446004029159E-2</v>
      </c>
      <c r="BX869">
        <f>IF('Macrobond Imports'!FG868="","",'Macrobond Imports'!FG868)</f>
        <v>150</v>
      </c>
      <c r="BY869">
        <f>IF('Macrobond Imports'!AI868="","",'Macrobond Imports'!AI868)</f>
        <v>124.7</v>
      </c>
      <c r="CA869" s="37">
        <f t="shared" ca="1" si="774"/>
        <v>-3.4749034749034791E-2</v>
      </c>
      <c r="CB869" s="37">
        <f t="shared" ca="1" si="775"/>
        <v>3.7437603993344393E-2</v>
      </c>
    </row>
    <row r="870" spans="1:80" x14ac:dyDescent="0.25">
      <c r="A870" s="10">
        <f>IF('Macrobond Imports'!A869="","",'Macrobond Imports'!A869)</f>
        <v>43556</v>
      </c>
      <c r="B870" s="9">
        <f>IF('Macrobond Imports'!B869="","",'Macrobond Imports'!B869)</f>
        <v>118.2</v>
      </c>
      <c r="C870" s="9">
        <f>IF('Macrobond Imports'!C869="","",'Macrobond Imports'!C869)</f>
        <v>116.1</v>
      </c>
      <c r="D870" s="9">
        <f>IF('Macrobond Imports'!Z869="","",'Macrobond Imports'!Z869)</f>
        <v>118.9</v>
      </c>
      <c r="E870" s="9">
        <f>IF('Macrobond Imports'!BH869="","",'Macrobond Imports'!BH869)</f>
        <v>117.5</v>
      </c>
      <c r="F870" s="9">
        <f>IF('Macrobond Imports'!BJ869="","",'Macrobond Imports'!BJ869)</f>
        <v>116.6</v>
      </c>
      <c r="G870" s="9">
        <f>IF('Macrobond Imports'!BK869="","",'Macrobond Imports'!BK869)</f>
        <v>117.3</v>
      </c>
      <c r="H870" s="9">
        <f>IF('Macrobond Imports'!BL869="","",'Macrobond Imports'!BL869)</f>
        <v>116.6</v>
      </c>
      <c r="I870" s="9">
        <f>IF('Macrobond Imports'!BS869="","",'Macrobond Imports'!BS869)</f>
        <v>110.4</v>
      </c>
      <c r="J870" s="9">
        <f>IF('Macrobond Imports'!AA869="","",'Macrobond Imports'!AA869)</f>
        <v>119.7</v>
      </c>
      <c r="K870" s="9">
        <f>IF('Macrobond Imports'!DF869="","",'Macrobond Imports'!DF869)</f>
        <v>200.7</v>
      </c>
      <c r="L870" s="9">
        <f>IF('Macrobond Imports'!EA869="","",'Macrobond Imports'!EA869)</f>
        <v>191</v>
      </c>
      <c r="M870" s="9">
        <f>IF('Macrobond Imports'!FA869="","",'Macrobond Imports'!FA869)</f>
        <v>188.4</v>
      </c>
      <c r="N870" s="9">
        <f>IF('Macrobond Imports'!FC869="","",'Macrobond Imports'!FC869)</f>
        <v>202.1</v>
      </c>
      <c r="P870" s="16">
        <f t="shared" si="721"/>
        <v>43556</v>
      </c>
      <c r="Q870" s="17">
        <f t="shared" si="722"/>
        <v>5.1020408163267028E-3</v>
      </c>
      <c r="R870" s="17">
        <f t="shared" si="723"/>
        <v>6.0658578856152001E-3</v>
      </c>
      <c r="S870" s="17">
        <f t="shared" si="724"/>
        <v>5.0718512256975323E-3</v>
      </c>
      <c r="T870" s="17">
        <f t="shared" si="725"/>
        <v>4.2735042735042583E-3</v>
      </c>
      <c r="U870" s="17">
        <f t="shared" si="726"/>
        <v>6.9084628670119663E-3</v>
      </c>
      <c r="V870" s="17">
        <f t="shared" si="727"/>
        <v>4.2808219178083196E-3</v>
      </c>
      <c r="W870" s="17">
        <f t="shared" si="728"/>
        <v>5.1724137931032921E-3</v>
      </c>
      <c r="X870" s="17">
        <f t="shared" si="729"/>
        <v>2.7247956403271267E-3</v>
      </c>
      <c r="Y870" s="17">
        <f t="shared" si="730"/>
        <v>8.4245998315080062E-3</v>
      </c>
      <c r="Z870" s="17">
        <f t="shared" si="731"/>
        <v>2.9985007496251548E-3</v>
      </c>
      <c r="AA870" s="17">
        <f t="shared" si="732"/>
        <v>1.4877789585547418E-2</v>
      </c>
      <c r="AB870" s="17">
        <f t="shared" si="733"/>
        <v>1.7278617710583255E-2</v>
      </c>
      <c r="AC870" s="17">
        <f t="shared" si="734"/>
        <v>-1.4822134387352248E-3</v>
      </c>
      <c r="AE870" s="17">
        <f t="shared" ca="1" si="735"/>
        <v>2.3376623376623495E-2</v>
      </c>
      <c r="AF870" s="17">
        <f t="shared" ca="1" si="736"/>
        <v>1.5748031496062964E-2</v>
      </c>
      <c r="AG870" s="17">
        <f t="shared" ca="1" si="737"/>
        <v>2.7657735522904181E-2</v>
      </c>
      <c r="AH870" s="17">
        <f t="shared" ca="1" si="738"/>
        <v>2.6200873362445476E-2</v>
      </c>
      <c r="AI870" s="17">
        <f t="shared" ca="1" si="739"/>
        <v>2.5505716798592815E-2</v>
      </c>
      <c r="AJ870" s="17">
        <f t="shared" ca="1" si="740"/>
        <v>2.5349650349650199E-2</v>
      </c>
      <c r="AK870" s="17">
        <f t="shared" ca="1" si="741"/>
        <v>2.1910604732690686E-2</v>
      </c>
      <c r="AL870" s="17">
        <f t="shared" ca="1" si="742"/>
        <v>2.4118738404452778E-2</v>
      </c>
      <c r="AM870" s="17">
        <f t="shared" ca="1" si="743"/>
        <v>3.2786885245901676E-2</v>
      </c>
      <c r="AN870" s="17">
        <f t="shared" ca="1" si="744"/>
        <v>7.5301204819278045E-3</v>
      </c>
      <c r="AO870" s="17">
        <f t="shared" ca="1" si="745"/>
        <v>-3.1440162271805239E-2</v>
      </c>
      <c r="AP870" s="17">
        <f t="shared" ca="1" si="746"/>
        <v>3.1948881789136685E-3</v>
      </c>
      <c r="AQ870" s="17">
        <f t="shared" ca="1" si="747"/>
        <v>1.1005502751375573E-2</v>
      </c>
      <c r="AS870" s="17">
        <f t="shared" ca="1" si="748"/>
        <v>4.1661131448781363E-2</v>
      </c>
      <c r="AT870" s="17">
        <f t="shared" ca="1" si="749"/>
        <v>6.8229244516209819E-2</v>
      </c>
      <c r="AU870" s="17">
        <f t="shared" ca="1" si="750"/>
        <v>3.0859290360851555E-2</v>
      </c>
      <c r="AV870" s="17">
        <f t="shared" ca="1" si="751"/>
        <v>2.7703989043710742E-2</v>
      </c>
      <c r="AW870" s="17">
        <f t="shared" ca="1" si="752"/>
        <v>4.9504452345120242E-2</v>
      </c>
      <c r="AX870" s="17">
        <f t="shared" ca="1" si="753"/>
        <v>2.4230835977629539E-2</v>
      </c>
      <c r="AY870" s="17">
        <f t="shared" ca="1" si="754"/>
        <v>4.5868234185273415E-2</v>
      </c>
      <c r="AZ870" s="17">
        <f t="shared" ca="1" si="755"/>
        <v>2.2037740385919102E-2</v>
      </c>
      <c r="BA870" s="17">
        <f t="shared" ca="1" si="756"/>
        <v>3.7618832591308049E-2</v>
      </c>
      <c r="BB870" s="17">
        <f t="shared" ca="1" si="757"/>
        <v>4.2971673283002554E-2</v>
      </c>
      <c r="BC870" s="17">
        <f t="shared" ca="1" si="758"/>
        <v>-3.8820369861740645E-2</v>
      </c>
      <c r="BD870" s="17">
        <f t="shared" ca="1" si="759"/>
        <v>0.3432950026487358</v>
      </c>
      <c r="BE870" s="17">
        <f t="shared" ca="1" si="760"/>
        <v>-1.9549752603454928E-2</v>
      </c>
      <c r="BG870" s="17">
        <f t="shared" ca="1" si="761"/>
        <v>1.1950384789497503E-2</v>
      </c>
      <c r="BH870" s="17">
        <f t="shared" ca="1" si="762"/>
        <v>-6.8551640295456684E-3</v>
      </c>
      <c r="BI870" s="17">
        <f t="shared" ca="1" si="763"/>
        <v>2.2231043778055737E-2</v>
      </c>
      <c r="BJ870" s="17">
        <f t="shared" ca="1" si="764"/>
        <v>1.8989649390063867E-2</v>
      </c>
      <c r="BK870" s="17">
        <f t="shared" ca="1" si="765"/>
        <v>1.2115856622701981E-2</v>
      </c>
      <c r="BL870" s="17">
        <f t="shared" ca="1" si="766"/>
        <v>2.0778665812017261E-2</v>
      </c>
      <c r="BM870" s="17">
        <f t="shared" ca="1" si="767"/>
        <v>8.6318115082411051E-3</v>
      </c>
      <c r="BN870" s="17">
        <f t="shared" ca="1" si="768"/>
        <v>1.8365089285415914E-2</v>
      </c>
      <c r="BO870" s="17">
        <f t="shared" ca="1" si="769"/>
        <v>2.5541755778299091E-2</v>
      </c>
      <c r="BP870" s="17">
        <f t="shared" ca="1" si="770"/>
        <v>-3.8699740275485062E-2</v>
      </c>
      <c r="BQ870" s="17">
        <f t="shared" ca="1" si="771"/>
        <v>-0.12681764392752792</v>
      </c>
      <c r="BR870" s="17">
        <f t="shared" ca="1" si="772"/>
        <v>-0.10098681186139691</v>
      </c>
      <c r="BS870" s="17">
        <f t="shared" ca="1" si="773"/>
        <v>-2.7143667315246978E-2</v>
      </c>
      <c r="BX870">
        <f>IF('Macrobond Imports'!FG869="","",'Macrobond Imports'!FG869)</f>
        <v>151.6</v>
      </c>
      <c r="BY870">
        <f>IF('Macrobond Imports'!AI869="","",'Macrobond Imports'!AI869)</f>
        <v>125</v>
      </c>
      <c r="CA870" s="37">
        <f t="shared" ca="1" si="774"/>
        <v>-6.1881188118811936E-2</v>
      </c>
      <c r="CB870" s="37">
        <f t="shared" ca="1" si="775"/>
        <v>4.079933388842627E-2</v>
      </c>
    </row>
    <row r="871" spans="1:80" x14ac:dyDescent="0.25">
      <c r="A871" s="10">
        <f>IF('Macrobond Imports'!A870="","",'Macrobond Imports'!A870)</f>
        <v>43586</v>
      </c>
      <c r="B871" s="9">
        <f>IF('Macrobond Imports'!B870="","",'Macrobond Imports'!B870)</f>
        <v>118.3</v>
      </c>
      <c r="C871" s="9">
        <f>IF('Macrobond Imports'!C870="","",'Macrobond Imports'!C870)</f>
        <v>115.8</v>
      </c>
      <c r="D871" s="9">
        <f>IF('Macrobond Imports'!Z870="","",'Macrobond Imports'!Z870)</f>
        <v>119.2</v>
      </c>
      <c r="E871" s="9">
        <f>IF('Macrobond Imports'!BH870="","",'Macrobond Imports'!BH870)</f>
        <v>117.7</v>
      </c>
      <c r="F871" s="9">
        <f>IF('Macrobond Imports'!BJ870="","",'Macrobond Imports'!BJ870)</f>
        <v>116.7</v>
      </c>
      <c r="G871" s="9">
        <f>IF('Macrobond Imports'!BK870="","",'Macrobond Imports'!BK870)</f>
        <v>117.5</v>
      </c>
      <c r="H871" s="9">
        <f>IF('Macrobond Imports'!BL870="","",'Macrobond Imports'!BL870)</f>
        <v>116.7</v>
      </c>
      <c r="I871" s="9">
        <f>IF('Macrobond Imports'!BS870="","",'Macrobond Imports'!BS870)</f>
        <v>110.6</v>
      </c>
      <c r="J871" s="9">
        <f>IF('Macrobond Imports'!AA870="","",'Macrobond Imports'!AA870)</f>
        <v>119.7</v>
      </c>
      <c r="K871" s="9">
        <f>IF('Macrobond Imports'!DF870="","",'Macrobond Imports'!DF870)</f>
        <v>199.6</v>
      </c>
      <c r="L871" s="9">
        <f>IF('Macrobond Imports'!EA870="","",'Macrobond Imports'!EA870)</f>
        <v>186.4</v>
      </c>
      <c r="M871" s="9">
        <f>IF('Macrobond Imports'!FA870="","",'Macrobond Imports'!FA870)</f>
        <v>185.2</v>
      </c>
      <c r="N871" s="9">
        <f>IF('Macrobond Imports'!FC870="","",'Macrobond Imports'!FC870)</f>
        <v>201.7</v>
      </c>
      <c r="P871" s="16">
        <f t="shared" si="721"/>
        <v>43586</v>
      </c>
      <c r="Q871" s="17">
        <f t="shared" si="722"/>
        <v>8.4602368866315558E-4</v>
      </c>
      <c r="R871" s="17">
        <f t="shared" si="723"/>
        <v>-2.5839793281653423E-3</v>
      </c>
      <c r="S871" s="17">
        <f t="shared" si="724"/>
        <v>2.523128679562614E-3</v>
      </c>
      <c r="T871" s="17">
        <f t="shared" si="725"/>
        <v>1.7021276595745594E-3</v>
      </c>
      <c r="U871" s="17">
        <f t="shared" si="726"/>
        <v>8.5763293310470168E-4</v>
      </c>
      <c r="V871" s="17">
        <f t="shared" si="727"/>
        <v>1.7050298380221207E-3</v>
      </c>
      <c r="W871" s="17">
        <f t="shared" si="728"/>
        <v>8.5763293310470168E-4</v>
      </c>
      <c r="X871" s="17">
        <f t="shared" si="729"/>
        <v>1.8115942028984477E-3</v>
      </c>
      <c r="Y871" s="17">
        <f t="shared" si="730"/>
        <v>0</v>
      </c>
      <c r="Z871" s="17">
        <f t="shared" si="731"/>
        <v>-5.4808171400099193E-3</v>
      </c>
      <c r="AA871" s="17">
        <f t="shared" si="732"/>
        <v>-2.4083769633507779E-2</v>
      </c>
      <c r="AB871" s="17">
        <f t="shared" si="733"/>
        <v>-1.6985138004246392E-2</v>
      </c>
      <c r="AC871" s="17">
        <f t="shared" si="734"/>
        <v>-1.9792182088075316E-3</v>
      </c>
      <c r="AE871" s="17">
        <f t="shared" ca="1" si="735"/>
        <v>2.070750647109576E-2</v>
      </c>
      <c r="AF871" s="17">
        <f t="shared" ca="1" si="736"/>
        <v>7.8328981723236879E-3</v>
      </c>
      <c r="AG871" s="17">
        <f t="shared" ca="1" si="737"/>
        <v>2.7586206896551779E-2</v>
      </c>
      <c r="AH871" s="17">
        <f t="shared" ca="1" si="738"/>
        <v>2.5261324041811806E-2</v>
      </c>
      <c r="AI871" s="17">
        <f t="shared" ca="1" si="739"/>
        <v>2.189141856392296E-2</v>
      </c>
      <c r="AJ871" s="17">
        <f t="shared" ca="1" si="740"/>
        <v>2.4411508282476069E-2</v>
      </c>
      <c r="AK871" s="17">
        <f t="shared" ca="1" si="741"/>
        <v>1.9213973799126594E-2</v>
      </c>
      <c r="AL871" s="17">
        <f t="shared" ca="1" si="742"/>
        <v>2.4074074074073915E-2</v>
      </c>
      <c r="AM871" s="17">
        <f t="shared" ca="1" si="743"/>
        <v>2.6586620926243532E-2</v>
      </c>
      <c r="AN871" s="17">
        <f t="shared" ca="1" si="744"/>
        <v>-6.4708810353409918E-3</v>
      </c>
      <c r="AO871" s="17">
        <f t="shared" ca="1" si="745"/>
        <v>-8.0414405525406907E-2</v>
      </c>
      <c r="AP871" s="17">
        <f t="shared" ca="1" si="746"/>
        <v>-3.0366492146596924E-2</v>
      </c>
      <c r="AQ871" s="17">
        <f t="shared" ca="1" si="747"/>
        <v>1.9870839542970309E-3</v>
      </c>
      <c r="AS871" s="17">
        <f t="shared" ca="1" si="748"/>
        <v>3.8074521340589529E-2</v>
      </c>
      <c r="AT871" s="17">
        <f t="shared" ca="1" si="749"/>
        <v>3.8916313891603549E-2</v>
      </c>
      <c r="AU871" s="17">
        <f t="shared" ca="1" si="750"/>
        <v>3.7780321174144094E-2</v>
      </c>
      <c r="AV871" s="17">
        <f t="shared" ca="1" si="751"/>
        <v>2.7656105305234879E-2</v>
      </c>
      <c r="AW871" s="17">
        <f t="shared" ca="1" si="752"/>
        <v>4.2210603219220877E-2</v>
      </c>
      <c r="AX871" s="17">
        <f t="shared" ca="1" si="753"/>
        <v>2.7703989043710742E-2</v>
      </c>
      <c r="AY871" s="17">
        <f t="shared" ca="1" si="754"/>
        <v>3.8609014867824198E-2</v>
      </c>
      <c r="AZ871" s="17">
        <f t="shared" ca="1" si="755"/>
        <v>2.5722159855434468E-2</v>
      </c>
      <c r="BA871" s="17">
        <f t="shared" ca="1" si="756"/>
        <v>4.1125779471421708E-2</v>
      </c>
      <c r="BB871" s="17">
        <f t="shared" ca="1" si="757"/>
        <v>1.0083106598414382E-2</v>
      </c>
      <c r="BC871" s="17">
        <f t="shared" ca="1" si="758"/>
        <v>-3.5663844587193738E-2</v>
      </c>
      <c r="BD871" s="17">
        <f t="shared" ca="1" si="759"/>
        <v>0.14080629267825606</v>
      </c>
      <c r="BE871" s="17">
        <f t="shared" ca="1" si="760"/>
        <v>-1.7650951668492287E-2</v>
      </c>
      <c r="BG871" s="17">
        <f t="shared" ca="1" si="761"/>
        <v>1.5390966685917773E-2</v>
      </c>
      <c r="BH871" s="17">
        <f t="shared" ca="1" si="762"/>
        <v>-1.7248810933827574E-3</v>
      </c>
      <c r="BI871" s="17">
        <f t="shared" ca="1" si="763"/>
        <v>2.3910342700499632E-2</v>
      </c>
      <c r="BJ871" s="17">
        <f t="shared" ca="1" si="764"/>
        <v>1.8956924172303546E-2</v>
      </c>
      <c r="BK871" s="17">
        <f t="shared" ca="1" si="765"/>
        <v>1.7360786882894885E-2</v>
      </c>
      <c r="BL871" s="17">
        <f t="shared" ca="1" si="766"/>
        <v>1.8989649390063867E-2</v>
      </c>
      <c r="BM871" s="17">
        <f t="shared" ca="1" si="767"/>
        <v>1.3852648850091631E-2</v>
      </c>
      <c r="BN871" s="17">
        <f t="shared" ca="1" si="768"/>
        <v>1.8331424156854403E-2</v>
      </c>
      <c r="BO871" s="17">
        <f t="shared" ca="1" si="769"/>
        <v>2.2080013924397068E-2</v>
      </c>
      <c r="BP871" s="17">
        <f t="shared" ca="1" si="770"/>
        <v>-3.4168807899032316E-2</v>
      </c>
      <c r="BQ871" s="17">
        <f t="shared" ca="1" si="771"/>
        <v>-0.11284352298426037</v>
      </c>
      <c r="BR871" s="17">
        <f t="shared" ca="1" si="772"/>
        <v>-8.1101123499179195E-2</v>
      </c>
      <c r="BS871" s="17">
        <f t="shared" ca="1" si="773"/>
        <v>-2.529080472245171E-2</v>
      </c>
      <c r="BX871">
        <f>IF('Macrobond Imports'!FG870="","",'Macrobond Imports'!FG870)</f>
        <v>146.6</v>
      </c>
      <c r="BY871">
        <f>IF('Macrobond Imports'!AI870="","",'Macrobond Imports'!AI870)</f>
        <v>125.5</v>
      </c>
      <c r="CA871" s="37">
        <f t="shared" ca="1" si="774"/>
        <v>-0.13815402704291591</v>
      </c>
      <c r="CB871" s="37">
        <f t="shared" ca="1" si="775"/>
        <v>4.1493775933610033E-2</v>
      </c>
    </row>
    <row r="872" spans="1:80" x14ac:dyDescent="0.25">
      <c r="A872" s="10">
        <f>IF('Macrobond Imports'!A871="","",'Macrobond Imports'!A871)</f>
        <v>43617</v>
      </c>
      <c r="B872" s="9">
        <f>IF('Macrobond Imports'!B871="","",'Macrobond Imports'!B871)</f>
        <v>118.2</v>
      </c>
      <c r="C872" s="9">
        <f>IF('Macrobond Imports'!C871="","",'Macrobond Imports'!C871)</f>
        <v>115.2</v>
      </c>
      <c r="D872" s="9">
        <f>IF('Macrobond Imports'!Z871="","",'Macrobond Imports'!Z871)</f>
        <v>119.2</v>
      </c>
      <c r="E872" s="9">
        <f>IF('Macrobond Imports'!BH871="","",'Macrobond Imports'!BH871)</f>
        <v>117.7</v>
      </c>
      <c r="F872" s="9">
        <f>IF('Macrobond Imports'!BJ871="","",'Macrobond Imports'!BJ871)</f>
        <v>116.5</v>
      </c>
      <c r="G872" s="9">
        <f>IF('Macrobond Imports'!BK871="","",'Macrobond Imports'!BK871)</f>
        <v>117.5</v>
      </c>
      <c r="H872" s="9">
        <f>IF('Macrobond Imports'!BL871="","",'Macrobond Imports'!BL871)</f>
        <v>116.5</v>
      </c>
      <c r="I872" s="9">
        <f>IF('Macrobond Imports'!BS871="","",'Macrobond Imports'!BS871)</f>
        <v>110.6</v>
      </c>
      <c r="J872" s="9">
        <f>IF('Macrobond Imports'!AA871="","",'Macrobond Imports'!AA871)</f>
        <v>120</v>
      </c>
      <c r="K872" s="9">
        <f>IF('Macrobond Imports'!DF871="","",'Macrobond Imports'!DF871)</f>
        <v>197.4</v>
      </c>
      <c r="L872" s="9">
        <f>IF('Macrobond Imports'!EA871="","",'Macrobond Imports'!EA871)</f>
        <v>181.5</v>
      </c>
      <c r="M872" s="9">
        <f>IF('Macrobond Imports'!FA871="","",'Macrobond Imports'!FA871)</f>
        <v>176.4</v>
      </c>
      <c r="N872" s="9">
        <f>IF('Macrobond Imports'!FC871="","",'Macrobond Imports'!FC871)</f>
        <v>201</v>
      </c>
      <c r="P872" s="16">
        <f t="shared" si="721"/>
        <v>43617</v>
      </c>
      <c r="Q872" s="17">
        <f t="shared" si="722"/>
        <v>-8.4530853761621838E-4</v>
      </c>
      <c r="R872" s="17">
        <f t="shared" si="723"/>
        <v>-5.1813471502589747E-3</v>
      </c>
      <c r="S872" s="17">
        <f t="shared" si="724"/>
        <v>0</v>
      </c>
      <c r="T872" s="17">
        <f t="shared" si="725"/>
        <v>0</v>
      </c>
      <c r="U872" s="17">
        <f t="shared" si="726"/>
        <v>-1.7137960582690459E-3</v>
      </c>
      <c r="V872" s="17">
        <f t="shared" si="727"/>
        <v>0</v>
      </c>
      <c r="W872" s="17">
        <f t="shared" si="728"/>
        <v>-1.7137960582690459E-3</v>
      </c>
      <c r="X872" s="17">
        <f t="shared" si="729"/>
        <v>0</v>
      </c>
      <c r="Y872" s="17">
        <f t="shared" si="730"/>
        <v>2.5062656641603454E-3</v>
      </c>
      <c r="Z872" s="17">
        <f t="shared" si="731"/>
        <v>-1.1022044088176308E-2</v>
      </c>
      <c r="AA872" s="17">
        <f t="shared" si="732"/>
        <v>-2.6287553648068673E-2</v>
      </c>
      <c r="AB872" s="17">
        <f t="shared" si="733"/>
        <v>-4.7516198704103618E-2</v>
      </c>
      <c r="AC872" s="17">
        <f t="shared" si="734"/>
        <v>-3.4705007436787172E-3</v>
      </c>
      <c r="AE872" s="17">
        <f t="shared" ca="1" si="735"/>
        <v>1.6337059329320835E-2</v>
      </c>
      <c r="AF872" s="17">
        <f t="shared" ca="1" si="736"/>
        <v>8.6880973066905121E-4</v>
      </c>
      <c r="AG872" s="17">
        <f t="shared" ca="1" si="737"/>
        <v>2.3175965665236165E-2</v>
      </c>
      <c r="AH872" s="17">
        <f t="shared" ca="1" si="738"/>
        <v>2.0815264527320076E-2</v>
      </c>
      <c r="AI872" s="17">
        <f t="shared" ca="1" si="739"/>
        <v>1.6579406631762605E-2</v>
      </c>
      <c r="AJ872" s="17">
        <f t="shared" ca="1" si="740"/>
        <v>2.0851433536055675E-2</v>
      </c>
      <c r="AK872" s="17">
        <f t="shared" ca="1" si="741"/>
        <v>1.4808362369338024E-2</v>
      </c>
      <c r="AL872" s="17">
        <f t="shared" ca="1" si="742"/>
        <v>2.1237303785780259E-2</v>
      </c>
      <c r="AM872" s="17">
        <f t="shared" ca="1" si="743"/>
        <v>2.2146507666098714E-2</v>
      </c>
      <c r="AN872" s="17">
        <f t="shared" ca="1" si="744"/>
        <v>-2.1318790282597866E-2</v>
      </c>
      <c r="AO872" s="17">
        <f t="shared" ca="1" si="745"/>
        <v>-9.7912524850894633E-2</v>
      </c>
      <c r="AP872" s="17">
        <f t="shared" ca="1" si="746"/>
        <v>-8.4587441619096926E-2</v>
      </c>
      <c r="AQ872" s="17">
        <f t="shared" ca="1" si="747"/>
        <v>-6.4260998517053913E-3</v>
      </c>
      <c r="AS872" s="17">
        <f t="shared" ca="1" si="748"/>
        <v>2.0564880107093897E-2</v>
      </c>
      <c r="AT872" s="17">
        <f t="shared" ca="1" si="749"/>
        <v>-6.9144079650778068E-3</v>
      </c>
      <c r="AU872" s="17">
        <f t="shared" ca="1" si="750"/>
        <v>3.078014161442888E-2</v>
      </c>
      <c r="AV872" s="17">
        <f t="shared" ca="1" si="751"/>
        <v>2.4147252833322641E-2</v>
      </c>
      <c r="AW872" s="17">
        <f t="shared" ca="1" si="752"/>
        <v>2.4399750173669466E-2</v>
      </c>
      <c r="AX872" s="17">
        <f t="shared" ca="1" si="753"/>
        <v>2.4188972205084758E-2</v>
      </c>
      <c r="AY872" s="17">
        <f t="shared" ca="1" si="754"/>
        <v>1.735317441956008E-2</v>
      </c>
      <c r="AZ872" s="17">
        <f t="shared" ca="1" si="755"/>
        <v>1.8289421183613541E-2</v>
      </c>
      <c r="BA872" s="17">
        <f t="shared" ca="1" si="756"/>
        <v>4.4532863256169453E-2</v>
      </c>
      <c r="BB872" s="17">
        <f t="shared" ca="1" si="757"/>
        <v>-5.289039977745924E-2</v>
      </c>
      <c r="BC872" s="17">
        <f t="shared" ca="1" si="758"/>
        <v>-0.13497623097441591</v>
      </c>
      <c r="BD872" s="17">
        <f t="shared" ca="1" si="759"/>
        <v>-0.17694208859838734</v>
      </c>
      <c r="BE872" s="17">
        <f t="shared" ca="1" si="760"/>
        <v>-2.7382236664793891E-2</v>
      </c>
      <c r="BG872" s="17">
        <f t="shared" ca="1" si="761"/>
        <v>1.3675054923687258E-2</v>
      </c>
      <c r="BH872" s="17">
        <f t="shared" ca="1" si="762"/>
        <v>0</v>
      </c>
      <c r="BI872" s="17">
        <f t="shared" ca="1" si="763"/>
        <v>1.8715034332047242E-2</v>
      </c>
      <c r="BJ872" s="17">
        <f t="shared" ca="1" si="764"/>
        <v>1.7211388005924144E-2</v>
      </c>
      <c r="BK872" s="17">
        <f t="shared" ca="1" si="765"/>
        <v>1.7390978429939308E-2</v>
      </c>
      <c r="BL872" s="17">
        <f t="shared" ca="1" si="766"/>
        <v>1.3757362017021713E-2</v>
      </c>
      <c r="BM872" s="17">
        <f t="shared" ca="1" si="767"/>
        <v>1.3876677157343087E-2</v>
      </c>
      <c r="BN872" s="17">
        <f t="shared" ca="1" si="768"/>
        <v>1.8331424156854403E-2</v>
      </c>
      <c r="BO872" s="17">
        <f t="shared" ca="1" si="769"/>
        <v>1.5170453463952072E-2</v>
      </c>
      <c r="BP872" s="17">
        <f t="shared" ca="1" si="770"/>
        <v>-3.2614548631359486E-2</v>
      </c>
      <c r="BQ872" s="17">
        <f t="shared" ca="1" si="771"/>
        <v>-0.2045288531775018</v>
      </c>
      <c r="BR872" s="17">
        <f t="shared" ca="1" si="772"/>
        <v>-9.0811979547114619E-2</v>
      </c>
      <c r="BS872" s="17">
        <f t="shared" ca="1" si="773"/>
        <v>-2.1536324322648626E-2</v>
      </c>
      <c r="BX872">
        <f>IF('Macrobond Imports'!FG871="","",'Macrobond Imports'!FG871)</f>
        <v>136.9</v>
      </c>
      <c r="BY872">
        <f>IF('Macrobond Imports'!AI871="","",'Macrobond Imports'!AI871)</f>
        <v>125.1</v>
      </c>
      <c r="CA872" s="37">
        <f t="shared" ca="1" si="774"/>
        <v>-0.17974835230677055</v>
      </c>
      <c r="CB872" s="37">
        <f t="shared" ca="1" si="775"/>
        <v>2.8782894736842035E-2</v>
      </c>
    </row>
    <row r="873" spans="1:80" x14ac:dyDescent="0.25">
      <c r="A873" s="10">
        <f>IF('Macrobond Imports'!A872="","",'Macrobond Imports'!A872)</f>
        <v>43647</v>
      </c>
      <c r="B873" s="9">
        <f>IF('Macrobond Imports'!B872="","",'Macrobond Imports'!B872)</f>
        <v>118.5</v>
      </c>
      <c r="C873" s="9">
        <f>IF('Macrobond Imports'!C872="","",'Macrobond Imports'!C872)</f>
        <v>115.6</v>
      </c>
      <c r="D873" s="9">
        <f>IF('Macrobond Imports'!Z872="","",'Macrobond Imports'!Z872)</f>
        <v>119.5</v>
      </c>
      <c r="E873" s="9">
        <f>IF('Macrobond Imports'!BH872="","",'Macrobond Imports'!BH872)</f>
        <v>118</v>
      </c>
      <c r="F873" s="9">
        <f>IF('Macrobond Imports'!BJ872="","",'Macrobond Imports'!BJ872)</f>
        <v>116.7</v>
      </c>
      <c r="G873" s="9">
        <f>IF('Macrobond Imports'!BK872="","",'Macrobond Imports'!BK872)</f>
        <v>117.8</v>
      </c>
      <c r="H873" s="9">
        <f>IF('Macrobond Imports'!BL872="","",'Macrobond Imports'!BL872)</f>
        <v>116.8</v>
      </c>
      <c r="I873" s="9">
        <f>IF('Macrobond Imports'!BS872="","",'Macrobond Imports'!BS872)</f>
        <v>110.8</v>
      </c>
      <c r="J873" s="9">
        <f>IF('Macrobond Imports'!AA872="","",'Macrobond Imports'!AA872)</f>
        <v>120.2</v>
      </c>
      <c r="K873" s="9">
        <f>IF('Macrobond Imports'!DF872="","",'Macrobond Imports'!DF872)</f>
        <v>197.6</v>
      </c>
      <c r="L873" s="9">
        <f>IF('Macrobond Imports'!EA872="","",'Macrobond Imports'!EA872)</f>
        <v>184.1</v>
      </c>
      <c r="M873" s="9">
        <f>IF('Macrobond Imports'!FA872="","",'Macrobond Imports'!FA872)</f>
        <v>178.2</v>
      </c>
      <c r="N873" s="9">
        <f>IF('Macrobond Imports'!FC872="","",'Macrobond Imports'!FC872)</f>
        <v>200.6</v>
      </c>
      <c r="P873" s="16">
        <f t="shared" si="721"/>
        <v>43647</v>
      </c>
      <c r="Q873" s="17">
        <f t="shared" si="722"/>
        <v>2.5380710659899108E-3</v>
      </c>
      <c r="R873" s="17">
        <f t="shared" si="723"/>
        <v>3.4722222222220989E-3</v>
      </c>
      <c r="S873" s="17">
        <f t="shared" si="724"/>
        <v>2.5167785234898599E-3</v>
      </c>
      <c r="T873" s="17">
        <f t="shared" si="725"/>
        <v>2.5488530161426048E-3</v>
      </c>
      <c r="U873" s="17">
        <f t="shared" si="726"/>
        <v>1.7167381974250162E-3</v>
      </c>
      <c r="V873" s="17">
        <f t="shared" si="727"/>
        <v>2.553191489361728E-3</v>
      </c>
      <c r="W873" s="17">
        <f t="shared" si="728"/>
        <v>2.5751072961373023E-3</v>
      </c>
      <c r="X873" s="17">
        <f t="shared" si="729"/>
        <v>1.8083182640145079E-3</v>
      </c>
      <c r="Y873" s="17">
        <f t="shared" si="730"/>
        <v>1.6666666666667052E-3</v>
      </c>
      <c r="Z873" s="17">
        <f t="shared" si="731"/>
        <v>1.0131712259371373E-3</v>
      </c>
      <c r="AA873" s="17">
        <f t="shared" si="732"/>
        <v>1.4325068870523427E-2</v>
      </c>
      <c r="AB873" s="17">
        <f t="shared" si="733"/>
        <v>1.0204081632652962E-2</v>
      </c>
      <c r="AC873" s="17">
        <f t="shared" si="734"/>
        <v>-1.9900497512438386E-3</v>
      </c>
      <c r="AE873" s="17">
        <f t="shared" ca="1" si="735"/>
        <v>1.8041237113401998E-2</v>
      </c>
      <c r="AF873" s="17">
        <f t="shared" ca="1" si="736"/>
        <v>3.4722222222220989E-3</v>
      </c>
      <c r="AG873" s="17">
        <f t="shared" ca="1" si="737"/>
        <v>2.3993144815766865E-2</v>
      </c>
      <c r="AH873" s="17">
        <f t="shared" ca="1" si="738"/>
        <v>2.1645021645021689E-2</v>
      </c>
      <c r="AI873" s="17">
        <f t="shared" ca="1" si="739"/>
        <v>1.6550522648083765E-2</v>
      </c>
      <c r="AJ873" s="17">
        <f t="shared" ca="1" si="740"/>
        <v>2.1682567215958404E-2</v>
      </c>
      <c r="AK873" s="17">
        <f t="shared" ca="1" si="741"/>
        <v>1.5652173913043521E-2</v>
      </c>
      <c r="AL873" s="17">
        <f t="shared" ca="1" si="742"/>
        <v>1.9319227230910618E-2</v>
      </c>
      <c r="AM873" s="17">
        <f t="shared" ca="1" si="743"/>
        <v>2.6473099914603004E-2</v>
      </c>
      <c r="AN873" s="17">
        <f t="shared" ca="1" si="744"/>
        <v>-2.2266204849084592E-2</v>
      </c>
      <c r="AO873" s="17">
        <f t="shared" ca="1" si="745"/>
        <v>-9.3549975381585382E-2</v>
      </c>
      <c r="AP873" s="17">
        <f t="shared" ca="1" si="746"/>
        <v>-7.4285714285714399E-2</v>
      </c>
      <c r="AQ873" s="17">
        <f t="shared" ca="1" si="747"/>
        <v>-1.1335633316904903E-2</v>
      </c>
      <c r="AS873" s="17">
        <f t="shared" ca="1" si="748"/>
        <v>1.0191000532905559E-2</v>
      </c>
      <c r="AT873" s="17">
        <f t="shared" ca="1" si="749"/>
        <v>-1.711556552612814E-2</v>
      </c>
      <c r="AU873" s="17">
        <f t="shared" ca="1" si="750"/>
        <v>2.033833237094762E-2</v>
      </c>
      <c r="AV873" s="17">
        <f t="shared" ca="1" si="751"/>
        <v>1.7130231586859335E-2</v>
      </c>
      <c r="AW873" s="17">
        <f t="shared" ca="1" si="752"/>
        <v>3.4349474617210163E-3</v>
      </c>
      <c r="AX873" s="17">
        <f t="shared" ca="1" si="753"/>
        <v>1.7159625759540331E-2</v>
      </c>
      <c r="AY873" s="17">
        <f t="shared" ca="1" si="754"/>
        <v>6.878736481632286E-3</v>
      </c>
      <c r="AZ873" s="17">
        <f t="shared" ca="1" si="755"/>
        <v>1.4571709014402412E-2</v>
      </c>
      <c r="BA873" s="17">
        <f t="shared" ca="1" si="756"/>
        <v>1.6813419058053336E-2</v>
      </c>
      <c r="BB873" s="17">
        <f t="shared" ca="1" si="757"/>
        <v>-6.0366977888749451E-2</v>
      </c>
      <c r="BC873" s="17">
        <f t="shared" ca="1" si="758"/>
        <v>-0.13685912216190332</v>
      </c>
      <c r="BD873" s="17">
        <f t="shared" ca="1" si="759"/>
        <v>-0.19959976960455206</v>
      </c>
      <c r="BE873" s="17">
        <f t="shared" ca="1" si="760"/>
        <v>-2.9359382952736213E-2</v>
      </c>
      <c r="BG873" s="17">
        <f t="shared" ca="1" si="761"/>
        <v>2.5805391190006466E-2</v>
      </c>
      <c r="BH873" s="17">
        <f t="shared" ca="1" si="762"/>
        <v>2.4668676638827547E-2</v>
      </c>
      <c r="BI873" s="17">
        <f t="shared" ca="1" si="763"/>
        <v>2.5585320310255621E-2</v>
      </c>
      <c r="BJ873" s="17">
        <f t="shared" ca="1" si="764"/>
        <v>2.2403441102762267E-2</v>
      </c>
      <c r="BK873" s="17">
        <f t="shared" ca="1" si="765"/>
        <v>2.6211208767360938E-2</v>
      </c>
      <c r="BL873" s="17">
        <f t="shared" ca="1" si="766"/>
        <v>2.0689107326215206E-2</v>
      </c>
      <c r="BM873" s="17">
        <f t="shared" ca="1" si="767"/>
        <v>2.6188328798737004E-2</v>
      </c>
      <c r="BN873" s="17">
        <f t="shared" ca="1" si="768"/>
        <v>1.8297882223350381E-2</v>
      </c>
      <c r="BO873" s="17">
        <f t="shared" ca="1" si="769"/>
        <v>2.7163449917389171E-2</v>
      </c>
      <c r="BP873" s="17">
        <f t="shared" ca="1" si="770"/>
        <v>-1.0045139744576659E-2</v>
      </c>
      <c r="BQ873" s="17">
        <f t="shared" ca="1" si="771"/>
        <v>-8.915784588237563E-2</v>
      </c>
      <c r="BR873" s="17">
        <f t="shared" ca="1" si="772"/>
        <v>3.6905795918367179E-2</v>
      </c>
      <c r="BS873" s="17">
        <f t="shared" ca="1" si="773"/>
        <v>-2.4466897990065961E-2</v>
      </c>
      <c r="BX873">
        <f>IF('Macrobond Imports'!FG872="","",'Macrobond Imports'!FG872)</f>
        <v>139.69999999999999</v>
      </c>
      <c r="BY873">
        <f>IF('Macrobond Imports'!AI872="","",'Macrobond Imports'!AI872)</f>
        <v>125.7</v>
      </c>
      <c r="CA873" s="37">
        <f t="shared" ca="1" si="774"/>
        <v>-0.20308043354249872</v>
      </c>
      <c r="CB873" s="37">
        <f t="shared" ca="1" si="775"/>
        <v>2.8641571194762738E-2</v>
      </c>
    </row>
    <row r="874" spans="1:80" x14ac:dyDescent="0.25">
      <c r="A874" s="10">
        <f>IF('Macrobond Imports'!A873="","",'Macrobond Imports'!A873)</f>
        <v>43678</v>
      </c>
      <c r="B874" s="9">
        <f>IF('Macrobond Imports'!B873="","",'Macrobond Imports'!B873)</f>
        <v>118.6</v>
      </c>
      <c r="C874" s="9">
        <f>IF('Macrobond Imports'!C873="","",'Macrobond Imports'!C873)</f>
        <v>115.3</v>
      </c>
      <c r="D874" s="9">
        <f>IF('Macrobond Imports'!Z873="","",'Macrobond Imports'!Z873)</f>
        <v>119.9</v>
      </c>
      <c r="E874" s="9">
        <f>IF('Macrobond Imports'!BH873="","",'Macrobond Imports'!BH873)</f>
        <v>118.2</v>
      </c>
      <c r="F874" s="9">
        <f>IF('Macrobond Imports'!BJ873="","",'Macrobond Imports'!BJ873)</f>
        <v>116.9</v>
      </c>
      <c r="G874" s="9">
        <f>IF('Macrobond Imports'!BK873="","",'Macrobond Imports'!BK873)</f>
        <v>118</v>
      </c>
      <c r="H874" s="9">
        <f>IF('Macrobond Imports'!BL873="","",'Macrobond Imports'!BL873)</f>
        <v>116.7</v>
      </c>
      <c r="I874" s="9">
        <f>IF('Macrobond Imports'!BS873="","",'Macrobond Imports'!BS873)</f>
        <v>110.9</v>
      </c>
      <c r="J874" s="9">
        <f>IF('Macrobond Imports'!AA873="","",'Macrobond Imports'!AA873)</f>
        <v>121.2</v>
      </c>
      <c r="K874" s="9">
        <f>IF('Macrobond Imports'!DF873="","",'Macrobond Imports'!DF873)</f>
        <v>196.8</v>
      </c>
      <c r="L874" s="9">
        <f>IF('Macrobond Imports'!EA873="","",'Macrobond Imports'!EA873)</f>
        <v>181</v>
      </c>
      <c r="M874" s="9">
        <f>IF('Macrobond Imports'!FA873="","",'Macrobond Imports'!FA873)</f>
        <v>176.8</v>
      </c>
      <c r="N874" s="9">
        <f>IF('Macrobond Imports'!FC873="","",'Macrobond Imports'!FC873)</f>
        <v>199.9</v>
      </c>
      <c r="P874" s="16">
        <f t="shared" si="721"/>
        <v>43678</v>
      </c>
      <c r="Q874" s="17">
        <f t="shared" si="722"/>
        <v>8.4388185653994086E-4</v>
      </c>
      <c r="R874" s="17">
        <f t="shared" si="723"/>
        <v>-2.5951557093425448E-3</v>
      </c>
      <c r="S874" s="17">
        <f t="shared" si="724"/>
        <v>3.3472803347280866E-3</v>
      </c>
      <c r="T874" s="17">
        <f t="shared" si="725"/>
        <v>1.6949152542373724E-3</v>
      </c>
      <c r="U874" s="17">
        <f t="shared" si="726"/>
        <v>1.7137960582691569E-3</v>
      </c>
      <c r="V874" s="17">
        <f t="shared" si="727"/>
        <v>1.6977928692700761E-3</v>
      </c>
      <c r="W874" s="17">
        <f t="shared" si="728"/>
        <v>-8.561643835616195E-4</v>
      </c>
      <c r="X874" s="17">
        <f t="shared" si="729"/>
        <v>9.0252707581228719E-4</v>
      </c>
      <c r="Y874" s="17">
        <f t="shared" si="730"/>
        <v>8.3194675540765317E-3</v>
      </c>
      <c r="Z874" s="17">
        <f t="shared" si="731"/>
        <v>-4.0485829959513442E-3</v>
      </c>
      <c r="AA874" s="17">
        <f t="shared" si="732"/>
        <v>-1.6838674633351425E-2</v>
      </c>
      <c r="AB874" s="17">
        <f t="shared" si="733"/>
        <v>-7.8563411896743762E-3</v>
      </c>
      <c r="AC874" s="17">
        <f t="shared" si="734"/>
        <v>-3.4895314057825644E-3</v>
      </c>
      <c r="AE874" s="17">
        <f t="shared" ca="1" si="735"/>
        <v>1.8025751072961338E-2</v>
      </c>
      <c r="AF874" s="17">
        <f t="shared" ca="1" si="736"/>
        <v>-8.6655112651656818E-4</v>
      </c>
      <c r="AG874" s="17">
        <f t="shared" ca="1" si="737"/>
        <v>2.7420736932305179E-2</v>
      </c>
      <c r="AH874" s="17">
        <f t="shared" ca="1" si="738"/>
        <v>2.3376623376623495E-2</v>
      </c>
      <c r="AI874" s="17">
        <f t="shared" ca="1" si="739"/>
        <v>1.7406440382941701E-2</v>
      </c>
      <c r="AJ874" s="17">
        <f t="shared" ca="1" si="740"/>
        <v>2.3417172593235058E-2</v>
      </c>
      <c r="AK874" s="17">
        <f t="shared" ca="1" si="741"/>
        <v>1.3020833333333259E-2</v>
      </c>
      <c r="AL874" s="17">
        <f t="shared" ca="1" si="742"/>
        <v>1.9301470588235281E-2</v>
      </c>
      <c r="AM874" s="17">
        <f t="shared" ca="1" si="743"/>
        <v>3.8560411311054033E-2</v>
      </c>
      <c r="AN874" s="17">
        <f t="shared" ca="1" si="744"/>
        <v>-2.9107054760730056E-2</v>
      </c>
      <c r="AO874" s="17">
        <f t="shared" ca="1" si="745"/>
        <v>-7.7001529831718485E-2</v>
      </c>
      <c r="AP874" s="17">
        <f t="shared" ca="1" si="746"/>
        <v>-8.6776859504132164E-2</v>
      </c>
      <c r="AQ874" s="17">
        <f t="shared" ca="1" si="747"/>
        <v>-1.8172888015717037E-2</v>
      </c>
      <c r="AS874" s="17">
        <f t="shared" ca="1" si="748"/>
        <v>1.0182353238361364E-2</v>
      </c>
      <c r="AT874" s="17">
        <f t="shared" ca="1" si="749"/>
        <v>-1.7159618985182701E-2</v>
      </c>
      <c r="AU874" s="17">
        <f t="shared" ca="1" si="750"/>
        <v>2.3697660505529239E-2</v>
      </c>
      <c r="AV874" s="17">
        <f t="shared" ca="1" si="751"/>
        <v>1.7100937943255179E-2</v>
      </c>
      <c r="AW874" s="17">
        <f t="shared" ca="1" si="752"/>
        <v>6.8728269576199263E-3</v>
      </c>
      <c r="AX874" s="17">
        <f t="shared" ca="1" si="753"/>
        <v>1.7130231586859335E-2</v>
      </c>
      <c r="AY874" s="17">
        <f t="shared" ca="1" si="754"/>
        <v>0</v>
      </c>
      <c r="AZ874" s="17">
        <f t="shared" ca="1" si="755"/>
        <v>1.0894134668538946E-2</v>
      </c>
      <c r="BA874" s="17">
        <f t="shared" ca="1" si="756"/>
        <v>5.1075414467790736E-2</v>
      </c>
      <c r="BB874" s="17">
        <f t="shared" ca="1" si="757"/>
        <v>-5.4942509694605124E-2</v>
      </c>
      <c r="BC874" s="17">
        <f t="shared" ca="1" si="758"/>
        <v>-0.1109408266125117</v>
      </c>
      <c r="BD874" s="17">
        <f t="shared" ca="1" si="759"/>
        <v>-0.16945127986750452</v>
      </c>
      <c r="BE874" s="17">
        <f t="shared" ca="1" si="760"/>
        <v>-3.5221573464456979E-2</v>
      </c>
      <c r="BG874" s="17">
        <f t="shared" ca="1" si="761"/>
        <v>2.4033477384709956E-2</v>
      </c>
      <c r="BH874" s="17">
        <f t="shared" ca="1" si="762"/>
        <v>1.0489438731416501E-2</v>
      </c>
      <c r="BI874" s="17">
        <f t="shared" ca="1" si="763"/>
        <v>3.0714939692176646E-2</v>
      </c>
      <c r="BJ874" s="17">
        <f t="shared" ca="1" si="764"/>
        <v>2.2364899920310988E-2</v>
      </c>
      <c r="BK874" s="17">
        <f t="shared" ca="1" si="765"/>
        <v>2.4389348025711799E-2</v>
      </c>
      <c r="BL874" s="17">
        <f t="shared" ca="1" si="766"/>
        <v>2.2403441102762267E-2</v>
      </c>
      <c r="BM874" s="17">
        <f t="shared" ca="1" si="767"/>
        <v>1.9121687958716826E-2</v>
      </c>
      <c r="BN874" s="17">
        <f t="shared" ca="1" si="768"/>
        <v>1.8281157243618784E-2</v>
      </c>
      <c r="BO874" s="17">
        <f t="shared" ca="1" si="769"/>
        <v>4.6088767825669175E-2</v>
      </c>
      <c r="BP874" s="17">
        <f t="shared" ca="1" si="770"/>
        <v>-2.2970519522683586E-2</v>
      </c>
      <c r="BQ874" s="17">
        <f t="shared" ca="1" si="771"/>
        <v>-7.4067008256548994E-2</v>
      </c>
      <c r="BR874" s="17">
        <f t="shared" ca="1" si="772"/>
        <v>-2.660634566326503E-2</v>
      </c>
      <c r="BS874" s="17">
        <f t="shared" ca="1" si="773"/>
        <v>-2.6475902117487404E-2</v>
      </c>
      <c r="BX874">
        <f>IF('Macrobond Imports'!FG873="","",'Macrobond Imports'!FG873)</f>
        <v>135.30000000000001</v>
      </c>
      <c r="BY874">
        <f>IF('Macrobond Imports'!AI873="","",'Macrobond Imports'!AI873)</f>
        <v>125.4</v>
      </c>
      <c r="CA874" s="37">
        <f t="shared" ca="1" si="774"/>
        <v>-0.19272076372315028</v>
      </c>
      <c r="CB874" s="37">
        <f t="shared" ca="1" si="775"/>
        <v>2.450980392156854E-2</v>
      </c>
    </row>
    <row r="875" spans="1:80" x14ac:dyDescent="0.25">
      <c r="A875" s="10">
        <f>IF('Macrobond Imports'!A874="","",'Macrobond Imports'!A874)</f>
        <v>43709</v>
      </c>
      <c r="B875" s="9">
        <f>IF('Macrobond Imports'!B874="","",'Macrobond Imports'!B874)</f>
        <v>118.3</v>
      </c>
      <c r="C875" s="9">
        <f>IF('Macrobond Imports'!C874="","",'Macrobond Imports'!C874)</f>
        <v>115.2</v>
      </c>
      <c r="D875" s="9">
        <f>IF('Macrobond Imports'!Z874="","",'Macrobond Imports'!Z874)</f>
        <v>119.5</v>
      </c>
      <c r="E875" s="9">
        <f>IF('Macrobond Imports'!BH874="","",'Macrobond Imports'!BH874)</f>
        <v>117.9</v>
      </c>
      <c r="F875" s="9">
        <f>IF('Macrobond Imports'!BJ874="","",'Macrobond Imports'!BJ874)</f>
        <v>116.6</v>
      </c>
      <c r="G875" s="9">
        <f>IF('Macrobond Imports'!BK874="","",'Macrobond Imports'!BK874)</f>
        <v>117.7</v>
      </c>
      <c r="H875" s="9">
        <f>IF('Macrobond Imports'!BL874="","",'Macrobond Imports'!BL874)</f>
        <v>116.7</v>
      </c>
      <c r="I875" s="9">
        <f>IF('Macrobond Imports'!BS874="","",'Macrobond Imports'!BS874)</f>
        <v>110.9</v>
      </c>
      <c r="J875" s="9">
        <f>IF('Macrobond Imports'!AA874="","",'Macrobond Imports'!AA874)</f>
        <v>119.9</v>
      </c>
      <c r="K875" s="9">
        <f>IF('Macrobond Imports'!DF874="","",'Macrobond Imports'!DF874)</f>
        <v>196.4</v>
      </c>
      <c r="L875" s="9">
        <f>IF('Macrobond Imports'!EA874="","",'Macrobond Imports'!EA874)</f>
        <v>181</v>
      </c>
      <c r="M875" s="9">
        <f>IF('Macrobond Imports'!FA874="","",'Macrobond Imports'!FA874)</f>
        <v>175.3</v>
      </c>
      <c r="N875" s="9">
        <f>IF('Macrobond Imports'!FC874="","",'Macrobond Imports'!FC874)</f>
        <v>199.7</v>
      </c>
      <c r="P875" s="16">
        <f t="shared" si="721"/>
        <v>43709</v>
      </c>
      <c r="Q875" s="17">
        <f t="shared" si="722"/>
        <v>-2.5295109612141209E-3</v>
      </c>
      <c r="R875" s="17">
        <f t="shared" si="723"/>
        <v>-8.6730268863832727E-4</v>
      </c>
      <c r="S875" s="17">
        <f t="shared" si="724"/>
        <v>-3.3361134278565574E-3</v>
      </c>
      <c r="T875" s="17">
        <f t="shared" si="725"/>
        <v>-2.5380710659897998E-3</v>
      </c>
      <c r="U875" s="17">
        <f t="shared" si="726"/>
        <v>-2.5662959794697793E-3</v>
      </c>
      <c r="V875" s="17">
        <f t="shared" si="727"/>
        <v>-2.5423728813559476E-3</v>
      </c>
      <c r="W875" s="17">
        <f t="shared" si="728"/>
        <v>0</v>
      </c>
      <c r="X875" s="17">
        <f t="shared" si="729"/>
        <v>0</v>
      </c>
      <c r="Y875" s="17">
        <f t="shared" si="730"/>
        <v>-1.0726072607260662E-2</v>
      </c>
      <c r="Z875" s="17">
        <f t="shared" si="731"/>
        <v>-2.0325203252032908E-3</v>
      </c>
      <c r="AA875" s="17">
        <f t="shared" si="732"/>
        <v>0</v>
      </c>
      <c r="AB875" s="17">
        <f t="shared" si="733"/>
        <v>-8.4841628959275717E-3</v>
      </c>
      <c r="AC875" s="17">
        <f t="shared" si="734"/>
        <v>-1.0005002501251026E-3</v>
      </c>
      <c r="AE875" s="17">
        <f t="shared" ca="1" si="735"/>
        <v>1.3710368466152589E-2</v>
      </c>
      <c r="AF875" s="17">
        <f t="shared" ca="1" si="736"/>
        <v>-4.321521175453813E-3</v>
      </c>
      <c r="AG875" s="17">
        <f t="shared" ca="1" si="737"/>
        <v>2.3116438356164393E-2</v>
      </c>
      <c r="AH875" s="17">
        <f t="shared" ca="1" si="738"/>
        <v>1.9896193771626436E-2</v>
      </c>
      <c r="AI875" s="17">
        <f t="shared" ca="1" si="739"/>
        <v>1.3913043478260834E-2</v>
      </c>
      <c r="AJ875" s="17">
        <f t="shared" ca="1" si="740"/>
        <v>1.9930675909878737E-2</v>
      </c>
      <c r="AK875" s="17">
        <f t="shared" ca="1" si="741"/>
        <v>1.0389610389610393E-2</v>
      </c>
      <c r="AL875" s="17">
        <f t="shared" ca="1" si="742"/>
        <v>1.6498625114573784E-2</v>
      </c>
      <c r="AM875" s="17">
        <f t="shared" ca="1" si="743"/>
        <v>3.095442820292349E-2</v>
      </c>
      <c r="AN875" s="17">
        <f t="shared" ca="1" si="744"/>
        <v>-3.4414945919370665E-2</v>
      </c>
      <c r="AO875" s="17">
        <f t="shared" ca="1" si="745"/>
        <v>-8.6320040383644603E-2</v>
      </c>
      <c r="AP875" s="17">
        <f t="shared" ca="1" si="746"/>
        <v>-9.7786927431806503E-2</v>
      </c>
      <c r="AQ875" s="17">
        <f t="shared" ca="1" si="747"/>
        <v>-2.3471882640586861E-2</v>
      </c>
      <c r="AS875" s="17">
        <f t="shared" ca="1" si="748"/>
        <v>3.3883917138419761E-3</v>
      </c>
      <c r="AT875" s="17">
        <f t="shared" ca="1" si="749"/>
        <v>0</v>
      </c>
      <c r="AU875" s="17">
        <f t="shared" ca="1" si="750"/>
        <v>1.01051829457528E-2</v>
      </c>
      <c r="AV875" s="17">
        <f t="shared" ca="1" si="751"/>
        <v>6.814285414739496E-3</v>
      </c>
      <c r="AW875" s="17">
        <f t="shared" ca="1" si="752"/>
        <v>3.4378997102275655E-3</v>
      </c>
      <c r="AX875" s="17">
        <f t="shared" ca="1" si="753"/>
        <v>6.8259138039887812E-3</v>
      </c>
      <c r="AY875" s="17">
        <f t="shared" ca="1" si="754"/>
        <v>6.8846561768318715E-3</v>
      </c>
      <c r="AZ875" s="17">
        <f t="shared" ca="1" si="755"/>
        <v>1.0894134668538946E-2</v>
      </c>
      <c r="BA875" s="17">
        <f t="shared" ca="1" si="756"/>
        <v>-3.3291689809989977E-3</v>
      </c>
      <c r="BB875" s="17">
        <f t="shared" ca="1" si="757"/>
        <v>-2.0109966488402242E-2</v>
      </c>
      <c r="BC875" s="17">
        <f t="shared" ca="1" si="758"/>
        <v>-1.097383308437283E-2</v>
      </c>
      <c r="BD875" s="17">
        <f t="shared" ca="1" si="759"/>
        <v>-2.4710965799820239E-2</v>
      </c>
      <c r="BE875" s="17">
        <f t="shared" ca="1" si="760"/>
        <v>-2.5620743315740935E-2</v>
      </c>
      <c r="BG875" s="17">
        <f t="shared" ca="1" si="761"/>
        <v>1.1940192743764122E-2</v>
      </c>
      <c r="BH875" s="17">
        <f t="shared" ca="1" si="762"/>
        <v>-3.4632008626463984E-3</v>
      </c>
      <c r="BI875" s="17">
        <f t="shared" ca="1" si="763"/>
        <v>2.0390299602212059E-2</v>
      </c>
      <c r="BJ875" s="17">
        <f t="shared" ca="1" si="764"/>
        <v>1.5443786982248575E-2</v>
      </c>
      <c r="BK875" s="17">
        <f t="shared" ca="1" si="765"/>
        <v>1.3864652593208904E-2</v>
      </c>
      <c r="BL875" s="17">
        <f t="shared" ca="1" si="766"/>
        <v>1.5470333317695539E-2</v>
      </c>
      <c r="BM875" s="17">
        <f t="shared" ca="1" si="767"/>
        <v>1.2105380499405571E-2</v>
      </c>
      <c r="BN875" s="17">
        <f t="shared" ca="1" si="768"/>
        <v>1.4585039939746247E-2</v>
      </c>
      <c r="BO875" s="17">
        <f t="shared" ca="1" si="769"/>
        <v>2.0321241986161587E-2</v>
      </c>
      <c r="BP875" s="17">
        <f t="shared" ca="1" si="770"/>
        <v>-3.6639601238860675E-2</v>
      </c>
      <c r="BQ875" s="17">
        <f t="shared" ca="1" si="771"/>
        <v>-7.5050735137173863E-2</v>
      </c>
      <c r="BR875" s="17">
        <f t="shared" ca="1" si="772"/>
        <v>-0.10405393270482177</v>
      </c>
      <c r="BS875" s="17">
        <f t="shared" ca="1" si="773"/>
        <v>-2.6501888406318064E-2</v>
      </c>
      <c r="BX875">
        <f>IF('Macrobond Imports'!FG874="","",'Macrobond Imports'!FG874)</f>
        <v>137.19999999999999</v>
      </c>
      <c r="BY875">
        <f>IF('Macrobond Imports'!AI874="","",'Macrobond Imports'!AI874)</f>
        <v>125.3</v>
      </c>
      <c r="CA875" s="37">
        <f t="shared" ca="1" si="774"/>
        <v>-0.19766081871345031</v>
      </c>
      <c r="CB875" s="37">
        <f t="shared" ca="1" si="775"/>
        <v>1.1299435028248483E-2</v>
      </c>
    </row>
    <row r="876" spans="1:80" x14ac:dyDescent="0.25">
      <c r="A876" s="10">
        <f>IF('Macrobond Imports'!A875="","",'Macrobond Imports'!A875)</f>
        <v>43739</v>
      </c>
      <c r="B876" s="9">
        <f>IF('Macrobond Imports'!B875="","",'Macrobond Imports'!B875)</f>
        <v>118.8</v>
      </c>
      <c r="C876" s="9">
        <f>IF('Macrobond Imports'!C875="","",'Macrobond Imports'!C875)</f>
        <v>115.8</v>
      </c>
      <c r="D876" s="9">
        <f>IF('Macrobond Imports'!Z875="","",'Macrobond Imports'!Z875)</f>
        <v>119.8</v>
      </c>
      <c r="E876" s="9">
        <f>IF('Macrobond Imports'!BH875="","",'Macrobond Imports'!BH875)</f>
        <v>118.2</v>
      </c>
      <c r="F876" s="9">
        <f>IF('Macrobond Imports'!BJ875="","",'Macrobond Imports'!BJ875)</f>
        <v>116.9</v>
      </c>
      <c r="G876" s="9">
        <f>IF('Macrobond Imports'!BK875="","",'Macrobond Imports'!BK875)</f>
        <v>118.1</v>
      </c>
      <c r="H876" s="9">
        <f>IF('Macrobond Imports'!BL875="","",'Macrobond Imports'!BL875)</f>
        <v>117</v>
      </c>
      <c r="I876" s="9">
        <f>IF('Macrobond Imports'!BS875="","",'Macrobond Imports'!BS875)</f>
        <v>110.9</v>
      </c>
      <c r="J876" s="9">
        <f>IF('Macrobond Imports'!AA875="","",'Macrobond Imports'!AA875)</f>
        <v>120.8</v>
      </c>
      <c r="K876" s="9">
        <f>IF('Macrobond Imports'!DF875="","",'Macrobond Imports'!DF875)</f>
        <v>196.9</v>
      </c>
      <c r="L876" s="9">
        <f>IF('Macrobond Imports'!EA875="","",'Macrobond Imports'!EA875)</f>
        <v>181.4</v>
      </c>
      <c r="M876" s="9">
        <f>IF('Macrobond Imports'!FA875="","",'Macrobond Imports'!FA875)</f>
        <v>175</v>
      </c>
      <c r="N876" s="9">
        <f>IF('Macrobond Imports'!FC875="","",'Macrobond Imports'!FC875)</f>
        <v>200.3</v>
      </c>
      <c r="P876" s="16">
        <f t="shared" si="721"/>
        <v>43739</v>
      </c>
      <c r="Q876" s="17">
        <f t="shared" si="722"/>
        <v>4.2265426880812029E-3</v>
      </c>
      <c r="R876" s="17">
        <f t="shared" si="723"/>
        <v>5.2083333333332593E-3</v>
      </c>
      <c r="S876" s="17">
        <f t="shared" si="724"/>
        <v>2.5104602510459539E-3</v>
      </c>
      <c r="T876" s="17">
        <f t="shared" si="725"/>
        <v>2.5445292620864812E-3</v>
      </c>
      <c r="U876" s="17">
        <f t="shared" si="726"/>
        <v>2.572898799313883E-3</v>
      </c>
      <c r="V876" s="17">
        <f t="shared" si="727"/>
        <v>3.3984706881902138E-3</v>
      </c>
      <c r="W876" s="17">
        <f t="shared" si="728"/>
        <v>2.5706940874035134E-3</v>
      </c>
      <c r="X876" s="17">
        <f t="shared" si="729"/>
        <v>0</v>
      </c>
      <c r="Y876" s="17">
        <f t="shared" si="730"/>
        <v>7.5062552126772264E-3</v>
      </c>
      <c r="Z876" s="17">
        <f t="shared" si="731"/>
        <v>2.5458248472505218E-3</v>
      </c>
      <c r="AA876" s="17">
        <f t="shared" si="732"/>
        <v>2.2099447513812542E-3</v>
      </c>
      <c r="AB876" s="17">
        <f t="shared" si="733"/>
        <v>-1.7113519680548306E-3</v>
      </c>
      <c r="AC876" s="17">
        <f t="shared" si="734"/>
        <v>3.0045067601403019E-3</v>
      </c>
      <c r="AE876" s="17">
        <f t="shared" ca="1" si="735"/>
        <v>1.1063829787234081E-2</v>
      </c>
      <c r="AF876" s="17">
        <f t="shared" ca="1" si="736"/>
        <v>-6.0085836909871126E-3</v>
      </c>
      <c r="AG876" s="17">
        <f t="shared" ca="1" si="737"/>
        <v>1.8707482993197244E-2</v>
      </c>
      <c r="AH876" s="17">
        <f t="shared" ca="1" si="738"/>
        <v>1.5463917525773141E-2</v>
      </c>
      <c r="AI876" s="17">
        <f t="shared" ca="1" si="739"/>
        <v>8.6281276962898446E-3</v>
      </c>
      <c r="AJ876" s="17">
        <f t="shared" ca="1" si="740"/>
        <v>1.7226528854435763E-2</v>
      </c>
      <c r="AK876" s="17">
        <f t="shared" ca="1" si="741"/>
        <v>7.7519379844961378E-3</v>
      </c>
      <c r="AL876" s="17">
        <f t="shared" ca="1" si="742"/>
        <v>1.3711151736745864E-2</v>
      </c>
      <c r="AM876" s="17">
        <f t="shared" ca="1" si="743"/>
        <v>2.1996615905245376E-2</v>
      </c>
      <c r="AN876" s="17">
        <f t="shared" ca="1" si="744"/>
        <v>-3.810454323400092E-2</v>
      </c>
      <c r="AO876" s="17">
        <f t="shared" ca="1" si="745"/>
        <v>-0.11252446183953035</v>
      </c>
      <c r="AP876" s="17">
        <f t="shared" ca="1" si="746"/>
        <v>-0.11927528938097631</v>
      </c>
      <c r="AQ876" s="17">
        <f t="shared" ca="1" si="747"/>
        <v>-2.2449975597852556E-2</v>
      </c>
      <c r="AS876" s="17">
        <f t="shared" ca="1" si="748"/>
        <v>1.0165102598888032E-2</v>
      </c>
      <c r="AT876" s="17">
        <f t="shared" ca="1" si="749"/>
        <v>6.9383955035511313E-3</v>
      </c>
      <c r="AU876" s="17">
        <f t="shared" ca="1" si="750"/>
        <v>1.0079718795742432E-2</v>
      </c>
      <c r="AV876" s="17">
        <f t="shared" ca="1" si="751"/>
        <v>6.7969169277042329E-3</v>
      </c>
      <c r="AW876" s="17">
        <f t="shared" ca="1" si="752"/>
        <v>6.8728269576199263E-3</v>
      </c>
      <c r="AX876" s="17">
        <f t="shared" ca="1" si="753"/>
        <v>1.0225737083648712E-2</v>
      </c>
      <c r="AY876" s="17">
        <f t="shared" ca="1" si="754"/>
        <v>6.8669275786001904E-3</v>
      </c>
      <c r="AZ876" s="17">
        <f t="shared" ca="1" si="755"/>
        <v>3.6149985752800262E-3</v>
      </c>
      <c r="BA876" s="17">
        <f t="shared" ca="1" si="756"/>
        <v>2.011672150617283E-2</v>
      </c>
      <c r="BB876" s="17">
        <f t="shared" ca="1" si="757"/>
        <v>-1.4094921885772993E-2</v>
      </c>
      <c r="BC876" s="17">
        <f t="shared" ca="1" si="758"/>
        <v>-5.7385802206305736E-2</v>
      </c>
      <c r="BD876" s="17">
        <f t="shared" ca="1" si="759"/>
        <v>-6.9917664960247539E-2</v>
      </c>
      <c r="BE876" s="17">
        <f t="shared" ca="1" si="760"/>
        <v>-5.9686478496600026E-3</v>
      </c>
      <c r="BG876" s="17">
        <f t="shared" ca="1" si="761"/>
        <v>1.0178051482903294E-2</v>
      </c>
      <c r="BH876" s="17">
        <f t="shared" ca="1" si="762"/>
        <v>-5.1612817071623462E-3</v>
      </c>
      <c r="BI876" s="17">
        <f t="shared" ca="1" si="763"/>
        <v>1.5196067682378356E-2</v>
      </c>
      <c r="BJ876" s="17">
        <f t="shared" ca="1" si="764"/>
        <v>1.1950384789497503E-2</v>
      </c>
      <c r="BK876" s="17">
        <f t="shared" ca="1" si="765"/>
        <v>5.1524174068593442E-3</v>
      </c>
      <c r="BL876" s="17">
        <f t="shared" ca="1" si="766"/>
        <v>1.368675273215425E-2</v>
      </c>
      <c r="BM876" s="17">
        <f t="shared" ca="1" si="767"/>
        <v>6.8728320128041975E-3</v>
      </c>
      <c r="BN876" s="17">
        <f t="shared" ca="1" si="768"/>
        <v>9.0784827242176291E-3</v>
      </c>
      <c r="BO876" s="17">
        <f t="shared" ca="1" si="769"/>
        <v>1.8463731034631836E-2</v>
      </c>
      <c r="BP876" s="17">
        <f t="shared" ca="1" si="770"/>
        <v>-3.7508977671323995E-2</v>
      </c>
      <c r="BQ876" s="17">
        <f t="shared" ca="1" si="771"/>
        <v>-9.7997313670129649E-2</v>
      </c>
      <c r="BR876" s="17">
        <f t="shared" ca="1" si="772"/>
        <v>-0.13719172740836905</v>
      </c>
      <c r="BS876" s="17">
        <f t="shared" ca="1" si="773"/>
        <v>-1.7733638458726442E-2</v>
      </c>
      <c r="BX876">
        <f>IF('Macrobond Imports'!FG875="","",'Macrobond Imports'!FG875)</f>
        <v>131.6</v>
      </c>
      <c r="BY876">
        <f>IF('Macrobond Imports'!AI875="","",'Macrobond Imports'!AI875)</f>
        <v>125.5</v>
      </c>
      <c r="CA876" s="37">
        <f t="shared" ca="1" si="774"/>
        <v>-0.2573363431151241</v>
      </c>
      <c r="CB876" s="37">
        <f t="shared" ca="1" si="775"/>
        <v>8.8424437299035041E-3</v>
      </c>
    </row>
    <row r="877" spans="1:80" x14ac:dyDescent="0.25">
      <c r="A877" s="10">
        <f>IF('Macrobond Imports'!A876="","",'Macrobond Imports'!A876)</f>
        <v>43770</v>
      </c>
      <c r="B877" s="9">
        <f>IF('Macrobond Imports'!B876="","",'Macrobond Imports'!B876)</f>
        <v>118.6</v>
      </c>
      <c r="C877" s="9">
        <f>IF('Macrobond Imports'!C876="","",'Macrobond Imports'!C876)</f>
        <v>116.1</v>
      </c>
      <c r="D877" s="9">
        <f>IF('Macrobond Imports'!Z876="","",'Macrobond Imports'!Z876)</f>
        <v>119.4</v>
      </c>
      <c r="E877" s="9">
        <f>IF('Macrobond Imports'!BH876="","",'Macrobond Imports'!BH876)</f>
        <v>118</v>
      </c>
      <c r="F877" s="9">
        <f>IF('Macrobond Imports'!BJ876="","",'Macrobond Imports'!BJ876)</f>
        <v>116.7</v>
      </c>
      <c r="G877" s="9">
        <f>IF('Macrobond Imports'!BK876="","",'Macrobond Imports'!BK876)</f>
        <v>117.9</v>
      </c>
      <c r="H877" s="9">
        <f>IF('Macrobond Imports'!BL876="","",'Macrobond Imports'!BL876)</f>
        <v>117.1</v>
      </c>
      <c r="I877" s="9">
        <f>IF('Macrobond Imports'!BS876="","",'Macrobond Imports'!BS876)</f>
        <v>111</v>
      </c>
      <c r="J877" s="9">
        <f>IF('Macrobond Imports'!AA876="","",'Macrobond Imports'!AA876)</f>
        <v>119.4</v>
      </c>
      <c r="K877" s="9">
        <f>IF('Macrobond Imports'!DF876="","",'Macrobond Imports'!DF876)</f>
        <v>197.1</v>
      </c>
      <c r="L877" s="9">
        <f>IF('Macrobond Imports'!EA876="","",'Macrobond Imports'!EA876)</f>
        <v>186.5</v>
      </c>
      <c r="M877" s="9">
        <f>IF('Macrobond Imports'!FA876="","",'Macrobond Imports'!FA876)</f>
        <v>176.4</v>
      </c>
      <c r="N877" s="9">
        <f>IF('Macrobond Imports'!FC876="","",'Macrobond Imports'!FC876)</f>
        <v>200</v>
      </c>
      <c r="P877" s="16">
        <f t="shared" si="721"/>
        <v>43770</v>
      </c>
      <c r="Q877" s="17">
        <f t="shared" si="722"/>
        <v>-1.6835016835017313E-3</v>
      </c>
      <c r="R877" s="17">
        <f t="shared" si="723"/>
        <v>2.5906735751295429E-3</v>
      </c>
      <c r="S877" s="17">
        <f t="shared" si="724"/>
        <v>-3.3388981636058856E-3</v>
      </c>
      <c r="T877" s="17">
        <f t="shared" si="725"/>
        <v>-1.6920473773266442E-3</v>
      </c>
      <c r="U877" s="17">
        <f t="shared" si="726"/>
        <v>-1.7108639863131492E-3</v>
      </c>
      <c r="V877" s="17">
        <f t="shared" si="727"/>
        <v>-1.6934801016087464E-3</v>
      </c>
      <c r="W877" s="17">
        <f t="shared" si="728"/>
        <v>8.5470085470085166E-4</v>
      </c>
      <c r="X877" s="17">
        <f t="shared" si="729"/>
        <v>9.0171325518473289E-4</v>
      </c>
      <c r="Y877" s="17">
        <f t="shared" si="730"/>
        <v>-1.1589403973509826E-2</v>
      </c>
      <c r="Z877" s="17">
        <f t="shared" si="731"/>
        <v>1.0157440325038181E-3</v>
      </c>
      <c r="AA877" s="17">
        <f t="shared" si="732"/>
        <v>2.811466372657101E-2</v>
      </c>
      <c r="AB877" s="17">
        <f t="shared" si="733"/>
        <v>8.0000000000000071E-3</v>
      </c>
      <c r="AC877" s="17">
        <f t="shared" si="734"/>
        <v>-1.4977533699451762E-3</v>
      </c>
      <c r="AE877" s="17">
        <f t="shared" ca="1" si="735"/>
        <v>1.0221465076660996E-2</v>
      </c>
      <c r="AF877" s="17">
        <f t="shared" ca="1" si="736"/>
        <v>1.7256255392579245E-3</v>
      </c>
      <c r="AG877" s="17">
        <f t="shared" ca="1" si="737"/>
        <v>1.3582342954159721E-2</v>
      </c>
      <c r="AH877" s="17">
        <f t="shared" ca="1" si="738"/>
        <v>1.2006861063464935E-2</v>
      </c>
      <c r="AI877" s="17">
        <f t="shared" ca="1" si="739"/>
        <v>8.643042350907626E-3</v>
      </c>
      <c r="AJ877" s="17">
        <f t="shared" ca="1" si="740"/>
        <v>1.2886597938144284E-2</v>
      </c>
      <c r="AK877" s="17">
        <f t="shared" ca="1" si="741"/>
        <v>1.0353753235547769E-2</v>
      </c>
      <c r="AL877" s="17">
        <f t="shared" ca="1" si="742"/>
        <v>1.2773722627737349E-2</v>
      </c>
      <c r="AM877" s="17">
        <f t="shared" ca="1" si="743"/>
        <v>8.445945945946054E-3</v>
      </c>
      <c r="AN877" s="17">
        <f t="shared" ca="1" si="744"/>
        <v>-2.954209748892167E-2</v>
      </c>
      <c r="AO877" s="17">
        <f t="shared" ca="1" si="745"/>
        <v>-5.7604850934815599E-2</v>
      </c>
      <c r="AP877" s="17">
        <f t="shared" ca="1" si="746"/>
        <v>-8.6956521739130377E-2</v>
      </c>
      <c r="AQ877" s="17">
        <f t="shared" ca="1" si="747"/>
        <v>-2.1047479197259022E-2</v>
      </c>
      <c r="AS877" s="17">
        <f t="shared" ca="1" si="748"/>
        <v>0</v>
      </c>
      <c r="AT877" s="17">
        <f t="shared" ca="1" si="749"/>
        <v>2.8043874621711096E-2</v>
      </c>
      <c r="AU877" s="17">
        <f t="shared" ca="1" si="750"/>
        <v>-1.6576516418273513E-2</v>
      </c>
      <c r="AV877" s="17">
        <f t="shared" ca="1" si="751"/>
        <v>-6.7510307326380525E-3</v>
      </c>
      <c r="AW877" s="17">
        <f t="shared" ca="1" si="752"/>
        <v>-6.8259136343827853E-3</v>
      </c>
      <c r="AX877" s="17">
        <f t="shared" ca="1" si="753"/>
        <v>-3.3855238359032924E-3</v>
      </c>
      <c r="AY877" s="17">
        <f t="shared" ca="1" si="754"/>
        <v>1.3781020005205535E-2</v>
      </c>
      <c r="AZ877" s="17">
        <f t="shared" ca="1" si="755"/>
        <v>3.6117344748520797E-3</v>
      </c>
      <c r="BA877" s="17">
        <f t="shared" ca="1" si="756"/>
        <v>-5.8095595244727183E-2</v>
      </c>
      <c r="BB877" s="17">
        <f t="shared" ca="1" si="757"/>
        <v>6.1115177440060897E-3</v>
      </c>
      <c r="BC877" s="17">
        <f t="shared" ca="1" si="758"/>
        <v>0.12720016870786144</v>
      </c>
      <c r="BD877" s="17">
        <f t="shared" ca="1" si="759"/>
        <v>-9.0191081501971304E-3</v>
      </c>
      <c r="BE877" s="17">
        <f t="shared" ca="1" si="760"/>
        <v>2.0025025021896958E-3</v>
      </c>
      <c r="BG877" s="17">
        <f t="shared" ca="1" si="761"/>
        <v>5.0782821444115278E-3</v>
      </c>
      <c r="BH877" s="17">
        <f t="shared" ca="1" si="762"/>
        <v>5.1880587398318578E-3</v>
      </c>
      <c r="BI877" s="17">
        <f t="shared" ca="1" si="763"/>
        <v>3.3585198864916066E-3</v>
      </c>
      <c r="BJ877" s="17">
        <f t="shared" ca="1" si="764"/>
        <v>5.10420268398315E-3</v>
      </c>
      <c r="BK877" s="17">
        <f t="shared" ca="1" si="765"/>
        <v>0</v>
      </c>
      <c r="BL877" s="17">
        <f t="shared" ca="1" si="766"/>
        <v>6.8200995925757901E-3</v>
      </c>
      <c r="BM877" s="17">
        <f t="shared" ca="1" si="767"/>
        <v>6.86693262079352E-3</v>
      </c>
      <c r="BN877" s="17">
        <f t="shared" ca="1" si="768"/>
        <v>7.2463531158339922E-3</v>
      </c>
      <c r="BO877" s="17">
        <f t="shared" ca="1" si="769"/>
        <v>-5.0062499607413935E-3</v>
      </c>
      <c r="BP877" s="17">
        <f t="shared" ca="1" si="770"/>
        <v>-2.4893223320388347E-2</v>
      </c>
      <c r="BQ877" s="17">
        <f t="shared" ca="1" si="771"/>
        <v>1.0732491849176906E-3</v>
      </c>
      <c r="BR877" s="17">
        <f t="shared" ca="1" si="772"/>
        <v>-9.2774608268919367E-2</v>
      </c>
      <c r="BS877" s="17">
        <f t="shared" ca="1" si="773"/>
        <v>-1.6785680663295999E-2</v>
      </c>
      <c r="BX877">
        <f>IF('Macrobond Imports'!FG876="","",'Macrobond Imports'!FG876)</f>
        <v>141.9</v>
      </c>
      <c r="BY877">
        <f>IF('Macrobond Imports'!AI876="","",'Macrobond Imports'!AI876)</f>
        <v>125.6</v>
      </c>
      <c r="CA877" s="37">
        <f t="shared" ca="1" si="774"/>
        <v>-0.13791008505467794</v>
      </c>
      <c r="CB877" s="37">
        <f t="shared" ca="1" si="775"/>
        <v>0</v>
      </c>
    </row>
    <row r="878" spans="1:80" x14ac:dyDescent="0.25">
      <c r="A878" s="10">
        <f>IF('Macrobond Imports'!A877="","",'Macrobond Imports'!A877)</f>
        <v>43800</v>
      </c>
      <c r="B878" s="9">
        <f>IF('Macrobond Imports'!B877="","",'Macrobond Imports'!B877)</f>
        <v>119</v>
      </c>
      <c r="C878" s="9">
        <f>IF('Macrobond Imports'!C877="","",'Macrobond Imports'!C877)</f>
        <v>116.5</v>
      </c>
      <c r="D878" s="9">
        <f>IF('Macrobond Imports'!Z877="","",'Macrobond Imports'!Z877)</f>
        <v>119.7</v>
      </c>
      <c r="E878" s="9">
        <f>IF('Macrobond Imports'!BH877="","",'Macrobond Imports'!BH877)</f>
        <v>118.2</v>
      </c>
      <c r="F878" s="9">
        <f>IF('Macrobond Imports'!BJ877="","",'Macrobond Imports'!BJ877)</f>
        <v>117.1</v>
      </c>
      <c r="G878" s="9">
        <f>IF('Macrobond Imports'!BK877="","",'Macrobond Imports'!BK877)</f>
        <v>118.2</v>
      </c>
      <c r="H878" s="9">
        <f>IF('Macrobond Imports'!BL877="","",'Macrobond Imports'!BL877)</f>
        <v>117.4</v>
      </c>
      <c r="I878" s="9">
        <f>IF('Macrobond Imports'!BS877="","",'Macrobond Imports'!BS877)</f>
        <v>111.2</v>
      </c>
      <c r="J878" s="9">
        <f>IF('Macrobond Imports'!AA877="","",'Macrobond Imports'!AA877)</f>
        <v>120</v>
      </c>
      <c r="K878" s="9">
        <f>IF('Macrobond Imports'!DF877="","",'Macrobond Imports'!DF877)</f>
        <v>197.6</v>
      </c>
      <c r="L878" s="9">
        <f>IF('Macrobond Imports'!EA877="","",'Macrobond Imports'!EA877)</f>
        <v>188.3</v>
      </c>
      <c r="M878" s="9">
        <f>IF('Macrobond Imports'!FA877="","",'Macrobond Imports'!FA877)</f>
        <v>179.7</v>
      </c>
      <c r="N878" s="9">
        <f>IF('Macrobond Imports'!FC877="","",'Macrobond Imports'!FC877)</f>
        <v>199.7</v>
      </c>
      <c r="P878" s="16">
        <f t="shared" si="721"/>
        <v>43800</v>
      </c>
      <c r="Q878" s="17">
        <f t="shared" si="722"/>
        <v>3.3726812816188279E-3</v>
      </c>
      <c r="R878" s="17">
        <f t="shared" si="723"/>
        <v>3.445305770887197E-3</v>
      </c>
      <c r="S878" s="17">
        <f t="shared" si="724"/>
        <v>2.5125628140703071E-3</v>
      </c>
      <c r="T878" s="17">
        <f t="shared" si="725"/>
        <v>1.6949152542373724E-3</v>
      </c>
      <c r="U878" s="17">
        <f t="shared" si="726"/>
        <v>3.4275921165380918E-3</v>
      </c>
      <c r="V878" s="17">
        <f t="shared" si="727"/>
        <v>2.5445292620864812E-3</v>
      </c>
      <c r="W878" s="17">
        <f t="shared" si="728"/>
        <v>2.5619128949616599E-3</v>
      </c>
      <c r="X878" s="17">
        <f t="shared" si="729"/>
        <v>1.8018018018017834E-3</v>
      </c>
      <c r="Y878" s="17">
        <f t="shared" si="730"/>
        <v>5.0251256281406143E-3</v>
      </c>
      <c r="Z878" s="17">
        <f t="shared" si="731"/>
        <v>2.5367833587011113E-3</v>
      </c>
      <c r="AA878" s="17">
        <f t="shared" si="732"/>
        <v>9.65147453083115E-3</v>
      </c>
      <c r="AB878" s="17">
        <f t="shared" si="733"/>
        <v>1.8707482993197244E-2</v>
      </c>
      <c r="AC878" s="17">
        <f t="shared" si="734"/>
        <v>-1.5000000000000568E-3</v>
      </c>
      <c r="AE878" s="17">
        <f t="shared" ca="1" si="735"/>
        <v>1.3628620102214661E-2</v>
      </c>
      <c r="AF878" s="17">
        <f t="shared" ca="1" si="736"/>
        <v>1.1284722222222099E-2</v>
      </c>
      <c r="AG878" s="17">
        <f t="shared" ca="1" si="737"/>
        <v>1.3547840812870415E-2</v>
      </c>
      <c r="AH878" s="17">
        <f t="shared" ca="1" si="738"/>
        <v>1.2853470437018011E-2</v>
      </c>
      <c r="AI878" s="17">
        <f t="shared" ca="1" si="739"/>
        <v>1.3852813852813783E-2</v>
      </c>
      <c r="AJ878" s="17">
        <f t="shared" ca="1" si="740"/>
        <v>1.2853470437018011E-2</v>
      </c>
      <c r="AK878" s="17">
        <f t="shared" ca="1" si="741"/>
        <v>1.4693171996542853E-2</v>
      </c>
      <c r="AL878" s="17">
        <f t="shared" ca="1" si="742"/>
        <v>1.4598540145985384E-2</v>
      </c>
      <c r="AM878" s="17">
        <f t="shared" ca="1" si="743"/>
        <v>7.5566750629723067E-3</v>
      </c>
      <c r="AN878" s="17">
        <f t="shared" ca="1" si="744"/>
        <v>-1.5445939212755277E-2</v>
      </c>
      <c r="AO878" s="17">
        <f t="shared" ca="1" si="745"/>
        <v>-7.4692874692874667E-2</v>
      </c>
      <c r="AP878" s="17">
        <f t="shared" ca="1" si="746"/>
        <v>-2.8648648648648689E-2</v>
      </c>
      <c r="AQ878" s="17">
        <f t="shared" ca="1" si="747"/>
        <v>-1.7224409448818867E-2</v>
      </c>
      <c r="AS878" s="17">
        <f t="shared" ca="1" si="748"/>
        <v>2.3879545661981139E-2</v>
      </c>
      <c r="AT878" s="17">
        <f t="shared" ca="1" si="749"/>
        <v>4.590872304922522E-2</v>
      </c>
      <c r="AU878" s="17">
        <f t="shared" ca="1" si="750"/>
        <v>6.7113858577032559E-3</v>
      </c>
      <c r="AV878" s="17">
        <f t="shared" ca="1" si="751"/>
        <v>1.0217030764794188E-2</v>
      </c>
      <c r="AW878" s="17">
        <f t="shared" ca="1" si="752"/>
        <v>1.7263304546612845E-2</v>
      </c>
      <c r="AX878" s="17">
        <f t="shared" ca="1" si="753"/>
        <v>1.7100937943255179E-2</v>
      </c>
      <c r="AY878" s="17">
        <f t="shared" ca="1" si="754"/>
        <v>2.4209885994445068E-2</v>
      </c>
      <c r="AZ878" s="17">
        <f t="shared" ca="1" si="755"/>
        <v>1.0864544985158098E-2</v>
      </c>
      <c r="BA878" s="17">
        <f t="shared" ca="1" si="756"/>
        <v>3.340289368753302E-3</v>
      </c>
      <c r="BB878" s="17">
        <f t="shared" ca="1" si="757"/>
        <v>2.4664823421395754E-2</v>
      </c>
      <c r="BC878" s="17">
        <f t="shared" ca="1" si="758"/>
        <v>0.17135080564832683</v>
      </c>
      <c r="BD878" s="17">
        <f t="shared" ca="1" si="759"/>
        <v>0.1042429725254479</v>
      </c>
      <c r="BE878" s="17">
        <f t="shared" ca="1" si="760"/>
        <v>0</v>
      </c>
      <c r="BG878" s="17">
        <f t="shared" ca="1" si="761"/>
        <v>1.3582187407846114E-2</v>
      </c>
      <c r="BH878" s="17">
        <f t="shared" ca="1" si="762"/>
        <v>2.2696789400076911E-2</v>
      </c>
      <c r="BI878" s="17">
        <f t="shared" ca="1" si="763"/>
        <v>8.4068566731227978E-3</v>
      </c>
      <c r="BJ878" s="17">
        <f t="shared" ca="1" si="764"/>
        <v>8.5142229751919984E-3</v>
      </c>
      <c r="BK878" s="17">
        <f t="shared" ca="1" si="765"/>
        <v>1.0326953894895796E-2</v>
      </c>
      <c r="BL878" s="17">
        <f t="shared" ca="1" si="766"/>
        <v>1.1950384789497503E-2</v>
      </c>
      <c r="BM878" s="17">
        <f t="shared" ca="1" si="767"/>
        <v>1.5510324375103801E-2</v>
      </c>
      <c r="BN878" s="17">
        <f t="shared" ca="1" si="768"/>
        <v>1.0879339718582681E-2</v>
      </c>
      <c r="BO878" s="17">
        <f t="shared" ca="1" si="769"/>
        <v>0</v>
      </c>
      <c r="BP878" s="17">
        <f t="shared" ca="1" si="770"/>
        <v>2.0273689678074192E-3</v>
      </c>
      <c r="BQ878" s="17">
        <f t="shared" ca="1" si="771"/>
        <v>7.6334798017743122E-2</v>
      </c>
      <c r="BR878" s="17">
        <f t="shared" ca="1" si="772"/>
        <v>3.7764935906335229E-2</v>
      </c>
      <c r="BS878" s="17">
        <f t="shared" ca="1" si="773"/>
        <v>-1.2893492735328471E-2</v>
      </c>
      <c r="BX878">
        <f>IF('Macrobond Imports'!FG877="","",'Macrobond Imports'!FG877)</f>
        <v>143.1</v>
      </c>
      <c r="BY878">
        <f>IF('Macrobond Imports'!AI877="","",'Macrobond Imports'!AI877)</f>
        <v>127.9</v>
      </c>
      <c r="CA878" s="37">
        <f t="shared" ca="1" si="774"/>
        <v>-0.18693181818181825</v>
      </c>
      <c r="CB878" s="37">
        <f t="shared" ca="1" si="775"/>
        <v>1.9936204146730363E-2</v>
      </c>
    </row>
    <row r="879" spans="1:80" x14ac:dyDescent="0.25">
      <c r="A879" s="10">
        <f>IF('Macrobond Imports'!A878="","",'Macrobond Imports'!A878)</f>
        <v>43831</v>
      </c>
      <c r="B879" s="9">
        <f>IF('Macrobond Imports'!B878="","",'Macrobond Imports'!B878)</f>
        <v>119.2</v>
      </c>
      <c r="C879" s="9">
        <f>IF('Macrobond Imports'!C878="","",'Macrobond Imports'!C878)</f>
        <v>116.5</v>
      </c>
      <c r="D879" s="9">
        <f>IF('Macrobond Imports'!Z878="","",'Macrobond Imports'!Z878)</f>
        <v>120.1</v>
      </c>
      <c r="E879" s="9">
        <f>IF('Macrobond Imports'!BH878="","",'Macrobond Imports'!BH878)</f>
        <v>118.6</v>
      </c>
      <c r="F879" s="9">
        <f>IF('Macrobond Imports'!BJ878="","",'Macrobond Imports'!BJ878)</f>
        <v>117.4</v>
      </c>
      <c r="G879" s="9">
        <f>IF('Macrobond Imports'!BK878="","",'Macrobond Imports'!BK878)</f>
        <v>118.5</v>
      </c>
      <c r="H879" s="9">
        <f>IF('Macrobond Imports'!BL878="","",'Macrobond Imports'!BL878)</f>
        <v>117.7</v>
      </c>
      <c r="I879" s="9">
        <f>IF('Macrobond Imports'!BS878="","",'Macrobond Imports'!BS878)</f>
        <v>111.5</v>
      </c>
      <c r="J879" s="9">
        <f>IF('Macrobond Imports'!AA878="","",'Macrobond Imports'!AA878)</f>
        <v>120.3</v>
      </c>
      <c r="K879" s="9">
        <f>IF('Macrobond Imports'!DF878="","",'Macrobond Imports'!DF878)</f>
        <v>197.1</v>
      </c>
      <c r="L879" s="9">
        <f>IF('Macrobond Imports'!EA878="","",'Macrobond Imports'!EA878)</f>
        <v>186.2</v>
      </c>
      <c r="M879" s="9">
        <f>IF('Macrobond Imports'!FA878="","",'Macrobond Imports'!FA878)</f>
        <v>178.2</v>
      </c>
      <c r="N879" s="9">
        <f>IF('Macrobond Imports'!FC878="","",'Macrobond Imports'!FC878)</f>
        <v>199.7</v>
      </c>
      <c r="P879" s="16">
        <f t="shared" si="721"/>
        <v>43831</v>
      </c>
      <c r="Q879" s="17">
        <f t="shared" si="722"/>
        <v>1.6806722689075571E-3</v>
      </c>
      <c r="R879" s="17">
        <f t="shared" si="723"/>
        <v>0</v>
      </c>
      <c r="S879" s="17">
        <f t="shared" si="724"/>
        <v>3.3416875522138678E-3</v>
      </c>
      <c r="T879" s="17">
        <f t="shared" si="725"/>
        <v>3.3840947546530664E-3</v>
      </c>
      <c r="U879" s="17">
        <f t="shared" si="726"/>
        <v>2.5619128949616599E-3</v>
      </c>
      <c r="V879" s="17">
        <f t="shared" si="727"/>
        <v>2.5380710659899108E-3</v>
      </c>
      <c r="W879" s="17">
        <f t="shared" si="728"/>
        <v>2.5553662691653045E-3</v>
      </c>
      <c r="X879" s="17">
        <f t="shared" si="729"/>
        <v>2.6978417266185772E-3</v>
      </c>
      <c r="Y879" s="17">
        <f t="shared" si="730"/>
        <v>2.4999999999999467E-3</v>
      </c>
      <c r="Z879" s="17">
        <f t="shared" si="731"/>
        <v>-2.5303643724696734E-3</v>
      </c>
      <c r="AA879" s="17">
        <f t="shared" si="732"/>
        <v>-1.115241635687747E-2</v>
      </c>
      <c r="AB879" s="17">
        <f t="shared" si="733"/>
        <v>-8.3472454090149917E-3</v>
      </c>
      <c r="AC879" s="17">
        <f t="shared" si="734"/>
        <v>0</v>
      </c>
      <c r="AE879" s="17">
        <f t="shared" ca="1" si="735"/>
        <v>1.8803418803418737E-2</v>
      </c>
      <c r="AF879" s="17">
        <f t="shared" ca="1" si="736"/>
        <v>2.0140105078809034E-2</v>
      </c>
      <c r="AG879" s="17">
        <f t="shared" ca="1" si="737"/>
        <v>1.7796610169491522E-2</v>
      </c>
      <c r="AH879" s="17">
        <f t="shared" ca="1" si="738"/>
        <v>1.6281062553556103E-2</v>
      </c>
      <c r="AI879" s="17">
        <f t="shared" ca="1" si="739"/>
        <v>1.9097222222222321E-2</v>
      </c>
      <c r="AJ879" s="17">
        <f t="shared" ca="1" si="740"/>
        <v>1.6295025728988E-2</v>
      </c>
      <c r="AK879" s="17">
        <f t="shared" ca="1" si="741"/>
        <v>2.0815264527320076E-2</v>
      </c>
      <c r="AL879" s="17">
        <f t="shared" ca="1" si="742"/>
        <v>1.5482695810564717E-2</v>
      </c>
      <c r="AM879" s="17">
        <f t="shared" ca="1" si="743"/>
        <v>1.4333895446880351E-2</v>
      </c>
      <c r="AN879" s="17">
        <f t="shared" ca="1" si="744"/>
        <v>-7.5528700906344337E-3</v>
      </c>
      <c r="AO879" s="17">
        <f t="shared" ca="1" si="745"/>
        <v>-3.4733022291342786E-2</v>
      </c>
      <c r="AP879" s="17">
        <f t="shared" ca="1" si="746"/>
        <v>1.8285714285714239E-2</v>
      </c>
      <c r="AQ879" s="17">
        <f t="shared" ca="1" si="747"/>
        <v>-1.6740521910388995E-2</v>
      </c>
      <c r="AS879" s="17">
        <f t="shared" ca="1" si="748"/>
        <v>1.3536186549560902E-2</v>
      </c>
      <c r="AT879" s="17">
        <f t="shared" ca="1" si="749"/>
        <v>2.4399750173669466E-2</v>
      </c>
      <c r="AU879" s="17">
        <f t="shared" ca="1" si="750"/>
        <v>1.005438265688241E-2</v>
      </c>
      <c r="AV879" s="17">
        <f t="shared" ca="1" si="751"/>
        <v>1.3605246753543243E-2</v>
      </c>
      <c r="AW879" s="17">
        <f t="shared" ca="1" si="752"/>
        <v>1.7218717769165837E-2</v>
      </c>
      <c r="AX879" s="17">
        <f t="shared" ca="1" si="753"/>
        <v>1.3616825355023288E-2</v>
      </c>
      <c r="AY879" s="17">
        <f t="shared" ca="1" si="754"/>
        <v>2.4147252833322641E-2</v>
      </c>
      <c r="AZ879" s="17">
        <f t="shared" ca="1" si="755"/>
        <v>2.1817379188728836E-2</v>
      </c>
      <c r="BA879" s="17">
        <f t="shared" ca="1" si="756"/>
        <v>-1.6453783194121607E-2</v>
      </c>
      <c r="BB879" s="17">
        <f t="shared" ca="1" si="757"/>
        <v>4.0691707386355525E-3</v>
      </c>
      <c r="BC879" s="17">
        <f t="shared" ca="1" si="758"/>
        <v>0.11011910197837094</v>
      </c>
      <c r="BD879" s="17">
        <f t="shared" ca="1" si="759"/>
        <v>7.5173629609102566E-2</v>
      </c>
      <c r="BE879" s="17">
        <f t="shared" ca="1" si="760"/>
        <v>-1.1928296030727092E-2</v>
      </c>
      <c r="BG879" s="17">
        <f t="shared" ca="1" si="761"/>
        <v>1.1849240684363549E-2</v>
      </c>
      <c r="BH879" s="17">
        <f t="shared" ca="1" si="762"/>
        <v>1.5631547754457076E-2</v>
      </c>
      <c r="BI879" s="17">
        <f t="shared" ca="1" si="763"/>
        <v>1.0067050646872078E-2</v>
      </c>
      <c r="BJ879" s="17">
        <f t="shared" ca="1" si="764"/>
        <v>1.0195346164895147E-2</v>
      </c>
      <c r="BK879" s="17">
        <f t="shared" ca="1" si="765"/>
        <v>1.2032551845267969E-2</v>
      </c>
      <c r="BL879" s="17">
        <f t="shared" ca="1" si="766"/>
        <v>1.1919860717569897E-2</v>
      </c>
      <c r="BM879" s="17">
        <f t="shared" ca="1" si="767"/>
        <v>1.5470333317695539E-2</v>
      </c>
      <c r="BN879" s="17">
        <f t="shared" ca="1" si="768"/>
        <v>1.2675292262378068E-2</v>
      </c>
      <c r="BO879" s="17">
        <f t="shared" ca="1" si="769"/>
        <v>1.6645856462191855E-3</v>
      </c>
      <c r="BP879" s="17">
        <f t="shared" ca="1" si="770"/>
        <v>-5.0543260010819102E-3</v>
      </c>
      <c r="BQ879" s="17">
        <f t="shared" ca="1" si="771"/>
        <v>2.2943804305396887E-2</v>
      </c>
      <c r="BR879" s="17">
        <f t="shared" ca="1" si="772"/>
        <v>0</v>
      </c>
      <c r="BS879" s="17">
        <f t="shared" ca="1" si="773"/>
        <v>-8.9529517131556879E-3</v>
      </c>
      <c r="BX879">
        <f>IF('Macrobond Imports'!FG878="","",'Macrobond Imports'!FG878)</f>
        <v>134.9</v>
      </c>
      <c r="BY879">
        <f>IF('Macrobond Imports'!AI878="","",'Macrobond Imports'!AI878)</f>
        <v>126.8</v>
      </c>
      <c r="CA879" s="37">
        <f t="shared" ca="1" si="774"/>
        <v>-0.14620253164556962</v>
      </c>
      <c r="CB879" s="37">
        <f t="shared" ca="1" si="775"/>
        <v>7.9491255961843255E-3</v>
      </c>
    </row>
    <row r="880" spans="1:80" x14ac:dyDescent="0.25">
      <c r="A880" s="10">
        <f>IF('Macrobond Imports'!A879="","",'Macrobond Imports'!A879)</f>
        <v>43862</v>
      </c>
      <c r="B880" s="9">
        <f>IF('Macrobond Imports'!B879="","",'Macrobond Imports'!B879)</f>
        <v>118.6</v>
      </c>
      <c r="C880" s="9">
        <f>IF('Macrobond Imports'!C879="","",'Macrobond Imports'!C879)</f>
        <v>115.5</v>
      </c>
      <c r="D880" s="9">
        <f>IF('Macrobond Imports'!Z879="","",'Macrobond Imports'!Z879)</f>
        <v>119.6</v>
      </c>
      <c r="E880" s="9">
        <f>IF('Macrobond Imports'!BH879="","",'Macrobond Imports'!BH879)</f>
        <v>118.2</v>
      </c>
      <c r="F880" s="9">
        <f>IF('Macrobond Imports'!BJ879="","",'Macrobond Imports'!BJ879)</f>
        <v>116.8</v>
      </c>
      <c r="G880" s="9">
        <f>IF('Macrobond Imports'!BK879="","",'Macrobond Imports'!BK879)</f>
        <v>118.1</v>
      </c>
      <c r="H880" s="9">
        <f>IF('Macrobond Imports'!BL879="","",'Macrobond Imports'!BL879)</f>
        <v>117.1</v>
      </c>
      <c r="I880" s="9">
        <f>IF('Macrobond Imports'!BS879="","",'Macrobond Imports'!BS879)</f>
        <v>111.4</v>
      </c>
      <c r="J880" s="9">
        <f>IF('Macrobond Imports'!AA879="","",'Macrobond Imports'!AA879)</f>
        <v>119.4</v>
      </c>
      <c r="K880" s="9">
        <f>IF('Macrobond Imports'!DF879="","",'Macrobond Imports'!DF879)</f>
        <v>195.1</v>
      </c>
      <c r="L880" s="9">
        <f>IF('Macrobond Imports'!EA879="","",'Macrobond Imports'!EA879)</f>
        <v>173.6</v>
      </c>
      <c r="M880" s="9">
        <f>IF('Macrobond Imports'!FA879="","",'Macrobond Imports'!FA879)</f>
        <v>169.9</v>
      </c>
      <c r="N880" s="9">
        <f>IF('Macrobond Imports'!FC879="","",'Macrobond Imports'!FC879)</f>
        <v>199.3</v>
      </c>
      <c r="P880" s="16">
        <f t="shared" si="721"/>
        <v>43862</v>
      </c>
      <c r="Q880" s="17">
        <f t="shared" si="722"/>
        <v>-5.0335570469799418E-3</v>
      </c>
      <c r="R880" s="17">
        <f t="shared" si="723"/>
        <v>-8.5836909871244149E-3</v>
      </c>
      <c r="S880" s="17">
        <f t="shared" si="724"/>
        <v>-4.1631973355537033E-3</v>
      </c>
      <c r="T880" s="17">
        <f t="shared" si="725"/>
        <v>-3.3726812816188279E-3</v>
      </c>
      <c r="U880" s="17">
        <f t="shared" si="726"/>
        <v>-5.110732538330609E-3</v>
      </c>
      <c r="V880" s="17">
        <f t="shared" si="727"/>
        <v>-3.3755274261604296E-3</v>
      </c>
      <c r="W880" s="17">
        <f t="shared" si="728"/>
        <v>-5.0977060322855428E-3</v>
      </c>
      <c r="X880" s="17">
        <f t="shared" si="729"/>
        <v>-8.9686098654706559E-4</v>
      </c>
      <c r="Y880" s="17">
        <f t="shared" si="730"/>
        <v>-7.4812967581047163E-3</v>
      </c>
      <c r="Z880" s="17">
        <f t="shared" si="731"/>
        <v>-1.0147133434804667E-2</v>
      </c>
      <c r="AA880" s="17">
        <f t="shared" si="732"/>
        <v>-6.7669172932330768E-2</v>
      </c>
      <c r="AB880" s="17">
        <f t="shared" si="733"/>
        <v>-4.6576879910213198E-2</v>
      </c>
      <c r="AC880" s="17">
        <f t="shared" si="734"/>
        <v>-2.0030045067600533E-3</v>
      </c>
      <c r="AE880" s="17">
        <f t="shared" ca="1" si="735"/>
        <v>1.1945392491467421E-2</v>
      </c>
      <c r="AF880" s="17">
        <f t="shared" ca="1" si="736"/>
        <v>6.9747166521358928E-3</v>
      </c>
      <c r="AG880" s="17">
        <f t="shared" ca="1" si="737"/>
        <v>1.2701100762066098E-2</v>
      </c>
      <c r="AH880" s="17">
        <f t="shared" ca="1" si="738"/>
        <v>1.1120615911035081E-2</v>
      </c>
      <c r="AI880" s="17">
        <f t="shared" ca="1" si="739"/>
        <v>1.1255411255411296E-2</v>
      </c>
      <c r="AJ880" s="17">
        <f t="shared" ca="1" si="740"/>
        <v>1.1996572407883432E-2</v>
      </c>
      <c r="AK880" s="17">
        <f t="shared" ca="1" si="741"/>
        <v>1.2975778546712835E-2</v>
      </c>
      <c r="AL880" s="17">
        <f t="shared" ca="1" si="742"/>
        <v>1.364877161055511E-2</v>
      </c>
      <c r="AM880" s="17">
        <f t="shared" ca="1" si="743"/>
        <v>7.5949367088608E-3</v>
      </c>
      <c r="AN880" s="17">
        <f t="shared" ca="1" si="744"/>
        <v>-2.0090406830738372E-2</v>
      </c>
      <c r="AO880" s="17">
        <f t="shared" ca="1" si="745"/>
        <v>-7.7086656034024426E-2</v>
      </c>
      <c r="AP880" s="17">
        <f t="shared" ca="1" si="746"/>
        <v>-5.1897321428571286E-2</v>
      </c>
      <c r="AQ880" s="17">
        <f t="shared" ca="1" si="747"/>
        <v>-1.6288252714708684E-2</v>
      </c>
      <c r="AS880" s="17">
        <f t="shared" ca="1" si="748"/>
        <v>0</v>
      </c>
      <c r="AT880" s="17">
        <f t="shared" ca="1" si="749"/>
        <v>-2.0512139231131044E-2</v>
      </c>
      <c r="AU880" s="17">
        <f t="shared" ca="1" si="750"/>
        <v>6.7170209028757366E-3</v>
      </c>
      <c r="AV880" s="17">
        <f t="shared" ca="1" si="751"/>
        <v>6.7969169277042329E-3</v>
      </c>
      <c r="AW880" s="17">
        <f t="shared" ca="1" si="752"/>
        <v>3.4320002792640469E-3</v>
      </c>
      <c r="AX880" s="17">
        <f t="shared" ca="1" si="753"/>
        <v>6.8026965774070636E-3</v>
      </c>
      <c r="AY880" s="17">
        <f t="shared" ca="1" si="754"/>
        <v>0</v>
      </c>
      <c r="AZ880" s="17">
        <f t="shared" ca="1" si="755"/>
        <v>1.4492517521634607E-2</v>
      </c>
      <c r="BA880" s="17">
        <f t="shared" ca="1" si="756"/>
        <v>0</v>
      </c>
      <c r="BB880" s="17">
        <f t="shared" ca="1" si="757"/>
        <v>-3.9974916406558036E-2</v>
      </c>
      <c r="BC880" s="17">
        <f t="shared" ca="1" si="758"/>
        <v>-0.24927040158811131</v>
      </c>
      <c r="BD880" s="17">
        <f t="shared" ca="1" si="759"/>
        <v>-0.13944389034272486</v>
      </c>
      <c r="BE880" s="17">
        <f t="shared" ca="1" si="760"/>
        <v>-1.3926671349937192E-2</v>
      </c>
      <c r="BG880" s="17">
        <f t="shared" ca="1" si="761"/>
        <v>0</v>
      </c>
      <c r="BH880" s="17">
        <f t="shared" ca="1" si="762"/>
        <v>3.4722196103682545E-3</v>
      </c>
      <c r="BI880" s="17">
        <f t="shared" ca="1" si="763"/>
        <v>-4.9979097120831373E-3</v>
      </c>
      <c r="BJ880" s="17">
        <f t="shared" ca="1" si="764"/>
        <v>0</v>
      </c>
      <c r="BK880" s="17">
        <f t="shared" ca="1" si="765"/>
        <v>-1.7101322224183368E-3</v>
      </c>
      <c r="BL880" s="17">
        <f t="shared" ca="1" si="766"/>
        <v>1.6956334386670768E-3</v>
      </c>
      <c r="BM880" s="17">
        <f t="shared" ca="1" si="767"/>
        <v>6.86693262079352E-3</v>
      </c>
      <c r="BN880" s="17">
        <f t="shared" ca="1" si="768"/>
        <v>9.0374597217131036E-3</v>
      </c>
      <c r="BO880" s="17">
        <f t="shared" ca="1" si="769"/>
        <v>-2.948240368591315E-2</v>
      </c>
      <c r="BP880" s="17">
        <f t="shared" ca="1" si="770"/>
        <v>-1.7201804068345816E-2</v>
      </c>
      <c r="BQ880" s="17">
        <f t="shared" ca="1" si="771"/>
        <v>-8.0096456152132234E-2</v>
      </c>
      <c r="BR880" s="17">
        <f t="shared" ca="1" si="772"/>
        <v>-7.6531180258389675E-2</v>
      </c>
      <c r="BS880" s="17">
        <f t="shared" ca="1" si="773"/>
        <v>-5.9939924939959033E-3</v>
      </c>
      <c r="BX880">
        <f>IF('Macrobond Imports'!FG879="","",'Macrobond Imports'!FG879)</f>
        <v>118.4</v>
      </c>
      <c r="BY880">
        <f>IF('Macrobond Imports'!AI879="","",'Macrobond Imports'!AI879)</f>
        <v>126.3</v>
      </c>
      <c r="CA880" s="37">
        <f t="shared" ca="1" si="774"/>
        <v>-0.20536912751677849</v>
      </c>
      <c r="CB880" s="37">
        <f t="shared" ca="1" si="775"/>
        <v>1.0399999999999965E-2</v>
      </c>
    </row>
    <row r="881" spans="1:80" x14ac:dyDescent="0.25">
      <c r="A881" s="10">
        <f>IF('Macrobond Imports'!A880="","",'Macrobond Imports'!A880)</f>
        <v>43891</v>
      </c>
      <c r="B881" s="9">
        <f>IF('Macrobond Imports'!B880="","",'Macrobond Imports'!B880)</f>
        <v>118</v>
      </c>
      <c r="C881" s="9">
        <f>IF('Macrobond Imports'!C880="","",'Macrobond Imports'!C880)</f>
        <v>113.4</v>
      </c>
      <c r="D881" s="9">
        <f>IF('Macrobond Imports'!Z880="","",'Macrobond Imports'!Z880)</f>
        <v>119.8</v>
      </c>
      <c r="E881" s="9">
        <f>IF('Macrobond Imports'!BH880="","",'Macrobond Imports'!BH880)</f>
        <v>118.3</v>
      </c>
      <c r="F881" s="9">
        <f>IF('Macrobond Imports'!BJ880="","",'Macrobond Imports'!BJ880)</f>
        <v>116.2</v>
      </c>
      <c r="G881" s="9">
        <f>IF('Macrobond Imports'!BK880="","",'Macrobond Imports'!BK880)</f>
        <v>118.2</v>
      </c>
      <c r="H881" s="9">
        <f>IF('Macrobond Imports'!BL880="","",'Macrobond Imports'!BL880)</f>
        <v>116.1</v>
      </c>
      <c r="I881" s="9">
        <f>IF('Macrobond Imports'!BS880="","",'Macrobond Imports'!BS880)</f>
        <v>111.2</v>
      </c>
      <c r="J881" s="9">
        <f>IF('Macrobond Imports'!AA880="","",'Macrobond Imports'!AA880)</f>
        <v>120.5</v>
      </c>
      <c r="K881" s="9">
        <f>IF('Macrobond Imports'!DF880="","",'Macrobond Imports'!DF880)</f>
        <v>192</v>
      </c>
      <c r="L881" s="9">
        <f>IF('Macrobond Imports'!EA880="","",'Macrobond Imports'!EA880)</f>
        <v>159.1</v>
      </c>
      <c r="M881" s="9">
        <f>IF('Macrobond Imports'!FA880="","",'Macrobond Imports'!FA880)</f>
        <v>156.80000000000001</v>
      </c>
      <c r="N881" s="9">
        <f>IF('Macrobond Imports'!FC880="","",'Macrobond Imports'!FC880)</f>
        <v>199</v>
      </c>
      <c r="P881" s="16">
        <f t="shared" si="721"/>
        <v>43891</v>
      </c>
      <c r="Q881" s="17">
        <f t="shared" si="722"/>
        <v>-5.0590219224282418E-3</v>
      </c>
      <c r="R881" s="17">
        <f t="shared" si="723"/>
        <v>-1.8181818181818188E-2</v>
      </c>
      <c r="S881" s="17">
        <f t="shared" si="724"/>
        <v>1.6722408026756952E-3</v>
      </c>
      <c r="T881" s="17">
        <f t="shared" si="725"/>
        <v>8.4602368866315558E-4</v>
      </c>
      <c r="U881" s="17">
        <f t="shared" si="726"/>
        <v>-5.136986301369828E-3</v>
      </c>
      <c r="V881" s="17">
        <f t="shared" si="727"/>
        <v>8.4674005080453973E-4</v>
      </c>
      <c r="W881" s="17">
        <f t="shared" si="728"/>
        <v>-8.5397096498719405E-3</v>
      </c>
      <c r="X881" s="17">
        <f t="shared" si="729"/>
        <v>-1.7953321364452268E-3</v>
      </c>
      <c r="Y881" s="17">
        <f t="shared" si="730"/>
        <v>9.2127303182578668E-3</v>
      </c>
      <c r="Z881" s="17">
        <f t="shared" si="731"/>
        <v>-1.5889287544848751E-2</v>
      </c>
      <c r="AA881" s="17">
        <f t="shared" si="732"/>
        <v>-8.3525345622119773E-2</v>
      </c>
      <c r="AB881" s="17">
        <f t="shared" si="733"/>
        <v>-7.710417892878163E-2</v>
      </c>
      <c r="AC881" s="17">
        <f t="shared" si="734"/>
        <v>-1.5052684395384652E-3</v>
      </c>
      <c r="AE881" s="17">
        <f t="shared" ca="1" si="735"/>
        <v>3.4013605442178019E-3</v>
      </c>
      <c r="AF881" s="17">
        <f t="shared" ca="1" si="736"/>
        <v>-1.7331022530329254E-2</v>
      </c>
      <c r="AG881" s="17">
        <f t="shared" ca="1" si="737"/>
        <v>1.2679628064243387E-2</v>
      </c>
      <c r="AH881" s="17">
        <f t="shared" ca="1" si="738"/>
        <v>1.1111111111111072E-2</v>
      </c>
      <c r="AI881" s="17">
        <f t="shared" ca="1" si="739"/>
        <v>3.4542314335059832E-3</v>
      </c>
      <c r="AJ881" s="17">
        <f t="shared" ca="1" si="740"/>
        <v>1.1986301369863117E-2</v>
      </c>
      <c r="AK881" s="17">
        <f t="shared" ca="1" si="741"/>
        <v>8.6206896551721535E-4</v>
      </c>
      <c r="AL881" s="17">
        <f t="shared" ca="1" si="742"/>
        <v>9.9909173478656133E-3</v>
      </c>
      <c r="AM881" s="17">
        <f t="shared" ca="1" si="743"/>
        <v>1.5164279696714411E-2</v>
      </c>
      <c r="AN881" s="17">
        <f t="shared" ca="1" si="744"/>
        <v>-4.0479760119940034E-2</v>
      </c>
      <c r="AO881" s="17">
        <f t="shared" ca="1" si="745"/>
        <v>-0.15462274176408075</v>
      </c>
      <c r="AP881" s="17">
        <f t="shared" ca="1" si="746"/>
        <v>-0.15334773218142539</v>
      </c>
      <c r="AQ881" s="17">
        <f t="shared" ca="1" si="747"/>
        <v>-1.679841897233203E-2</v>
      </c>
      <c r="AS881" s="17">
        <f t="shared" ca="1" si="748"/>
        <v>-3.3192115163399039E-2</v>
      </c>
      <c r="AT881" s="17">
        <f t="shared" ca="1" si="749"/>
        <v>-0.10226425702982611</v>
      </c>
      <c r="AU881" s="17">
        <f t="shared" ca="1" si="750"/>
        <v>3.3458774633505772E-3</v>
      </c>
      <c r="AV881" s="17">
        <f t="shared" ca="1" si="751"/>
        <v>3.3883917138419761E-3</v>
      </c>
      <c r="AW881" s="17">
        <f t="shared" ca="1" si="752"/>
        <v>-3.0390343779551965E-2</v>
      </c>
      <c r="AX881" s="17">
        <f t="shared" ca="1" si="753"/>
        <v>0</v>
      </c>
      <c r="AY881" s="17">
        <f t="shared" ca="1" si="754"/>
        <v>-4.3562729669040845E-2</v>
      </c>
      <c r="AZ881" s="17">
        <f t="shared" ca="1" si="755"/>
        <v>0</v>
      </c>
      <c r="BA881" s="17">
        <f t="shared" ca="1" si="756"/>
        <v>1.6771122986593445E-2</v>
      </c>
      <c r="BB881" s="17">
        <f t="shared" ca="1" si="757"/>
        <v>-0.10863176418268039</v>
      </c>
      <c r="BC881" s="17">
        <f t="shared" ca="1" si="758"/>
        <v>-0.49034130423151889</v>
      </c>
      <c r="BD881" s="17">
        <f t="shared" ca="1" si="759"/>
        <v>-0.42031518379998523</v>
      </c>
      <c r="BE881" s="17">
        <f t="shared" ca="1" si="760"/>
        <v>-1.3947482673306588E-2</v>
      </c>
      <c r="BG881" s="17">
        <f t="shared" ca="1" si="761"/>
        <v>-5.0654203069834258E-3</v>
      </c>
      <c r="BH881" s="17">
        <f t="shared" ca="1" si="762"/>
        <v>-3.1005859375E-2</v>
      </c>
      <c r="BI881" s="17">
        <f t="shared" ca="1" si="763"/>
        <v>5.0272229127639179E-3</v>
      </c>
      <c r="BJ881" s="17">
        <f t="shared" ca="1" si="764"/>
        <v>6.7969218174139812E-3</v>
      </c>
      <c r="BK881" s="17">
        <f t="shared" ca="1" si="765"/>
        <v>-6.8492949168698081E-3</v>
      </c>
      <c r="BL881" s="17">
        <f t="shared" ca="1" si="766"/>
        <v>8.5142229751919984E-3</v>
      </c>
      <c r="BM881" s="17">
        <f t="shared" ca="1" si="767"/>
        <v>-1.0256342477250491E-2</v>
      </c>
      <c r="BN881" s="17">
        <f t="shared" ca="1" si="768"/>
        <v>5.4175973122601029E-3</v>
      </c>
      <c r="BO881" s="17">
        <f t="shared" ca="1" si="769"/>
        <v>1.0033382002377245E-2</v>
      </c>
      <c r="BP881" s="17">
        <f t="shared" ca="1" si="770"/>
        <v>-4.4304611313210174E-2</v>
      </c>
      <c r="BQ881" s="17">
        <f t="shared" ca="1" si="771"/>
        <v>-0.22734928726229364</v>
      </c>
      <c r="BR881" s="17">
        <f t="shared" ca="1" si="772"/>
        <v>-0.19992945025543363</v>
      </c>
      <c r="BS881" s="17">
        <f t="shared" ca="1" si="773"/>
        <v>-6.9982289408072607E-3</v>
      </c>
      <c r="BX881">
        <f>IF('Macrobond Imports'!FG880="","",'Macrobond Imports'!FG880)</f>
        <v>94.7</v>
      </c>
      <c r="BY881">
        <f>IF('Macrobond Imports'!AI880="","",'Macrobond Imports'!AI880)</f>
        <v>122.6</v>
      </c>
      <c r="CA881" s="37">
        <f t="shared" ca="1" si="774"/>
        <v>-0.3686666666666667</v>
      </c>
      <c r="CB881" s="37">
        <f t="shared" ca="1" si="775"/>
        <v>-1.6840417000801966E-2</v>
      </c>
    </row>
    <row r="882" spans="1:80" x14ac:dyDescent="0.25">
      <c r="A882" s="10">
        <f>IF('Macrobond Imports'!A881="","",'Macrobond Imports'!A881)</f>
        <v>43922</v>
      </c>
      <c r="B882" s="9">
        <f>IF('Macrobond Imports'!B881="","",'Macrobond Imports'!B881)</f>
        <v>116.6</v>
      </c>
      <c r="C882" s="9">
        <f>IF('Macrobond Imports'!C881="","",'Macrobond Imports'!C881)</f>
        <v>110.3</v>
      </c>
      <c r="D882" s="9">
        <f>IF('Macrobond Imports'!Z881="","",'Macrobond Imports'!Z881)</f>
        <v>119.3</v>
      </c>
      <c r="E882" s="9">
        <f>IF('Macrobond Imports'!BH881="","",'Macrobond Imports'!BH881)</f>
        <v>117.9</v>
      </c>
      <c r="F882" s="9">
        <f>IF('Macrobond Imports'!BJ881="","",'Macrobond Imports'!BJ881)</f>
        <v>114.8</v>
      </c>
      <c r="G882" s="9">
        <f>IF('Macrobond Imports'!BK881="","",'Macrobond Imports'!BK881)</f>
        <v>117.7</v>
      </c>
      <c r="H882" s="9">
        <f>IF('Macrobond Imports'!BL881="","",'Macrobond Imports'!BL881)</f>
        <v>114</v>
      </c>
      <c r="I882" s="9">
        <f>IF('Macrobond Imports'!BS881="","",'Macrobond Imports'!BS881)</f>
        <v>110.3</v>
      </c>
      <c r="J882" s="9">
        <f>IF('Macrobond Imports'!AA881="","",'Macrobond Imports'!AA881)</f>
        <v>121.7</v>
      </c>
      <c r="K882" s="9">
        <f>IF('Macrobond Imports'!DF881="","",'Macrobond Imports'!DF881)</f>
        <v>185.4</v>
      </c>
      <c r="L882" s="9">
        <f>IF('Macrobond Imports'!EA881="","",'Macrobond Imports'!EA881)</f>
        <v>136.4</v>
      </c>
      <c r="M882" s="9">
        <f>IF('Macrobond Imports'!FA881="","",'Macrobond Imports'!FA881)</f>
        <v>134.69999999999999</v>
      </c>
      <c r="N882" s="9">
        <f>IF('Macrobond Imports'!FC881="","",'Macrobond Imports'!FC881)</f>
        <v>196.1</v>
      </c>
      <c r="P882" s="16">
        <f t="shared" si="721"/>
        <v>43922</v>
      </c>
      <c r="Q882" s="17">
        <f t="shared" si="722"/>
        <v>-1.1864406779661052E-2</v>
      </c>
      <c r="R882" s="17">
        <f t="shared" si="723"/>
        <v>-2.733686067019403E-2</v>
      </c>
      <c r="S882" s="17">
        <f t="shared" si="724"/>
        <v>-4.1736227045074958E-3</v>
      </c>
      <c r="T882" s="17">
        <f t="shared" si="725"/>
        <v>-3.3812341504648735E-3</v>
      </c>
      <c r="U882" s="17">
        <f t="shared" si="726"/>
        <v>-1.2048192771084376E-2</v>
      </c>
      <c r="V882" s="17">
        <f t="shared" si="727"/>
        <v>-4.230118443316444E-3</v>
      </c>
      <c r="W882" s="17">
        <f t="shared" si="728"/>
        <v>-1.8087855297157618E-2</v>
      </c>
      <c r="X882" s="17">
        <f t="shared" si="729"/>
        <v>-8.0935251798561758E-3</v>
      </c>
      <c r="Y882" s="17">
        <f t="shared" si="730"/>
        <v>9.9585062240663547E-3</v>
      </c>
      <c r="Z882" s="17">
        <f t="shared" si="731"/>
        <v>-3.4374999999999933E-2</v>
      </c>
      <c r="AA882" s="17">
        <f t="shared" si="732"/>
        <v>-0.14267756128221243</v>
      </c>
      <c r="AB882" s="17">
        <f t="shared" si="733"/>
        <v>-0.14094387755102056</v>
      </c>
      <c r="AC882" s="17">
        <f t="shared" si="734"/>
        <v>-1.4572864321608092E-2</v>
      </c>
      <c r="AE882" s="17">
        <f t="shared" ca="1" si="735"/>
        <v>-1.3536379018612599E-2</v>
      </c>
      <c r="AF882" s="17">
        <f t="shared" ca="1" si="736"/>
        <v>-4.9956933677863913E-2</v>
      </c>
      <c r="AG882" s="17">
        <f t="shared" ca="1" si="737"/>
        <v>3.364171572750152E-3</v>
      </c>
      <c r="AH882" s="17">
        <f t="shared" ca="1" si="738"/>
        <v>3.4042553191488967E-3</v>
      </c>
      <c r="AI882" s="17">
        <f t="shared" ca="1" si="739"/>
        <v>-1.5437392795883298E-2</v>
      </c>
      <c r="AJ882" s="17">
        <f t="shared" ca="1" si="740"/>
        <v>3.4100596760444635E-3</v>
      </c>
      <c r="AK882" s="17">
        <f t="shared" ca="1" si="741"/>
        <v>-2.2298456260720356E-2</v>
      </c>
      <c r="AL882" s="17">
        <f t="shared" ca="1" si="742"/>
        <v>-9.057971014493349E-4</v>
      </c>
      <c r="AM882" s="17">
        <f t="shared" ca="1" si="743"/>
        <v>1.6708437761069339E-2</v>
      </c>
      <c r="AN882" s="17">
        <f t="shared" ca="1" si="744"/>
        <v>-7.6233183856502129E-2</v>
      </c>
      <c r="AO882" s="17">
        <f t="shared" ca="1" si="745"/>
        <v>-0.28586387434554972</v>
      </c>
      <c r="AP882" s="17">
        <f t="shared" ca="1" si="746"/>
        <v>-0.28503184713375807</v>
      </c>
      <c r="AQ882" s="17">
        <f t="shared" ca="1" si="747"/>
        <v>-2.9688273132112863E-2</v>
      </c>
      <c r="AS882" s="17">
        <f t="shared" ca="1" si="748"/>
        <v>-8.4435004509493483E-2</v>
      </c>
      <c r="AT882" s="17">
        <f t="shared" ca="1" si="749"/>
        <v>-0.19647693373955377</v>
      </c>
      <c r="AU882" s="17">
        <f t="shared" ca="1" si="750"/>
        <v>-2.6379420428798039E-2</v>
      </c>
      <c r="AV882" s="17">
        <f t="shared" ca="1" si="751"/>
        <v>-2.3400574950249609E-2</v>
      </c>
      <c r="AW882" s="17">
        <f t="shared" ca="1" si="752"/>
        <v>-8.5686431890633741E-2</v>
      </c>
      <c r="AX882" s="17">
        <f t="shared" ca="1" si="753"/>
        <v>-2.6731987646659516E-2</v>
      </c>
      <c r="AY882" s="17">
        <f t="shared" ca="1" si="754"/>
        <v>-0.11993742271496344</v>
      </c>
      <c r="AZ882" s="17">
        <f t="shared" ca="1" si="755"/>
        <v>-4.2359333526865828E-2</v>
      </c>
      <c r="BA882" s="17">
        <f t="shared" ca="1" si="756"/>
        <v>4.7369212326562549E-2</v>
      </c>
      <c r="BB882" s="17">
        <f t="shared" ca="1" si="757"/>
        <v>-0.21712500467463935</v>
      </c>
      <c r="BC882" s="17">
        <f t="shared" ca="1" si="758"/>
        <v>-0.7120356173172091</v>
      </c>
      <c r="BD882" s="17">
        <f t="shared" ca="1" si="759"/>
        <v>-0.67353277771908815</v>
      </c>
      <c r="BE882" s="17">
        <f t="shared" ca="1" si="760"/>
        <v>-7.0181644778563701E-2</v>
      </c>
      <c r="BG882" s="17">
        <f t="shared" ca="1" si="761"/>
        <v>-3.6694101508916277E-2</v>
      </c>
      <c r="BH882" s="17">
        <f t="shared" ca="1" si="762"/>
        <v>-9.273552459275558E-2</v>
      </c>
      <c r="BI882" s="17">
        <f t="shared" ca="1" si="763"/>
        <v>-8.3298262825354241E-3</v>
      </c>
      <c r="BJ882" s="17">
        <f t="shared" ca="1" si="764"/>
        <v>-5.0697003272436314E-3</v>
      </c>
      <c r="BK882" s="17">
        <f t="shared" ca="1" si="765"/>
        <v>-3.5605435834917043E-2</v>
      </c>
      <c r="BL882" s="17">
        <f t="shared" ca="1" si="766"/>
        <v>-6.762448907016827E-3</v>
      </c>
      <c r="BM882" s="17">
        <f t="shared" ca="1" si="767"/>
        <v>-5.0624589086127547E-2</v>
      </c>
      <c r="BN882" s="17">
        <f t="shared" ca="1" si="768"/>
        <v>-1.0791287937613636E-2</v>
      </c>
      <c r="BO882" s="17">
        <f t="shared" ca="1" si="769"/>
        <v>1.4956169685540033E-2</v>
      </c>
      <c r="BP882" s="17">
        <f t="shared" ca="1" si="770"/>
        <v>-0.11339938678774431</v>
      </c>
      <c r="BQ882" s="17">
        <f t="shared" ca="1" si="771"/>
        <v>-0.43460212071004767</v>
      </c>
      <c r="BR882" s="17">
        <f t="shared" ca="1" si="772"/>
        <v>-0.40753991836734693</v>
      </c>
      <c r="BS882" s="17">
        <f t="shared" ca="1" si="773"/>
        <v>-4.1497414387654863E-2</v>
      </c>
      <c r="BX882">
        <f>IF('Macrobond Imports'!FG881="","",'Macrobond Imports'!FG881)</f>
        <v>70.900000000000006</v>
      </c>
      <c r="BY882">
        <f>IF('Macrobond Imports'!AI881="","",'Macrobond Imports'!AI881)</f>
        <v>117.9</v>
      </c>
      <c r="CA882" s="37">
        <f t="shared" ca="1" si="774"/>
        <v>-0.53232189973614763</v>
      </c>
      <c r="CB882" s="37">
        <f t="shared" ca="1" si="775"/>
        <v>-5.6799999999999962E-2</v>
      </c>
    </row>
    <row r="883" spans="1:80" x14ac:dyDescent="0.25">
      <c r="A883" s="10">
        <f>IF('Macrobond Imports'!A882="","",'Macrobond Imports'!A882)</f>
        <v>43952</v>
      </c>
      <c r="B883" s="9">
        <f>IF('Macrobond Imports'!B882="","",'Macrobond Imports'!B882)</f>
        <v>117.2</v>
      </c>
      <c r="C883" s="9">
        <f>IF('Macrobond Imports'!C882="","",'Macrobond Imports'!C882)</f>
        <v>111.9</v>
      </c>
      <c r="D883" s="9">
        <f>IF('Macrobond Imports'!Z882="","",'Macrobond Imports'!Z882)</f>
        <v>119.4</v>
      </c>
      <c r="E883" s="9">
        <f>IF('Macrobond Imports'!BH882="","",'Macrobond Imports'!BH882)</f>
        <v>117.9</v>
      </c>
      <c r="F883" s="9">
        <f>IF('Macrobond Imports'!BJ882="","",'Macrobond Imports'!BJ882)</f>
        <v>115</v>
      </c>
      <c r="G883" s="9">
        <f>IF('Macrobond Imports'!BK882="","",'Macrobond Imports'!BK882)</f>
        <v>118.1</v>
      </c>
      <c r="H883" s="9">
        <f>IF('Macrobond Imports'!BL882="","",'Macrobond Imports'!BL882)</f>
        <v>114.9</v>
      </c>
      <c r="I883" s="9">
        <f>IF('Macrobond Imports'!BS882="","",'Macrobond Imports'!BS882)</f>
        <v>110.4</v>
      </c>
      <c r="J883" s="9">
        <f>IF('Macrobond Imports'!AA882="","",'Macrobond Imports'!AA882)</f>
        <v>121.5</v>
      </c>
      <c r="K883" s="9">
        <f>IF('Macrobond Imports'!DF882="","",'Macrobond Imports'!DF882)</f>
        <v>185.5</v>
      </c>
      <c r="L883" s="9">
        <f>IF('Macrobond Imports'!EA882="","",'Macrobond Imports'!EA882)</f>
        <v>149</v>
      </c>
      <c r="M883" s="9">
        <f>IF('Macrobond Imports'!FA882="","",'Macrobond Imports'!FA882)</f>
        <v>133.9</v>
      </c>
      <c r="N883" s="9">
        <f>IF('Macrobond Imports'!FC882="","",'Macrobond Imports'!FC882)</f>
        <v>194.9</v>
      </c>
      <c r="P883" s="16">
        <f t="shared" si="721"/>
        <v>43952</v>
      </c>
      <c r="Q883" s="17">
        <f t="shared" si="722"/>
        <v>5.145797598627766E-3</v>
      </c>
      <c r="R883" s="17">
        <f t="shared" si="723"/>
        <v>1.4505893019039151E-2</v>
      </c>
      <c r="S883" s="17">
        <f t="shared" si="724"/>
        <v>8.3822296730939883E-4</v>
      </c>
      <c r="T883" s="17">
        <f t="shared" si="725"/>
        <v>0</v>
      </c>
      <c r="U883" s="17">
        <f t="shared" si="726"/>
        <v>1.7421602787457413E-3</v>
      </c>
      <c r="V883" s="17">
        <f t="shared" si="727"/>
        <v>3.3984706881902138E-3</v>
      </c>
      <c r="W883" s="17">
        <f t="shared" si="728"/>
        <v>7.8947368421053987E-3</v>
      </c>
      <c r="X883" s="17">
        <f t="shared" si="729"/>
        <v>9.066183136900996E-4</v>
      </c>
      <c r="Y883" s="17">
        <f t="shared" si="730"/>
        <v>-1.6433853738702098E-3</v>
      </c>
      <c r="Z883" s="17">
        <f t="shared" si="731"/>
        <v>5.3937432578199385E-4</v>
      </c>
      <c r="AA883" s="17">
        <f t="shared" si="732"/>
        <v>9.2375366568914874E-2</v>
      </c>
      <c r="AB883" s="17">
        <f t="shared" si="733"/>
        <v>-5.9391239792129236E-3</v>
      </c>
      <c r="AC883" s="17">
        <f t="shared" si="734"/>
        <v>-6.1193268740438178E-3</v>
      </c>
      <c r="AE883" s="17">
        <f t="shared" ca="1" si="735"/>
        <v>-9.2983939137785132E-3</v>
      </c>
      <c r="AF883" s="17">
        <f t="shared" ca="1" si="736"/>
        <v>-3.3678756476683835E-2</v>
      </c>
      <c r="AG883" s="17">
        <f t="shared" ca="1" si="737"/>
        <v>1.6778523489933139E-3</v>
      </c>
      <c r="AH883" s="17">
        <f t="shared" ca="1" si="738"/>
        <v>1.6992353440952179E-3</v>
      </c>
      <c r="AI883" s="17">
        <f t="shared" ca="1" si="739"/>
        <v>-1.4567266495287057E-2</v>
      </c>
      <c r="AJ883" s="17">
        <f t="shared" ca="1" si="740"/>
        <v>5.106382978723456E-3</v>
      </c>
      <c r="AK883" s="17">
        <f t="shared" ca="1" si="741"/>
        <v>-1.5424164524421524E-2</v>
      </c>
      <c r="AL883" s="17">
        <f t="shared" ca="1" si="742"/>
        <v>-1.8083182640143969E-3</v>
      </c>
      <c r="AM883" s="17">
        <f t="shared" ca="1" si="743"/>
        <v>1.5037593984962294E-2</v>
      </c>
      <c r="AN883" s="17">
        <f t="shared" ca="1" si="744"/>
        <v>-7.0641282565130248E-2</v>
      </c>
      <c r="AO883" s="17">
        <f t="shared" ca="1" si="745"/>
        <v>-0.20064377682403434</v>
      </c>
      <c r="AP883" s="17">
        <f t="shared" ca="1" si="746"/>
        <v>-0.27699784017278606</v>
      </c>
      <c r="AQ883" s="17">
        <f t="shared" ca="1" si="747"/>
        <v>-3.3713435795736157E-2</v>
      </c>
      <c r="AS883" s="17">
        <f t="shared" ca="1" si="748"/>
        <v>-4.6388037024214235E-2</v>
      </c>
      <c r="AT883" s="17">
        <f t="shared" ca="1" si="749"/>
        <v>-0.11896652623595172</v>
      </c>
      <c r="AU883" s="17">
        <f t="shared" ca="1" si="750"/>
        <v>-6.672203572014479E-3</v>
      </c>
      <c r="AV883" s="17">
        <f t="shared" ca="1" si="751"/>
        <v>-1.0113698793079218E-2</v>
      </c>
      <c r="AW883" s="17">
        <f t="shared" ca="1" si="752"/>
        <v>-6.0233433551601379E-2</v>
      </c>
      <c r="AX883" s="17">
        <f t="shared" ca="1" si="753"/>
        <v>0</v>
      </c>
      <c r="AY883" s="17">
        <f t="shared" ca="1" si="754"/>
        <v>-7.3058055802232125E-2</v>
      </c>
      <c r="AZ883" s="17">
        <f t="shared" ca="1" si="755"/>
        <v>-3.5426046986637538E-2</v>
      </c>
      <c r="BA883" s="17">
        <f t="shared" ca="1" si="756"/>
        <v>7.2229630524648147E-2</v>
      </c>
      <c r="BB883" s="17">
        <f t="shared" ca="1" si="757"/>
        <v>-0.18276571470706071</v>
      </c>
      <c r="BC883" s="17">
        <f t="shared" ca="1" si="758"/>
        <v>-0.45731703357175613</v>
      </c>
      <c r="BD883" s="17">
        <f t="shared" ca="1" si="759"/>
        <v>-0.61421193083966996</v>
      </c>
      <c r="BE883" s="17">
        <f t="shared" ca="1" si="760"/>
        <v>-8.5427451364415319E-2</v>
      </c>
      <c r="BG883" s="17">
        <f t="shared" ca="1" si="761"/>
        <v>-2.3469425478246597E-2</v>
      </c>
      <c r="BH883" s="17">
        <f t="shared" ca="1" si="762"/>
        <v>-7.1042739151626622E-2</v>
      </c>
      <c r="BI883" s="17">
        <f t="shared" ca="1" si="763"/>
        <v>0</v>
      </c>
      <c r="BJ883" s="17">
        <f t="shared" ca="1" si="764"/>
        <v>-1.694197069807335E-3</v>
      </c>
      <c r="BK883" s="17">
        <f t="shared" ca="1" si="765"/>
        <v>-2.8922327737429421E-2</v>
      </c>
      <c r="BL883" s="17">
        <f t="shared" ca="1" si="766"/>
        <v>3.3955832957444088E-3</v>
      </c>
      <c r="BM883" s="17">
        <f t="shared" ca="1" si="767"/>
        <v>-3.7221757517460374E-2</v>
      </c>
      <c r="BN883" s="17">
        <f t="shared" ca="1" si="768"/>
        <v>-1.0781592403213969E-2</v>
      </c>
      <c r="BO883" s="17">
        <f t="shared" ca="1" si="769"/>
        <v>3.5485215019822602E-2</v>
      </c>
      <c r="BP883" s="17">
        <f t="shared" ca="1" si="770"/>
        <v>-0.11424302822174703</v>
      </c>
      <c r="BQ883" s="17">
        <f t="shared" ca="1" si="771"/>
        <v>-0.36171466768251048</v>
      </c>
      <c r="BR883" s="17">
        <f t="shared" ca="1" si="772"/>
        <v>-0.42381228757565004</v>
      </c>
      <c r="BS883" s="17">
        <f t="shared" ca="1" si="773"/>
        <v>-5.0349749999999971E-2</v>
      </c>
      <c r="BX883">
        <f>IF('Macrobond Imports'!FG882="","",'Macrobond Imports'!FG882)</f>
        <v>84.5</v>
      </c>
      <c r="BY883">
        <f>IF('Macrobond Imports'!AI882="","",'Macrobond Imports'!AI882)</f>
        <v>119.3</v>
      </c>
      <c r="CA883" s="37">
        <f t="shared" ca="1" si="774"/>
        <v>-0.42360163710777621</v>
      </c>
      <c r="CB883" s="37">
        <f t="shared" ca="1" si="775"/>
        <v>-4.9402390438247012E-2</v>
      </c>
    </row>
    <row r="884" spans="1:80" x14ac:dyDescent="0.25">
      <c r="A884" s="10">
        <f>IF('Macrobond Imports'!A883="","",'Macrobond Imports'!A883)</f>
        <v>43983</v>
      </c>
      <c r="B884" s="9">
        <f>IF('Macrobond Imports'!B883="","",'Macrobond Imports'!B883)</f>
        <v>117.5</v>
      </c>
      <c r="C884" s="9">
        <f>IF('Macrobond Imports'!C883="","",'Macrobond Imports'!C883)</f>
        <v>112.4</v>
      </c>
      <c r="D884" s="9">
        <f>IF('Macrobond Imports'!Z883="","",'Macrobond Imports'!Z883)</f>
        <v>119.5</v>
      </c>
      <c r="E884" s="9">
        <f>IF('Macrobond Imports'!BH883="","",'Macrobond Imports'!BH883)</f>
        <v>118.1</v>
      </c>
      <c r="F884" s="9">
        <f>IF('Macrobond Imports'!BJ883="","",'Macrobond Imports'!BJ883)</f>
        <v>115.6</v>
      </c>
      <c r="G884" s="9">
        <f>IF('Macrobond Imports'!BK883="","",'Macrobond Imports'!BK883)</f>
        <v>117.9</v>
      </c>
      <c r="H884" s="9">
        <f>IF('Macrobond Imports'!BL883="","",'Macrobond Imports'!BL883)</f>
        <v>115.2</v>
      </c>
      <c r="I884" s="9">
        <f>IF('Macrobond Imports'!BS883="","",'Macrobond Imports'!BS883)</f>
        <v>110.6</v>
      </c>
      <c r="J884" s="9">
        <f>IF('Macrobond Imports'!AA883="","",'Macrobond Imports'!AA883)</f>
        <v>121.4</v>
      </c>
      <c r="K884" s="9">
        <f>IF('Macrobond Imports'!DF883="","",'Macrobond Imports'!DF883)</f>
        <v>187.5</v>
      </c>
      <c r="L884" s="9">
        <f>IF('Macrobond Imports'!EA883="","",'Macrobond Imports'!EA883)</f>
        <v>157</v>
      </c>
      <c r="M884" s="9">
        <f>IF('Macrobond Imports'!FA883="","",'Macrobond Imports'!FA883)</f>
        <v>145.5</v>
      </c>
      <c r="N884" s="9">
        <f>IF('Macrobond Imports'!FC883="","",'Macrobond Imports'!FC883)</f>
        <v>195.7</v>
      </c>
      <c r="P884" s="16">
        <f t="shared" si="721"/>
        <v>43983</v>
      </c>
      <c r="Q884" s="17">
        <f t="shared" si="722"/>
        <v>2.5597269624573205E-3</v>
      </c>
      <c r="R884" s="17">
        <f t="shared" si="723"/>
        <v>4.4682752457552155E-3</v>
      </c>
      <c r="S884" s="17">
        <f t="shared" si="724"/>
        <v>8.3752093802336169E-4</v>
      </c>
      <c r="T884" s="17">
        <f t="shared" si="725"/>
        <v>1.6963528413909135E-3</v>
      </c>
      <c r="U884" s="17">
        <f t="shared" si="726"/>
        <v>5.2173913043478404E-3</v>
      </c>
      <c r="V884" s="17">
        <f t="shared" si="727"/>
        <v>-1.6934801016087464E-3</v>
      </c>
      <c r="W884" s="17">
        <f t="shared" si="728"/>
        <v>2.6109660574411553E-3</v>
      </c>
      <c r="X884" s="17">
        <f t="shared" si="729"/>
        <v>1.8115942028984477E-3</v>
      </c>
      <c r="Y884" s="17">
        <f t="shared" si="730"/>
        <v>-8.2304526748966378E-4</v>
      </c>
      <c r="Z884" s="17">
        <f t="shared" si="731"/>
        <v>1.0781671159029615E-2</v>
      </c>
      <c r="AA884" s="17">
        <f t="shared" si="732"/>
        <v>5.3691275167785157E-2</v>
      </c>
      <c r="AB884" s="17">
        <f t="shared" si="733"/>
        <v>8.6631814787154537E-2</v>
      </c>
      <c r="AC884" s="17">
        <f t="shared" si="734"/>
        <v>4.104669061056887E-3</v>
      </c>
      <c r="AE884" s="17">
        <f t="shared" ca="1" si="735"/>
        <v>-5.9221658206429773E-3</v>
      </c>
      <c r="AF884" s="17">
        <f t="shared" ca="1" si="736"/>
        <v>-2.430555555555558E-2</v>
      </c>
      <c r="AG884" s="17">
        <f t="shared" ca="1" si="737"/>
        <v>2.5167785234898599E-3</v>
      </c>
      <c r="AH884" s="17">
        <f t="shared" ca="1" si="738"/>
        <v>3.3984706881902138E-3</v>
      </c>
      <c r="AI884" s="17">
        <f t="shared" ca="1" si="739"/>
        <v>-7.7253218884120178E-3</v>
      </c>
      <c r="AJ884" s="17">
        <f t="shared" ca="1" si="740"/>
        <v>3.4042553191488967E-3</v>
      </c>
      <c r="AK884" s="17">
        <f t="shared" ca="1" si="741"/>
        <v>-1.1158798283261828E-2</v>
      </c>
      <c r="AL884" s="17">
        <f t="shared" ca="1" si="742"/>
        <v>0</v>
      </c>
      <c r="AM884" s="17">
        <f t="shared" ca="1" si="743"/>
        <v>1.1666666666666714E-2</v>
      </c>
      <c r="AN884" s="17">
        <f t="shared" ca="1" si="744"/>
        <v>-5.0151975683890626E-2</v>
      </c>
      <c r="AO884" s="17">
        <f t="shared" ca="1" si="745"/>
        <v>-0.13498622589531684</v>
      </c>
      <c r="AP884" s="17">
        <f t="shared" ca="1" si="746"/>
        <v>-0.17517006802721091</v>
      </c>
      <c r="AQ884" s="17">
        <f t="shared" ca="1" si="747"/>
        <v>-2.6368159203980168E-2</v>
      </c>
      <c r="AS884" s="17">
        <f t="shared" ca="1" si="748"/>
        <v>-1.6841728870976902E-2</v>
      </c>
      <c r="AT884" s="17">
        <f t="shared" ca="1" si="749"/>
        <v>-3.4809526578316152E-2</v>
      </c>
      <c r="AU884" s="17">
        <f t="shared" ca="1" si="750"/>
        <v>-9.9791319518427457E-3</v>
      </c>
      <c r="AV884" s="17">
        <f t="shared" ca="1" si="751"/>
        <v>-6.7453385045830316E-3</v>
      </c>
      <c r="AW884" s="17">
        <f t="shared" ca="1" si="752"/>
        <v>-2.0494623627866249E-2</v>
      </c>
      <c r="AX884" s="17">
        <f t="shared" ca="1" si="753"/>
        <v>-1.0113698793079218E-2</v>
      </c>
      <c r="AY884" s="17">
        <f t="shared" ca="1" si="754"/>
        <v>-3.0649056406429231E-2</v>
      </c>
      <c r="AZ884" s="17">
        <f t="shared" ca="1" si="755"/>
        <v>-2.1408680912555766E-2</v>
      </c>
      <c r="BA884" s="17">
        <f t="shared" ca="1" si="756"/>
        <v>3.0211893345865048E-2</v>
      </c>
      <c r="BB884" s="17">
        <f t="shared" ca="1" si="757"/>
        <v>-9.0505298227071762E-2</v>
      </c>
      <c r="BC884" s="17">
        <f t="shared" ca="1" si="758"/>
        <v>-5.1760830440578109E-2</v>
      </c>
      <c r="BD884" s="17">
        <f t="shared" ca="1" si="759"/>
        <v>-0.2585741224297512</v>
      </c>
      <c r="BE884" s="17">
        <f t="shared" ca="1" si="760"/>
        <v>-6.4699865081296881E-2</v>
      </c>
      <c r="BG884" s="17">
        <f t="shared" ca="1" si="761"/>
        <v>-2.505119694936786E-2</v>
      </c>
      <c r="BH884" s="17">
        <f t="shared" ca="1" si="762"/>
        <v>-6.9147709480741892E-2</v>
      </c>
      <c r="BI884" s="17">
        <f t="shared" ca="1" si="763"/>
        <v>-3.3388958332897234E-3</v>
      </c>
      <c r="BJ884" s="17">
        <f t="shared" ca="1" si="764"/>
        <v>-1.691331621245018E-3</v>
      </c>
      <c r="BK884" s="17">
        <f t="shared" ca="1" si="765"/>
        <v>-2.5455044007581473E-2</v>
      </c>
      <c r="BL884" s="17">
        <f t="shared" ca="1" si="766"/>
        <v>-5.0697003272436314E-3</v>
      </c>
      <c r="BM884" s="17">
        <f t="shared" ca="1" si="767"/>
        <v>-3.7127541943703601E-2</v>
      </c>
      <c r="BN884" s="17">
        <f t="shared" ca="1" si="768"/>
        <v>-1.076225350654747E-2</v>
      </c>
      <c r="BO884" s="17">
        <f t="shared" ca="1" si="769"/>
        <v>2.3469444444444543E-2</v>
      </c>
      <c r="BP884" s="17">
        <f t="shared" ca="1" si="770"/>
        <v>-9.9614145044173652E-2</v>
      </c>
      <c r="BQ884" s="17">
        <f t="shared" ca="1" si="771"/>
        <v>-0.30481776602516464</v>
      </c>
      <c r="BR884" s="17">
        <f t="shared" ca="1" si="772"/>
        <v>-0.34441375581450429</v>
      </c>
      <c r="BS884" s="17">
        <f t="shared" ca="1" si="773"/>
        <v>-3.9658887429792733E-2</v>
      </c>
      <c r="BX884">
        <f>IF('Macrobond Imports'!FG883="","",'Macrobond Imports'!FG883)</f>
        <v>97.4</v>
      </c>
      <c r="BY884">
        <f>IF('Macrobond Imports'!AI883="","",'Macrobond Imports'!AI883)</f>
        <v>120.3</v>
      </c>
      <c r="CA884" s="37">
        <f t="shared" ca="1" si="774"/>
        <v>-0.28853177501826144</v>
      </c>
      <c r="CB884" s="37">
        <f t="shared" ca="1" si="775"/>
        <v>-3.83693045563549E-2</v>
      </c>
    </row>
    <row r="885" spans="1:80" x14ac:dyDescent="0.25">
      <c r="A885" s="10">
        <f>IF('Macrobond Imports'!A884="","",'Macrobond Imports'!A884)</f>
        <v>44013</v>
      </c>
      <c r="B885" s="9">
        <f>IF('Macrobond Imports'!B884="","",'Macrobond Imports'!B884)</f>
        <v>118.2</v>
      </c>
      <c r="C885" s="9">
        <f>IF('Macrobond Imports'!C884="","",'Macrobond Imports'!C884)</f>
        <v>113.2</v>
      </c>
      <c r="D885" s="9">
        <f>IF('Macrobond Imports'!Z884="","",'Macrobond Imports'!Z884)</f>
        <v>120.2</v>
      </c>
      <c r="E885" s="9">
        <f>IF('Macrobond Imports'!BH884="","",'Macrobond Imports'!BH884)</f>
        <v>118.7</v>
      </c>
      <c r="F885" s="9">
        <f>IF('Macrobond Imports'!BJ884="","",'Macrobond Imports'!BJ884)</f>
        <v>116.4</v>
      </c>
      <c r="G885" s="9">
        <f>IF('Macrobond Imports'!BK884="","",'Macrobond Imports'!BK884)</f>
        <v>118.5</v>
      </c>
      <c r="H885" s="9">
        <f>IF('Macrobond Imports'!BL884="","",'Macrobond Imports'!BL884)</f>
        <v>115.8</v>
      </c>
      <c r="I885" s="9">
        <f>IF('Macrobond Imports'!BS884="","",'Macrobond Imports'!BS884)</f>
        <v>111</v>
      </c>
      <c r="J885" s="9">
        <f>IF('Macrobond Imports'!AA884="","",'Macrobond Imports'!AA884)</f>
        <v>122.5</v>
      </c>
      <c r="K885" s="9">
        <f>IF('Macrobond Imports'!DF884="","",'Macrobond Imports'!DF884)</f>
        <v>190.3</v>
      </c>
      <c r="L885" s="9">
        <f>IF('Macrobond Imports'!EA884="","",'Macrobond Imports'!EA884)</f>
        <v>159.30000000000001</v>
      </c>
      <c r="M885" s="9">
        <f>IF('Macrobond Imports'!FA884="","",'Macrobond Imports'!FA884)</f>
        <v>154.6</v>
      </c>
      <c r="N885" s="9">
        <f>IF('Macrobond Imports'!FC884="","",'Macrobond Imports'!FC884)</f>
        <v>196.9</v>
      </c>
      <c r="P885" s="16">
        <f t="shared" si="721"/>
        <v>44013</v>
      </c>
      <c r="Q885" s="17">
        <f t="shared" si="722"/>
        <v>5.9574468085106247E-3</v>
      </c>
      <c r="R885" s="17">
        <f t="shared" si="723"/>
        <v>7.1174377224199059E-3</v>
      </c>
      <c r="S885" s="17">
        <f t="shared" si="724"/>
        <v>5.8577405857740406E-3</v>
      </c>
      <c r="T885" s="17">
        <f t="shared" si="725"/>
        <v>5.0804403048265723E-3</v>
      </c>
      <c r="U885" s="17">
        <f t="shared" si="726"/>
        <v>6.9204152249136008E-3</v>
      </c>
      <c r="V885" s="17">
        <f t="shared" si="727"/>
        <v>5.0890585241729624E-3</v>
      </c>
      <c r="W885" s="17">
        <f t="shared" si="728"/>
        <v>5.2083333333332593E-3</v>
      </c>
      <c r="X885" s="17">
        <f t="shared" si="729"/>
        <v>3.6166365280290158E-3</v>
      </c>
      <c r="Y885" s="17">
        <f t="shared" si="730"/>
        <v>9.0609555189455904E-3</v>
      </c>
      <c r="Z885" s="17">
        <f t="shared" si="731"/>
        <v>1.4933333333333465E-2</v>
      </c>
      <c r="AA885" s="17">
        <f t="shared" si="732"/>
        <v>1.4649681528662528E-2</v>
      </c>
      <c r="AB885" s="17">
        <f t="shared" si="733"/>
        <v>6.2542955326460481E-2</v>
      </c>
      <c r="AC885" s="17">
        <f t="shared" si="734"/>
        <v>6.131834440470163E-3</v>
      </c>
      <c r="AE885" s="17">
        <f t="shared" ca="1" si="735"/>
        <v>-2.5316455696202667E-3</v>
      </c>
      <c r="AF885" s="17">
        <f t="shared" ca="1" si="736"/>
        <v>-2.0761245674740358E-2</v>
      </c>
      <c r="AG885" s="17">
        <f t="shared" ca="1" si="737"/>
        <v>5.8577405857740406E-3</v>
      </c>
      <c r="AH885" s="17">
        <f t="shared" ca="1" si="738"/>
        <v>5.9322033898305815E-3</v>
      </c>
      <c r="AI885" s="17">
        <f t="shared" ca="1" si="739"/>
        <v>-2.5706940874036244E-3</v>
      </c>
      <c r="AJ885" s="17">
        <f t="shared" ca="1" si="740"/>
        <v>5.9422750424449333E-3</v>
      </c>
      <c r="AK885" s="17">
        <f t="shared" ca="1" si="741"/>
        <v>-8.5616438356164171E-3</v>
      </c>
      <c r="AL885" s="17">
        <f t="shared" ca="1" si="742"/>
        <v>1.8050541516245744E-3</v>
      </c>
      <c r="AM885" s="17">
        <f t="shared" ca="1" si="743"/>
        <v>1.9134775374376023E-2</v>
      </c>
      <c r="AN885" s="17">
        <f t="shared" ca="1" si="744"/>
        <v>-3.6943319838056543E-2</v>
      </c>
      <c r="AO885" s="17">
        <f t="shared" ca="1" si="745"/>
        <v>-0.1347093970668114</v>
      </c>
      <c r="AP885" s="17">
        <f t="shared" ca="1" si="746"/>
        <v>-0.13243546576879905</v>
      </c>
      <c r="AQ885" s="17">
        <f t="shared" ca="1" si="747"/>
        <v>-1.8444666001994015E-2</v>
      </c>
      <c r="AS885" s="17">
        <f t="shared" ca="1" si="748"/>
        <v>5.6028659107788314E-2</v>
      </c>
      <c r="AT885" s="17">
        <f t="shared" ca="1" si="749"/>
        <v>0.10938849491546954</v>
      </c>
      <c r="AU885" s="17">
        <f t="shared" ca="1" si="750"/>
        <v>3.0519219664336683E-2</v>
      </c>
      <c r="AV885" s="17">
        <f t="shared" ca="1" si="751"/>
        <v>2.7419148076917033E-2</v>
      </c>
      <c r="AW885" s="17">
        <f t="shared" ca="1" si="752"/>
        <v>5.6925482815478379E-2</v>
      </c>
      <c r="AX885" s="17">
        <f t="shared" ca="1" si="753"/>
        <v>2.7466214143853529E-2</v>
      </c>
      <c r="AY885" s="17">
        <f t="shared" ca="1" si="754"/>
        <v>6.4669547501937874E-2</v>
      </c>
      <c r="AZ885" s="17">
        <f t="shared" ca="1" si="755"/>
        <v>2.5627992110731412E-2</v>
      </c>
      <c r="BA885" s="17">
        <f t="shared" ca="1" si="756"/>
        <v>2.655457274488926E-2</v>
      </c>
      <c r="BB885" s="17">
        <f t="shared" ca="1" si="757"/>
        <v>0.10998276112030592</v>
      </c>
      <c r="BC885" s="17">
        <f t="shared" ca="1" si="758"/>
        <v>0.86039696319483538</v>
      </c>
      <c r="BD885" s="17">
        <f t="shared" ca="1" si="759"/>
        <v>0.73527206507685672</v>
      </c>
      <c r="BE885" s="17">
        <f t="shared" ca="1" si="760"/>
        <v>1.6418333284424547E-2</v>
      </c>
      <c r="BG885" s="17">
        <f t="shared" ca="1" si="761"/>
        <v>-1.6708143777307338E-2</v>
      </c>
      <c r="BH885" s="17">
        <f t="shared" ca="1" si="762"/>
        <v>-5.5849988027040331E-2</v>
      </c>
      <c r="BI885" s="17">
        <f t="shared" ca="1" si="763"/>
        <v>1.6659722227037044E-3</v>
      </c>
      <c r="BJ885" s="17">
        <f t="shared" ca="1" si="764"/>
        <v>1.6870515769988881E-3</v>
      </c>
      <c r="BK885" s="17">
        <f t="shared" ca="1" si="765"/>
        <v>-1.6963220719217409E-2</v>
      </c>
      <c r="BL885" s="17">
        <f t="shared" ca="1" si="766"/>
        <v>0</v>
      </c>
      <c r="BM885" s="17">
        <f t="shared" ca="1" si="767"/>
        <v>-3.2024883619703348E-2</v>
      </c>
      <c r="BN885" s="17">
        <f t="shared" ca="1" si="768"/>
        <v>-8.9485008747410832E-3</v>
      </c>
      <c r="BO885" s="17">
        <f t="shared" ca="1" si="769"/>
        <v>3.6909665431876126E-2</v>
      </c>
      <c r="BP885" s="17">
        <f t="shared" ca="1" si="770"/>
        <v>-6.781023985280199E-2</v>
      </c>
      <c r="BQ885" s="17">
        <f t="shared" ca="1" si="771"/>
        <v>-0.26806553363614638</v>
      </c>
      <c r="BR885" s="17">
        <f t="shared" ca="1" si="772"/>
        <v>-0.24733177894419933</v>
      </c>
      <c r="BS885" s="17">
        <f t="shared" ca="1" si="773"/>
        <v>-2.7845473768990936E-2</v>
      </c>
      <c r="BX885">
        <f>IF('Macrobond Imports'!FG884="","",'Macrobond Imports'!FG884)</f>
        <v>98.1</v>
      </c>
      <c r="BY885">
        <f>IF('Macrobond Imports'!AI884="","",'Macrobond Imports'!AI884)</f>
        <v>119.9</v>
      </c>
      <c r="CA885" s="37">
        <f t="shared" ca="1" si="774"/>
        <v>-0.29778095919828207</v>
      </c>
      <c r="CB885" s="37">
        <f t="shared" ca="1" si="775"/>
        <v>-4.6141607000795504E-2</v>
      </c>
    </row>
    <row r="886" spans="1:80" x14ac:dyDescent="0.25">
      <c r="A886" s="10">
        <f>IF('Macrobond Imports'!A885="","",'Macrobond Imports'!A885)</f>
        <v>44044</v>
      </c>
      <c r="B886" s="9">
        <f>IF('Macrobond Imports'!B885="","",'Macrobond Imports'!B885)</f>
        <v>118.4</v>
      </c>
      <c r="C886" s="9">
        <f>IF('Macrobond Imports'!C885="","",'Macrobond Imports'!C885)</f>
        <v>113.5</v>
      </c>
      <c r="D886" s="9">
        <f>IF('Macrobond Imports'!Z885="","",'Macrobond Imports'!Z885)</f>
        <v>120.4</v>
      </c>
      <c r="E886" s="9">
        <f>IF('Macrobond Imports'!BH885="","",'Macrobond Imports'!BH885)</f>
        <v>118.8</v>
      </c>
      <c r="F886" s="9">
        <f>IF('Macrobond Imports'!BJ885="","",'Macrobond Imports'!BJ885)</f>
        <v>116.7</v>
      </c>
      <c r="G886" s="9">
        <f>IF('Macrobond Imports'!BK885="","",'Macrobond Imports'!BK885)</f>
        <v>118.6</v>
      </c>
      <c r="H886" s="9">
        <f>IF('Macrobond Imports'!BL885="","",'Macrobond Imports'!BL885)</f>
        <v>116.1</v>
      </c>
      <c r="I886" s="9">
        <f>IF('Macrobond Imports'!BS885="","",'Macrobond Imports'!BS885)</f>
        <v>111.3</v>
      </c>
      <c r="J886" s="9">
        <f>IF('Macrobond Imports'!AA885="","",'Macrobond Imports'!AA885)</f>
        <v>122.4</v>
      </c>
      <c r="K886" s="9">
        <f>IF('Macrobond Imports'!DF885="","",'Macrobond Imports'!DF885)</f>
        <v>192.3</v>
      </c>
      <c r="L886" s="9">
        <f>IF('Macrobond Imports'!EA885="","",'Macrobond Imports'!EA885)</f>
        <v>165</v>
      </c>
      <c r="M886" s="9">
        <f>IF('Macrobond Imports'!FA885="","",'Macrobond Imports'!FA885)</f>
        <v>159.6</v>
      </c>
      <c r="N886" s="9">
        <f>IF('Macrobond Imports'!FC885="","",'Macrobond Imports'!FC885)</f>
        <v>198.5</v>
      </c>
      <c r="P886" s="16">
        <f t="shared" si="721"/>
        <v>44044</v>
      </c>
      <c r="Q886" s="17">
        <f t="shared" si="722"/>
        <v>1.6920473773265332E-3</v>
      </c>
      <c r="R886" s="17">
        <f t="shared" si="723"/>
        <v>2.6501766784452485E-3</v>
      </c>
      <c r="S886" s="17">
        <f t="shared" si="724"/>
        <v>1.6638935108153063E-3</v>
      </c>
      <c r="T886" s="17">
        <f t="shared" si="725"/>
        <v>8.424599831506896E-4</v>
      </c>
      <c r="U886" s="17">
        <f t="shared" si="726"/>
        <v>2.5773195876288568E-3</v>
      </c>
      <c r="V886" s="17">
        <f t="shared" si="727"/>
        <v>8.4388185653994086E-4</v>
      </c>
      <c r="W886" s="17">
        <f t="shared" si="728"/>
        <v>2.5906735751295429E-3</v>
      </c>
      <c r="X886" s="17">
        <f t="shared" si="729"/>
        <v>2.7027027027026751E-3</v>
      </c>
      <c r="Y886" s="17">
        <f t="shared" si="730"/>
        <v>-8.1632653061214366E-4</v>
      </c>
      <c r="Z886" s="17">
        <f t="shared" si="731"/>
        <v>1.0509721492380386E-2</v>
      </c>
      <c r="AA886" s="17">
        <f t="shared" si="732"/>
        <v>3.5781544256120457E-2</v>
      </c>
      <c r="AB886" s="17">
        <f t="shared" si="733"/>
        <v>3.2341526520051733E-2</v>
      </c>
      <c r="AC886" s="17">
        <f t="shared" si="734"/>
        <v>8.1259522600305445E-3</v>
      </c>
      <c r="AE886" s="17">
        <f t="shared" ca="1" si="735"/>
        <v>-1.6863406408093029E-3</v>
      </c>
      <c r="AF886" s="17">
        <f t="shared" ca="1" si="736"/>
        <v>-1.5611448395490002E-2</v>
      </c>
      <c r="AG886" s="17">
        <f t="shared" ca="1" si="737"/>
        <v>4.17014178482078E-3</v>
      </c>
      <c r="AH886" s="17">
        <f t="shared" ca="1" si="738"/>
        <v>5.0761421319795996E-3</v>
      </c>
      <c r="AI886" s="17">
        <f t="shared" ca="1" si="739"/>
        <v>-1.7108639863131492E-3</v>
      </c>
      <c r="AJ886" s="17">
        <f t="shared" ca="1" si="740"/>
        <v>5.0847457627118953E-3</v>
      </c>
      <c r="AK886" s="17">
        <f t="shared" ca="1" si="741"/>
        <v>-5.1413881748072487E-3</v>
      </c>
      <c r="AL886" s="17">
        <f t="shared" ca="1" si="742"/>
        <v>3.6068530207393756E-3</v>
      </c>
      <c r="AM886" s="17">
        <f t="shared" ca="1" si="743"/>
        <v>9.9009900990099098E-3</v>
      </c>
      <c r="AN886" s="17">
        <f t="shared" ca="1" si="744"/>
        <v>-2.286585365853655E-2</v>
      </c>
      <c r="AO886" s="17">
        <f t="shared" ca="1" si="745"/>
        <v>-8.8397790055248615E-2</v>
      </c>
      <c r="AP886" s="17">
        <f t="shared" ca="1" si="746"/>
        <v>-9.7285067873303266E-2</v>
      </c>
      <c r="AQ886" s="17">
        <f t="shared" ca="1" si="747"/>
        <v>-7.003501750875496E-3</v>
      </c>
      <c r="AS886" s="17">
        <f t="shared" ca="1" si="748"/>
        <v>4.1588947386686614E-2</v>
      </c>
      <c r="AT886" s="17">
        <f t="shared" ca="1" si="749"/>
        <v>5.8432337361283837E-2</v>
      </c>
      <c r="AU886" s="17">
        <f t="shared" ca="1" si="750"/>
        <v>3.3924057121288431E-2</v>
      </c>
      <c r="AV886" s="17">
        <f t="shared" ca="1" si="751"/>
        <v>3.0885763802972033E-2</v>
      </c>
      <c r="AW886" s="17">
        <f t="shared" ca="1" si="752"/>
        <v>6.0454557164103973E-2</v>
      </c>
      <c r="AX886" s="17">
        <f t="shared" ca="1" si="753"/>
        <v>1.704265018747364E-2</v>
      </c>
      <c r="AY886" s="17">
        <f t="shared" ca="1" si="754"/>
        <v>4.2434471245283767E-2</v>
      </c>
      <c r="AZ886" s="17">
        <f t="shared" ca="1" si="755"/>
        <v>3.3009614812605559E-2</v>
      </c>
      <c r="BA886" s="17">
        <f t="shared" ca="1" si="756"/>
        <v>2.9960476515737966E-2</v>
      </c>
      <c r="BB886" s="17">
        <f t="shared" ca="1" si="757"/>
        <v>0.1548922876613803</v>
      </c>
      <c r="BC886" s="17">
        <f t="shared" ca="1" si="758"/>
        <v>0.50380215623825375</v>
      </c>
      <c r="BD886" s="17">
        <f t="shared" ca="1" si="759"/>
        <v>1.0184093067217912</v>
      </c>
      <c r="BE886" s="17">
        <f t="shared" ca="1" si="760"/>
        <v>7.5956436563580976E-2</v>
      </c>
      <c r="BG886" s="17">
        <f t="shared" ca="1" si="761"/>
        <v>-3.3698375368617084E-3</v>
      </c>
      <c r="BH886" s="17">
        <f t="shared" ca="1" si="762"/>
        <v>-3.4332190176345923E-2</v>
      </c>
      <c r="BI886" s="17">
        <f t="shared" ca="1" si="763"/>
        <v>1.3422668650238778E-2</v>
      </c>
      <c r="BJ886" s="17">
        <f t="shared" ca="1" si="764"/>
        <v>1.0178051482903294E-2</v>
      </c>
      <c r="BK886" s="17">
        <f t="shared" ca="1" si="765"/>
        <v>-1.7115957496716128E-3</v>
      </c>
      <c r="BL886" s="17">
        <f t="shared" ca="1" si="766"/>
        <v>8.485324725884924E-3</v>
      </c>
      <c r="BM886" s="17">
        <f t="shared" ca="1" si="767"/>
        <v>-1.70064926588398E-2</v>
      </c>
      <c r="BN886" s="17">
        <f t="shared" ca="1" si="768"/>
        <v>-1.7945263320754412E-3</v>
      </c>
      <c r="BO886" s="17">
        <f t="shared" ca="1" si="769"/>
        <v>5.0882553470871894E-2</v>
      </c>
      <c r="BP886" s="17">
        <f t="shared" ca="1" si="770"/>
        <v>-2.8497260272892899E-2</v>
      </c>
      <c r="BQ886" s="17">
        <f t="shared" ca="1" si="771"/>
        <v>-9.6624211599311782E-2</v>
      </c>
      <c r="BR886" s="17">
        <f t="shared" ca="1" si="772"/>
        <v>-0.11757253600341733</v>
      </c>
      <c r="BS886" s="17">
        <f t="shared" ca="1" si="773"/>
        <v>-8.0119857534488581E-3</v>
      </c>
      <c r="BX886">
        <f>IF('Macrobond Imports'!FG885="","",'Macrobond Imports'!FG885)</f>
        <v>105.9</v>
      </c>
      <c r="BY886">
        <f>IF('Macrobond Imports'!AI885="","",'Macrobond Imports'!AI885)</f>
        <v>119</v>
      </c>
      <c r="CA886" s="37">
        <f t="shared" ca="1" si="774"/>
        <v>-0.21729490022172948</v>
      </c>
      <c r="CB886" s="37">
        <f t="shared" ca="1" si="775"/>
        <v>-5.1036682615629991E-2</v>
      </c>
    </row>
    <row r="887" spans="1:80" x14ac:dyDescent="0.25">
      <c r="A887" s="10">
        <f>IF('Macrobond Imports'!A886="","",'Macrobond Imports'!A886)</f>
        <v>44075</v>
      </c>
      <c r="B887" s="9">
        <f>IF('Macrobond Imports'!B886="","",'Macrobond Imports'!B886)</f>
        <v>118.8</v>
      </c>
      <c r="C887" s="9">
        <f>IF('Macrobond Imports'!C886="","",'Macrobond Imports'!C886)</f>
        <v>114.1</v>
      </c>
      <c r="D887" s="9">
        <f>IF('Macrobond Imports'!Z886="","",'Macrobond Imports'!Z886)</f>
        <v>120.6</v>
      </c>
      <c r="E887" s="9">
        <f>IF('Macrobond Imports'!BH886="","",'Macrobond Imports'!BH886)</f>
        <v>119.1</v>
      </c>
      <c r="F887" s="9">
        <f>IF('Macrobond Imports'!BJ886="","",'Macrobond Imports'!BJ886)</f>
        <v>117</v>
      </c>
      <c r="G887" s="9">
        <f>IF('Macrobond Imports'!BK886="","",'Macrobond Imports'!BK886)</f>
        <v>118.9</v>
      </c>
      <c r="H887" s="9">
        <f>IF('Macrobond Imports'!BL886="","",'Macrobond Imports'!BL886)</f>
        <v>116.7</v>
      </c>
      <c r="I887" s="9">
        <f>IF('Macrobond Imports'!BS886="","",'Macrobond Imports'!BS886)</f>
        <v>111.8</v>
      </c>
      <c r="J887" s="9">
        <f>IF('Macrobond Imports'!AA886="","",'Macrobond Imports'!AA886)</f>
        <v>121.9</v>
      </c>
      <c r="K887" s="9">
        <f>IF('Macrobond Imports'!DF886="","",'Macrobond Imports'!DF886)</f>
        <v>193.5</v>
      </c>
      <c r="L887" s="9">
        <f>IF('Macrobond Imports'!EA886="","",'Macrobond Imports'!EA886)</f>
        <v>173.4</v>
      </c>
      <c r="M887" s="9">
        <f>IF('Macrobond Imports'!FA886="","",'Macrobond Imports'!FA886)</f>
        <v>159.1</v>
      </c>
      <c r="N887" s="9">
        <f>IF('Macrobond Imports'!FC886="","",'Macrobond Imports'!FC886)</f>
        <v>200.3</v>
      </c>
      <c r="P887" s="16">
        <f t="shared" si="721"/>
        <v>44075</v>
      </c>
      <c r="Q887" s="17">
        <f t="shared" si="722"/>
        <v>3.3783783783782884E-3</v>
      </c>
      <c r="R887" s="17">
        <f t="shared" si="723"/>
        <v>5.2863436123347096E-3</v>
      </c>
      <c r="S887" s="17">
        <f t="shared" si="724"/>
        <v>1.6611295681061566E-3</v>
      </c>
      <c r="T887" s="17">
        <f t="shared" si="725"/>
        <v>2.525252525252597E-3</v>
      </c>
      <c r="U887" s="17">
        <f t="shared" si="726"/>
        <v>2.5706940874035134E-3</v>
      </c>
      <c r="V887" s="17">
        <f t="shared" si="727"/>
        <v>2.5295109612142319E-3</v>
      </c>
      <c r="W887" s="17">
        <f t="shared" si="728"/>
        <v>5.1679586563309066E-3</v>
      </c>
      <c r="X887" s="17">
        <f t="shared" si="729"/>
        <v>4.4923629829289879E-3</v>
      </c>
      <c r="Y887" s="17">
        <f t="shared" si="730"/>
        <v>-4.0849673202614234E-3</v>
      </c>
      <c r="Z887" s="17">
        <f t="shared" si="731"/>
        <v>6.2402496099842608E-3</v>
      </c>
      <c r="AA887" s="17">
        <f t="shared" si="732"/>
        <v>5.0909090909091015E-2</v>
      </c>
      <c r="AB887" s="17">
        <f t="shared" si="733"/>
        <v>-3.1328320802005427E-3</v>
      </c>
      <c r="AC887" s="17">
        <f t="shared" si="734"/>
        <v>9.0680100755669013E-3</v>
      </c>
      <c r="AE887" s="17">
        <f t="shared" ca="1" si="735"/>
        <v>4.2265426880812029E-3</v>
      </c>
      <c r="AF887" s="17">
        <f t="shared" ca="1" si="736"/>
        <v>-9.5486111111111605E-3</v>
      </c>
      <c r="AG887" s="17">
        <f t="shared" ca="1" si="737"/>
        <v>9.2050209205021272E-3</v>
      </c>
      <c r="AH887" s="17">
        <f t="shared" ca="1" si="738"/>
        <v>1.0178117048345925E-2</v>
      </c>
      <c r="AI887" s="17">
        <f t="shared" ca="1" si="739"/>
        <v>3.4305317324185847E-3</v>
      </c>
      <c r="AJ887" s="17">
        <f t="shared" ca="1" si="740"/>
        <v>1.0195412064570863E-2</v>
      </c>
      <c r="AK887" s="17">
        <f t="shared" ca="1" si="741"/>
        <v>0</v>
      </c>
      <c r="AL887" s="17">
        <f t="shared" ca="1" si="742"/>
        <v>8.1154192966634842E-3</v>
      </c>
      <c r="AM887" s="17">
        <f t="shared" ca="1" si="743"/>
        <v>1.6680567139282676E-2</v>
      </c>
      <c r="AN887" s="17">
        <f t="shared" ca="1" si="744"/>
        <v>-1.4765784114052938E-2</v>
      </c>
      <c r="AO887" s="17">
        <f t="shared" ca="1" si="745"/>
        <v>-4.1988950276243053E-2</v>
      </c>
      <c r="AP887" s="17">
        <f t="shared" ca="1" si="746"/>
        <v>-9.2413006274957299E-2</v>
      </c>
      <c r="AQ887" s="17">
        <f t="shared" ca="1" si="747"/>
        <v>3.0045067601403019E-3</v>
      </c>
      <c r="AS887" s="17">
        <f t="shared" ca="1" si="748"/>
        <v>4.4995201329791845E-2</v>
      </c>
      <c r="AT887" s="17">
        <f t="shared" ca="1" si="749"/>
        <v>6.1884625080056432E-2</v>
      </c>
      <c r="AU887" s="17">
        <f t="shared" ca="1" si="750"/>
        <v>3.7331605176903482E-2</v>
      </c>
      <c r="AV887" s="17">
        <f t="shared" ca="1" si="751"/>
        <v>3.4302216745299541E-2</v>
      </c>
      <c r="AW887" s="17">
        <f t="shared" ca="1" si="752"/>
        <v>4.933005139197788E-2</v>
      </c>
      <c r="AX887" s="17">
        <f t="shared" ca="1" si="753"/>
        <v>3.4361144671067212E-2</v>
      </c>
      <c r="AY887" s="17">
        <f t="shared" ca="1" si="754"/>
        <v>5.3109444999767996E-2</v>
      </c>
      <c r="AZ887" s="17">
        <f t="shared" ca="1" si="755"/>
        <v>4.4111084451142535E-2</v>
      </c>
      <c r="BA887" s="17">
        <f t="shared" ca="1" si="756"/>
        <v>1.657652231766793E-2</v>
      </c>
      <c r="BB887" s="17">
        <f t="shared" ca="1" si="757"/>
        <v>0.13427612057599991</v>
      </c>
      <c r="BC887" s="17">
        <f t="shared" ca="1" si="758"/>
        <v>0.48798229228283541</v>
      </c>
      <c r="BD887" s="17">
        <f t="shared" ca="1" si="759"/>
        <v>0.42964676307472427</v>
      </c>
      <c r="BE887" s="17">
        <f t="shared" ca="1" si="760"/>
        <v>9.7388726946421311E-2</v>
      </c>
      <c r="BG887" s="17">
        <f t="shared" ca="1" si="761"/>
        <v>1.3605285837402725E-2</v>
      </c>
      <c r="BH887" s="17">
        <f t="shared" ca="1" si="762"/>
        <v>1.2383782959914269E-2</v>
      </c>
      <c r="BI887" s="17">
        <f t="shared" ca="1" si="763"/>
        <v>1.3400185618211768E-2</v>
      </c>
      <c r="BJ887" s="17">
        <f t="shared" ca="1" si="764"/>
        <v>1.3570667579380524E-2</v>
      </c>
      <c r="BK887" s="17">
        <f t="shared" ca="1" si="765"/>
        <v>1.3816762007459182E-2</v>
      </c>
      <c r="BL887" s="17">
        <f t="shared" ca="1" si="766"/>
        <v>1.1879403689293078E-2</v>
      </c>
      <c r="BM887" s="17">
        <f t="shared" ca="1" si="767"/>
        <v>1.0362625109335388E-2</v>
      </c>
      <c r="BN887" s="17">
        <f t="shared" ca="1" si="768"/>
        <v>1.0820480306402258E-2</v>
      </c>
      <c r="BO887" s="17">
        <f t="shared" ca="1" si="769"/>
        <v>2.3371498424613835E-2</v>
      </c>
      <c r="BP887" s="17">
        <f t="shared" ca="1" si="770"/>
        <v>1.568603515625E-2</v>
      </c>
      <c r="BQ887" s="17">
        <f t="shared" ca="1" si="771"/>
        <v>0.18783967485237718</v>
      </c>
      <c r="BR887" s="17">
        <f t="shared" ca="1" si="772"/>
        <v>2.9551895694502228E-2</v>
      </c>
      <c r="BS887" s="17">
        <f t="shared" ca="1" si="773"/>
        <v>1.3108002323173773E-2</v>
      </c>
      <c r="BX887">
        <f>IF('Macrobond Imports'!FG886="","",'Macrobond Imports'!FG886)</f>
        <v>111.4</v>
      </c>
      <c r="BY887">
        <f>IF('Macrobond Imports'!AI886="","",'Macrobond Imports'!AI886)</f>
        <v>119.9</v>
      </c>
      <c r="CA887" s="37">
        <f t="shared" ca="1" si="774"/>
        <v>-0.18804664723032061</v>
      </c>
      <c r="CB887" s="37">
        <f t="shared" ca="1" si="775"/>
        <v>-4.3096568236232979E-2</v>
      </c>
    </row>
    <row r="888" spans="1:80" x14ac:dyDescent="0.25">
      <c r="A888" s="10">
        <f>IF('Macrobond Imports'!A887="","",'Macrobond Imports'!A887)</f>
        <v>44105</v>
      </c>
      <c r="B888" s="9">
        <f>IF('Macrobond Imports'!B887="","",'Macrobond Imports'!B887)</f>
        <v>119.4</v>
      </c>
      <c r="C888" s="9">
        <f>IF('Macrobond Imports'!C887="","",'Macrobond Imports'!C887)</f>
        <v>114.5</v>
      </c>
      <c r="D888" s="9">
        <f>IF('Macrobond Imports'!Z887="","",'Macrobond Imports'!Z887)</f>
        <v>121.4</v>
      </c>
      <c r="E888" s="9">
        <f>IF('Macrobond Imports'!BH887="","",'Macrobond Imports'!BH887)</f>
        <v>119.7</v>
      </c>
      <c r="F888" s="9">
        <f>IF('Macrobond Imports'!BJ887="","",'Macrobond Imports'!BJ887)</f>
        <v>117.5</v>
      </c>
      <c r="G888" s="9">
        <f>IF('Macrobond Imports'!BK887="","",'Macrobond Imports'!BK887)</f>
        <v>119.6</v>
      </c>
      <c r="H888" s="9">
        <f>IF('Macrobond Imports'!BL887="","",'Macrobond Imports'!BL887)</f>
        <v>117</v>
      </c>
      <c r="I888" s="9">
        <f>IF('Macrobond Imports'!BS887="","",'Macrobond Imports'!BS887)</f>
        <v>112</v>
      </c>
      <c r="J888" s="9">
        <f>IF('Macrobond Imports'!AA887="","",'Macrobond Imports'!AA887)</f>
        <v>123.7</v>
      </c>
      <c r="K888" s="9">
        <f>IF('Macrobond Imports'!DF887="","",'Macrobond Imports'!DF887)</f>
        <v>195.1</v>
      </c>
      <c r="L888" s="9">
        <f>IF('Macrobond Imports'!EA887="","",'Macrobond Imports'!EA887)</f>
        <v>176.3</v>
      </c>
      <c r="M888" s="9">
        <f>IF('Macrobond Imports'!FA887="","",'Macrobond Imports'!FA887)</f>
        <v>162.9</v>
      </c>
      <c r="N888" s="9">
        <f>IF('Macrobond Imports'!FC887="","",'Macrobond Imports'!FC887)</f>
        <v>200.9</v>
      </c>
      <c r="P888" s="16">
        <f t="shared" si="721"/>
        <v>44105</v>
      </c>
      <c r="Q888" s="17">
        <f t="shared" si="722"/>
        <v>5.050505050505194E-3</v>
      </c>
      <c r="R888" s="17">
        <f t="shared" si="723"/>
        <v>3.5056967572304476E-3</v>
      </c>
      <c r="S888" s="17">
        <f t="shared" si="724"/>
        <v>6.6334991708127955E-3</v>
      </c>
      <c r="T888" s="17">
        <f t="shared" si="725"/>
        <v>5.0377833753150192E-3</v>
      </c>
      <c r="U888" s="17">
        <f t="shared" si="726"/>
        <v>4.2735042735042583E-3</v>
      </c>
      <c r="V888" s="17">
        <f t="shared" si="727"/>
        <v>5.887300252312766E-3</v>
      </c>
      <c r="W888" s="17">
        <f t="shared" si="728"/>
        <v>2.5706940874035134E-3</v>
      </c>
      <c r="X888" s="17">
        <f t="shared" si="729"/>
        <v>1.7889087656530744E-3</v>
      </c>
      <c r="Y888" s="17">
        <f t="shared" si="730"/>
        <v>1.4766201804758072E-2</v>
      </c>
      <c r="Z888" s="17">
        <f t="shared" si="731"/>
        <v>8.2687338501292729E-3</v>
      </c>
      <c r="AA888" s="17">
        <f t="shared" si="732"/>
        <v>1.6724336793541017E-2</v>
      </c>
      <c r="AB888" s="17">
        <f t="shared" si="733"/>
        <v>2.3884349465744803E-2</v>
      </c>
      <c r="AC888" s="17">
        <f t="shared" si="734"/>
        <v>2.9955067398901303E-3</v>
      </c>
      <c r="AE888" s="17">
        <f t="shared" ca="1" si="735"/>
        <v>5.050505050505194E-3</v>
      </c>
      <c r="AF888" s="17">
        <f t="shared" ca="1" si="736"/>
        <v>-1.1226252158894612E-2</v>
      </c>
      <c r="AG888" s="17">
        <f t="shared" ca="1" si="737"/>
        <v>1.3355592654424209E-2</v>
      </c>
      <c r="AH888" s="17">
        <f t="shared" ca="1" si="738"/>
        <v>1.2690355329949332E-2</v>
      </c>
      <c r="AI888" s="17">
        <f t="shared" ca="1" si="739"/>
        <v>5.1325919589391145E-3</v>
      </c>
      <c r="AJ888" s="17">
        <f t="shared" ca="1" si="740"/>
        <v>1.2701100762066098E-2</v>
      </c>
      <c r="AK888" s="17">
        <f t="shared" ca="1" si="741"/>
        <v>0</v>
      </c>
      <c r="AL888" s="17">
        <f t="shared" ca="1" si="742"/>
        <v>9.918845807033394E-3</v>
      </c>
      <c r="AM888" s="17">
        <f t="shared" ca="1" si="743"/>
        <v>2.4006622516556275E-2</v>
      </c>
      <c r="AN888" s="17">
        <f t="shared" ca="1" si="744"/>
        <v>-9.1416962925343626E-3</v>
      </c>
      <c r="AO888" s="17">
        <f t="shared" ca="1" si="745"/>
        <v>-2.8114663726571121E-2</v>
      </c>
      <c r="AP888" s="17">
        <f t="shared" ca="1" si="746"/>
        <v>-6.9142857142857062E-2</v>
      </c>
      <c r="AQ888" s="17">
        <f t="shared" ca="1" si="747"/>
        <v>2.9955067398901303E-3</v>
      </c>
      <c r="AS888" s="17">
        <f t="shared" ca="1" si="748"/>
        <v>4.123174647179062E-2</v>
      </c>
      <c r="AT888" s="17">
        <f t="shared" ca="1" si="749"/>
        <v>4.6733778623913036E-2</v>
      </c>
      <c r="AU888" s="17">
        <f t="shared" ca="1" si="750"/>
        <v>4.0535439248571281E-2</v>
      </c>
      <c r="AV888" s="17">
        <f t="shared" ca="1" si="751"/>
        <v>3.4126639363478484E-2</v>
      </c>
      <c r="AW888" s="17">
        <f t="shared" ca="1" si="752"/>
        <v>3.8339905564085397E-2</v>
      </c>
      <c r="AX888" s="17">
        <f t="shared" ca="1" si="753"/>
        <v>3.7651019782011907E-2</v>
      </c>
      <c r="AY888" s="17">
        <f t="shared" ca="1" si="754"/>
        <v>4.2099552542364638E-2</v>
      </c>
      <c r="AZ888" s="17">
        <f t="shared" ca="1" si="755"/>
        <v>3.6525940848816774E-2</v>
      </c>
      <c r="BA888" s="17">
        <f t="shared" ca="1" si="756"/>
        <v>3.9763202843630108E-2</v>
      </c>
      <c r="BB888" s="17">
        <f t="shared" ca="1" si="757"/>
        <v>0.10477521982923532</v>
      </c>
      <c r="BC888" s="17">
        <f t="shared" ca="1" si="758"/>
        <v>0.50018958474446595</v>
      </c>
      <c r="BD888" s="17">
        <f t="shared" ca="1" si="759"/>
        <v>0.2326687295630403</v>
      </c>
      <c r="BE888" s="17">
        <f t="shared" ca="1" si="760"/>
        <v>8.3769394519873197E-2</v>
      </c>
      <c r="BG888" s="17">
        <f t="shared" ca="1" si="761"/>
        <v>4.860410310424923E-2</v>
      </c>
      <c r="BH888" s="17">
        <f t="shared" ca="1" si="762"/>
        <v>7.7605870086445039E-2</v>
      </c>
      <c r="BI888" s="17">
        <f t="shared" ca="1" si="763"/>
        <v>3.5515219051620583E-2</v>
      </c>
      <c r="BJ888" s="17">
        <f t="shared" ca="1" si="764"/>
        <v>3.0767437795000241E-2</v>
      </c>
      <c r="BK888" s="17">
        <f t="shared" ca="1" si="765"/>
        <v>4.7591478590246483E-2</v>
      </c>
      <c r="BL888" s="17">
        <f t="shared" ca="1" si="766"/>
        <v>3.2546059455912379E-2</v>
      </c>
      <c r="BM888" s="17">
        <f t="shared" ca="1" si="767"/>
        <v>5.3324099722991791E-2</v>
      </c>
      <c r="BN888" s="17">
        <f t="shared" ca="1" si="768"/>
        <v>3.1062568171039473E-2</v>
      </c>
      <c r="BO888" s="17">
        <f t="shared" ca="1" si="769"/>
        <v>3.3137779026108261E-2</v>
      </c>
      <c r="BP888" s="17">
        <f t="shared" ca="1" si="770"/>
        <v>0.10737592935883677</v>
      </c>
      <c r="BQ888" s="17">
        <f t="shared" ca="1" si="771"/>
        <v>0.67061310532245155</v>
      </c>
      <c r="BR888" s="17">
        <f t="shared" ca="1" si="772"/>
        <v>0.46253738820739998</v>
      </c>
      <c r="BS888" s="17">
        <f t="shared" ca="1" si="773"/>
        <v>4.9553753574613335E-2</v>
      </c>
      <c r="BX888">
        <f>IF('Macrobond Imports'!FG887="","",'Macrobond Imports'!FG887)</f>
        <v>107.8</v>
      </c>
      <c r="BY888">
        <f>IF('Macrobond Imports'!AI887="","",'Macrobond Imports'!AI887)</f>
        <v>121.1</v>
      </c>
      <c r="CA888" s="37">
        <f t="shared" ca="1" si="774"/>
        <v>-0.18085106382978722</v>
      </c>
      <c r="CB888" s="37">
        <f t="shared" ca="1" si="775"/>
        <v>-3.5059760956175356E-2</v>
      </c>
    </row>
    <row r="889" spans="1:80" x14ac:dyDescent="0.25">
      <c r="A889" s="10">
        <f>IF('Macrobond Imports'!A888="","",'Macrobond Imports'!A888)</f>
        <v>44136</v>
      </c>
      <c r="B889" s="9">
        <f>IF('Macrobond Imports'!B888="","",'Macrobond Imports'!B888)</f>
        <v>119.5</v>
      </c>
      <c r="C889" s="9">
        <f>IF('Macrobond Imports'!C888="","",'Macrobond Imports'!C888)</f>
        <v>115</v>
      </c>
      <c r="D889" s="9">
        <f>IF('Macrobond Imports'!Z888="","",'Macrobond Imports'!Z888)</f>
        <v>121.3</v>
      </c>
      <c r="E889" s="9">
        <f>IF('Macrobond Imports'!BH888="","",'Macrobond Imports'!BH888)</f>
        <v>119.7</v>
      </c>
      <c r="F889" s="9">
        <f>IF('Macrobond Imports'!BJ888="","",'Macrobond Imports'!BJ888)</f>
        <v>117.6</v>
      </c>
      <c r="G889" s="9">
        <f>IF('Macrobond Imports'!BK888="","",'Macrobond Imports'!BK888)</f>
        <v>119.6</v>
      </c>
      <c r="H889" s="9">
        <f>IF('Macrobond Imports'!BL888="","",'Macrobond Imports'!BL888)</f>
        <v>117.3</v>
      </c>
      <c r="I889" s="9">
        <f>IF('Macrobond Imports'!BS888="","",'Macrobond Imports'!BS888)</f>
        <v>112.2</v>
      </c>
      <c r="J889" s="9">
        <f>IF('Macrobond Imports'!AA888="","",'Macrobond Imports'!AA888)</f>
        <v>123</v>
      </c>
      <c r="K889" s="9">
        <f>IF('Macrobond Imports'!DF888="","",'Macrobond Imports'!DF888)</f>
        <v>196.7</v>
      </c>
      <c r="L889" s="9">
        <f>IF('Macrobond Imports'!EA888="","",'Macrobond Imports'!EA888)</f>
        <v>187.2</v>
      </c>
      <c r="M889" s="9">
        <f>IF('Macrobond Imports'!FA888="","",'Macrobond Imports'!FA888)</f>
        <v>167.5</v>
      </c>
      <c r="N889" s="9">
        <f>IF('Macrobond Imports'!FC888="","",'Macrobond Imports'!FC888)</f>
        <v>201.4</v>
      </c>
      <c r="P889" s="16">
        <f t="shared" si="721"/>
        <v>44136</v>
      </c>
      <c r="Q889" s="17">
        <f t="shared" si="722"/>
        <v>8.3752093802336169E-4</v>
      </c>
      <c r="R889" s="17">
        <f t="shared" si="723"/>
        <v>4.366812227074135E-3</v>
      </c>
      <c r="S889" s="17">
        <f t="shared" si="724"/>
        <v>-8.237232289951546E-4</v>
      </c>
      <c r="T889" s="17">
        <f t="shared" si="725"/>
        <v>0</v>
      </c>
      <c r="U889" s="17">
        <f t="shared" si="726"/>
        <v>8.5106382978716866E-4</v>
      </c>
      <c r="V889" s="17">
        <f t="shared" si="727"/>
        <v>0</v>
      </c>
      <c r="W889" s="17">
        <f t="shared" si="728"/>
        <v>2.564102564102555E-3</v>
      </c>
      <c r="X889" s="17">
        <f t="shared" si="729"/>
        <v>1.7857142857142794E-3</v>
      </c>
      <c r="Y889" s="17">
        <f t="shared" si="730"/>
        <v>-5.6588520614390125E-3</v>
      </c>
      <c r="Z889" s="17">
        <f t="shared" si="731"/>
        <v>8.2009226037929039E-3</v>
      </c>
      <c r="AA889" s="17">
        <f t="shared" si="732"/>
        <v>6.1826432217810368E-2</v>
      </c>
      <c r="AB889" s="17">
        <f t="shared" si="733"/>
        <v>2.8238182934315459E-2</v>
      </c>
      <c r="AC889" s="17">
        <f t="shared" si="734"/>
        <v>2.4888003982079798E-3</v>
      </c>
      <c r="AE889" s="17">
        <f t="shared" ca="1" si="735"/>
        <v>7.5885328836424737E-3</v>
      </c>
      <c r="AF889" s="17">
        <f t="shared" ca="1" si="736"/>
        <v>-9.4745908699396253E-3</v>
      </c>
      <c r="AG889" s="17">
        <f t="shared" ca="1" si="737"/>
        <v>1.5912897822445426E-2</v>
      </c>
      <c r="AH889" s="17">
        <f t="shared" ca="1" si="738"/>
        <v>1.4406779661017E-2</v>
      </c>
      <c r="AI889" s="17">
        <f t="shared" ca="1" si="739"/>
        <v>7.7120822622107621E-3</v>
      </c>
      <c r="AJ889" s="17">
        <f t="shared" ca="1" si="740"/>
        <v>1.4418999151823542E-2</v>
      </c>
      <c r="AK889" s="17">
        <f t="shared" ca="1" si="741"/>
        <v>1.7079419299743659E-3</v>
      </c>
      <c r="AL889" s="17">
        <f t="shared" ca="1" si="742"/>
        <v>1.0810810810810922E-2</v>
      </c>
      <c r="AM889" s="17">
        <f t="shared" ca="1" si="743"/>
        <v>3.015075376884413E-2</v>
      </c>
      <c r="AN889" s="17">
        <f t="shared" ca="1" si="744"/>
        <v>-2.0294266869609334E-3</v>
      </c>
      <c r="AO889" s="17">
        <f t="shared" ca="1" si="745"/>
        <v>3.7533512064342744E-3</v>
      </c>
      <c r="AP889" s="17">
        <f t="shared" ca="1" si="746"/>
        <v>-5.0453514739229099E-2</v>
      </c>
      <c r="AQ889" s="17">
        <f t="shared" ca="1" si="747"/>
        <v>7.0000000000001172E-3</v>
      </c>
      <c r="AS889" s="17">
        <f t="shared" ca="1" si="748"/>
        <v>3.7683262093705094E-2</v>
      </c>
      <c r="AT889" s="17">
        <f t="shared" ca="1" si="749"/>
        <v>5.3920653279813324E-2</v>
      </c>
      <c r="AU889" s="17">
        <f t="shared" ca="1" si="750"/>
        <v>3.0237267285222691E-2</v>
      </c>
      <c r="AV889" s="17">
        <f t="shared" ca="1" si="751"/>
        <v>3.0649125368595209E-2</v>
      </c>
      <c r="AW889" s="17">
        <f t="shared" ca="1" si="752"/>
        <v>3.1207024604961386E-2</v>
      </c>
      <c r="AX889" s="17">
        <f t="shared" ca="1" si="753"/>
        <v>3.4155777345196592E-2</v>
      </c>
      <c r="AY889" s="17">
        <f t="shared" ca="1" si="754"/>
        <v>4.1989084576961933E-2</v>
      </c>
      <c r="AZ889" s="17">
        <f t="shared" ca="1" si="755"/>
        <v>3.273945767328601E-2</v>
      </c>
      <c r="BA889" s="17">
        <f t="shared" ca="1" si="756"/>
        <v>1.9752490193011285E-2</v>
      </c>
      <c r="BB889" s="17">
        <f t="shared" ca="1" si="757"/>
        <v>9.47130686862383E-2</v>
      </c>
      <c r="BC889" s="17">
        <f t="shared" ca="1" si="758"/>
        <v>0.6568668192172662</v>
      </c>
      <c r="BD889" s="17">
        <f t="shared" ca="1" si="759"/>
        <v>0.2131868588893886</v>
      </c>
      <c r="BE889" s="17">
        <f t="shared" ca="1" si="760"/>
        <v>5.9731443281079377E-2</v>
      </c>
      <c r="BG889" s="17">
        <f t="shared" ca="1" si="761"/>
        <v>3.963427063798064E-2</v>
      </c>
      <c r="BH889" s="17">
        <f t="shared" ca="1" si="762"/>
        <v>5.6174086239708654E-2</v>
      </c>
      <c r="BI889" s="17">
        <f t="shared" ca="1" si="763"/>
        <v>3.2079015961998358E-2</v>
      </c>
      <c r="BJ889" s="17">
        <f t="shared" ca="1" si="764"/>
        <v>3.0767437795000241E-2</v>
      </c>
      <c r="BK889" s="17">
        <f t="shared" ca="1" si="765"/>
        <v>4.572854442344032E-2</v>
      </c>
      <c r="BL889" s="17">
        <f t="shared" ca="1" si="766"/>
        <v>2.556351948470037E-2</v>
      </c>
      <c r="BM889" s="17">
        <f t="shared" ca="1" si="767"/>
        <v>4.2211754119258815E-2</v>
      </c>
      <c r="BN889" s="17">
        <f t="shared" ca="1" si="768"/>
        <v>3.2874527410207799E-2</v>
      </c>
      <c r="BO889" s="17">
        <f t="shared" ca="1" si="769"/>
        <v>2.4843773814967385E-2</v>
      </c>
      <c r="BP889" s="17">
        <f t="shared" ca="1" si="770"/>
        <v>0.12440014239943031</v>
      </c>
      <c r="BQ889" s="17">
        <f t="shared" ca="1" si="771"/>
        <v>0.57848024863744829</v>
      </c>
      <c r="BR889" s="17">
        <f t="shared" ca="1" si="772"/>
        <v>0.56483470270023006</v>
      </c>
      <c r="BS889" s="17">
        <f t="shared" ca="1" si="773"/>
        <v>6.7813123831642175E-2</v>
      </c>
      <c r="BX889">
        <f>IF('Macrobond Imports'!FG888="","",'Macrobond Imports'!FG888)</f>
        <v>124.3</v>
      </c>
      <c r="BY889">
        <f>IF('Macrobond Imports'!AI888="","",'Macrobond Imports'!AI888)</f>
        <v>120.9</v>
      </c>
      <c r="CA889" s="37">
        <f t="shared" ca="1" si="774"/>
        <v>-0.12403100775193809</v>
      </c>
      <c r="CB889" s="37">
        <f t="shared" ca="1" si="775"/>
        <v>-3.7420382165605059E-2</v>
      </c>
    </row>
    <row r="890" spans="1:80" x14ac:dyDescent="0.25">
      <c r="A890" s="10">
        <f>IF('Macrobond Imports'!A889="","",'Macrobond Imports'!A889)</f>
        <v>44166</v>
      </c>
      <c r="B890" s="9">
        <f>IF('Macrobond Imports'!B889="","",'Macrobond Imports'!B889)</f>
        <v>120</v>
      </c>
      <c r="C890" s="9">
        <f>IF('Macrobond Imports'!C889="","",'Macrobond Imports'!C889)</f>
        <v>116.5</v>
      </c>
      <c r="D890" s="9">
        <f>IF('Macrobond Imports'!Z889="","",'Macrobond Imports'!Z889)</f>
        <v>121.3</v>
      </c>
      <c r="E890" s="9">
        <f>IF('Macrobond Imports'!BH889="","",'Macrobond Imports'!BH889)</f>
        <v>119.9</v>
      </c>
      <c r="F890" s="9">
        <f>IF('Macrobond Imports'!BJ889="","",'Macrobond Imports'!BJ889)</f>
        <v>118.2</v>
      </c>
      <c r="G890" s="9">
        <f>IF('Macrobond Imports'!BK889="","",'Macrobond Imports'!BK889)</f>
        <v>119.7</v>
      </c>
      <c r="H890" s="9">
        <f>IF('Macrobond Imports'!BL889="","",'Macrobond Imports'!BL889)</f>
        <v>118.1</v>
      </c>
      <c r="I890" s="9">
        <f>IF('Macrobond Imports'!BS889="","",'Macrobond Imports'!BS889)</f>
        <v>112.6</v>
      </c>
      <c r="J890" s="9">
        <f>IF('Macrobond Imports'!AA889="","",'Macrobond Imports'!AA889)</f>
        <v>122.3</v>
      </c>
      <c r="K890" s="9">
        <f>IF('Macrobond Imports'!DF889="","",'Macrobond Imports'!DF889)</f>
        <v>200.4</v>
      </c>
      <c r="L890" s="9">
        <f>IF('Macrobond Imports'!EA889="","",'Macrobond Imports'!EA889)</f>
        <v>190.8</v>
      </c>
      <c r="M890" s="9">
        <f>IF('Macrobond Imports'!FA889="","",'Macrobond Imports'!FA889)</f>
        <v>175.8</v>
      </c>
      <c r="N890" s="9">
        <f>IF('Macrobond Imports'!FC889="","",'Macrobond Imports'!FC889)</f>
        <v>204.3</v>
      </c>
      <c r="P890" s="16">
        <f t="shared" si="721"/>
        <v>44166</v>
      </c>
      <c r="Q890" s="17">
        <f t="shared" si="722"/>
        <v>4.1841004184099972E-3</v>
      </c>
      <c r="R890" s="17">
        <f t="shared" si="723"/>
        <v>1.304347826086949E-2</v>
      </c>
      <c r="S890" s="17">
        <f t="shared" si="724"/>
        <v>0</v>
      </c>
      <c r="T890" s="17">
        <f t="shared" si="725"/>
        <v>1.6708437761070449E-3</v>
      </c>
      <c r="U890" s="17">
        <f t="shared" si="726"/>
        <v>5.1020408163267028E-3</v>
      </c>
      <c r="V890" s="17">
        <f t="shared" si="727"/>
        <v>8.361204013378476E-4</v>
      </c>
      <c r="W890" s="17">
        <f t="shared" si="728"/>
        <v>6.8201193520887049E-3</v>
      </c>
      <c r="X890" s="17">
        <f t="shared" si="729"/>
        <v>3.5650623885916666E-3</v>
      </c>
      <c r="Y890" s="17">
        <f t="shared" si="730"/>
        <v>-5.6910569105691478E-3</v>
      </c>
      <c r="Z890" s="17">
        <f t="shared" si="731"/>
        <v>1.8810371123538561E-2</v>
      </c>
      <c r="AA890" s="17">
        <f t="shared" si="732"/>
        <v>1.9230769230769384E-2</v>
      </c>
      <c r="AB890" s="17">
        <f t="shared" si="733"/>
        <v>4.955223880597015E-2</v>
      </c>
      <c r="AC890" s="17">
        <f t="shared" si="734"/>
        <v>1.4399205561072437E-2</v>
      </c>
      <c r="AE890" s="17">
        <f t="shared" ca="1" si="735"/>
        <v>8.4033613445377853E-3</v>
      </c>
      <c r="AF890" s="17">
        <f t="shared" ca="1" si="736"/>
        <v>0</v>
      </c>
      <c r="AG890" s="17">
        <f t="shared" ca="1" si="737"/>
        <v>1.3366750208855471E-2</v>
      </c>
      <c r="AH890" s="17">
        <f t="shared" ca="1" si="738"/>
        <v>1.4382402707275865E-2</v>
      </c>
      <c r="AI890" s="17">
        <f t="shared" ca="1" si="739"/>
        <v>9.3936806148591234E-3</v>
      </c>
      <c r="AJ890" s="17">
        <f t="shared" ca="1" si="740"/>
        <v>1.2690355329949332E-2</v>
      </c>
      <c r="AK890" s="17">
        <f t="shared" ca="1" si="741"/>
        <v>5.9625212947187478E-3</v>
      </c>
      <c r="AL890" s="17">
        <f t="shared" ca="1" si="742"/>
        <v>1.2589928057553879E-2</v>
      </c>
      <c r="AM890" s="17">
        <f t="shared" ca="1" si="743"/>
        <v>1.9166666666666554E-2</v>
      </c>
      <c r="AN890" s="17">
        <f t="shared" ca="1" si="744"/>
        <v>1.4170040485830038E-2</v>
      </c>
      <c r="AO890" s="17">
        <f t="shared" ca="1" si="745"/>
        <v>1.3276686139139571E-2</v>
      </c>
      <c r="AP890" s="17">
        <f t="shared" ca="1" si="746"/>
        <v>-2.1702838063438978E-2</v>
      </c>
      <c r="AQ890" s="17">
        <f t="shared" ca="1" si="747"/>
        <v>2.3034551827741723E-2</v>
      </c>
      <c r="AS890" s="17">
        <f t="shared" ca="1" si="748"/>
        <v>4.1020355685217114E-2</v>
      </c>
      <c r="AT890" s="17">
        <f t="shared" ca="1" si="749"/>
        <v>8.6828763608610249E-2</v>
      </c>
      <c r="AU890" s="17">
        <f t="shared" ca="1" si="750"/>
        <v>2.3420170633785098E-2</v>
      </c>
      <c r="AV890" s="17">
        <f t="shared" ca="1" si="751"/>
        <v>2.7140104415207977E-2</v>
      </c>
      <c r="AW890" s="17">
        <f t="shared" ca="1" si="752"/>
        <v>4.1661131448781363E-2</v>
      </c>
      <c r="AX890" s="17">
        <f t="shared" ca="1" si="753"/>
        <v>2.7186216624894843E-2</v>
      </c>
      <c r="AY890" s="17">
        <f t="shared" ca="1" si="754"/>
        <v>4.8856722919890183E-2</v>
      </c>
      <c r="AZ890" s="17">
        <f t="shared" ca="1" si="755"/>
        <v>2.8931227114268765E-2</v>
      </c>
      <c r="BA890" s="17">
        <f t="shared" ca="1" si="756"/>
        <v>1.3190258815999778E-2</v>
      </c>
      <c r="BB890" s="17">
        <f t="shared" ca="1" si="757"/>
        <v>0.15044799451440038</v>
      </c>
      <c r="BC890" s="17">
        <f t="shared" ca="1" si="758"/>
        <v>0.46594308395764084</v>
      </c>
      <c r="BD890" s="17">
        <f t="shared" ca="1" si="759"/>
        <v>0.4907154904437081</v>
      </c>
      <c r="BE890" s="17">
        <f t="shared" ca="1" si="760"/>
        <v>8.2305011372576065E-2</v>
      </c>
      <c r="BG890" s="17">
        <f t="shared" ca="1" si="761"/>
        <v>4.3005885015844125E-2</v>
      </c>
      <c r="BH890" s="17">
        <f t="shared" ca="1" si="762"/>
        <v>7.4284298577778962E-2</v>
      </c>
      <c r="BI890" s="17">
        <f t="shared" ca="1" si="763"/>
        <v>3.0352409796747359E-2</v>
      </c>
      <c r="BJ890" s="17">
        <f t="shared" ca="1" si="764"/>
        <v>3.0714939692176646E-2</v>
      </c>
      <c r="BK890" s="17">
        <f t="shared" ca="1" si="765"/>
        <v>4.5488559763412928E-2</v>
      </c>
      <c r="BL890" s="17">
        <f t="shared" ca="1" si="766"/>
        <v>3.0767437795000241E-2</v>
      </c>
      <c r="BM890" s="17">
        <f t="shared" ca="1" si="767"/>
        <v>5.098093291859529E-2</v>
      </c>
      <c r="BN890" s="17">
        <f t="shared" ca="1" si="768"/>
        <v>3.6493366774686065E-2</v>
      </c>
      <c r="BO890" s="17">
        <f t="shared" ca="1" si="769"/>
        <v>1.4881978238507898E-2</v>
      </c>
      <c r="BP890" s="17">
        <f t="shared" ca="1" si="770"/>
        <v>0.14233344000000003</v>
      </c>
      <c r="BQ890" s="17">
        <f t="shared" ca="1" si="771"/>
        <v>0.47692157896872134</v>
      </c>
      <c r="BR890" s="17">
        <f t="shared" ca="1" si="772"/>
        <v>0.45986183441385942</v>
      </c>
      <c r="BS890" s="17">
        <f t="shared" ca="1" si="773"/>
        <v>8.9820773612746097E-2</v>
      </c>
      <c r="BX890">
        <f>IF('Macrobond Imports'!FG889="","",'Macrobond Imports'!FG889)</f>
        <v>132.4</v>
      </c>
      <c r="BY890">
        <f>IF('Macrobond Imports'!AI889="","",'Macrobond Imports'!AI889)</f>
        <v>120.4</v>
      </c>
      <c r="CA890" s="37">
        <f t="shared" ca="1" si="774"/>
        <v>-7.4772886093640745E-2</v>
      </c>
      <c r="CB890" s="37">
        <f t="shared" ca="1" si="775"/>
        <v>-5.8639562157935865E-2</v>
      </c>
    </row>
    <row r="891" spans="1:80" x14ac:dyDescent="0.25">
      <c r="A891" s="10">
        <f>IF('Macrobond Imports'!A890="","",'Macrobond Imports'!A890)</f>
        <v>44197</v>
      </c>
      <c r="B891" s="9">
        <f>IF('Macrobond Imports'!B890="","",'Macrobond Imports'!B890)</f>
        <v>121.2</v>
      </c>
      <c r="C891" s="9">
        <f>IF('Macrobond Imports'!C890="","",'Macrobond Imports'!C890)</f>
        <v>118</v>
      </c>
      <c r="D891" s="9">
        <f>IF('Macrobond Imports'!Z890="","",'Macrobond Imports'!Z890)</f>
        <v>122.3</v>
      </c>
      <c r="E891" s="9">
        <f>IF('Macrobond Imports'!BH890="","",'Macrobond Imports'!BH890)</f>
        <v>120.9</v>
      </c>
      <c r="F891" s="9">
        <f>IF('Macrobond Imports'!BJ890="","",'Macrobond Imports'!BJ890)</f>
        <v>119.4</v>
      </c>
      <c r="G891" s="9">
        <f>IF('Macrobond Imports'!BK890="","",'Macrobond Imports'!BK890)</f>
        <v>120.7</v>
      </c>
      <c r="H891" s="9">
        <f>IF('Macrobond Imports'!BL890="","",'Macrobond Imports'!BL890)</f>
        <v>119.4</v>
      </c>
      <c r="I891" s="9">
        <f>IF('Macrobond Imports'!BS890="","",'Macrobond Imports'!BS890)</f>
        <v>113.6</v>
      </c>
      <c r="J891" s="9">
        <f>IF('Macrobond Imports'!AA890="","",'Macrobond Imports'!AA890)</f>
        <v>123.1</v>
      </c>
      <c r="K891" s="9">
        <f>IF('Macrobond Imports'!DF890="","",'Macrobond Imports'!DF890)</f>
        <v>203.7</v>
      </c>
      <c r="L891" s="9">
        <f>IF('Macrobond Imports'!EA890="","",'Macrobond Imports'!EA890)</f>
        <v>201.5</v>
      </c>
      <c r="M891" s="9">
        <f>IF('Macrobond Imports'!FA890="","",'Macrobond Imports'!FA890)</f>
        <v>178.9</v>
      </c>
      <c r="N891" s="9">
        <f>IF('Macrobond Imports'!FC890="","",'Macrobond Imports'!FC890)</f>
        <v>207.9</v>
      </c>
      <c r="P891" s="16">
        <f t="shared" si="721"/>
        <v>44197</v>
      </c>
      <c r="Q891" s="17">
        <f t="shared" si="722"/>
        <v>1.0000000000000009E-2</v>
      </c>
      <c r="R891" s="17">
        <f t="shared" si="723"/>
        <v>1.2875536480686733E-2</v>
      </c>
      <c r="S891" s="17">
        <f t="shared" si="724"/>
        <v>8.2440230832645511E-3</v>
      </c>
      <c r="T891" s="17">
        <f t="shared" si="725"/>
        <v>8.340283569641338E-3</v>
      </c>
      <c r="U891" s="17">
        <f t="shared" si="726"/>
        <v>1.0152284263959421E-2</v>
      </c>
      <c r="V891" s="17">
        <f t="shared" si="727"/>
        <v>8.3542188805347806E-3</v>
      </c>
      <c r="W891" s="17">
        <f t="shared" si="728"/>
        <v>1.100762066045724E-2</v>
      </c>
      <c r="X891" s="17">
        <f t="shared" si="729"/>
        <v>8.8809946714032417E-3</v>
      </c>
      <c r="Y891" s="17">
        <f t="shared" si="730"/>
        <v>6.5412919051512919E-3</v>
      </c>
      <c r="Z891" s="17">
        <f t="shared" si="731"/>
        <v>1.6467065868263298E-2</v>
      </c>
      <c r="AA891" s="17">
        <f t="shared" si="732"/>
        <v>5.6079664570230614E-2</v>
      </c>
      <c r="AB891" s="17">
        <f t="shared" si="733"/>
        <v>1.7633674630261664E-2</v>
      </c>
      <c r="AC891" s="17">
        <f t="shared" si="734"/>
        <v>1.7621145374449254E-2</v>
      </c>
      <c r="AE891" s="17">
        <f t="shared" ca="1" si="735"/>
        <v>1.6778523489932917E-2</v>
      </c>
      <c r="AF891" s="17">
        <f t="shared" ca="1" si="736"/>
        <v>1.2875536480686733E-2</v>
      </c>
      <c r="AG891" s="17">
        <f t="shared" ca="1" si="737"/>
        <v>1.8318068276436339E-2</v>
      </c>
      <c r="AH891" s="17">
        <f t="shared" ca="1" si="738"/>
        <v>1.9392917369308593E-2</v>
      </c>
      <c r="AI891" s="17">
        <f t="shared" ca="1" si="739"/>
        <v>1.7035775127768327E-2</v>
      </c>
      <c r="AJ891" s="17">
        <f t="shared" ca="1" si="740"/>
        <v>1.8565400843881807E-2</v>
      </c>
      <c r="AK891" s="17">
        <f t="shared" ca="1" si="741"/>
        <v>1.4443500424808908E-2</v>
      </c>
      <c r="AL891" s="17">
        <f t="shared" ca="1" si="742"/>
        <v>1.883408071748871E-2</v>
      </c>
      <c r="AM891" s="17">
        <f t="shared" ca="1" si="743"/>
        <v>2.3275145469659142E-2</v>
      </c>
      <c r="AN891" s="17">
        <f t="shared" ca="1" si="744"/>
        <v>3.348554033485529E-2</v>
      </c>
      <c r="AO891" s="17">
        <f t="shared" ca="1" si="745"/>
        <v>8.2169709989258877E-2</v>
      </c>
      <c r="AP891" s="17">
        <f t="shared" ca="1" si="746"/>
        <v>3.9281705948372991E-3</v>
      </c>
      <c r="AQ891" s="17">
        <f t="shared" ca="1" si="747"/>
        <v>4.1061592388582868E-2</v>
      </c>
      <c r="AS891" s="17">
        <f t="shared" ca="1" si="748"/>
        <v>6.1678865659218651E-2</v>
      </c>
      <c r="AT891" s="17">
        <f t="shared" ca="1" si="749"/>
        <v>0.12799216359646537</v>
      </c>
      <c r="AU891" s="17">
        <f t="shared" ca="1" si="750"/>
        <v>2.9985429753307313E-2</v>
      </c>
      <c r="AV891" s="17">
        <f t="shared" ca="1" si="751"/>
        <v>4.0707302165439607E-2</v>
      </c>
      <c r="AW891" s="17">
        <f t="shared" ca="1" si="752"/>
        <v>6.6266686594833146E-2</v>
      </c>
      <c r="AX891" s="17">
        <f t="shared" ca="1" si="753"/>
        <v>3.7299961508052037E-2</v>
      </c>
      <c r="AY891" s="17">
        <f t="shared" ca="1" si="754"/>
        <v>8.4610639130196619E-2</v>
      </c>
      <c r="AZ891" s="17">
        <f t="shared" ca="1" si="755"/>
        <v>5.8379050395668042E-2</v>
      </c>
      <c r="BA891" s="17">
        <f t="shared" ca="1" si="756"/>
        <v>-1.9261073526558592E-2</v>
      </c>
      <c r="BB891" s="17">
        <f t="shared" ca="1" si="757"/>
        <v>0.18832446509218403</v>
      </c>
      <c r="BC891" s="17">
        <f t="shared" ca="1" si="758"/>
        <v>0.70643972503913832</v>
      </c>
      <c r="BD891" s="17">
        <f t="shared" ca="1" si="759"/>
        <v>0.45464502185898592</v>
      </c>
      <c r="BE891" s="17">
        <f t="shared" ca="1" si="760"/>
        <v>0.14682779549499703</v>
      </c>
      <c r="BG891" s="17">
        <f t="shared" ca="1" si="761"/>
        <v>5.140560179339837E-2</v>
      </c>
      <c r="BH891" s="17">
        <f t="shared" ca="1" si="762"/>
        <v>8.6603653435553207E-2</v>
      </c>
      <c r="BI891" s="17">
        <f t="shared" ca="1" si="763"/>
        <v>3.5246995440211926E-2</v>
      </c>
      <c r="BJ891" s="17">
        <f t="shared" ca="1" si="764"/>
        <v>3.7411752849069169E-2</v>
      </c>
      <c r="BK891" s="17">
        <f t="shared" ca="1" si="765"/>
        <v>5.2210649378254592E-2</v>
      </c>
      <c r="BL891" s="17">
        <f t="shared" ca="1" si="766"/>
        <v>3.7475475796257651E-2</v>
      </c>
      <c r="BM891" s="17">
        <f t="shared" ca="1" si="767"/>
        <v>6.3142634701602862E-2</v>
      </c>
      <c r="BN891" s="17">
        <f t="shared" ca="1" si="768"/>
        <v>4.7395503611719736E-2</v>
      </c>
      <c r="BO891" s="17">
        <f t="shared" ca="1" si="769"/>
        <v>9.8199083715120317E-3</v>
      </c>
      <c r="BP891" s="17">
        <f t="shared" ca="1" si="770"/>
        <v>0.1457885590939878</v>
      </c>
      <c r="BQ891" s="17">
        <f t="shared" ca="1" si="771"/>
        <v>0.59999471952188776</v>
      </c>
      <c r="BR891" s="17">
        <f t="shared" ca="1" si="772"/>
        <v>0.33906513324039533</v>
      </c>
      <c r="BS891" s="17">
        <f t="shared" ca="1" si="773"/>
        <v>0.1148528447926096</v>
      </c>
      <c r="BX891">
        <f>IF('Macrobond Imports'!FG890="","",'Macrobond Imports'!FG890)</f>
        <v>139.69999999999999</v>
      </c>
      <c r="BY891">
        <f>IF('Macrobond Imports'!AI890="","",'Macrobond Imports'!AI890)</f>
        <v>121.4</v>
      </c>
      <c r="CA891" s="37">
        <f t="shared" ca="1" si="774"/>
        <v>3.5581912527798298E-2</v>
      </c>
      <c r="CB891" s="37">
        <f t="shared" ca="1" si="775"/>
        <v>-4.258675078864349E-2</v>
      </c>
    </row>
    <row r="892" spans="1:80" x14ac:dyDescent="0.25">
      <c r="A892" s="10">
        <f>IF('Macrobond Imports'!A891="","",'Macrobond Imports'!A891)</f>
        <v>44228</v>
      </c>
      <c r="B892" s="9">
        <f>IF('Macrobond Imports'!B891="","",'Macrobond Imports'!B891)</f>
        <v>122</v>
      </c>
      <c r="C892" s="9">
        <f>IF('Macrobond Imports'!C891="","",'Macrobond Imports'!C891)</f>
        <v>119.5</v>
      </c>
      <c r="D892" s="9">
        <f>IF('Macrobond Imports'!Z891="","",'Macrobond Imports'!Z891)</f>
        <v>122.8</v>
      </c>
      <c r="E892" s="9">
        <f>IF('Macrobond Imports'!BH891="","",'Macrobond Imports'!BH891)</f>
        <v>121.3</v>
      </c>
      <c r="F892" s="9">
        <f>IF('Macrobond Imports'!BJ891="","",'Macrobond Imports'!BJ891)</f>
        <v>120</v>
      </c>
      <c r="G892" s="9">
        <f>IF('Macrobond Imports'!BK891="","",'Macrobond Imports'!BK891)</f>
        <v>121.3</v>
      </c>
      <c r="H892" s="9">
        <f>IF('Macrobond Imports'!BL891="","",'Macrobond Imports'!BL891)</f>
        <v>120.3</v>
      </c>
      <c r="I892" s="9">
        <f>IF('Macrobond Imports'!BS891="","",'Macrobond Imports'!BS891)</f>
        <v>114</v>
      </c>
      <c r="J892" s="9">
        <f>IF('Macrobond Imports'!AA891="","",'Macrobond Imports'!AA891)</f>
        <v>123.5</v>
      </c>
      <c r="K892" s="9">
        <f>IF('Macrobond Imports'!DF891="","",'Macrobond Imports'!DF891)</f>
        <v>208.6</v>
      </c>
      <c r="L892" s="9">
        <f>IF('Macrobond Imports'!EA891="","",'Macrobond Imports'!EA891)</f>
        <v>224.7</v>
      </c>
      <c r="M892" s="9">
        <f>IF('Macrobond Imports'!FA891="","",'Macrobond Imports'!FA891)</f>
        <v>187</v>
      </c>
      <c r="N892" s="9">
        <f>IF('Macrobond Imports'!FC891="","",'Macrobond Imports'!FC891)</f>
        <v>211.8</v>
      </c>
      <c r="P892" s="16">
        <f t="shared" si="721"/>
        <v>44228</v>
      </c>
      <c r="Q892" s="17">
        <f t="shared" si="722"/>
        <v>6.6006600660066805E-3</v>
      </c>
      <c r="R892" s="17">
        <f t="shared" si="723"/>
        <v>1.2711864406779627E-2</v>
      </c>
      <c r="S892" s="17">
        <f t="shared" si="724"/>
        <v>4.0883074407196407E-3</v>
      </c>
      <c r="T892" s="17">
        <f t="shared" si="725"/>
        <v>3.3085194375517268E-3</v>
      </c>
      <c r="U892" s="17">
        <f t="shared" si="726"/>
        <v>5.0251256281406143E-3</v>
      </c>
      <c r="V892" s="17">
        <f t="shared" si="727"/>
        <v>4.9710024855011969E-3</v>
      </c>
      <c r="W892" s="17">
        <f t="shared" si="728"/>
        <v>7.5376884422109214E-3</v>
      </c>
      <c r="X892" s="17">
        <f t="shared" si="729"/>
        <v>3.5211267605634866E-3</v>
      </c>
      <c r="Y892" s="17">
        <f t="shared" si="730"/>
        <v>3.2493907392363575E-3</v>
      </c>
      <c r="Z892" s="17">
        <f t="shared" si="731"/>
        <v>2.4054982817869552E-2</v>
      </c>
      <c r="AA892" s="17">
        <f t="shared" si="732"/>
        <v>0.11513647642679903</v>
      </c>
      <c r="AB892" s="17">
        <f t="shared" si="733"/>
        <v>4.5276690888764737E-2</v>
      </c>
      <c r="AC892" s="17">
        <f t="shared" si="734"/>
        <v>1.8759018759018753E-2</v>
      </c>
      <c r="AE892" s="17">
        <f t="shared" ca="1" si="735"/>
        <v>2.8667790893760481E-2</v>
      </c>
      <c r="AF892" s="17">
        <f t="shared" ca="1" si="736"/>
        <v>3.463203463203457E-2</v>
      </c>
      <c r="AG892" s="17">
        <f t="shared" ca="1" si="737"/>
        <v>2.6755852842809347E-2</v>
      </c>
      <c r="AH892" s="17">
        <f t="shared" ca="1" si="738"/>
        <v>2.622673434856182E-2</v>
      </c>
      <c r="AI892" s="17">
        <f t="shared" ca="1" si="739"/>
        <v>2.7397260273972712E-2</v>
      </c>
      <c r="AJ892" s="17">
        <f t="shared" ca="1" si="740"/>
        <v>2.7095681625740831E-2</v>
      </c>
      <c r="AK892" s="17">
        <f t="shared" ca="1" si="741"/>
        <v>2.7327070879590076E-2</v>
      </c>
      <c r="AL892" s="17">
        <f t="shared" ca="1" si="742"/>
        <v>2.3339317773788171E-2</v>
      </c>
      <c r="AM892" s="17">
        <f t="shared" ca="1" si="743"/>
        <v>3.4338358458961382E-2</v>
      </c>
      <c r="AN892" s="17">
        <f t="shared" ca="1" si="744"/>
        <v>6.9195284469502738E-2</v>
      </c>
      <c r="AO892" s="17">
        <f t="shared" ca="1" si="745"/>
        <v>0.29435483870967749</v>
      </c>
      <c r="AP892" s="17">
        <f t="shared" ca="1" si="746"/>
        <v>0.10064743967039425</v>
      </c>
      <c r="AQ892" s="17">
        <f t="shared" ca="1" si="747"/>
        <v>6.2719518314099387E-2</v>
      </c>
      <c r="AS892" s="17">
        <f t="shared" ca="1" si="748"/>
        <v>8.6344829255342148E-2</v>
      </c>
      <c r="AT892" s="17">
        <f t="shared" ca="1" si="749"/>
        <v>0.16595089390046502</v>
      </c>
      <c r="AU892" s="17">
        <f t="shared" ca="1" si="750"/>
        <v>5.038923875512924E-2</v>
      </c>
      <c r="AV892" s="17">
        <f t="shared" ca="1" si="751"/>
        <v>5.4548605774905612E-2</v>
      </c>
      <c r="AW892" s="17">
        <f t="shared" ca="1" si="752"/>
        <v>8.4165784733939875E-2</v>
      </c>
      <c r="AX892" s="17">
        <f t="shared" ca="1" si="753"/>
        <v>5.8079950047703166E-2</v>
      </c>
      <c r="AY892" s="17">
        <f t="shared" ca="1" si="754"/>
        <v>0.10629375520424378</v>
      </c>
      <c r="AZ892" s="17">
        <f t="shared" ca="1" si="755"/>
        <v>6.5731929893456886E-2</v>
      </c>
      <c r="BA892" s="17">
        <f t="shared" ca="1" si="756"/>
        <v>1.6359578899583394E-2</v>
      </c>
      <c r="BB892" s="17">
        <f t="shared" ca="1" si="757"/>
        <v>0.2648521889678328</v>
      </c>
      <c r="BC892" s="17">
        <f t="shared" ca="1" si="758"/>
        <v>1.075816272347403</v>
      </c>
      <c r="BD892" s="17">
        <f t="shared" ca="1" si="759"/>
        <v>0.55348541659791528</v>
      </c>
      <c r="BE892" s="17">
        <f t="shared" ca="1" si="760"/>
        <v>0.2231112428115738</v>
      </c>
      <c r="BG892" s="17">
        <f t="shared" ca="1" si="761"/>
        <v>6.1735299488677509E-2</v>
      </c>
      <c r="BH892" s="17">
        <f t="shared" ca="1" si="762"/>
        <v>0.10852141512546321</v>
      </c>
      <c r="BI892" s="17">
        <f t="shared" ca="1" si="763"/>
        <v>4.0264456242204538E-2</v>
      </c>
      <c r="BJ892" s="17">
        <f t="shared" ca="1" si="764"/>
        <v>4.2530382387284682E-2</v>
      </c>
      <c r="BK892" s="17">
        <f t="shared" ca="1" si="765"/>
        <v>5.7354894561891578E-2</v>
      </c>
      <c r="BL892" s="17">
        <f t="shared" ca="1" si="766"/>
        <v>4.6049469783789876E-2</v>
      </c>
      <c r="BM892" s="17">
        <f t="shared" ca="1" si="767"/>
        <v>7.3660103225634099E-2</v>
      </c>
      <c r="BN892" s="17">
        <f t="shared" ca="1" si="768"/>
        <v>4.9106007657602202E-2</v>
      </c>
      <c r="BO892" s="17">
        <f t="shared" ca="1" si="769"/>
        <v>1.8054621085907163E-2</v>
      </c>
      <c r="BP892" s="17">
        <f t="shared" ca="1" si="770"/>
        <v>0.1767116134463369</v>
      </c>
      <c r="BQ892" s="17">
        <f t="shared" ca="1" si="771"/>
        <v>0.85454876033057858</v>
      </c>
      <c r="BR892" s="17">
        <f t="shared" ca="1" si="772"/>
        <v>0.372832143014177</v>
      </c>
      <c r="BS892" s="17">
        <f t="shared" ca="1" si="773"/>
        <v>0.13849437532120623</v>
      </c>
      <c r="BX892">
        <f>IF('Macrobond Imports'!FG891="","",'Macrobond Imports'!FG891)</f>
        <v>186.6</v>
      </c>
      <c r="BY892">
        <f>IF('Macrobond Imports'!AI891="","",'Macrobond Imports'!AI891)</f>
        <v>122.5</v>
      </c>
      <c r="CA892" s="37">
        <f t="shared" ca="1" si="774"/>
        <v>0.57601351351351338</v>
      </c>
      <c r="CB892" s="37">
        <f t="shared" ca="1" si="775"/>
        <v>-3.0087094220110799E-2</v>
      </c>
    </row>
    <row r="893" spans="1:80" x14ac:dyDescent="0.25">
      <c r="A893" s="10">
        <f>IF('Macrobond Imports'!A892="","",'Macrobond Imports'!A892)</f>
        <v>44256</v>
      </c>
      <c r="B893" s="9">
        <f>IF('Macrobond Imports'!B892="","",'Macrobond Imports'!B892)</f>
        <v>122.8</v>
      </c>
      <c r="C893" s="9">
        <f>IF('Macrobond Imports'!C892="","",'Macrobond Imports'!C892)</f>
        <v>121.1</v>
      </c>
      <c r="D893" s="9">
        <f>IF('Macrobond Imports'!Z892="","",'Macrobond Imports'!Z892)</f>
        <v>123.2</v>
      </c>
      <c r="E893" s="9">
        <f>IF('Macrobond Imports'!BH892="","",'Macrobond Imports'!BH892)</f>
        <v>121.9</v>
      </c>
      <c r="F893" s="9">
        <f>IF('Macrobond Imports'!BJ892="","",'Macrobond Imports'!BJ892)</f>
        <v>120.9</v>
      </c>
      <c r="G893" s="9">
        <f>IF('Macrobond Imports'!BK892="","",'Macrobond Imports'!BK892)</f>
        <v>121.8</v>
      </c>
      <c r="H893" s="9">
        <f>IF('Macrobond Imports'!BL892="","",'Macrobond Imports'!BL892)</f>
        <v>121.2</v>
      </c>
      <c r="I893" s="9">
        <f>IF('Macrobond Imports'!BS892="","",'Macrobond Imports'!BS892)</f>
        <v>114.7</v>
      </c>
      <c r="J893" s="9">
        <f>IF('Macrobond Imports'!AA892="","",'Macrobond Imports'!AA892)</f>
        <v>123.6</v>
      </c>
      <c r="K893" s="9">
        <f>IF('Macrobond Imports'!DF892="","",'Macrobond Imports'!DF892)</f>
        <v>215.9</v>
      </c>
      <c r="L893" s="9">
        <f>IF('Macrobond Imports'!EA892="","",'Macrobond Imports'!EA892)</f>
        <v>214.7</v>
      </c>
      <c r="M893" s="9">
        <f>IF('Macrobond Imports'!FA892="","",'Macrobond Imports'!FA892)</f>
        <v>202</v>
      </c>
      <c r="N893" s="9">
        <f>IF('Macrobond Imports'!FC892="","",'Macrobond Imports'!FC892)</f>
        <v>217.4</v>
      </c>
      <c r="P893" s="16">
        <f t="shared" si="721"/>
        <v>44256</v>
      </c>
      <c r="Q893" s="17">
        <f t="shared" si="722"/>
        <v>6.5573770491802463E-3</v>
      </c>
      <c r="R893" s="17">
        <f t="shared" si="723"/>
        <v>1.3389121338912124E-2</v>
      </c>
      <c r="S893" s="17">
        <f t="shared" si="724"/>
        <v>3.2573289902280145E-3</v>
      </c>
      <c r="T893" s="17">
        <f t="shared" si="725"/>
        <v>4.9464138499588639E-3</v>
      </c>
      <c r="U893" s="17">
        <f t="shared" si="726"/>
        <v>7.5000000000000622E-3</v>
      </c>
      <c r="V893" s="17">
        <f t="shared" si="727"/>
        <v>4.1220115416322756E-3</v>
      </c>
      <c r="W893" s="17">
        <f t="shared" si="728"/>
        <v>7.4812967581048273E-3</v>
      </c>
      <c r="X893" s="17">
        <f t="shared" si="729"/>
        <v>6.1403508771931126E-3</v>
      </c>
      <c r="Y893" s="17">
        <f t="shared" si="730"/>
        <v>8.0971659919026884E-4</v>
      </c>
      <c r="Z893" s="17">
        <f t="shared" si="731"/>
        <v>3.4995206136145818E-2</v>
      </c>
      <c r="AA893" s="17">
        <f t="shared" si="732"/>
        <v>-4.4503782821539883E-2</v>
      </c>
      <c r="AB893" s="17">
        <f t="shared" si="733"/>
        <v>8.0213903743315607E-2</v>
      </c>
      <c r="AC893" s="17">
        <f t="shared" si="734"/>
        <v>2.6440037771482405E-2</v>
      </c>
      <c r="AE893" s="17">
        <f t="shared" ca="1" si="735"/>
        <v>4.067796610169494E-2</v>
      </c>
      <c r="AF893" s="17">
        <f t="shared" ca="1" si="736"/>
        <v>6.7901234567901092E-2</v>
      </c>
      <c r="AG893" s="17">
        <f t="shared" ca="1" si="737"/>
        <v>2.8380634390651194E-2</v>
      </c>
      <c r="AH893" s="17">
        <f t="shared" ca="1" si="738"/>
        <v>3.0431107354184306E-2</v>
      </c>
      <c r="AI893" s="17">
        <f t="shared" ca="1" si="739"/>
        <v>4.0447504302925985E-2</v>
      </c>
      <c r="AJ893" s="17">
        <f t="shared" ca="1" si="740"/>
        <v>3.0456852791878042E-2</v>
      </c>
      <c r="AK893" s="17">
        <f t="shared" ca="1" si="741"/>
        <v>4.3927648578811374E-2</v>
      </c>
      <c r="AL893" s="17">
        <f t="shared" ca="1" si="742"/>
        <v>3.1474820143884807E-2</v>
      </c>
      <c r="AM893" s="17">
        <f t="shared" ca="1" si="743"/>
        <v>2.5726141078838083E-2</v>
      </c>
      <c r="AN893" s="17">
        <f t="shared" ca="1" si="744"/>
        <v>0.1244791666666667</v>
      </c>
      <c r="AO893" s="17">
        <f t="shared" ca="1" si="745"/>
        <v>0.34946574481458192</v>
      </c>
      <c r="AP893" s="17">
        <f t="shared" ca="1" si="746"/>
        <v>0.28826530612244894</v>
      </c>
      <c r="AQ893" s="17">
        <f t="shared" ca="1" si="747"/>
        <v>9.2462311557788945E-2</v>
      </c>
      <c r="AS893" s="17">
        <f t="shared" ca="1" si="748"/>
        <v>9.6651111234567377E-2</v>
      </c>
      <c r="AT893" s="17">
        <f t="shared" ca="1" si="749"/>
        <v>0.16754296438453387</v>
      </c>
      <c r="AU893" s="17">
        <f t="shared" ca="1" si="750"/>
        <v>6.414210634653017E-2</v>
      </c>
      <c r="AV893" s="17">
        <f t="shared" ca="1" si="751"/>
        <v>6.8410358787974301E-2</v>
      </c>
      <c r="AW893" s="17">
        <f t="shared" ca="1" si="752"/>
        <v>9.454922363310958E-2</v>
      </c>
      <c r="AX893" s="17">
        <f t="shared" ca="1" si="753"/>
        <v>7.2043854486183001E-2</v>
      </c>
      <c r="AY893" s="17">
        <f t="shared" ca="1" si="754"/>
        <v>0.10920262544412784</v>
      </c>
      <c r="AZ893" s="17">
        <f t="shared" ca="1" si="755"/>
        <v>7.6713379027479212E-2</v>
      </c>
      <c r="BA893" s="17">
        <f t="shared" ca="1" si="756"/>
        <v>4.3201144528316027E-2</v>
      </c>
      <c r="BB893" s="17">
        <f t="shared" ca="1" si="757"/>
        <v>0.34716161711361671</v>
      </c>
      <c r="BC893" s="17">
        <f t="shared" ca="1" si="758"/>
        <v>0.60329964449959506</v>
      </c>
      <c r="BD893" s="17">
        <f t="shared" ca="1" si="759"/>
        <v>0.74313087294820512</v>
      </c>
      <c r="BE893" s="17">
        <f t="shared" ca="1" si="760"/>
        <v>0.28222633522637142</v>
      </c>
      <c r="BG893" s="17">
        <f t="shared" ca="1" si="761"/>
        <v>6.8473738507408788E-2</v>
      </c>
      <c r="BH893" s="17">
        <f t="shared" ca="1" si="762"/>
        <v>0.12646317136512497</v>
      </c>
      <c r="BI893" s="17">
        <f t="shared" ca="1" si="763"/>
        <v>4.3582529585351359E-2</v>
      </c>
      <c r="BJ893" s="17">
        <f t="shared" ca="1" si="764"/>
        <v>4.7572015416491364E-2</v>
      </c>
      <c r="BK893" s="17">
        <f t="shared" ca="1" si="765"/>
        <v>6.7777777777777937E-2</v>
      </c>
      <c r="BL893" s="17">
        <f t="shared" ca="1" si="766"/>
        <v>4.9375371802498513E-2</v>
      </c>
      <c r="BM893" s="17">
        <f t="shared" ca="1" si="767"/>
        <v>7.8607727942585637E-2</v>
      </c>
      <c r="BN893" s="17">
        <f t="shared" ca="1" si="768"/>
        <v>5.2551195112663152E-2</v>
      </c>
      <c r="BO893" s="17">
        <f t="shared" ca="1" si="769"/>
        <v>2.8086201454815773E-2</v>
      </c>
      <c r="BP893" s="17">
        <f t="shared" ca="1" si="770"/>
        <v>0.24492545186253478</v>
      </c>
      <c r="BQ893" s="17">
        <f t="shared" ca="1" si="771"/>
        <v>0.53308382855143521</v>
      </c>
      <c r="BR893" s="17">
        <f t="shared" ca="1" si="772"/>
        <v>0.6119901346393386</v>
      </c>
      <c r="BS893" s="17">
        <f t="shared" ca="1" si="773"/>
        <v>0.17803225266942335</v>
      </c>
      <c r="BX893">
        <f>IF('Macrobond Imports'!FG892="","",'Macrobond Imports'!FG892)</f>
        <v>161.6</v>
      </c>
      <c r="BY893">
        <f>IF('Macrobond Imports'!AI892="","",'Macrobond Imports'!AI892)</f>
        <v>124.3</v>
      </c>
      <c r="CA893" s="37">
        <f t="shared" ca="1" si="774"/>
        <v>0.70644139387539595</v>
      </c>
      <c r="CB893" s="37">
        <f t="shared" ca="1" si="775"/>
        <v>1.3866231647634564E-2</v>
      </c>
    </row>
    <row r="894" spans="1:80" x14ac:dyDescent="0.25">
      <c r="A894" s="10">
        <f>IF('Macrobond Imports'!A893="","",'Macrobond Imports'!A893)</f>
        <v>44287</v>
      </c>
      <c r="B894" s="9">
        <f>IF('Macrobond Imports'!B893="","",'Macrobond Imports'!B893)</f>
        <v>124</v>
      </c>
      <c r="C894" s="9">
        <f>IF('Macrobond Imports'!C893="","",'Macrobond Imports'!C893)</f>
        <v>122</v>
      </c>
      <c r="D894" s="9">
        <f>IF('Macrobond Imports'!Z893="","",'Macrobond Imports'!Z893)</f>
        <v>124.6</v>
      </c>
      <c r="E894" s="9">
        <f>IF('Macrobond Imports'!BH893="","",'Macrobond Imports'!BH893)</f>
        <v>123.2</v>
      </c>
      <c r="F894" s="9">
        <f>IF('Macrobond Imports'!BJ893="","",'Macrobond Imports'!BJ893)</f>
        <v>122.1</v>
      </c>
      <c r="G894" s="9">
        <f>IF('Macrobond Imports'!BK893="","",'Macrobond Imports'!BK893)</f>
        <v>123.2</v>
      </c>
      <c r="H894" s="9">
        <f>IF('Macrobond Imports'!BL893="","",'Macrobond Imports'!BL893)</f>
        <v>122.1</v>
      </c>
      <c r="I894" s="9">
        <f>IF('Macrobond Imports'!BS893="","",'Macrobond Imports'!BS893)</f>
        <v>115.6</v>
      </c>
      <c r="J894" s="9">
        <f>IF('Macrobond Imports'!AA893="","",'Macrobond Imports'!AA893)</f>
        <v>126.3</v>
      </c>
      <c r="K894" s="9">
        <f>IF('Macrobond Imports'!DF893="","",'Macrobond Imports'!DF893)</f>
        <v>219.9</v>
      </c>
      <c r="L894" s="9">
        <f>IF('Macrobond Imports'!EA893="","",'Macrobond Imports'!EA893)</f>
        <v>217.2</v>
      </c>
      <c r="M894" s="9">
        <f>IF('Macrobond Imports'!FA893="","",'Macrobond Imports'!FA893)</f>
        <v>196.1</v>
      </c>
      <c r="N894" s="9">
        <f>IF('Macrobond Imports'!FC893="","",'Macrobond Imports'!FC893)</f>
        <v>224</v>
      </c>
      <c r="P894" s="16">
        <f t="shared" si="721"/>
        <v>44287</v>
      </c>
      <c r="Q894" s="17">
        <f t="shared" si="722"/>
        <v>9.7719869706840434E-3</v>
      </c>
      <c r="R894" s="17">
        <f t="shared" si="723"/>
        <v>7.4318744838977047E-3</v>
      </c>
      <c r="S894" s="17">
        <f t="shared" si="724"/>
        <v>1.1363636363636243E-2</v>
      </c>
      <c r="T894" s="17">
        <f t="shared" si="725"/>
        <v>1.066447908121404E-2</v>
      </c>
      <c r="U894" s="17">
        <f t="shared" si="726"/>
        <v>9.9255583126549585E-3</v>
      </c>
      <c r="V894" s="17">
        <f t="shared" si="727"/>
        <v>1.1494252873563315E-2</v>
      </c>
      <c r="W894" s="17">
        <f t="shared" si="728"/>
        <v>7.4257425742574323E-3</v>
      </c>
      <c r="X894" s="17">
        <f t="shared" si="729"/>
        <v>7.8465562336529349E-3</v>
      </c>
      <c r="Y894" s="17">
        <f t="shared" si="730"/>
        <v>2.1844660194174859E-2</v>
      </c>
      <c r="Z894" s="17">
        <f t="shared" si="731"/>
        <v>1.8527095877721056E-2</v>
      </c>
      <c r="AA894" s="17">
        <f t="shared" si="732"/>
        <v>1.1644154634373516E-2</v>
      </c>
      <c r="AB894" s="17">
        <f t="shared" si="733"/>
        <v>-2.9207920792079234E-2</v>
      </c>
      <c r="AC894" s="17">
        <f t="shared" si="734"/>
        <v>3.0358785648574083E-2</v>
      </c>
      <c r="AE894" s="17">
        <f t="shared" ca="1" si="735"/>
        <v>6.3464837049742817E-2</v>
      </c>
      <c r="AF894" s="17">
        <f t="shared" ca="1" si="736"/>
        <v>0.10607434270172256</v>
      </c>
      <c r="AG894" s="17">
        <f t="shared" ca="1" si="737"/>
        <v>4.4425817267393031E-2</v>
      </c>
      <c r="AH894" s="17">
        <f t="shared" ca="1" si="738"/>
        <v>4.495335029686176E-2</v>
      </c>
      <c r="AI894" s="17">
        <f t="shared" ca="1" si="739"/>
        <v>6.3588850174215894E-2</v>
      </c>
      <c r="AJ894" s="17">
        <f t="shared" ca="1" si="740"/>
        <v>4.6728971962616717E-2</v>
      </c>
      <c r="AK894" s="17">
        <f t="shared" ca="1" si="741"/>
        <v>7.1052631578947256E-2</v>
      </c>
      <c r="AL894" s="17">
        <f t="shared" ca="1" si="742"/>
        <v>4.8050770625566619E-2</v>
      </c>
      <c r="AM894" s="17">
        <f t="shared" ca="1" si="743"/>
        <v>3.7797863599013937E-2</v>
      </c>
      <c r="AN894" s="17">
        <f t="shared" ca="1" si="744"/>
        <v>0.18608414239482207</v>
      </c>
      <c r="AO894" s="17">
        <f t="shared" ca="1" si="745"/>
        <v>0.59237536656891487</v>
      </c>
      <c r="AP894" s="17">
        <f t="shared" ca="1" si="746"/>
        <v>0.45582776540460279</v>
      </c>
      <c r="AQ894" s="17">
        <f t="shared" ca="1" si="747"/>
        <v>0.14227434982151976</v>
      </c>
      <c r="AS894" s="17">
        <f t="shared" ca="1" si="748"/>
        <v>9.5661146564339106E-2</v>
      </c>
      <c r="AT894" s="17">
        <f t="shared" ca="1" si="749"/>
        <v>0.14264492078761992</v>
      </c>
      <c r="AU894" s="17">
        <f t="shared" ca="1" si="750"/>
        <v>7.7373629208692174E-2</v>
      </c>
      <c r="AV894" s="17">
        <f t="shared" ca="1" si="751"/>
        <v>7.8295090520765998E-2</v>
      </c>
      <c r="AW894" s="17">
        <f t="shared" ca="1" si="752"/>
        <v>9.3566879956152205E-2</v>
      </c>
      <c r="AX894" s="17">
        <f t="shared" ca="1" si="753"/>
        <v>8.5459817322140808E-2</v>
      </c>
      <c r="AY894" s="17">
        <f t="shared" ca="1" si="754"/>
        <v>9.3566879956152205E-2</v>
      </c>
      <c r="AZ894" s="17">
        <f t="shared" ca="1" si="755"/>
        <v>7.2304209387260121E-2</v>
      </c>
      <c r="BA894" s="17">
        <f t="shared" ca="1" si="756"/>
        <v>0.10810570418549226</v>
      </c>
      <c r="BB894" s="17">
        <f t="shared" ca="1" si="757"/>
        <v>0.35811579911900115</v>
      </c>
      <c r="BC894" s="17">
        <f t="shared" ca="1" si="758"/>
        <v>0.35001651632750641</v>
      </c>
      <c r="BD894" s="17">
        <f t="shared" ca="1" si="759"/>
        <v>0.44367359222098601</v>
      </c>
      <c r="BE894" s="17">
        <f t="shared" ca="1" si="760"/>
        <v>0.34764069195429848</v>
      </c>
      <c r="BG894" s="17">
        <f t="shared" ca="1" si="761"/>
        <v>7.8536176134721414E-2</v>
      </c>
      <c r="BH894" s="17">
        <f t="shared" ca="1" si="762"/>
        <v>0.13529490284319534</v>
      </c>
      <c r="BI894" s="17">
        <f t="shared" ca="1" si="763"/>
        <v>5.3413091092661347E-2</v>
      </c>
      <c r="BJ894" s="17">
        <f t="shared" ca="1" si="764"/>
        <v>5.933449608426522E-2</v>
      </c>
      <c r="BK894" s="17">
        <f t="shared" ca="1" si="765"/>
        <v>7.983051154368459E-2</v>
      </c>
      <c r="BL894" s="17">
        <f t="shared" ca="1" si="766"/>
        <v>6.1106699030212042E-2</v>
      </c>
      <c r="BM894" s="17">
        <f t="shared" ca="1" si="767"/>
        <v>8.9079552925706462E-2</v>
      </c>
      <c r="BN894" s="17">
        <f t="shared" ca="1" si="768"/>
        <v>6.5318877551020282E-2</v>
      </c>
      <c r="BO894" s="17">
        <f t="shared" ca="1" si="769"/>
        <v>4.2478968009415752E-2</v>
      </c>
      <c r="BP894" s="17">
        <f t="shared" ca="1" si="770"/>
        <v>0.27038664607328577</v>
      </c>
      <c r="BQ894" s="17">
        <f t="shared" ca="1" si="771"/>
        <v>0.51780163819920921</v>
      </c>
      <c r="BR894" s="17">
        <f t="shared" ca="1" si="772"/>
        <v>0.44914892406320206</v>
      </c>
      <c r="BS894" s="17">
        <f t="shared" ca="1" si="773"/>
        <v>0.24318615012929601</v>
      </c>
      <c r="BX894">
        <f>IF('Macrobond Imports'!FG893="","",'Macrobond Imports'!FG893)</f>
        <v>153.69999999999999</v>
      </c>
      <c r="BY894">
        <f>IF('Macrobond Imports'!AI893="","",'Macrobond Imports'!AI893)</f>
        <v>128.4</v>
      </c>
      <c r="CA894" s="37">
        <f t="shared" ca="1" si="774"/>
        <v>1.1678420310296187</v>
      </c>
      <c r="CB894" s="37">
        <f t="shared" ca="1" si="775"/>
        <v>8.9058524173027953E-2</v>
      </c>
    </row>
    <row r="895" spans="1:80" x14ac:dyDescent="0.25">
      <c r="A895" s="10">
        <f>IF('Macrobond Imports'!A894="","",'Macrobond Imports'!A894)</f>
        <v>44317</v>
      </c>
      <c r="B895" s="9">
        <f>IF('Macrobond Imports'!B894="","",'Macrobond Imports'!B894)</f>
        <v>125.3</v>
      </c>
      <c r="C895" s="9">
        <f>IF('Macrobond Imports'!C894="","",'Macrobond Imports'!C894)</f>
        <v>124</v>
      </c>
      <c r="D895" s="9">
        <f>IF('Macrobond Imports'!Z894="","",'Macrobond Imports'!Z894)</f>
        <v>125.5</v>
      </c>
      <c r="E895" s="9">
        <f>IF('Macrobond Imports'!BH894="","",'Macrobond Imports'!BH894)</f>
        <v>124.2</v>
      </c>
      <c r="F895" s="9">
        <f>IF('Macrobond Imports'!BJ894="","",'Macrobond Imports'!BJ894)</f>
        <v>123.1</v>
      </c>
      <c r="G895" s="9">
        <f>IF('Macrobond Imports'!BK894="","",'Macrobond Imports'!BK894)</f>
        <v>124.3</v>
      </c>
      <c r="H895" s="9">
        <f>IF('Macrobond Imports'!BL894="","",'Macrobond Imports'!BL894)</f>
        <v>123.1</v>
      </c>
      <c r="I895" s="9">
        <f>IF('Macrobond Imports'!BS894="","",'Macrobond Imports'!BS894)</f>
        <v>116.2</v>
      </c>
      <c r="J895" s="9">
        <f>IF('Macrobond Imports'!AA894="","",'Macrobond Imports'!AA894)</f>
        <v>128.4</v>
      </c>
      <c r="K895" s="9">
        <f>IF('Macrobond Imports'!DF894="","",'Macrobond Imports'!DF894)</f>
        <v>226.8</v>
      </c>
      <c r="L895" s="9">
        <f>IF('Macrobond Imports'!EA894="","",'Macrobond Imports'!EA894)</f>
        <v>234.1</v>
      </c>
      <c r="M895" s="9">
        <f>IF('Macrobond Imports'!FA894="","",'Macrobond Imports'!FA894)</f>
        <v>205.9</v>
      </c>
      <c r="N895" s="9">
        <f>IF('Macrobond Imports'!FC894="","",'Macrobond Imports'!FC894)</f>
        <v>230</v>
      </c>
      <c r="P895" s="16">
        <f t="shared" si="721"/>
        <v>44317</v>
      </c>
      <c r="Q895" s="17">
        <f t="shared" si="722"/>
        <v>1.0483870967741948E-2</v>
      </c>
      <c r="R895" s="17">
        <f t="shared" si="723"/>
        <v>1.6393442622950838E-2</v>
      </c>
      <c r="S895" s="17">
        <f t="shared" si="724"/>
        <v>7.2231139646870002E-3</v>
      </c>
      <c r="T895" s="17">
        <f t="shared" si="725"/>
        <v>8.116883116883189E-3</v>
      </c>
      <c r="U895" s="17">
        <f t="shared" si="726"/>
        <v>8.1900081900081467E-3</v>
      </c>
      <c r="V895" s="17">
        <f t="shared" si="727"/>
        <v>8.9285714285713969E-3</v>
      </c>
      <c r="W895" s="17">
        <f t="shared" si="728"/>
        <v>8.1900081900081467E-3</v>
      </c>
      <c r="X895" s="17">
        <f t="shared" si="729"/>
        <v>5.1903114186850896E-3</v>
      </c>
      <c r="Y895" s="17">
        <f t="shared" si="730"/>
        <v>1.6627078384798155E-2</v>
      </c>
      <c r="Z895" s="17">
        <f t="shared" si="731"/>
        <v>3.1377899045020419E-2</v>
      </c>
      <c r="AA895" s="17">
        <f t="shared" si="732"/>
        <v>7.7808471454880346E-2</v>
      </c>
      <c r="AB895" s="17">
        <f t="shared" si="733"/>
        <v>4.9974502804691623E-2</v>
      </c>
      <c r="AC895" s="17">
        <f t="shared" si="734"/>
        <v>2.6785714285714191E-2</v>
      </c>
      <c r="AE895" s="17">
        <f t="shared" ca="1" si="735"/>
        <v>6.9112627986348096E-2</v>
      </c>
      <c r="AF895" s="17">
        <f t="shared" ca="1" si="736"/>
        <v>0.10813226094727435</v>
      </c>
      <c r="AG895" s="17">
        <f t="shared" ca="1" si="737"/>
        <v>5.1088777219430392E-2</v>
      </c>
      <c r="AH895" s="17">
        <f t="shared" ca="1" si="738"/>
        <v>5.3435114503816772E-2</v>
      </c>
      <c r="AI895" s="17">
        <f t="shared" ca="1" si="739"/>
        <v>7.0434782608695512E-2</v>
      </c>
      <c r="AJ895" s="17">
        <f t="shared" ca="1" si="740"/>
        <v>5.2497883149873026E-2</v>
      </c>
      <c r="AK895" s="17">
        <f t="shared" ca="1" si="741"/>
        <v>7.1366405570060909E-2</v>
      </c>
      <c r="AL895" s="17">
        <f t="shared" ca="1" si="742"/>
        <v>5.2536231884057871E-2</v>
      </c>
      <c r="AM895" s="17">
        <f t="shared" ca="1" si="743"/>
        <v>5.6790123456790242E-2</v>
      </c>
      <c r="AN895" s="17">
        <f t="shared" ca="1" si="744"/>
        <v>0.22264150943396221</v>
      </c>
      <c r="AO895" s="17">
        <f t="shared" ca="1" si="745"/>
        <v>0.57114093959731549</v>
      </c>
      <c r="AP895" s="17">
        <f t="shared" ca="1" si="746"/>
        <v>0.53771471247199409</v>
      </c>
      <c r="AQ895" s="17">
        <f t="shared" ca="1" si="747"/>
        <v>0.18009235505387378</v>
      </c>
      <c r="AS895" s="17">
        <f t="shared" ca="1" si="748"/>
        <v>0.11266636858723467</v>
      </c>
      <c r="AT895" s="17">
        <f t="shared" ca="1" si="749"/>
        <v>0.15935147665927762</v>
      </c>
      <c r="AU895" s="17">
        <f t="shared" ca="1" si="750"/>
        <v>9.0891194087411309E-2</v>
      </c>
      <c r="AV895" s="17">
        <f t="shared" ca="1" si="751"/>
        <v>9.911511394317829E-2</v>
      </c>
      <c r="AW895" s="17">
        <f t="shared" ca="1" si="752"/>
        <v>0.10740690601900105</v>
      </c>
      <c r="AX895" s="17">
        <f t="shared" ca="1" si="753"/>
        <v>0.10265921462054961</v>
      </c>
      <c r="AY895" s="17">
        <f t="shared" ca="1" si="754"/>
        <v>9.6401705333777787E-2</v>
      </c>
      <c r="AZ895" s="17">
        <f t="shared" ca="1" si="755"/>
        <v>7.9456403243993723E-2</v>
      </c>
      <c r="BA895" s="17">
        <f t="shared" ca="1" si="756"/>
        <v>0.16840192695008138</v>
      </c>
      <c r="BB895" s="17">
        <f t="shared" ca="1" si="757"/>
        <v>0.39738148458871581</v>
      </c>
      <c r="BC895" s="17">
        <f t="shared" ca="1" si="758"/>
        <v>0.1781304070973122</v>
      </c>
      <c r="BD895" s="17">
        <f t="shared" ca="1" si="759"/>
        <v>0.46980242752955648</v>
      </c>
      <c r="BE895" s="17">
        <f t="shared" ca="1" si="760"/>
        <v>0.39061695755367642</v>
      </c>
      <c r="BG895" s="17">
        <f t="shared" ca="1" si="761"/>
        <v>9.9426830762766594E-2</v>
      </c>
      <c r="BH895" s="17">
        <f t="shared" ca="1" si="762"/>
        <v>0.16264650283553883</v>
      </c>
      <c r="BI895" s="17">
        <f t="shared" ca="1" si="763"/>
        <v>7.0448677388200931E-2</v>
      </c>
      <c r="BJ895" s="17">
        <f t="shared" ca="1" si="764"/>
        <v>7.6601277630165665E-2</v>
      </c>
      <c r="BK895" s="17">
        <f t="shared" ca="1" si="765"/>
        <v>9.5724726965616291E-2</v>
      </c>
      <c r="BL895" s="17">
        <f t="shared" ca="1" si="766"/>
        <v>8.0139623717855324E-2</v>
      </c>
      <c r="BM895" s="17">
        <f t="shared" ca="1" si="767"/>
        <v>0.10133662420081269</v>
      </c>
      <c r="BN895" s="17">
        <f t="shared" ca="1" si="768"/>
        <v>7.2572214755291187E-2</v>
      </c>
      <c r="BO895" s="17">
        <f t="shared" ca="1" si="769"/>
        <v>8.9732302201070979E-2</v>
      </c>
      <c r="BP895" s="17">
        <f t="shared" ca="1" si="770"/>
        <v>0.32946644546041726</v>
      </c>
      <c r="BQ895" s="17">
        <f t="shared" ca="1" si="771"/>
        <v>0.56383575544232589</v>
      </c>
      <c r="BR895" s="17">
        <f t="shared" ca="1" si="772"/>
        <v>0.5110647360213858</v>
      </c>
      <c r="BS895" s="17">
        <f t="shared" ca="1" si="773"/>
        <v>0.30417760877432909</v>
      </c>
      <c r="BX895">
        <f>IF('Macrobond Imports'!FG894="","",'Macrobond Imports'!FG894)</f>
        <v>166.5</v>
      </c>
      <c r="BY895">
        <f>IF('Macrobond Imports'!AI894="","",'Macrobond Imports'!AI894)</f>
        <v>128.4</v>
      </c>
      <c r="CA895" s="37">
        <f t="shared" ca="1" si="774"/>
        <v>0.97041420118343202</v>
      </c>
      <c r="CB895" s="37">
        <f t="shared" ca="1" si="775"/>
        <v>7.6278290025146855E-2</v>
      </c>
    </row>
    <row r="896" spans="1:80" x14ac:dyDescent="0.25">
      <c r="A896" s="10">
        <f>IF('Macrobond Imports'!A895="","",'Macrobond Imports'!A895)</f>
        <v>44348</v>
      </c>
      <c r="B896" s="9">
        <f>IF('Macrobond Imports'!B895="","",'Macrobond Imports'!B895)</f>
        <v>126.2</v>
      </c>
      <c r="C896" s="9">
        <f>IF('Macrobond Imports'!C895="","",'Macrobond Imports'!C895)</f>
        <v>125.6</v>
      </c>
      <c r="D896" s="9">
        <f>IF('Macrobond Imports'!Z895="","",'Macrobond Imports'!Z895)</f>
        <v>126.1</v>
      </c>
      <c r="E896" s="9">
        <f>IF('Macrobond Imports'!BH895="","",'Macrobond Imports'!BH895)</f>
        <v>124.9</v>
      </c>
      <c r="F896" s="9">
        <f>IF('Macrobond Imports'!BJ895="","",'Macrobond Imports'!BJ895)</f>
        <v>124</v>
      </c>
      <c r="G896" s="9">
        <f>IF('Macrobond Imports'!BK895="","",'Macrobond Imports'!BK895)</f>
        <v>125.1</v>
      </c>
      <c r="H896" s="9">
        <f>IF('Macrobond Imports'!BL895="","",'Macrobond Imports'!BL895)</f>
        <v>124.1</v>
      </c>
      <c r="I896" s="9">
        <f>IF('Macrobond Imports'!BS895="","",'Macrobond Imports'!BS895)</f>
        <v>116.8</v>
      </c>
      <c r="J896" s="9">
        <f>IF('Macrobond Imports'!AA895="","",'Macrobond Imports'!AA895)</f>
        <v>129.4</v>
      </c>
      <c r="K896" s="9">
        <f>IF('Macrobond Imports'!DF895="","",'Macrobond Imports'!DF895)</f>
        <v>230.6</v>
      </c>
      <c r="L896" s="9">
        <f>IF('Macrobond Imports'!EA895="","",'Macrobond Imports'!EA895)</f>
        <v>238.8</v>
      </c>
      <c r="M896" s="9">
        <f>IF('Macrobond Imports'!FA895="","",'Macrobond Imports'!FA895)</f>
        <v>206.7</v>
      </c>
      <c r="N896" s="9">
        <f>IF('Macrobond Imports'!FC895="","",'Macrobond Imports'!FC895)</f>
        <v>234.5</v>
      </c>
      <c r="P896" s="16">
        <f t="shared" si="721"/>
        <v>44348</v>
      </c>
      <c r="Q896" s="17">
        <f t="shared" si="722"/>
        <v>7.1827613727055706E-3</v>
      </c>
      <c r="R896" s="17">
        <f t="shared" si="723"/>
        <v>1.2903225806451646E-2</v>
      </c>
      <c r="S896" s="17">
        <f t="shared" si="724"/>
        <v>4.7808764940238113E-3</v>
      </c>
      <c r="T896" s="17">
        <f t="shared" si="725"/>
        <v>5.6360708534621828E-3</v>
      </c>
      <c r="U896" s="17">
        <f t="shared" si="726"/>
        <v>7.3111291632819153E-3</v>
      </c>
      <c r="V896" s="17">
        <f t="shared" si="727"/>
        <v>6.4360418342719328E-3</v>
      </c>
      <c r="W896" s="17">
        <f t="shared" si="728"/>
        <v>8.1234768480908937E-3</v>
      </c>
      <c r="X896" s="17">
        <f t="shared" si="729"/>
        <v>5.1635111876076056E-3</v>
      </c>
      <c r="Y896" s="17">
        <f t="shared" si="730"/>
        <v>7.7881619937694158E-3</v>
      </c>
      <c r="Z896" s="17">
        <f t="shared" si="731"/>
        <v>1.6754850088183337E-2</v>
      </c>
      <c r="AA896" s="17">
        <f t="shared" si="732"/>
        <v>2.0076890217855636E-2</v>
      </c>
      <c r="AB896" s="17">
        <f t="shared" si="733"/>
        <v>3.8853812530352805E-3</v>
      </c>
      <c r="AC896" s="17">
        <f t="shared" si="734"/>
        <v>1.9565217391304346E-2</v>
      </c>
      <c r="AE896" s="17">
        <f t="shared" ca="1" si="735"/>
        <v>7.4042553191489446E-2</v>
      </c>
      <c r="AF896" s="17">
        <f t="shared" ca="1" si="736"/>
        <v>0.11743772241992878</v>
      </c>
      <c r="AG896" s="17">
        <f t="shared" ca="1" si="737"/>
        <v>5.5230125523012541E-2</v>
      </c>
      <c r="AH896" s="17">
        <f t="shared" ca="1" si="738"/>
        <v>5.7578323454699598E-2</v>
      </c>
      <c r="AI896" s="17">
        <f t="shared" ca="1" si="739"/>
        <v>7.2664359861591699E-2</v>
      </c>
      <c r="AJ896" s="17">
        <f t="shared" ca="1" si="740"/>
        <v>6.1068702290076216E-2</v>
      </c>
      <c r="AK896" s="17">
        <f t="shared" ca="1" si="741"/>
        <v>7.725694444444442E-2</v>
      </c>
      <c r="AL896" s="17">
        <f t="shared" ca="1" si="742"/>
        <v>5.6057866184448413E-2</v>
      </c>
      <c r="AM896" s="17">
        <f t="shared" ca="1" si="743"/>
        <v>6.5897858319604596E-2</v>
      </c>
      <c r="AN896" s="17">
        <f t="shared" ca="1" si="744"/>
        <v>0.22986666666666666</v>
      </c>
      <c r="AO896" s="17">
        <f t="shared" ca="1" si="745"/>
        <v>0.52101910828025488</v>
      </c>
      <c r="AP896" s="17">
        <f t="shared" ca="1" si="746"/>
        <v>0.42061855670103077</v>
      </c>
      <c r="AQ896" s="17">
        <f t="shared" ca="1" si="747"/>
        <v>0.19826264690853357</v>
      </c>
      <c r="AS896" s="17">
        <f t="shared" ca="1" si="748"/>
        <v>0.11543419043735925</v>
      </c>
      <c r="AT896" s="17">
        <f t="shared" ca="1" si="749"/>
        <v>0.15712955155431763</v>
      </c>
      <c r="AU896" s="17">
        <f t="shared" ca="1" si="750"/>
        <v>9.7532817407337102E-2</v>
      </c>
      <c r="AV896" s="17">
        <f t="shared" ca="1" si="751"/>
        <v>0.10213534696578019</v>
      </c>
      <c r="AW896" s="17">
        <f t="shared" ca="1" si="752"/>
        <v>0.10657674001627826</v>
      </c>
      <c r="AX896" s="17">
        <f t="shared" ca="1" si="753"/>
        <v>0.11285885438926679</v>
      </c>
      <c r="AY896" s="17">
        <f t="shared" ca="1" si="754"/>
        <v>9.9199815131548963E-2</v>
      </c>
      <c r="AZ896" s="17">
        <f t="shared" ca="1" si="755"/>
        <v>7.5270421722026359E-2</v>
      </c>
      <c r="BA896" s="17">
        <f t="shared" ca="1" si="756"/>
        <v>0.20133248891025235</v>
      </c>
      <c r="BB896" s="17">
        <f t="shared" ca="1" si="757"/>
        <v>0.30144746705953462</v>
      </c>
      <c r="BC896" s="17">
        <f t="shared" ca="1" si="758"/>
        <v>0.53041464200513944</v>
      </c>
      <c r="BD896" s="17">
        <f t="shared" ca="1" si="759"/>
        <v>9.6368195760712538E-2</v>
      </c>
      <c r="BE896" s="17">
        <f t="shared" ca="1" si="760"/>
        <v>0.3537336650252223</v>
      </c>
      <c r="BG896" s="17">
        <f t="shared" ca="1" si="761"/>
        <v>0.10600277777777789</v>
      </c>
      <c r="BH896" s="17">
        <f t="shared" ca="1" si="762"/>
        <v>0.16232459614286476</v>
      </c>
      <c r="BI896" s="17">
        <f t="shared" ca="1" si="763"/>
        <v>8.0708510237744502E-2</v>
      </c>
      <c r="BJ896" s="17">
        <f t="shared" ca="1" si="764"/>
        <v>8.5141843946964668E-2</v>
      </c>
      <c r="BK896" s="17">
        <f t="shared" ca="1" si="765"/>
        <v>0.10054655134404666</v>
      </c>
      <c r="BL896" s="17">
        <f t="shared" ca="1" si="766"/>
        <v>9.2260727005483378E-2</v>
      </c>
      <c r="BM896" s="17">
        <f t="shared" ca="1" si="767"/>
        <v>0.10418989346561891</v>
      </c>
      <c r="BN896" s="17">
        <f t="shared" ca="1" si="768"/>
        <v>7.5991658490262237E-2</v>
      </c>
      <c r="BO896" s="17">
        <f t="shared" ca="1" si="769"/>
        <v>0.11947819424508044</v>
      </c>
      <c r="BP896" s="17">
        <f t="shared" ca="1" si="770"/>
        <v>0.3241072744730098</v>
      </c>
      <c r="BQ896" s="17">
        <f t="shared" ca="1" si="771"/>
        <v>0.56643328982239605</v>
      </c>
      <c r="BR896" s="17">
        <f t="shared" ca="1" si="772"/>
        <v>0.382430197206723</v>
      </c>
      <c r="BS896" s="17">
        <f t="shared" ca="1" si="773"/>
        <v>0.31749495489654733</v>
      </c>
      <c r="BX896">
        <f>IF('Macrobond Imports'!FG895="","",'Macrobond Imports'!FG895)</f>
        <v>175.8</v>
      </c>
      <c r="BY896">
        <f>IF('Macrobond Imports'!AI895="","",'Macrobond Imports'!AI895)</f>
        <v>130.1</v>
      </c>
      <c r="CA896" s="37">
        <f t="shared" ca="1" si="774"/>
        <v>0.80492813141683772</v>
      </c>
      <c r="CB896" s="37">
        <f t="shared" ca="1" si="775"/>
        <v>8.1463009143807108E-2</v>
      </c>
    </row>
    <row r="897" spans="1:80" x14ac:dyDescent="0.25">
      <c r="A897" s="10">
        <f>IF('Macrobond Imports'!A896="","",'Macrobond Imports'!A896)</f>
        <v>44378</v>
      </c>
      <c r="B897" s="9">
        <f>IF('Macrobond Imports'!B896="","",'Macrobond Imports'!B896)</f>
        <v>127.486</v>
      </c>
      <c r="C897" s="9">
        <f>IF('Macrobond Imports'!C896="","",'Macrobond Imports'!C896)</f>
        <v>126.554</v>
      </c>
      <c r="D897" s="9">
        <f>IF('Macrobond Imports'!Z896="","",'Macrobond Imports'!Z896)</f>
        <v>127.48399999999999</v>
      </c>
      <c r="E897" s="9">
        <f>IF('Macrobond Imports'!BH896="","",'Macrobond Imports'!BH896)</f>
        <v>126.26</v>
      </c>
      <c r="F897" s="9">
        <f>IF('Macrobond Imports'!BJ896="","",'Macrobond Imports'!BJ896)</f>
        <v>125.417</v>
      </c>
      <c r="G897" s="9">
        <f>IF('Macrobond Imports'!BK896="","",'Macrobond Imports'!BK896)</f>
        <v>126.286</v>
      </c>
      <c r="H897" s="9">
        <f>IF('Macrobond Imports'!BL896="","",'Macrobond Imports'!BL896)</f>
        <v>125.02800000000001</v>
      </c>
      <c r="I897" s="9">
        <f>IF('Macrobond Imports'!BS896="","",'Macrobond Imports'!BS896)</f>
        <v>117.759</v>
      </c>
      <c r="J897" s="9">
        <f>IF('Macrobond Imports'!AA896="","",'Macrobond Imports'!AA896)</f>
        <v>131.91499999999999</v>
      </c>
      <c r="K897" s="9">
        <f>IF('Macrobond Imports'!DF896="","",'Macrobond Imports'!DF896)</f>
        <v>234.15</v>
      </c>
      <c r="L897" s="9">
        <f>IF('Macrobond Imports'!EA896="","",'Macrobond Imports'!EA896)</f>
        <v>248.077</v>
      </c>
      <c r="M897" s="9">
        <f>IF('Macrobond Imports'!FA896="","",'Macrobond Imports'!FA896)</f>
        <v>213.315</v>
      </c>
      <c r="N897" s="9">
        <f>IF('Macrobond Imports'!FC896="","",'Macrobond Imports'!FC896)</f>
        <v>237.751</v>
      </c>
      <c r="P897" s="16">
        <f t="shared" si="721"/>
        <v>44378</v>
      </c>
      <c r="Q897" s="17">
        <f t="shared" si="722"/>
        <v>1.0190174326465851E-2</v>
      </c>
      <c r="R897" s="17">
        <f t="shared" si="723"/>
        <v>7.595541401274053E-3</v>
      </c>
      <c r="S897" s="17">
        <f t="shared" si="724"/>
        <v>1.0975416336240995E-2</v>
      </c>
      <c r="T897" s="17">
        <f t="shared" si="725"/>
        <v>1.0888710968774973E-2</v>
      </c>
      <c r="U897" s="17">
        <f t="shared" si="726"/>
        <v>1.1427419354838708E-2</v>
      </c>
      <c r="V897" s="17">
        <f t="shared" si="727"/>
        <v>9.4804156674661577E-3</v>
      </c>
      <c r="W897" s="17">
        <f t="shared" si="728"/>
        <v>7.477840451248996E-3</v>
      </c>
      <c r="X897" s="17">
        <f t="shared" si="729"/>
        <v>8.2106164383561886E-3</v>
      </c>
      <c r="Y897" s="17">
        <f t="shared" si="730"/>
        <v>1.9435857805254919E-2</v>
      </c>
      <c r="Z897" s="17">
        <f t="shared" si="731"/>
        <v>1.5394622723330587E-2</v>
      </c>
      <c r="AA897" s="17">
        <f t="shared" si="732"/>
        <v>3.8848408710217663E-2</v>
      </c>
      <c r="AB897" s="17">
        <f t="shared" si="733"/>
        <v>3.2002902757619855E-2</v>
      </c>
      <c r="AC897" s="17">
        <f t="shared" si="734"/>
        <v>1.3863539445629014E-2</v>
      </c>
      <c r="AE897" s="17">
        <f t="shared" ca="1" si="735"/>
        <v>7.8561759729272485E-2</v>
      </c>
      <c r="AF897" s="17">
        <f t="shared" ca="1" si="736"/>
        <v>0.11796819787985857</v>
      </c>
      <c r="AG897" s="17">
        <f t="shared" ca="1" si="737"/>
        <v>6.0599001663893537E-2</v>
      </c>
      <c r="AH897" s="17">
        <f t="shared" ca="1" si="738"/>
        <v>6.3689974726200527E-2</v>
      </c>
      <c r="AI897" s="17">
        <f t="shared" ca="1" si="739"/>
        <v>7.7465635738831473E-2</v>
      </c>
      <c r="AJ897" s="17">
        <f t="shared" ca="1" si="740"/>
        <v>6.5704641350210924E-2</v>
      </c>
      <c r="AK897" s="17">
        <f t="shared" ca="1" si="741"/>
        <v>7.9689119170984535E-2</v>
      </c>
      <c r="AL897" s="17">
        <f t="shared" ca="1" si="742"/>
        <v>6.0891891891891925E-2</v>
      </c>
      <c r="AM897" s="17">
        <f t="shared" ca="1" si="743"/>
        <v>7.6857142857142735E-2</v>
      </c>
      <c r="AN897" s="17">
        <f t="shared" ca="1" si="744"/>
        <v>0.23042564372044128</v>
      </c>
      <c r="AO897" s="17">
        <f t="shared" ca="1" si="745"/>
        <v>0.5572944130571249</v>
      </c>
      <c r="AP897" s="17">
        <f t="shared" ca="1" si="746"/>
        <v>0.37978654592496763</v>
      </c>
      <c r="AQ897" s="17">
        <f t="shared" ca="1" si="747"/>
        <v>0.20747079735906548</v>
      </c>
      <c r="AS897" s="17">
        <f t="shared" ca="1" si="748"/>
        <v>0.11728312398220142</v>
      </c>
      <c r="AT897" s="17">
        <f t="shared" ca="1" si="749"/>
        <v>0.15788168174720862</v>
      </c>
      <c r="AU897" s="17">
        <f t="shared" ca="1" si="750"/>
        <v>9.5848600438690035E-2</v>
      </c>
      <c r="AV897" s="17">
        <f t="shared" ca="1" si="751"/>
        <v>0.10311377710681713</v>
      </c>
      <c r="AW897" s="17">
        <f t="shared" ca="1" si="752"/>
        <v>0.11317380187962911</v>
      </c>
      <c r="AX897" s="17">
        <f t="shared" ca="1" si="753"/>
        <v>0.10402268946479909</v>
      </c>
      <c r="AY897" s="17">
        <f t="shared" ca="1" si="754"/>
        <v>9.9427208245138621E-2</v>
      </c>
      <c r="AZ897" s="17">
        <f t="shared" ca="1" si="755"/>
        <v>7.682492554372633E-2</v>
      </c>
      <c r="BA897" s="17">
        <f t="shared" ca="1" si="756"/>
        <v>0.19004483831734542</v>
      </c>
      <c r="BB897" s="17">
        <f t="shared" ca="1" si="757"/>
        <v>0.28551080409639873</v>
      </c>
      <c r="BC897" s="17">
        <f t="shared" ca="1" si="758"/>
        <v>0.70179295577219891</v>
      </c>
      <c r="BD897" s="17">
        <f t="shared" ca="1" si="759"/>
        <v>0.40015207141551312</v>
      </c>
      <c r="BE897" s="17">
        <f t="shared" ca="1" si="760"/>
        <v>0.26910435912212671</v>
      </c>
      <c r="BG897" s="17">
        <f t="shared" ca="1" si="761"/>
        <v>0.10641931863978504</v>
      </c>
      <c r="BH897" s="17">
        <f t="shared" ca="1" si="762"/>
        <v>0.15023807210571682</v>
      </c>
      <c r="BI897" s="17">
        <f t="shared" ca="1" si="763"/>
        <v>8.6571849312274907E-2</v>
      </c>
      <c r="BJ897" s="17">
        <f t="shared" ca="1" si="764"/>
        <v>9.0633838710361347E-2</v>
      </c>
      <c r="BK897" s="17">
        <f t="shared" ca="1" si="765"/>
        <v>0.10332678811421681</v>
      </c>
      <c r="BL897" s="17">
        <f t="shared" ca="1" si="766"/>
        <v>9.4701907747474223E-2</v>
      </c>
      <c r="BM897" s="17">
        <f t="shared" ca="1" si="767"/>
        <v>9.6493128961389951E-2</v>
      </c>
      <c r="BN897" s="17">
        <f t="shared" ca="1" si="768"/>
        <v>7.4562190119147775E-2</v>
      </c>
      <c r="BO897" s="17">
        <f t="shared" ca="1" si="769"/>
        <v>0.14834466671637991</v>
      </c>
      <c r="BP897" s="17">
        <f t="shared" ca="1" si="770"/>
        <v>0.32131469869274132</v>
      </c>
      <c r="BQ897" s="17">
        <f t="shared" ca="1" si="771"/>
        <v>0.51573368296091959</v>
      </c>
      <c r="BR897" s="17">
        <f t="shared" ca="1" si="772"/>
        <v>0.42174631021011866</v>
      </c>
      <c r="BS897" s="17">
        <f t="shared" ca="1" si="773"/>
        <v>0.30778311530985869</v>
      </c>
      <c r="BX897">
        <f>IF('Macrobond Imports'!FG896="","",'Macrobond Imports'!FG896)</f>
        <v>192.83099999999999</v>
      </c>
      <c r="BY897">
        <f>IF('Macrobond Imports'!AI896="","",'Macrobond Imports'!AI896)</f>
        <v>133.56399999999999</v>
      </c>
      <c r="CA897" s="37">
        <f t="shared" ca="1" si="774"/>
        <v>0.96565749235474008</v>
      </c>
      <c r="CB897" s="37">
        <f t="shared" ca="1" si="775"/>
        <v>0.11396163469557963</v>
      </c>
    </row>
    <row r="898" spans="1:80" x14ac:dyDescent="0.25">
      <c r="A898" s="10">
        <f>IF('Macrobond Imports'!A897="","",'Macrobond Imports'!A897)</f>
        <v>44409</v>
      </c>
      <c r="B898" s="9">
        <f>IF('Macrobond Imports'!B897="","",'Macrobond Imports'!B897)</f>
        <v>128.60300000000001</v>
      </c>
      <c r="C898" s="9">
        <f>IF('Macrobond Imports'!C897="","",'Macrobond Imports'!C897)</f>
        <v>127.75700000000001</v>
      </c>
      <c r="D898" s="9">
        <f>IF('Macrobond Imports'!Z897="","",'Macrobond Imports'!Z897)</f>
        <v>128.57</v>
      </c>
      <c r="E898" s="9">
        <f>IF('Macrobond Imports'!BH897="","",'Macrobond Imports'!BH897)</f>
        <v>127.256</v>
      </c>
      <c r="F898" s="9">
        <f>IF('Macrobond Imports'!BJ897="","",'Macrobond Imports'!BJ897)</f>
        <v>126.43600000000001</v>
      </c>
      <c r="G898" s="9">
        <f>IF('Macrobond Imports'!BK897="","",'Macrobond Imports'!BK897)</f>
        <v>127.369</v>
      </c>
      <c r="H898" s="9">
        <f>IF('Macrobond Imports'!BL897="","",'Macrobond Imports'!BL897)</f>
        <v>125.76</v>
      </c>
      <c r="I898" s="9">
        <f>IF('Macrobond Imports'!BS897="","",'Macrobond Imports'!BS897)</f>
        <v>118.256</v>
      </c>
      <c r="J898" s="9">
        <f>IF('Macrobond Imports'!AA897="","",'Macrobond Imports'!AA897)</f>
        <v>134.614</v>
      </c>
      <c r="K898" s="9">
        <f>IF('Macrobond Imports'!DF897="","",'Macrobond Imports'!DF897)</f>
        <v>236.63300000000001</v>
      </c>
      <c r="L898" s="9">
        <f>IF('Macrobond Imports'!EA897="","",'Macrobond Imports'!EA897)</f>
        <v>251.38200000000001</v>
      </c>
      <c r="M898" s="9">
        <f>IF('Macrobond Imports'!FA897="","",'Macrobond Imports'!FA897)</f>
        <v>214.13300000000001</v>
      </c>
      <c r="N898" s="9">
        <f>IF('Macrobond Imports'!FC897="","",'Macrobond Imports'!FC897)</f>
        <v>240.583</v>
      </c>
      <c r="P898" s="16">
        <f t="shared" si="721"/>
        <v>44409</v>
      </c>
      <c r="Q898" s="17">
        <f t="shared" si="722"/>
        <v>8.7617463878386648E-3</v>
      </c>
      <c r="R898" s="17">
        <f t="shared" si="723"/>
        <v>9.5058236009923913E-3</v>
      </c>
      <c r="S898" s="17">
        <f t="shared" si="724"/>
        <v>8.518716074173982E-3</v>
      </c>
      <c r="T898" s="17">
        <f t="shared" si="725"/>
        <v>7.8884840804689382E-3</v>
      </c>
      <c r="U898" s="17">
        <f t="shared" si="726"/>
        <v>8.1248953491153131E-3</v>
      </c>
      <c r="V898" s="17">
        <f t="shared" si="727"/>
        <v>8.5757724530035606E-3</v>
      </c>
      <c r="W898" s="17">
        <f t="shared" si="728"/>
        <v>5.854688549764786E-3</v>
      </c>
      <c r="X898" s="17">
        <f t="shared" si="729"/>
        <v>4.2204842092747885E-3</v>
      </c>
      <c r="Y898" s="17">
        <f t="shared" si="730"/>
        <v>2.046014479020597E-2</v>
      </c>
      <c r="Z898" s="17">
        <f t="shared" si="731"/>
        <v>1.0604313474268601E-2</v>
      </c>
      <c r="AA898" s="17">
        <f t="shared" si="732"/>
        <v>1.3322476489154633E-2</v>
      </c>
      <c r="AB898" s="17">
        <f t="shared" si="733"/>
        <v>3.834704544921852E-3</v>
      </c>
      <c r="AC898" s="17">
        <f t="shared" si="734"/>
        <v>1.1911621822831453E-2</v>
      </c>
      <c r="AE898" s="17">
        <f t="shared" ca="1" si="735"/>
        <v>8.6173986486486553E-2</v>
      </c>
      <c r="AF898" s="17">
        <f t="shared" ca="1" si="736"/>
        <v>0.12561233480176215</v>
      </c>
      <c r="AG898" s="17">
        <f t="shared" ca="1" si="737"/>
        <v>6.7857142857142838E-2</v>
      </c>
      <c r="AH898" s="17">
        <f t="shared" ca="1" si="738"/>
        <v>7.117845117845123E-2</v>
      </c>
      <c r="AI898" s="17">
        <f t="shared" ca="1" si="739"/>
        <v>8.3427592116538163E-2</v>
      </c>
      <c r="AJ898" s="17">
        <f t="shared" ca="1" si="740"/>
        <v>7.3937605396290129E-2</v>
      </c>
      <c r="AK898" s="17">
        <f t="shared" ca="1" si="741"/>
        <v>8.3204134366925198E-2</v>
      </c>
      <c r="AL898" s="17">
        <f t="shared" ca="1" si="742"/>
        <v>6.2497753818508528E-2</v>
      </c>
      <c r="AM898" s="17">
        <f t="shared" ca="1" si="743"/>
        <v>9.9787581699346317E-2</v>
      </c>
      <c r="AN898" s="17">
        <f t="shared" ca="1" si="744"/>
        <v>0.23054082163286527</v>
      </c>
      <c r="AO898" s="17">
        <f t="shared" ca="1" si="745"/>
        <v>0.52352727272727284</v>
      </c>
      <c r="AP898" s="17">
        <f t="shared" ca="1" si="746"/>
        <v>0.34168546365914798</v>
      </c>
      <c r="AQ898" s="17">
        <f t="shared" ca="1" si="747"/>
        <v>0.21200503778337532</v>
      </c>
      <c r="AS898" s="17">
        <f t="shared" ca="1" si="748"/>
        <v>0.10968602074263778</v>
      </c>
      <c r="AT898" s="17">
        <f t="shared" ca="1" si="749"/>
        <v>0.12681359940034476</v>
      </c>
      <c r="AU898" s="17">
        <f t="shared" ca="1" si="750"/>
        <v>0.10149789705897927</v>
      </c>
      <c r="AV898" s="17">
        <f t="shared" ca="1" si="751"/>
        <v>0.1021144306296855</v>
      </c>
      <c r="AW898" s="17">
        <f t="shared" ca="1" si="752"/>
        <v>0.1128862573230871</v>
      </c>
      <c r="AX898" s="17">
        <f t="shared" ca="1" si="753"/>
        <v>0.10247929448205384</v>
      </c>
      <c r="AY898" s="17">
        <f t="shared" ca="1" si="754"/>
        <v>8.9275920043163648E-2</v>
      </c>
      <c r="AZ898" s="17">
        <f t="shared" ca="1" si="755"/>
        <v>7.2675169296531061E-2</v>
      </c>
      <c r="BA898" s="17">
        <f t="shared" ca="1" si="756"/>
        <v>0.20809426418258092</v>
      </c>
      <c r="BB898" s="17">
        <f t="shared" ca="1" si="757"/>
        <v>0.1850291619136728</v>
      </c>
      <c r="BC898" s="17">
        <f t="shared" ca="1" si="758"/>
        <v>0.32963076076266162</v>
      </c>
      <c r="BD898" s="17">
        <f t="shared" ca="1" si="759"/>
        <v>0.16979300349519799</v>
      </c>
      <c r="BE898" s="17">
        <f t="shared" ca="1" si="760"/>
        <v>0.19714953276431979</v>
      </c>
      <c r="BG898" s="17">
        <f t="shared" ca="1" si="761"/>
        <v>0.11117519544477283</v>
      </c>
      <c r="BH898" s="17">
        <f t="shared" ca="1" si="762"/>
        <v>0.14296675821501736</v>
      </c>
      <c r="BI898" s="17">
        <f t="shared" ca="1" si="763"/>
        <v>9.6181716782141047E-2</v>
      </c>
      <c r="BJ898" s="17">
        <f t="shared" ca="1" si="764"/>
        <v>0.10061375059553379</v>
      </c>
      <c r="BK898" s="17">
        <f t="shared" ca="1" si="765"/>
        <v>0.1101432011111112</v>
      </c>
      <c r="BL898" s="17">
        <f t="shared" ca="1" si="766"/>
        <v>0.10256925088132207</v>
      </c>
      <c r="BM898" s="17">
        <f t="shared" ca="1" si="767"/>
        <v>9.2833004769870886E-2</v>
      </c>
      <c r="BN898" s="17">
        <f t="shared" ca="1" si="768"/>
        <v>7.6060444444444597E-2</v>
      </c>
      <c r="BO898" s="17">
        <f t="shared" ca="1" si="769"/>
        <v>0.18808234824370196</v>
      </c>
      <c r="BP898" s="17">
        <f t="shared" ca="1" si="770"/>
        <v>0.28683247144134927</v>
      </c>
      <c r="BQ898" s="17">
        <f t="shared" ca="1" si="771"/>
        <v>0.25159036008848479</v>
      </c>
      <c r="BR898" s="17">
        <f t="shared" ca="1" si="772"/>
        <v>0.31124543707283592</v>
      </c>
      <c r="BS898" s="17">
        <f t="shared" ca="1" si="773"/>
        <v>0.29026215979138303</v>
      </c>
      <c r="BX898">
        <f>IF('Macrobond Imports'!FG897="","",'Macrobond Imports'!FG897)</f>
        <v>193.20599999999999</v>
      </c>
      <c r="BY898">
        <f>IF('Macrobond Imports'!AI897="","",'Macrobond Imports'!AI897)</f>
        <v>134.88300000000001</v>
      </c>
      <c r="CA898" s="37">
        <f t="shared" ca="1" si="774"/>
        <v>0.82441926345609051</v>
      </c>
      <c r="CB898" s="37">
        <f t="shared" ca="1" si="775"/>
        <v>0.13347058823529423</v>
      </c>
    </row>
    <row r="899" spans="1:80" x14ac:dyDescent="0.25">
      <c r="A899" s="10">
        <f>IF('Macrobond Imports'!A898="","",'Macrobond Imports'!A898)</f>
        <v>44440</v>
      </c>
      <c r="B899" s="9">
        <f>IF('Macrobond Imports'!B898="","",'Macrobond Imports'!B898)</f>
        <v>129.226</v>
      </c>
      <c r="C899" s="9">
        <f>IF('Macrobond Imports'!C898="","",'Macrobond Imports'!C898)</f>
        <v>129.499</v>
      </c>
      <c r="D899" s="9">
        <f>IF('Macrobond Imports'!Z898="","",'Macrobond Imports'!Z898)</f>
        <v>128.63</v>
      </c>
      <c r="E899" s="9">
        <f>IF('Macrobond Imports'!BH898="","",'Macrobond Imports'!BH898)</f>
        <v>127.482</v>
      </c>
      <c r="F899" s="9">
        <f>IF('Macrobond Imports'!BJ898="","",'Macrobond Imports'!BJ898)</f>
        <v>126.95399999999999</v>
      </c>
      <c r="G899" s="9">
        <f>IF('Macrobond Imports'!BK898="","",'Macrobond Imports'!BK898)</f>
        <v>127.714</v>
      </c>
      <c r="H899" s="9">
        <f>IF('Macrobond Imports'!BL898="","",'Macrobond Imports'!BL898)</f>
        <v>126.58199999999999</v>
      </c>
      <c r="I899" s="9">
        <f>IF('Macrobond Imports'!BS898="","",'Macrobond Imports'!BS898)</f>
        <v>118.59</v>
      </c>
      <c r="J899" s="9">
        <f>IF('Macrobond Imports'!AA898="","",'Macrobond Imports'!AA898)</f>
        <v>134.376</v>
      </c>
      <c r="K899" s="9">
        <f>IF('Macrobond Imports'!DF898="","",'Macrobond Imports'!DF898)</f>
        <v>239.459</v>
      </c>
      <c r="L899" s="9">
        <f>IF('Macrobond Imports'!EA898="","",'Macrobond Imports'!EA898)</f>
        <v>256.99</v>
      </c>
      <c r="M899" s="9">
        <f>IF('Macrobond Imports'!FA898="","",'Macrobond Imports'!FA898)</f>
        <v>218.94800000000001</v>
      </c>
      <c r="N899" s="9">
        <f>IF('Macrobond Imports'!FC898="","",'Macrobond Imports'!FC898)</f>
        <v>242.76400000000001</v>
      </c>
      <c r="P899" s="16">
        <f t="shared" si="721"/>
        <v>44440</v>
      </c>
      <c r="Q899" s="17">
        <f t="shared" si="722"/>
        <v>4.844365994572275E-3</v>
      </c>
      <c r="R899" s="17">
        <f t="shared" si="723"/>
        <v>1.3635260690216588E-2</v>
      </c>
      <c r="S899" s="17">
        <f t="shared" si="724"/>
        <v>4.6667185190951699E-4</v>
      </c>
      <c r="T899" s="17">
        <f t="shared" si="725"/>
        <v>1.7759476959828824E-3</v>
      </c>
      <c r="U899" s="17">
        <f t="shared" si="726"/>
        <v>4.0969344174126565E-3</v>
      </c>
      <c r="V899" s="17">
        <f t="shared" si="727"/>
        <v>2.708665373835073E-3</v>
      </c>
      <c r="W899" s="17">
        <f t="shared" si="728"/>
        <v>6.5362595419846681E-3</v>
      </c>
      <c r="X899" s="17">
        <f t="shared" si="729"/>
        <v>2.8243810039236816E-3</v>
      </c>
      <c r="Y899" s="17">
        <f t="shared" si="730"/>
        <v>-1.7680181853299004E-3</v>
      </c>
      <c r="Z899" s="17">
        <f t="shared" si="731"/>
        <v>1.1942543939349015E-2</v>
      </c>
      <c r="AA899" s="17">
        <f t="shared" si="732"/>
        <v>2.2308677630060947E-2</v>
      </c>
      <c r="AB899" s="17">
        <f t="shared" si="733"/>
        <v>2.2486025040512114E-2</v>
      </c>
      <c r="AC899" s="17">
        <f t="shared" si="734"/>
        <v>9.0654784419514911E-3</v>
      </c>
      <c r="AE899" s="17">
        <f t="shared" ca="1" si="735"/>
        <v>8.7760942760942706E-2</v>
      </c>
      <c r="AF899" s="17">
        <f t="shared" ca="1" si="736"/>
        <v>0.13496056091148123</v>
      </c>
      <c r="AG899" s="17">
        <f t="shared" ca="1" si="737"/>
        <v>6.6583747927031478E-2</v>
      </c>
      <c r="AH899" s="17">
        <f t="shared" ca="1" si="738"/>
        <v>7.0377833753148655E-2</v>
      </c>
      <c r="AI899" s="17">
        <f t="shared" ca="1" si="739"/>
        <v>8.507692307692305E-2</v>
      </c>
      <c r="AJ899" s="17">
        <f t="shared" ca="1" si="740"/>
        <v>7.412952060555078E-2</v>
      </c>
      <c r="AK899" s="17">
        <f t="shared" ca="1" si="741"/>
        <v>8.4678663239074359E-2</v>
      </c>
      <c r="AL899" s="17">
        <f t="shared" ca="1" si="742"/>
        <v>6.0733452593917825E-2</v>
      </c>
      <c r="AM899" s="17">
        <f t="shared" ca="1" si="743"/>
        <v>0.10234618539786711</v>
      </c>
      <c r="AN899" s="17">
        <f t="shared" ca="1" si="744"/>
        <v>0.23751421188630495</v>
      </c>
      <c r="AO899" s="17">
        <f t="shared" ca="1" si="745"/>
        <v>0.48206459054209927</v>
      </c>
      <c r="AP899" s="17">
        <f t="shared" ca="1" si="746"/>
        <v>0.37616593337523585</v>
      </c>
      <c r="AQ899" s="17">
        <f t="shared" ca="1" si="747"/>
        <v>0.21200199700449329</v>
      </c>
      <c r="AS899" s="17">
        <f t="shared" ca="1" si="748"/>
        <v>9.9416338413191419E-2</v>
      </c>
      <c r="AT899" s="17">
        <f t="shared" ca="1" si="749"/>
        <v>0.13007456838903053</v>
      </c>
      <c r="AU899" s="17">
        <f t="shared" ca="1" si="750"/>
        <v>8.2701484538935111E-2</v>
      </c>
      <c r="AV899" s="17">
        <f t="shared" ca="1" si="751"/>
        <v>8.5289795677806035E-2</v>
      </c>
      <c r="AW899" s="17">
        <f t="shared" ca="1" si="752"/>
        <v>9.8749815466524282E-2</v>
      </c>
      <c r="AX899" s="17">
        <f t="shared" ca="1" si="753"/>
        <v>8.6237495626894312E-2</v>
      </c>
      <c r="AY899" s="17">
        <f t="shared" ca="1" si="754"/>
        <v>8.2432159999999977E-2</v>
      </c>
      <c r="AZ899" s="17">
        <f t="shared" ca="1" si="755"/>
        <v>6.2725019370259316E-2</v>
      </c>
      <c r="BA899" s="17">
        <f t="shared" ca="1" si="756"/>
        <v>0.16291971047864107</v>
      </c>
      <c r="BB899" s="17">
        <f t="shared" ca="1" si="757"/>
        <v>0.1627529399086951</v>
      </c>
      <c r="BC899" s="17">
        <f t="shared" ca="1" si="758"/>
        <v>0.34130519825806505</v>
      </c>
      <c r="BD899" s="17">
        <f t="shared" ca="1" si="759"/>
        <v>0.25893127682668715</v>
      </c>
      <c r="BE899" s="17">
        <f t="shared" ca="1" si="760"/>
        <v>0.14859190360532493</v>
      </c>
      <c r="BG899" s="17">
        <f t="shared" ca="1" si="761"/>
        <v>0.10739630367430952</v>
      </c>
      <c r="BH899" s="17">
        <f t="shared" ca="1" si="762"/>
        <v>0.14352204987177153</v>
      </c>
      <c r="BI899" s="17">
        <f t="shared" ca="1" si="763"/>
        <v>9.0091927654325943E-2</v>
      </c>
      <c r="BJ899" s="17">
        <f t="shared" ca="1" si="764"/>
        <v>9.3680138576988314E-2</v>
      </c>
      <c r="BK899" s="17">
        <f t="shared" ca="1" si="765"/>
        <v>0.102656333084989</v>
      </c>
      <c r="BL899" s="17">
        <f t="shared" ca="1" si="766"/>
        <v>9.9467605242651969E-2</v>
      </c>
      <c r="BM899" s="17">
        <f t="shared" ca="1" si="767"/>
        <v>9.0783768748161853E-2</v>
      </c>
      <c r="BN899" s="17">
        <f t="shared" ca="1" si="768"/>
        <v>6.8979316803092772E-2</v>
      </c>
      <c r="BO899" s="17">
        <f t="shared" ca="1" si="769"/>
        <v>0.18197006315392628</v>
      </c>
      <c r="BP899" s="17">
        <f t="shared" ca="1" si="770"/>
        <v>0.23014709220491092</v>
      </c>
      <c r="BQ899" s="17">
        <f t="shared" ca="1" si="771"/>
        <v>0.43274321314454234</v>
      </c>
      <c r="BR899" s="17">
        <f t="shared" ca="1" si="772"/>
        <v>0.17484135633761411</v>
      </c>
      <c r="BS899" s="17">
        <f t="shared" ca="1" si="773"/>
        <v>0.24695129306879249</v>
      </c>
      <c r="BX899">
        <f>IF('Macrobond Imports'!FG898="","",'Macrobond Imports'!FG898)</f>
        <v>208.536</v>
      </c>
      <c r="BY899">
        <f>IF('Macrobond Imports'!AI898="","",'Macrobond Imports'!AI898)</f>
        <v>133.47499999999999</v>
      </c>
      <c r="CA899" s="37">
        <f t="shared" ca="1" si="774"/>
        <v>0.87195691202872516</v>
      </c>
      <c r="CB899" s="37">
        <f t="shared" ca="1" si="775"/>
        <v>0.11321934945788148</v>
      </c>
    </row>
    <row r="900" spans="1:80" x14ac:dyDescent="0.25">
      <c r="A900" s="10">
        <f>IF('Macrobond Imports'!A899="","",'Macrobond Imports'!A899)</f>
        <v>44470</v>
      </c>
      <c r="B900" s="9">
        <f>IF('Macrobond Imports'!B899="","",'Macrobond Imports'!B899)</f>
        <v>130.04499999999999</v>
      </c>
      <c r="C900" s="9">
        <f>IF('Macrobond Imports'!C899="","",'Macrobond Imports'!C899)</f>
        <v>131.06200000000001</v>
      </c>
      <c r="D900" s="9">
        <f>IF('Macrobond Imports'!Z899="","",'Macrobond Imports'!Z899)</f>
        <v>128.89400000000001</v>
      </c>
      <c r="E900" s="9">
        <f>IF('Macrobond Imports'!BH899="","",'Macrobond Imports'!BH899)</f>
        <v>128.05199999999999</v>
      </c>
      <c r="F900" s="9">
        <f>IF('Macrobond Imports'!BJ899="","",'Macrobond Imports'!BJ899)</f>
        <v>127.85599999999999</v>
      </c>
      <c r="G900" s="9">
        <f>IF('Macrobond Imports'!BK899="","",'Macrobond Imports'!BK899)</f>
        <v>128.203</v>
      </c>
      <c r="H900" s="9">
        <f>IF('Macrobond Imports'!BL899="","",'Macrobond Imports'!BL899)</f>
        <v>127.349</v>
      </c>
      <c r="I900" s="9">
        <f>IF('Macrobond Imports'!BS899="","",'Macrobond Imports'!BS899)</f>
        <v>119.015</v>
      </c>
      <c r="J900" s="9">
        <f>IF('Macrobond Imports'!AA899="","",'Macrobond Imports'!AA899)</f>
        <v>135.387</v>
      </c>
      <c r="K900" s="9">
        <f>IF('Macrobond Imports'!DF899="","",'Macrobond Imports'!DF899)</f>
        <v>245.053</v>
      </c>
      <c r="L900" s="9">
        <f>IF('Macrobond Imports'!EA899="","",'Macrobond Imports'!EA899)</f>
        <v>274.17200000000003</v>
      </c>
      <c r="M900" s="9">
        <f>IF('Macrobond Imports'!FA899="","",'Macrobond Imports'!FA899)</f>
        <v>232.58799999999999</v>
      </c>
      <c r="N900" s="9">
        <f>IF('Macrobond Imports'!FC899="","",'Macrobond Imports'!FC899)</f>
        <v>246.78299999999999</v>
      </c>
      <c r="P900" s="16">
        <f t="shared" si="721"/>
        <v>44470</v>
      </c>
      <c r="Q900" s="17">
        <f t="shared" si="722"/>
        <v>6.3377338925603155E-3</v>
      </c>
      <c r="R900" s="17">
        <f t="shared" si="723"/>
        <v>1.2069591270975177E-2</v>
      </c>
      <c r="S900" s="17">
        <f t="shared" si="724"/>
        <v>2.0523983518621058E-3</v>
      </c>
      <c r="T900" s="17">
        <f t="shared" si="725"/>
        <v>4.4712194662774873E-3</v>
      </c>
      <c r="U900" s="17">
        <f t="shared" si="726"/>
        <v>7.1049356459820245E-3</v>
      </c>
      <c r="V900" s="17">
        <f t="shared" si="727"/>
        <v>3.8288676261020171E-3</v>
      </c>
      <c r="W900" s="17">
        <f t="shared" si="728"/>
        <v>6.0593133304893687E-3</v>
      </c>
      <c r="X900" s="17">
        <f t="shared" si="729"/>
        <v>3.5837760350787562E-3</v>
      </c>
      <c r="Y900" s="17">
        <f t="shared" si="730"/>
        <v>7.5236649401677624E-3</v>
      </c>
      <c r="Z900" s="17">
        <f t="shared" si="731"/>
        <v>2.3360992904839728E-2</v>
      </c>
      <c r="AA900" s="17">
        <f t="shared" si="732"/>
        <v>6.6858632631620063E-2</v>
      </c>
      <c r="AB900" s="17">
        <f t="shared" si="733"/>
        <v>6.2297897217604037E-2</v>
      </c>
      <c r="AC900" s="17">
        <f t="shared" si="734"/>
        <v>1.6555172925145412E-2</v>
      </c>
      <c r="AE900" s="17">
        <f t="shared" ca="1" si="735"/>
        <v>8.9154103852596256E-2</v>
      </c>
      <c r="AF900" s="17">
        <f t="shared" ca="1" si="736"/>
        <v>0.14464628820960712</v>
      </c>
      <c r="AG900" s="17">
        <f t="shared" ca="1" si="737"/>
        <v>6.1729818780889678E-2</v>
      </c>
      <c r="AH900" s="17">
        <f t="shared" ca="1" si="738"/>
        <v>6.9774436090225489E-2</v>
      </c>
      <c r="AI900" s="17">
        <f t="shared" ca="1" si="739"/>
        <v>8.8136170212765874E-2</v>
      </c>
      <c r="AJ900" s="17">
        <f t="shared" ca="1" si="740"/>
        <v>7.1931438127090352E-2</v>
      </c>
      <c r="AK900" s="17">
        <f t="shared" ca="1" si="741"/>
        <v>8.8452991452991458E-2</v>
      </c>
      <c r="AL900" s="17">
        <f t="shared" ca="1" si="742"/>
        <v>6.2633928571428577E-2</v>
      </c>
      <c r="AM900" s="17">
        <f t="shared" ca="1" si="743"/>
        <v>9.4478577202910197E-2</v>
      </c>
      <c r="AN900" s="17">
        <f t="shared" ca="1" si="744"/>
        <v>0.2560379292670425</v>
      </c>
      <c r="AO900" s="17">
        <f t="shared" ca="1" si="745"/>
        <v>0.55514463981849116</v>
      </c>
      <c r="AP900" s="17">
        <f t="shared" ca="1" si="746"/>
        <v>0.42779619398403912</v>
      </c>
      <c r="AQ900" s="17">
        <f t="shared" ca="1" si="747"/>
        <v>0.22838725734196097</v>
      </c>
      <c r="AS900" s="17">
        <f t="shared" ca="1" si="748"/>
        <v>8.2741184190738393E-2</v>
      </c>
      <c r="AT900" s="17">
        <f t="shared" ca="1" si="749"/>
        <v>0.15028023640291899</v>
      </c>
      <c r="AU900" s="17">
        <f t="shared" ca="1" si="750"/>
        <v>4.4980242448342089E-2</v>
      </c>
      <c r="AV900" s="17">
        <f t="shared" ca="1" si="751"/>
        <v>5.7991853955796202E-2</v>
      </c>
      <c r="AW900" s="17">
        <f t="shared" ca="1" si="752"/>
        <v>8.0087203365449611E-2</v>
      </c>
      <c r="AX900" s="17">
        <f t="shared" ca="1" si="753"/>
        <v>6.2115927537820248E-2</v>
      </c>
      <c r="AY900" s="17">
        <f t="shared" ca="1" si="754"/>
        <v>7.6348772473751048E-2</v>
      </c>
      <c r="AZ900" s="17">
        <f t="shared" ca="1" si="755"/>
        <v>4.3350834438328434E-2</v>
      </c>
      <c r="BA900" s="17">
        <f t="shared" ca="1" si="756"/>
        <v>0.10950977442680143</v>
      </c>
      <c r="BB900" s="17">
        <f t="shared" ca="1" si="757"/>
        <v>0.19967455063021688</v>
      </c>
      <c r="BC900" s="17">
        <f t="shared" ca="1" si="758"/>
        <v>0.49192295140069864</v>
      </c>
      <c r="BD900" s="17">
        <f t="shared" ca="1" si="759"/>
        <v>0.41339527489083761</v>
      </c>
      <c r="BE900" s="17">
        <f t="shared" ca="1" si="760"/>
        <v>0.16083781860130997</v>
      </c>
      <c r="BG900" s="17">
        <f t="shared" ca="1" si="761"/>
        <v>9.9876562499999766E-2</v>
      </c>
      <c r="BH900" s="17">
        <f t="shared" ca="1" si="762"/>
        <v>0.15407470061811379</v>
      </c>
      <c r="BI900" s="17">
        <f t="shared" ca="1" si="763"/>
        <v>7.0112207281600059E-2</v>
      </c>
      <c r="BJ900" s="17">
        <f t="shared" ca="1" si="764"/>
        <v>8.0317263661663141E-2</v>
      </c>
      <c r="BK900" s="17">
        <f t="shared" ca="1" si="765"/>
        <v>9.6505712949939149E-2</v>
      </c>
      <c r="BL900" s="17">
        <f t="shared" ca="1" si="766"/>
        <v>8.2866604362560992E-2</v>
      </c>
      <c r="BM900" s="17">
        <f t="shared" ca="1" si="767"/>
        <v>8.7826790449149206E-2</v>
      </c>
      <c r="BN900" s="17">
        <f t="shared" ca="1" si="768"/>
        <v>5.9955746533806087E-2</v>
      </c>
      <c r="BO900" s="17">
        <f t="shared" ca="1" si="769"/>
        <v>0.14907196472599438</v>
      </c>
      <c r="BP900" s="17">
        <f t="shared" ca="1" si="770"/>
        <v>0.24185127782461802</v>
      </c>
      <c r="BQ900" s="17">
        <f t="shared" ca="1" si="771"/>
        <v>0.59340640429508018</v>
      </c>
      <c r="BR900" s="17">
        <f t="shared" ca="1" si="772"/>
        <v>0.40675808932001689</v>
      </c>
      <c r="BS900" s="17">
        <f t="shared" ca="1" si="773"/>
        <v>0.21376453063217471</v>
      </c>
      <c r="BX900">
        <f>IF('Macrobond Imports'!FG899="","",'Macrobond Imports'!FG899)</f>
        <v>245.399</v>
      </c>
      <c r="BY900">
        <f>IF('Macrobond Imports'!AI899="","",'Macrobond Imports'!AI899)</f>
        <v>134.358</v>
      </c>
      <c r="CA900" s="37">
        <f t="shared" ca="1" si="774"/>
        <v>1.2764285714285717</v>
      </c>
      <c r="CB900" s="37">
        <f t="shared" ca="1" si="775"/>
        <v>0.10947976878612731</v>
      </c>
    </row>
    <row r="901" spans="1:80" x14ac:dyDescent="0.25">
      <c r="A901" s="10">
        <f>IF('Macrobond Imports'!A900="","",'Macrobond Imports'!A900)</f>
        <v>44501</v>
      </c>
      <c r="B901" s="9">
        <f>IF('Macrobond Imports'!B900="","",'Macrobond Imports'!B900)</f>
        <v>131.47499999999999</v>
      </c>
      <c r="C901" s="9">
        <f>IF('Macrobond Imports'!C900="","",'Macrobond Imports'!C900)</f>
        <v>132.45099999999999</v>
      </c>
      <c r="D901" s="9">
        <f>IF('Macrobond Imports'!Z900="","",'Macrobond Imports'!Z900)</f>
        <v>130.364</v>
      </c>
      <c r="E901" s="9">
        <f>IF('Macrobond Imports'!BH900="","",'Macrobond Imports'!BH900)</f>
        <v>129.38999999999999</v>
      </c>
      <c r="F901" s="9">
        <f>IF('Macrobond Imports'!BJ900="","",'Macrobond Imports'!BJ900)</f>
        <v>129.292</v>
      </c>
      <c r="G901" s="9">
        <f>IF('Macrobond Imports'!BK900="","",'Macrobond Imports'!BK900)</f>
        <v>129.51599999999999</v>
      </c>
      <c r="H901" s="9">
        <f>IF('Macrobond Imports'!BL900="","",'Macrobond Imports'!BL900)</f>
        <v>128.57499999999999</v>
      </c>
      <c r="I901" s="9">
        <f>IF('Macrobond Imports'!BS900="","",'Macrobond Imports'!BS900)</f>
        <v>120.045</v>
      </c>
      <c r="J901" s="9">
        <f>IF('Macrobond Imports'!AA900="","",'Macrobond Imports'!AA900)</f>
        <v>137.62100000000001</v>
      </c>
      <c r="K901" s="9">
        <f>IF('Macrobond Imports'!DF900="","",'Macrobond Imports'!DF900)</f>
        <v>249.02600000000001</v>
      </c>
      <c r="L901" s="9">
        <f>IF('Macrobond Imports'!EA900="","",'Macrobond Imports'!EA900)</f>
        <v>279.73700000000002</v>
      </c>
      <c r="M901" s="9">
        <f>IF('Macrobond Imports'!FA900="","",'Macrobond Imports'!FA900)</f>
        <v>239.76900000000001</v>
      </c>
      <c r="N901" s="9">
        <f>IF('Macrobond Imports'!FC900="","",'Macrobond Imports'!FC900)</f>
        <v>250.28700000000001</v>
      </c>
      <c r="P901" s="16">
        <f t="shared" si="721"/>
        <v>44501</v>
      </c>
      <c r="Q901" s="17">
        <f t="shared" si="722"/>
        <v>1.099619362528359E-2</v>
      </c>
      <c r="R901" s="17">
        <f t="shared" si="723"/>
        <v>1.0598037570004992E-2</v>
      </c>
      <c r="S901" s="17">
        <f t="shared" si="724"/>
        <v>1.1404720157648818E-2</v>
      </c>
      <c r="T901" s="17">
        <f t="shared" si="725"/>
        <v>1.0448880142442052E-2</v>
      </c>
      <c r="U901" s="17">
        <f t="shared" si="726"/>
        <v>1.1231385308472008E-2</v>
      </c>
      <c r="V901" s="17">
        <f t="shared" si="727"/>
        <v>1.0241570010061984E-2</v>
      </c>
      <c r="W901" s="17">
        <f t="shared" si="728"/>
        <v>9.6270877666881916E-3</v>
      </c>
      <c r="X901" s="17">
        <f t="shared" si="729"/>
        <v>8.654371297735608E-3</v>
      </c>
      <c r="Y901" s="17">
        <f t="shared" si="730"/>
        <v>1.650084572374011E-2</v>
      </c>
      <c r="Z901" s="17">
        <f t="shared" si="731"/>
        <v>1.621281926766871E-2</v>
      </c>
      <c r="AA901" s="17">
        <f t="shared" si="732"/>
        <v>2.0297477495878402E-2</v>
      </c>
      <c r="AB901" s="17">
        <f t="shared" si="733"/>
        <v>3.0874335735291636E-2</v>
      </c>
      <c r="AC901" s="17">
        <f t="shared" si="734"/>
        <v>1.4198708987247954E-2</v>
      </c>
      <c r="AE901" s="17">
        <f t="shared" ca="1" si="735"/>
        <v>0.10020920502092046</v>
      </c>
      <c r="AF901" s="17">
        <f t="shared" ca="1" si="736"/>
        <v>0.15174782608695647</v>
      </c>
      <c r="AG901" s="17">
        <f t="shared" ca="1" si="737"/>
        <v>7.4723825226710616E-2</v>
      </c>
      <c r="AH901" s="17">
        <f t="shared" ca="1" si="738"/>
        <v>8.0952380952380887E-2</v>
      </c>
      <c r="AI901" s="17">
        <f t="shared" ca="1" si="739"/>
        <v>9.9421768707482983E-2</v>
      </c>
      <c r="AJ901" s="17">
        <f t="shared" ca="1" si="740"/>
        <v>8.2909698996655568E-2</v>
      </c>
      <c r="AK901" s="17">
        <f t="shared" ca="1" si="741"/>
        <v>9.6121057118499609E-2</v>
      </c>
      <c r="AL901" s="17">
        <f t="shared" ca="1" si="742"/>
        <v>6.9919786096256598E-2</v>
      </c>
      <c r="AM901" s="17">
        <f t="shared" ca="1" si="743"/>
        <v>0.11886991869918706</v>
      </c>
      <c r="AN901" s="17">
        <f t="shared" ca="1" si="744"/>
        <v>0.26601931875953233</v>
      </c>
      <c r="AO901" s="17">
        <f t="shared" ca="1" si="745"/>
        <v>0.49432158119658132</v>
      </c>
      <c r="AP901" s="17">
        <f t="shared" ca="1" si="746"/>
        <v>0.43145671641791039</v>
      </c>
      <c r="AQ901" s="17">
        <f t="shared" ca="1" si="747"/>
        <v>0.24273584905660384</v>
      </c>
      <c r="AS901" s="17">
        <f t="shared" ca="1" si="748"/>
        <v>9.2366363950249886E-2</v>
      </c>
      <c r="AT901" s="17">
        <f t="shared" ca="1" si="749"/>
        <v>0.15526640888641108</v>
      </c>
      <c r="AU901" s="17">
        <f t="shared" ca="1" si="750"/>
        <v>5.6993057390588575E-2</v>
      </c>
      <c r="AV901" s="17">
        <f t="shared" ca="1" si="751"/>
        <v>6.8783595250396568E-2</v>
      </c>
      <c r="AW901" s="17">
        <f t="shared" ca="1" si="752"/>
        <v>9.3461818598972624E-2</v>
      </c>
      <c r="AX901" s="17">
        <f t="shared" ca="1" si="753"/>
        <v>6.9150235808868032E-2</v>
      </c>
      <c r="AY901" s="17">
        <f t="shared" ca="1" si="754"/>
        <v>9.2586970758063547E-2</v>
      </c>
      <c r="AZ901" s="17">
        <f t="shared" ca="1" si="755"/>
        <v>6.1899861263507105E-2</v>
      </c>
      <c r="BA901" s="17">
        <f t="shared" ca="1" si="756"/>
        <v>9.2390512723910412E-2</v>
      </c>
      <c r="BB901" s="17">
        <f t="shared" ca="1" si="757"/>
        <v>0.22652818420474041</v>
      </c>
      <c r="BC901" s="17">
        <f t="shared" ca="1" si="758"/>
        <v>0.53342642663833528</v>
      </c>
      <c r="BD901" s="17">
        <f t="shared" ca="1" si="759"/>
        <v>0.5719463582322224</v>
      </c>
      <c r="BE901" s="17">
        <f t="shared" ca="1" si="760"/>
        <v>0.17136819173524698</v>
      </c>
      <c r="BG901" s="17">
        <f t="shared" ca="1" si="761"/>
        <v>0.10099213603234114</v>
      </c>
      <c r="BH901" s="17">
        <f t="shared" ca="1" si="762"/>
        <v>0.14095131380072856</v>
      </c>
      <c r="BI901" s="17">
        <f t="shared" ca="1" si="763"/>
        <v>7.9016047110363141E-2</v>
      </c>
      <c r="BJ901" s="17">
        <f t="shared" ca="1" si="764"/>
        <v>8.5321069336507183E-2</v>
      </c>
      <c r="BK901" s="17">
        <f t="shared" ca="1" si="765"/>
        <v>0.10313128449260645</v>
      </c>
      <c r="BL901" s="17">
        <f t="shared" ca="1" si="766"/>
        <v>8.5686878280235801E-2</v>
      </c>
      <c r="BM901" s="17">
        <f t="shared" ca="1" si="767"/>
        <v>9.0930189242035331E-2</v>
      </c>
      <c r="BN901" s="17">
        <f t="shared" ca="1" si="768"/>
        <v>6.7273916788372912E-2</v>
      </c>
      <c r="BO901" s="17">
        <f t="shared" ca="1" si="769"/>
        <v>0.14878662625799421</v>
      </c>
      <c r="BP901" s="17">
        <f t="shared" ca="1" si="770"/>
        <v>0.20560012698723762</v>
      </c>
      <c r="BQ901" s="17">
        <f t="shared" ca="1" si="771"/>
        <v>0.42789738644788522</v>
      </c>
      <c r="BR901" s="17">
        <f t="shared" ca="1" si="772"/>
        <v>0.35604271751660188</v>
      </c>
      <c r="BS901" s="17">
        <f t="shared" ca="1" si="773"/>
        <v>0.18418870262759923</v>
      </c>
      <c r="BX901">
        <f>IF('Macrobond Imports'!FG900="","",'Macrobond Imports'!FG900)</f>
        <v>251.047</v>
      </c>
      <c r="BY901">
        <f>IF('Macrobond Imports'!AI900="","",'Macrobond Imports'!AI900)</f>
        <v>138.67500000000001</v>
      </c>
      <c r="CA901" s="37">
        <f t="shared" ca="1" si="774"/>
        <v>1.0196862429605793</v>
      </c>
      <c r="CB901" s="37">
        <f t="shared" ca="1" si="775"/>
        <v>0.14702233250620345</v>
      </c>
    </row>
    <row r="902" spans="1:80" x14ac:dyDescent="0.25">
      <c r="A902" s="10">
        <f>IF('Macrobond Imports'!A901="","",'Macrobond Imports'!A901)</f>
        <v>44531</v>
      </c>
      <c r="B902" s="9">
        <f>IF('Macrobond Imports'!B901="","",'Macrobond Imports'!B901)</f>
        <v>132.26</v>
      </c>
      <c r="C902" s="9">
        <f>IF('Macrobond Imports'!C901="","",'Macrobond Imports'!C901)</f>
        <v>132.76</v>
      </c>
      <c r="D902" s="9">
        <f>IF('Macrobond Imports'!Z901="","",'Macrobond Imports'!Z901)</f>
        <v>131.40199999999999</v>
      </c>
      <c r="E902" s="9">
        <f>IF('Macrobond Imports'!BH901="","",'Macrobond Imports'!BH901)</f>
        <v>130.267</v>
      </c>
      <c r="F902" s="9">
        <f>IF('Macrobond Imports'!BJ901="","",'Macrobond Imports'!BJ901)</f>
        <v>130.054</v>
      </c>
      <c r="G902" s="9">
        <f>IF('Macrobond Imports'!BK901="","",'Macrobond Imports'!BK901)</f>
        <v>130.39699999999999</v>
      </c>
      <c r="H902" s="9">
        <f>IF('Macrobond Imports'!BL901="","",'Macrobond Imports'!BL901)</f>
        <v>129.00899999999999</v>
      </c>
      <c r="I902" s="9">
        <f>IF('Macrobond Imports'!BS901="","",'Macrobond Imports'!BS901)</f>
        <v>120.51900000000001</v>
      </c>
      <c r="J902" s="9">
        <f>IF('Macrobond Imports'!AA901="","",'Macrobond Imports'!AA901)</f>
        <v>139.85400000000001</v>
      </c>
      <c r="K902" s="9">
        <f>IF('Macrobond Imports'!DF901="","",'Macrobond Imports'!DF901)</f>
        <v>249.715</v>
      </c>
      <c r="L902" s="9">
        <f>IF('Macrobond Imports'!EA901="","",'Macrobond Imports'!EA901)</f>
        <v>266.58300000000003</v>
      </c>
      <c r="M902" s="9">
        <f>IF('Macrobond Imports'!FA901="","",'Macrobond Imports'!FA901)</f>
        <v>236.93700000000001</v>
      </c>
      <c r="N902" s="9">
        <f>IF('Macrobond Imports'!FC901="","",'Macrobond Imports'!FC901)</f>
        <v>252.005</v>
      </c>
      <c r="P902" s="16">
        <f t="shared" si="721"/>
        <v>44531</v>
      </c>
      <c r="Q902" s="17">
        <f t="shared" si="722"/>
        <v>5.9707168663243326E-3</v>
      </c>
      <c r="R902" s="17">
        <f t="shared" si="723"/>
        <v>2.332938218661873E-3</v>
      </c>
      <c r="S902" s="17">
        <f t="shared" si="724"/>
        <v>7.9623208861341332E-3</v>
      </c>
      <c r="T902" s="17">
        <f t="shared" si="725"/>
        <v>6.7779581111369058E-3</v>
      </c>
      <c r="U902" s="17">
        <f t="shared" si="726"/>
        <v>5.8936361105095258E-3</v>
      </c>
      <c r="V902" s="17">
        <f t="shared" si="727"/>
        <v>6.8022483708576331E-3</v>
      </c>
      <c r="W902" s="17">
        <f t="shared" si="728"/>
        <v>3.3754617927279629E-3</v>
      </c>
      <c r="X902" s="17">
        <f t="shared" si="729"/>
        <v>3.9485193052606338E-3</v>
      </c>
      <c r="Y902" s="17">
        <f t="shared" si="730"/>
        <v>1.622572136519862E-2</v>
      </c>
      <c r="Z902" s="17">
        <f t="shared" si="731"/>
        <v>2.7667793724350798E-3</v>
      </c>
      <c r="AA902" s="17">
        <f t="shared" si="732"/>
        <v>-4.7022739215763387E-2</v>
      </c>
      <c r="AB902" s="17">
        <f t="shared" si="733"/>
        <v>-1.1811368442125492E-2</v>
      </c>
      <c r="AC902" s="17">
        <f t="shared" si="734"/>
        <v>6.8641199902510497E-3</v>
      </c>
      <c r="AE902" s="17">
        <f t="shared" ca="1" si="735"/>
        <v>0.10216666666666652</v>
      </c>
      <c r="AF902" s="17">
        <f t="shared" ca="1" si="736"/>
        <v>0.13957081545064365</v>
      </c>
      <c r="AG902" s="17">
        <f t="shared" ca="1" si="737"/>
        <v>8.3281121187139151E-2</v>
      </c>
      <c r="AH902" s="17">
        <f t="shared" ca="1" si="738"/>
        <v>8.6463719766471936E-2</v>
      </c>
      <c r="AI902" s="17">
        <f t="shared" ca="1" si="739"/>
        <v>0.10028764805414547</v>
      </c>
      <c r="AJ902" s="17">
        <f t="shared" ca="1" si="740"/>
        <v>8.9365079365079314E-2</v>
      </c>
      <c r="AK902" s="17">
        <f t="shared" ca="1" si="741"/>
        <v>9.2370872142252258E-2</v>
      </c>
      <c r="AL902" s="17">
        <f t="shared" ca="1" si="742"/>
        <v>7.0328596802841981E-2</v>
      </c>
      <c r="AM902" s="17">
        <f t="shared" ca="1" si="743"/>
        <v>0.14353229762878184</v>
      </c>
      <c r="AN902" s="17">
        <f t="shared" ca="1" si="744"/>
        <v>0.24608283433133726</v>
      </c>
      <c r="AO902" s="17">
        <f t="shared" ca="1" si="745"/>
        <v>0.39718553459119499</v>
      </c>
      <c r="AP902" s="17">
        <f t="shared" ca="1" si="746"/>
        <v>0.347764505119454</v>
      </c>
      <c r="AQ902" s="17">
        <f t="shared" ca="1" si="747"/>
        <v>0.23350465002447374</v>
      </c>
      <c r="AS902" s="17">
        <f t="shared" ca="1" si="748"/>
        <v>9.7272429586553466E-2</v>
      </c>
      <c r="AT902" s="17">
        <f t="shared" ca="1" si="749"/>
        <v>0.10459561752357294</v>
      </c>
      <c r="AU902" s="17">
        <f t="shared" ca="1" si="750"/>
        <v>8.9027441213841207E-2</v>
      </c>
      <c r="AV902" s="17">
        <f t="shared" ca="1" si="751"/>
        <v>9.0290362910421917E-2</v>
      </c>
      <c r="AW902" s="17">
        <f t="shared" ca="1" si="752"/>
        <v>0.10130928467329547</v>
      </c>
      <c r="AX902" s="17">
        <f t="shared" ca="1" si="753"/>
        <v>8.6716773744023756E-2</v>
      </c>
      <c r="AY902" s="17">
        <f t="shared" ca="1" si="754"/>
        <v>7.8927399960122324E-2</v>
      </c>
      <c r="AZ902" s="17">
        <f t="shared" ca="1" si="755"/>
        <v>6.6669314514440803E-2</v>
      </c>
      <c r="BA902" s="17">
        <f t="shared" ca="1" si="756"/>
        <v>0.17330989206841418</v>
      </c>
      <c r="BB902" s="17">
        <f t="shared" ca="1" si="757"/>
        <v>0.1826435405840936</v>
      </c>
      <c r="BC902" s="17">
        <f t="shared" ca="1" si="758"/>
        <v>0.1578836099424612</v>
      </c>
      <c r="BD902" s="17">
        <f t="shared" ca="1" si="759"/>
        <v>0.37141094571401601</v>
      </c>
      <c r="BE902" s="17">
        <f t="shared" ca="1" si="760"/>
        <v>0.1611798523391148</v>
      </c>
      <c r="BG902" s="17">
        <f t="shared" ca="1" si="761"/>
        <v>9.8343860900489855E-2</v>
      </c>
      <c r="BH902" s="17">
        <f t="shared" ca="1" si="762"/>
        <v>0.11726246500872239</v>
      </c>
      <c r="BI902" s="17">
        <f t="shared" ca="1" si="763"/>
        <v>8.5859856199622442E-2</v>
      </c>
      <c r="BJ902" s="17">
        <f t="shared" ca="1" si="764"/>
        <v>8.7787205841534544E-2</v>
      </c>
      <c r="BK902" s="17">
        <f t="shared" ca="1" si="765"/>
        <v>0.10002880567117578</v>
      </c>
      <c r="BL902" s="17">
        <f t="shared" ca="1" si="766"/>
        <v>8.6477108257438484E-2</v>
      </c>
      <c r="BM902" s="17">
        <f t="shared" ca="1" si="767"/>
        <v>8.0678359190198279E-2</v>
      </c>
      <c r="BN902" s="17">
        <f t="shared" ca="1" si="768"/>
        <v>6.4695340427965098E-2</v>
      </c>
      <c r="BO902" s="17">
        <f t="shared" ca="1" si="769"/>
        <v>0.16810324885513728</v>
      </c>
      <c r="BP902" s="17">
        <f t="shared" ca="1" si="770"/>
        <v>0.17265606794071675</v>
      </c>
      <c r="BQ902" s="17">
        <f t="shared" ca="1" si="771"/>
        <v>0.24622441999570732</v>
      </c>
      <c r="BR902" s="17">
        <f t="shared" ca="1" si="772"/>
        <v>0.3139680867288368</v>
      </c>
      <c r="BS902" s="17">
        <f t="shared" ca="1" si="773"/>
        <v>0.15486872718345546</v>
      </c>
      <c r="BX902">
        <f>IF('Macrobond Imports'!FG901="","",'Macrobond Imports'!FG901)</f>
        <v>220.60599999999999</v>
      </c>
      <c r="BY902">
        <f>IF('Macrobond Imports'!AI901="","",'Macrobond Imports'!AI901)</f>
        <v>140.69</v>
      </c>
      <c r="CA902" s="37">
        <f t="shared" ca="1" si="774"/>
        <v>0.66620845921450145</v>
      </c>
      <c r="CB902" s="37">
        <f t="shared" ca="1" si="775"/>
        <v>0.16852159468438521</v>
      </c>
    </row>
    <row r="903" spans="1:80" x14ac:dyDescent="0.25">
      <c r="A903" s="10">
        <f>IF('Macrobond Imports'!A902="","",'Macrobond Imports'!A902)</f>
        <v>44562</v>
      </c>
      <c r="B903" s="9">
        <f>IF('Macrobond Imports'!B902="","",'Macrobond Imports'!B902)</f>
        <v>133.529</v>
      </c>
      <c r="C903" s="9">
        <f>IF('Macrobond Imports'!C902="","",'Macrobond Imports'!C902)</f>
        <v>134.416</v>
      </c>
      <c r="D903" s="9">
        <f>IF('Macrobond Imports'!Z902="","",'Macrobond Imports'!Z902)</f>
        <v>132.38499999999999</v>
      </c>
      <c r="E903" s="9">
        <f>IF('Macrobond Imports'!BH902="","",'Macrobond Imports'!BH902)</f>
        <v>131.327</v>
      </c>
      <c r="F903" s="9">
        <f>IF('Macrobond Imports'!BJ902="","",'Macrobond Imports'!BJ902)</f>
        <v>131.26300000000001</v>
      </c>
      <c r="G903" s="9">
        <f>IF('Macrobond Imports'!BK902="","",'Macrobond Imports'!BK902)</f>
        <v>131.50899999999999</v>
      </c>
      <c r="H903" s="9">
        <f>IF('Macrobond Imports'!BL902="","",'Macrobond Imports'!BL902)</f>
        <v>130.18299999999999</v>
      </c>
      <c r="I903" s="9">
        <f>IF('Macrobond Imports'!BS902="","",'Macrobond Imports'!BS902)</f>
        <v>121.376</v>
      </c>
      <c r="J903" s="9">
        <f>IF('Macrobond Imports'!AA902="","",'Macrobond Imports'!AA902)</f>
        <v>141.46600000000001</v>
      </c>
      <c r="K903" s="9">
        <f>IF('Macrobond Imports'!DF902="","",'Macrobond Imports'!DF902)</f>
        <v>254.37700000000001</v>
      </c>
      <c r="L903" s="9">
        <f>IF('Macrobond Imports'!EA902="","",'Macrobond Imports'!EA902)</f>
        <v>274.86599999999999</v>
      </c>
      <c r="M903" s="9">
        <f>IF('Macrobond Imports'!FA902="","",'Macrobond Imports'!FA902)</f>
        <v>244.94300000000001</v>
      </c>
      <c r="N903" s="9">
        <f>IF('Macrobond Imports'!FC902="","",'Macrobond Imports'!FC902)</f>
        <v>255.61500000000001</v>
      </c>
      <c r="P903" s="16">
        <f t="shared" ref="P903:P960" si="776">A903</f>
        <v>44562</v>
      </c>
      <c r="Q903" s="17">
        <f t="shared" ref="Q903:Q960" si="777">IF(OR(B903="",N(B902)=0),"",B903/B902-1)</f>
        <v>9.5947376379859062E-3</v>
      </c>
      <c r="R903" s="17">
        <f t="shared" ref="R903:R960" si="778">IF(OR(C903="",N(C902)=0),"",C903/C902-1)</f>
        <v>1.247363663754153E-2</v>
      </c>
      <c r="S903" s="17">
        <f t="shared" ref="S903:S960" si="779">IF(OR(D903="",N(D902)=0),"",D903/D902-1)</f>
        <v>7.4808602608789077E-3</v>
      </c>
      <c r="T903" s="17">
        <f t="shared" ref="T903:T960" si="780">IF(OR(E903="",N(E902)=0),"",E903/E902-1)</f>
        <v>8.1371337330251592E-3</v>
      </c>
      <c r="U903" s="17">
        <f t="shared" ref="U903:U960" si="781">IF(OR(F903="",N(F902)=0),"",F903/F902-1)</f>
        <v>9.2961385270733388E-3</v>
      </c>
      <c r="V903" s="17">
        <f t="shared" ref="V903:V960" si="782">IF(OR(G903="",N(G902)=0),"",G903/G902-1)</f>
        <v>8.5278035537625918E-3</v>
      </c>
      <c r="W903" s="17">
        <f t="shared" ref="W903:W960" si="783">IF(OR(H903="",N(H902)=0),"",H903/H902-1)</f>
        <v>9.1001403002892722E-3</v>
      </c>
      <c r="X903" s="17">
        <f t="shared" ref="X903:X960" si="784">IF(OR(I903="",N(I902)=0),"",I903/I902-1)</f>
        <v>7.1109119723860026E-3</v>
      </c>
      <c r="Y903" s="17">
        <f t="shared" ref="Y903:Y960" si="785">IF(OR(J903="",N(J902)=0),"",J903/J902-1)</f>
        <v>1.152630600483362E-2</v>
      </c>
      <c r="Z903" s="17">
        <f t="shared" ref="Z903:Z960" si="786">IF(OR(K903="",N(K902)=0),"",K903/K902-1)</f>
        <v>1.8669282982600288E-2</v>
      </c>
      <c r="AA903" s="17">
        <f t="shared" ref="AA903:AA960" si="787">IF(OR(L903="",N(L902)=0),"",L903/L902-1)</f>
        <v>3.1070998525787319E-2</v>
      </c>
      <c r="AB903" s="17">
        <f t="shared" ref="AB903:AB960" si="788">IF(OR(M903="",N(M902)=0),"",M903/M902-1)</f>
        <v>3.3789572755626995E-2</v>
      </c>
      <c r="AC903" s="17">
        <f t="shared" ref="AC903:AC960" si="789">IF(OR(N903="",N(N902)=0),"",N903/N902-1)</f>
        <v>1.4325112596972334E-2</v>
      </c>
      <c r="AE903" s="17">
        <f t="shared" ref="AE903:AE960" ca="1" si="790">IFERROR(IF(OR(B903="",OFFSET(B903,-12,0)=""),"",B903/OFFSET(B903,-12,0)-1),"")</f>
        <v>0.10172442244224422</v>
      </c>
      <c r="AF903" s="17">
        <f t="shared" ref="AF903:AF960" ca="1" si="791">IFERROR(IF(OR(C903="",OFFSET(C903,-12,0)=""),"",C903/OFFSET(C903,-12,0)-1),"")</f>
        <v>0.1391186440677965</v>
      </c>
      <c r="AG903" s="17">
        <f t="shared" ref="AG903:AG960" ca="1" si="792">IFERROR(IF(OR(D903="",OFFSET(D903,-12,0)=""),"",D903/OFFSET(D903,-12,0)-1),"")</f>
        <v>8.2461161079313117E-2</v>
      </c>
      <c r="AH903" s="17">
        <f t="shared" ref="AH903:AH960" ca="1" si="793">IFERROR(IF(OR(E903="",OFFSET(E903,-12,0)=""),"",E903/OFFSET(E903,-12,0)-1),"")</f>
        <v>8.6244830438378717E-2</v>
      </c>
      <c r="AI903" s="17">
        <f t="shared" ref="AI903:AI960" ca="1" si="794">IFERROR(IF(OR(F903="",OFFSET(F903,-12,0)=""),"",F903/OFFSET(F903,-12,0)-1),"")</f>
        <v>9.9355108877722031E-2</v>
      </c>
      <c r="AJ903" s="17">
        <f t="shared" ref="AJ903:AJ960" ca="1" si="795">IFERROR(IF(OR(G903="",OFFSET(G903,-12,0)=""),"",G903/OFFSET(G903,-12,0)-1),"")</f>
        <v>8.9552609776304637E-2</v>
      </c>
      <c r="AK903" s="17">
        <f t="shared" ref="AK903:AK960" ca="1" si="796">IFERROR(IF(OR(H903="",OFFSET(H903,-12,0)=""),"",H903/OFFSET(H903,-12,0)-1),"")</f>
        <v>9.0309882747068526E-2</v>
      </c>
      <c r="AL903" s="17">
        <f t="shared" ref="AL903:AL960" ca="1" si="797">IFERROR(IF(OR(I903="",OFFSET(I903,-12,0)=""),"",I903/OFFSET(I903,-12,0)-1),"")</f>
        <v>6.8450704225352155E-2</v>
      </c>
      <c r="AM903" s="17">
        <f t="shared" ref="AM903:AM960" ca="1" si="798">IFERROR(IF(OR(J903="",OFFSET(J903,-12,0)=""),"",J903/OFFSET(J903,-12,0)-1),"")</f>
        <v>0.14919577579203902</v>
      </c>
      <c r="AN903" s="17">
        <f t="shared" ref="AN903:AN960" ca="1" si="799">IFERROR(IF(OR(K903="",OFFSET(K903,-12,0)=""),"",K903/OFFSET(K903,-12,0)-1),"")</f>
        <v>0.24878252331860584</v>
      </c>
      <c r="AO903" s="17">
        <f t="shared" ref="AO903:AO960" ca="1" si="800">IFERROR(IF(OR(L903="",OFFSET(L903,-12,0)=""),"",L903/OFFSET(L903,-12,0)-1),"")</f>
        <v>0.36409925558312639</v>
      </c>
      <c r="AP903" s="17">
        <f t="shared" ref="AP903:AP960" ca="1" si="801">IFERROR(IF(OR(M903="",OFFSET(M903,-12,0)=""),"",M903/OFFSET(M903,-12,0)-1),"")</f>
        <v>0.36916154276131929</v>
      </c>
      <c r="AQ903" s="17">
        <f t="shared" ref="AQ903:AQ960" ca="1" si="802">IFERROR(IF(OR(N903="",OFFSET(N903,-12,0)=""),"",N903/OFFSET(N903,-12,0)-1),"")</f>
        <v>0.22950937950937944</v>
      </c>
      <c r="AS903" s="17">
        <f t="shared" ref="AS903:AS960" ca="1" si="803">IFERROR(IF(OR(B903="",OFFSET(B903,-3,0)=""),"",(B903/OFFSET(B903,-3,0))^4-1),"")</f>
        <v>0.11154679381981714</v>
      </c>
      <c r="AT903" s="17">
        <f t="shared" ref="AT903:AT960" ca="1" si="804">IFERROR(IF(OR(C903="",OFFSET(C903,-3,0)=""),"",(C903/OFFSET(C903,-3,0))^4-1),"")</f>
        <v>0.10636061108781547</v>
      </c>
      <c r="AU903" s="17">
        <f t="shared" ref="AU903:AU960" ca="1" si="805">IFERROR(IF(OR(D903="",OFFSET(D903,-3,0)=""),"",(D903/OFFSET(D903,-3,0))^4-1),"")</f>
        <v>0.11281843914315126</v>
      </c>
      <c r="AV903" s="17">
        <f t="shared" ref="AV903:AV960" ca="1" si="806">IFERROR(IF(OR(E903="",OFFSET(E903,-3,0)=""),"",(E903/OFFSET(E903,-3,0))^4-1),"")</f>
        <v>0.1062941860975839</v>
      </c>
      <c r="AW903" s="17">
        <f t="shared" ref="AW903:AW960" ca="1" si="807">IFERROR(IF(OR(F903="",OFFSET(F903,-3,0)=""),"",(F903/OFFSET(F903,-3,0))^4-1),"")</f>
        <v>0.11092528060524276</v>
      </c>
      <c r="AX903" s="17">
        <f t="shared" ref="AX903:AX960" ca="1" si="808">IFERROR(IF(OR(G903="",OFFSET(G903,-3,0)=""),"",(G903/OFFSET(G903,-3,0))^4-1),"")</f>
        <v>0.10720783334081885</v>
      </c>
      <c r="AY903" s="17">
        <f t="shared" ref="AY903:AY960" ca="1" si="809">IFERROR(IF(OR(H903="",OFFSET(H903,-3,0)=""),"",(H903/OFFSET(H903,-3,0))^4-1),"")</f>
        <v>9.2030945723750923E-2</v>
      </c>
      <c r="AZ903" s="17">
        <f t="shared" ref="AZ903:AZ960" ca="1" si="810">IFERROR(IF(OR(I903="",OFFSET(I903,-3,0)=""),"",(I903/OFFSET(I903,-3,0))^4-1),"")</f>
        <v>8.1743963366195604E-2</v>
      </c>
      <c r="BA903" s="17">
        <f t="shared" ref="BA903:BA960" ca="1" si="811">IFERROR(IF(OR(J903="",OFFSET(J903,-3,0)=""),"",(J903/OFFSET(J903,-3,0))^4-1),"")</f>
        <v>0.19206636912996422</v>
      </c>
      <c r="BB903" s="17">
        <f t="shared" ref="BB903:BB960" ca="1" si="812">IFERROR(IF(OR(K903="",OFFSET(K903,-3,0)=""),"",(K903/OFFSET(K903,-3,0))^4-1),"")</f>
        <v>0.16110439816678546</v>
      </c>
      <c r="BC903" s="17">
        <f t="shared" ref="BC903:BC960" ca="1" si="813">IFERROR(IF(OR(L903="",OFFSET(L903,-3,0)=""),"",(L903/OFFSET(L903,-3,0))^4-1),"")</f>
        <v>1.0163539512053399E-2</v>
      </c>
      <c r="BD903" s="17">
        <f t="shared" ref="BD903:BD960" ca="1" si="814">IFERROR(IF(OR(M903="",OFFSET(M903,-3,0)=""),"",(M903/OFFSET(M903,-3,0))^4-1),"")</f>
        <v>0.23001643305468344</v>
      </c>
      <c r="BE903" s="17">
        <f t="shared" ref="BE903:BE960" ca="1" si="815">IFERROR(IF(OR(N903="",OFFSET(N903,-3,0)=""),"",(N903/OFFSET(N903,-3,0))^4-1),"")</f>
        <v>0.15102401388267195</v>
      </c>
      <c r="BG903" s="17">
        <f t="shared" ref="BG903:BG960" ca="1" si="816">IFERROR(IF(OR(B903="",OFFSET(B903,-6,0)=""),"",(B903/OFFSET(B903,-6,0))^2-1),"")</f>
        <v>9.7049448212744416E-2</v>
      </c>
      <c r="BH903" s="17">
        <f t="shared" ref="BH903:BH960" ca="1" si="817">IFERROR(IF(OR(C903="",OFFSET(C903,-6,0)=""),"",(C903/OFFSET(C903,-6,0))^2-1),"")</f>
        <v>0.12810670828116666</v>
      </c>
      <c r="BI903" s="17">
        <f t="shared" ref="BI903:BI960" ca="1" si="818">IFERROR(IF(OR(D903="",OFFSET(D903,-6,0)=""),"",(D903/OFFSET(D903,-6,0))^2-1),"")</f>
        <v>7.8366024287113589E-2</v>
      </c>
      <c r="BJ903" s="17">
        <f t="shared" ref="BJ903:BJ960" ca="1" si="819">IFERROR(IF(OR(E903="",OFFSET(E903,-6,0)=""),"",(E903/OFFSET(E903,-6,0))^2-1),"")</f>
        <v>8.1873484733728574E-2</v>
      </c>
      <c r="BK903" s="17">
        <f t="shared" ref="BK903:BK960" ca="1" si="820">IFERROR(IF(OR(F903="",OFFSET(F903,-6,0)=""),"",(F903/OFFSET(F903,-6,0))^2-1),"")</f>
        <v>9.5397726616635481E-2</v>
      </c>
      <c r="BL903" s="17">
        <f t="shared" ref="BL903:BL960" ca="1" si="821">IFERROR(IF(OR(G903="",OFFSET(G903,-6,0)=""),"",(G903/OFFSET(G903,-6,0))^2-1),"")</f>
        <v>8.4427533257028786E-2</v>
      </c>
      <c r="BM903" s="17">
        <f t="shared" ref="BM903:BM960" ca="1" si="822">IFERROR(IF(OR(H903="",OFFSET(H903,-6,0)=""),"",(H903/OFFSET(H903,-6,0))^2-1),"")</f>
        <v>8.4161504543077026E-2</v>
      </c>
      <c r="BN903" s="17">
        <f t="shared" ref="BN903:BN960" ca="1" si="823">IFERROR(IF(OR(I903="",OFFSET(I903,-6,0)=""),"",(I903/OFFSET(I903,-6,0))^2-1),"")</f>
        <v>6.237397691525981E-2</v>
      </c>
      <c r="BO903" s="17">
        <f t="shared" ref="BO903:BO960" ca="1" si="824">IFERROR(IF(OR(J903="",OFFSET(J903,-6,0)=""),"",(J903/OFFSET(J903,-6,0))^2-1),"")</f>
        <v>0.15004751567714059</v>
      </c>
      <c r="BP903" s="17">
        <f t="shared" ref="BP903:BP960" ca="1" si="825">IFERROR(IF(OR(K903="",OFFSET(K903,-6,0)=""),"",(K903/OFFSET(K903,-6,0))^2-1),"")</f>
        <v>0.18023192513399966</v>
      </c>
      <c r="BQ903" s="17">
        <f t="shared" ref="BQ903:BQ960" ca="1" si="826">IFERROR(IF(OR(L903="",OFFSET(L903,-6,0)=""),"",(L903/OFFSET(L903,-6,0))^2-1),"")</f>
        <v>0.2276343793109572</v>
      </c>
      <c r="BR903" s="17">
        <f t="shared" ref="BR903:BR960" ca="1" si="827">IFERROR(IF(OR(M903="",OFFSET(M903,-6,0)=""),"",(M903/OFFSET(M903,-6,0))^2-1),"")</f>
        <v>0.31852167768208206</v>
      </c>
      <c r="BS903" s="17">
        <f t="shared" ref="BS903:BS960" ca="1" si="828">IFERROR(IF(OR(N903="",OFFSET(N903,-6,0)=""),"",(N903/OFFSET(N903,-6,0))^2-1),"")</f>
        <v>0.15592050134656121</v>
      </c>
      <c r="BX903">
        <f>IF('Macrobond Imports'!FG902="","",'Macrobond Imports'!FG902)</f>
        <v>229.90600000000001</v>
      </c>
      <c r="BY903">
        <f>IF('Macrobond Imports'!AI902="","",'Macrobond Imports'!AI902)</f>
        <v>140.614</v>
      </c>
      <c r="CA903" s="37">
        <f t="shared" ref="CA903:CA960" ca="1" si="829">IFERROR(IF(OR(BX903="",OFFSET(BX903,-12,0)=""),"",BX903/OFFSET(BX903,-12,0)-1),"")</f>
        <v>0.64571224051539033</v>
      </c>
      <c r="CB903" s="37">
        <f t="shared" ref="CB903:CB960" ca="1" si="830">IFERROR(IF(OR(BY903="",OFFSET(BY903,-12,0)=""),"",BY903/OFFSET(BY903,-12,0)-1),"")</f>
        <v>0.1582701812191103</v>
      </c>
    </row>
    <row r="904" spans="1:80" x14ac:dyDescent="0.25">
      <c r="A904" s="10">
        <f>IF('Macrobond Imports'!A903="","",'Macrobond Imports'!A903)</f>
        <v>44593</v>
      </c>
      <c r="B904" s="9">
        <f>IF('Macrobond Imports'!B903="","",'Macrobond Imports'!B903)</f>
        <v>134.77099999999999</v>
      </c>
      <c r="C904" s="9">
        <f>IF('Macrobond Imports'!C903="","",'Macrobond Imports'!C903)</f>
        <v>136.696</v>
      </c>
      <c r="D904" s="9">
        <f>IF('Macrobond Imports'!Z903="","",'Macrobond Imports'!Z903)</f>
        <v>133.10499999999999</v>
      </c>
      <c r="E904" s="9">
        <f>IF('Macrobond Imports'!BH903="","",'Macrobond Imports'!BH903)</f>
        <v>132.10400000000001</v>
      </c>
      <c r="F904" s="9">
        <f>IF('Macrobond Imports'!BJ903="","",'Macrobond Imports'!BJ903)</f>
        <v>132.381</v>
      </c>
      <c r="G904" s="9">
        <f>IF('Macrobond Imports'!BK903="","",'Macrobond Imports'!BK903)</f>
        <v>132.41800000000001</v>
      </c>
      <c r="H904" s="9">
        <f>IF('Macrobond Imports'!BL903="","",'Macrobond Imports'!BL903)</f>
        <v>131.14099999999999</v>
      </c>
      <c r="I904" s="9">
        <f>IF('Macrobond Imports'!BS903="","",'Macrobond Imports'!BS903)</f>
        <v>121.685</v>
      </c>
      <c r="J904" s="9">
        <f>IF('Macrobond Imports'!AA903="","",'Macrobond Imports'!AA903)</f>
        <v>143.87299999999999</v>
      </c>
      <c r="K904" s="9">
        <f>IF('Macrobond Imports'!DF903="","",'Macrobond Imports'!DF903)</f>
        <v>257.15300000000002</v>
      </c>
      <c r="L904" s="9">
        <f>IF('Macrobond Imports'!EA903="","",'Macrobond Imports'!EA903)</f>
        <v>300.291</v>
      </c>
      <c r="M904" s="9">
        <f>IF('Macrobond Imports'!FA903="","",'Macrobond Imports'!FA903)</f>
        <v>253.75299999999999</v>
      </c>
      <c r="N904" s="9">
        <f>IF('Macrobond Imports'!FC903="","",'Macrobond Imports'!FC903)</f>
        <v>256.375</v>
      </c>
      <c r="P904" s="16">
        <f t="shared" si="776"/>
        <v>44593</v>
      </c>
      <c r="Q904" s="17">
        <f t="shared" si="777"/>
        <v>9.3013502684808902E-3</v>
      </c>
      <c r="R904" s="17">
        <f t="shared" si="778"/>
        <v>1.6962266396857606E-2</v>
      </c>
      <c r="S904" s="17">
        <f t="shared" si="779"/>
        <v>5.4386826302073032E-3</v>
      </c>
      <c r="T904" s="17">
        <f t="shared" si="780"/>
        <v>5.9165289696712087E-3</v>
      </c>
      <c r="U904" s="17">
        <f t="shared" si="781"/>
        <v>8.517251624601041E-3</v>
      </c>
      <c r="V904" s="17">
        <f t="shared" si="782"/>
        <v>6.9120744587825023E-3</v>
      </c>
      <c r="W904" s="17">
        <f t="shared" si="783"/>
        <v>7.3588717420860483E-3</v>
      </c>
      <c r="X904" s="17">
        <f t="shared" si="784"/>
        <v>2.5458080674927164E-3</v>
      </c>
      <c r="Y904" s="17">
        <f t="shared" si="785"/>
        <v>1.7014689041889852E-2</v>
      </c>
      <c r="Z904" s="17">
        <f t="shared" si="786"/>
        <v>1.0912936311065824E-2</v>
      </c>
      <c r="AA904" s="17">
        <f t="shared" si="787"/>
        <v>9.2499617995677852E-2</v>
      </c>
      <c r="AB904" s="17">
        <f t="shared" si="788"/>
        <v>3.5967551634461747E-2</v>
      </c>
      <c r="AC904" s="17">
        <f t="shared" si="789"/>
        <v>2.9732214463156215E-3</v>
      </c>
      <c r="AE904" s="17">
        <f t="shared" ca="1" si="790"/>
        <v>0.1046803278688524</v>
      </c>
      <c r="AF904" s="17">
        <f t="shared" ca="1" si="791"/>
        <v>0.14389958158995819</v>
      </c>
      <c r="AG904" s="17">
        <f t="shared" ca="1" si="792"/>
        <v>8.3916938110749184E-2</v>
      </c>
      <c r="AH904" s="17">
        <f t="shared" ca="1" si="793"/>
        <v>8.9068425391591211E-2</v>
      </c>
      <c r="AI904" s="17">
        <f t="shared" ca="1" si="794"/>
        <v>0.10317500000000002</v>
      </c>
      <c r="AJ904" s="17">
        <f t="shared" ca="1" si="795"/>
        <v>9.1657048639736338E-2</v>
      </c>
      <c r="AK904" s="17">
        <f t="shared" ca="1" si="796"/>
        <v>9.0116375727348208E-2</v>
      </c>
      <c r="AL904" s="17">
        <f t="shared" ca="1" si="797"/>
        <v>6.7412280701754312E-2</v>
      </c>
      <c r="AM904" s="17">
        <f t="shared" ca="1" si="798"/>
        <v>0.16496356275303636</v>
      </c>
      <c r="AN904" s="17">
        <f t="shared" ca="1" si="799"/>
        <v>0.23275647171620339</v>
      </c>
      <c r="AO904" s="17">
        <f t="shared" ca="1" si="800"/>
        <v>0.33640854472630188</v>
      </c>
      <c r="AP904" s="17">
        <f t="shared" ca="1" si="801"/>
        <v>0.35696791443850251</v>
      </c>
      <c r="AQ904" s="17">
        <f t="shared" ca="1" si="802"/>
        <v>0.21045797922568443</v>
      </c>
      <c r="AS904" s="17">
        <f t="shared" ca="1" si="803"/>
        <v>0.10411188663395832</v>
      </c>
      <c r="AT904" s="17">
        <f t="shared" ca="1" si="804"/>
        <v>0.13449414657632741</v>
      </c>
      <c r="AU904" s="17">
        <f t="shared" ca="1" si="805"/>
        <v>8.6792840339241728E-2</v>
      </c>
      <c r="AV904" s="17">
        <f t="shared" ca="1" si="806"/>
        <v>8.6578281469247065E-2</v>
      </c>
      <c r="AW904" s="17">
        <f t="shared" ca="1" si="807"/>
        <v>9.9046368099220627E-2</v>
      </c>
      <c r="AX904" s="17">
        <f t="shared" ca="1" si="808"/>
        <v>9.2683547969785174E-2</v>
      </c>
      <c r="AY904" s="17">
        <f t="shared" ca="1" si="809"/>
        <v>8.225059198612561E-2</v>
      </c>
      <c r="AZ904" s="17">
        <f t="shared" ca="1" si="810"/>
        <v>5.5776234864450602E-2</v>
      </c>
      <c r="BA904" s="17">
        <f t="shared" ca="1" si="811"/>
        <v>0.19447856565511179</v>
      </c>
      <c r="BB904" s="17">
        <f t="shared" ca="1" si="812"/>
        <v>0.13707106981087502</v>
      </c>
      <c r="BC904" s="17">
        <f t="shared" ca="1" si="813"/>
        <v>0.32791296943400283</v>
      </c>
      <c r="BD904" s="17">
        <f t="shared" ca="1" si="814"/>
        <v>0.2545056271912669</v>
      </c>
      <c r="BE904" s="17">
        <f t="shared" ca="1" si="815"/>
        <v>0.10090418433006887</v>
      </c>
      <c r="BG904" s="17">
        <f t="shared" ca="1" si="816"/>
        <v>9.8223423077739902E-2</v>
      </c>
      <c r="BH904" s="17">
        <f t="shared" ca="1" si="817"/>
        <v>0.14483316628139598</v>
      </c>
      <c r="BI904" s="17">
        <f t="shared" ca="1" si="818"/>
        <v>7.1789385588594712E-2</v>
      </c>
      <c r="BJ904" s="17">
        <f t="shared" ca="1" si="819"/>
        <v>7.7644209463262115E-2</v>
      </c>
      <c r="BK904" s="17">
        <f t="shared" ca="1" si="820"/>
        <v>9.6250537234244815E-2</v>
      </c>
      <c r="BL904" s="17">
        <f t="shared" ca="1" si="821"/>
        <v>8.0852845199737011E-2</v>
      </c>
      <c r="BM904" s="17">
        <f t="shared" ca="1" si="822"/>
        <v>8.7406499842281882E-2</v>
      </c>
      <c r="BN904" s="17">
        <f t="shared" ca="1" si="823"/>
        <v>5.8833621173727035E-2</v>
      </c>
      <c r="BO904" s="17">
        <f t="shared" ca="1" si="824"/>
        <v>0.14229464358969524</v>
      </c>
      <c r="BP904" s="17">
        <f t="shared" ca="1" si="825"/>
        <v>0.18095288414350996</v>
      </c>
      <c r="BQ904" s="17">
        <f t="shared" ca="1" si="826"/>
        <v>0.42697471582571644</v>
      </c>
      <c r="BR904" s="17">
        <f t="shared" ca="1" si="827"/>
        <v>0.40428471188898918</v>
      </c>
      <c r="BS904" s="17">
        <f t="shared" ca="1" si="828"/>
        <v>0.13558977790066407</v>
      </c>
      <c r="BX904">
        <f>IF('Macrobond Imports'!FG903="","",'Macrobond Imports'!FG903)</f>
        <v>271.68200000000002</v>
      </c>
      <c r="BY904">
        <f>IF('Macrobond Imports'!AI903="","",'Macrobond Imports'!AI903)</f>
        <v>143.04</v>
      </c>
      <c r="CA904" s="37">
        <f t="shared" ca="1" si="829"/>
        <v>0.4559592711682745</v>
      </c>
      <c r="CB904" s="37">
        <f t="shared" ca="1" si="830"/>
        <v>0.16767346938775507</v>
      </c>
    </row>
    <row r="905" spans="1:80" x14ac:dyDescent="0.25">
      <c r="A905" s="10">
        <f>IF('Macrobond Imports'!A904="","",'Macrobond Imports'!A904)</f>
        <v>44621</v>
      </c>
      <c r="B905" s="9">
        <f>IF('Macrobond Imports'!B904="","",'Macrobond Imports'!B904)</f>
        <v>137.03700000000001</v>
      </c>
      <c r="C905" s="9">
        <f>IF('Macrobond Imports'!C904="","",'Macrobond Imports'!C904)</f>
        <v>140.10599999999999</v>
      </c>
      <c r="D905" s="9">
        <f>IF('Macrobond Imports'!Z904="","",'Macrobond Imports'!Z904)</f>
        <v>134.816</v>
      </c>
      <c r="E905" s="9">
        <f>IF('Macrobond Imports'!BH904="","",'Macrobond Imports'!BH904)</f>
        <v>133.69499999999999</v>
      </c>
      <c r="F905" s="9">
        <f>IF('Macrobond Imports'!BJ904="","",'Macrobond Imports'!BJ904)</f>
        <v>134.559</v>
      </c>
      <c r="G905" s="9">
        <f>IF('Macrobond Imports'!BK904="","",'Macrobond Imports'!BK904)</f>
        <v>134.1</v>
      </c>
      <c r="H905" s="9">
        <f>IF('Macrobond Imports'!BL904="","",'Macrobond Imports'!BL904)</f>
        <v>133.166</v>
      </c>
      <c r="I905" s="9">
        <f>IF('Macrobond Imports'!BS904="","",'Macrobond Imports'!BS904)</f>
        <v>122.768</v>
      </c>
      <c r="J905" s="9">
        <f>IF('Macrobond Imports'!AA904="","",'Macrobond Imports'!AA904)</f>
        <v>147.07900000000001</v>
      </c>
      <c r="K905" s="9">
        <f>IF('Macrobond Imports'!DF904="","",'Macrobond Imports'!DF904)</f>
        <v>263.524</v>
      </c>
      <c r="L905" s="9">
        <f>IF('Macrobond Imports'!EA904="","",'Macrobond Imports'!EA904)</f>
        <v>308.04199999999997</v>
      </c>
      <c r="M905" s="9">
        <f>IF('Macrobond Imports'!FA904="","",'Macrobond Imports'!FA904)</f>
        <v>275.00700000000001</v>
      </c>
      <c r="N905" s="9">
        <f>IF('Macrobond Imports'!FC904="","",'Macrobond Imports'!FC904)</f>
        <v>258.62799999999999</v>
      </c>
      <c r="P905" s="16">
        <f t="shared" si="776"/>
        <v>44621</v>
      </c>
      <c r="Q905" s="17">
        <f t="shared" si="777"/>
        <v>1.6813706212761126E-2</v>
      </c>
      <c r="R905" s="17">
        <f t="shared" si="778"/>
        <v>2.4945865277696377E-2</v>
      </c>
      <c r="S905" s="17">
        <f t="shared" si="779"/>
        <v>1.2854513354119135E-2</v>
      </c>
      <c r="T905" s="17">
        <f t="shared" si="780"/>
        <v>1.204354145218911E-2</v>
      </c>
      <c r="U905" s="17">
        <f t="shared" si="781"/>
        <v>1.6452512067441694E-2</v>
      </c>
      <c r="V905" s="17">
        <f t="shared" si="782"/>
        <v>1.2702200607168201E-2</v>
      </c>
      <c r="W905" s="17">
        <f t="shared" si="783"/>
        <v>1.5441395139582648E-2</v>
      </c>
      <c r="X905" s="17">
        <f t="shared" si="784"/>
        <v>8.9000287627891694E-3</v>
      </c>
      <c r="Y905" s="17">
        <f t="shared" si="785"/>
        <v>2.2283541734724466E-2</v>
      </c>
      <c r="Z905" s="17">
        <f t="shared" si="786"/>
        <v>2.4775133869719523E-2</v>
      </c>
      <c r="AA905" s="17">
        <f t="shared" si="787"/>
        <v>2.5811629386162105E-2</v>
      </c>
      <c r="AB905" s="17">
        <f t="shared" si="788"/>
        <v>8.3758615661686742E-2</v>
      </c>
      <c r="AC905" s="17">
        <f t="shared" si="789"/>
        <v>8.7879083373962885E-3</v>
      </c>
      <c r="AE905" s="17">
        <f t="shared" ca="1" si="790"/>
        <v>0.11593648208469065</v>
      </c>
      <c r="AF905" s="17">
        <f t="shared" ca="1" si="791"/>
        <v>0.15694467382328647</v>
      </c>
      <c r="AG905" s="17">
        <f t="shared" ca="1" si="792"/>
        <v>9.4285714285714306E-2</v>
      </c>
      <c r="AH905" s="17">
        <f t="shared" ca="1" si="793"/>
        <v>9.6759639048400237E-2</v>
      </c>
      <c r="AI905" s="17">
        <f t="shared" ca="1" si="794"/>
        <v>0.11297766749379656</v>
      </c>
      <c r="AJ905" s="17">
        <f t="shared" ca="1" si="795"/>
        <v>0.10098522167487678</v>
      </c>
      <c r="AK905" s="17">
        <f t="shared" ca="1" si="796"/>
        <v>9.872937293729378E-2</v>
      </c>
      <c r="AL905" s="17">
        <f t="shared" ca="1" si="797"/>
        <v>7.0340017436791635E-2</v>
      </c>
      <c r="AM905" s="17">
        <f t="shared" ca="1" si="798"/>
        <v>0.18995954692556638</v>
      </c>
      <c r="AN905" s="17">
        <f t="shared" ca="1" si="799"/>
        <v>0.22058360352014827</v>
      </c>
      <c r="AO905" s="17">
        <f t="shared" ca="1" si="800"/>
        <v>0.43475547275267812</v>
      </c>
      <c r="AP905" s="17">
        <f t="shared" ca="1" si="801"/>
        <v>0.36142079207920785</v>
      </c>
      <c r="AQ905" s="17">
        <f t="shared" ca="1" si="802"/>
        <v>0.18964121435142589</v>
      </c>
      <c r="AS905" s="17">
        <f t="shared" ca="1" si="803"/>
        <v>0.15249034734119982</v>
      </c>
      <c r="AT905" s="17">
        <f t="shared" ca="1" si="804"/>
        <v>0.2403891592767553</v>
      </c>
      <c r="AU905" s="17">
        <f t="shared" ca="1" si="805"/>
        <v>0.1080461473017682</v>
      </c>
      <c r="AV905" s="17">
        <f t="shared" ca="1" si="806"/>
        <v>0.10948903842618907</v>
      </c>
      <c r="AW905" s="17">
        <f t="shared" ca="1" si="807"/>
        <v>0.14592487607583338</v>
      </c>
      <c r="AX905" s="17">
        <f t="shared" ca="1" si="808"/>
        <v>0.11852246734582117</v>
      </c>
      <c r="AY905" s="17">
        <f t="shared" ca="1" si="809"/>
        <v>0.13525489588510831</v>
      </c>
      <c r="AZ905" s="17">
        <f t="shared" ca="1" si="810"/>
        <v>7.6759334806749457E-2</v>
      </c>
      <c r="BA905" s="17">
        <f t="shared" ca="1" si="811"/>
        <v>0.22321586338367805</v>
      </c>
      <c r="BB905" s="17">
        <f t="shared" ca="1" si="812"/>
        <v>0.24022983275606702</v>
      </c>
      <c r="BC905" s="17">
        <f t="shared" ca="1" si="813"/>
        <v>0.78283000135850234</v>
      </c>
      <c r="BD905" s="17">
        <f t="shared" ca="1" si="814"/>
        <v>0.81486135342145372</v>
      </c>
      <c r="BE905" s="17">
        <f t="shared" ca="1" si="815"/>
        <v>0.10934220203598666</v>
      </c>
      <c r="BG905" s="17">
        <f t="shared" ca="1" si="816"/>
        <v>0.12454252187373016</v>
      </c>
      <c r="BH905" s="17">
        <f t="shared" ca="1" si="817"/>
        <v>0.17052485209022938</v>
      </c>
      <c r="BI905" s="17">
        <f t="shared" ca="1" si="818"/>
        <v>9.8495635195197551E-2</v>
      </c>
      <c r="BJ905" s="17">
        <f t="shared" ca="1" si="819"/>
        <v>9.9847810540542259E-2</v>
      </c>
      <c r="BK905" s="17">
        <f t="shared" ca="1" si="820"/>
        <v>0.12339561400265886</v>
      </c>
      <c r="BL905" s="17">
        <f t="shared" ca="1" si="821"/>
        <v>0.10250493290245921</v>
      </c>
      <c r="BM905" s="17">
        <f t="shared" ca="1" si="822"/>
        <v>0.1067328553491671</v>
      </c>
      <c r="BN905" s="17">
        <f t="shared" ca="1" si="823"/>
        <v>7.1702450102332005E-2</v>
      </c>
      <c r="BO905" s="17">
        <f t="shared" ca="1" si="824"/>
        <v>0.19800303532298114</v>
      </c>
      <c r="BP905" s="17">
        <f t="shared" ca="1" si="825"/>
        <v>0.21109446392453335</v>
      </c>
      <c r="BQ905" s="17">
        <f t="shared" ca="1" si="826"/>
        <v>0.43677055853977831</v>
      </c>
      <c r="BR905" s="17">
        <f t="shared" ca="1" si="827"/>
        <v>0.57763136538151216</v>
      </c>
      <c r="BS905" s="17">
        <f t="shared" ca="1" si="828"/>
        <v>0.1349651159192935</v>
      </c>
      <c r="BX905">
        <f>IF('Macrobond Imports'!FG904="","",'Macrobond Imports'!FG904)</f>
        <v>260.10399999999998</v>
      </c>
      <c r="BY905">
        <f>IF('Macrobond Imports'!AI904="","",'Macrobond Imports'!AI904)</f>
        <v>151.286</v>
      </c>
      <c r="CA905" s="37">
        <f t="shared" ca="1" si="829"/>
        <v>0.60955445544554454</v>
      </c>
      <c r="CB905" s="37">
        <f t="shared" ca="1" si="830"/>
        <v>0.21710378117457774</v>
      </c>
    </row>
    <row r="906" spans="1:80" x14ac:dyDescent="0.25">
      <c r="A906" s="10">
        <f>IF('Macrobond Imports'!A905="","",'Macrobond Imports'!A905)</f>
        <v>44652</v>
      </c>
      <c r="B906" s="9">
        <f>IF('Macrobond Imports'!B905="","",'Macrobond Imports'!B905)</f>
        <v>137.773</v>
      </c>
      <c r="C906" s="9">
        <f>IF('Macrobond Imports'!C905="","",'Macrobond Imports'!C905)</f>
        <v>141.74700000000001</v>
      </c>
      <c r="D906" s="9">
        <f>IF('Macrobond Imports'!Z905="","",'Macrobond Imports'!Z905)</f>
        <v>134.977</v>
      </c>
      <c r="E906" s="9">
        <f>IF('Macrobond Imports'!BH905="","",'Macrobond Imports'!BH905)</f>
        <v>134.28</v>
      </c>
      <c r="F906" s="9">
        <f>IF('Macrobond Imports'!BJ905="","",'Macrobond Imports'!BJ905)</f>
        <v>135.19800000000001</v>
      </c>
      <c r="G906" s="9">
        <f>IF('Macrobond Imports'!BK905="","",'Macrobond Imports'!BK905)</f>
        <v>134.78</v>
      </c>
      <c r="H906" s="9">
        <f>IF('Macrobond Imports'!BL905="","",'Macrobond Imports'!BL905)</f>
        <v>133.995</v>
      </c>
      <c r="I906" s="9">
        <f>IF('Macrobond Imports'!BS905="","",'Macrobond Imports'!BS905)</f>
        <v>123.38800000000001</v>
      </c>
      <c r="J906" s="9">
        <f>IF('Macrobond Imports'!AA905="","",'Macrobond Imports'!AA905)</f>
        <v>147.40299999999999</v>
      </c>
      <c r="K906" s="9">
        <f>IF('Macrobond Imports'!DF905="","",'Macrobond Imports'!DF905)</f>
        <v>268.08199999999999</v>
      </c>
      <c r="L906" s="9">
        <f>IF('Macrobond Imports'!EA905="","",'Macrobond Imports'!EA905)</f>
        <v>325.54899999999998</v>
      </c>
      <c r="M906" s="9">
        <f>IF('Macrobond Imports'!FA905="","",'Macrobond Imports'!FA905)</f>
        <v>283.23700000000002</v>
      </c>
      <c r="N906" s="9">
        <f>IF('Macrobond Imports'!FC905="","",'Macrobond Imports'!FC905)</f>
        <v>261.767</v>
      </c>
      <c r="P906" s="16">
        <f t="shared" si="776"/>
        <v>44652</v>
      </c>
      <c r="Q906" s="17">
        <f t="shared" si="777"/>
        <v>5.3708122623816745E-3</v>
      </c>
      <c r="R906" s="17">
        <f t="shared" si="778"/>
        <v>1.1712560489914869E-2</v>
      </c>
      <c r="S906" s="17">
        <f t="shared" si="779"/>
        <v>1.1942202705910177E-3</v>
      </c>
      <c r="T906" s="17">
        <f t="shared" si="780"/>
        <v>4.3756311006395432E-3</v>
      </c>
      <c r="U906" s="17">
        <f t="shared" si="781"/>
        <v>4.748846231021453E-3</v>
      </c>
      <c r="V906" s="17">
        <f t="shared" si="782"/>
        <v>5.0708426547352303E-3</v>
      </c>
      <c r="W906" s="17">
        <f t="shared" si="783"/>
        <v>6.225312767523361E-3</v>
      </c>
      <c r="X906" s="17">
        <f t="shared" si="784"/>
        <v>5.0501759416134995E-3</v>
      </c>
      <c r="Y906" s="17">
        <f t="shared" si="785"/>
        <v>2.2028977624268808E-3</v>
      </c>
      <c r="Z906" s="17">
        <f t="shared" si="786"/>
        <v>1.7296337335498846E-2</v>
      </c>
      <c r="AA906" s="17">
        <f t="shared" si="787"/>
        <v>5.6833159114666243E-2</v>
      </c>
      <c r="AB906" s="17">
        <f t="shared" si="788"/>
        <v>2.9926510961539199E-2</v>
      </c>
      <c r="AC906" s="17">
        <f t="shared" si="789"/>
        <v>1.2137123590639787E-2</v>
      </c>
      <c r="AE906" s="17">
        <f t="shared" ca="1" si="790"/>
        <v>0.11107258064516135</v>
      </c>
      <c r="AF906" s="17">
        <f t="shared" ca="1" si="791"/>
        <v>0.16186065573770514</v>
      </c>
      <c r="AG906" s="17">
        <f t="shared" ca="1" si="792"/>
        <v>8.3282504012841096E-2</v>
      </c>
      <c r="AH906" s="17">
        <f t="shared" ca="1" si="793"/>
        <v>8.9935064935064979E-2</v>
      </c>
      <c r="AI906" s="17">
        <f t="shared" ca="1" si="794"/>
        <v>0.10727272727272741</v>
      </c>
      <c r="AJ906" s="17">
        <f t="shared" ca="1" si="795"/>
        <v>9.3993506493506462E-2</v>
      </c>
      <c r="AK906" s="17">
        <f t="shared" ca="1" si="796"/>
        <v>9.7420147420147485E-2</v>
      </c>
      <c r="AL906" s="17">
        <f t="shared" ca="1" si="797"/>
        <v>6.7370242214533027E-2</v>
      </c>
      <c r="AM906" s="17">
        <f t="shared" ca="1" si="798"/>
        <v>0.16708630245447353</v>
      </c>
      <c r="AN906" s="17">
        <f t="shared" ca="1" si="799"/>
        <v>0.21910868576625742</v>
      </c>
      <c r="AO906" s="17">
        <f t="shared" ca="1" si="800"/>
        <v>0.49884438305709011</v>
      </c>
      <c r="AP906" s="17">
        <f t="shared" ca="1" si="801"/>
        <v>0.44434982151963309</v>
      </c>
      <c r="AQ906" s="17">
        <f t="shared" ca="1" si="802"/>
        <v>0.16860267857142852</v>
      </c>
      <c r="AS906" s="17">
        <f t="shared" ca="1" si="803"/>
        <v>0.13332397108528293</v>
      </c>
      <c r="AT906" s="17">
        <f t="shared" ca="1" si="804"/>
        <v>0.23666376175213166</v>
      </c>
      <c r="AU906" s="17">
        <f t="shared" ca="1" si="805"/>
        <v>8.0647283392071056E-2</v>
      </c>
      <c r="AV906" s="17">
        <f t="shared" ca="1" si="806"/>
        <v>9.3022838239463557E-2</v>
      </c>
      <c r="AW906" s="17">
        <f t="shared" ca="1" si="807"/>
        <v>0.12541257938586425</v>
      </c>
      <c r="AX906" s="17">
        <f t="shared" ca="1" si="808"/>
        <v>0.10326516708091948</v>
      </c>
      <c r="AY906" s="17">
        <f t="shared" ca="1" si="809"/>
        <v>0.12237315465494225</v>
      </c>
      <c r="AZ906" s="17">
        <f t="shared" ca="1" si="810"/>
        <v>6.79733489015244E-2</v>
      </c>
      <c r="BA906" s="17">
        <f t="shared" ca="1" si="811"/>
        <v>0.17873721328646974</v>
      </c>
      <c r="BB906" s="17">
        <f t="shared" ca="1" si="812"/>
        <v>0.23355709283337744</v>
      </c>
      <c r="BC906" s="17">
        <f t="shared" ca="1" si="813"/>
        <v>0.96780188836187375</v>
      </c>
      <c r="BD906" s="17">
        <f t="shared" ca="1" si="814"/>
        <v>0.7878859535522611</v>
      </c>
      <c r="BE906" s="17">
        <f t="shared" ca="1" si="815"/>
        <v>9.9801331243815294E-2</v>
      </c>
      <c r="BG906" s="17">
        <f t="shared" ca="1" si="816"/>
        <v>0.12238256687236104</v>
      </c>
      <c r="BH906" s="17">
        <f t="shared" ca="1" si="817"/>
        <v>0.16969913873707032</v>
      </c>
      <c r="BI906" s="17">
        <f t="shared" ca="1" si="818"/>
        <v>9.6614892826397458E-2</v>
      </c>
      <c r="BJ906" s="17">
        <f t="shared" ca="1" si="819"/>
        <v>9.9638491148886121E-2</v>
      </c>
      <c r="BK906" s="17">
        <f t="shared" ca="1" si="820"/>
        <v>0.11814546707971374</v>
      </c>
      <c r="BL906" s="17">
        <f t="shared" ca="1" si="821"/>
        <v>0.10523474214488071</v>
      </c>
      <c r="BM906" s="17">
        <f t="shared" ca="1" si="822"/>
        <v>0.10709810655279606</v>
      </c>
      <c r="BN906" s="17">
        <f t="shared" ca="1" si="823"/>
        <v>7.4836603028667126E-2</v>
      </c>
      <c r="BO906" s="17">
        <f t="shared" ca="1" si="824"/>
        <v>0.18538305623151818</v>
      </c>
      <c r="BP906" s="17">
        <f t="shared" ca="1" si="825"/>
        <v>0.19678258922774616</v>
      </c>
      <c r="BQ906" s="17">
        <f t="shared" ca="1" si="826"/>
        <v>0.40989422319766011</v>
      </c>
      <c r="BR906" s="17">
        <f t="shared" ca="1" si="827"/>
        <v>0.48294608914043957</v>
      </c>
      <c r="BS906" s="17">
        <f t="shared" ca="1" si="828"/>
        <v>0.12512121247524388</v>
      </c>
      <c r="BX906">
        <f>IF('Macrobond Imports'!FG905="","",'Macrobond Imports'!FG905)</f>
        <v>284.42099999999999</v>
      </c>
      <c r="BY906">
        <f>IF('Macrobond Imports'!AI905="","",'Macrobond Imports'!AI905)</f>
        <v>154.82400000000001</v>
      </c>
      <c r="CA906" s="37">
        <f t="shared" ca="1" si="829"/>
        <v>0.85049446974625909</v>
      </c>
      <c r="CB906" s="37">
        <f t="shared" ca="1" si="830"/>
        <v>0.20579439252336451</v>
      </c>
    </row>
    <row r="907" spans="1:80" x14ac:dyDescent="0.25">
      <c r="A907" s="10">
        <f>IF('Macrobond Imports'!A906="","",'Macrobond Imports'!A906)</f>
        <v>44682</v>
      </c>
      <c r="B907" s="9">
        <f>IF('Macrobond Imports'!B906="","",'Macrobond Imports'!B906)</f>
        <v>139.01300000000001</v>
      </c>
      <c r="C907" s="9">
        <f>IF('Macrobond Imports'!C906="","",'Macrobond Imports'!C906)</f>
        <v>144.44200000000001</v>
      </c>
      <c r="D907" s="9">
        <f>IF('Macrobond Imports'!Z906="","",'Macrobond Imports'!Z906)</f>
        <v>135.489</v>
      </c>
      <c r="E907" s="9">
        <f>IF('Macrobond Imports'!BH906="","",'Macrobond Imports'!BH906)</f>
        <v>134.904</v>
      </c>
      <c r="F907" s="9">
        <f>IF('Macrobond Imports'!BJ906="","",'Macrobond Imports'!BJ906)</f>
        <v>136.40799999999999</v>
      </c>
      <c r="G907" s="9">
        <f>IF('Macrobond Imports'!BK906="","",'Macrobond Imports'!BK906)</f>
        <v>135.44900000000001</v>
      </c>
      <c r="H907" s="9">
        <f>IF('Macrobond Imports'!BL906="","",'Macrobond Imports'!BL906)</f>
        <v>135.40199999999999</v>
      </c>
      <c r="I907" s="9">
        <f>IF('Macrobond Imports'!BS906="","",'Macrobond Imports'!BS906)</f>
        <v>124.011</v>
      </c>
      <c r="J907" s="9">
        <f>IF('Macrobond Imports'!AA906="","",'Macrobond Imports'!AA906)</f>
        <v>147.89699999999999</v>
      </c>
      <c r="K907" s="9">
        <f>IF('Macrobond Imports'!DF906="","",'Macrobond Imports'!DF906)</f>
        <v>275.65100000000001</v>
      </c>
      <c r="L907" s="9">
        <f>IF('Macrobond Imports'!EA906="","",'Macrobond Imports'!EA906)</f>
        <v>343.77300000000002</v>
      </c>
      <c r="M907" s="9">
        <f>IF('Macrobond Imports'!FA906="","",'Macrobond Imports'!FA906)</f>
        <v>302.42099999999999</v>
      </c>
      <c r="N907" s="9">
        <f>IF('Macrobond Imports'!FC906="","",'Macrobond Imports'!FC906)</f>
        <v>266.34500000000003</v>
      </c>
      <c r="P907" s="16">
        <f t="shared" si="776"/>
        <v>44682</v>
      </c>
      <c r="Q907" s="17">
        <f t="shared" si="777"/>
        <v>9.0003121075974413E-3</v>
      </c>
      <c r="R907" s="17">
        <f t="shared" si="778"/>
        <v>1.9012748065214691E-2</v>
      </c>
      <c r="S907" s="17">
        <f t="shared" si="779"/>
        <v>3.7932388481001222E-3</v>
      </c>
      <c r="T907" s="17">
        <f t="shared" si="780"/>
        <v>4.6470062555852287E-3</v>
      </c>
      <c r="U907" s="17">
        <f t="shared" si="781"/>
        <v>8.9498365360431986E-3</v>
      </c>
      <c r="V907" s="17">
        <f t="shared" si="782"/>
        <v>4.9636444576346417E-3</v>
      </c>
      <c r="W907" s="17">
        <f t="shared" si="783"/>
        <v>1.0500391805664311E-2</v>
      </c>
      <c r="X907" s="17">
        <f t="shared" si="784"/>
        <v>5.0491133659673615E-3</v>
      </c>
      <c r="Y907" s="17">
        <f t="shared" si="785"/>
        <v>3.3513564852818423E-3</v>
      </c>
      <c r="Z907" s="17">
        <f t="shared" si="786"/>
        <v>2.8233898583269301E-2</v>
      </c>
      <c r="AA907" s="17">
        <f t="shared" si="787"/>
        <v>5.597928422449483E-2</v>
      </c>
      <c r="AB907" s="17">
        <f t="shared" si="788"/>
        <v>6.7731263923851648E-2</v>
      </c>
      <c r="AC907" s="17">
        <f t="shared" si="789"/>
        <v>1.7488835491104915E-2</v>
      </c>
      <c r="AE907" s="17">
        <f t="shared" ca="1" si="790"/>
        <v>0.10944134078212286</v>
      </c>
      <c r="AF907" s="17">
        <f t="shared" ca="1" si="791"/>
        <v>0.16485483870967754</v>
      </c>
      <c r="AG907" s="17">
        <f t="shared" ca="1" si="792"/>
        <v>7.959362549800808E-2</v>
      </c>
      <c r="AH907" s="17">
        <f t="shared" ca="1" si="793"/>
        <v>8.618357487922701E-2</v>
      </c>
      <c r="AI907" s="17">
        <f t="shared" ca="1" si="794"/>
        <v>0.10810722989439481</v>
      </c>
      <c r="AJ907" s="17">
        <f t="shared" ca="1" si="795"/>
        <v>8.9694288012872159E-2</v>
      </c>
      <c r="AK907" s="17">
        <f t="shared" ca="1" si="796"/>
        <v>9.9935012185215166E-2</v>
      </c>
      <c r="AL907" s="17">
        <f t="shared" ca="1" si="797"/>
        <v>6.7220309810671175E-2</v>
      </c>
      <c r="AM907" s="17">
        <f t="shared" ca="1" si="798"/>
        <v>0.15184579439252333</v>
      </c>
      <c r="AN907" s="17">
        <f t="shared" ca="1" si="799"/>
        <v>0.21539241622574945</v>
      </c>
      <c r="AO907" s="17">
        <f t="shared" ca="1" si="800"/>
        <v>0.46848782571550629</v>
      </c>
      <c r="AP907" s="17">
        <f t="shared" ca="1" si="801"/>
        <v>0.46877610490529364</v>
      </c>
      <c r="AQ907" s="17">
        <f t="shared" ca="1" si="802"/>
        <v>0.15802173913043482</v>
      </c>
      <c r="AS907" s="17">
        <f t="shared" ca="1" si="803"/>
        <v>0.13197245736950003</v>
      </c>
      <c r="AT907" s="17">
        <f t="shared" ca="1" si="804"/>
        <v>0.24666781388842707</v>
      </c>
      <c r="AU907" s="17">
        <f t="shared" ca="1" si="805"/>
        <v>7.3590526459054173E-2</v>
      </c>
      <c r="AV907" s="17">
        <f t="shared" ca="1" si="806"/>
        <v>8.7515452232068913E-2</v>
      </c>
      <c r="AW907" s="17">
        <f t="shared" ca="1" si="807"/>
        <v>0.12734472211963621</v>
      </c>
      <c r="AX907" s="17">
        <f t="shared" ca="1" si="808"/>
        <v>9.4750407715534113E-2</v>
      </c>
      <c r="AY907" s="17">
        <f t="shared" ca="1" si="809"/>
        <v>0.13643958569927772</v>
      </c>
      <c r="AZ907" s="17">
        <f t="shared" ca="1" si="810"/>
        <v>7.8680064747285838E-2</v>
      </c>
      <c r="BA907" s="17">
        <f t="shared" ca="1" si="811"/>
        <v>0.11665820349734357</v>
      </c>
      <c r="BB907" s="17">
        <f t="shared" ca="1" si="812"/>
        <v>0.32029782650673666</v>
      </c>
      <c r="BC907" s="17">
        <f t="shared" ca="1" si="813"/>
        <v>0.71758323237298116</v>
      </c>
      <c r="BD907" s="17">
        <f t="shared" ca="1" si="814"/>
        <v>1.0174512021230391</v>
      </c>
      <c r="BE907" s="17">
        <f t="shared" ca="1" si="815"/>
        <v>0.16486474085706471</v>
      </c>
      <c r="BG907" s="17">
        <f t="shared" ca="1" si="816"/>
        <v>0.11795538619567303</v>
      </c>
      <c r="BH907" s="17">
        <f t="shared" ca="1" si="817"/>
        <v>0.18925915492861645</v>
      </c>
      <c r="BI907" s="17">
        <f t="shared" ca="1" si="818"/>
        <v>8.0171513053245436E-2</v>
      </c>
      <c r="BJ907" s="17">
        <f t="shared" ca="1" si="819"/>
        <v>8.7046765855808506E-2</v>
      </c>
      <c r="BK907" s="17">
        <f t="shared" ca="1" si="820"/>
        <v>0.11310562052368223</v>
      </c>
      <c r="BL907" s="17">
        <f t="shared" ca="1" si="821"/>
        <v>9.3716489609614761E-2</v>
      </c>
      <c r="BM907" s="17">
        <f t="shared" ca="1" si="822"/>
        <v>0.10901416329076286</v>
      </c>
      <c r="BN907" s="17">
        <f t="shared" ca="1" si="823"/>
        <v>6.7166705525538051E-2</v>
      </c>
      <c r="BO907" s="17">
        <f t="shared" ca="1" si="824"/>
        <v>0.15491310895691224</v>
      </c>
      <c r="BP907" s="17">
        <f t="shared" ca="1" si="825"/>
        <v>0.22526424172706072</v>
      </c>
      <c r="BQ907" s="17">
        <f t="shared" ca="1" si="826"/>
        <v>0.51023211803697821</v>
      </c>
      <c r="BR907" s="17">
        <f t="shared" ca="1" si="827"/>
        <v>0.59088148070405855</v>
      </c>
      <c r="BS907" s="17">
        <f t="shared" ca="1" si="828"/>
        <v>0.13243298582658047</v>
      </c>
      <c r="BX907">
        <f>IF('Macrobond Imports'!FG906="","",'Macrobond Imports'!FG906)</f>
        <v>325.88900000000001</v>
      </c>
      <c r="BY907">
        <f>IF('Macrobond Imports'!AI906="","",'Macrobond Imports'!AI906)</f>
        <v>158.59800000000001</v>
      </c>
      <c r="CA907" s="37">
        <f t="shared" ca="1" si="829"/>
        <v>0.95729129129129142</v>
      </c>
      <c r="CB907" s="37">
        <f t="shared" ca="1" si="830"/>
        <v>0.23518691588785057</v>
      </c>
    </row>
    <row r="908" spans="1:80" x14ac:dyDescent="0.25">
      <c r="A908" s="10">
        <f>IF('Macrobond Imports'!A907="","",'Macrobond Imports'!A907)</f>
        <v>44713</v>
      </c>
      <c r="B908" s="9">
        <f>IF('Macrobond Imports'!B907="","",'Macrobond Imports'!B907)</f>
        <v>140.273</v>
      </c>
      <c r="C908" s="9">
        <f>IF('Macrobond Imports'!C907="","",'Macrobond Imports'!C907)</f>
        <v>147.61799999999999</v>
      </c>
      <c r="D908" s="9">
        <f>IF('Macrobond Imports'!Z907="","",'Macrobond Imports'!Z907)</f>
        <v>135.78200000000001</v>
      </c>
      <c r="E908" s="9">
        <f>IF('Macrobond Imports'!BH907="","",'Macrobond Imports'!BH907)</f>
        <v>135.297</v>
      </c>
      <c r="F908" s="9">
        <f>IF('Macrobond Imports'!BJ907="","",'Macrobond Imports'!BJ907)</f>
        <v>137.73099999999999</v>
      </c>
      <c r="G908" s="9">
        <f>IF('Macrobond Imports'!BK907="","",'Macrobond Imports'!BK907)</f>
        <v>135.81</v>
      </c>
      <c r="H908" s="9">
        <f>IF('Macrobond Imports'!BL907="","",'Macrobond Imports'!BL907)</f>
        <v>136.82900000000001</v>
      </c>
      <c r="I908" s="9">
        <f>IF('Macrobond Imports'!BS907="","",'Macrobond Imports'!BS907)</f>
        <v>124.35</v>
      </c>
      <c r="J908" s="9">
        <f>IF('Macrobond Imports'!AA907="","",'Macrobond Imports'!AA907)</f>
        <v>148.41200000000001</v>
      </c>
      <c r="K908" s="9">
        <f>IF('Macrobond Imports'!DF907="","",'Macrobond Imports'!DF907)</f>
        <v>281.02199999999999</v>
      </c>
      <c r="L908" s="9">
        <f>IF('Macrobond Imports'!EA907="","",'Macrobond Imports'!EA907)</f>
        <v>359.89800000000002</v>
      </c>
      <c r="M908" s="9">
        <f>IF('Macrobond Imports'!FA907="","",'Macrobond Imports'!FA907)</f>
        <v>328.01600000000002</v>
      </c>
      <c r="N908" s="9">
        <f>IF('Macrobond Imports'!FC907="","",'Macrobond Imports'!FC907)</f>
        <v>266.59399999999999</v>
      </c>
      <c r="P908" s="16">
        <f t="shared" si="776"/>
        <v>44713</v>
      </c>
      <c r="Q908" s="17">
        <f t="shared" si="777"/>
        <v>9.0639004985144656E-3</v>
      </c>
      <c r="R908" s="17">
        <f t="shared" si="778"/>
        <v>2.1988064413397623E-2</v>
      </c>
      <c r="S908" s="17">
        <f t="shared" si="779"/>
        <v>2.162537180140145E-3</v>
      </c>
      <c r="T908" s="17">
        <f t="shared" si="780"/>
        <v>2.9131827077033545E-3</v>
      </c>
      <c r="U908" s="17">
        <f t="shared" si="781"/>
        <v>9.698844642543003E-3</v>
      </c>
      <c r="V908" s="17">
        <f t="shared" si="782"/>
        <v>2.6652097837562838E-3</v>
      </c>
      <c r="W908" s="17">
        <f t="shared" si="783"/>
        <v>1.0538987607273231E-2</v>
      </c>
      <c r="X908" s="17">
        <f t="shared" si="784"/>
        <v>2.7336284684422729E-3</v>
      </c>
      <c r="Y908" s="17">
        <f t="shared" si="785"/>
        <v>3.4821531200768252E-3</v>
      </c>
      <c r="Z908" s="17">
        <f t="shared" si="786"/>
        <v>1.9484783294818397E-2</v>
      </c>
      <c r="AA908" s="17">
        <f t="shared" si="787"/>
        <v>4.6905952474452617E-2</v>
      </c>
      <c r="AB908" s="17">
        <f t="shared" si="788"/>
        <v>8.4633672926152759E-2</v>
      </c>
      <c r="AC908" s="17">
        <f t="shared" si="789"/>
        <v>9.348776962210259E-4</v>
      </c>
      <c r="AE908" s="17">
        <f t="shared" ca="1" si="790"/>
        <v>0.111513470681458</v>
      </c>
      <c r="AF908" s="17">
        <f t="shared" ca="1" si="791"/>
        <v>0.17530254777070065</v>
      </c>
      <c r="AG908" s="17">
        <f t="shared" ca="1" si="792"/>
        <v>7.6780333068992901E-2</v>
      </c>
      <c r="AH908" s="17">
        <f t="shared" ca="1" si="793"/>
        <v>8.3242594075260135E-2</v>
      </c>
      <c r="AI908" s="17">
        <f t="shared" ca="1" si="794"/>
        <v>0.1107338709677419</v>
      </c>
      <c r="AJ908" s="17">
        <f t="shared" ca="1" si="795"/>
        <v>8.5611510791367085E-2</v>
      </c>
      <c r="AK908" s="17">
        <f t="shared" ca="1" si="796"/>
        <v>0.10257050765511688</v>
      </c>
      <c r="AL908" s="17">
        <f t="shared" ca="1" si="797"/>
        <v>6.4640410958904049E-2</v>
      </c>
      <c r="AM908" s="17">
        <f t="shared" ca="1" si="798"/>
        <v>0.1469242658423493</v>
      </c>
      <c r="AN908" s="17">
        <f t="shared" ca="1" si="799"/>
        <v>0.21865568083261055</v>
      </c>
      <c r="AO908" s="17">
        <f t="shared" ca="1" si="800"/>
        <v>0.50711055276381911</v>
      </c>
      <c r="AP908" s="17">
        <f t="shared" ca="1" si="801"/>
        <v>0.58691823899371087</v>
      </c>
      <c r="AQ908" s="17">
        <f t="shared" ca="1" si="802"/>
        <v>0.13686140724946694</v>
      </c>
      <c r="AS908" s="17">
        <f t="shared" ca="1" si="803"/>
        <v>9.7854966844209912E-2</v>
      </c>
      <c r="AT908" s="17">
        <f t="shared" ca="1" si="804"/>
        <v>0.23233939224051015</v>
      </c>
      <c r="AU908" s="17">
        <f t="shared" ca="1" si="805"/>
        <v>2.897081165699511E-2</v>
      </c>
      <c r="AV908" s="17">
        <f t="shared" ca="1" si="806"/>
        <v>4.8798373791922645E-2</v>
      </c>
      <c r="AW908" s="17">
        <f t="shared" ca="1" si="807"/>
        <v>9.7680120786410196E-2</v>
      </c>
      <c r="AX908" s="17">
        <f t="shared" ca="1" si="808"/>
        <v>5.1990663539177806E-2</v>
      </c>
      <c r="AY908" s="17">
        <f t="shared" ca="1" si="809"/>
        <v>0.11465172630870013</v>
      </c>
      <c r="AZ908" s="17">
        <f t="shared" ca="1" si="810"/>
        <v>5.2549271501080463E-2</v>
      </c>
      <c r="BA908" s="17">
        <f t="shared" ca="1" si="811"/>
        <v>3.6748455545008607E-2</v>
      </c>
      <c r="BB908" s="17">
        <f t="shared" ca="1" si="812"/>
        <v>0.29324433651375559</v>
      </c>
      <c r="BC908" s="17">
        <f t="shared" ca="1" si="813"/>
        <v>0.86327945420686381</v>
      </c>
      <c r="BD908" s="17">
        <f t="shared" ca="1" si="814"/>
        <v>1.0239748858606466</v>
      </c>
      <c r="BE908" s="17">
        <f t="shared" ca="1" si="815"/>
        <v>0.12901397605863707</v>
      </c>
      <c r="BG908" s="17">
        <f t="shared" ca="1" si="816"/>
        <v>0.1248409896818945</v>
      </c>
      <c r="BH908" s="17">
        <f t="shared" ca="1" si="817"/>
        <v>0.23635772440052039</v>
      </c>
      <c r="BI908" s="17">
        <f t="shared" ca="1" si="818"/>
        <v>6.7776729256872947E-2</v>
      </c>
      <c r="BJ908" s="17">
        <f t="shared" ca="1" si="819"/>
        <v>7.871696901520453E-2</v>
      </c>
      <c r="BK908" s="17">
        <f t="shared" ca="1" si="820"/>
        <v>0.12154311392075923</v>
      </c>
      <c r="BL908" s="17">
        <f t="shared" ca="1" si="821"/>
        <v>8.4746602947715743E-2</v>
      </c>
      <c r="BM908" s="17">
        <f t="shared" ca="1" si="822"/>
        <v>0.12490614252867349</v>
      </c>
      <c r="BN908" s="17">
        <f t="shared" ca="1" si="823"/>
        <v>6.4585484323748998E-2</v>
      </c>
      <c r="BO908" s="17">
        <f t="shared" ca="1" si="824"/>
        <v>0.12612928083821018</v>
      </c>
      <c r="BP908" s="17">
        <f t="shared" ca="1" si="825"/>
        <v>0.26645971400087731</v>
      </c>
      <c r="BQ908" s="17">
        <f t="shared" ca="1" si="826"/>
        <v>0.82261090523317515</v>
      </c>
      <c r="BR908" s="17">
        <f t="shared" ca="1" si="827"/>
        <v>0.91656823532168707</v>
      </c>
      <c r="BS908" s="17">
        <f t="shared" ca="1" si="828"/>
        <v>0.11913486690849417</v>
      </c>
      <c r="BX908">
        <f>IF('Macrobond Imports'!FG907="","",'Macrobond Imports'!FG907)</f>
        <v>362.16500000000002</v>
      </c>
      <c r="BY908">
        <f>IF('Macrobond Imports'!AI907="","",'Macrobond Imports'!AI907)</f>
        <v>159.77600000000001</v>
      </c>
      <c r="CA908" s="37">
        <f t="shared" ca="1" si="829"/>
        <v>1.0600967007963593</v>
      </c>
      <c r="CB908" s="37">
        <f t="shared" ca="1" si="830"/>
        <v>0.22810146041506552</v>
      </c>
    </row>
    <row r="909" spans="1:80" x14ac:dyDescent="0.25">
      <c r="A909" s="10">
        <f>IF('Macrobond Imports'!A908="","",'Macrobond Imports'!A908)</f>
        <v>44743</v>
      </c>
      <c r="B909" s="9">
        <f>IF('Macrobond Imports'!B908="","",'Macrobond Imports'!B908)</f>
        <v>139.83699999999999</v>
      </c>
      <c r="C909" s="9">
        <f>IF('Macrobond Imports'!C908="","",'Macrobond Imports'!C908)</f>
        <v>144.87200000000001</v>
      </c>
      <c r="D909" s="9">
        <f>IF('Macrobond Imports'!Z908="","",'Macrobond Imports'!Z908)</f>
        <v>136.31899999999999</v>
      </c>
      <c r="E909" s="9">
        <f>IF('Macrobond Imports'!BH908="","",'Macrobond Imports'!BH908)</f>
        <v>135.87200000000001</v>
      </c>
      <c r="F909" s="9">
        <f>IF('Macrobond Imports'!BJ908="","",'Macrobond Imports'!BJ908)</f>
        <v>137.166</v>
      </c>
      <c r="G909" s="9">
        <f>IF('Macrobond Imports'!BK908="","",'Macrobond Imports'!BK908)</f>
        <v>136.46199999999999</v>
      </c>
      <c r="H909" s="9">
        <f>IF('Macrobond Imports'!BL908="","",'Macrobond Imports'!BL908)</f>
        <v>135.88499999999999</v>
      </c>
      <c r="I909" s="9">
        <f>IF('Macrobond Imports'!BS908="","",'Macrobond Imports'!BS908)</f>
        <v>124.596</v>
      </c>
      <c r="J909" s="9">
        <f>IF('Macrobond Imports'!AA908="","",'Macrobond Imports'!AA908)</f>
        <v>150.12700000000001</v>
      </c>
      <c r="K909" s="9">
        <f>IF('Macrobond Imports'!DF908="","",'Macrobond Imports'!DF908)</f>
        <v>274.15699999999998</v>
      </c>
      <c r="L909" s="9">
        <f>IF('Macrobond Imports'!EA908="","",'Macrobond Imports'!EA908)</f>
        <v>328.476</v>
      </c>
      <c r="M909" s="9">
        <f>IF('Macrobond Imports'!FA908="","",'Macrobond Imports'!FA908)</f>
        <v>297.95</v>
      </c>
      <c r="N909" s="9">
        <f>IF('Macrobond Imports'!FC908="","",'Macrobond Imports'!FC908)</f>
        <v>265.47000000000003</v>
      </c>
      <c r="P909" s="16">
        <f t="shared" si="776"/>
        <v>44743</v>
      </c>
      <c r="Q909" s="17">
        <f t="shared" si="777"/>
        <v>-3.1082246761672261E-3</v>
      </c>
      <c r="R909" s="17">
        <f t="shared" si="778"/>
        <v>-1.8602067498543429E-2</v>
      </c>
      <c r="S909" s="17">
        <f t="shared" si="779"/>
        <v>3.9548688338659765E-3</v>
      </c>
      <c r="T909" s="17">
        <f t="shared" si="780"/>
        <v>4.249909458450718E-3</v>
      </c>
      <c r="U909" s="17">
        <f t="shared" si="781"/>
        <v>-4.1021992144106845E-3</v>
      </c>
      <c r="V909" s="17">
        <f t="shared" si="782"/>
        <v>4.8008246815403055E-3</v>
      </c>
      <c r="W909" s="17">
        <f t="shared" si="783"/>
        <v>-6.8991222620936599E-3</v>
      </c>
      <c r="X909" s="17">
        <f t="shared" si="784"/>
        <v>1.9782870928830576E-3</v>
      </c>
      <c r="Y909" s="17">
        <f t="shared" si="785"/>
        <v>1.1555669352882436E-2</v>
      </c>
      <c r="Z909" s="17">
        <f t="shared" si="786"/>
        <v>-2.4428692415540465E-2</v>
      </c>
      <c r="AA909" s="17">
        <f t="shared" si="787"/>
        <v>-8.7308070620009115E-2</v>
      </c>
      <c r="AB909" s="17">
        <f t="shared" si="788"/>
        <v>-9.1660162918882127E-2</v>
      </c>
      <c r="AC909" s="17">
        <f t="shared" si="789"/>
        <v>-4.2161489005753117E-3</v>
      </c>
      <c r="AE909" s="17">
        <f t="shared" ca="1" si="790"/>
        <v>9.6881226173854307E-2</v>
      </c>
      <c r="AF909" s="17">
        <f t="shared" ca="1" si="791"/>
        <v>0.14474453592932668</v>
      </c>
      <c r="AG909" s="17">
        <f t="shared" ca="1" si="792"/>
        <v>6.9302814470835417E-2</v>
      </c>
      <c r="AH909" s="17">
        <f t="shared" ca="1" si="793"/>
        <v>7.6128623475368418E-2</v>
      </c>
      <c r="AI909" s="17">
        <f t="shared" ca="1" si="794"/>
        <v>9.367948523724845E-2</v>
      </c>
      <c r="AJ909" s="17">
        <f t="shared" ca="1" si="795"/>
        <v>8.0579003214924727E-2</v>
      </c>
      <c r="AK909" s="17">
        <f t="shared" ca="1" si="796"/>
        <v>8.6836548613110631E-2</v>
      </c>
      <c r="AL909" s="17">
        <f t="shared" ca="1" si="797"/>
        <v>5.8059256617328581E-2</v>
      </c>
      <c r="AM909" s="17">
        <f t="shared" ca="1" si="798"/>
        <v>0.13805859833984013</v>
      </c>
      <c r="AN909" s="17">
        <f t="shared" ca="1" si="799"/>
        <v>0.17086055947042489</v>
      </c>
      <c r="AO909" s="17">
        <f t="shared" ca="1" si="800"/>
        <v>0.32408889175538236</v>
      </c>
      <c r="AP909" s="17">
        <f t="shared" ca="1" si="801"/>
        <v>0.39676065911914304</v>
      </c>
      <c r="AQ909" s="17">
        <f t="shared" ca="1" si="802"/>
        <v>0.11658836345588464</v>
      </c>
      <c r="AS909" s="17">
        <f t="shared" ca="1" si="803"/>
        <v>6.1284770026434732E-2</v>
      </c>
      <c r="AT909" s="17">
        <f t="shared" ca="1" si="804"/>
        <v>9.1144627586001503E-2</v>
      </c>
      <c r="AU909" s="17">
        <f t="shared" ca="1" si="805"/>
        <v>4.036679167728896E-2</v>
      </c>
      <c r="AV909" s="17">
        <f t="shared" ca="1" si="806"/>
        <v>4.8273343536950453E-2</v>
      </c>
      <c r="AW909" s="17">
        <f t="shared" ca="1" si="807"/>
        <v>5.9509433356590202E-2</v>
      </c>
      <c r="AX909" s="17">
        <f t="shared" ca="1" si="808"/>
        <v>5.0860626032550593E-2</v>
      </c>
      <c r="AY909" s="17">
        <f t="shared" ca="1" si="809"/>
        <v>5.7624986893135777E-2</v>
      </c>
      <c r="AZ909" s="17">
        <f t="shared" ca="1" si="810"/>
        <v>3.9739877829161108E-2</v>
      </c>
      <c r="BA909" s="17">
        <f t="shared" ca="1" si="811"/>
        <v>7.5994210181445698E-2</v>
      </c>
      <c r="BB909" s="17">
        <f t="shared" ca="1" si="812"/>
        <v>9.3771837846545081E-2</v>
      </c>
      <c r="BC909" s="17">
        <f t="shared" ca="1" si="813"/>
        <v>3.6451802702136771E-2</v>
      </c>
      <c r="BD909" s="17">
        <f t="shared" ca="1" si="814"/>
        <v>0.22454180434676929</v>
      </c>
      <c r="BE909" s="17">
        <f t="shared" ca="1" si="815"/>
        <v>5.7796720504881494E-2</v>
      </c>
      <c r="BG909" s="17">
        <f t="shared" ca="1" si="816"/>
        <v>9.6713029930204808E-2</v>
      </c>
      <c r="BH909" s="17">
        <f t="shared" ca="1" si="817"/>
        <v>0.16162774578009009</v>
      </c>
      <c r="BI909" s="17">
        <f t="shared" ca="1" si="818"/>
        <v>6.0315777095383716E-2</v>
      </c>
      <c r="BJ909" s="17">
        <f t="shared" ca="1" si="819"/>
        <v>7.0414268030620564E-2</v>
      </c>
      <c r="BK909" s="17">
        <f t="shared" ca="1" si="820"/>
        <v>9.196393909208167E-2</v>
      </c>
      <c r="BL909" s="17">
        <f t="shared" ca="1" si="821"/>
        <v>7.67441312394328E-2</v>
      </c>
      <c r="BM909" s="17">
        <f t="shared" ca="1" si="822"/>
        <v>8.9518193047339656E-2</v>
      </c>
      <c r="BN909" s="17">
        <f t="shared" ca="1" si="823"/>
        <v>5.3762060102597653E-2</v>
      </c>
      <c r="BO909" s="17">
        <f t="shared" ca="1" si="824"/>
        <v>0.12619466204633256</v>
      </c>
      <c r="BP909" s="17">
        <f t="shared" ca="1" si="825"/>
        <v>0.16156360502428124</v>
      </c>
      <c r="BQ909" s="17">
        <f t="shared" ca="1" si="826"/>
        <v>0.42812177861460166</v>
      </c>
      <c r="BR909" s="17">
        <f t="shared" ca="1" si="827"/>
        <v>0.47964221740565716</v>
      </c>
      <c r="BS909" s="17">
        <f t="shared" ca="1" si="828"/>
        <v>7.8594567665074777E-2</v>
      </c>
      <c r="BX909">
        <f>IF('Macrobond Imports'!FG908="","",'Macrobond Imports'!FG908)</f>
        <v>310.55700000000002</v>
      </c>
      <c r="BY909">
        <f>IF('Macrobond Imports'!AI908="","",'Macrobond Imports'!AI908)</f>
        <v>159.089</v>
      </c>
      <c r="CA909" s="37">
        <f t="shared" ca="1" si="829"/>
        <v>0.61051386965788712</v>
      </c>
      <c r="CB909" s="37">
        <f t="shared" ca="1" si="830"/>
        <v>0.19110688508879647</v>
      </c>
    </row>
    <row r="910" spans="1:80" x14ac:dyDescent="0.25">
      <c r="A910" s="10">
        <f>IF('Macrobond Imports'!A909="","",'Macrobond Imports'!A909)</f>
        <v>44774</v>
      </c>
      <c r="B910" s="9">
        <f>IF('Macrobond Imports'!B909="","",'Macrobond Imports'!B909)</f>
        <v>139.755</v>
      </c>
      <c r="C910" s="9">
        <f>IF('Macrobond Imports'!C909="","",'Macrobond Imports'!C909)</f>
        <v>143.30600000000001</v>
      </c>
      <c r="D910" s="9">
        <f>IF('Macrobond Imports'!Z909="","",'Macrobond Imports'!Z909)</f>
        <v>136.983</v>
      </c>
      <c r="E910" s="9">
        <f>IF('Macrobond Imports'!BH909="","",'Macrobond Imports'!BH909)</f>
        <v>136.441</v>
      </c>
      <c r="F910" s="9">
        <f>IF('Macrobond Imports'!BJ909="","",'Macrobond Imports'!BJ909)</f>
        <v>137.095</v>
      </c>
      <c r="G910" s="9">
        <f>IF('Macrobond Imports'!BK909="","",'Macrobond Imports'!BK909)</f>
        <v>136.98099999999999</v>
      </c>
      <c r="H910" s="9">
        <f>IF('Macrobond Imports'!BL909="","",'Macrobond Imports'!BL909)</f>
        <v>135.47399999999999</v>
      </c>
      <c r="I910" s="9">
        <f>IF('Macrobond Imports'!BS909="","",'Macrobond Imports'!BS909)</f>
        <v>124.944</v>
      </c>
      <c r="J910" s="9">
        <f>IF('Macrobond Imports'!AA909="","",'Macrobond Imports'!AA909)</f>
        <v>151.423</v>
      </c>
      <c r="K910" s="9">
        <f>IF('Macrobond Imports'!DF909="","",'Macrobond Imports'!DF909)</f>
        <v>270.589</v>
      </c>
      <c r="L910" s="9">
        <f>IF('Macrobond Imports'!EA909="","",'Macrobond Imports'!EA909)</f>
        <v>343.60199999999998</v>
      </c>
      <c r="M910" s="9">
        <f>IF('Macrobond Imports'!FA909="","",'Macrobond Imports'!FA909)</f>
        <v>286.17899999999997</v>
      </c>
      <c r="N910" s="9">
        <f>IF('Macrobond Imports'!FC909="","",'Macrobond Imports'!FC909)</f>
        <v>263.90600000000001</v>
      </c>
      <c r="P910" s="16">
        <f t="shared" si="776"/>
        <v>44774</v>
      </c>
      <c r="Q910" s="17">
        <f t="shared" si="777"/>
        <v>-5.8639701938678623E-4</v>
      </c>
      <c r="R910" s="17">
        <f t="shared" si="778"/>
        <v>-1.0809542216577372E-2</v>
      </c>
      <c r="S910" s="17">
        <f t="shared" si="779"/>
        <v>4.8709277503504733E-3</v>
      </c>
      <c r="T910" s="17">
        <f t="shared" si="780"/>
        <v>4.1877649552519713E-3</v>
      </c>
      <c r="U910" s="17">
        <f t="shared" si="781"/>
        <v>-5.1762098479213314E-4</v>
      </c>
      <c r="V910" s="17">
        <f t="shared" si="782"/>
        <v>3.8032565842505139E-3</v>
      </c>
      <c r="W910" s="17">
        <f t="shared" si="783"/>
        <v>-3.024616403576541E-3</v>
      </c>
      <c r="X910" s="17">
        <f t="shared" si="784"/>
        <v>2.7930270634690668E-3</v>
      </c>
      <c r="Y910" s="17">
        <f t="shared" si="785"/>
        <v>8.6326909882965541E-3</v>
      </c>
      <c r="Z910" s="17">
        <f t="shared" si="786"/>
        <v>-1.3014440630733426E-2</v>
      </c>
      <c r="AA910" s="17">
        <f t="shared" si="787"/>
        <v>4.604902641288855E-2</v>
      </c>
      <c r="AB910" s="17">
        <f t="shared" si="788"/>
        <v>-3.9506628628964591E-2</v>
      </c>
      <c r="AC910" s="17">
        <f t="shared" si="789"/>
        <v>-5.8914378272498791E-3</v>
      </c>
      <c r="AE910" s="17">
        <f t="shared" ca="1" si="790"/>
        <v>8.6716484063357635E-2</v>
      </c>
      <c r="AF910" s="17">
        <f t="shared" ca="1" si="791"/>
        <v>0.12170761680377606</v>
      </c>
      <c r="AG910" s="17">
        <f t="shared" ca="1" si="792"/>
        <v>6.5435171501905698E-2</v>
      </c>
      <c r="AH910" s="17">
        <f t="shared" ca="1" si="793"/>
        <v>7.2177343307977537E-2</v>
      </c>
      <c r="AI910" s="17">
        <f t="shared" ca="1" si="794"/>
        <v>8.4303521149039717E-2</v>
      </c>
      <c r="AJ910" s="17">
        <f t="shared" ca="1" si="795"/>
        <v>7.5465772676239773E-2</v>
      </c>
      <c r="AK910" s="17">
        <f t="shared" ca="1" si="796"/>
        <v>7.7242366412213714E-2</v>
      </c>
      <c r="AL910" s="17">
        <f t="shared" ca="1" si="797"/>
        <v>5.6555269922879292E-2</v>
      </c>
      <c r="AM910" s="17">
        <f t="shared" ca="1" si="798"/>
        <v>0.12486814150088388</v>
      </c>
      <c r="AN910" s="17">
        <f t="shared" ca="1" si="799"/>
        <v>0.14349646921604342</v>
      </c>
      <c r="AO910" s="17">
        <f t="shared" ca="1" si="800"/>
        <v>0.36685204191230869</v>
      </c>
      <c r="AP910" s="17">
        <f t="shared" ca="1" si="801"/>
        <v>0.33645444653556411</v>
      </c>
      <c r="AQ910" s="17">
        <f t="shared" ca="1" si="802"/>
        <v>9.694367432445361E-2</v>
      </c>
      <c r="AS910" s="17">
        <f t="shared" ca="1" si="803"/>
        <v>2.1522072051573415E-2</v>
      </c>
      <c r="AT910" s="17">
        <f t="shared" ca="1" si="804"/>
        <v>-3.1089810356590863E-2</v>
      </c>
      <c r="AU910" s="17">
        <f t="shared" ca="1" si="805"/>
        <v>4.4841811391269859E-2</v>
      </c>
      <c r="AV910" s="17">
        <f t="shared" ca="1" si="806"/>
        <v>4.6357922818637709E-2</v>
      </c>
      <c r="AW910" s="17">
        <f t="shared" ca="1" si="807"/>
        <v>2.0298147269426581E-2</v>
      </c>
      <c r="AX910" s="17">
        <f t="shared" ca="1" si="808"/>
        <v>4.6015493309732314E-2</v>
      </c>
      <c r="AY910" s="17">
        <f t="shared" ca="1" si="809"/>
        <v>2.1286967504319243E-3</v>
      </c>
      <c r="AZ910" s="17">
        <f t="shared" ca="1" si="810"/>
        <v>3.0435431862568141E-2</v>
      </c>
      <c r="BA910" s="17">
        <f t="shared" ca="1" si="811"/>
        <v>9.8828527749925232E-2</v>
      </c>
      <c r="BB910" s="17">
        <f t="shared" ca="1" si="812"/>
        <v>-7.1456484889855676E-2</v>
      </c>
      <c r="BC910" s="17">
        <f t="shared" ca="1" si="813"/>
        <v>-1.988200978563115E-3</v>
      </c>
      <c r="BD910" s="17">
        <f t="shared" ca="1" si="814"/>
        <v>-0.19813129074054114</v>
      </c>
      <c r="BE910" s="17">
        <f t="shared" ca="1" si="815"/>
        <v>-3.6129112081807802E-2</v>
      </c>
      <c r="BG910" s="17">
        <f t="shared" ca="1" si="816"/>
        <v>7.533011217830321E-2</v>
      </c>
      <c r="BH910" s="17">
        <f t="shared" ca="1" si="817"/>
        <v>9.9049201799887632E-2</v>
      </c>
      <c r="BI910" s="17">
        <f t="shared" ca="1" si="818"/>
        <v>5.9118629029810466E-2</v>
      </c>
      <c r="BJ910" s="17">
        <f t="shared" ca="1" si="819"/>
        <v>6.6738210448429758E-2</v>
      </c>
      <c r="BK910" s="17">
        <f t="shared" ca="1" si="820"/>
        <v>7.2486704492243037E-2</v>
      </c>
      <c r="BL910" s="17">
        <f t="shared" ca="1" si="821"/>
        <v>7.0105549830293601E-2</v>
      </c>
      <c r="BM910" s="17">
        <f t="shared" ca="1" si="822"/>
        <v>6.7173238491492038E-2</v>
      </c>
      <c r="BN910" s="17">
        <f t="shared" ca="1" si="823"/>
        <v>5.4281821127260432E-2</v>
      </c>
      <c r="BO910" s="17">
        <f t="shared" ca="1" si="824"/>
        <v>0.10770749286481829</v>
      </c>
      <c r="BP910" s="17">
        <f t="shared" ca="1" si="825"/>
        <v>0.10722806359703951</v>
      </c>
      <c r="BQ910" s="17">
        <f t="shared" ca="1" si="826"/>
        <v>0.30926251443689257</v>
      </c>
      <c r="BR910" s="17">
        <f t="shared" ca="1" si="827"/>
        <v>0.27190054306158107</v>
      </c>
      <c r="BS910" s="17">
        <f t="shared" ca="1" si="828"/>
        <v>5.9612765152673219E-2</v>
      </c>
      <c r="BX910">
        <f>IF('Macrobond Imports'!FG909="","",'Macrobond Imports'!FG909)</f>
        <v>344.34899999999999</v>
      </c>
      <c r="BY910">
        <f>IF('Macrobond Imports'!AI909="","",'Macrobond Imports'!AI909)</f>
        <v>157.6</v>
      </c>
      <c r="CA910" s="37">
        <f t="shared" ca="1" si="829"/>
        <v>0.78228936989534481</v>
      </c>
      <c r="CB910" s="37">
        <f t="shared" ca="1" si="830"/>
        <v>0.16842003810710016</v>
      </c>
    </row>
    <row r="911" spans="1:80" x14ac:dyDescent="0.25">
      <c r="A911" s="10">
        <f>IF('Macrobond Imports'!A910="","",'Macrobond Imports'!A910)</f>
        <v>44805</v>
      </c>
      <c r="B911" s="9">
        <f>IF('Macrobond Imports'!B910="","",'Macrobond Imports'!B910)</f>
        <v>140.19999999999999</v>
      </c>
      <c r="C911" s="9">
        <f>IF('Macrobond Imports'!C910="","",'Macrobond Imports'!C910)</f>
        <v>144.09200000000001</v>
      </c>
      <c r="D911" s="9">
        <f>IF('Macrobond Imports'!Z910="","",'Macrobond Imports'!Z910)</f>
        <v>137.256</v>
      </c>
      <c r="E911" s="9">
        <f>IF('Macrobond Imports'!BH910="","",'Macrobond Imports'!BH910)</f>
        <v>136.643</v>
      </c>
      <c r="F911" s="9">
        <f>IF('Macrobond Imports'!BJ910="","",'Macrobond Imports'!BJ910)</f>
        <v>137.46899999999999</v>
      </c>
      <c r="G911" s="9">
        <f>IF('Macrobond Imports'!BK910="","",'Macrobond Imports'!BK910)</f>
        <v>137.262</v>
      </c>
      <c r="H911" s="9">
        <f>IF('Macrobond Imports'!BL910="","",'Macrobond Imports'!BL910)</f>
        <v>136.11500000000001</v>
      </c>
      <c r="I911" s="9">
        <f>IF('Macrobond Imports'!BS910="","",'Macrobond Imports'!BS910)</f>
        <v>125.29300000000001</v>
      </c>
      <c r="J911" s="9">
        <f>IF('Macrobond Imports'!AA910="","",'Macrobond Imports'!AA910)</f>
        <v>151.01900000000001</v>
      </c>
      <c r="K911" s="9">
        <f>IF('Macrobond Imports'!DF910="","",'Macrobond Imports'!DF910)</f>
        <v>270.16899999999998</v>
      </c>
      <c r="L911" s="9">
        <f>IF('Macrobond Imports'!EA910="","",'Macrobond Imports'!EA910)</f>
        <v>330.98099999999999</v>
      </c>
      <c r="M911" s="9">
        <f>IF('Macrobond Imports'!FA910="","",'Macrobond Imports'!FA910)</f>
        <v>292.07799999999997</v>
      </c>
      <c r="N911" s="9">
        <f>IF('Macrobond Imports'!FC910="","",'Macrobond Imports'!FC910)</f>
        <v>261.75799999999998</v>
      </c>
      <c r="P911" s="16">
        <f t="shared" si="776"/>
        <v>44805</v>
      </c>
      <c r="Q911" s="17">
        <f t="shared" si="777"/>
        <v>3.1841436800112977E-3</v>
      </c>
      <c r="R911" s="17">
        <f t="shared" si="778"/>
        <v>5.4847668625179757E-3</v>
      </c>
      <c r="S911" s="17">
        <f t="shared" si="779"/>
        <v>1.9929480300475699E-3</v>
      </c>
      <c r="T911" s="17">
        <f t="shared" si="780"/>
        <v>1.4804934000776093E-3</v>
      </c>
      <c r="U911" s="17">
        <f t="shared" si="781"/>
        <v>2.7280353039862426E-3</v>
      </c>
      <c r="V911" s="17">
        <f t="shared" si="782"/>
        <v>2.0513793883822906E-3</v>
      </c>
      <c r="W911" s="17">
        <f t="shared" si="783"/>
        <v>4.7315352023267199E-3</v>
      </c>
      <c r="X911" s="17">
        <f t="shared" si="784"/>
        <v>2.7932513766166789E-3</v>
      </c>
      <c r="Y911" s="17">
        <f t="shared" si="785"/>
        <v>-2.6680226914008731E-3</v>
      </c>
      <c r="Z911" s="17">
        <f t="shared" si="786"/>
        <v>-1.5521695264775204E-3</v>
      </c>
      <c r="AA911" s="17">
        <f t="shared" si="787"/>
        <v>-3.6731450922870001E-2</v>
      </c>
      <c r="AB911" s="17">
        <f t="shared" si="788"/>
        <v>2.0612972999416446E-2</v>
      </c>
      <c r="AC911" s="17">
        <f t="shared" si="789"/>
        <v>-8.1392617068200002E-3</v>
      </c>
      <c r="AE911" s="17">
        <f t="shared" ca="1" si="790"/>
        <v>8.4920991131815393E-2</v>
      </c>
      <c r="AF911" s="17">
        <f t="shared" ca="1" si="791"/>
        <v>0.1126881288658601</v>
      </c>
      <c r="AG911" s="17">
        <f t="shared" ca="1" si="792"/>
        <v>6.7060561299852273E-2</v>
      </c>
      <c r="AH911" s="17">
        <f t="shared" ca="1" si="793"/>
        <v>7.1861125492226341E-2</v>
      </c>
      <c r="AI911" s="17">
        <f t="shared" ca="1" si="794"/>
        <v>8.2825275296564138E-2</v>
      </c>
      <c r="AJ911" s="17">
        <f t="shared" ca="1" si="795"/>
        <v>7.4760793648307899E-2</v>
      </c>
      <c r="AK911" s="17">
        <f t="shared" ca="1" si="796"/>
        <v>7.5310865683904549E-2</v>
      </c>
      <c r="AL911" s="17">
        <f t="shared" ca="1" si="797"/>
        <v>5.6522472383843558E-2</v>
      </c>
      <c r="AM911" s="17">
        <f t="shared" ca="1" si="798"/>
        <v>0.12385396201702692</v>
      </c>
      <c r="AN911" s="17">
        <f t="shared" ca="1" si="799"/>
        <v>0.12824742440250714</v>
      </c>
      <c r="AO911" s="17">
        <f t="shared" ca="1" si="800"/>
        <v>0.28791392661193038</v>
      </c>
      <c r="AP911" s="17">
        <f t="shared" ca="1" si="801"/>
        <v>0.33400624805889967</v>
      </c>
      <c r="AQ911" s="17">
        <f t="shared" ca="1" si="802"/>
        <v>7.8240595804979218E-2</v>
      </c>
      <c r="AS911" s="17">
        <f t="shared" ca="1" si="803"/>
        <v>-2.0800306391347556E-3</v>
      </c>
      <c r="AT911" s="17">
        <f t="shared" ca="1" si="804"/>
        <v>-9.2174850861810542E-2</v>
      </c>
      <c r="AU911" s="17">
        <f t="shared" ca="1" si="805"/>
        <v>4.4134745001076281E-2</v>
      </c>
      <c r="AV911" s="17">
        <f t="shared" ca="1" si="806"/>
        <v>4.0391717087077783E-2</v>
      </c>
      <c r="AW911" s="17">
        <f t="shared" ca="1" si="807"/>
        <v>-7.587350993755626E-3</v>
      </c>
      <c r="AX911" s="17">
        <f t="shared" ca="1" si="808"/>
        <v>4.3456367009619745E-2</v>
      </c>
      <c r="AY911" s="17">
        <f t="shared" ca="1" si="809"/>
        <v>-2.0709958644288484E-2</v>
      </c>
      <c r="AZ911" s="17">
        <f t="shared" ca="1" si="810"/>
        <v>3.0680533992409886E-2</v>
      </c>
      <c r="BA911" s="17">
        <f t="shared" ca="1" si="811"/>
        <v>7.2137014874525729E-2</v>
      </c>
      <c r="BB911" s="17">
        <f t="shared" ca="1" si="812"/>
        <v>-0.1457582758416256</v>
      </c>
      <c r="BC911" s="17">
        <f t="shared" ca="1" si="813"/>
        <v>-0.2846896283225111</v>
      </c>
      <c r="BD911" s="17">
        <f t="shared" ca="1" si="814"/>
        <v>-0.37134080608142761</v>
      </c>
      <c r="BE911" s="17">
        <f t="shared" ca="1" si="815"/>
        <v>-7.0609195377646872E-2</v>
      </c>
      <c r="BG911" s="17">
        <f t="shared" ca="1" si="816"/>
        <v>4.6695464247288765E-2</v>
      </c>
      <c r="BH911" s="17">
        <f t="shared" ca="1" si="817"/>
        <v>5.7709172007885501E-2</v>
      </c>
      <c r="BI911" s="17">
        <f t="shared" ca="1" si="818"/>
        <v>3.6525048439750352E-2</v>
      </c>
      <c r="BJ911" s="17">
        <f t="shared" ca="1" si="819"/>
        <v>4.458658855430131E-2</v>
      </c>
      <c r="BK911" s="17">
        <f t="shared" ca="1" si="820"/>
        <v>4.3720094867937043E-2</v>
      </c>
      <c r="BL911" s="17">
        <f t="shared" ca="1" si="821"/>
        <v>4.7714825658503823E-2</v>
      </c>
      <c r="BM911" s="17">
        <f t="shared" ca="1" si="822"/>
        <v>4.4780998656686277E-2</v>
      </c>
      <c r="BN911" s="17">
        <f t="shared" ca="1" si="823"/>
        <v>4.1557509311922036E-2</v>
      </c>
      <c r="BO911" s="17">
        <f t="shared" ca="1" si="824"/>
        <v>5.4294263620836114E-2</v>
      </c>
      <c r="BP911" s="17">
        <f t="shared" ca="1" si="825"/>
        <v>5.1067681827180689E-2</v>
      </c>
      <c r="BQ911" s="17">
        <f t="shared" ca="1" si="826"/>
        <v>0.15447958792164873</v>
      </c>
      <c r="BR911" s="17">
        <f t="shared" ca="1" si="827"/>
        <v>0.12800284585482724</v>
      </c>
      <c r="BS911" s="17">
        <f t="shared" ca="1" si="828"/>
        <v>2.4351115408685509E-2</v>
      </c>
      <c r="BX911">
        <f>IF('Macrobond Imports'!FG910="","",'Macrobond Imports'!FG910)</f>
        <v>321.52199999999999</v>
      </c>
      <c r="BY911">
        <f>IF('Macrobond Imports'!AI910="","",'Macrobond Imports'!AI910)</f>
        <v>157.40700000000001</v>
      </c>
      <c r="CA911" s="37">
        <f t="shared" ca="1" si="829"/>
        <v>0.54180573138450905</v>
      </c>
      <c r="CB911" s="37">
        <f t="shared" ca="1" si="830"/>
        <v>0.17929949428731984</v>
      </c>
    </row>
    <row r="912" spans="1:80" x14ac:dyDescent="0.25">
      <c r="A912" s="10">
        <f>IF('Macrobond Imports'!A911="","",'Macrobond Imports'!A911)</f>
        <v>44835</v>
      </c>
      <c r="B912" s="9">
        <f>IF('Macrobond Imports'!B911="","",'Macrobond Imports'!B911)</f>
        <v>140.68100000000001</v>
      </c>
      <c r="C912" s="9">
        <f>IF('Macrobond Imports'!C911="","",'Macrobond Imports'!C911)</f>
        <v>144.809</v>
      </c>
      <c r="D912" s="9">
        <f>IF('Macrobond Imports'!Z911="","",'Macrobond Imports'!Z911)</f>
        <v>137.52099999999999</v>
      </c>
      <c r="E912" s="9">
        <f>IF('Macrobond Imports'!BH911="","",'Macrobond Imports'!BH911)</f>
        <v>136.92599999999999</v>
      </c>
      <c r="F912" s="9">
        <f>IF('Macrobond Imports'!BJ911="","",'Macrobond Imports'!BJ911)</f>
        <v>137.947</v>
      </c>
      <c r="G912" s="9">
        <f>IF('Macrobond Imports'!BK911="","",'Macrobond Imports'!BK911)</f>
        <v>137.55199999999999</v>
      </c>
      <c r="H912" s="9">
        <f>IF('Macrobond Imports'!BL911="","",'Macrobond Imports'!BL911)</f>
        <v>136.571</v>
      </c>
      <c r="I912" s="9">
        <f>IF('Macrobond Imports'!BS911="","",'Macrobond Imports'!BS911)</f>
        <v>125.48699999999999</v>
      </c>
      <c r="J912" s="9">
        <f>IF('Macrobond Imports'!AA911="","",'Macrobond Imports'!AA911)</f>
        <v>151.58199999999999</v>
      </c>
      <c r="K912" s="9">
        <f>IF('Macrobond Imports'!DF911="","",'Macrobond Imports'!DF911)</f>
        <v>269.52199999999999</v>
      </c>
      <c r="L912" s="9">
        <f>IF('Macrobond Imports'!EA911="","",'Macrobond Imports'!EA911)</f>
        <v>299.62400000000002</v>
      </c>
      <c r="M912" s="9">
        <f>IF('Macrobond Imports'!FA911="","",'Macrobond Imports'!FA911)</f>
        <v>296.48500000000001</v>
      </c>
      <c r="N912" s="9">
        <f>IF('Macrobond Imports'!FC911="","",'Macrobond Imports'!FC911)</f>
        <v>259.649</v>
      </c>
      <c r="P912" s="16">
        <f t="shared" si="776"/>
        <v>44835</v>
      </c>
      <c r="Q912" s="17">
        <f t="shared" si="777"/>
        <v>3.4308131241085338E-3</v>
      </c>
      <c r="R912" s="17">
        <f t="shared" si="778"/>
        <v>4.9759875635009276E-3</v>
      </c>
      <c r="S912" s="17">
        <f t="shared" si="779"/>
        <v>1.9306988401235348E-3</v>
      </c>
      <c r="T912" s="17">
        <f t="shared" si="780"/>
        <v>2.0710903595499985E-3</v>
      </c>
      <c r="U912" s="17">
        <f t="shared" si="781"/>
        <v>3.4771475750896563E-3</v>
      </c>
      <c r="V912" s="17">
        <f t="shared" si="782"/>
        <v>2.1127478836093783E-3</v>
      </c>
      <c r="W912" s="17">
        <f t="shared" si="783"/>
        <v>3.350108364250648E-3</v>
      </c>
      <c r="X912" s="17">
        <f t="shared" si="784"/>
        <v>1.5483706192682689E-3</v>
      </c>
      <c r="Y912" s="17">
        <f t="shared" si="785"/>
        <v>3.7280077341261819E-3</v>
      </c>
      <c r="Z912" s="17">
        <f t="shared" si="786"/>
        <v>-2.3947973305596948E-3</v>
      </c>
      <c r="AA912" s="17">
        <f t="shared" si="787"/>
        <v>-9.4739577196274016E-2</v>
      </c>
      <c r="AB912" s="17">
        <f t="shared" si="788"/>
        <v>1.5088435280986801E-2</v>
      </c>
      <c r="AC912" s="17">
        <f t="shared" si="789"/>
        <v>-8.0570603381748818E-3</v>
      </c>
      <c r="AE912" s="17">
        <f t="shared" ca="1" si="790"/>
        <v>8.1787073705256175E-2</v>
      </c>
      <c r="AF912" s="17">
        <f t="shared" ca="1" si="791"/>
        <v>0.10488928903877537</v>
      </c>
      <c r="AG912" s="17">
        <f t="shared" ca="1" si="792"/>
        <v>6.6930966530637459E-2</v>
      </c>
      <c r="AH912" s="17">
        <f t="shared" ca="1" si="793"/>
        <v>6.9299971886421119E-2</v>
      </c>
      <c r="AI912" s="17">
        <f t="shared" ca="1" si="794"/>
        <v>7.8924727818796114E-2</v>
      </c>
      <c r="AJ912" s="17">
        <f t="shared" ca="1" si="795"/>
        <v>7.2923410528614729E-2</v>
      </c>
      <c r="AK912" s="17">
        <f t="shared" ca="1" si="796"/>
        <v>7.2415174049266229E-2</v>
      </c>
      <c r="AL912" s="17">
        <f t="shared" ca="1" si="797"/>
        <v>5.4379700037810341E-2</v>
      </c>
      <c r="AM912" s="17">
        <f t="shared" ca="1" si="798"/>
        <v>0.11962005214680871</v>
      </c>
      <c r="AN912" s="17">
        <f t="shared" ca="1" si="799"/>
        <v>9.9851868779406772E-2</v>
      </c>
      <c r="AO912" s="17">
        <f t="shared" ca="1" si="800"/>
        <v>9.2832236698131121E-2</v>
      </c>
      <c r="AP912" s="17">
        <f t="shared" ca="1" si="801"/>
        <v>0.27472182571757786</v>
      </c>
      <c r="AQ912" s="17">
        <f t="shared" ca="1" si="802"/>
        <v>5.2134871526807069E-2</v>
      </c>
      <c r="AS912" s="17">
        <f t="shared" ca="1" si="803"/>
        <v>2.4361845858215769E-2</v>
      </c>
      <c r="AT912" s="17">
        <f t="shared" ca="1" si="804"/>
        <v>-1.7383322385283728E-3</v>
      </c>
      <c r="AU912" s="17">
        <f t="shared" ca="1" si="805"/>
        <v>3.5739455499457451E-2</v>
      </c>
      <c r="AV912" s="17">
        <f t="shared" ca="1" si="806"/>
        <v>3.1392129094247156E-2</v>
      </c>
      <c r="AW912" s="17">
        <f t="shared" ca="1" si="807"/>
        <v>2.2970581008568969E-2</v>
      </c>
      <c r="AX912" s="17">
        <f t="shared" ca="1" si="808"/>
        <v>3.2335136870518033E-2</v>
      </c>
      <c r="AY912" s="17">
        <f t="shared" ca="1" si="809"/>
        <v>2.0346978557319373E-2</v>
      </c>
      <c r="AZ912" s="17">
        <f t="shared" ca="1" si="810"/>
        <v>2.8912745433147702E-2</v>
      </c>
      <c r="BA912" s="17">
        <f t="shared" ca="1" si="811"/>
        <v>3.9334412639592919E-2</v>
      </c>
      <c r="BB912" s="17">
        <f t="shared" ca="1" si="812"/>
        <v>-6.5929779735458771E-2</v>
      </c>
      <c r="BC912" s="17">
        <f t="shared" ca="1" si="813"/>
        <v>-0.30770400930999386</v>
      </c>
      <c r="BD912" s="17">
        <f t="shared" ca="1" si="814"/>
        <v>-1.9523147048097322E-2</v>
      </c>
      <c r="BE912" s="17">
        <f t="shared" ca="1" si="815"/>
        <v>-8.4865732478408673E-2</v>
      </c>
      <c r="BG912" s="17">
        <f t="shared" ca="1" si="816"/>
        <v>4.2659880308765885E-2</v>
      </c>
      <c r="BH912" s="17">
        <f t="shared" ca="1" si="817"/>
        <v>4.3670376940426525E-2</v>
      </c>
      <c r="BI912" s="17">
        <f t="shared" ca="1" si="818"/>
        <v>3.8050545171839367E-2</v>
      </c>
      <c r="BJ912" s="17">
        <f t="shared" ca="1" si="819"/>
        <v>3.97984783905585E-2</v>
      </c>
      <c r="BK912" s="17">
        <f t="shared" ca="1" si="820"/>
        <v>4.1079718669445375E-2</v>
      </c>
      <c r="BL912" s="17">
        <f t="shared" ca="1" si="821"/>
        <v>4.155669466772216E-2</v>
      </c>
      <c r="BM912" s="17">
        <f t="shared" ca="1" si="822"/>
        <v>3.8818781031193295E-2</v>
      </c>
      <c r="BN912" s="17">
        <f t="shared" ca="1" si="823"/>
        <v>3.4312144487111507E-2</v>
      </c>
      <c r="BO912" s="17">
        <f t="shared" ca="1" si="824"/>
        <v>5.7505465916151355E-2</v>
      </c>
      <c r="BP912" s="17">
        <f t="shared" ca="1" si="825"/>
        <v>1.077183453857411E-2</v>
      </c>
      <c r="BQ912" s="17">
        <f t="shared" ca="1" si="826"/>
        <v>-0.1529277317996306</v>
      </c>
      <c r="BR912" s="17">
        <f t="shared" ca="1" si="827"/>
        <v>9.5734865117454104E-2</v>
      </c>
      <c r="BS912" s="17">
        <f t="shared" ca="1" si="828"/>
        <v>-1.6116863135679393E-2</v>
      </c>
      <c r="BX912">
        <f>IF('Macrobond Imports'!FG911="","",'Macrobond Imports'!FG911)</f>
        <v>263.221</v>
      </c>
      <c r="BY912">
        <f>IF('Macrobond Imports'!AI911="","",'Macrobond Imports'!AI911)</f>
        <v>157.06299999999999</v>
      </c>
      <c r="CA912" s="37">
        <f t="shared" ca="1" si="829"/>
        <v>7.2624582822260919E-2</v>
      </c>
      <c r="CB912" s="37">
        <f t="shared" ca="1" si="830"/>
        <v>0.16898882091129663</v>
      </c>
    </row>
    <row r="913" spans="1:80" x14ac:dyDescent="0.25">
      <c r="A913" s="10">
        <f>IF('Macrobond Imports'!A912="","",'Macrobond Imports'!A912)</f>
        <v>44866</v>
      </c>
      <c r="B913" s="9">
        <f>IF('Macrobond Imports'!B912="","",'Macrobond Imports'!B912)</f>
        <v>141.16</v>
      </c>
      <c r="C913" s="9">
        <f>IF('Macrobond Imports'!C912="","",'Macrobond Imports'!C912)</f>
        <v>144.916</v>
      </c>
      <c r="D913" s="9">
        <f>IF('Macrobond Imports'!Z912="","",'Macrobond Imports'!Z912)</f>
        <v>138.197</v>
      </c>
      <c r="E913" s="9">
        <f>IF('Macrobond Imports'!BH912="","",'Macrobond Imports'!BH912)</f>
        <v>137.50299999999999</v>
      </c>
      <c r="F913" s="9">
        <f>IF('Macrobond Imports'!BJ912="","",'Macrobond Imports'!BJ912)</f>
        <v>138.26</v>
      </c>
      <c r="G913" s="9">
        <f>IF('Macrobond Imports'!BK912="","",'Macrobond Imports'!BK912)</f>
        <v>138.28299999999999</v>
      </c>
      <c r="H913" s="9">
        <f>IF('Macrobond Imports'!BL912="","",'Macrobond Imports'!BL912)</f>
        <v>136.94800000000001</v>
      </c>
      <c r="I913" s="9">
        <f>IF('Macrobond Imports'!BS912="","",'Macrobond Imports'!BS912)</f>
        <v>125.953</v>
      </c>
      <c r="J913" s="9">
        <f>IF('Macrobond Imports'!AA912="","",'Macrobond Imports'!AA912)</f>
        <v>152.464</v>
      </c>
      <c r="K913" s="9">
        <f>IF('Macrobond Imports'!DF912="","",'Macrobond Imports'!DF912)</f>
        <v>267.928</v>
      </c>
      <c r="L913" s="9">
        <f>IF('Macrobond Imports'!EA912="","",'Macrobond Imports'!EA912)</f>
        <v>289.47899999999998</v>
      </c>
      <c r="M913" s="9">
        <f>IF('Macrobond Imports'!FA912="","",'Macrobond Imports'!FA912)</f>
        <v>289.96199999999999</v>
      </c>
      <c r="N913" s="9">
        <f>IF('Macrobond Imports'!FC912="","",'Macrobond Imports'!FC912)</f>
        <v>259.11399999999998</v>
      </c>
      <c r="P913" s="16">
        <f t="shared" si="776"/>
        <v>44866</v>
      </c>
      <c r="Q913" s="17">
        <f t="shared" si="777"/>
        <v>3.4048663287862269E-3</v>
      </c>
      <c r="R913" s="17">
        <f t="shared" si="778"/>
        <v>7.3890434986778608E-4</v>
      </c>
      <c r="S913" s="17">
        <f t="shared" si="779"/>
        <v>4.9156128882135164E-3</v>
      </c>
      <c r="T913" s="17">
        <f t="shared" si="780"/>
        <v>4.2139549829836032E-3</v>
      </c>
      <c r="U913" s="17">
        <f t="shared" si="781"/>
        <v>2.2689873647123715E-3</v>
      </c>
      <c r="V913" s="17">
        <f t="shared" si="782"/>
        <v>5.3143538443642946E-3</v>
      </c>
      <c r="W913" s="17">
        <f t="shared" si="783"/>
        <v>2.7604689136053739E-3</v>
      </c>
      <c r="X913" s="17">
        <f t="shared" si="784"/>
        <v>3.7135320790202542E-3</v>
      </c>
      <c r="Y913" s="17">
        <f t="shared" si="785"/>
        <v>5.8186328192002534E-3</v>
      </c>
      <c r="Z913" s="17">
        <f t="shared" si="786"/>
        <v>-5.9141739820868233E-3</v>
      </c>
      <c r="AA913" s="17">
        <f t="shared" si="787"/>
        <v>-3.385910340960685E-2</v>
      </c>
      <c r="AB913" s="17">
        <f t="shared" si="788"/>
        <v>-2.2001113041132059E-2</v>
      </c>
      <c r="AC913" s="17">
        <f t="shared" si="789"/>
        <v>-2.0604739475215128E-3</v>
      </c>
      <c r="AE913" s="17">
        <f t="shared" ca="1" si="790"/>
        <v>7.3664194713823905E-2</v>
      </c>
      <c r="AF913" s="17">
        <f t="shared" ca="1" si="791"/>
        <v>9.4110274743112621E-2</v>
      </c>
      <c r="AG913" s="17">
        <f t="shared" ca="1" si="792"/>
        <v>6.0085606455769991E-2</v>
      </c>
      <c r="AH913" s="17">
        <f t="shared" ca="1" si="793"/>
        <v>6.2701908957415675E-2</v>
      </c>
      <c r="AI913" s="17">
        <f t="shared" ca="1" si="794"/>
        <v>6.9362373542059652E-2</v>
      </c>
      <c r="AJ913" s="17">
        <f t="shared" ca="1" si="795"/>
        <v>6.769047839649156E-2</v>
      </c>
      <c r="AK913" s="17">
        <f t="shared" ca="1" si="796"/>
        <v>6.5121524402100173E-2</v>
      </c>
      <c r="AL913" s="17">
        <f t="shared" ca="1" si="797"/>
        <v>4.9214877754175435E-2</v>
      </c>
      <c r="AM913" s="17">
        <f t="shared" ca="1" si="798"/>
        <v>0.1078541792313672</v>
      </c>
      <c r="AN913" s="17">
        <f t="shared" ca="1" si="799"/>
        <v>7.5903720896613125E-2</v>
      </c>
      <c r="AO913" s="17">
        <f t="shared" ca="1" si="800"/>
        <v>3.482556830165473E-2</v>
      </c>
      <c r="AP913" s="17">
        <f t="shared" ca="1" si="801"/>
        <v>0.20933898877669743</v>
      </c>
      <c r="AQ913" s="17">
        <f t="shared" ca="1" si="802"/>
        <v>3.5267512895196251E-2</v>
      </c>
      <c r="AS913" s="17">
        <f t="shared" ca="1" si="803"/>
        <v>4.0823718780576002E-2</v>
      </c>
      <c r="AT913" s="17">
        <f t="shared" ca="1" si="804"/>
        <v>4.5701801303906331E-2</v>
      </c>
      <c r="AU913" s="17">
        <f t="shared" ca="1" si="805"/>
        <v>3.5923699052822888E-2</v>
      </c>
      <c r="AV913" s="17">
        <f t="shared" ca="1" si="806"/>
        <v>3.1499731461747782E-2</v>
      </c>
      <c r="AW913" s="17">
        <f t="shared" ca="1" si="807"/>
        <v>3.4426759136825025E-2</v>
      </c>
      <c r="AX913" s="17">
        <f t="shared" ca="1" si="808"/>
        <v>3.8565380896215862E-2</v>
      </c>
      <c r="AY913" s="17">
        <f t="shared" ca="1" si="809"/>
        <v>4.4236719916067813E-2</v>
      </c>
      <c r="AZ913" s="17">
        <f t="shared" ca="1" si="810"/>
        <v>3.2695876010057079E-2</v>
      </c>
      <c r="BA913" s="17">
        <f t="shared" ca="1" si="811"/>
        <v>2.7784002584923195E-2</v>
      </c>
      <c r="BB913" s="17">
        <f t="shared" ca="1" si="812"/>
        <v>-3.8759947977082487E-2</v>
      </c>
      <c r="BC913" s="17">
        <f t="shared" ca="1" si="813"/>
        <v>-0.49621466344410725</v>
      </c>
      <c r="BD913" s="17">
        <f t="shared" ca="1" si="814"/>
        <v>5.3933719034359617E-2</v>
      </c>
      <c r="BE913" s="17">
        <f t="shared" ca="1" si="815"/>
        <v>-7.0677487363350555E-2</v>
      </c>
      <c r="BG913" s="17">
        <f t="shared" ca="1" si="816"/>
        <v>3.1127733042399131E-2</v>
      </c>
      <c r="BH913" s="17">
        <f t="shared" ca="1" si="817"/>
        <v>6.5739568515681412E-3</v>
      </c>
      <c r="BI913" s="17">
        <f t="shared" ca="1" si="818"/>
        <v>4.0373199472908627E-2</v>
      </c>
      <c r="BJ913" s="17">
        <f t="shared" ca="1" si="819"/>
        <v>3.8902265085747567E-2</v>
      </c>
      <c r="BK913" s="17">
        <f t="shared" ca="1" si="820"/>
        <v>2.7338165276273418E-2</v>
      </c>
      <c r="BL913" s="17">
        <f t="shared" ca="1" si="821"/>
        <v>4.2283780566772844E-2</v>
      </c>
      <c r="BM913" s="17">
        <f t="shared" ca="1" si="822"/>
        <v>2.2966071396522514E-2</v>
      </c>
      <c r="BN913" s="17">
        <f t="shared" ca="1" si="823"/>
        <v>3.1565034779250212E-2</v>
      </c>
      <c r="BO913" s="17">
        <f t="shared" ca="1" si="824"/>
        <v>6.2712746891329996E-2</v>
      </c>
      <c r="BP913" s="17">
        <f t="shared" ca="1" si="825"/>
        <v>-5.5249653733846049E-2</v>
      </c>
      <c r="BQ913" s="17">
        <f t="shared" ca="1" si="826"/>
        <v>-0.29092757065531949</v>
      </c>
      <c r="BR913" s="17">
        <f t="shared" ca="1" si="827"/>
        <v>-8.0697834807780255E-2</v>
      </c>
      <c r="BS913" s="17">
        <f t="shared" ca="1" si="828"/>
        <v>-5.3560928840396649E-2</v>
      </c>
      <c r="BX913">
        <f>IF('Macrobond Imports'!FG912="","",'Macrobond Imports'!FG912)</f>
        <v>245.714</v>
      </c>
      <c r="BY913">
        <f>IF('Macrobond Imports'!AI912="","",'Macrobond Imports'!AI912)</f>
        <v>156.584</v>
      </c>
      <c r="CA913" s="37">
        <f t="shared" ca="1" si="829"/>
        <v>-2.1243034172883979E-2</v>
      </c>
      <c r="CB913" s="37">
        <f t="shared" ca="1" si="830"/>
        <v>0.12914368126915443</v>
      </c>
    </row>
    <row r="914" spans="1:80" x14ac:dyDescent="0.25">
      <c r="A914" s="10">
        <f>IF('Macrobond Imports'!A913="","",'Macrobond Imports'!A913)</f>
        <v>44896</v>
      </c>
      <c r="B914" s="9">
        <f>IF('Macrobond Imports'!B913="","",'Macrobond Imports'!B913)</f>
        <v>140.69399999999999</v>
      </c>
      <c r="C914" s="9">
        <f>IF('Macrobond Imports'!C913="","",'Macrobond Imports'!C913)</f>
        <v>143.12299999999999</v>
      </c>
      <c r="D914" s="9">
        <f>IF('Macrobond Imports'!Z913="","",'Macrobond Imports'!Z913)</f>
        <v>138.393</v>
      </c>
      <c r="E914" s="9">
        <f>IF('Macrobond Imports'!BH913="","",'Macrobond Imports'!BH913)</f>
        <v>137.696</v>
      </c>
      <c r="F914" s="9">
        <f>IF('Macrobond Imports'!BJ913="","",'Macrobond Imports'!BJ913)</f>
        <v>137.74700000000001</v>
      </c>
      <c r="G914" s="9">
        <f>IF('Macrobond Imports'!BK913="","",'Macrobond Imports'!BK913)</f>
        <v>138.49</v>
      </c>
      <c r="H914" s="9">
        <f>IF('Macrobond Imports'!BL913="","",'Macrobond Imports'!BL913)</f>
        <v>136.32900000000001</v>
      </c>
      <c r="I914" s="9">
        <f>IF('Macrobond Imports'!BS913="","",'Macrobond Imports'!BS913)</f>
        <v>126.136</v>
      </c>
      <c r="J914" s="9">
        <f>IF('Macrobond Imports'!AA913="","",'Macrobond Imports'!AA913)</f>
        <v>152.654</v>
      </c>
      <c r="K914" s="9">
        <f>IF('Macrobond Imports'!DF913="","",'Macrobond Imports'!DF913)</f>
        <v>261.858</v>
      </c>
      <c r="L914" s="9">
        <f>IF('Macrobond Imports'!EA913="","",'Macrobond Imports'!EA913)</f>
        <v>295.23399999999998</v>
      </c>
      <c r="M914" s="9">
        <f>IF('Macrobond Imports'!FA913="","",'Macrobond Imports'!FA913)</f>
        <v>264.66000000000003</v>
      </c>
      <c r="N914" s="9">
        <f>IF('Macrobond Imports'!FC913="","",'Macrobond Imports'!FC913)</f>
        <v>258.01100000000002</v>
      </c>
      <c r="P914" s="16">
        <f t="shared" si="776"/>
        <v>44896</v>
      </c>
      <c r="Q914" s="17">
        <f t="shared" si="777"/>
        <v>-3.3012184754888096E-3</v>
      </c>
      <c r="R914" s="17">
        <f t="shared" si="778"/>
        <v>-1.23726848657153E-2</v>
      </c>
      <c r="S914" s="17">
        <f t="shared" si="779"/>
        <v>1.4182652300700482E-3</v>
      </c>
      <c r="T914" s="17">
        <f t="shared" si="780"/>
        <v>1.40360573951126E-3</v>
      </c>
      <c r="U914" s="17">
        <f t="shared" si="781"/>
        <v>-3.7104006943438073E-3</v>
      </c>
      <c r="V914" s="17">
        <f t="shared" si="782"/>
        <v>1.496930208340963E-3</v>
      </c>
      <c r="W914" s="17">
        <f t="shared" si="783"/>
        <v>-4.5199637818733596E-3</v>
      </c>
      <c r="X914" s="17">
        <f t="shared" si="784"/>
        <v>1.4529229156907686E-3</v>
      </c>
      <c r="Y914" s="17">
        <f t="shared" si="785"/>
        <v>1.2461958232763415E-3</v>
      </c>
      <c r="Z914" s="17">
        <f t="shared" si="786"/>
        <v>-2.2655340240661626E-2</v>
      </c>
      <c r="AA914" s="17">
        <f t="shared" si="787"/>
        <v>1.988054401182815E-2</v>
      </c>
      <c r="AB914" s="17">
        <f t="shared" si="788"/>
        <v>-8.7259709893020343E-2</v>
      </c>
      <c r="AC914" s="17">
        <f t="shared" si="789"/>
        <v>-4.2568136032786752E-3</v>
      </c>
      <c r="AE914" s="17">
        <f t="shared" ca="1" si="790"/>
        <v>6.37683350975351E-2</v>
      </c>
      <c r="AF914" s="17">
        <f t="shared" ca="1" si="791"/>
        <v>7.805815004519423E-2</v>
      </c>
      <c r="AG914" s="17">
        <f t="shared" ca="1" si="792"/>
        <v>5.3203147592882916E-2</v>
      </c>
      <c r="AH914" s="17">
        <f t="shared" ca="1" si="793"/>
        <v>5.702902500249496E-2</v>
      </c>
      <c r="AI914" s="17">
        <f t="shared" ca="1" si="794"/>
        <v>5.915235209989711E-2</v>
      </c>
      <c r="AJ914" s="17">
        <f t="shared" ca="1" si="795"/>
        <v>6.2064311295505492E-2</v>
      </c>
      <c r="AK914" s="17">
        <f t="shared" ca="1" si="796"/>
        <v>5.6740227425993606E-2</v>
      </c>
      <c r="AL914" s="17">
        <f t="shared" ca="1" si="797"/>
        <v>4.6606759100224826E-2</v>
      </c>
      <c r="AM914" s="17">
        <f t="shared" ca="1" si="798"/>
        <v>9.1524017904385913E-2</v>
      </c>
      <c r="AN914" s="17">
        <f t="shared" ca="1" si="799"/>
        <v>4.8627435276214825E-2</v>
      </c>
      <c r="AO914" s="17">
        <f t="shared" ca="1" si="800"/>
        <v>0.10747497027192265</v>
      </c>
      <c r="AP914" s="17">
        <f t="shared" ca="1" si="801"/>
        <v>0.11700578634826986</v>
      </c>
      <c r="AQ914" s="17">
        <f t="shared" ca="1" si="802"/>
        <v>2.3832860459118033E-2</v>
      </c>
      <c r="AS914" s="17">
        <f t="shared" ca="1" si="803"/>
        <v>1.4168818261972804E-2</v>
      </c>
      <c r="AT914" s="17">
        <f t="shared" ca="1" si="804"/>
        <v>-2.6629352063893941E-2</v>
      </c>
      <c r="AU914" s="17">
        <f t="shared" ca="1" si="805"/>
        <v>3.3549169120697275E-2</v>
      </c>
      <c r="AV914" s="17">
        <f t="shared" ca="1" si="806"/>
        <v>3.1182998509505788E-2</v>
      </c>
      <c r="AW914" s="17">
        <f t="shared" ca="1" si="807"/>
        <v>8.113667104192146E-3</v>
      </c>
      <c r="AX914" s="17">
        <f t="shared" ca="1" si="808"/>
        <v>3.6268676402915423E-2</v>
      </c>
      <c r="AY914" s="17">
        <f t="shared" ca="1" si="809"/>
        <v>6.3036463393093545E-3</v>
      </c>
      <c r="AZ914" s="17">
        <f t="shared" ca="1" si="810"/>
        <v>2.7185750891839611E-2</v>
      </c>
      <c r="BA914" s="17">
        <f t="shared" ca="1" si="811"/>
        <v>4.4014171321515638E-2</v>
      </c>
      <c r="BB914" s="17">
        <f t="shared" ca="1" si="812"/>
        <v>-0.11748656637418886</v>
      </c>
      <c r="BC914" s="17">
        <f t="shared" ca="1" si="813"/>
        <v>-0.36692782239387201</v>
      </c>
      <c r="BD914" s="17">
        <f t="shared" ca="1" si="814"/>
        <v>-0.3258479676085172</v>
      </c>
      <c r="BE914" s="17">
        <f t="shared" ca="1" si="815"/>
        <v>-5.6041213829077896E-2</v>
      </c>
      <c r="BG914" s="17">
        <f t="shared" ca="1" si="816"/>
        <v>6.0115884256668473E-3</v>
      </c>
      <c r="BH914" s="17">
        <f t="shared" ca="1" si="817"/>
        <v>-5.9973216536181928E-2</v>
      </c>
      <c r="BI914" s="17">
        <f t="shared" ca="1" si="818"/>
        <v>3.8828473880993419E-2</v>
      </c>
      <c r="BJ914" s="17">
        <f t="shared" ca="1" si="819"/>
        <v>3.5777123926912457E-2</v>
      </c>
      <c r="BK914" s="17">
        <f t="shared" ca="1" si="820"/>
        <v>2.3235044177138953E-4</v>
      </c>
      <c r="BL914" s="17">
        <f t="shared" ca="1" si="821"/>
        <v>3.9856311384055543E-2</v>
      </c>
      <c r="BM914" s="17">
        <f t="shared" ca="1" si="822"/>
        <v>-7.2950390775589069E-3</v>
      </c>
      <c r="BN914" s="17">
        <f t="shared" ca="1" si="823"/>
        <v>2.8931658682244565E-2</v>
      </c>
      <c r="BO914" s="17">
        <f t="shared" ca="1" si="824"/>
        <v>5.7982153501348499E-2</v>
      </c>
      <c r="BP914" s="17">
        <f t="shared" ca="1" si="825"/>
        <v>-0.13173748374501371</v>
      </c>
      <c r="BQ914" s="17">
        <f t="shared" ca="1" si="826"/>
        <v>-0.32706382571441706</v>
      </c>
      <c r="BR914" s="17">
        <f t="shared" ca="1" si="827"/>
        <v>-0.34899164885402811</v>
      </c>
      <c r="BS914" s="17">
        <f t="shared" ca="1" si="828"/>
        <v>-6.335352677238304E-2</v>
      </c>
      <c r="BX914">
        <f>IF('Macrobond Imports'!FG913="","",'Macrobond Imports'!FG913)</f>
        <v>258.464</v>
      </c>
      <c r="BY914">
        <f>IF('Macrobond Imports'!AI913="","",'Macrobond Imports'!AI913)</f>
        <v>155.839</v>
      </c>
      <c r="CA914" s="37">
        <f t="shared" ca="1" si="829"/>
        <v>0.17160911307942661</v>
      </c>
      <c r="CB914" s="37">
        <f t="shared" ca="1" si="830"/>
        <v>0.10767645177340257</v>
      </c>
    </row>
    <row r="915" spans="1:80" x14ac:dyDescent="0.25">
      <c r="A915" s="10">
        <f>IF('Macrobond Imports'!A914="","",'Macrobond Imports'!A914)</f>
        <v>44927</v>
      </c>
      <c r="B915" s="9">
        <f>IF('Macrobond Imports'!B914="","",'Macrobond Imports'!B914)</f>
        <v>141.203</v>
      </c>
      <c r="C915" s="9">
        <f>IF('Macrobond Imports'!C914="","",'Macrobond Imports'!C914)</f>
        <v>144.827</v>
      </c>
      <c r="D915" s="9">
        <f>IF('Macrobond Imports'!Z914="","",'Macrobond Imports'!Z914)</f>
        <v>138.33600000000001</v>
      </c>
      <c r="E915" s="9">
        <f>IF('Macrobond Imports'!BH914="","",'Macrobond Imports'!BH914)</f>
        <v>137.92400000000001</v>
      </c>
      <c r="F915" s="9">
        <f>IF('Macrobond Imports'!BJ914="","",'Macrobond Imports'!BJ914)</f>
        <v>138.357</v>
      </c>
      <c r="G915" s="9">
        <f>IF('Macrobond Imports'!BK914="","",'Macrobond Imports'!BK914)</f>
        <v>138.624</v>
      </c>
      <c r="H915" s="9">
        <f>IF('Macrobond Imports'!BL914="","",'Macrobond Imports'!BL914)</f>
        <v>137.226</v>
      </c>
      <c r="I915" s="9">
        <f>IF('Macrobond Imports'!BS914="","",'Macrobond Imports'!BS914)</f>
        <v>126.72799999999999</v>
      </c>
      <c r="J915" s="9">
        <f>IF('Macrobond Imports'!AA914="","",'Macrobond Imports'!AA914)</f>
        <v>151.32900000000001</v>
      </c>
      <c r="K915" s="9">
        <f>IF('Macrobond Imports'!DF914="","",'Macrobond Imports'!DF914)</f>
        <v>264.428</v>
      </c>
      <c r="L915" s="9">
        <f>IF('Macrobond Imports'!EA914="","",'Macrobond Imports'!EA914)</f>
        <v>283.14600000000002</v>
      </c>
      <c r="M915" s="9">
        <f>IF('Macrobond Imports'!FA914="","",'Macrobond Imports'!FA914)</f>
        <v>275.62099999999998</v>
      </c>
      <c r="N915" s="9">
        <f>IF('Macrobond Imports'!FC914="","",'Macrobond Imports'!FC914)</f>
        <v>258.41800000000001</v>
      </c>
      <c r="P915" s="16">
        <f t="shared" si="776"/>
        <v>44927</v>
      </c>
      <c r="Q915" s="17">
        <f t="shared" si="777"/>
        <v>3.6177804312906847E-3</v>
      </c>
      <c r="R915" s="17">
        <f t="shared" si="778"/>
        <v>1.1905843225756829E-2</v>
      </c>
      <c r="S915" s="17">
        <f t="shared" si="779"/>
        <v>-4.1187054258517986E-4</v>
      </c>
      <c r="T915" s="17">
        <f t="shared" si="780"/>
        <v>1.6558215198698711E-3</v>
      </c>
      <c r="U915" s="17">
        <f t="shared" si="781"/>
        <v>4.4284086041799231E-3</v>
      </c>
      <c r="V915" s="17">
        <f t="shared" si="782"/>
        <v>9.6757888656218149E-4</v>
      </c>
      <c r="W915" s="17">
        <f t="shared" si="783"/>
        <v>6.5796712364940557E-3</v>
      </c>
      <c r="X915" s="17">
        <f t="shared" si="784"/>
        <v>4.6933468637027076E-3</v>
      </c>
      <c r="Y915" s="17">
        <f t="shared" si="785"/>
        <v>-8.6797594560246161E-3</v>
      </c>
      <c r="Z915" s="17">
        <f t="shared" si="786"/>
        <v>9.8144796034491666E-3</v>
      </c>
      <c r="AA915" s="17">
        <f t="shared" si="787"/>
        <v>-4.0943793736493594E-2</v>
      </c>
      <c r="AB915" s="17">
        <f t="shared" si="788"/>
        <v>4.141540089171003E-2</v>
      </c>
      <c r="AC915" s="17">
        <f t="shared" si="789"/>
        <v>1.5774521241340711E-3</v>
      </c>
      <c r="AE915" s="17">
        <f t="shared" ca="1" si="790"/>
        <v>5.7470661803803003E-2</v>
      </c>
      <c r="AF915" s="17">
        <f t="shared" ca="1" si="791"/>
        <v>7.7453576955124337E-2</v>
      </c>
      <c r="AG915" s="17">
        <f t="shared" ca="1" si="792"/>
        <v>4.4952222683839027E-2</v>
      </c>
      <c r="AH915" s="17">
        <f t="shared" ca="1" si="793"/>
        <v>5.0233386889215526E-2</v>
      </c>
      <c r="AI915" s="17">
        <f t="shared" ca="1" si="794"/>
        <v>5.4044170863076335E-2</v>
      </c>
      <c r="AJ915" s="17">
        <f t="shared" ca="1" si="795"/>
        <v>5.4102761027762458E-2</v>
      </c>
      <c r="AK915" s="17">
        <f t="shared" ca="1" si="796"/>
        <v>5.4100765845002785E-2</v>
      </c>
      <c r="AL915" s="17">
        <f t="shared" ca="1" si="797"/>
        <v>4.4094384392301622E-2</v>
      </c>
      <c r="AM915" s="17">
        <f t="shared" ca="1" si="798"/>
        <v>6.9719932704678245E-2</v>
      </c>
      <c r="AN915" s="17">
        <f t="shared" ca="1" si="799"/>
        <v>3.951222005134114E-2</v>
      </c>
      <c r="AO915" s="17">
        <f t="shared" ca="1" si="800"/>
        <v>3.0123769400362432E-2</v>
      </c>
      <c r="AP915" s="17">
        <f t="shared" ca="1" si="801"/>
        <v>0.12524546527151204</v>
      </c>
      <c r="AQ915" s="17">
        <f t="shared" ca="1" si="802"/>
        <v>1.0965710150030228E-2</v>
      </c>
      <c r="AS915" s="17">
        <f t="shared" ca="1" si="803"/>
        <v>1.4924901943542235E-2</v>
      </c>
      <c r="AT915" s="17">
        <f t="shared" ca="1" si="804"/>
        <v>4.9729937843956407E-4</v>
      </c>
      <c r="AU915" s="17">
        <f t="shared" ca="1" si="805"/>
        <v>2.3917035248605778E-2</v>
      </c>
      <c r="AV915" s="17">
        <f t="shared" ca="1" si="806"/>
        <v>2.9474728277006701E-2</v>
      </c>
      <c r="AW915" s="17">
        <f t="shared" ca="1" si="807"/>
        <v>1.1941731257252952E-2</v>
      </c>
      <c r="AX915" s="17">
        <f t="shared" ca="1" si="808"/>
        <v>3.1539986353015914E-2</v>
      </c>
      <c r="AY915" s="17">
        <f t="shared" ca="1" si="809"/>
        <v>1.9322614429934992E-2</v>
      </c>
      <c r="AZ915" s="17">
        <f t="shared" ca="1" si="810"/>
        <v>4.0148570655487159E-2</v>
      </c>
      <c r="BA915" s="17">
        <f t="shared" ca="1" si="811"/>
        <v>-6.6595583873251263E-3</v>
      </c>
      <c r="BB915" s="17">
        <f t="shared" ca="1" si="812"/>
        <v>-7.3484096803714039E-2</v>
      </c>
      <c r="BC915" s="17">
        <f t="shared" ca="1" si="813"/>
        <v>-0.2024914778403456</v>
      </c>
      <c r="BD915" s="17">
        <f t="shared" ca="1" si="814"/>
        <v>-0.25314152771010379</v>
      </c>
      <c r="BE915" s="17">
        <f t="shared" ca="1" si="815"/>
        <v>-1.8829625395545779E-2</v>
      </c>
      <c r="BG915" s="17">
        <f t="shared" ca="1" si="816"/>
        <v>1.9632456310780366E-2</v>
      </c>
      <c r="BH915" s="17">
        <f t="shared" ca="1" si="817"/>
        <v>-6.2114157424297822E-4</v>
      </c>
      <c r="BI915" s="17">
        <f t="shared" ca="1" si="818"/>
        <v>2.9811280072717494E-2</v>
      </c>
      <c r="BJ915" s="17">
        <f t="shared" ca="1" si="819"/>
        <v>3.043298270501027E-2</v>
      </c>
      <c r="BK915" s="17">
        <f t="shared" ca="1" si="820"/>
        <v>1.7441212439839093E-2</v>
      </c>
      <c r="BL915" s="17">
        <f t="shared" ca="1" si="821"/>
        <v>3.1937485024724488E-2</v>
      </c>
      <c r="BM915" s="17">
        <f t="shared" ca="1" si="822"/>
        <v>1.9834667879421675E-2</v>
      </c>
      <c r="BN915" s="17">
        <f t="shared" ca="1" si="823"/>
        <v>3.4515404182800191E-2</v>
      </c>
      <c r="BO915" s="17">
        <f t="shared" ca="1" si="824"/>
        <v>1.6077213815300251E-2</v>
      </c>
      <c r="BP915" s="17">
        <f t="shared" ca="1" si="825"/>
        <v>-6.9714606275495972E-2</v>
      </c>
      <c r="BQ915" s="17">
        <f t="shared" ca="1" si="826"/>
        <v>-0.25695763752512701</v>
      </c>
      <c r="BR915" s="17">
        <f t="shared" ca="1" si="827"/>
        <v>-0.14426788975096683</v>
      </c>
      <c r="BS915" s="17">
        <f t="shared" ca="1" si="828"/>
        <v>-5.2422756669656678E-2</v>
      </c>
      <c r="BX915">
        <f>IF('Macrobond Imports'!FG914="","",'Macrobond Imports'!FG914)</f>
        <v>240.25</v>
      </c>
      <c r="BY915">
        <f>IF('Macrobond Imports'!AI914="","",'Macrobond Imports'!AI914)</f>
        <v>155.28</v>
      </c>
      <c r="CA915" s="37">
        <f t="shared" ca="1" si="829"/>
        <v>4.4992301201360441E-2</v>
      </c>
      <c r="CB915" s="37">
        <f t="shared" ca="1" si="830"/>
        <v>0.1042997141109705</v>
      </c>
    </row>
    <row r="916" spans="1:80" x14ac:dyDescent="0.25">
      <c r="A916" s="10">
        <f>IF('Macrobond Imports'!A915="","",'Macrobond Imports'!A915)</f>
        <v>44958</v>
      </c>
      <c r="B916" s="9">
        <f>IF('Macrobond Imports'!B915="","",'Macrobond Imports'!B915)</f>
        <v>141.13499999999999</v>
      </c>
      <c r="C916" s="9">
        <f>IF('Macrobond Imports'!C915="","",'Macrobond Imports'!C915)</f>
        <v>143.76900000000001</v>
      </c>
      <c r="D916" s="9">
        <f>IF('Macrobond Imports'!Z915="","",'Macrobond Imports'!Z915)</f>
        <v>138.709</v>
      </c>
      <c r="E916" s="9">
        <f>IF('Macrobond Imports'!BH915="","",'Macrobond Imports'!BH915)</f>
        <v>138.279</v>
      </c>
      <c r="F916" s="9">
        <f>IF('Macrobond Imports'!BJ915="","",'Macrobond Imports'!BJ915)</f>
        <v>138.471</v>
      </c>
      <c r="G916" s="9">
        <f>IF('Macrobond Imports'!BK915="","",'Macrobond Imports'!BK915)</f>
        <v>138.77000000000001</v>
      </c>
      <c r="H916" s="9">
        <f>IF('Macrobond Imports'!BL915="","",'Macrobond Imports'!BL915)</f>
        <v>137.16999999999999</v>
      </c>
      <c r="I916" s="9">
        <f>IF('Macrobond Imports'!BS915="","",'Macrobond Imports'!BS915)</f>
        <v>127.17400000000001</v>
      </c>
      <c r="J916" s="9">
        <f>IF('Macrobond Imports'!AA915="","",'Macrobond Imports'!AA915)</f>
        <v>151.214</v>
      </c>
      <c r="K916" s="9">
        <f>IF('Macrobond Imports'!DF915="","",'Macrobond Imports'!DF915)</f>
        <v>262.48200000000003</v>
      </c>
      <c r="L916" s="9">
        <f>IF('Macrobond Imports'!EA915="","",'Macrobond Imports'!EA915)</f>
        <v>268.38</v>
      </c>
      <c r="M916" s="9">
        <f>IF('Macrobond Imports'!FA915="","",'Macrobond Imports'!FA915)</f>
        <v>266.50400000000002</v>
      </c>
      <c r="N916" s="9">
        <f>IF('Macrobond Imports'!FC915="","",'Macrobond Imports'!FC915)</f>
        <v>258.84899999999999</v>
      </c>
      <c r="P916" s="16">
        <f t="shared" si="776"/>
        <v>44958</v>
      </c>
      <c r="Q916" s="17">
        <f t="shared" si="777"/>
        <v>-4.8157617047805967E-4</v>
      </c>
      <c r="R916" s="17">
        <f t="shared" si="778"/>
        <v>-7.3052676641786052E-3</v>
      </c>
      <c r="S916" s="17">
        <f t="shared" si="779"/>
        <v>2.696333564654152E-3</v>
      </c>
      <c r="T916" s="17">
        <f t="shared" si="780"/>
        <v>2.5738812679445555E-3</v>
      </c>
      <c r="U916" s="17">
        <f t="shared" si="781"/>
        <v>8.2395541967517083E-4</v>
      </c>
      <c r="V916" s="17">
        <f t="shared" si="782"/>
        <v>1.0532086795937978E-3</v>
      </c>
      <c r="W916" s="17">
        <f t="shared" si="783"/>
        <v>-4.0808593123764503E-4</v>
      </c>
      <c r="X916" s="17">
        <f t="shared" si="784"/>
        <v>3.5193485259770174E-3</v>
      </c>
      <c r="Y916" s="17">
        <f t="shared" si="785"/>
        <v>-7.5993365448800976E-4</v>
      </c>
      <c r="Z916" s="17">
        <f t="shared" si="786"/>
        <v>-7.3592811653833134E-3</v>
      </c>
      <c r="AA916" s="17">
        <f t="shared" si="787"/>
        <v>-5.2149774321374909E-2</v>
      </c>
      <c r="AB916" s="17">
        <f t="shared" si="788"/>
        <v>-3.3078031064396218E-2</v>
      </c>
      <c r="AC916" s="17">
        <f t="shared" si="789"/>
        <v>1.6678404755086085E-3</v>
      </c>
      <c r="AE916" s="17">
        <f t="shared" ca="1" si="790"/>
        <v>4.7220841278910131E-2</v>
      </c>
      <c r="AF916" s="17">
        <f t="shared" ca="1" si="791"/>
        <v>5.1742552817931831E-2</v>
      </c>
      <c r="AG916" s="17">
        <f t="shared" ca="1" si="792"/>
        <v>4.2102099845986451E-2</v>
      </c>
      <c r="AH916" s="17">
        <f t="shared" ca="1" si="793"/>
        <v>4.6743474838006227E-2</v>
      </c>
      <c r="AI916" s="17">
        <f t="shared" ca="1" si="794"/>
        <v>4.6003580574251579E-2</v>
      </c>
      <c r="AJ916" s="17">
        <f t="shared" ca="1" si="795"/>
        <v>4.7969309308402153E-2</v>
      </c>
      <c r="AK916" s="17">
        <f t="shared" ca="1" si="796"/>
        <v>4.5973417924219051E-2</v>
      </c>
      <c r="AL916" s="17">
        <f t="shared" ca="1" si="797"/>
        <v>4.5108271356371077E-2</v>
      </c>
      <c r="AM916" s="17">
        <f t="shared" ca="1" si="798"/>
        <v>5.1024167147414756E-2</v>
      </c>
      <c r="AN916" s="17">
        <f t="shared" ca="1" si="799"/>
        <v>2.0723071478847332E-2</v>
      </c>
      <c r="AO916" s="17">
        <f t="shared" ca="1" si="800"/>
        <v>-0.10626692108654601</v>
      </c>
      <c r="AP916" s="17">
        <f t="shared" ca="1" si="801"/>
        <v>5.0249652220860641E-2</v>
      </c>
      <c r="AQ916" s="17">
        <f t="shared" ca="1" si="802"/>
        <v>9.6499268649439252E-3</v>
      </c>
      <c r="AS916" s="17">
        <f t="shared" ca="1" si="803"/>
        <v>-7.0822780913282202E-4</v>
      </c>
      <c r="AT916" s="17">
        <f t="shared" ca="1" si="804"/>
        <v>-3.1285822843596933E-2</v>
      </c>
      <c r="AU916" s="17">
        <f t="shared" ca="1" si="805"/>
        <v>1.4901983796854257E-2</v>
      </c>
      <c r="AV916" s="17">
        <f t="shared" ca="1" si="806"/>
        <v>2.2765868360222763E-2</v>
      </c>
      <c r="AW916" s="17">
        <f t="shared" ca="1" si="807"/>
        <v>6.1184292057288037E-3</v>
      </c>
      <c r="AX916" s="17">
        <f t="shared" ca="1" si="808"/>
        <v>1.4161645136715251E-2</v>
      </c>
      <c r="AY916" s="17">
        <f t="shared" ca="1" si="809"/>
        <v>6.4999969139265534E-3</v>
      </c>
      <c r="AZ916" s="17">
        <f t="shared" ca="1" si="810"/>
        <v>3.934387436636877E-2</v>
      </c>
      <c r="BA916" s="17">
        <f t="shared" ca="1" si="811"/>
        <v>-3.2393518965126544E-2</v>
      </c>
      <c r="BB916" s="17">
        <f t="shared" ca="1" si="812"/>
        <v>-7.8859882276777538E-2</v>
      </c>
      <c r="BC916" s="17">
        <f t="shared" ca="1" si="813"/>
        <v>-0.26119072411509403</v>
      </c>
      <c r="BD916" s="17">
        <f t="shared" ca="1" si="814"/>
        <v>-0.28640700069217917</v>
      </c>
      <c r="BE916" s="17">
        <f t="shared" ca="1" si="815"/>
        <v>-4.0845920721670481E-3</v>
      </c>
      <c r="BG916" s="17">
        <f t="shared" ca="1" si="816"/>
        <v>1.984635042663685E-2</v>
      </c>
      <c r="BH916" s="17">
        <f t="shared" ca="1" si="817"/>
        <v>6.4721357300869808E-3</v>
      </c>
      <c r="BI916" s="17">
        <f t="shared" ca="1" si="818"/>
        <v>2.5358969937302245E-2</v>
      </c>
      <c r="BJ916" s="17">
        <f t="shared" ca="1" si="819"/>
        <v>2.7123516701769823E-2</v>
      </c>
      <c r="BK916" s="17">
        <f t="shared" ca="1" si="820"/>
        <v>2.0174409613922029E-2</v>
      </c>
      <c r="BL916" s="17">
        <f t="shared" ca="1" si="821"/>
        <v>2.6290979825772887E-2</v>
      </c>
      <c r="BM916" s="17">
        <f t="shared" ca="1" si="822"/>
        <v>2.5194740219111278E-2</v>
      </c>
      <c r="BN916" s="17">
        <f t="shared" ca="1" si="823"/>
        <v>3.6014542762052182E-2</v>
      </c>
      <c r="BO916" s="17">
        <f t="shared" ca="1" si="824"/>
        <v>-2.75857386230971E-3</v>
      </c>
      <c r="BP916" s="17">
        <f t="shared" ca="1" si="825"/>
        <v>-5.9023499400401302E-2</v>
      </c>
      <c r="BQ916" s="17">
        <f t="shared" ca="1" si="826"/>
        <v>-0.38991698949872977</v>
      </c>
      <c r="BR916" s="17">
        <f t="shared" ca="1" si="827"/>
        <v>-0.13277469845640755</v>
      </c>
      <c r="BS916" s="17">
        <f t="shared" ca="1" si="828"/>
        <v>-3.7957064747602964E-2</v>
      </c>
      <c r="BX916">
        <f>IF('Macrobond Imports'!FG915="","",'Macrobond Imports'!FG915)</f>
        <v>213.98699999999999</v>
      </c>
      <c r="BY916">
        <f>IF('Macrobond Imports'!AI915="","",'Macrobond Imports'!AI915)</f>
        <v>154.119</v>
      </c>
      <c r="CA916" s="37">
        <f t="shared" ca="1" si="829"/>
        <v>-0.21236224703881745</v>
      </c>
      <c r="CB916" s="37">
        <f t="shared" ca="1" si="830"/>
        <v>7.7453859060402808E-2</v>
      </c>
    </row>
    <row r="917" spans="1:80" x14ac:dyDescent="0.25">
      <c r="A917" s="10">
        <f>IF('Macrobond Imports'!A916="","",'Macrobond Imports'!A916)</f>
        <v>44986</v>
      </c>
      <c r="B917" s="9">
        <f>IF('Macrobond Imports'!B916="","",'Macrobond Imports'!B916)</f>
        <v>140.73599999999999</v>
      </c>
      <c r="C917" s="9">
        <f>IF('Macrobond Imports'!C916="","",'Macrobond Imports'!C916)</f>
        <v>142.822</v>
      </c>
      <c r="D917" s="9">
        <f>IF('Macrobond Imports'!Z916="","",'Macrobond Imports'!Z916)</f>
        <v>138.536</v>
      </c>
      <c r="E917" s="9">
        <f>IF('Macrobond Imports'!BH916="","",'Macrobond Imports'!BH916)</f>
        <v>138.21299999999999</v>
      </c>
      <c r="F917" s="9">
        <f>IF('Macrobond Imports'!BJ916="","",'Macrobond Imports'!BJ916)</f>
        <v>138.03899999999999</v>
      </c>
      <c r="G917" s="9">
        <f>IF('Macrobond Imports'!BK916="","",'Macrobond Imports'!BK916)</f>
        <v>138.72499999999999</v>
      </c>
      <c r="H917" s="9">
        <f>IF('Macrobond Imports'!BL916="","",'Macrobond Imports'!BL916)</f>
        <v>136.88999999999999</v>
      </c>
      <c r="I917" s="9">
        <f>IF('Macrobond Imports'!BS916="","",'Macrobond Imports'!BS916)</f>
        <v>127.318</v>
      </c>
      <c r="J917" s="9">
        <f>IF('Macrobond Imports'!AA916="","",'Macrobond Imports'!AA916)</f>
        <v>150.28700000000001</v>
      </c>
      <c r="K917" s="9">
        <f>IF('Macrobond Imports'!DF916="","",'Macrobond Imports'!DF916)</f>
        <v>260.88799999999998</v>
      </c>
      <c r="L917" s="9">
        <f>IF('Macrobond Imports'!EA916="","",'Macrobond Imports'!EA916)</f>
        <v>256.38600000000002</v>
      </c>
      <c r="M917" s="9">
        <f>IF('Macrobond Imports'!FA916="","",'Macrobond Imports'!FA916)</f>
        <v>260.608</v>
      </c>
      <c r="N917" s="9">
        <f>IF('Macrobond Imports'!FC916="","",'Macrobond Imports'!FC916)</f>
        <v>258.30799999999999</v>
      </c>
      <c r="P917" s="16">
        <f t="shared" si="776"/>
        <v>44986</v>
      </c>
      <c r="Q917" s="17">
        <f t="shared" si="777"/>
        <v>-2.8270804548836681E-3</v>
      </c>
      <c r="R917" s="17">
        <f t="shared" si="778"/>
        <v>-6.5869554632779215E-3</v>
      </c>
      <c r="S917" s="17">
        <f t="shared" si="779"/>
        <v>-1.2472153933774655E-3</v>
      </c>
      <c r="T917" s="17">
        <f t="shared" si="780"/>
        <v>-4.7729590176381897E-4</v>
      </c>
      <c r="U917" s="17">
        <f t="shared" si="781"/>
        <v>-3.1197868145678154E-3</v>
      </c>
      <c r="V917" s="17">
        <f t="shared" si="782"/>
        <v>-3.2427758161002185E-4</v>
      </c>
      <c r="W917" s="17">
        <f t="shared" si="783"/>
        <v>-2.0412626667638545E-3</v>
      </c>
      <c r="X917" s="17">
        <f t="shared" si="784"/>
        <v>1.1323069180806389E-3</v>
      </c>
      <c r="Y917" s="17">
        <f t="shared" si="785"/>
        <v>-6.1303847527345301E-3</v>
      </c>
      <c r="Z917" s="17">
        <f t="shared" si="786"/>
        <v>-6.0727973727724427E-3</v>
      </c>
      <c r="AA917" s="17">
        <f t="shared" si="787"/>
        <v>-4.4690364408674133E-2</v>
      </c>
      <c r="AB917" s="17">
        <f t="shared" si="788"/>
        <v>-2.2123495332152632E-2</v>
      </c>
      <c r="AC917" s="17">
        <f t="shared" si="789"/>
        <v>-2.0900215956020096E-3</v>
      </c>
      <c r="AE917" s="17">
        <f t="shared" ca="1" si="790"/>
        <v>2.6992709998029607E-2</v>
      </c>
      <c r="AF917" s="17">
        <f t="shared" ca="1" si="791"/>
        <v>1.938532254150438E-2</v>
      </c>
      <c r="AG917" s="17">
        <f t="shared" ca="1" si="792"/>
        <v>2.7593164016140426E-2</v>
      </c>
      <c r="AH917" s="17">
        <f t="shared" ca="1" si="793"/>
        <v>3.3793335577246619E-2</v>
      </c>
      <c r="AI917" s="17">
        <f t="shared" ca="1" si="794"/>
        <v>2.5862261164247613E-2</v>
      </c>
      <c r="AJ917" s="17">
        <f t="shared" ca="1" si="795"/>
        <v>3.4489187173750935E-2</v>
      </c>
      <c r="AK917" s="17">
        <f t="shared" ca="1" si="796"/>
        <v>2.7965096195725625E-2</v>
      </c>
      <c r="AL917" s="17">
        <f t="shared" ca="1" si="797"/>
        <v>3.706177505538899E-2</v>
      </c>
      <c r="AM917" s="17">
        <f t="shared" ca="1" si="798"/>
        <v>2.1811407474894517E-2</v>
      </c>
      <c r="AN917" s="17">
        <f t="shared" ca="1" si="799"/>
        <v>-1.0002883987796252E-2</v>
      </c>
      <c r="AO917" s="17">
        <f t="shared" ca="1" si="800"/>
        <v>-0.16769141870264426</v>
      </c>
      <c r="AP917" s="17">
        <f t="shared" ca="1" si="801"/>
        <v>-5.2358667233924905E-2</v>
      </c>
      <c r="AQ917" s="17">
        <f t="shared" ca="1" si="802"/>
        <v>-1.2372983590330788E-3</v>
      </c>
      <c r="AS917" s="17">
        <f t="shared" ca="1" si="803"/>
        <v>1.1946155632855948E-3</v>
      </c>
      <c r="AT917" s="17">
        <f t="shared" ca="1" si="804"/>
        <v>-8.385843986352004E-3</v>
      </c>
      <c r="AU917" s="17">
        <f t="shared" ca="1" si="805"/>
        <v>4.1395675580133684E-3</v>
      </c>
      <c r="AV917" s="17">
        <f t="shared" ca="1" si="806"/>
        <v>1.510338788778931E-2</v>
      </c>
      <c r="AW917" s="17">
        <f t="shared" ca="1" si="807"/>
        <v>8.5063136817080665E-3</v>
      </c>
      <c r="AX917" s="17">
        <f t="shared" ca="1" si="808"/>
        <v>6.8047895103446887E-3</v>
      </c>
      <c r="AY917" s="17">
        <f t="shared" ca="1" si="809"/>
        <v>1.6562061485813517E-2</v>
      </c>
      <c r="AZ917" s="17">
        <f t="shared" ca="1" si="810"/>
        <v>3.8013526134350384E-2</v>
      </c>
      <c r="BA917" s="17">
        <f t="shared" ca="1" si="811"/>
        <v>-6.0594915523080939E-2</v>
      </c>
      <c r="BB917" s="17">
        <f t="shared" ca="1" si="812"/>
        <v>-1.4735063196326781E-2</v>
      </c>
      <c r="BC917" s="17">
        <f t="shared" ca="1" si="813"/>
        <v>-0.4312626572650472</v>
      </c>
      <c r="BD917" s="17">
        <f t="shared" ca="1" si="814"/>
        <v>-5.9848722304620128E-2</v>
      </c>
      <c r="BE917" s="17">
        <f t="shared" ca="1" si="815"/>
        <v>4.6124113284420343E-3</v>
      </c>
      <c r="BG917" s="17">
        <f t="shared" ca="1" si="816"/>
        <v>7.6608358550351863E-3</v>
      </c>
      <c r="BH917" s="17">
        <f t="shared" ca="1" si="817"/>
        <v>-1.7549943487395692E-2</v>
      </c>
      <c r="BI917" s="17">
        <f t="shared" ca="1" si="818"/>
        <v>1.8738246916645718E-2</v>
      </c>
      <c r="BJ917" s="17">
        <f t="shared" ca="1" si="819"/>
        <v>2.3111604527721541E-2</v>
      </c>
      <c r="BK917" s="17">
        <f t="shared" ca="1" si="820"/>
        <v>8.3099712803587078E-3</v>
      </c>
      <c r="BL917" s="17">
        <f t="shared" ca="1" si="821"/>
        <v>2.1430500142815001E-2</v>
      </c>
      <c r="BM917" s="17">
        <f t="shared" ca="1" si="822"/>
        <v>1.1419848135964861E-2</v>
      </c>
      <c r="BN917" s="17">
        <f t="shared" ca="1" si="823"/>
        <v>3.2585445993791984E-2</v>
      </c>
      <c r="BO917" s="17">
        <f t="shared" ca="1" si="824"/>
        <v>-9.6706503362687934E-3</v>
      </c>
      <c r="BP917" s="17">
        <f t="shared" ca="1" si="825"/>
        <v>-6.7525044620646457E-2</v>
      </c>
      <c r="BQ917" s="17">
        <f t="shared" ca="1" si="826"/>
        <v>-0.39995684484269034</v>
      </c>
      <c r="BR917" s="17">
        <f t="shared" ca="1" si="827"/>
        <v>-0.2038813564462959</v>
      </c>
      <c r="BS917" s="17">
        <f t="shared" ca="1" si="828"/>
        <v>-2.6186510480657121E-2</v>
      </c>
      <c r="BX917">
        <f>IF('Macrobond Imports'!FG916="","",'Macrobond Imports'!FG916)</f>
        <v>190.32900000000001</v>
      </c>
      <c r="BY917">
        <f>IF('Macrobond Imports'!AI916="","",'Macrobond Imports'!AI916)</f>
        <v>153.124</v>
      </c>
      <c r="CA917" s="37">
        <f t="shared" ca="1" si="829"/>
        <v>-0.26825808138283136</v>
      </c>
      <c r="CB917" s="37">
        <f t="shared" ca="1" si="830"/>
        <v>1.2149174411379748E-2</v>
      </c>
    </row>
    <row r="918" spans="1:80" x14ac:dyDescent="0.25">
      <c r="A918" s="10">
        <f>IF('Macrobond Imports'!A917="","",'Macrobond Imports'!A917)</f>
        <v>45017</v>
      </c>
      <c r="B918" s="9">
        <f>IF('Macrobond Imports'!B917="","",'Macrobond Imports'!B917)</f>
        <v>140.934</v>
      </c>
      <c r="C918" s="9">
        <f>IF('Macrobond Imports'!C917="","",'Macrobond Imports'!C917)</f>
        <v>142.74</v>
      </c>
      <c r="D918" s="9">
        <f>IF('Macrobond Imports'!Z917="","",'Macrobond Imports'!Z917)</f>
        <v>138.876</v>
      </c>
      <c r="E918" s="9">
        <f>IF('Macrobond Imports'!BH917="","",'Macrobond Imports'!BH917)</f>
        <v>138.50800000000001</v>
      </c>
      <c r="F918" s="9">
        <f>IF('Macrobond Imports'!BJ917="","",'Macrobond Imports'!BJ917)</f>
        <v>138.26900000000001</v>
      </c>
      <c r="G918" s="9">
        <f>IF('Macrobond Imports'!BK917="","",'Macrobond Imports'!BK917)</f>
        <v>138.97900000000001</v>
      </c>
      <c r="H918" s="9">
        <f>IF('Macrobond Imports'!BL917="","",'Macrobond Imports'!BL917)</f>
        <v>137.01900000000001</v>
      </c>
      <c r="I918" s="9">
        <f>IF('Macrobond Imports'!BS917="","",'Macrobond Imports'!BS917)</f>
        <v>127.54600000000001</v>
      </c>
      <c r="J918" s="9">
        <f>IF('Macrobond Imports'!AA917="","",'Macrobond Imports'!AA917)</f>
        <v>150.78899999999999</v>
      </c>
      <c r="K918" s="9">
        <f>IF('Macrobond Imports'!DF917="","",'Macrobond Imports'!DF917)</f>
        <v>258.98700000000002</v>
      </c>
      <c r="L918" s="9">
        <f>IF('Macrobond Imports'!EA917="","",'Macrobond Imports'!EA917)</f>
        <v>258.87400000000002</v>
      </c>
      <c r="M918" s="9">
        <f>IF('Macrobond Imports'!FA917="","",'Macrobond Imports'!FA917)</f>
        <v>250.34399999999999</v>
      </c>
      <c r="N918" s="9">
        <f>IF('Macrobond Imports'!FC917="","",'Macrobond Imports'!FC917)</f>
        <v>258.92599999999999</v>
      </c>
      <c r="P918" s="16">
        <f t="shared" si="776"/>
        <v>45017</v>
      </c>
      <c r="Q918" s="17">
        <f t="shared" si="777"/>
        <v>1.4068894952250499E-3</v>
      </c>
      <c r="R918" s="17">
        <f t="shared" si="778"/>
        <v>-5.7414123874466316E-4</v>
      </c>
      <c r="S918" s="17">
        <f t="shared" si="779"/>
        <v>2.4542357221228883E-3</v>
      </c>
      <c r="T918" s="17">
        <f t="shared" si="780"/>
        <v>2.1343867798253591E-3</v>
      </c>
      <c r="U918" s="17">
        <f t="shared" si="781"/>
        <v>1.6661957852492915E-3</v>
      </c>
      <c r="V918" s="17">
        <f t="shared" si="782"/>
        <v>1.8309605334296819E-3</v>
      </c>
      <c r="W918" s="17">
        <f t="shared" si="783"/>
        <v>9.4236248082424368E-4</v>
      </c>
      <c r="X918" s="17">
        <f t="shared" si="784"/>
        <v>1.7907915612875858E-3</v>
      </c>
      <c r="Y918" s="17">
        <f t="shared" si="785"/>
        <v>3.340275606007026E-3</v>
      </c>
      <c r="Z918" s="17">
        <f t="shared" si="786"/>
        <v>-7.2866517432765843E-3</v>
      </c>
      <c r="AA918" s="17">
        <f t="shared" si="787"/>
        <v>9.7041180095636115E-3</v>
      </c>
      <c r="AB918" s="17">
        <f t="shared" si="788"/>
        <v>-3.9384823182711193E-2</v>
      </c>
      <c r="AC918" s="17">
        <f t="shared" si="789"/>
        <v>2.3924926831533355E-3</v>
      </c>
      <c r="AE918" s="17">
        <f t="shared" ca="1" si="790"/>
        <v>2.2943537558157256E-2</v>
      </c>
      <c r="AF918" s="17">
        <f t="shared" ca="1" si="791"/>
        <v>7.0054392685559019E-3</v>
      </c>
      <c r="AG918" s="17">
        <f t="shared" ca="1" si="792"/>
        <v>2.8886402868636862E-2</v>
      </c>
      <c r="AH918" s="17">
        <f t="shared" ca="1" si="793"/>
        <v>3.1486446231754561E-2</v>
      </c>
      <c r="AI918" s="17">
        <f t="shared" ca="1" si="794"/>
        <v>2.2714833059660711E-2</v>
      </c>
      <c r="AJ918" s="17">
        <f t="shared" ca="1" si="795"/>
        <v>3.1154473957560658E-2</v>
      </c>
      <c r="AK918" s="17">
        <f t="shared" ca="1" si="796"/>
        <v>2.2568006268890661E-2</v>
      </c>
      <c r="AL918" s="17">
        <f t="shared" ca="1" si="797"/>
        <v>3.3698576847019268E-2</v>
      </c>
      <c r="AM918" s="17">
        <f t="shared" ca="1" si="798"/>
        <v>2.2971038581304226E-2</v>
      </c>
      <c r="AN918" s="17">
        <f t="shared" ca="1" si="799"/>
        <v>-3.3926186763751254E-2</v>
      </c>
      <c r="AO918" s="17">
        <f t="shared" ca="1" si="800"/>
        <v>-0.20480787838389902</v>
      </c>
      <c r="AP918" s="17">
        <f t="shared" ca="1" si="801"/>
        <v>-0.1161324262013792</v>
      </c>
      <c r="AQ918" s="17">
        <f t="shared" ca="1" si="802"/>
        <v>-1.0853163309355263E-2</v>
      </c>
      <c r="AS918" s="17">
        <f t="shared" ca="1" si="803"/>
        <v>-7.5984868488003787E-3</v>
      </c>
      <c r="AT918" s="17">
        <f t="shared" ca="1" si="804"/>
        <v>-5.6407172286421781E-2</v>
      </c>
      <c r="AU918" s="17">
        <f t="shared" ca="1" si="805"/>
        <v>1.5705820700410156E-2</v>
      </c>
      <c r="AV918" s="17">
        <f t="shared" ca="1" si="806"/>
        <v>1.704473926349781E-2</v>
      </c>
      <c r="AW918" s="17">
        <f t="shared" ca="1" si="807"/>
        <v>-2.5417168303250026E-3</v>
      </c>
      <c r="AX918" s="17">
        <f t="shared" ca="1" si="808"/>
        <v>1.0282952458989136E-2</v>
      </c>
      <c r="AY918" s="17">
        <f t="shared" ca="1" si="809"/>
        <v>-6.0202029894391718E-3</v>
      </c>
      <c r="AZ918" s="17">
        <f t="shared" ca="1" si="810"/>
        <v>2.6070138819527244E-2</v>
      </c>
      <c r="BA918" s="17">
        <f t="shared" ca="1" si="811"/>
        <v>-1.419731786369105E-2</v>
      </c>
      <c r="BB918" s="17">
        <f t="shared" ca="1" si="812"/>
        <v>-7.9800275386255892E-2</v>
      </c>
      <c r="BC918" s="17">
        <f t="shared" ca="1" si="813"/>
        <v>-0.30126577816646039</v>
      </c>
      <c r="BD918" s="17">
        <f t="shared" ca="1" si="814"/>
        <v>-0.31938810941539764</v>
      </c>
      <c r="BE918" s="17">
        <f t="shared" ca="1" si="815"/>
        <v>7.8864461340737435E-3</v>
      </c>
      <c r="BG918" s="17">
        <f t="shared" ca="1" si="816"/>
        <v>3.6000241249523057E-3</v>
      </c>
      <c r="BH918" s="17">
        <f t="shared" ca="1" si="817"/>
        <v>-2.8371431132091618E-2</v>
      </c>
      <c r="BI918" s="17">
        <f t="shared" ca="1" si="818"/>
        <v>1.9803163662633239E-2</v>
      </c>
      <c r="BJ918" s="17">
        <f t="shared" ca="1" si="819"/>
        <v>2.3240859523723012E-2</v>
      </c>
      <c r="BK918" s="17">
        <f t="shared" ca="1" si="820"/>
        <v>4.6739082546178867E-3</v>
      </c>
      <c r="BL918" s="17">
        <f t="shared" ca="1" si="821"/>
        <v>2.0856142163150349E-2</v>
      </c>
      <c r="BM918" s="17">
        <f t="shared" ca="1" si="822"/>
        <v>6.5714507074701167E-3</v>
      </c>
      <c r="BN918" s="17">
        <f t="shared" ca="1" si="823"/>
        <v>3.3085373183363798E-2</v>
      </c>
      <c r="BO918" s="17">
        <f t="shared" ca="1" si="824"/>
        <v>-1.0435615224435923E-2</v>
      </c>
      <c r="BP918" s="17">
        <f t="shared" ca="1" si="825"/>
        <v>-7.6647586795010936E-2</v>
      </c>
      <c r="BQ918" s="17">
        <f t="shared" ca="1" si="826"/>
        <v>-0.25351055155692792</v>
      </c>
      <c r="BR918" s="17">
        <f t="shared" ca="1" si="827"/>
        <v>-0.28703383192163034</v>
      </c>
      <c r="BS918" s="17">
        <f t="shared" ca="1" si="828"/>
        <v>-5.5613030899688276E-3</v>
      </c>
      <c r="BX918">
        <f>IF('Macrobond Imports'!FG917="","",'Macrobond Imports'!FG917)</f>
        <v>197.29300000000001</v>
      </c>
      <c r="BY918">
        <f>IF('Macrobond Imports'!AI917="","",'Macrobond Imports'!AI917)</f>
        <v>149.88</v>
      </c>
      <c r="CA918" s="37">
        <f t="shared" ca="1" si="829"/>
        <v>-0.30633462367406061</v>
      </c>
      <c r="CB918" s="37">
        <f t="shared" ca="1" si="830"/>
        <v>-3.1933033638195774E-2</v>
      </c>
    </row>
    <row r="919" spans="1:80" x14ac:dyDescent="0.25">
      <c r="A919" s="10">
        <f>IF('Macrobond Imports'!A918="","",'Macrobond Imports'!A918)</f>
        <v>45047</v>
      </c>
      <c r="B919" s="9">
        <f>IF('Macrobond Imports'!B918="","",'Macrobond Imports'!B918)</f>
        <v>140.614</v>
      </c>
      <c r="C919" s="9">
        <f>IF('Macrobond Imports'!C918="","",'Macrobond Imports'!C918)</f>
        <v>141.32</v>
      </c>
      <c r="D919" s="9">
        <f>IF('Macrobond Imports'!Z918="","",'Macrobond Imports'!Z918)</f>
        <v>139.03299999999999</v>
      </c>
      <c r="E919" s="9">
        <f>IF('Macrobond Imports'!BH918="","",'Macrobond Imports'!BH918)</f>
        <v>138.67099999999999</v>
      </c>
      <c r="F919" s="9">
        <f>IF('Macrobond Imports'!BJ918="","",'Macrobond Imports'!BJ918)</f>
        <v>138.00899999999999</v>
      </c>
      <c r="G919" s="9">
        <f>IF('Macrobond Imports'!BK918="","",'Macrobond Imports'!BK918)</f>
        <v>139.059</v>
      </c>
      <c r="H919" s="9">
        <f>IF('Macrobond Imports'!BL918="","",'Macrobond Imports'!BL918)</f>
        <v>136.489</v>
      </c>
      <c r="I919" s="9">
        <f>IF('Macrobond Imports'!BS918="","",'Macrobond Imports'!BS918)</f>
        <v>127.58</v>
      </c>
      <c r="J919" s="9">
        <f>IF('Macrobond Imports'!AA918="","",'Macrobond Imports'!AA918)</f>
        <v>151.452</v>
      </c>
      <c r="K919" s="9">
        <f>IF('Macrobond Imports'!DF918="","",'Macrobond Imports'!DF918)</f>
        <v>256.09699999999998</v>
      </c>
      <c r="L919" s="9">
        <f>IF('Macrobond Imports'!EA918="","",'Macrobond Imports'!EA918)</f>
        <v>245.80699999999999</v>
      </c>
      <c r="M919" s="9">
        <f>IF('Macrobond Imports'!FA918="","",'Macrobond Imports'!FA918)</f>
        <v>238.096</v>
      </c>
      <c r="N919" s="9">
        <f>IF('Macrobond Imports'!FC918="","",'Macrobond Imports'!FC918)</f>
        <v>258.75200000000001</v>
      </c>
      <c r="P919" s="16">
        <f t="shared" si="776"/>
        <v>45047</v>
      </c>
      <c r="Q919" s="17">
        <f t="shared" si="777"/>
        <v>-2.270566364397486E-3</v>
      </c>
      <c r="R919" s="17">
        <f t="shared" si="778"/>
        <v>-9.9481574891412405E-3</v>
      </c>
      <c r="S919" s="17">
        <f t="shared" si="779"/>
        <v>1.1305049108556453E-3</v>
      </c>
      <c r="T919" s="17">
        <f t="shared" si="780"/>
        <v>1.1768273312731115E-3</v>
      </c>
      <c r="U919" s="17">
        <f t="shared" si="781"/>
        <v>-1.880392568110123E-3</v>
      </c>
      <c r="V919" s="17">
        <f t="shared" si="782"/>
        <v>5.7562653350484716E-4</v>
      </c>
      <c r="W919" s="17">
        <f t="shared" si="783"/>
        <v>-3.8680766900940355E-3</v>
      </c>
      <c r="X919" s="17">
        <f t="shared" si="784"/>
        <v>2.6657049221445739E-4</v>
      </c>
      <c r="Y919" s="17">
        <f t="shared" si="785"/>
        <v>4.3968724509082513E-3</v>
      </c>
      <c r="Z919" s="17">
        <f t="shared" si="786"/>
        <v>-1.1158861255584407E-2</v>
      </c>
      <c r="AA919" s="17">
        <f t="shared" si="787"/>
        <v>-5.0476293486406698E-2</v>
      </c>
      <c r="AB919" s="17">
        <f t="shared" si="788"/>
        <v>-4.892467964081415E-2</v>
      </c>
      <c r="AC919" s="17">
        <f t="shared" si="789"/>
        <v>-6.7200667372135925E-4</v>
      </c>
      <c r="AE919" s="17">
        <f t="shared" ca="1" si="790"/>
        <v>1.1516908490572852E-2</v>
      </c>
      <c r="AF919" s="17">
        <f t="shared" ca="1" si="791"/>
        <v>-2.1614211932817429E-2</v>
      </c>
      <c r="AG919" s="17">
        <f t="shared" ca="1" si="792"/>
        <v>2.6157105004834147E-2</v>
      </c>
      <c r="AH919" s="17">
        <f t="shared" ca="1" si="793"/>
        <v>2.7923560457806973E-2</v>
      </c>
      <c r="AI919" s="17">
        <f t="shared" ca="1" si="794"/>
        <v>1.1736848278693257E-2</v>
      </c>
      <c r="AJ919" s="17">
        <f t="shared" ca="1" si="795"/>
        <v>2.6652097837562394E-2</v>
      </c>
      <c r="AK919" s="17">
        <f t="shared" ca="1" si="796"/>
        <v>8.0279464114267896E-3</v>
      </c>
      <c r="AL919" s="17">
        <f t="shared" ca="1" si="797"/>
        <v>2.8779705026167113E-2</v>
      </c>
      <c r="AM919" s="17">
        <f t="shared" ca="1" si="798"/>
        <v>2.4036998722083647E-2</v>
      </c>
      <c r="AN919" s="17">
        <f t="shared" ca="1" si="799"/>
        <v>-7.0937526074637991E-2</v>
      </c>
      <c r="AO919" s="17">
        <f t="shared" ca="1" si="800"/>
        <v>-0.28497293272013813</v>
      </c>
      <c r="AP919" s="17">
        <f t="shared" ca="1" si="801"/>
        <v>-0.21270017624437454</v>
      </c>
      <c r="AQ919" s="17">
        <f t="shared" ca="1" si="802"/>
        <v>-2.8508137941391842E-2</v>
      </c>
      <c r="AS919" s="17">
        <f t="shared" ca="1" si="803"/>
        <v>-1.4684442133894526E-2</v>
      </c>
      <c r="AT919" s="17">
        <f t="shared" ca="1" si="804"/>
        <v>-6.6415769726060891E-2</v>
      </c>
      <c r="AU919" s="17">
        <f t="shared" ca="1" si="805"/>
        <v>9.3760889323026841E-3</v>
      </c>
      <c r="AV919" s="17">
        <f t="shared" ca="1" si="806"/>
        <v>1.1387702929264387E-2</v>
      </c>
      <c r="AW919" s="17">
        <f t="shared" ca="1" si="807"/>
        <v>-1.327911220716449E-2</v>
      </c>
      <c r="AX919" s="17">
        <f t="shared" ca="1" si="808"/>
        <v>8.3563898158274252E-3</v>
      </c>
      <c r="AY919" s="17">
        <f t="shared" ca="1" si="809"/>
        <v>-1.9711172472312688E-2</v>
      </c>
      <c r="AZ919" s="17">
        <f t="shared" ca="1" si="810"/>
        <v>1.2831187487195139E-2</v>
      </c>
      <c r="BA919" s="17">
        <f t="shared" ca="1" si="811"/>
        <v>6.3105924645856515E-3</v>
      </c>
      <c r="BB919" s="17">
        <f t="shared" ca="1" si="812"/>
        <v>-9.3808763281310603E-2</v>
      </c>
      <c r="BC919" s="17">
        <f t="shared" ca="1" si="813"/>
        <v>-0.2963180820603819</v>
      </c>
      <c r="BD919" s="17">
        <f t="shared" ca="1" si="814"/>
        <v>-0.36292073528364621</v>
      </c>
      <c r="BE919" s="17">
        <f t="shared" ca="1" si="815"/>
        <v>-1.4981010481627255E-3</v>
      </c>
      <c r="BG919" s="17">
        <f t="shared" ca="1" si="816"/>
        <v>-7.7209414750034622E-3</v>
      </c>
      <c r="BH919" s="17">
        <f t="shared" ca="1" si="817"/>
        <v>-4.9012997230765021E-2</v>
      </c>
      <c r="BI919" s="17">
        <f t="shared" ca="1" si="818"/>
        <v>1.2135265196556499E-2</v>
      </c>
      <c r="BJ919" s="17">
        <f t="shared" ca="1" si="819"/>
        <v>1.7060874400003812E-2</v>
      </c>
      <c r="BK919" s="17">
        <f t="shared" ca="1" si="820"/>
        <v>-3.6275446949521895E-3</v>
      </c>
      <c r="BL919" s="17">
        <f t="shared" ca="1" si="821"/>
        <v>1.1254851745956973E-2</v>
      </c>
      <c r="BM919" s="17">
        <f t="shared" ca="1" si="822"/>
        <v>-6.6920407641072321E-3</v>
      </c>
      <c r="BN919" s="17">
        <f t="shared" ca="1" si="823"/>
        <v>2.6001895944657072E-2</v>
      </c>
      <c r="BO919" s="17">
        <f t="shared" ca="1" si="824"/>
        <v>-1.3231206815509378E-2</v>
      </c>
      <c r="BP919" s="17">
        <f t="shared" ca="1" si="825"/>
        <v>-8.6364896432494787E-2</v>
      </c>
      <c r="BQ919" s="17">
        <f t="shared" ca="1" si="826"/>
        <v>-0.27896828901478177</v>
      </c>
      <c r="BR919" s="17">
        <f t="shared" ca="1" si="827"/>
        <v>-0.32574833829958993</v>
      </c>
      <c r="BS919" s="17">
        <f t="shared" ca="1" si="828"/>
        <v>-2.79218514326951E-3</v>
      </c>
      <c r="BX919">
        <f>IF('Macrobond Imports'!FG918="","",'Macrobond Imports'!FG918)</f>
        <v>181.52099999999999</v>
      </c>
      <c r="BY919">
        <f>IF('Macrobond Imports'!AI918="","",'Macrobond Imports'!AI918)</f>
        <v>149.005</v>
      </c>
      <c r="CA919" s="37">
        <f t="shared" ca="1" si="829"/>
        <v>-0.44299746232612947</v>
      </c>
      <c r="CB919" s="37">
        <f t="shared" ca="1" si="830"/>
        <v>-6.0486260860792784E-2</v>
      </c>
    </row>
    <row r="920" spans="1:80" x14ac:dyDescent="0.25">
      <c r="A920" s="10">
        <f>IF('Macrobond Imports'!A919="","",'Macrobond Imports'!A919)</f>
        <v>45078</v>
      </c>
      <c r="B920" s="9">
        <f>IF('Macrobond Imports'!B919="","",'Macrobond Imports'!B919)</f>
        <v>140.69800000000001</v>
      </c>
      <c r="C920" s="9">
        <f>IF('Macrobond Imports'!C919="","",'Macrobond Imports'!C919)</f>
        <v>141.38399999999999</v>
      </c>
      <c r="D920" s="9">
        <f>IF('Macrobond Imports'!Z919="","",'Macrobond Imports'!Z919)</f>
        <v>139.12700000000001</v>
      </c>
      <c r="E920" s="9">
        <f>IF('Macrobond Imports'!BH919="","",'Macrobond Imports'!BH919)</f>
        <v>138.702</v>
      </c>
      <c r="F920" s="9">
        <f>IF('Macrobond Imports'!BJ919="","",'Macrobond Imports'!BJ919)</f>
        <v>138.11600000000001</v>
      </c>
      <c r="G920" s="9">
        <f>IF('Macrobond Imports'!BK919="","",'Macrobond Imports'!BK919)</f>
        <v>139.06800000000001</v>
      </c>
      <c r="H920" s="9">
        <f>IF('Macrobond Imports'!BL919="","",'Macrobond Imports'!BL919)</f>
        <v>136.85300000000001</v>
      </c>
      <c r="I920" s="9">
        <f>IF('Macrobond Imports'!BS919="","",'Macrobond Imports'!BS919)</f>
        <v>127.90300000000001</v>
      </c>
      <c r="J920" s="9">
        <f>IF('Macrobond Imports'!AA919="","",'Macrobond Imports'!AA919)</f>
        <v>150.24799999999999</v>
      </c>
      <c r="K920" s="9">
        <f>IF('Macrobond Imports'!DF919="","",'Macrobond Imports'!DF919)</f>
        <v>254.80699999999999</v>
      </c>
      <c r="L920" s="9">
        <f>IF('Macrobond Imports'!EA919="","",'Macrobond Imports'!EA919)</f>
        <v>242.76599999999999</v>
      </c>
      <c r="M920" s="9">
        <f>IF('Macrobond Imports'!FA919="","",'Macrobond Imports'!FA919)</f>
        <v>236.71</v>
      </c>
      <c r="N920" s="9">
        <f>IF('Macrobond Imports'!FC919="","",'Macrobond Imports'!FC919)</f>
        <v>257.77100000000002</v>
      </c>
      <c r="P920" s="16">
        <f t="shared" si="776"/>
        <v>45078</v>
      </c>
      <c r="Q920" s="17">
        <f t="shared" si="777"/>
        <v>5.9738006172938007E-4</v>
      </c>
      <c r="R920" s="17">
        <f t="shared" si="778"/>
        <v>4.5287291253881534E-4</v>
      </c>
      <c r="S920" s="17">
        <f t="shared" si="779"/>
        <v>6.7609848021699115E-4</v>
      </c>
      <c r="T920" s="17">
        <f t="shared" si="780"/>
        <v>2.2355070634816343E-4</v>
      </c>
      <c r="U920" s="17">
        <f t="shared" si="781"/>
        <v>7.7531175503064986E-4</v>
      </c>
      <c r="V920" s="17">
        <f t="shared" si="782"/>
        <v>6.4720730049927511E-5</v>
      </c>
      <c r="W920" s="17">
        <f t="shared" si="783"/>
        <v>2.6668815802006751E-3</v>
      </c>
      <c r="X920" s="17">
        <f t="shared" si="784"/>
        <v>2.5317447875843335E-3</v>
      </c>
      <c r="Y920" s="17">
        <f t="shared" si="785"/>
        <v>-7.9497134405620562E-3</v>
      </c>
      <c r="Z920" s="17">
        <f t="shared" si="786"/>
        <v>-5.0371538909085301E-3</v>
      </c>
      <c r="AA920" s="17">
        <f t="shared" si="787"/>
        <v>-1.2371494709263797E-2</v>
      </c>
      <c r="AB920" s="17">
        <f t="shared" si="788"/>
        <v>-5.8211813722195416E-3</v>
      </c>
      <c r="AC920" s="17">
        <f t="shared" si="789"/>
        <v>-3.791275043284692E-3</v>
      </c>
      <c r="AE920" s="17">
        <f t="shared" ca="1" si="790"/>
        <v>3.0298061636950813E-3</v>
      </c>
      <c r="AF920" s="17">
        <f t="shared" ca="1" si="791"/>
        <v>-4.2230622281835606E-2</v>
      </c>
      <c r="AG920" s="17">
        <f t="shared" ca="1" si="792"/>
        <v>2.4635076814305323E-2</v>
      </c>
      <c r="AH920" s="17">
        <f t="shared" ca="1" si="793"/>
        <v>2.5166855140912325E-2</v>
      </c>
      <c r="AI920" s="17">
        <f t="shared" ca="1" si="794"/>
        <v>2.7953038894659166E-3</v>
      </c>
      <c r="AJ920" s="17">
        <f t="shared" ca="1" si="795"/>
        <v>2.3989396951623609E-2</v>
      </c>
      <c r="AK920" s="17">
        <f t="shared" ca="1" si="796"/>
        <v>1.75401413442966E-4</v>
      </c>
      <c r="AL920" s="17">
        <f t="shared" ca="1" si="797"/>
        <v>2.8572577402492971E-2</v>
      </c>
      <c r="AM920" s="17">
        <f t="shared" ca="1" si="798"/>
        <v>1.2370967307225644E-2</v>
      </c>
      <c r="AN920" s="17">
        <f t="shared" ca="1" si="799"/>
        <v>-9.3284511532904957E-2</v>
      </c>
      <c r="AO920" s="17">
        <f t="shared" ca="1" si="800"/>
        <v>-0.32545888001600465</v>
      </c>
      <c r="AP920" s="17">
        <f t="shared" ca="1" si="801"/>
        <v>-0.27835837276230435</v>
      </c>
      <c r="AQ920" s="17">
        <f t="shared" ca="1" si="802"/>
        <v>-3.3095268460655469E-2</v>
      </c>
      <c r="AS920" s="17">
        <f t="shared" ca="1" si="803"/>
        <v>-1.0795990294383273E-3</v>
      </c>
      <c r="AT920" s="17">
        <f t="shared" ca="1" si="804"/>
        <v>-3.9669734484764296E-2</v>
      </c>
      <c r="AU920" s="17">
        <f t="shared" ca="1" si="805"/>
        <v>1.717366203273496E-2</v>
      </c>
      <c r="AV920" s="17">
        <f t="shared" ca="1" si="806"/>
        <v>1.4227352340899557E-2</v>
      </c>
      <c r="AW920" s="17">
        <f t="shared" ca="1" si="807"/>
        <v>2.2331211152437636E-3</v>
      </c>
      <c r="AX920" s="17">
        <f t="shared" ca="1" si="808"/>
        <v>9.9268108405261568E-3</v>
      </c>
      <c r="AY920" s="17">
        <f t="shared" ca="1" si="809"/>
        <v>-1.0807217943493708E-3</v>
      </c>
      <c r="AZ920" s="17">
        <f t="shared" ca="1" si="810"/>
        <v>1.8506237818397553E-2</v>
      </c>
      <c r="BA920" s="17">
        <f t="shared" ca="1" si="811"/>
        <v>-1.0376099508918601E-3</v>
      </c>
      <c r="BB920" s="17">
        <f t="shared" ca="1" si="812"/>
        <v>-9.0025955505269373E-2</v>
      </c>
      <c r="BC920" s="17">
        <f t="shared" ca="1" si="813"/>
        <v>-0.1961514673384025</v>
      </c>
      <c r="BD920" s="17">
        <f t="shared" ca="1" si="814"/>
        <v>-0.3193631654233825</v>
      </c>
      <c r="BE920" s="17">
        <f t="shared" ca="1" si="815"/>
        <v>-8.2897588117069043E-3</v>
      </c>
      <c r="BG920" s="17">
        <f t="shared" ca="1" si="816"/>
        <v>5.6861797390173052E-5</v>
      </c>
      <c r="BH920" s="17">
        <f t="shared" ca="1" si="817"/>
        <v>-2.4153144323735276E-2</v>
      </c>
      <c r="BI920" s="17">
        <f t="shared" ca="1" si="818"/>
        <v>1.0635602541762434E-2</v>
      </c>
      <c r="BJ920" s="17">
        <f t="shared" ca="1" si="819"/>
        <v>1.4665275571067671E-2</v>
      </c>
      <c r="BK920" s="17">
        <f t="shared" ca="1" si="820"/>
        <v>5.3648245416426654E-3</v>
      </c>
      <c r="BL920" s="17">
        <f t="shared" ca="1" si="821"/>
        <v>8.3645919057004914E-3</v>
      </c>
      <c r="BM920" s="17">
        <f t="shared" ca="1" si="822"/>
        <v>7.7020594950949484E-3</v>
      </c>
      <c r="BN920" s="17">
        <f t="shared" ca="1" si="823"/>
        <v>2.8213621436570024E-2</v>
      </c>
      <c r="BO920" s="17">
        <f t="shared" ca="1" si="824"/>
        <v>-3.1273852725473561E-2</v>
      </c>
      <c r="BP920" s="17">
        <f t="shared" ca="1" si="825"/>
        <v>-5.3128562347515174E-2</v>
      </c>
      <c r="BQ920" s="17">
        <f t="shared" ca="1" si="826"/>
        <v>-0.32385010653898061</v>
      </c>
      <c r="BR920" s="17">
        <f t="shared" ca="1" si="827"/>
        <v>-0.20006150881849316</v>
      </c>
      <c r="BS920" s="17">
        <f t="shared" ca="1" si="828"/>
        <v>-1.8595205386758851E-3</v>
      </c>
      <c r="BX920">
        <f>IF('Macrobond Imports'!FG919="","",'Macrobond Imports'!FG919)</f>
        <v>176.529</v>
      </c>
      <c r="BY920">
        <f>IF('Macrobond Imports'!AI919="","",'Macrobond Imports'!AI919)</f>
        <v>148.828</v>
      </c>
      <c r="CA920" s="37">
        <f t="shared" ca="1" si="829"/>
        <v>-0.51257299849516103</v>
      </c>
      <c r="CB920" s="37">
        <f t="shared" ca="1" si="830"/>
        <v>-6.8520929301021494E-2</v>
      </c>
    </row>
    <row r="921" spans="1:80" x14ac:dyDescent="0.25">
      <c r="A921" s="10">
        <f>IF('Macrobond Imports'!A920="","",'Macrobond Imports'!A920)</f>
        <v>45108</v>
      </c>
      <c r="B921" s="9">
        <f>IF('Macrobond Imports'!B920="","",'Macrobond Imports'!B920)</f>
        <v>141.48500000000001</v>
      </c>
      <c r="C921" s="9">
        <f>IF('Macrobond Imports'!C920="","",'Macrobond Imports'!C920)</f>
        <v>141.44200000000001</v>
      </c>
      <c r="D921" s="9">
        <f>IF('Macrobond Imports'!Z920="","",'Macrobond Imports'!Z920)</f>
        <v>140.33099999999999</v>
      </c>
      <c r="E921" s="9">
        <f>IF('Macrobond Imports'!BH920="","",'Macrobond Imports'!BH920)</f>
        <v>139.56200000000001</v>
      </c>
      <c r="F921" s="9">
        <f>IF('Macrobond Imports'!BJ920="","",'Macrobond Imports'!BJ920)</f>
        <v>138.92699999999999</v>
      </c>
      <c r="G921" s="9">
        <f>IF('Macrobond Imports'!BK920="","",'Macrobond Imports'!BK920)</f>
        <v>139.88499999999999</v>
      </c>
      <c r="H921" s="9">
        <f>IF('Macrobond Imports'!BL920="","",'Macrobond Imports'!BL920)</f>
        <v>137.13300000000001</v>
      </c>
      <c r="I921" s="9">
        <f>IF('Macrobond Imports'!BS920="","",'Macrobond Imports'!BS920)</f>
        <v>128.18799999999999</v>
      </c>
      <c r="J921" s="9">
        <f>IF('Macrobond Imports'!AA920="","",'Macrobond Imports'!AA920)</f>
        <v>153.309</v>
      </c>
      <c r="K921" s="9">
        <f>IF('Macrobond Imports'!DF920="","",'Macrobond Imports'!DF920)</f>
        <v>253.39500000000001</v>
      </c>
      <c r="L921" s="9">
        <f>IF('Macrobond Imports'!EA920="","",'Macrobond Imports'!EA920)</f>
        <v>248.83199999999999</v>
      </c>
      <c r="M921" s="9">
        <f>IF('Macrobond Imports'!FA920="","",'Macrobond Imports'!FA920)</f>
        <v>234.18199999999999</v>
      </c>
      <c r="N921" s="9">
        <f>IF('Macrobond Imports'!FC920="","",'Macrobond Imports'!FC920)</f>
        <v>256.33699999999999</v>
      </c>
      <c r="P921" s="16">
        <f t="shared" si="776"/>
        <v>45108</v>
      </c>
      <c r="Q921" s="17">
        <f t="shared" si="777"/>
        <v>5.5935407752776278E-3</v>
      </c>
      <c r="R921" s="17">
        <f t="shared" si="778"/>
        <v>4.1023029480014017E-4</v>
      </c>
      <c r="S921" s="17">
        <f t="shared" si="779"/>
        <v>8.6539636447273693E-3</v>
      </c>
      <c r="T921" s="17">
        <f t="shared" si="780"/>
        <v>6.2003431817854171E-3</v>
      </c>
      <c r="U921" s="17">
        <f t="shared" si="781"/>
        <v>5.8718758145326344E-3</v>
      </c>
      <c r="V921" s="17">
        <f t="shared" si="782"/>
        <v>5.8748238271923992E-3</v>
      </c>
      <c r="W921" s="17">
        <f t="shared" si="783"/>
        <v>2.0459909537970944E-3</v>
      </c>
      <c r="X921" s="17">
        <f t="shared" si="784"/>
        <v>2.2282510965339064E-3</v>
      </c>
      <c r="Y921" s="17">
        <f t="shared" si="785"/>
        <v>2.0372983334220773E-2</v>
      </c>
      <c r="Z921" s="17">
        <f t="shared" si="786"/>
        <v>-5.5414490182764675E-3</v>
      </c>
      <c r="AA921" s="17">
        <f t="shared" si="787"/>
        <v>2.4987024542151737E-2</v>
      </c>
      <c r="AB921" s="17">
        <f t="shared" si="788"/>
        <v>-1.0679734696464105E-2</v>
      </c>
      <c r="AC921" s="17">
        <f t="shared" si="789"/>
        <v>-5.5630773050499016E-3</v>
      </c>
      <c r="AE921" s="17">
        <f t="shared" ca="1" si="790"/>
        <v>1.1785149853043464E-2</v>
      </c>
      <c r="AF921" s="17">
        <f t="shared" ca="1" si="791"/>
        <v>-2.3676072671047543E-2</v>
      </c>
      <c r="AG921" s="17">
        <f t="shared" ca="1" si="792"/>
        <v>2.943096706988757E-2</v>
      </c>
      <c r="AH921" s="17">
        <f t="shared" ca="1" si="793"/>
        <v>2.7157913330193129E-2</v>
      </c>
      <c r="AI921" s="17">
        <f t="shared" ca="1" si="794"/>
        <v>1.2838458510126438E-2</v>
      </c>
      <c r="AJ921" s="17">
        <f t="shared" ca="1" si="795"/>
        <v>2.5083906142369328E-2</v>
      </c>
      <c r="AK921" s="17">
        <f t="shared" ca="1" si="796"/>
        <v>9.1842366707144407E-3</v>
      </c>
      <c r="AL921" s="17">
        <f t="shared" ca="1" si="797"/>
        <v>2.8829175896497361E-2</v>
      </c>
      <c r="AM921" s="17">
        <f t="shared" ca="1" si="798"/>
        <v>2.1195387904907159E-2</v>
      </c>
      <c r="AN921" s="17">
        <f t="shared" ca="1" si="799"/>
        <v>-7.5730329701594212E-2</v>
      </c>
      <c r="AO921" s="17">
        <f t="shared" ca="1" si="800"/>
        <v>-0.24246520293720086</v>
      </c>
      <c r="AP921" s="17">
        <f t="shared" ca="1" si="801"/>
        <v>-0.21402248699446214</v>
      </c>
      <c r="AQ921" s="17">
        <f t="shared" ca="1" si="802"/>
        <v>-3.4403134064112884E-2</v>
      </c>
      <c r="AS921" s="17">
        <f t="shared" ca="1" si="803"/>
        <v>1.5730476415561689E-2</v>
      </c>
      <c r="AT921" s="17">
        <f t="shared" ca="1" si="804"/>
        <v>-3.5880681764993816E-2</v>
      </c>
      <c r="AU921" s="17">
        <f t="shared" ca="1" si="805"/>
        <v>4.2571102888757428E-2</v>
      </c>
      <c r="AV921" s="17">
        <f t="shared" ca="1" si="806"/>
        <v>3.0787883341165223E-2</v>
      </c>
      <c r="AW921" s="17">
        <f t="shared" ca="1" si="807"/>
        <v>1.9171669539783887E-2</v>
      </c>
      <c r="AX921" s="17">
        <f t="shared" ca="1" si="808"/>
        <v>2.6331973777558026E-2</v>
      </c>
      <c r="AY921" s="17">
        <f t="shared" ca="1" si="809"/>
        <v>3.332161267264766E-3</v>
      </c>
      <c r="AZ921" s="17">
        <f t="shared" ca="1" si="810"/>
        <v>2.0286438635302773E-2</v>
      </c>
      <c r="BA921" s="17">
        <f t="shared" ca="1" si="811"/>
        <v>6.8542890488822561E-2</v>
      </c>
      <c r="BB921" s="17">
        <f t="shared" ca="1" si="812"/>
        <v>-8.3610077581206643E-2</v>
      </c>
      <c r="BC921" s="17">
        <f t="shared" ca="1" si="813"/>
        <v>-0.14636702354398634</v>
      </c>
      <c r="BD921" s="17">
        <f t="shared" ca="1" si="814"/>
        <v>-0.23428828011507297</v>
      </c>
      <c r="BE921" s="17">
        <f t="shared" ca="1" si="815"/>
        <v>-3.9400092699245048E-2</v>
      </c>
      <c r="BG921" s="17">
        <f t="shared" ca="1" si="816"/>
        <v>3.9982379210599106E-3</v>
      </c>
      <c r="BH921" s="17">
        <f t="shared" ca="1" si="817"/>
        <v>-4.6199143559486844E-2</v>
      </c>
      <c r="BI921" s="17">
        <f t="shared" ca="1" si="818"/>
        <v>2.9050794518014733E-2</v>
      </c>
      <c r="BJ921" s="17">
        <f t="shared" ca="1" si="819"/>
        <v>2.389325324893532E-2</v>
      </c>
      <c r="BK921" s="17">
        <f t="shared" ca="1" si="820"/>
        <v>8.2565267600920311E-3</v>
      </c>
      <c r="BL921" s="17">
        <f t="shared" ca="1" si="821"/>
        <v>1.8275845078853381E-2</v>
      </c>
      <c r="BM921" s="17">
        <f t="shared" ca="1" si="822"/>
        <v>-1.3549689751602978E-3</v>
      </c>
      <c r="BN921" s="17">
        <f t="shared" ca="1" si="823"/>
        <v>2.317420204293974E-2</v>
      </c>
      <c r="BO921" s="17">
        <f t="shared" ca="1" si="824"/>
        <v>2.6339343210405319E-2</v>
      </c>
      <c r="BP921" s="17">
        <f t="shared" ca="1" si="825"/>
        <v>-8.1707152239230085E-2</v>
      </c>
      <c r="BQ921" s="17">
        <f t="shared" ca="1" si="826"/>
        <v>-0.22769010524567224</v>
      </c>
      <c r="BR921" s="17">
        <f t="shared" ca="1" si="827"/>
        <v>-0.27809107131600896</v>
      </c>
      <c r="BS921" s="17">
        <f t="shared" ca="1" si="828"/>
        <v>-1.6040840925763411E-2</v>
      </c>
      <c r="BX921">
        <f>IF('Macrobond Imports'!FG920="","",'Macrobond Imports'!FG920)</f>
        <v>194.32400000000001</v>
      </c>
      <c r="BY921">
        <f>IF('Macrobond Imports'!AI920="","",'Macrobond Imports'!AI920)</f>
        <v>149.071</v>
      </c>
      <c r="CA921" s="37">
        <f t="shared" ca="1" si="829"/>
        <v>-0.37427267780149864</v>
      </c>
      <c r="CB921" s="37">
        <f t="shared" ca="1" si="830"/>
        <v>-6.297104136678211E-2</v>
      </c>
    </row>
    <row r="922" spans="1:80" x14ac:dyDescent="0.25">
      <c r="A922" s="10">
        <f>IF('Macrobond Imports'!A921="","",'Macrobond Imports'!A921)</f>
        <v>45139</v>
      </c>
      <c r="B922" s="9">
        <f>IF('Macrobond Imports'!B921="","",'Macrobond Imports'!B921)</f>
        <v>142.40899999999999</v>
      </c>
      <c r="C922" s="9">
        <f>IF('Macrobond Imports'!C921="","",'Macrobond Imports'!C921)</f>
        <v>143.768</v>
      </c>
      <c r="D922" s="9">
        <f>IF('Macrobond Imports'!Z921="","",'Macrobond Imports'!Z921)</f>
        <v>140.65100000000001</v>
      </c>
      <c r="E922" s="9">
        <f>IF('Macrobond Imports'!BH921="","",'Macrobond Imports'!BH921)</f>
        <v>139.839</v>
      </c>
      <c r="F922" s="9">
        <f>IF('Macrobond Imports'!BJ921="","",'Macrobond Imports'!BJ921)</f>
        <v>139.9</v>
      </c>
      <c r="G922" s="9">
        <f>IF('Macrobond Imports'!BK921="","",'Macrobond Imports'!BK921)</f>
        <v>140.136</v>
      </c>
      <c r="H922" s="9">
        <f>IF('Macrobond Imports'!BL921="","",'Macrobond Imports'!BL921)</f>
        <v>138.26499999999999</v>
      </c>
      <c r="I922" s="9">
        <f>IF('Macrobond Imports'!BS921="","",'Macrobond Imports'!BS921)</f>
        <v>128.536</v>
      </c>
      <c r="J922" s="9">
        <f>IF('Macrobond Imports'!AA921="","",'Macrobond Imports'!AA921)</f>
        <v>153.22399999999999</v>
      </c>
      <c r="K922" s="9">
        <f>IF('Macrobond Imports'!DF921="","",'Macrobond Imports'!DF921)</f>
        <v>258.54599999999999</v>
      </c>
      <c r="L922" s="9">
        <f>IF('Macrobond Imports'!EA921="","",'Macrobond Imports'!EA921)</f>
        <v>254.23</v>
      </c>
      <c r="M922" s="9">
        <f>IF('Macrobond Imports'!FA921="","",'Macrobond Imports'!FA921)</f>
        <v>260.85000000000002</v>
      </c>
      <c r="N922" s="9">
        <f>IF('Macrobond Imports'!FC921="","",'Macrobond Imports'!FC921)</f>
        <v>255.815</v>
      </c>
      <c r="P922" s="16">
        <f t="shared" si="776"/>
        <v>45139</v>
      </c>
      <c r="Q922" s="17">
        <f t="shared" si="777"/>
        <v>6.5307276389721114E-3</v>
      </c>
      <c r="R922" s="17">
        <f t="shared" si="778"/>
        <v>1.6444903211210171E-2</v>
      </c>
      <c r="S922" s="17">
        <f t="shared" si="779"/>
        <v>2.2803229507379896E-3</v>
      </c>
      <c r="T922" s="17">
        <f t="shared" si="780"/>
        <v>1.984780957567045E-3</v>
      </c>
      <c r="U922" s="17">
        <f t="shared" si="781"/>
        <v>7.0036781907045764E-3</v>
      </c>
      <c r="V922" s="17">
        <f t="shared" si="782"/>
        <v>1.7943310576544746E-3</v>
      </c>
      <c r="W922" s="17">
        <f t="shared" si="783"/>
        <v>8.2547599775397718E-3</v>
      </c>
      <c r="X922" s="17">
        <f t="shared" si="784"/>
        <v>2.714762692295869E-3</v>
      </c>
      <c r="Y922" s="17">
        <f t="shared" si="785"/>
        <v>-5.5443581263991959E-4</v>
      </c>
      <c r="Z922" s="17">
        <f t="shared" si="786"/>
        <v>2.0327946486710324E-2</v>
      </c>
      <c r="AA922" s="17">
        <f t="shared" si="787"/>
        <v>2.1693351337448652E-2</v>
      </c>
      <c r="AB922" s="17">
        <f t="shared" si="788"/>
        <v>0.11387724077854</v>
      </c>
      <c r="AC922" s="17">
        <f t="shared" si="789"/>
        <v>-2.0363817942785634E-3</v>
      </c>
      <c r="AE922" s="17">
        <f t="shared" ca="1" si="790"/>
        <v>1.8990376015169286E-2</v>
      </c>
      <c r="AF922" s="17">
        <f t="shared" ca="1" si="791"/>
        <v>3.2238705985792038E-3</v>
      </c>
      <c r="AG922" s="17">
        <f t="shared" ca="1" si="792"/>
        <v>2.677704532679237E-2</v>
      </c>
      <c r="AH922" s="17">
        <f t="shared" ca="1" si="793"/>
        <v>2.4904537492395962E-2</v>
      </c>
      <c r="AI922" s="17">
        <f t="shared" ca="1" si="794"/>
        <v>2.0460264779897264E-2</v>
      </c>
      <c r="AJ922" s="17">
        <f t="shared" ca="1" si="795"/>
        <v>2.303239135354529E-2</v>
      </c>
      <c r="AK922" s="17">
        <f t="shared" ca="1" si="796"/>
        <v>2.0601739079085357E-2</v>
      </c>
      <c r="AL922" s="17">
        <f t="shared" ca="1" si="797"/>
        <v>2.8748879498015079E-2</v>
      </c>
      <c r="AM922" s="17">
        <f t="shared" ca="1" si="798"/>
        <v>1.189383382973519E-2</v>
      </c>
      <c r="AN922" s="17">
        <f t="shared" ca="1" si="799"/>
        <v>-4.4506613350875357E-2</v>
      </c>
      <c r="AO922" s="17">
        <f t="shared" ca="1" si="800"/>
        <v>-0.26010325900314901</v>
      </c>
      <c r="AP922" s="17">
        <f t="shared" ca="1" si="801"/>
        <v>-8.8507542482152646E-2</v>
      </c>
      <c r="AQ922" s="17">
        <f t="shared" ca="1" si="802"/>
        <v>-3.0658643607951341E-2</v>
      </c>
      <c r="AS922" s="17">
        <f t="shared" ca="1" si="803"/>
        <v>5.2047858555026139E-2</v>
      </c>
      <c r="AT922" s="17">
        <f t="shared" ca="1" si="804"/>
        <v>7.1110827983139613E-2</v>
      </c>
      <c r="AU922" s="17">
        <f t="shared" ca="1" si="805"/>
        <v>4.7369014246265273E-2</v>
      </c>
      <c r="AV922" s="17">
        <f t="shared" ca="1" si="806"/>
        <v>3.4119312803726043E-2</v>
      </c>
      <c r="AW922" s="17">
        <f t="shared" ca="1" si="807"/>
        <v>5.5944814579876212E-2</v>
      </c>
      <c r="AX922" s="17">
        <f t="shared" ca="1" si="808"/>
        <v>3.1341420149350041E-2</v>
      </c>
      <c r="AY922" s="17">
        <f t="shared" ca="1" si="809"/>
        <v>5.3072870237234948E-2</v>
      </c>
      <c r="AZ922" s="17">
        <f t="shared" ca="1" si="810"/>
        <v>3.0311936857084998E-2</v>
      </c>
      <c r="BA922" s="17">
        <f t="shared" ca="1" si="811"/>
        <v>4.7628082438414987E-2</v>
      </c>
      <c r="BB922" s="17">
        <f t="shared" ca="1" si="812"/>
        <v>3.8803318609156312E-2</v>
      </c>
      <c r="BC922" s="17">
        <f t="shared" ca="1" si="813"/>
        <v>0.14427445882931411</v>
      </c>
      <c r="BD922" s="17">
        <f t="shared" ca="1" si="814"/>
        <v>0.44063833437139377</v>
      </c>
      <c r="BE922" s="17">
        <f t="shared" ca="1" si="815"/>
        <v>-4.4635358791659807E-2</v>
      </c>
      <c r="BG922" s="17">
        <f t="shared" ca="1" si="816"/>
        <v>1.8135120037604091E-2</v>
      </c>
      <c r="BH922" s="17">
        <f t="shared" ca="1" si="817"/>
        <v>-1.3911156399482039E-5</v>
      </c>
      <c r="BI922" s="17">
        <f t="shared" ca="1" si="818"/>
        <v>2.8197081919987266E-2</v>
      </c>
      <c r="BJ922" s="17">
        <f t="shared" ca="1" si="819"/>
        <v>2.2690352125876778E-2</v>
      </c>
      <c r="BK922" s="17">
        <f t="shared" ca="1" si="820"/>
        <v>2.0746200043133323E-2</v>
      </c>
      <c r="BL922" s="17">
        <f t="shared" ca="1" si="821"/>
        <v>1.978414926362082E-2</v>
      </c>
      <c r="BM922" s="17">
        <f t="shared" ca="1" si="822"/>
        <v>1.6029315160775992E-2</v>
      </c>
      <c r="BN922" s="17">
        <f t="shared" ca="1" si="823"/>
        <v>2.153417098459931E-2</v>
      </c>
      <c r="BO922" s="17">
        <f t="shared" ca="1" si="824"/>
        <v>2.6761528457868833E-2</v>
      </c>
      <c r="BP922" s="17">
        <f t="shared" ca="1" si="825"/>
        <v>-2.9765768487881927E-2</v>
      </c>
      <c r="BQ922" s="17">
        <f t="shared" ca="1" si="826"/>
        <v>-0.10266770600945707</v>
      </c>
      <c r="BR922" s="17">
        <f t="shared" ca="1" si="827"/>
        <v>-4.1980787883917237E-2</v>
      </c>
      <c r="BS922" s="17">
        <f t="shared" ca="1" si="828"/>
        <v>-2.3304853888395649E-2</v>
      </c>
      <c r="BX922">
        <f>IF('Macrobond Imports'!FG921="","",'Macrobond Imports'!FG921)</f>
        <v>205.947</v>
      </c>
      <c r="BY922">
        <f>IF('Macrobond Imports'!AI921="","",'Macrobond Imports'!AI921)</f>
        <v>149.15600000000001</v>
      </c>
      <c r="CA922" s="37">
        <f t="shared" ca="1" si="829"/>
        <v>-0.40192362980580743</v>
      </c>
      <c r="CB922" s="37">
        <f t="shared" ca="1" si="830"/>
        <v>-5.357868020304557E-2</v>
      </c>
    </row>
    <row r="923" spans="1:80" x14ac:dyDescent="0.25">
      <c r="A923" s="10">
        <f>IF('Macrobond Imports'!A922="","",'Macrobond Imports'!A922)</f>
        <v>45170</v>
      </c>
      <c r="B923" s="9">
        <f>IF('Macrobond Imports'!B922="","",'Macrobond Imports'!B922)</f>
        <v>142.744</v>
      </c>
      <c r="C923" s="9">
        <f>IF('Macrobond Imports'!C922="","",'Macrobond Imports'!C922)</f>
        <v>145.16399999999999</v>
      </c>
      <c r="D923" s="9">
        <f>IF('Macrobond Imports'!Z922="","",'Macrobond Imports'!Z922)</f>
        <v>140.52000000000001</v>
      </c>
      <c r="E923" s="9">
        <f>IF('Macrobond Imports'!BH922="","",'Macrobond Imports'!BH922)</f>
        <v>139.81899999999999</v>
      </c>
      <c r="F923" s="9">
        <f>IF('Macrobond Imports'!BJ922="","",'Macrobond Imports'!BJ922)</f>
        <v>140.244</v>
      </c>
      <c r="G923" s="9">
        <f>IF('Macrobond Imports'!BK922="","",'Macrobond Imports'!BK922)</f>
        <v>140.12200000000001</v>
      </c>
      <c r="H923" s="9">
        <f>IF('Macrobond Imports'!BL922="","",'Macrobond Imports'!BL922)</f>
        <v>139.04599999999999</v>
      </c>
      <c r="I923" s="9">
        <f>IF('Macrobond Imports'!BS922="","",'Macrobond Imports'!BS922)</f>
        <v>128.923</v>
      </c>
      <c r="J923" s="9">
        <f>IF('Macrobond Imports'!AA922="","",'Macrobond Imports'!AA922)</f>
        <v>151.50299999999999</v>
      </c>
      <c r="K923" s="9">
        <f>IF('Macrobond Imports'!DF922="","",'Macrobond Imports'!DF922)</f>
        <v>260.02100000000002</v>
      </c>
      <c r="L923" s="9">
        <f>IF('Macrobond Imports'!EA922="","",'Macrobond Imports'!EA922)</f>
        <v>259.91199999999998</v>
      </c>
      <c r="M923" s="9">
        <f>IF('Macrobond Imports'!FA922="","",'Macrobond Imports'!FA922)</f>
        <v>267.51900000000001</v>
      </c>
      <c r="N923" s="9">
        <f>IF('Macrobond Imports'!FC922="","",'Macrobond Imports'!FC922)</f>
        <v>255.851</v>
      </c>
      <c r="P923" s="16">
        <f t="shared" si="776"/>
        <v>45170</v>
      </c>
      <c r="Q923" s="17">
        <f t="shared" si="777"/>
        <v>2.3523794142223942E-3</v>
      </c>
      <c r="R923" s="17">
        <f t="shared" si="778"/>
        <v>9.7100884758776207E-3</v>
      </c>
      <c r="S923" s="17">
        <f t="shared" si="779"/>
        <v>-9.313833531222615E-4</v>
      </c>
      <c r="T923" s="17">
        <f t="shared" si="780"/>
        <v>-1.4302161771762023E-4</v>
      </c>
      <c r="U923" s="17">
        <f t="shared" si="781"/>
        <v>2.4588992137239973E-3</v>
      </c>
      <c r="V923" s="17">
        <f t="shared" si="782"/>
        <v>-9.9902951418484598E-5</v>
      </c>
      <c r="W923" s="17">
        <f t="shared" si="783"/>
        <v>5.6485733916753489E-3</v>
      </c>
      <c r="X923" s="17">
        <f t="shared" si="784"/>
        <v>3.0108296508370991E-3</v>
      </c>
      <c r="Y923" s="17">
        <f t="shared" si="785"/>
        <v>-1.1231921892131846E-2</v>
      </c>
      <c r="Z923" s="17">
        <f t="shared" si="786"/>
        <v>5.7049809318265865E-3</v>
      </c>
      <c r="AA923" s="17">
        <f t="shared" si="787"/>
        <v>2.2349840695433221E-2</v>
      </c>
      <c r="AB923" s="17">
        <f t="shared" si="788"/>
        <v>2.5566417481311055E-2</v>
      </c>
      <c r="AC923" s="17">
        <f t="shared" si="789"/>
        <v>1.4072669702724916E-4</v>
      </c>
      <c r="AE923" s="17">
        <f t="shared" ca="1" si="790"/>
        <v>1.8145506419400936E-2</v>
      </c>
      <c r="AF923" s="17">
        <f t="shared" ca="1" si="791"/>
        <v>7.4396913083305538E-3</v>
      </c>
      <c r="AG923" s="17">
        <f t="shared" ca="1" si="792"/>
        <v>2.3780381185521948E-2</v>
      </c>
      <c r="AH923" s="17">
        <f t="shared" ca="1" si="793"/>
        <v>2.3243049406116656E-2</v>
      </c>
      <c r="AI923" s="17">
        <f t="shared" ca="1" si="794"/>
        <v>2.0186369290531081E-2</v>
      </c>
      <c r="AJ923" s="17">
        <f t="shared" ca="1" si="795"/>
        <v>2.0836065334907117E-2</v>
      </c>
      <c r="AK923" s="17">
        <f t="shared" ca="1" si="796"/>
        <v>2.1533262314954227E-2</v>
      </c>
      <c r="AL923" s="17">
        <f t="shared" ca="1" si="797"/>
        <v>2.8972089422393932E-2</v>
      </c>
      <c r="AM923" s="17">
        <f t="shared" ca="1" si="798"/>
        <v>3.2048947483427348E-3</v>
      </c>
      <c r="AN923" s="17">
        <f t="shared" ca="1" si="799"/>
        <v>-3.7561674359382291E-2</v>
      </c>
      <c r="AO923" s="17">
        <f t="shared" ca="1" si="800"/>
        <v>-0.21472229523749098</v>
      </c>
      <c r="AP923" s="17">
        <f t="shared" ca="1" si="801"/>
        <v>-8.4083703668198173E-2</v>
      </c>
      <c r="AQ923" s="17">
        <f t="shared" ca="1" si="802"/>
        <v>-2.2566645527548279E-2</v>
      </c>
      <c r="AS923" s="17">
        <f t="shared" ca="1" si="803"/>
        <v>5.9448264053047373E-2</v>
      </c>
      <c r="AT923" s="17">
        <f t="shared" ca="1" si="804"/>
        <v>0.11130853293132659</v>
      </c>
      <c r="AU923" s="17">
        <f t="shared" ca="1" si="805"/>
        <v>4.0655256807502482E-2</v>
      </c>
      <c r="AV923" s="17">
        <f t="shared" ca="1" si="806"/>
        <v>3.2604166806632584E-2</v>
      </c>
      <c r="AW923" s="17">
        <f t="shared" ca="1" si="807"/>
        <v>6.306835786428322E-2</v>
      </c>
      <c r="AX923" s="17">
        <f t="shared" ca="1" si="808"/>
        <v>3.0662498876665056E-2</v>
      </c>
      <c r="AY923" s="17">
        <f t="shared" ca="1" si="809"/>
        <v>6.5655205374548498E-2</v>
      </c>
      <c r="AZ923" s="17">
        <f t="shared" ca="1" si="810"/>
        <v>3.2282790317826215E-2</v>
      </c>
      <c r="BA923" s="17">
        <f t="shared" ca="1" si="811"/>
        <v>3.3832383713180647E-2</v>
      </c>
      <c r="BB923" s="17">
        <f t="shared" ca="1" si="812"/>
        <v>8.4396926710336828E-2</v>
      </c>
      <c r="BC923" s="17">
        <f t="shared" ca="1" si="813"/>
        <v>0.31387447032349547</v>
      </c>
      <c r="BD923" s="17">
        <f t="shared" ca="1" si="814"/>
        <v>0.63136863292797263</v>
      </c>
      <c r="BE923" s="17">
        <f t="shared" ca="1" si="815"/>
        <v>-2.9462658316356416E-2</v>
      </c>
      <c r="BG923" s="17">
        <f t="shared" ca="1" si="816"/>
        <v>2.8739269560288605E-2</v>
      </c>
      <c r="BH923" s="17">
        <f t="shared" ca="1" si="817"/>
        <v>3.3064963349007881E-2</v>
      </c>
      <c r="BI923" s="17">
        <f t="shared" ca="1" si="818"/>
        <v>2.8847470950142062E-2</v>
      </c>
      <c r="BJ923" s="17">
        <f t="shared" ca="1" si="819"/>
        <v>2.3374511171971646E-2</v>
      </c>
      <c r="BK923" s="17">
        <f t="shared" ca="1" si="820"/>
        <v>3.2202653678616411E-2</v>
      </c>
      <c r="BL923" s="17">
        <f t="shared" ca="1" si="821"/>
        <v>2.0241976466092382E-2</v>
      </c>
      <c r="BM923" s="17">
        <f t="shared" ca="1" si="822"/>
        <v>3.174780279331757E-2</v>
      </c>
      <c r="BN923" s="17">
        <f t="shared" ca="1" si="823"/>
        <v>2.5371377175746446E-2</v>
      </c>
      <c r="BO923" s="17">
        <f t="shared" ca="1" si="824"/>
        <v>1.6247838346673094E-2</v>
      </c>
      <c r="BP923" s="17">
        <f t="shared" ca="1" si="825"/>
        <v>-6.6354862205610932E-3</v>
      </c>
      <c r="BQ923" s="17">
        <f t="shared" ca="1" si="826"/>
        <v>2.7694538795977053E-2</v>
      </c>
      <c r="BR923" s="17">
        <f t="shared" ca="1" si="827"/>
        <v>5.3740756706164294E-2</v>
      </c>
      <c r="BS923" s="17">
        <f t="shared" ca="1" si="828"/>
        <v>-1.8933324792177464E-2</v>
      </c>
      <c r="BX923">
        <f>IF('Macrobond Imports'!FG922="","",'Macrobond Imports'!FG922)</f>
        <v>219.87</v>
      </c>
      <c r="BY923">
        <f>IF('Macrobond Imports'!AI922="","",'Macrobond Imports'!AI922)</f>
        <v>149.464</v>
      </c>
      <c r="CA923" s="37">
        <f t="shared" ca="1" si="829"/>
        <v>-0.31615876985089664</v>
      </c>
      <c r="CB923" s="37">
        <f t="shared" ca="1" si="830"/>
        <v>-5.0461542371050938E-2</v>
      </c>
    </row>
    <row r="924" spans="1:80" x14ac:dyDescent="0.25">
      <c r="A924" s="10">
        <f>IF('Macrobond Imports'!A923="","",'Macrobond Imports'!A923)</f>
        <v>45200</v>
      </c>
      <c r="B924" s="9">
        <f>IF('Macrobond Imports'!B923="","",'Macrobond Imports'!B923)</f>
        <v>142.249</v>
      </c>
      <c r="C924" s="9">
        <f>IF('Macrobond Imports'!C923="","",'Macrobond Imports'!C923)</f>
        <v>143.416</v>
      </c>
      <c r="D924" s="9">
        <f>IF('Macrobond Imports'!Z923="","",'Macrobond Imports'!Z923)</f>
        <v>140.584</v>
      </c>
      <c r="E924" s="9">
        <f>IF('Macrobond Imports'!BH923="","",'Macrobond Imports'!BH923)</f>
        <v>139.88399999999999</v>
      </c>
      <c r="F924" s="9">
        <f>IF('Macrobond Imports'!BJ923="","",'Macrobond Imports'!BJ923)</f>
        <v>139.732</v>
      </c>
      <c r="G924" s="9">
        <f>IF('Macrobond Imports'!BK923="","",'Macrobond Imports'!BK923)</f>
        <v>140.18</v>
      </c>
      <c r="H924" s="9">
        <f>IF('Macrobond Imports'!BL923="","",'Macrobond Imports'!BL923)</f>
        <v>138.43799999999999</v>
      </c>
      <c r="I924" s="9">
        <f>IF('Macrobond Imports'!BS923="","",'Macrobond Imports'!BS923)</f>
        <v>128.98599999999999</v>
      </c>
      <c r="J924" s="9">
        <f>IF('Macrobond Imports'!AA923="","",'Macrobond Imports'!AA923)</f>
        <v>151.55699999999999</v>
      </c>
      <c r="K924" s="9">
        <f>IF('Macrobond Imports'!DF923="","",'Macrobond Imports'!DF923)</f>
        <v>257.52600000000001</v>
      </c>
      <c r="L924" s="9">
        <f>IF('Macrobond Imports'!EA923="","",'Macrobond Imports'!EA923)</f>
        <v>255.96</v>
      </c>
      <c r="M924" s="9">
        <f>IF('Macrobond Imports'!FA923="","",'Macrobond Imports'!FA923)</f>
        <v>255.875</v>
      </c>
      <c r="N924" s="9">
        <f>IF('Macrobond Imports'!FC923="","",'Macrobond Imports'!FC923)</f>
        <v>255.67699999999999</v>
      </c>
      <c r="P924" s="16">
        <f t="shared" si="776"/>
        <v>45200</v>
      </c>
      <c r="Q924" s="17">
        <f t="shared" si="777"/>
        <v>-3.4677464551925441E-3</v>
      </c>
      <c r="R924" s="17">
        <f t="shared" si="778"/>
        <v>-1.2041553002121619E-2</v>
      </c>
      <c r="S924" s="17">
        <f t="shared" si="779"/>
        <v>4.5545118132639395E-4</v>
      </c>
      <c r="T924" s="17">
        <f t="shared" si="780"/>
        <v>4.6488674643652139E-4</v>
      </c>
      <c r="U924" s="17">
        <f t="shared" si="781"/>
        <v>-3.65078006902253E-3</v>
      </c>
      <c r="V924" s="17">
        <f t="shared" si="782"/>
        <v>4.1392500820713884E-4</v>
      </c>
      <c r="W924" s="17">
        <f t="shared" si="783"/>
        <v>-4.3726536541863759E-3</v>
      </c>
      <c r="X924" s="17">
        <f t="shared" si="784"/>
        <v>4.8866377605238931E-4</v>
      </c>
      <c r="Y924" s="17">
        <f t="shared" si="785"/>
        <v>3.5642858557261015E-4</v>
      </c>
      <c r="Z924" s="17">
        <f t="shared" si="786"/>
        <v>-9.5953788347864499E-3</v>
      </c>
      <c r="AA924" s="17">
        <f t="shared" si="787"/>
        <v>-1.5205146357228472E-2</v>
      </c>
      <c r="AB924" s="17">
        <f t="shared" si="788"/>
        <v>-4.3525880404756356E-2</v>
      </c>
      <c r="AC924" s="17">
        <f t="shared" si="789"/>
        <v>-6.8008332975055819E-4</v>
      </c>
      <c r="AE924" s="17">
        <f t="shared" ca="1" si="790"/>
        <v>1.1145783723459424E-2</v>
      </c>
      <c r="AF924" s="17">
        <f t="shared" ca="1" si="791"/>
        <v>-9.6195678445401001E-3</v>
      </c>
      <c r="AG924" s="17">
        <f t="shared" ca="1" si="792"/>
        <v>2.2272961947629843E-2</v>
      </c>
      <c r="AH924" s="17">
        <f t="shared" ca="1" si="793"/>
        <v>2.1602909600806353E-2</v>
      </c>
      <c r="AI924" s="17">
        <f t="shared" ca="1" si="794"/>
        <v>1.2939752223680046E-2</v>
      </c>
      <c r="AJ924" s="17">
        <f t="shared" ca="1" si="795"/>
        <v>1.9105501919274293E-2</v>
      </c>
      <c r="AK924" s="17">
        <f t="shared" ca="1" si="796"/>
        <v>1.3670544991249978E-2</v>
      </c>
      <c r="AL924" s="17">
        <f t="shared" ca="1" si="797"/>
        <v>2.7883366404488186E-2</v>
      </c>
      <c r="AM924" s="17">
        <f t="shared" ca="1" si="798"/>
        <v>-1.6492723410432841E-4</v>
      </c>
      <c r="AN924" s="17">
        <f t="shared" ca="1" si="799"/>
        <v>-4.4508426028301851E-2</v>
      </c>
      <c r="AO924" s="17">
        <f t="shared" ca="1" si="800"/>
        <v>-0.14572931407363898</v>
      </c>
      <c r="AP924" s="17">
        <f t="shared" ca="1" si="801"/>
        <v>-0.13697151626557835</v>
      </c>
      <c r="AQ924" s="17">
        <f t="shared" ca="1" si="802"/>
        <v>-1.5297574802907055E-2</v>
      </c>
      <c r="AS924" s="17">
        <f t="shared" ca="1" si="803"/>
        <v>2.1775044797940124E-2</v>
      </c>
      <c r="AT924" s="17">
        <f t="shared" ca="1" si="804"/>
        <v>5.7004575423218906E-2</v>
      </c>
      <c r="AU924" s="17">
        <f t="shared" ca="1" si="805"/>
        <v>7.2310470474101773E-3</v>
      </c>
      <c r="AV924" s="17">
        <f t="shared" ca="1" si="806"/>
        <v>9.2608618825973377E-3</v>
      </c>
      <c r="AW924" s="17">
        <f t="shared" ca="1" si="807"/>
        <v>2.337987050092516E-2</v>
      </c>
      <c r="AX924" s="17">
        <f t="shared" ca="1" si="808"/>
        <v>8.4622222515353673E-3</v>
      </c>
      <c r="AY924" s="17">
        <f t="shared" ca="1" si="809"/>
        <v>3.8612052153095489E-2</v>
      </c>
      <c r="AZ924" s="17">
        <f t="shared" ca="1" si="810"/>
        <v>2.5134414321591025E-2</v>
      </c>
      <c r="BA924" s="17">
        <f t="shared" ca="1" si="811"/>
        <v>-4.4933973335986588E-2</v>
      </c>
      <c r="BB924" s="17">
        <f t="shared" ca="1" si="812"/>
        <v>6.6822494808120192E-2</v>
      </c>
      <c r="BC924" s="17">
        <f t="shared" ca="1" si="813"/>
        <v>0.11960153451856348</v>
      </c>
      <c r="BD924" s="17">
        <f t="shared" ca="1" si="814"/>
        <v>0.42527077417339543</v>
      </c>
      <c r="BE924" s="17">
        <f t="shared" ca="1" si="815"/>
        <v>-1.0259235057780702E-2</v>
      </c>
      <c r="BG924" s="17">
        <f t="shared" ca="1" si="816"/>
        <v>1.8748277565240334E-2</v>
      </c>
      <c r="BH924" s="17">
        <f t="shared" ca="1" si="817"/>
        <v>9.4941954406255746E-3</v>
      </c>
      <c r="BI924" s="17">
        <f t="shared" ca="1" si="818"/>
        <v>2.4748741684524456E-2</v>
      </c>
      <c r="BJ924" s="17">
        <f t="shared" ca="1" si="819"/>
        <v>1.9967581621613606E-2</v>
      </c>
      <c r="BK924" s="17">
        <f t="shared" ca="1" si="820"/>
        <v>2.1273602513957046E-2</v>
      </c>
      <c r="BL924" s="17">
        <f t="shared" ca="1" si="821"/>
        <v>1.7357863803843854E-2</v>
      </c>
      <c r="BM924" s="17">
        <f t="shared" ca="1" si="822"/>
        <v>2.0819707394500675E-2</v>
      </c>
      <c r="BN924" s="17">
        <f t="shared" ca="1" si="823"/>
        <v>2.2707553854308449E-2</v>
      </c>
      <c r="BO924" s="17">
        <f t="shared" ca="1" si="824"/>
        <v>1.0212360218998517E-2</v>
      </c>
      <c r="BP924" s="17">
        <f t="shared" ca="1" si="825"/>
        <v>-1.1250596333005958E-2</v>
      </c>
      <c r="BQ924" s="17">
        <f t="shared" ca="1" si="826"/>
        <v>-2.2386175243106821E-2</v>
      </c>
      <c r="BR924" s="17">
        <f t="shared" ca="1" si="827"/>
        <v>4.4675325540922017E-2</v>
      </c>
      <c r="BS924" s="17">
        <f t="shared" ca="1" si="828"/>
        <v>-2.4938521397099733E-2</v>
      </c>
      <c r="BX924">
        <f>IF('Macrobond Imports'!FG923="","",'Macrobond Imports'!FG923)</f>
        <v>215.161</v>
      </c>
      <c r="BY924">
        <f>IF('Macrobond Imports'!AI923="","",'Macrobond Imports'!AI923)</f>
        <v>150.08000000000001</v>
      </c>
      <c r="CA924" s="37">
        <f t="shared" ca="1" si="829"/>
        <v>-0.18258421630493005</v>
      </c>
      <c r="CB924" s="37">
        <f t="shared" ca="1" si="830"/>
        <v>-4.4459866423027572E-2</v>
      </c>
    </row>
    <row r="925" spans="1:80" x14ac:dyDescent="0.25">
      <c r="A925" s="10">
        <f>IF('Macrobond Imports'!A924="","",'Macrobond Imports'!A924)</f>
        <v>45231</v>
      </c>
      <c r="B925" s="9">
        <f>IF('Macrobond Imports'!B924="","",'Macrobond Imports'!B924)</f>
        <v>142.334</v>
      </c>
      <c r="C925" s="9">
        <f>IF('Macrobond Imports'!C924="","",'Macrobond Imports'!C924)</f>
        <v>142.90299999999999</v>
      </c>
      <c r="D925" s="9">
        <f>IF('Macrobond Imports'!Z924="","",'Macrobond Imports'!Z924)</f>
        <v>140.94900000000001</v>
      </c>
      <c r="E925" s="9">
        <f>IF('Macrobond Imports'!BH924="","",'Macrobond Imports'!BH924)</f>
        <v>140.18199999999999</v>
      </c>
      <c r="F925" s="9">
        <f>IF('Macrobond Imports'!BJ924="","",'Macrobond Imports'!BJ924)</f>
        <v>139.80500000000001</v>
      </c>
      <c r="G925" s="9">
        <f>IF('Macrobond Imports'!BK924="","",'Macrobond Imports'!BK924)</f>
        <v>140.47499999999999</v>
      </c>
      <c r="H925" s="9">
        <f>IF('Macrobond Imports'!BL924="","",'Macrobond Imports'!BL924)</f>
        <v>138.35900000000001</v>
      </c>
      <c r="I925" s="9">
        <f>IF('Macrobond Imports'!BS924="","",'Macrobond Imports'!BS924)</f>
        <v>129.14099999999999</v>
      </c>
      <c r="J925" s="9">
        <f>IF('Macrobond Imports'!AA924="","",'Macrobond Imports'!AA924)</f>
        <v>152.38300000000001</v>
      </c>
      <c r="K925" s="9">
        <f>IF('Macrobond Imports'!DF924="","",'Macrobond Imports'!DF924)</f>
        <v>255.82599999999999</v>
      </c>
      <c r="L925" s="9">
        <f>IF('Macrobond Imports'!EA924="","",'Macrobond Imports'!EA924)</f>
        <v>249.75399999999999</v>
      </c>
      <c r="M925" s="9">
        <f>IF('Macrobond Imports'!FA924="","",'Macrobond Imports'!FA924)</f>
        <v>250.62100000000001</v>
      </c>
      <c r="N925" s="9">
        <f>IF('Macrobond Imports'!FC924="","",'Macrobond Imports'!FC924)</f>
        <v>254.976</v>
      </c>
      <c r="P925" s="16">
        <f t="shared" si="776"/>
        <v>45231</v>
      </c>
      <c r="Q925" s="17">
        <f t="shared" si="777"/>
        <v>5.975437437171216E-4</v>
      </c>
      <c r="R925" s="17">
        <f t="shared" si="778"/>
        <v>-3.5770067495956015E-3</v>
      </c>
      <c r="S925" s="17">
        <f t="shared" si="779"/>
        <v>2.5963125248962271E-3</v>
      </c>
      <c r="T925" s="17">
        <f t="shared" si="780"/>
        <v>2.1303365645821692E-3</v>
      </c>
      <c r="U925" s="17">
        <f t="shared" si="781"/>
        <v>5.2242864912832587E-4</v>
      </c>
      <c r="V925" s="17">
        <f t="shared" si="782"/>
        <v>2.104437152232741E-3</v>
      </c>
      <c r="W925" s="17">
        <f t="shared" si="783"/>
        <v>-5.7065256649169172E-4</v>
      </c>
      <c r="X925" s="17">
        <f t="shared" si="784"/>
        <v>1.2016808025676617E-3</v>
      </c>
      <c r="Y925" s="17">
        <f t="shared" si="785"/>
        <v>5.4500946838484943E-3</v>
      </c>
      <c r="Z925" s="17">
        <f t="shared" si="786"/>
        <v>-6.6012752110466977E-3</v>
      </c>
      <c r="AA925" s="17">
        <f t="shared" si="787"/>
        <v>-2.4245975933739672E-2</v>
      </c>
      <c r="AB925" s="17">
        <f t="shared" si="788"/>
        <v>-2.053346360527597E-2</v>
      </c>
      <c r="AC925" s="17">
        <f t="shared" si="789"/>
        <v>-2.7417405554663876E-3</v>
      </c>
      <c r="AE925" s="17">
        <f t="shared" ca="1" si="790"/>
        <v>8.3168036270899748E-3</v>
      </c>
      <c r="AF925" s="17">
        <f t="shared" ca="1" si="791"/>
        <v>-1.3890805708134391E-2</v>
      </c>
      <c r="AG925" s="17">
        <f t="shared" ca="1" si="792"/>
        <v>1.9913601597719266E-2</v>
      </c>
      <c r="AH925" s="17">
        <f t="shared" ca="1" si="793"/>
        <v>1.9483211275390433E-2</v>
      </c>
      <c r="AI925" s="17">
        <f t="shared" ca="1" si="794"/>
        <v>1.1174598582381234E-2</v>
      </c>
      <c r="AJ925" s="17">
        <f t="shared" ca="1" si="795"/>
        <v>1.5851550805232817E-2</v>
      </c>
      <c r="AK925" s="17">
        <f t="shared" ca="1" si="796"/>
        <v>1.0303180769343223E-2</v>
      </c>
      <c r="AL925" s="17">
        <f t="shared" ca="1" si="797"/>
        <v>2.5311028717061035E-2</v>
      </c>
      <c r="AM925" s="17">
        <f t="shared" ca="1" si="798"/>
        <v>-5.312729562387819E-4</v>
      </c>
      <c r="AN925" s="17">
        <f t="shared" ca="1" si="799"/>
        <v>-4.5168851333194038E-2</v>
      </c>
      <c r="AO925" s="17">
        <f t="shared" ca="1" si="800"/>
        <v>-0.13722929815288842</v>
      </c>
      <c r="AP925" s="17">
        <f t="shared" ca="1" si="801"/>
        <v>-0.13567639897641759</v>
      </c>
      <c r="AQ925" s="17">
        <f t="shared" ca="1" si="802"/>
        <v>-1.5969804796344356E-2</v>
      </c>
      <c r="AS925" s="17">
        <f t="shared" ca="1" si="803"/>
        <v>-2.1049448402088444E-3</v>
      </c>
      <c r="AT925" s="17">
        <f t="shared" ca="1" si="804"/>
        <v>-2.3850221972748553E-2</v>
      </c>
      <c r="AU925" s="17">
        <f t="shared" ca="1" si="805"/>
        <v>8.5018494283457535E-3</v>
      </c>
      <c r="AV925" s="17">
        <f t="shared" ca="1" si="806"/>
        <v>9.8474400171388865E-3</v>
      </c>
      <c r="AW925" s="17">
        <f t="shared" ca="1" si="807"/>
        <v>-2.7134604217847746E-3</v>
      </c>
      <c r="AX925" s="17">
        <f t="shared" ca="1" si="808"/>
        <v>9.711482744782618E-3</v>
      </c>
      <c r="AY925" s="17">
        <f t="shared" ca="1" si="809"/>
        <v>2.7221900800566967E-3</v>
      </c>
      <c r="AZ925" s="17">
        <f t="shared" ca="1" si="810"/>
        <v>1.8960754587492135E-2</v>
      </c>
      <c r="BA925" s="17">
        <f t="shared" ca="1" si="811"/>
        <v>-2.1774690927130025E-2</v>
      </c>
      <c r="BB925" s="17">
        <f t="shared" ca="1" si="812"/>
        <v>-4.1422062407214466E-2</v>
      </c>
      <c r="BC925" s="17">
        <f t="shared" ca="1" si="813"/>
        <v>-6.8586303014687156E-2</v>
      </c>
      <c r="BD925" s="17">
        <f t="shared" ca="1" si="814"/>
        <v>-0.14786879415514731</v>
      </c>
      <c r="BE925" s="17">
        <f t="shared" ca="1" si="815"/>
        <v>-1.3054457282578924E-2</v>
      </c>
      <c r="BG925" s="17">
        <f t="shared" ca="1" si="816"/>
        <v>2.4613759347153819E-2</v>
      </c>
      <c r="BH925" s="17">
        <f t="shared" ca="1" si="817"/>
        <v>2.2528531131687846E-2</v>
      </c>
      <c r="BI925" s="17">
        <f t="shared" ca="1" si="818"/>
        <v>2.7751715105016395E-2</v>
      </c>
      <c r="BJ925" s="17">
        <f t="shared" ca="1" si="819"/>
        <v>2.1911317437636413E-2</v>
      </c>
      <c r="BK925" s="17">
        <f t="shared" ca="1" si="820"/>
        <v>2.6196643006555664E-2</v>
      </c>
      <c r="BL925" s="17">
        <f t="shared" ca="1" si="821"/>
        <v>2.0469144342497803E-2</v>
      </c>
      <c r="BM925" s="17">
        <f t="shared" ca="1" si="822"/>
        <v>2.758918579273284E-2</v>
      </c>
      <c r="BN925" s="17">
        <f t="shared" ca="1" si="823"/>
        <v>2.4620626690872394E-2</v>
      </c>
      <c r="BO925" s="17">
        <f t="shared" ca="1" si="824"/>
        <v>1.2332111876698582E-2</v>
      </c>
      <c r="BP925" s="17">
        <f t="shared" ca="1" si="825"/>
        <v>-2.1152658162835181E-3</v>
      </c>
      <c r="BQ925" s="17">
        <f t="shared" ca="1" si="826"/>
        <v>3.2372463824989595E-2</v>
      </c>
      <c r="BR925" s="17">
        <f t="shared" ca="1" si="827"/>
        <v>0.10797693164353173</v>
      </c>
      <c r="BS925" s="17">
        <f t="shared" ca="1" si="828"/>
        <v>-2.8973288570082967E-2</v>
      </c>
      <c r="BX925">
        <f>IF('Macrobond Imports'!FG924="","",'Macrobond Imports'!FG924)</f>
        <v>203.76</v>
      </c>
      <c r="BY925">
        <f>IF('Macrobond Imports'!AI924="","",'Macrobond Imports'!AI924)</f>
        <v>149.999</v>
      </c>
      <c r="CA925" s="37">
        <f t="shared" ca="1" si="829"/>
        <v>-0.17074322179444401</v>
      </c>
      <c r="CB925" s="37">
        <f t="shared" ca="1" si="830"/>
        <v>-4.2054105144842424E-2</v>
      </c>
    </row>
    <row r="926" spans="1:80" x14ac:dyDescent="0.25">
      <c r="A926" s="10">
        <f>IF('Macrobond Imports'!A925="","",'Macrobond Imports'!A925)</f>
        <v>45261</v>
      </c>
      <c r="B926" s="9">
        <f>IF('Macrobond Imports'!B925="","",'Macrobond Imports'!B925)</f>
        <v>142.16499999999999</v>
      </c>
      <c r="C926" s="9">
        <f>IF('Macrobond Imports'!C925="","",'Macrobond Imports'!C925)</f>
        <v>142.56700000000001</v>
      </c>
      <c r="D926" s="9">
        <f>IF('Macrobond Imports'!Z925="","",'Macrobond Imports'!Z925)</f>
        <v>140.84800000000001</v>
      </c>
      <c r="E926" s="9">
        <f>IF('Macrobond Imports'!BH925="","",'Macrobond Imports'!BH925)</f>
        <v>140.13800000000001</v>
      </c>
      <c r="F926" s="9">
        <f>IF('Macrobond Imports'!BJ925="","",'Macrobond Imports'!BJ925)</f>
        <v>139.61099999999999</v>
      </c>
      <c r="G926" s="9">
        <f>IF('Macrobond Imports'!BK925="","",'Macrobond Imports'!BK925)</f>
        <v>140.452</v>
      </c>
      <c r="H926" s="9">
        <f>IF('Macrobond Imports'!BL925="","",'Macrobond Imports'!BL925)</f>
        <v>138.59399999999999</v>
      </c>
      <c r="I926" s="9">
        <f>IF('Macrobond Imports'!BS925="","",'Macrobond Imports'!BS925)</f>
        <v>129.56700000000001</v>
      </c>
      <c r="J926" s="9">
        <f>IF('Macrobond Imports'!AA925="","",'Macrobond Imports'!AA925)</f>
        <v>150.376</v>
      </c>
      <c r="K926" s="9">
        <f>IF('Macrobond Imports'!DF925="","",'Macrobond Imports'!DF925)</f>
        <v>254.607</v>
      </c>
      <c r="L926" s="9">
        <f>IF('Macrobond Imports'!EA925="","",'Macrobond Imports'!EA925)</f>
        <v>240.31100000000001</v>
      </c>
      <c r="M926" s="9">
        <f>IF('Macrobond Imports'!FA925="","",'Macrobond Imports'!FA925)</f>
        <v>243.048</v>
      </c>
      <c r="N926" s="9">
        <f>IF('Macrobond Imports'!FC925="","",'Macrobond Imports'!FC925)</f>
        <v>255.40100000000001</v>
      </c>
      <c r="P926" s="16">
        <f t="shared" si="776"/>
        <v>45261</v>
      </c>
      <c r="Q926" s="17">
        <f t="shared" si="777"/>
        <v>-1.187348068627414E-3</v>
      </c>
      <c r="R926" s="17">
        <f t="shared" si="778"/>
        <v>-2.3512452502745251E-3</v>
      </c>
      <c r="S926" s="17">
        <f t="shared" si="779"/>
        <v>-7.1657124208046596E-4</v>
      </c>
      <c r="T926" s="17">
        <f t="shared" si="780"/>
        <v>-3.1387767331025884E-4</v>
      </c>
      <c r="U926" s="17">
        <f t="shared" si="781"/>
        <v>-1.3876470798613871E-3</v>
      </c>
      <c r="V926" s="17">
        <f t="shared" si="782"/>
        <v>-1.6373020110338476E-4</v>
      </c>
      <c r="W926" s="17">
        <f t="shared" si="783"/>
        <v>1.6984800410524414E-3</v>
      </c>
      <c r="X926" s="17">
        <f t="shared" si="784"/>
        <v>3.2987200037168929E-3</v>
      </c>
      <c r="Y926" s="17">
        <f t="shared" si="785"/>
        <v>-1.3170760517905555E-2</v>
      </c>
      <c r="Z926" s="17">
        <f t="shared" si="786"/>
        <v>-4.7649574320045573E-3</v>
      </c>
      <c r="AA926" s="17">
        <f t="shared" si="787"/>
        <v>-3.780920425698886E-2</v>
      </c>
      <c r="AB926" s="17">
        <f t="shared" si="788"/>
        <v>-3.0216941118262231E-2</v>
      </c>
      <c r="AC926" s="17">
        <f t="shared" si="789"/>
        <v>1.6668235441767987E-3</v>
      </c>
      <c r="AE926" s="17">
        <f t="shared" ca="1" si="790"/>
        <v>1.0455314370193536E-2</v>
      </c>
      <c r="AF926" s="17">
        <f t="shared" ca="1" si="791"/>
        <v>-3.8847704422069196E-3</v>
      </c>
      <c r="AG926" s="17">
        <f t="shared" ca="1" si="792"/>
        <v>1.7739336527136551E-2</v>
      </c>
      <c r="AH926" s="17">
        <f t="shared" ca="1" si="793"/>
        <v>1.7734719962816614E-2</v>
      </c>
      <c r="AI926" s="17">
        <f t="shared" ca="1" si="794"/>
        <v>1.353205514457656E-2</v>
      </c>
      <c r="AJ926" s="17">
        <f t="shared" ca="1" si="795"/>
        <v>1.4167087876380879E-2</v>
      </c>
      <c r="AK926" s="17">
        <f t="shared" ca="1" si="796"/>
        <v>1.6614220011882841E-2</v>
      </c>
      <c r="AL926" s="17">
        <f t="shared" ca="1" si="797"/>
        <v>2.7200799137439002E-2</v>
      </c>
      <c r="AM926" s="17">
        <f t="shared" ca="1" si="798"/>
        <v>-1.4922635502508941E-2</v>
      </c>
      <c r="AN926" s="17">
        <f t="shared" ca="1" si="799"/>
        <v>-2.7690580390898889E-2</v>
      </c>
      <c r="AO926" s="17">
        <f t="shared" ca="1" si="800"/>
        <v>-0.18603209657424269</v>
      </c>
      <c r="AP926" s="17">
        <f t="shared" ca="1" si="801"/>
        <v>-8.1659487644525131E-2</v>
      </c>
      <c r="AQ926" s="17">
        <f t="shared" ca="1" si="802"/>
        <v>-1.0115847773932152E-2</v>
      </c>
      <c r="AS926" s="17">
        <f t="shared" ca="1" si="803"/>
        <v>-1.6126399595695395E-2</v>
      </c>
      <c r="AT926" s="17">
        <f t="shared" ca="1" si="804"/>
        <v>-6.9662906578340844E-2</v>
      </c>
      <c r="AU926" s="17">
        <f t="shared" ca="1" si="805"/>
        <v>9.3694906997361382E-3</v>
      </c>
      <c r="AV926" s="17">
        <f t="shared" ca="1" si="806"/>
        <v>9.1573640006297197E-3</v>
      </c>
      <c r="AW926" s="17">
        <f t="shared" ca="1" si="807"/>
        <v>-1.7932382244821188E-2</v>
      </c>
      <c r="AX926" s="17">
        <f t="shared" ca="1" si="808"/>
        <v>9.45369324548051E-3</v>
      </c>
      <c r="AY926" s="17">
        <f t="shared" ca="1" si="809"/>
        <v>-1.2939625230374063E-2</v>
      </c>
      <c r="AZ926" s="17">
        <f t="shared" ca="1" si="810"/>
        <v>2.0131131955106296E-2</v>
      </c>
      <c r="BA926" s="17">
        <f t="shared" ca="1" si="811"/>
        <v>-2.9424815659439219E-2</v>
      </c>
      <c r="BB926" s="17">
        <f t="shared" ca="1" si="812"/>
        <v>-8.0720316683423277E-2</v>
      </c>
      <c r="BC926" s="17">
        <f t="shared" ca="1" si="813"/>
        <v>-0.2692155827072279</v>
      </c>
      <c r="BD926" s="17">
        <f t="shared" ca="1" si="814"/>
        <v>-0.31868229101787582</v>
      </c>
      <c r="BE926" s="17">
        <f t="shared" ca="1" si="815"/>
        <v>-7.0168055162047605E-3</v>
      </c>
      <c r="BG926" s="17">
        <f t="shared" ca="1" si="816"/>
        <v>2.0961888610913304E-2</v>
      </c>
      <c r="BH926" s="17">
        <f t="shared" ca="1" si="817"/>
        <v>1.6804578285335436E-2</v>
      </c>
      <c r="BI926" s="17">
        <f t="shared" ca="1" si="818"/>
        <v>2.4893002492353933E-2</v>
      </c>
      <c r="BJ926" s="17">
        <f t="shared" ca="1" si="819"/>
        <v>2.0813449671705619E-2</v>
      </c>
      <c r="BK926" s="17">
        <f t="shared" ca="1" si="820"/>
        <v>2.176563345939897E-2</v>
      </c>
      <c r="BL926" s="17">
        <f t="shared" ca="1" si="821"/>
        <v>2.0002973515599987E-2</v>
      </c>
      <c r="BM926" s="17">
        <f t="shared" ca="1" si="822"/>
        <v>2.5605200061020073E-2</v>
      </c>
      <c r="BN926" s="17">
        <f t="shared" ca="1" si="823"/>
        <v>2.6188974499677276E-2</v>
      </c>
      <c r="BO926" s="17">
        <f t="shared" ca="1" si="824"/>
        <v>1.7045754111646438E-3</v>
      </c>
      <c r="BP926" s="17">
        <f t="shared" ca="1" si="825"/>
        <v>-1.56919950567036E-3</v>
      </c>
      <c r="BQ926" s="17">
        <f t="shared" ca="1" si="826"/>
        <v>-2.0122972413780027E-2</v>
      </c>
      <c r="BR926" s="17">
        <f t="shared" ca="1" si="827"/>
        <v>5.4267679240801892E-2</v>
      </c>
      <c r="BS926" s="17">
        <f t="shared" ca="1" si="828"/>
        <v>-1.8303881075800943E-2</v>
      </c>
      <c r="BX926">
        <f>IF('Macrobond Imports'!FG925="","",'Macrobond Imports'!FG925)</f>
        <v>188.18299999999999</v>
      </c>
      <c r="BY926">
        <f>IF('Macrobond Imports'!AI925="","",'Macrobond Imports'!AI925)</f>
        <v>149.02099999999999</v>
      </c>
      <c r="CA926" s="37">
        <f t="shared" ca="1" si="829"/>
        <v>-0.27191794601956176</v>
      </c>
      <c r="CB926" s="37">
        <f t="shared" ca="1" si="830"/>
        <v>-4.375028073845455E-2</v>
      </c>
    </row>
    <row r="927" spans="1:80" x14ac:dyDescent="0.25">
      <c r="A927" s="10">
        <f>IF('Macrobond Imports'!A926="","",'Macrobond Imports'!A926)</f>
        <v>45292</v>
      </c>
      <c r="B927" s="9">
        <f>IF('Macrobond Imports'!B926="","",'Macrobond Imports'!B926)</f>
        <v>142.57599999999999</v>
      </c>
      <c r="C927" s="9">
        <f>IF('Macrobond Imports'!C926="","",'Macrobond Imports'!C926)</f>
        <v>142.547</v>
      </c>
      <c r="D927" s="9">
        <f>IF('Macrobond Imports'!Z926="","",'Macrobond Imports'!Z926)</f>
        <v>141.447</v>
      </c>
      <c r="E927" s="9">
        <f>IF('Macrobond Imports'!BH926="","",'Macrobond Imports'!BH926)</f>
        <v>140.679</v>
      </c>
      <c r="F927" s="9">
        <f>IF('Macrobond Imports'!BJ926="","",'Macrobond Imports'!BJ926)</f>
        <v>140.03800000000001</v>
      </c>
      <c r="G927" s="9">
        <f>IF('Macrobond Imports'!BK926="","",'Macrobond Imports'!BK926)</f>
        <v>140.96199999999999</v>
      </c>
      <c r="H927" s="9">
        <f>IF('Macrobond Imports'!BL926="","",'Macrobond Imports'!BL926)</f>
        <v>139.06100000000001</v>
      </c>
      <c r="I927" s="9">
        <f>IF('Macrobond Imports'!BS926="","",'Macrobond Imports'!BS926)</f>
        <v>130.17500000000001</v>
      </c>
      <c r="J927" s="9">
        <f>IF('Macrobond Imports'!AA926="","",'Macrobond Imports'!AA926)</f>
        <v>150.506</v>
      </c>
      <c r="K927" s="9">
        <f>IF('Macrobond Imports'!DF926="","",'Macrobond Imports'!DF926)</f>
        <v>254.375</v>
      </c>
      <c r="L927" s="9">
        <f>IF('Macrobond Imports'!EA926="","",'Macrobond Imports'!EA926)</f>
        <v>244.59399999999999</v>
      </c>
      <c r="M927" s="9">
        <f>IF('Macrobond Imports'!FA926="","",'Macrobond Imports'!FA926)</f>
        <v>240.38399999999999</v>
      </c>
      <c r="N927" s="9">
        <f>IF('Macrobond Imports'!FC926="","",'Macrobond Imports'!FC926)</f>
        <v>256.27100000000002</v>
      </c>
      <c r="P927" s="16">
        <f t="shared" si="776"/>
        <v>45292</v>
      </c>
      <c r="Q927" s="17">
        <f t="shared" si="777"/>
        <v>2.8910069285690287E-3</v>
      </c>
      <c r="R927" s="17">
        <f t="shared" si="778"/>
        <v>-1.4028491866990844E-4</v>
      </c>
      <c r="S927" s="17">
        <f t="shared" si="779"/>
        <v>4.2528115415199075E-3</v>
      </c>
      <c r="T927" s="17">
        <f t="shared" si="780"/>
        <v>3.8604803836217449E-3</v>
      </c>
      <c r="U927" s="17">
        <f t="shared" si="781"/>
        <v>3.0584982558683471E-3</v>
      </c>
      <c r="V927" s="17">
        <f t="shared" si="782"/>
        <v>3.6311337681200762E-3</v>
      </c>
      <c r="W927" s="17">
        <f t="shared" si="783"/>
        <v>3.3695542375573595E-3</v>
      </c>
      <c r="X927" s="17">
        <f t="shared" si="784"/>
        <v>4.6925528876951006E-3</v>
      </c>
      <c r="Y927" s="17">
        <f t="shared" si="785"/>
        <v>8.6449965420021258E-4</v>
      </c>
      <c r="Z927" s="17">
        <f t="shared" si="786"/>
        <v>-9.1120825428991914E-4</v>
      </c>
      <c r="AA927" s="17">
        <f t="shared" si="787"/>
        <v>1.7822738035295771E-2</v>
      </c>
      <c r="AB927" s="17">
        <f t="shared" si="788"/>
        <v>-1.0960797867088035E-2</v>
      </c>
      <c r="AC927" s="17">
        <f t="shared" si="789"/>
        <v>3.4064079623807864E-3</v>
      </c>
      <c r="AE927" s="17">
        <f t="shared" ca="1" si="790"/>
        <v>9.7235894421505709E-3</v>
      </c>
      <c r="AF927" s="17">
        <f t="shared" ca="1" si="791"/>
        <v>-1.574292086420348E-2</v>
      </c>
      <c r="AG927" s="17">
        <f t="shared" ca="1" si="792"/>
        <v>2.2488723108952113E-2</v>
      </c>
      <c r="AH927" s="17">
        <f t="shared" ca="1" si="793"/>
        <v>1.9974768713204361E-2</v>
      </c>
      <c r="AI927" s="17">
        <f t="shared" ca="1" si="794"/>
        <v>1.2149728600649112E-2</v>
      </c>
      <c r="AJ927" s="17">
        <f t="shared" ca="1" si="795"/>
        <v>1.686576638965831E-2</v>
      </c>
      <c r="AK927" s="17">
        <f t="shared" ca="1" si="796"/>
        <v>1.3372101496800903E-2</v>
      </c>
      <c r="AL927" s="17">
        <f t="shared" ca="1" si="797"/>
        <v>2.7199987374534551E-2</v>
      </c>
      <c r="AM927" s="17">
        <f t="shared" ca="1" si="798"/>
        <v>-5.4384817186395873E-3</v>
      </c>
      <c r="AN927" s="17">
        <f t="shared" ca="1" si="799"/>
        <v>-3.8017910357450835E-2</v>
      </c>
      <c r="AO927" s="17">
        <f t="shared" ca="1" si="800"/>
        <v>-0.13615590543394585</v>
      </c>
      <c r="AP927" s="17">
        <f t="shared" ca="1" si="801"/>
        <v>-0.1278458462889257</v>
      </c>
      <c r="AQ927" s="17">
        <f t="shared" ca="1" si="802"/>
        <v>-8.3082447817102167E-3</v>
      </c>
      <c r="AS927" s="17">
        <f t="shared" ca="1" si="803"/>
        <v>9.2268988463002355E-3</v>
      </c>
      <c r="AT927" s="17">
        <f t="shared" ca="1" si="804"/>
        <v>-2.4017782246979258E-2</v>
      </c>
      <c r="AU927" s="17">
        <f t="shared" ca="1" si="805"/>
        <v>2.4781741597346807E-2</v>
      </c>
      <c r="AV927" s="17">
        <f t="shared" ca="1" si="806"/>
        <v>2.2927655104016287E-2</v>
      </c>
      <c r="AW927" s="17">
        <f t="shared" ca="1" si="807"/>
        <v>8.7884417404342496E-3</v>
      </c>
      <c r="AX927" s="17">
        <f t="shared" ca="1" si="808"/>
        <v>2.2501583663861346E-2</v>
      </c>
      <c r="AY927" s="17">
        <f t="shared" ca="1" si="809"/>
        <v>1.8122714193455902E-2</v>
      </c>
      <c r="AZ927" s="17">
        <f t="shared" ca="1" si="810"/>
        <v>3.7385194228195529E-2</v>
      </c>
      <c r="BA927" s="17">
        <f t="shared" ca="1" si="811"/>
        <v>-2.7451531093235282E-2</v>
      </c>
      <c r="BB927" s="17">
        <f t="shared" ca="1" si="812"/>
        <v>-4.8051667963021738E-2</v>
      </c>
      <c r="BC927" s="17">
        <f t="shared" ca="1" si="813"/>
        <v>-0.16613683152020675</v>
      </c>
      <c r="BD927" s="17">
        <f t="shared" ca="1" si="814"/>
        <v>-0.22104780108286526</v>
      </c>
      <c r="BE927" s="17">
        <f t="shared" ca="1" si="815"/>
        <v>9.3254100785382654E-3</v>
      </c>
      <c r="BG927" s="17">
        <f t="shared" ca="1" si="816"/>
        <v>1.5481590074367446E-2</v>
      </c>
      <c r="BH927" s="17">
        <f t="shared" ca="1" si="817"/>
        <v>1.5685812491561091E-2</v>
      </c>
      <c r="BI927" s="17">
        <f t="shared" ca="1" si="818"/>
        <v>1.5968496846316738E-2</v>
      </c>
      <c r="BJ927" s="17">
        <f t="shared" ca="1" si="819"/>
        <v>1.607128039022121E-2</v>
      </c>
      <c r="BK927" s="17">
        <f t="shared" ca="1" si="820"/>
        <v>1.6057963342227977E-2</v>
      </c>
      <c r="BL927" s="17">
        <f t="shared" ca="1" si="821"/>
        <v>1.5457640336302925E-2</v>
      </c>
      <c r="BM927" s="17">
        <f t="shared" ca="1" si="822"/>
        <v>2.831635284680023E-2</v>
      </c>
      <c r="BN927" s="17">
        <f t="shared" ca="1" si="823"/>
        <v>3.1241612577290745E-2</v>
      </c>
      <c r="BO927" s="17">
        <f t="shared" ca="1" si="824"/>
        <v>-3.6232392152053317E-2</v>
      </c>
      <c r="BP927" s="17">
        <f t="shared" ca="1" si="825"/>
        <v>7.7499166520023088E-3</v>
      </c>
      <c r="BQ927" s="17">
        <f t="shared" ca="1" si="826"/>
        <v>-3.3773068576285481E-2</v>
      </c>
      <c r="BR927" s="17">
        <f t="shared" ca="1" si="827"/>
        <v>5.3668735226918063E-2</v>
      </c>
      <c r="BS927" s="17">
        <f t="shared" ca="1" si="828"/>
        <v>-5.148808277578576E-4</v>
      </c>
      <c r="BX927">
        <f>IF('Macrobond Imports'!FG926="","",'Macrobond Imports'!FG926)</f>
        <v>200.285</v>
      </c>
      <c r="BY927">
        <f>IF('Macrobond Imports'!AI926="","",'Macrobond Imports'!AI926)</f>
        <v>148.96600000000001</v>
      </c>
      <c r="CA927" s="37">
        <f t="shared" ca="1" si="829"/>
        <v>-0.16634755463059314</v>
      </c>
      <c r="CB927" s="37">
        <f t="shared" ca="1" si="830"/>
        <v>-4.0662029881504358E-2</v>
      </c>
    </row>
    <row r="928" spans="1:80" x14ac:dyDescent="0.25">
      <c r="A928" s="10">
        <f>IF('Macrobond Imports'!A927="","",'Macrobond Imports'!A927)</f>
        <v>45323</v>
      </c>
      <c r="B928" s="9">
        <f>IF('Macrobond Imports'!B927="","",'Macrobond Imports'!B927)</f>
        <v>143.35599999999999</v>
      </c>
      <c r="C928" s="9">
        <f>IF('Macrobond Imports'!C927="","",'Macrobond Imports'!C927)</f>
        <v>143.91</v>
      </c>
      <c r="D928" s="9">
        <f>IF('Macrobond Imports'!Z927="","",'Macrobond Imports'!Z927)</f>
        <v>141.99299999999999</v>
      </c>
      <c r="E928" s="9">
        <f>IF('Macrobond Imports'!BH927="","",'Macrobond Imports'!BH927)</f>
        <v>141.179</v>
      </c>
      <c r="F928" s="9">
        <f>IF('Macrobond Imports'!BJ927="","",'Macrobond Imports'!BJ927)</f>
        <v>140.75800000000001</v>
      </c>
      <c r="G928" s="9">
        <f>IF('Macrobond Imports'!BK927="","",'Macrobond Imports'!BK927)</f>
        <v>141.52600000000001</v>
      </c>
      <c r="H928" s="9">
        <f>IF('Macrobond Imports'!BL927="","",'Macrobond Imports'!BL927)</f>
        <v>139.91200000000001</v>
      </c>
      <c r="I928" s="9">
        <f>IF('Macrobond Imports'!BS927="","",'Macrobond Imports'!BS927)</f>
        <v>130.666</v>
      </c>
      <c r="J928" s="9">
        <f>IF('Macrobond Imports'!AA927="","",'Macrobond Imports'!AA927)</f>
        <v>150.91800000000001</v>
      </c>
      <c r="K928" s="9">
        <f>IF('Macrobond Imports'!DF927="","",'Macrobond Imports'!DF927)</f>
        <v>257.05200000000002</v>
      </c>
      <c r="L928" s="9">
        <f>IF('Macrobond Imports'!EA927="","",'Macrobond Imports'!EA927)</f>
        <v>243.751</v>
      </c>
      <c r="M928" s="9">
        <f>IF('Macrobond Imports'!FA927="","",'Macrobond Imports'!FA927)</f>
        <v>249.16399999999999</v>
      </c>
      <c r="N928" s="9">
        <f>IF('Macrobond Imports'!FC927="","",'Macrobond Imports'!FC927)</f>
        <v>257.40199999999999</v>
      </c>
      <c r="P928" s="16">
        <f t="shared" si="776"/>
        <v>45323</v>
      </c>
      <c r="Q928" s="17">
        <f t="shared" si="777"/>
        <v>5.4707664684099377E-3</v>
      </c>
      <c r="R928" s="17">
        <f t="shared" si="778"/>
        <v>9.5617585778724479E-3</v>
      </c>
      <c r="S928" s="17">
        <f t="shared" si="779"/>
        <v>3.860103077477639E-3</v>
      </c>
      <c r="T928" s="17">
        <f t="shared" si="780"/>
        <v>3.5541907463090272E-3</v>
      </c>
      <c r="U928" s="17">
        <f t="shared" si="781"/>
        <v>5.1414616032789962E-3</v>
      </c>
      <c r="V928" s="17">
        <f t="shared" si="782"/>
        <v>4.0010783047914611E-3</v>
      </c>
      <c r="W928" s="17">
        <f t="shared" si="783"/>
        <v>6.1196165711450146E-3</v>
      </c>
      <c r="X928" s="17">
        <f t="shared" si="784"/>
        <v>3.7718455924715677E-3</v>
      </c>
      <c r="Y928" s="17">
        <f t="shared" si="785"/>
        <v>2.7374323947217949E-3</v>
      </c>
      <c r="Z928" s="17">
        <f t="shared" si="786"/>
        <v>1.0523832923833076E-2</v>
      </c>
      <c r="AA928" s="17">
        <f t="shared" si="787"/>
        <v>-3.4465277153159501E-3</v>
      </c>
      <c r="AB928" s="17">
        <f t="shared" si="788"/>
        <v>3.6524893503727451E-2</v>
      </c>
      <c r="AC928" s="17">
        <f t="shared" si="789"/>
        <v>4.413296861525362E-3</v>
      </c>
      <c r="AE928" s="17">
        <f t="shared" ca="1" si="790"/>
        <v>1.5736705990718081E-2</v>
      </c>
      <c r="AF928" s="17">
        <f t="shared" ca="1" si="791"/>
        <v>9.8073993698211126E-4</v>
      </c>
      <c r="AG928" s="17">
        <f t="shared" ca="1" si="792"/>
        <v>2.367546446157065E-2</v>
      </c>
      <c r="AH928" s="17">
        <f t="shared" ca="1" si="793"/>
        <v>2.0972092653259056E-2</v>
      </c>
      <c r="AI928" s="17">
        <f t="shared" ca="1" si="794"/>
        <v>1.651609362249129E-2</v>
      </c>
      <c r="AJ928" s="17">
        <f t="shared" ca="1" si="795"/>
        <v>1.9860200331483835E-2</v>
      </c>
      <c r="AK928" s="17">
        <f t="shared" ca="1" si="796"/>
        <v>1.9989793686666424E-2</v>
      </c>
      <c r="AL928" s="17">
        <f t="shared" ca="1" si="797"/>
        <v>2.745844276345788E-2</v>
      </c>
      <c r="AM928" s="17">
        <f t="shared" ca="1" si="798"/>
        <v>-1.9574907085322391E-3</v>
      </c>
      <c r="AN928" s="17">
        <f t="shared" ca="1" si="799"/>
        <v>-2.068713283196566E-2</v>
      </c>
      <c r="AO928" s="17">
        <f t="shared" ca="1" si="800"/>
        <v>-9.1769133318429064E-2</v>
      </c>
      <c r="AP928" s="17">
        <f t="shared" ca="1" si="801"/>
        <v>-6.506468946057109E-2</v>
      </c>
      <c r="AQ928" s="17">
        <f t="shared" ca="1" si="802"/>
        <v>-5.5901316984032778E-3</v>
      </c>
      <c r="AS928" s="17">
        <f t="shared" ca="1" si="803"/>
        <v>2.9032000127057644E-2</v>
      </c>
      <c r="AT928" s="17">
        <f t="shared" ca="1" si="804"/>
        <v>2.8486293218423775E-2</v>
      </c>
      <c r="AU928" s="17">
        <f t="shared" ca="1" si="805"/>
        <v>2.9958542224576945E-2</v>
      </c>
      <c r="AV928" s="17">
        <f t="shared" ca="1" si="806"/>
        <v>2.8753671379825319E-2</v>
      </c>
      <c r="AW928" s="17">
        <f t="shared" ca="1" si="807"/>
        <v>2.7546618256323319E-2</v>
      </c>
      <c r="AX928" s="17">
        <f t="shared" ca="1" si="808"/>
        <v>3.026457187547793E-2</v>
      </c>
      <c r="AY928" s="17">
        <f t="shared" ca="1" si="809"/>
        <v>4.5659292196841061E-2</v>
      </c>
      <c r="AZ928" s="17">
        <f t="shared" ca="1" si="810"/>
        <v>4.807848510715429E-2</v>
      </c>
      <c r="BA928" s="17">
        <f t="shared" ca="1" si="811"/>
        <v>-3.7904712801252627E-2</v>
      </c>
      <c r="BB928" s="17">
        <f t="shared" ca="1" si="812"/>
        <v>1.9307517868057067E-2</v>
      </c>
      <c r="BC928" s="17">
        <f t="shared" ca="1" si="813"/>
        <v>-9.2731538220164333E-2</v>
      </c>
      <c r="BD928" s="17">
        <f t="shared" ca="1" si="814"/>
        <v>-2.3052236450883834E-2</v>
      </c>
      <c r="BE928" s="17">
        <f t="shared" ca="1" si="815"/>
        <v>3.8605105564779363E-2</v>
      </c>
      <c r="BG928" s="17">
        <f t="shared" ca="1" si="816"/>
        <v>1.3343941871652998E-2</v>
      </c>
      <c r="BH928" s="17">
        <f t="shared" ca="1" si="817"/>
        <v>1.9763803749242026E-3</v>
      </c>
      <c r="BI928" s="17">
        <f t="shared" ca="1" si="818"/>
        <v>1.9173731347118528E-2</v>
      </c>
      <c r="BJ928" s="17">
        <f t="shared" ca="1" si="819"/>
        <v>1.9256720091238355E-2</v>
      </c>
      <c r="BK928" s="17">
        <f t="shared" ca="1" si="820"/>
        <v>1.2303517318865032E-2</v>
      </c>
      <c r="BL928" s="17">
        <f t="shared" ca="1" si="821"/>
        <v>1.9936257070904517E-2</v>
      </c>
      <c r="BM928" s="17">
        <f t="shared" ca="1" si="822"/>
        <v>2.3965710143254215E-2</v>
      </c>
      <c r="BN928" s="17">
        <f t="shared" ca="1" si="823"/>
        <v>3.3417071685823085E-2</v>
      </c>
      <c r="BO928" s="17">
        <f t="shared" ca="1" si="824"/>
        <v>-2.9873224945550447E-2</v>
      </c>
      <c r="BP928" s="17">
        <f t="shared" ca="1" si="825"/>
        <v>-1.1523546941666907E-2</v>
      </c>
      <c r="BQ928" s="17">
        <f t="shared" ca="1" si="826"/>
        <v>-8.0738191729616826E-2</v>
      </c>
      <c r="BR928" s="17">
        <f t="shared" ca="1" si="827"/>
        <v>-8.7592374099963677E-2</v>
      </c>
      <c r="BS928" s="17">
        <f t="shared" ca="1" si="828"/>
        <v>1.2445889705082314E-2</v>
      </c>
      <c r="BX928">
        <f>IF('Macrobond Imports'!FG927="","",'Macrobond Imports'!FG927)</f>
        <v>198.089</v>
      </c>
      <c r="BY928">
        <f>IF('Macrobond Imports'!AI927="","",'Macrobond Imports'!AI927)</f>
        <v>150.54</v>
      </c>
      <c r="CA928" s="37">
        <f t="shared" ca="1" si="829"/>
        <v>-7.4294232827227802E-2</v>
      </c>
      <c r="CB928" s="37">
        <f t="shared" ca="1" si="830"/>
        <v>-2.3222315223950352E-2</v>
      </c>
    </row>
    <row r="929" spans="1:80" x14ac:dyDescent="0.25">
      <c r="A929" s="10">
        <f>IF('Macrobond Imports'!A928="","",'Macrobond Imports'!A928)</f>
        <v>45352</v>
      </c>
      <c r="B929" s="9">
        <f>IF('Macrobond Imports'!B928="","",'Macrobond Imports'!B928)</f>
        <v>143.52099999999999</v>
      </c>
      <c r="C929" s="9">
        <f>IF('Macrobond Imports'!C928="","",'Macrobond Imports'!C928)</f>
        <v>144.005</v>
      </c>
      <c r="D929" s="9">
        <f>IF('Macrobond Imports'!Z928="","",'Macrobond Imports'!Z928)</f>
        <v>142.18899999999999</v>
      </c>
      <c r="E929" s="9">
        <f>IF('Macrobond Imports'!BH928="","",'Macrobond Imports'!BH928)</f>
        <v>141.34700000000001</v>
      </c>
      <c r="F929" s="9">
        <f>IF('Macrobond Imports'!BJ928="","",'Macrobond Imports'!BJ928)</f>
        <v>140.91300000000001</v>
      </c>
      <c r="G929" s="9">
        <f>IF('Macrobond Imports'!BK928="","",'Macrobond Imports'!BK928)</f>
        <v>141.70099999999999</v>
      </c>
      <c r="H929" s="9">
        <f>IF('Macrobond Imports'!BL928="","",'Macrobond Imports'!BL928)</f>
        <v>140.21700000000001</v>
      </c>
      <c r="I929" s="9">
        <f>IF('Macrobond Imports'!BS928="","",'Macrobond Imports'!BS928)</f>
        <v>130.97999999999999</v>
      </c>
      <c r="J929" s="9">
        <f>IF('Macrobond Imports'!AA928="","",'Macrobond Imports'!AA928)</f>
        <v>150.43600000000001</v>
      </c>
      <c r="K929" s="9">
        <f>IF('Macrobond Imports'!DF928="","",'Macrobond Imports'!DF928)</f>
        <v>256.27699999999999</v>
      </c>
      <c r="L929" s="9">
        <f>IF('Macrobond Imports'!EA928="","",'Macrobond Imports'!EA928)</f>
        <v>240.65199999999999</v>
      </c>
      <c r="M929" s="9">
        <f>IF('Macrobond Imports'!FA928="","",'Macrobond Imports'!FA928)</f>
        <v>249.517</v>
      </c>
      <c r="N929" s="9">
        <f>IF('Macrobond Imports'!FC928="","",'Macrobond Imports'!FC928)</f>
        <v>256.14699999999999</v>
      </c>
      <c r="P929" s="16">
        <f t="shared" si="776"/>
        <v>45352</v>
      </c>
      <c r="Q929" s="17">
        <f t="shared" si="777"/>
        <v>1.1509807751330925E-3</v>
      </c>
      <c r="R929" s="17">
        <f t="shared" si="778"/>
        <v>6.6013480647630907E-4</v>
      </c>
      <c r="S929" s="17">
        <f t="shared" si="779"/>
        <v>1.3803497355502348E-3</v>
      </c>
      <c r="T929" s="17">
        <f t="shared" si="780"/>
        <v>1.18997867954862E-3</v>
      </c>
      <c r="U929" s="17">
        <f t="shared" si="781"/>
        <v>1.1011807499397008E-3</v>
      </c>
      <c r="V929" s="17">
        <f t="shared" si="782"/>
        <v>1.2365219111680759E-3</v>
      </c>
      <c r="W929" s="17">
        <f t="shared" si="783"/>
        <v>2.1799416776260294E-3</v>
      </c>
      <c r="X929" s="17">
        <f t="shared" si="784"/>
        <v>2.4030734850688518E-3</v>
      </c>
      <c r="Y929" s="17">
        <f t="shared" si="785"/>
        <v>-3.1937873547224216E-3</v>
      </c>
      <c r="Z929" s="17">
        <f t="shared" si="786"/>
        <v>-3.0149541726967044E-3</v>
      </c>
      <c r="AA929" s="17">
        <f t="shared" si="787"/>
        <v>-1.2713793994691414E-2</v>
      </c>
      <c r="AB929" s="17">
        <f t="shared" si="788"/>
        <v>1.4167375704354779E-3</v>
      </c>
      <c r="AC929" s="17">
        <f t="shared" si="789"/>
        <v>-4.8756419919037119E-3</v>
      </c>
      <c r="AE929" s="17">
        <f t="shared" ca="1" si="790"/>
        <v>1.9788824465666099E-2</v>
      </c>
      <c r="AF929" s="17">
        <f t="shared" ca="1" si="791"/>
        <v>8.28303762725624E-3</v>
      </c>
      <c r="AG929" s="17">
        <f t="shared" ca="1" si="792"/>
        <v>2.6368597332101285E-2</v>
      </c>
      <c r="AH929" s="17">
        <f t="shared" ca="1" si="793"/>
        <v>2.2675146332110652E-2</v>
      </c>
      <c r="AI929" s="17">
        <f t="shared" ca="1" si="794"/>
        <v>2.0820202986112868E-2</v>
      </c>
      <c r="AJ929" s="17">
        <f t="shared" ca="1" si="795"/>
        <v>2.1452513966480513E-2</v>
      </c>
      <c r="AK929" s="17">
        <f t="shared" ca="1" si="796"/>
        <v>2.4304185842647597E-2</v>
      </c>
      <c r="AL929" s="17">
        <f t="shared" ca="1" si="797"/>
        <v>2.8762625865941915E-2</v>
      </c>
      <c r="AM929" s="17">
        <f t="shared" ca="1" si="798"/>
        <v>9.9143638504983755E-4</v>
      </c>
      <c r="AN929" s="17">
        <f t="shared" ca="1" si="799"/>
        <v>-1.7674251019594633E-2</v>
      </c>
      <c r="AO929" s="17">
        <f t="shared" ca="1" si="800"/>
        <v>-6.136840545115585E-2</v>
      </c>
      <c r="AP929" s="17">
        <f t="shared" ca="1" si="801"/>
        <v>-4.2558171660117883E-2</v>
      </c>
      <c r="AQ929" s="17">
        <f t="shared" ca="1" si="802"/>
        <v>-8.3659816962695643E-3</v>
      </c>
      <c r="AS929" s="17">
        <f t="shared" ca="1" si="803"/>
        <v>3.8702194891072184E-2</v>
      </c>
      <c r="AT929" s="17">
        <f t="shared" ca="1" si="804"/>
        <v>4.0960480799730359E-2</v>
      </c>
      <c r="AU929" s="17">
        <f t="shared" ca="1" si="805"/>
        <v>3.8630953709999138E-2</v>
      </c>
      <c r="AV929" s="17">
        <f t="shared" ca="1" si="806"/>
        <v>3.4957987822416436E-2</v>
      </c>
      <c r="AW929" s="17">
        <f t="shared" ca="1" si="807"/>
        <v>3.7828738707756493E-2</v>
      </c>
      <c r="AX929" s="17">
        <f t="shared" ca="1" si="808"/>
        <v>3.6048172979690651E-2</v>
      </c>
      <c r="AY929" s="17">
        <f t="shared" ca="1" si="809"/>
        <v>4.7671106841847166E-2</v>
      </c>
      <c r="AZ929" s="17">
        <f t="shared" ca="1" si="810"/>
        <v>4.4341007538527766E-2</v>
      </c>
      <c r="BA929" s="17">
        <f t="shared" ca="1" si="811"/>
        <v>1.5969548209464612E-3</v>
      </c>
      <c r="BB929" s="17">
        <f t="shared" ca="1" si="812"/>
        <v>2.6495777122020447E-2</v>
      </c>
      <c r="BC929" s="17">
        <f t="shared" ca="1" si="813"/>
        <v>5.6880709177089539E-3</v>
      </c>
      <c r="BD929" s="17">
        <f t="shared" ca="1" si="814"/>
        <v>0.11079100403258146</v>
      </c>
      <c r="BE929" s="17">
        <f t="shared" ca="1" si="815"/>
        <v>1.1734877356452955E-2</v>
      </c>
      <c r="BG929" s="17">
        <f t="shared" ca="1" si="816"/>
        <v>1.0916251840543456E-2</v>
      </c>
      <c r="BH929" s="17">
        <f t="shared" ca="1" si="817"/>
        <v>-1.5904400947736264E-2</v>
      </c>
      <c r="BI929" s="17">
        <f t="shared" ca="1" si="818"/>
        <v>2.3895696236312602E-2</v>
      </c>
      <c r="BJ929" s="17">
        <f t="shared" ca="1" si="819"/>
        <v>2.1976259431825351E-2</v>
      </c>
      <c r="BK929" s="17">
        <f t="shared" ca="1" si="820"/>
        <v>9.563270459354678E-3</v>
      </c>
      <c r="BL929" s="17">
        <f t="shared" ca="1" si="821"/>
        <v>2.2664487793812471E-2</v>
      </c>
      <c r="BM929" s="17">
        <f t="shared" ca="1" si="822"/>
        <v>1.6914271389000923E-2</v>
      </c>
      <c r="BN929" s="17">
        <f t="shared" ca="1" si="823"/>
        <v>3.2165090558392562E-2</v>
      </c>
      <c r="BO929" s="17">
        <f t="shared" ca="1" si="824"/>
        <v>-1.4035929123031421E-2</v>
      </c>
      <c r="BP929" s="17">
        <f t="shared" ca="1" si="825"/>
        <v>-2.8590347526578186E-2</v>
      </c>
      <c r="BQ929" s="17">
        <f t="shared" ca="1" si="826"/>
        <v>-0.14271290054971086</v>
      </c>
      <c r="BR929" s="17">
        <f t="shared" ca="1" si="827"/>
        <v>-0.13005656389312759</v>
      </c>
      <c r="BS929" s="17">
        <f t="shared" ca="1" si="828"/>
        <v>2.3151852027789577E-3</v>
      </c>
      <c r="BX929">
        <f>IF('Macrobond Imports'!FG928="","",'Macrobond Imports'!FG928)</f>
        <v>187.40899999999999</v>
      </c>
      <c r="BY929">
        <f>IF('Macrobond Imports'!AI928="","",'Macrobond Imports'!AI928)</f>
        <v>151.03</v>
      </c>
      <c r="CA929" s="37">
        <f t="shared" ca="1" si="829"/>
        <v>-1.5341855418774974E-2</v>
      </c>
      <c r="CB929" s="37">
        <f t="shared" ca="1" si="830"/>
        <v>-1.3675191348188398E-2</v>
      </c>
    </row>
    <row r="930" spans="1:80" x14ac:dyDescent="0.25">
      <c r="A930" s="10">
        <f>IF('Macrobond Imports'!A929="","",'Macrobond Imports'!A929)</f>
        <v>45383</v>
      </c>
      <c r="B930" s="9">
        <f>IF('Macrobond Imports'!B929="","",'Macrobond Imports'!B929)</f>
        <v>144.197</v>
      </c>
      <c r="C930" s="9">
        <f>IF('Macrobond Imports'!C929="","",'Macrobond Imports'!C929)</f>
        <v>144.435</v>
      </c>
      <c r="D930" s="9">
        <f>IF('Macrobond Imports'!Z929="","",'Macrobond Imports'!Z929)</f>
        <v>142.989</v>
      </c>
      <c r="E930" s="9">
        <f>IF('Macrobond Imports'!BH929="","",'Macrobond Imports'!BH929)</f>
        <v>142.03800000000001</v>
      </c>
      <c r="F930" s="9">
        <f>IF('Macrobond Imports'!BJ929="","",'Macrobond Imports'!BJ929)</f>
        <v>141.64500000000001</v>
      </c>
      <c r="G930" s="9">
        <f>IF('Macrobond Imports'!BK929="","",'Macrobond Imports'!BK929)</f>
        <v>142.32400000000001</v>
      </c>
      <c r="H930" s="9">
        <f>IF('Macrobond Imports'!BL929="","",'Macrobond Imports'!BL929)</f>
        <v>140.88499999999999</v>
      </c>
      <c r="I930" s="9">
        <f>IF('Macrobond Imports'!BS929="","",'Macrobond Imports'!BS929)</f>
        <v>131.63399999999999</v>
      </c>
      <c r="J930" s="9">
        <f>IF('Macrobond Imports'!AA929="","",'Macrobond Imports'!AA929)</f>
        <v>151.11000000000001</v>
      </c>
      <c r="K930" s="9">
        <f>IF('Macrobond Imports'!DF929="","",'Macrobond Imports'!DF929)</f>
        <v>257.45800000000003</v>
      </c>
      <c r="L930" s="9">
        <f>IF('Macrobond Imports'!EA929="","",'Macrobond Imports'!EA929)</f>
        <v>246.70400000000001</v>
      </c>
      <c r="M930" s="9">
        <f>IF('Macrobond Imports'!FA929="","",'Macrobond Imports'!FA929)</f>
        <v>252.35900000000001</v>
      </c>
      <c r="N930" s="9">
        <f>IF('Macrobond Imports'!FC929="","",'Macrobond Imports'!FC929)</f>
        <v>257.04199999999997</v>
      </c>
      <c r="P930" s="16">
        <f t="shared" si="776"/>
        <v>45383</v>
      </c>
      <c r="Q930" s="17">
        <f t="shared" si="777"/>
        <v>4.7101121090293852E-3</v>
      </c>
      <c r="R930" s="17">
        <f t="shared" si="778"/>
        <v>2.9860074302976436E-3</v>
      </c>
      <c r="S930" s="17">
        <f t="shared" si="779"/>
        <v>5.626314271849564E-3</v>
      </c>
      <c r="T930" s="17">
        <f t="shared" si="780"/>
        <v>4.8886782174364374E-3</v>
      </c>
      <c r="U930" s="17">
        <f t="shared" si="781"/>
        <v>5.1946945987950688E-3</v>
      </c>
      <c r="V930" s="17">
        <f t="shared" si="782"/>
        <v>4.3965815343576242E-3</v>
      </c>
      <c r="W930" s="17">
        <f t="shared" si="783"/>
        <v>4.7640443027592294E-3</v>
      </c>
      <c r="X930" s="17">
        <f t="shared" si="784"/>
        <v>4.9931287219422416E-3</v>
      </c>
      <c r="Y930" s="17">
        <f t="shared" si="785"/>
        <v>4.4803105639608098E-3</v>
      </c>
      <c r="Z930" s="17">
        <f t="shared" si="786"/>
        <v>4.6082949308756671E-3</v>
      </c>
      <c r="AA930" s="17">
        <f t="shared" si="787"/>
        <v>2.5148346990675474E-2</v>
      </c>
      <c r="AB930" s="17">
        <f t="shared" si="788"/>
        <v>1.139000549060798E-2</v>
      </c>
      <c r="AC930" s="17">
        <f t="shared" si="789"/>
        <v>3.4940873795124006E-3</v>
      </c>
      <c r="AE930" s="17">
        <f t="shared" ca="1" si="790"/>
        <v>2.3152681396966024E-2</v>
      </c>
      <c r="AF930" s="17">
        <f t="shared" ca="1" si="791"/>
        <v>1.1874737284573333E-2</v>
      </c>
      <c r="AG930" s="17">
        <f t="shared" ca="1" si="792"/>
        <v>2.9616348397131231E-2</v>
      </c>
      <c r="AH930" s="17">
        <f t="shared" ca="1" si="793"/>
        <v>2.548589251162392E-2</v>
      </c>
      <c r="AI930" s="17">
        <f t="shared" ca="1" si="794"/>
        <v>2.4416174268997448E-2</v>
      </c>
      <c r="AJ930" s="17">
        <f t="shared" ca="1" si="795"/>
        <v>2.406838443218029E-2</v>
      </c>
      <c r="AK930" s="17">
        <f t="shared" ca="1" si="796"/>
        <v>2.8215065063969202E-2</v>
      </c>
      <c r="AL930" s="17">
        <f t="shared" ca="1" si="797"/>
        <v>3.2051181534505035E-2</v>
      </c>
      <c r="AM930" s="17">
        <f t="shared" ca="1" si="798"/>
        <v>2.1288024988561638E-3</v>
      </c>
      <c r="AN930" s="17">
        <f t="shared" ca="1" si="799"/>
        <v>-5.9037712317606683E-3</v>
      </c>
      <c r="AO930" s="17">
        <f t="shared" ca="1" si="800"/>
        <v>-4.7011287344422392E-2</v>
      </c>
      <c r="AP930" s="17">
        <f t="shared" ca="1" si="801"/>
        <v>8.048924679640912E-3</v>
      </c>
      <c r="AQ930" s="17">
        <f t="shared" ca="1" si="802"/>
        <v>-7.2762101913288468E-3</v>
      </c>
      <c r="AS930" s="17">
        <f t="shared" ca="1" si="803"/>
        <v>4.6258971089844669E-2</v>
      </c>
      <c r="AT930" s="17">
        <f t="shared" ca="1" si="804"/>
        <v>5.4040883094527814E-2</v>
      </c>
      <c r="AU930" s="17">
        <f t="shared" ca="1" si="805"/>
        <v>4.4324706272675485E-2</v>
      </c>
      <c r="AV930" s="17">
        <f t="shared" ca="1" si="806"/>
        <v>3.9204703812047326E-2</v>
      </c>
      <c r="AW930" s="17">
        <f t="shared" ca="1" si="807"/>
        <v>4.6698005254650177E-2</v>
      </c>
      <c r="AX930" s="17">
        <f t="shared" ca="1" si="808"/>
        <v>3.9212476863668799E-2</v>
      </c>
      <c r="AY930" s="17">
        <f t="shared" ca="1" si="809"/>
        <v>5.3507502654559502E-2</v>
      </c>
      <c r="AZ930" s="17">
        <f t="shared" ca="1" si="810"/>
        <v>4.5591318645286094E-2</v>
      </c>
      <c r="BA930" s="17">
        <f t="shared" ca="1" si="811"/>
        <v>1.6149406195570926E-2</v>
      </c>
      <c r="BB930" s="17">
        <f t="shared" ca="1" si="812"/>
        <v>4.9368101830344679E-2</v>
      </c>
      <c r="BC930" s="17">
        <f t="shared" ca="1" si="813"/>
        <v>3.4955237806260753E-2</v>
      </c>
      <c r="BD930" s="17">
        <f t="shared" ca="1" si="814"/>
        <v>0.21465505214535341</v>
      </c>
      <c r="BE930" s="17">
        <f t="shared" ca="1" si="815"/>
        <v>1.2088552403954678E-2</v>
      </c>
      <c r="BG930" s="17">
        <f t="shared" ca="1" si="816"/>
        <v>2.7576127001365247E-2</v>
      </c>
      <c r="BH930" s="17">
        <f t="shared" ca="1" si="817"/>
        <v>1.4260892810596948E-2</v>
      </c>
      <c r="BI930" s="17">
        <f t="shared" ca="1" si="818"/>
        <v>3.4507076480025933E-2</v>
      </c>
      <c r="BJ930" s="17">
        <f t="shared" ca="1" si="819"/>
        <v>3.1034059012368775E-2</v>
      </c>
      <c r="BK930" s="17">
        <f t="shared" ca="1" si="820"/>
        <v>2.756841606467253E-2</v>
      </c>
      <c r="BL930" s="17">
        <f t="shared" ca="1" si="821"/>
        <v>3.0823167840316801E-2</v>
      </c>
      <c r="BM930" s="17">
        <f t="shared" ca="1" si="822"/>
        <v>3.5663998614333003E-2</v>
      </c>
      <c r="BN930" s="17">
        <f t="shared" ca="1" si="823"/>
        <v>4.1480174163749828E-2</v>
      </c>
      <c r="BO930" s="17">
        <f t="shared" ca="1" si="824"/>
        <v>-5.8900718853975853E-3</v>
      </c>
      <c r="BP930" s="17">
        <f t="shared" ca="1" si="825"/>
        <v>-5.280322939485993E-4</v>
      </c>
      <c r="BQ930" s="17">
        <f t="shared" ca="1" si="826"/>
        <v>-7.1016117560758207E-2</v>
      </c>
      <c r="BR930" s="17">
        <f t="shared" ca="1" si="827"/>
        <v>-2.7293351624226747E-2</v>
      </c>
      <c r="BS930" s="17">
        <f t="shared" ca="1" si="828"/>
        <v>1.0706036981532385E-2</v>
      </c>
      <c r="BX930">
        <f>IF('Macrobond Imports'!FG929="","",'Macrobond Imports'!FG929)</f>
        <v>198.56700000000001</v>
      </c>
      <c r="BY930">
        <f>IF('Macrobond Imports'!AI929="","",'Macrobond Imports'!AI929)</f>
        <v>150.32599999999999</v>
      </c>
      <c r="CA930" s="37">
        <f t="shared" ca="1" si="829"/>
        <v>6.4574009214721784E-3</v>
      </c>
      <c r="CB930" s="37">
        <f t="shared" ca="1" si="830"/>
        <v>2.9757139044568337E-3</v>
      </c>
    </row>
    <row r="931" spans="1:80" x14ac:dyDescent="0.25">
      <c r="A931" s="10">
        <f>IF('Macrobond Imports'!A930="","",'Macrobond Imports'!A930)</f>
        <v>45413</v>
      </c>
      <c r="B931" s="9">
        <f>IF('Macrobond Imports'!B930="","",'Macrobond Imports'!B930)</f>
        <v>144.22399999999999</v>
      </c>
      <c r="C931" s="9">
        <f>IF('Macrobond Imports'!C930="","",'Macrobond Imports'!C930)</f>
        <v>143.65199999999999</v>
      </c>
      <c r="D931" s="9">
        <f>IF('Macrobond Imports'!Z930="","",'Macrobond Imports'!Z930)</f>
        <v>143.37799999999999</v>
      </c>
      <c r="E931" s="9">
        <f>IF('Macrobond Imports'!BH930="","",'Macrobond Imports'!BH930)</f>
        <v>142.411</v>
      </c>
      <c r="F931" s="9">
        <f>IF('Macrobond Imports'!BJ930="","",'Macrobond Imports'!BJ930)</f>
        <v>141.679</v>
      </c>
      <c r="G931" s="9">
        <f>IF('Macrobond Imports'!BK930="","",'Macrobond Imports'!BK930)</f>
        <v>142.66900000000001</v>
      </c>
      <c r="H931" s="9">
        <f>IF('Macrobond Imports'!BL930="","",'Macrobond Imports'!BL930)</f>
        <v>140.76599999999999</v>
      </c>
      <c r="I931" s="9">
        <f>IF('Macrobond Imports'!BS930="","",'Macrobond Imports'!BS930)</f>
        <v>131.911</v>
      </c>
      <c r="J931" s="9">
        <f>IF('Macrobond Imports'!AA930="","",'Macrobond Imports'!AA930)</f>
        <v>151.798</v>
      </c>
      <c r="K931" s="9">
        <f>IF('Macrobond Imports'!DF930="","",'Macrobond Imports'!DF930)</f>
        <v>254.59700000000001</v>
      </c>
      <c r="L931" s="9">
        <f>IF('Macrobond Imports'!EA930="","",'Macrobond Imports'!EA930)</f>
        <v>246.28899999999999</v>
      </c>
      <c r="M931" s="9">
        <f>IF('Macrobond Imports'!FA930="","",'Macrobond Imports'!FA930)</f>
        <v>236.494</v>
      </c>
      <c r="N931" s="9">
        <f>IF('Macrobond Imports'!FC930="","",'Macrobond Imports'!FC930)</f>
        <v>257.363</v>
      </c>
      <c r="P931" s="16">
        <f t="shared" si="776"/>
        <v>45413</v>
      </c>
      <c r="Q931" s="17">
        <f t="shared" si="777"/>
        <v>1.8724384002433148E-4</v>
      </c>
      <c r="R931" s="17">
        <f t="shared" si="778"/>
        <v>-5.4211236888567216E-3</v>
      </c>
      <c r="S931" s="17">
        <f t="shared" si="779"/>
        <v>2.7204889886633943E-3</v>
      </c>
      <c r="T931" s="17">
        <f t="shared" si="780"/>
        <v>2.6260578155141712E-3</v>
      </c>
      <c r="U931" s="17">
        <f t="shared" si="781"/>
        <v>2.4003671149697148E-4</v>
      </c>
      <c r="V931" s="17">
        <f t="shared" si="782"/>
        <v>2.4240465416935919E-3</v>
      </c>
      <c r="W931" s="17">
        <f t="shared" si="783"/>
        <v>-8.4466053873721858E-4</v>
      </c>
      <c r="X931" s="17">
        <f t="shared" si="784"/>
        <v>2.1043195526992964E-3</v>
      </c>
      <c r="Y931" s="17">
        <f t="shared" si="785"/>
        <v>4.552974654225217E-3</v>
      </c>
      <c r="Z931" s="17">
        <f t="shared" si="786"/>
        <v>-1.1112492134639496E-2</v>
      </c>
      <c r="AA931" s="17">
        <f t="shared" si="787"/>
        <v>-1.6821778325443182E-3</v>
      </c>
      <c r="AB931" s="17">
        <f t="shared" si="788"/>
        <v>-6.2866788979192401E-2</v>
      </c>
      <c r="AC931" s="17">
        <f t="shared" si="789"/>
        <v>1.2488231495242363E-3</v>
      </c>
      <c r="AE931" s="17">
        <f t="shared" ca="1" si="790"/>
        <v>2.5673119319555626E-2</v>
      </c>
      <c r="AF931" s="17">
        <f t="shared" ca="1" si="791"/>
        <v>1.6501556750636803E-2</v>
      </c>
      <c r="AG931" s="17">
        <f t="shared" ca="1" si="792"/>
        <v>3.1251573367473862E-2</v>
      </c>
      <c r="AH931" s="17">
        <f t="shared" ca="1" si="793"/>
        <v>2.6970311023934324E-2</v>
      </c>
      <c r="AI931" s="17">
        <f t="shared" ca="1" si="794"/>
        <v>2.6592468607119946E-2</v>
      </c>
      <c r="AJ931" s="17">
        <f t="shared" ca="1" si="795"/>
        <v>2.5960203942211768E-2</v>
      </c>
      <c r="AK931" s="17">
        <f t="shared" ca="1" si="796"/>
        <v>3.1335858567356878E-2</v>
      </c>
      <c r="AL931" s="17">
        <f t="shared" ca="1" si="797"/>
        <v>3.3947327167267671E-2</v>
      </c>
      <c r="AM931" s="17">
        <f t="shared" ca="1" si="798"/>
        <v>2.2845522013574815E-3</v>
      </c>
      <c r="AN931" s="17">
        <f t="shared" ca="1" si="799"/>
        <v>-5.8571556871028774E-3</v>
      </c>
      <c r="AO931" s="17">
        <f t="shared" ca="1" si="800"/>
        <v>1.960888013766926E-3</v>
      </c>
      <c r="AP931" s="17">
        <f t="shared" ca="1" si="801"/>
        <v>-6.7283784691889448E-3</v>
      </c>
      <c r="AQ931" s="17">
        <f t="shared" ca="1" si="802"/>
        <v>-5.3680744496661381E-3</v>
      </c>
      <c r="AS931" s="17">
        <f t="shared" ca="1" si="803"/>
        <v>2.4440282743734221E-2</v>
      </c>
      <c r="AT931" s="17">
        <f t="shared" ca="1" si="804"/>
        <v>-7.1518871581428556E-3</v>
      </c>
      <c r="AU931" s="17">
        <f t="shared" ca="1" si="805"/>
        <v>3.9590572212866215E-2</v>
      </c>
      <c r="AV931" s="17">
        <f t="shared" ca="1" si="806"/>
        <v>3.5365617123966242E-2</v>
      </c>
      <c r="AW931" s="17">
        <f t="shared" ca="1" si="807"/>
        <v>2.6430578718601661E-2</v>
      </c>
      <c r="AX931" s="17">
        <f t="shared" ca="1" si="808"/>
        <v>3.2698484861450439E-2</v>
      </c>
      <c r="AY931" s="17">
        <f t="shared" ca="1" si="809"/>
        <v>2.4639798750288433E-2</v>
      </c>
      <c r="AZ931" s="17">
        <f t="shared" ca="1" si="810"/>
        <v>3.8660616886624366E-2</v>
      </c>
      <c r="BA931" s="17">
        <f t="shared" ca="1" si="811"/>
        <v>2.3528720468548592E-2</v>
      </c>
      <c r="BB931" s="17">
        <f t="shared" ca="1" si="812"/>
        <v>-3.7658579942769443E-2</v>
      </c>
      <c r="BC931" s="17">
        <f t="shared" ca="1" si="813"/>
        <v>4.2304078620397423E-2</v>
      </c>
      <c r="BD931" s="17">
        <f t="shared" ca="1" si="814"/>
        <v>-0.18840506050305561</v>
      </c>
      <c r="BE931" s="17">
        <f t="shared" ca="1" si="815"/>
        <v>-6.0591817200761344E-4</v>
      </c>
      <c r="BG931" s="17">
        <f t="shared" ca="1" si="816"/>
        <v>2.6733574576439656E-2</v>
      </c>
      <c r="BH931" s="17">
        <f t="shared" ca="1" si="817"/>
        <v>1.0510106483665238E-2</v>
      </c>
      <c r="BI931" s="17">
        <f t="shared" ca="1" si="818"/>
        <v>3.476334988574914E-2</v>
      </c>
      <c r="BJ931" s="17">
        <f t="shared" ca="1" si="819"/>
        <v>3.2054349264958981E-2</v>
      </c>
      <c r="BK931" s="17">
        <f t="shared" ca="1" si="820"/>
        <v>2.6988446885932715E-2</v>
      </c>
      <c r="BL931" s="17">
        <f t="shared" ca="1" si="821"/>
        <v>3.1480810476974819E-2</v>
      </c>
      <c r="BM931" s="17">
        <f t="shared" ca="1" si="822"/>
        <v>3.5096192012095573E-2</v>
      </c>
      <c r="BN931" s="17">
        <f t="shared" ca="1" si="823"/>
        <v>4.3358924765105167E-2</v>
      </c>
      <c r="BO931" s="17">
        <f t="shared" ca="1" si="824"/>
        <v>-7.6632838217893795E-3</v>
      </c>
      <c r="BP931" s="17">
        <f t="shared" ca="1" si="825"/>
        <v>-9.5850141379336673E-3</v>
      </c>
      <c r="BQ931" s="17">
        <f t="shared" ca="1" si="826"/>
        <v>-2.7554825135742478E-2</v>
      </c>
      <c r="BR931" s="17">
        <f t="shared" ca="1" si="827"/>
        <v>-0.10955861447857207</v>
      </c>
      <c r="BS931" s="17">
        <f t="shared" ca="1" si="828"/>
        <v>1.8810971602572835E-2</v>
      </c>
      <c r="BX931">
        <f>IF('Macrobond Imports'!FG930="","",'Macrobond Imports'!FG930)</f>
        <v>190.792</v>
      </c>
      <c r="BY931">
        <f>IF('Macrobond Imports'!AI930="","",'Macrobond Imports'!AI930)</f>
        <v>149.334</v>
      </c>
      <c r="CA931" s="37">
        <f t="shared" ca="1" si="829"/>
        <v>5.1073980420998311E-2</v>
      </c>
      <c r="CB931" s="37">
        <f t="shared" ca="1" si="830"/>
        <v>2.2079795980001204E-3</v>
      </c>
    </row>
    <row r="932" spans="1:80" x14ac:dyDescent="0.25">
      <c r="A932" s="10">
        <f>IF('Macrobond Imports'!A931="","",'Macrobond Imports'!A931)</f>
        <v>45444</v>
      </c>
      <c r="B932" s="9">
        <f>IF('Macrobond Imports'!B931="","",'Macrobond Imports'!B931)</f>
        <v>144.869</v>
      </c>
      <c r="C932" s="9">
        <f>IF('Macrobond Imports'!C931="","",'Macrobond Imports'!C931)</f>
        <v>143.334</v>
      </c>
      <c r="D932" s="9">
        <f>IF('Macrobond Imports'!Z931="","",'Macrobond Imports'!Z931)</f>
        <v>144.45599999999999</v>
      </c>
      <c r="E932" s="9">
        <f>IF('Macrobond Imports'!BH931="","",'Macrobond Imports'!BH931)</f>
        <v>143.26300000000001</v>
      </c>
      <c r="F932" s="9">
        <f>IF('Macrobond Imports'!BJ931="","",'Macrobond Imports'!BJ931)</f>
        <v>142.32300000000001</v>
      </c>
      <c r="G932" s="9">
        <f>IF('Macrobond Imports'!BK931="","",'Macrobond Imports'!BK931)</f>
        <v>143.499</v>
      </c>
      <c r="H932" s="9">
        <f>IF('Macrobond Imports'!BL931="","",'Macrobond Imports'!BL931)</f>
        <v>140.89599999999999</v>
      </c>
      <c r="I932" s="9">
        <f>IF('Macrobond Imports'!BS931="","",'Macrobond Imports'!BS931)</f>
        <v>132.21</v>
      </c>
      <c r="J932" s="9">
        <f>IF('Macrobond Imports'!AA931="","",'Macrobond Imports'!AA931)</f>
        <v>154.76400000000001</v>
      </c>
      <c r="K932" s="9">
        <f>IF('Macrobond Imports'!DF931="","",'Macrobond Imports'!DF931)</f>
        <v>254.39599999999999</v>
      </c>
      <c r="L932" s="9">
        <f>IF('Macrobond Imports'!EA931="","",'Macrobond Imports'!EA931)</f>
        <v>247.54499999999999</v>
      </c>
      <c r="M932" s="9">
        <f>IF('Macrobond Imports'!FA931="","",'Macrobond Imports'!FA931)</f>
        <v>234.70699999999999</v>
      </c>
      <c r="N932" s="9">
        <f>IF('Macrobond Imports'!FC931="","",'Macrobond Imports'!FC931)</f>
        <v>257.38900000000001</v>
      </c>
      <c r="P932" s="16">
        <f t="shared" si="776"/>
        <v>45444</v>
      </c>
      <c r="Q932" s="17">
        <f t="shared" si="777"/>
        <v>4.472209895717949E-3</v>
      </c>
      <c r="R932" s="17">
        <f t="shared" si="778"/>
        <v>-2.2136830674127639E-3</v>
      </c>
      <c r="S932" s="17">
        <f t="shared" si="779"/>
        <v>7.5185872309559976E-3</v>
      </c>
      <c r="T932" s="17">
        <f t="shared" si="780"/>
        <v>5.9826839218881656E-3</v>
      </c>
      <c r="U932" s="17">
        <f t="shared" si="781"/>
        <v>4.5454866282230721E-3</v>
      </c>
      <c r="V932" s="17">
        <f t="shared" si="782"/>
        <v>5.8176618606704533E-3</v>
      </c>
      <c r="W932" s="17">
        <f t="shared" si="783"/>
        <v>9.2351846326521603E-4</v>
      </c>
      <c r="X932" s="17">
        <f t="shared" si="784"/>
        <v>2.2666798068395888E-3</v>
      </c>
      <c r="Y932" s="17">
        <f t="shared" si="785"/>
        <v>1.9539124362639937E-2</v>
      </c>
      <c r="Z932" s="17">
        <f t="shared" si="786"/>
        <v>-7.8948298683811924E-4</v>
      </c>
      <c r="AA932" s="17">
        <f t="shared" si="787"/>
        <v>5.0996999459984593E-3</v>
      </c>
      <c r="AB932" s="17">
        <f t="shared" si="788"/>
        <v>-7.5562170710462562E-3</v>
      </c>
      <c r="AC932" s="17">
        <f t="shared" si="789"/>
        <v>1.0102462280903168E-4</v>
      </c>
      <c r="AE932" s="17">
        <f t="shared" ca="1" si="790"/>
        <v>2.9645055366813944E-2</v>
      </c>
      <c r="AF932" s="17">
        <f t="shared" ca="1" si="791"/>
        <v>1.379222542862002E-2</v>
      </c>
      <c r="AG932" s="17">
        <f t="shared" ca="1" si="792"/>
        <v>3.8303133108598564E-2</v>
      </c>
      <c r="AH932" s="17">
        <f t="shared" ca="1" si="793"/>
        <v>3.2883447967585244E-2</v>
      </c>
      <c r="AI932" s="17">
        <f t="shared" ca="1" si="794"/>
        <v>3.0459903269715261E-2</v>
      </c>
      <c r="AJ932" s="17">
        <f t="shared" ca="1" si="795"/>
        <v>3.1862110622141504E-2</v>
      </c>
      <c r="AK932" s="17">
        <f t="shared" ca="1" si="796"/>
        <v>2.9542647950720591E-2</v>
      </c>
      <c r="AL932" s="17">
        <f t="shared" ca="1" si="797"/>
        <v>3.3673956044815156E-2</v>
      </c>
      <c r="AM932" s="17">
        <f t="shared" ca="1" si="798"/>
        <v>3.0056972472179533E-2</v>
      </c>
      <c r="AN932" s="17">
        <f t="shared" ca="1" si="799"/>
        <v>-1.6129855145267102E-3</v>
      </c>
      <c r="AO932" s="17">
        <f t="shared" ca="1" si="800"/>
        <v>1.968562319270406E-2</v>
      </c>
      <c r="AP932" s="17">
        <f t="shared" ca="1" si="801"/>
        <v>-8.4618309323645224E-3</v>
      </c>
      <c r="AQ932" s="17">
        <f t="shared" ca="1" si="802"/>
        <v>-1.4819355164079617E-3</v>
      </c>
      <c r="AS932" s="17">
        <f t="shared" ca="1" si="803"/>
        <v>3.8102034797830697E-2</v>
      </c>
      <c r="AT932" s="17">
        <f t="shared" ca="1" si="804"/>
        <v>-1.8508376900064349E-2</v>
      </c>
      <c r="AU932" s="17">
        <f t="shared" ca="1" si="805"/>
        <v>6.5315732315939679E-2</v>
      </c>
      <c r="AV932" s="17">
        <f t="shared" ca="1" si="806"/>
        <v>5.5333644503921864E-2</v>
      </c>
      <c r="AW932" s="17">
        <f t="shared" ca="1" si="807"/>
        <v>4.0629454638580587E-2</v>
      </c>
      <c r="AX932" s="17">
        <f t="shared" ca="1" si="808"/>
        <v>5.1728972898078984E-2</v>
      </c>
      <c r="AY932" s="17">
        <f t="shared" ca="1" si="809"/>
        <v>1.9511129803986949E-2</v>
      </c>
      <c r="AZ932" s="17">
        <f t="shared" ca="1" si="810"/>
        <v>3.8095423765617697E-2</v>
      </c>
      <c r="BA932" s="17">
        <f t="shared" ca="1" si="811"/>
        <v>0.12014094997339608</v>
      </c>
      <c r="BB932" s="17">
        <f t="shared" ca="1" si="812"/>
        <v>-2.9037208050072039E-2</v>
      </c>
      <c r="BC932" s="17">
        <f t="shared" ca="1" si="813"/>
        <v>0.11958928529752533</v>
      </c>
      <c r="BD932" s="17">
        <f t="shared" ca="1" si="814"/>
        <v>-0.21710483879170495</v>
      </c>
      <c r="BE932" s="17">
        <f t="shared" ca="1" si="815"/>
        <v>1.9536633409510618E-2</v>
      </c>
      <c r="BG932" s="17">
        <f t="shared" ca="1" si="816"/>
        <v>3.8402071485508449E-2</v>
      </c>
      <c r="BH932" s="17">
        <f t="shared" ca="1" si="817"/>
        <v>1.078879687252976E-2</v>
      </c>
      <c r="BI932" s="17">
        <f t="shared" ca="1" si="818"/>
        <v>5.1888727507606092E-2</v>
      </c>
      <c r="BJ932" s="17">
        <f t="shared" ca="1" si="819"/>
        <v>4.5096160741717295E-2</v>
      </c>
      <c r="BK932" s="17">
        <f t="shared" ca="1" si="820"/>
        <v>3.9228153183745729E-2</v>
      </c>
      <c r="BL932" s="17">
        <f t="shared" ca="1" si="821"/>
        <v>4.3859128829585314E-2</v>
      </c>
      <c r="BM932" s="17">
        <f t="shared" ca="1" si="822"/>
        <v>3.3495212276924757E-2</v>
      </c>
      <c r="BN932" s="17">
        <f t="shared" ca="1" si="823"/>
        <v>4.1213532747495174E-2</v>
      </c>
      <c r="BO932" s="17">
        <f t="shared" ca="1" si="824"/>
        <v>5.9211860046702647E-2</v>
      </c>
      <c r="BP932" s="17">
        <f t="shared" ca="1" si="825"/>
        <v>-1.6567696031549728E-3</v>
      </c>
      <c r="BQ932" s="17">
        <f t="shared" ca="1" si="826"/>
        <v>6.1111487333449288E-2</v>
      </c>
      <c r="BR932" s="17">
        <f t="shared" ca="1" si="827"/>
        <v>-6.7458900546033984E-2</v>
      </c>
      <c r="BS932" s="17">
        <f t="shared" ca="1" si="828"/>
        <v>1.5628264062684361E-2</v>
      </c>
      <c r="BX932">
        <f>IF('Macrobond Imports'!FG931="","",'Macrobond Imports'!FG931)</f>
        <v>196.62899999999999</v>
      </c>
      <c r="BY932">
        <f>IF('Macrobond Imports'!AI931="","",'Macrobond Imports'!AI931)</f>
        <v>149.47</v>
      </c>
      <c r="CA932" s="37">
        <f t="shared" ca="1" si="829"/>
        <v>0.1138623115748687</v>
      </c>
      <c r="CB932" s="37">
        <f t="shared" ca="1" si="830"/>
        <v>4.3137044104604172E-3</v>
      </c>
    </row>
    <row r="933" spans="1:80" x14ac:dyDescent="0.25">
      <c r="A933" s="10">
        <f>IF('Macrobond Imports'!A932="","",'Macrobond Imports'!A932)</f>
        <v>45474</v>
      </c>
      <c r="B933" s="9">
        <f>IF('Macrobond Imports'!B932="","",'Macrobond Imports'!B932)</f>
        <v>144.922</v>
      </c>
      <c r="C933" s="9">
        <f>IF('Macrobond Imports'!C932="","",'Macrobond Imports'!C932)</f>
        <v>143.89400000000001</v>
      </c>
      <c r="D933" s="9">
        <f>IF('Macrobond Imports'!Z932="","",'Macrobond Imports'!Z932)</f>
        <v>144.24100000000001</v>
      </c>
      <c r="E933" s="9">
        <f>IF('Macrobond Imports'!BH932="","",'Macrobond Imports'!BH932)</f>
        <v>143.18600000000001</v>
      </c>
      <c r="F933" s="9">
        <f>IF('Macrobond Imports'!BJ932="","",'Macrobond Imports'!BJ932)</f>
        <v>142.36199999999999</v>
      </c>
      <c r="G933" s="9">
        <f>IF('Macrobond Imports'!BK932="","",'Macrobond Imports'!BK932)</f>
        <v>143.44200000000001</v>
      </c>
      <c r="H933" s="9">
        <f>IF('Macrobond Imports'!BL932="","",'Macrobond Imports'!BL932)</f>
        <v>141.50399999999999</v>
      </c>
      <c r="I933" s="9">
        <f>IF('Macrobond Imports'!BS932="","",'Macrobond Imports'!BS932)</f>
        <v>132.71199999999999</v>
      </c>
      <c r="J933" s="9">
        <f>IF('Macrobond Imports'!AA932="","",'Macrobond Imports'!AA932)</f>
        <v>152.274</v>
      </c>
      <c r="K933" s="9">
        <f>IF('Macrobond Imports'!DF932="","",'Macrobond Imports'!DF932)</f>
        <v>255.352</v>
      </c>
      <c r="L933" s="9">
        <f>IF('Macrobond Imports'!EA932="","",'Macrobond Imports'!EA932)</f>
        <v>252.30500000000001</v>
      </c>
      <c r="M933" s="9">
        <f>IF('Macrobond Imports'!FA932="","",'Macrobond Imports'!FA932)</f>
        <v>238.328</v>
      </c>
      <c r="N933" s="9">
        <f>IF('Macrobond Imports'!FC932="","",'Macrobond Imports'!FC932)</f>
        <v>257.41000000000003</v>
      </c>
      <c r="P933" s="16">
        <f t="shared" si="776"/>
        <v>45474</v>
      </c>
      <c r="Q933" s="17">
        <f t="shared" si="777"/>
        <v>3.6584776591253032E-4</v>
      </c>
      <c r="R933" s="17">
        <f t="shared" si="778"/>
        <v>3.9069585722857347E-3</v>
      </c>
      <c r="S933" s="17">
        <f t="shared" si="779"/>
        <v>-1.4883424710636639E-3</v>
      </c>
      <c r="T933" s="17">
        <f t="shared" si="780"/>
        <v>-5.3747303909590372E-4</v>
      </c>
      <c r="U933" s="17">
        <f t="shared" si="781"/>
        <v>2.7402457789671431E-4</v>
      </c>
      <c r="V933" s="17">
        <f t="shared" si="782"/>
        <v>-3.9721531160485934E-4</v>
      </c>
      <c r="W933" s="17">
        <f t="shared" si="783"/>
        <v>4.3152396093573131E-3</v>
      </c>
      <c r="X933" s="17">
        <f t="shared" si="784"/>
        <v>3.7969896376974788E-3</v>
      </c>
      <c r="Y933" s="17">
        <f t="shared" si="785"/>
        <v>-1.6089012948747872E-2</v>
      </c>
      <c r="Z933" s="17">
        <f t="shared" si="786"/>
        <v>3.7579207220239663E-3</v>
      </c>
      <c r="AA933" s="17">
        <f t="shared" si="787"/>
        <v>1.9228827081944733E-2</v>
      </c>
      <c r="AB933" s="17">
        <f t="shared" si="788"/>
        <v>1.5427746083414684E-2</v>
      </c>
      <c r="AC933" s="17">
        <f t="shared" si="789"/>
        <v>8.158856827611416E-5</v>
      </c>
      <c r="AE933" s="17">
        <f t="shared" ca="1" si="790"/>
        <v>2.4292327808601577E-2</v>
      </c>
      <c r="AF933" s="17">
        <f t="shared" ca="1" si="791"/>
        <v>1.7335727718782223E-2</v>
      </c>
      <c r="AG933" s="17">
        <f t="shared" ca="1" si="792"/>
        <v>2.7862696054328895E-2</v>
      </c>
      <c r="AH933" s="17">
        <f t="shared" ca="1" si="793"/>
        <v>2.596695375532021E-2</v>
      </c>
      <c r="AI933" s="17">
        <f t="shared" ca="1" si="794"/>
        <v>2.4725215400894118E-2</v>
      </c>
      <c r="AJ933" s="17">
        <f t="shared" ca="1" si="795"/>
        <v>2.5428030167637727E-2</v>
      </c>
      <c r="AK933" s="17">
        <f t="shared" ca="1" si="796"/>
        <v>3.1874165955677825E-2</v>
      </c>
      <c r="AL933" s="17">
        <f t="shared" ca="1" si="797"/>
        <v>3.5291914999844076E-2</v>
      </c>
      <c r="AM933" s="17">
        <f t="shared" ca="1" si="798"/>
        <v>-6.7510713656732113E-3</v>
      </c>
      <c r="AN933" s="17">
        <f t="shared" ca="1" si="799"/>
        <v>7.7231200299927583E-3</v>
      </c>
      <c r="AO933" s="17">
        <f t="shared" ca="1" si="800"/>
        <v>1.3957208076131655E-2</v>
      </c>
      <c r="AP933" s="17">
        <f t="shared" ca="1" si="801"/>
        <v>1.7704178801103421E-2</v>
      </c>
      <c r="AQ933" s="17">
        <f t="shared" ca="1" si="802"/>
        <v>4.1858959104617011E-3</v>
      </c>
      <c r="AS933" s="17">
        <f t="shared" ca="1" si="803"/>
        <v>2.0263559731657832E-2</v>
      </c>
      <c r="AT933" s="17">
        <f t="shared" ca="1" si="804"/>
        <v>-1.4898549648635018E-2</v>
      </c>
      <c r="AU933" s="17">
        <f t="shared" ca="1" si="805"/>
        <v>3.5486360786316062E-2</v>
      </c>
      <c r="AV933" s="17">
        <f t="shared" ca="1" si="806"/>
        <v>3.272343852929338E-2</v>
      </c>
      <c r="AW933" s="17">
        <f t="shared" ca="1" si="807"/>
        <v>2.0402062144454725E-2</v>
      </c>
      <c r="AX933" s="17">
        <f t="shared" ca="1" si="808"/>
        <v>3.1793442786159254E-2</v>
      </c>
      <c r="AY933" s="17">
        <f t="shared" ca="1" si="809"/>
        <v>1.7690782426344809E-2</v>
      </c>
      <c r="AZ933" s="17">
        <f t="shared" ca="1" si="810"/>
        <v>3.3162090707507419E-2</v>
      </c>
      <c r="BA933" s="17">
        <f t="shared" ca="1" si="811"/>
        <v>3.116984010327406E-2</v>
      </c>
      <c r="BB933" s="17">
        <f t="shared" ca="1" si="812"/>
        <v>-3.2320612876624466E-2</v>
      </c>
      <c r="BC933" s="17">
        <f t="shared" ca="1" si="813"/>
        <v>9.3953001452687923E-2</v>
      </c>
      <c r="BD933" s="17">
        <f t="shared" ca="1" si="814"/>
        <v>-0.20452766047780191</v>
      </c>
      <c r="BE933" s="17">
        <f t="shared" ca="1" si="815"/>
        <v>5.7390004412463114E-3</v>
      </c>
      <c r="BG933" s="17">
        <f t="shared" ca="1" si="816"/>
        <v>3.3179511142815254E-2</v>
      </c>
      <c r="BH933" s="17">
        <f t="shared" ca="1" si="817"/>
        <v>1.8988323125467943E-2</v>
      </c>
      <c r="BI933" s="17">
        <f t="shared" ca="1" si="818"/>
        <v>3.9896143649706506E-2</v>
      </c>
      <c r="BJ933" s="17">
        <f t="shared" ca="1" si="819"/>
        <v>3.5959002594500689E-2</v>
      </c>
      <c r="BK933" s="17">
        <f t="shared" ca="1" si="820"/>
        <v>3.3466401487891595E-2</v>
      </c>
      <c r="BL933" s="17">
        <f t="shared" ca="1" si="821"/>
        <v>3.5496315439845993E-2</v>
      </c>
      <c r="BM933" s="17">
        <f t="shared" ca="1" si="822"/>
        <v>3.544428853924475E-2</v>
      </c>
      <c r="BN933" s="17">
        <f t="shared" ca="1" si="823"/>
        <v>3.9358125381806497E-2</v>
      </c>
      <c r="BO933" s="17">
        <f t="shared" ca="1" si="824"/>
        <v>2.3632072918645886E-2</v>
      </c>
      <c r="BP933" s="17">
        <f t="shared" ca="1" si="825"/>
        <v>7.696324120520126E-3</v>
      </c>
      <c r="BQ933" s="17">
        <f t="shared" ca="1" si="826"/>
        <v>6.404529450927976E-2</v>
      </c>
      <c r="BR933" s="17">
        <f t="shared" ca="1" si="827"/>
        <v>-1.7032810291960132E-2</v>
      </c>
      <c r="BS933" s="17">
        <f t="shared" ca="1" si="828"/>
        <v>8.9087813339621125E-3</v>
      </c>
      <c r="BX933">
        <f>IF('Macrobond Imports'!FG932="","",'Macrobond Imports'!FG932)</f>
        <v>202.93100000000001</v>
      </c>
      <c r="BY933">
        <f>IF('Macrobond Imports'!AI932="","",'Macrobond Imports'!AI932)</f>
        <v>151.18299999999999</v>
      </c>
      <c r="CA933" s="37">
        <f t="shared" ca="1" si="829"/>
        <v>4.4292007163294178E-2</v>
      </c>
      <c r="CB933" s="37">
        <f t="shared" ca="1" si="830"/>
        <v>1.416774557090239E-2</v>
      </c>
    </row>
    <row r="934" spans="1:80" x14ac:dyDescent="0.25">
      <c r="A934" s="10">
        <f>IF('Macrobond Imports'!A933="","",'Macrobond Imports'!A933)</f>
        <v>45505</v>
      </c>
      <c r="B934" s="9">
        <f>IF('Macrobond Imports'!B933="","",'Macrobond Imports'!B933)</f>
        <v>145.40899999999999</v>
      </c>
      <c r="C934" s="9">
        <f>IF('Macrobond Imports'!C933="","",'Macrobond Imports'!C933)</f>
        <v>143.803</v>
      </c>
      <c r="D934" s="9">
        <f>IF('Macrobond Imports'!Z933="","",'Macrobond Imports'!Z933)</f>
        <v>145.005</v>
      </c>
      <c r="E934" s="9">
        <f>IF('Macrobond Imports'!BH933="","",'Macrobond Imports'!BH933)</f>
        <v>143.81</v>
      </c>
      <c r="F934" s="9">
        <f>IF('Macrobond Imports'!BJ933="","",'Macrobond Imports'!BJ933)</f>
        <v>142.81899999999999</v>
      </c>
      <c r="G934" s="9">
        <f>IF('Macrobond Imports'!BK933="","",'Macrobond Imports'!BK933)</f>
        <v>144.08199999999999</v>
      </c>
      <c r="H934" s="9">
        <f>IF('Macrobond Imports'!BL933="","",'Macrobond Imports'!BL933)</f>
        <v>141.71600000000001</v>
      </c>
      <c r="I934" s="9">
        <f>IF('Macrobond Imports'!BS933="","",'Macrobond Imports'!BS933)</f>
        <v>133.04</v>
      </c>
      <c r="J934" s="9">
        <f>IF('Macrobond Imports'!AA933="","",'Macrobond Imports'!AA933)</f>
        <v>153.99299999999999</v>
      </c>
      <c r="K934" s="9">
        <f>IF('Macrobond Imports'!DF933="","",'Macrobond Imports'!DF933)</f>
        <v>255.17</v>
      </c>
      <c r="L934" s="9">
        <f>IF('Macrobond Imports'!EA933="","",'Macrobond Imports'!EA933)</f>
        <v>244.10400000000001</v>
      </c>
      <c r="M934" s="9">
        <f>IF('Macrobond Imports'!FA933="","",'Macrobond Imports'!FA933)</f>
        <v>236.80699999999999</v>
      </c>
      <c r="N934" s="9">
        <f>IF('Macrobond Imports'!FC933="","",'Macrobond Imports'!FC933)</f>
        <v>257.57499999999999</v>
      </c>
      <c r="P934" s="16">
        <f t="shared" si="776"/>
        <v>45505</v>
      </c>
      <c r="Q934" s="17">
        <f t="shared" si="777"/>
        <v>3.3604283683636993E-3</v>
      </c>
      <c r="R934" s="17">
        <f t="shared" si="778"/>
        <v>-6.3240996844904362E-4</v>
      </c>
      <c r="S934" s="17">
        <f t="shared" si="779"/>
        <v>5.2966909547214058E-3</v>
      </c>
      <c r="T934" s="17">
        <f t="shared" si="780"/>
        <v>4.3579679577612218E-3</v>
      </c>
      <c r="U934" s="17">
        <f t="shared" si="781"/>
        <v>3.2101262977479728E-3</v>
      </c>
      <c r="V934" s="17">
        <f t="shared" si="782"/>
        <v>4.4617336623860027E-3</v>
      </c>
      <c r="W934" s="17">
        <f t="shared" si="783"/>
        <v>1.4981908638627139E-3</v>
      </c>
      <c r="X934" s="17">
        <f t="shared" si="784"/>
        <v>2.471517270480561E-3</v>
      </c>
      <c r="Y934" s="17">
        <f t="shared" si="785"/>
        <v>1.1288860869222539E-2</v>
      </c>
      <c r="Z934" s="17">
        <f t="shared" si="786"/>
        <v>-7.127416272439957E-4</v>
      </c>
      <c r="AA934" s="17">
        <f t="shared" si="787"/>
        <v>-3.2504310259408253E-2</v>
      </c>
      <c r="AB934" s="17">
        <f t="shared" si="788"/>
        <v>-6.3819609949313794E-3</v>
      </c>
      <c r="AC934" s="17">
        <f t="shared" si="789"/>
        <v>6.4100073812189962E-4</v>
      </c>
      <c r="AE934" s="17">
        <f t="shared" ca="1" si="790"/>
        <v>2.106608430646939E-2</v>
      </c>
      <c r="AF934" s="17">
        <f t="shared" ca="1" si="791"/>
        <v>2.4344777697393738E-4</v>
      </c>
      <c r="AG934" s="17">
        <f t="shared" ca="1" si="792"/>
        <v>3.09560543472851E-2</v>
      </c>
      <c r="AH934" s="17">
        <f t="shared" ca="1" si="793"/>
        <v>2.8396942197813191E-2</v>
      </c>
      <c r="AI934" s="17">
        <f t="shared" ca="1" si="794"/>
        <v>2.0864903502501697E-2</v>
      </c>
      <c r="AJ934" s="17">
        <f t="shared" ca="1" si="795"/>
        <v>2.8158360449848763E-2</v>
      </c>
      <c r="AK934" s="17">
        <f t="shared" ca="1" si="796"/>
        <v>2.4959317253101077E-2</v>
      </c>
      <c r="AL934" s="17">
        <f t="shared" ca="1" si="797"/>
        <v>3.5040766789070643E-2</v>
      </c>
      <c r="AM934" s="17">
        <f t="shared" ca="1" si="798"/>
        <v>5.0187960110688046E-3</v>
      </c>
      <c r="AN934" s="17">
        <f t="shared" ca="1" si="799"/>
        <v>-1.3057637712438064E-2</v>
      </c>
      <c r="AO934" s="17">
        <f t="shared" ca="1" si="800"/>
        <v>-3.9830075128820308E-2</v>
      </c>
      <c r="AP934" s="17">
        <f t="shared" ca="1" si="801"/>
        <v>-9.2171746214299577E-2</v>
      </c>
      <c r="AQ934" s="17">
        <f t="shared" ca="1" si="802"/>
        <v>6.8799718546606048E-3</v>
      </c>
      <c r="AS934" s="17">
        <f t="shared" ca="1" si="803"/>
        <v>3.3272819722764968E-2</v>
      </c>
      <c r="AT934" s="17">
        <f t="shared" ca="1" si="804"/>
        <v>4.2112397370674959E-3</v>
      </c>
      <c r="AU934" s="17">
        <f t="shared" ca="1" si="805"/>
        <v>4.6168979439328073E-2</v>
      </c>
      <c r="AV934" s="17">
        <f t="shared" ca="1" si="806"/>
        <v>3.9877546895472626E-2</v>
      </c>
      <c r="AW934" s="17">
        <f t="shared" ca="1" si="807"/>
        <v>3.2575984562828397E-2</v>
      </c>
      <c r="AX934" s="17">
        <f t="shared" ca="1" si="808"/>
        <v>4.0208610558022606E-2</v>
      </c>
      <c r="AY934" s="17">
        <f t="shared" ca="1" si="809"/>
        <v>2.726966357906635E-2</v>
      </c>
      <c r="AZ934" s="17">
        <f t="shared" ca="1" si="810"/>
        <v>3.4677235687408769E-2</v>
      </c>
      <c r="BA934" s="17">
        <f t="shared" ca="1" si="811"/>
        <v>5.9106712487115187E-2</v>
      </c>
      <c r="BB934" s="17">
        <f t="shared" ca="1" si="812"/>
        <v>9.032899966759711E-3</v>
      </c>
      <c r="BC934" s="17">
        <f t="shared" ca="1" si="813"/>
        <v>-3.5017310958215808E-2</v>
      </c>
      <c r="BD934" s="17">
        <f t="shared" ca="1" si="814"/>
        <v>5.3045224331842444E-3</v>
      </c>
      <c r="BE934" s="17">
        <f t="shared" ca="1" si="815"/>
        <v>3.2990304427167327E-3</v>
      </c>
      <c r="BG934" s="17">
        <f t="shared" ca="1" si="816"/>
        <v>2.8847072984224065E-2</v>
      </c>
      <c r="BH934" s="17">
        <f t="shared" ca="1" si="817"/>
        <v>-1.4864876890600121E-3</v>
      </c>
      <c r="BI934" s="17">
        <f t="shared" ca="1" si="818"/>
        <v>4.2874588800916325E-2</v>
      </c>
      <c r="BJ934" s="17">
        <f t="shared" ca="1" si="819"/>
        <v>3.7619129582134647E-2</v>
      </c>
      <c r="BK934" s="17">
        <f t="shared" ca="1" si="820"/>
        <v>2.9498696165154881E-2</v>
      </c>
      <c r="BL934" s="17">
        <f t="shared" ca="1" si="821"/>
        <v>3.6446745406200298E-2</v>
      </c>
      <c r="BM934" s="17">
        <f t="shared" ca="1" si="822"/>
        <v>2.5953888511531131E-2</v>
      </c>
      <c r="BN934" s="17">
        <f t="shared" ca="1" si="823"/>
        <v>3.6667013026667084E-2</v>
      </c>
      <c r="BO934" s="17">
        <f t="shared" ca="1" si="824"/>
        <v>4.116575926774857E-2</v>
      </c>
      <c r="BP934" s="17">
        <f t="shared" ca="1" si="825"/>
        <v>-1.4589347612642634E-2</v>
      </c>
      <c r="BQ934" s="17">
        <f t="shared" ca="1" si="826"/>
        <v>2.8984956546351803E-3</v>
      </c>
      <c r="BR934" s="17">
        <f t="shared" ca="1" si="827"/>
        <v>-9.6728134468827331E-2</v>
      </c>
      <c r="BS934" s="17">
        <f t="shared" ca="1" si="828"/>
        <v>1.3446526187745889E-3</v>
      </c>
      <c r="BX934">
        <f>IF('Macrobond Imports'!FG933="","",'Macrobond Imports'!FG933)</f>
        <v>189.255</v>
      </c>
      <c r="BY934">
        <f>IF('Macrobond Imports'!AI933="","",'Macrobond Imports'!AI933)</f>
        <v>150.02799999999999</v>
      </c>
      <c r="CA934" s="37">
        <f t="shared" ca="1" si="829"/>
        <v>-8.1049978878060869E-2</v>
      </c>
      <c r="CB934" s="37">
        <f t="shared" ca="1" si="830"/>
        <v>5.8462281101665514E-3</v>
      </c>
    </row>
    <row r="935" spans="1:80" x14ac:dyDescent="0.25">
      <c r="A935" s="10">
        <f>IF('Macrobond Imports'!A934="","",'Macrobond Imports'!A934)</f>
        <v>45536</v>
      </c>
      <c r="B935" s="9">
        <f>IF('Macrobond Imports'!B934="","",'Macrobond Imports'!B934)</f>
        <v>145.803</v>
      </c>
      <c r="C935" s="9">
        <f>IF('Macrobond Imports'!C934="","",'Macrobond Imports'!C934)</f>
        <v>143.34899999999999</v>
      </c>
      <c r="D935" s="9">
        <f>IF('Macrobond Imports'!Z934="","",'Macrobond Imports'!Z934)</f>
        <v>145.78399999999999</v>
      </c>
      <c r="E935" s="9">
        <f>IF('Macrobond Imports'!BH934="","",'Macrobond Imports'!BH934)</f>
        <v>144.44200000000001</v>
      </c>
      <c r="F935" s="9">
        <f>IF('Macrobond Imports'!BJ934="","",'Macrobond Imports'!BJ934)</f>
        <v>143.19200000000001</v>
      </c>
      <c r="G935" s="9">
        <f>IF('Macrobond Imports'!BK934="","",'Macrobond Imports'!BK934)</f>
        <v>144.714</v>
      </c>
      <c r="H935" s="9">
        <f>IF('Macrobond Imports'!BL934="","",'Macrobond Imports'!BL934)</f>
        <v>141.74199999999999</v>
      </c>
      <c r="I935" s="9">
        <f>IF('Macrobond Imports'!BS934="","",'Macrobond Imports'!BS934)</f>
        <v>133.29599999999999</v>
      </c>
      <c r="J935" s="9">
        <f>IF('Macrobond Imports'!AA934="","",'Macrobond Imports'!AA934)</f>
        <v>156.047</v>
      </c>
      <c r="K935" s="9">
        <f>IF('Macrobond Imports'!DF934="","",'Macrobond Imports'!DF934)</f>
        <v>253.012</v>
      </c>
      <c r="L935" s="9">
        <f>IF('Macrobond Imports'!EA934="","",'Macrobond Imports'!EA934)</f>
        <v>238.203</v>
      </c>
      <c r="M935" s="9">
        <f>IF('Macrobond Imports'!FA934="","",'Macrobond Imports'!FA934)</f>
        <v>226.744</v>
      </c>
      <c r="N935" s="9">
        <f>IF('Macrobond Imports'!FC934="","",'Macrobond Imports'!FC934)</f>
        <v>257.22899999999998</v>
      </c>
      <c r="P935" s="16">
        <f t="shared" si="776"/>
        <v>45536</v>
      </c>
      <c r="Q935" s="17">
        <f t="shared" si="777"/>
        <v>2.7095984430125508E-3</v>
      </c>
      <c r="R935" s="17">
        <f t="shared" si="778"/>
        <v>-3.1570968616788653E-3</v>
      </c>
      <c r="S935" s="17">
        <f t="shared" si="779"/>
        <v>5.3722285438433381E-3</v>
      </c>
      <c r="T935" s="17">
        <f t="shared" si="780"/>
        <v>4.394687434809752E-3</v>
      </c>
      <c r="U935" s="17">
        <f t="shared" si="781"/>
        <v>2.6116973231853358E-3</v>
      </c>
      <c r="V935" s="17">
        <f t="shared" si="782"/>
        <v>4.3863910828556563E-3</v>
      </c>
      <c r="W935" s="17">
        <f t="shared" si="783"/>
        <v>1.8346552259429494E-4</v>
      </c>
      <c r="X935" s="17">
        <f t="shared" si="784"/>
        <v>1.9242333132891698E-3</v>
      </c>
      <c r="Y935" s="17">
        <f t="shared" si="785"/>
        <v>1.3338268622599792E-2</v>
      </c>
      <c r="Z935" s="17">
        <f t="shared" si="786"/>
        <v>-8.4571070266880044E-3</v>
      </c>
      <c r="AA935" s="17">
        <f t="shared" si="787"/>
        <v>-2.4174122505161821E-2</v>
      </c>
      <c r="AB935" s="17">
        <f t="shared" si="788"/>
        <v>-4.2494520854535534E-2</v>
      </c>
      <c r="AC935" s="17">
        <f t="shared" si="789"/>
        <v>-1.343298068523735E-3</v>
      </c>
      <c r="AE935" s="17">
        <f t="shared" ca="1" si="790"/>
        <v>2.1429972538250297E-2</v>
      </c>
      <c r="AF935" s="17">
        <f t="shared" ca="1" si="791"/>
        <v>-1.2503099942134388E-2</v>
      </c>
      <c r="AG935" s="17">
        <f t="shared" ca="1" si="792"/>
        <v>3.7460859664104618E-2</v>
      </c>
      <c r="AH935" s="17">
        <f t="shared" ca="1" si="793"/>
        <v>3.3064175827319797E-2</v>
      </c>
      <c r="AI935" s="17">
        <f t="shared" ca="1" si="794"/>
        <v>2.1020507116169096E-2</v>
      </c>
      <c r="AJ935" s="17">
        <f t="shared" ca="1" si="795"/>
        <v>3.2771442029088771E-2</v>
      </c>
      <c r="AK935" s="17">
        <f t="shared" ca="1" si="796"/>
        <v>1.9389266861326471E-2</v>
      </c>
      <c r="AL935" s="17">
        <f t="shared" ca="1" si="797"/>
        <v>3.3919471312333638E-2</v>
      </c>
      <c r="AM935" s="17">
        <f t="shared" ca="1" si="798"/>
        <v>2.9992805422994984E-2</v>
      </c>
      <c r="AN935" s="17">
        <f t="shared" ca="1" si="799"/>
        <v>-2.6955515131470209E-2</v>
      </c>
      <c r="AO935" s="17">
        <f t="shared" ca="1" si="800"/>
        <v>-8.3524423651081814E-2</v>
      </c>
      <c r="AP935" s="17">
        <f t="shared" ca="1" si="801"/>
        <v>-0.1524190805139074</v>
      </c>
      <c r="AQ935" s="17">
        <f t="shared" ca="1" si="802"/>
        <v>5.3859472896333749E-3</v>
      </c>
      <c r="AS935" s="17">
        <f t="shared" ca="1" si="803"/>
        <v>2.6039288418358009E-2</v>
      </c>
      <c r="AT935" s="17">
        <f t="shared" ca="1" si="804"/>
        <v>4.1866841934190546E-4</v>
      </c>
      <c r="AU935" s="17">
        <f t="shared" ca="1" si="805"/>
        <v>3.7282637428979415E-2</v>
      </c>
      <c r="AV935" s="17">
        <f t="shared" ca="1" si="806"/>
        <v>3.3327072484683473E-2</v>
      </c>
      <c r="AW935" s="17">
        <f t="shared" ca="1" si="807"/>
        <v>2.4647917646151818E-2</v>
      </c>
      <c r="AX935" s="17">
        <f t="shared" ca="1" si="808"/>
        <v>3.4300401197078001E-2</v>
      </c>
      <c r="AY935" s="17">
        <f t="shared" ca="1" si="809"/>
        <v>2.4234901399851516E-2</v>
      </c>
      <c r="AZ935" s="17">
        <f t="shared" ca="1" si="810"/>
        <v>3.3263879154083131E-2</v>
      </c>
      <c r="BA935" s="17">
        <f t="shared" ca="1" si="811"/>
        <v>3.3574798835093178E-2</v>
      </c>
      <c r="BB935" s="17">
        <f t="shared" ca="1" si="812"/>
        <v>-2.1584408041968928E-2</v>
      </c>
      <c r="BC935" s="17">
        <f t="shared" ca="1" si="813"/>
        <v>-0.14262212460857926</v>
      </c>
      <c r="BD935" s="17">
        <f t="shared" ca="1" si="814"/>
        <v>-0.12895810181422362</v>
      </c>
      <c r="BE935" s="17">
        <f t="shared" ca="1" si="815"/>
        <v>-2.4841911859918575E-3</v>
      </c>
      <c r="BG935" s="17">
        <f t="shared" ca="1" si="816"/>
        <v>3.2053037924706818E-2</v>
      </c>
      <c r="BH935" s="17">
        <f t="shared" ca="1" si="817"/>
        <v>-9.0900431187624919E-3</v>
      </c>
      <c r="BI935" s="17">
        <f t="shared" ca="1" si="818"/>
        <v>5.1205742236628771E-2</v>
      </c>
      <c r="BJ935" s="17">
        <f t="shared" ca="1" si="819"/>
        <v>4.4272390408666151E-2</v>
      </c>
      <c r="BK935" s="17">
        <f t="shared" ca="1" si="820"/>
        <v>3.260776858237513E-2</v>
      </c>
      <c r="BL935" s="17">
        <f t="shared" ca="1" si="821"/>
        <v>4.2978282908649357E-2</v>
      </c>
      <c r="BM935" s="17">
        <f t="shared" ca="1" si="822"/>
        <v>2.1870286049476162E-2</v>
      </c>
      <c r="BN935" s="17">
        <f t="shared" ca="1" si="823"/>
        <v>3.5676834003813829E-2</v>
      </c>
      <c r="BO935" s="17">
        <f t="shared" ca="1" si="824"/>
        <v>7.5987665838090912E-2</v>
      </c>
      <c r="BP935" s="17">
        <f t="shared" ca="1" si="825"/>
        <v>-2.5317931397673021E-2</v>
      </c>
      <c r="BQ935" s="17">
        <f t="shared" ca="1" si="826"/>
        <v>-2.0249479337014265E-2</v>
      </c>
      <c r="BR935" s="17">
        <f t="shared" ca="1" si="827"/>
        <v>-0.17420675269209618</v>
      </c>
      <c r="BS935" s="17">
        <f t="shared" ca="1" si="828"/>
        <v>8.4661171754847331E-3</v>
      </c>
      <c r="BX935">
        <f>IF('Macrobond Imports'!FG934="","",'Macrobond Imports'!FG934)</f>
        <v>171.15700000000001</v>
      </c>
      <c r="BY935">
        <f>IF('Macrobond Imports'!AI934="","",'Macrobond Imports'!AI934)</f>
        <v>149.76499999999999</v>
      </c>
      <c r="CA935" s="37">
        <f t="shared" ca="1" si="829"/>
        <v>-0.22155364533588029</v>
      </c>
      <c r="CB935" s="37">
        <f t="shared" ca="1" si="830"/>
        <v>2.0138628699886141E-3</v>
      </c>
    </row>
    <row r="936" spans="1:80" x14ac:dyDescent="0.25">
      <c r="A936" s="10">
        <f>IF('Macrobond Imports'!A935="","",'Macrobond Imports'!A935)</f>
        <v>45566</v>
      </c>
      <c r="B936" s="9">
        <f>IF('Macrobond Imports'!B935="","",'Macrobond Imports'!B935)</f>
        <v>146.29400000000001</v>
      </c>
      <c r="C936" s="9">
        <f>IF('Macrobond Imports'!C935="","",'Macrobond Imports'!C935)</f>
        <v>143.72200000000001</v>
      </c>
      <c r="D936" s="9">
        <f>IF('Macrobond Imports'!Z935="","",'Macrobond Imports'!Z935)</f>
        <v>146.35499999999999</v>
      </c>
      <c r="E936" s="9">
        <f>IF('Macrobond Imports'!BH935="","",'Macrobond Imports'!BH935)</f>
        <v>144.91300000000001</v>
      </c>
      <c r="F936" s="9">
        <f>IF('Macrobond Imports'!BJ935="","",'Macrobond Imports'!BJ935)</f>
        <v>143.72900000000001</v>
      </c>
      <c r="G936" s="9">
        <f>IF('Macrobond Imports'!BK935="","",'Macrobond Imports'!BK935)</f>
        <v>145.131</v>
      </c>
      <c r="H936" s="9">
        <f>IF('Macrobond Imports'!BL935="","",'Macrobond Imports'!BL935)</f>
        <v>142.101</v>
      </c>
      <c r="I936" s="9">
        <f>IF('Macrobond Imports'!BS935="","",'Macrobond Imports'!BS935)</f>
        <v>133.59800000000001</v>
      </c>
      <c r="J936" s="9">
        <f>IF('Macrobond Imports'!AA935="","",'Macrobond Imports'!AA935)</f>
        <v>157.113</v>
      </c>
      <c r="K936" s="9">
        <f>IF('Macrobond Imports'!DF935="","",'Macrobond Imports'!DF935)</f>
        <v>254.126</v>
      </c>
      <c r="L936" s="9">
        <f>IF('Macrobond Imports'!EA935="","",'Macrobond Imports'!EA935)</f>
        <v>244.869</v>
      </c>
      <c r="M936" s="9">
        <f>IF('Macrobond Imports'!FA935="","",'Macrobond Imports'!FA935)</f>
        <v>230.43799999999999</v>
      </c>
      <c r="N936" s="9">
        <f>IF('Macrobond Imports'!FC935="","",'Macrobond Imports'!FC935)</f>
        <v>257.721</v>
      </c>
      <c r="P936" s="16">
        <f t="shared" si="776"/>
        <v>45566</v>
      </c>
      <c r="Q936" s="17">
        <f t="shared" si="777"/>
        <v>3.3675575948368675E-3</v>
      </c>
      <c r="R936" s="17">
        <f t="shared" si="778"/>
        <v>2.6020411722440517E-3</v>
      </c>
      <c r="S936" s="17">
        <f t="shared" si="779"/>
        <v>3.9167535532020903E-3</v>
      </c>
      <c r="T936" s="17">
        <f t="shared" si="780"/>
        <v>3.2608244139515907E-3</v>
      </c>
      <c r="U936" s="17">
        <f t="shared" si="781"/>
        <v>3.7502095089112508E-3</v>
      </c>
      <c r="V936" s="17">
        <f t="shared" si="782"/>
        <v>2.8815456693893626E-3</v>
      </c>
      <c r="W936" s="17">
        <f t="shared" si="783"/>
        <v>2.532770808934659E-3</v>
      </c>
      <c r="X936" s="17">
        <f t="shared" si="784"/>
        <v>2.2656343776259469E-3</v>
      </c>
      <c r="Y936" s="17">
        <f t="shared" si="785"/>
        <v>6.8312751927304127E-3</v>
      </c>
      <c r="Z936" s="17">
        <f t="shared" si="786"/>
        <v>4.4029532196101506E-3</v>
      </c>
      <c r="AA936" s="17">
        <f t="shared" si="787"/>
        <v>2.7984534199821054E-2</v>
      </c>
      <c r="AB936" s="17">
        <f t="shared" si="788"/>
        <v>1.6291500546872228E-2</v>
      </c>
      <c r="AC936" s="17">
        <f t="shared" si="789"/>
        <v>1.9126925813186535E-3</v>
      </c>
      <c r="AE936" s="17">
        <f t="shared" ca="1" si="790"/>
        <v>2.843605227453283E-2</v>
      </c>
      <c r="AF936" s="17">
        <f t="shared" ca="1" si="791"/>
        <v>2.1336531488815869E-3</v>
      </c>
      <c r="AG936" s="17">
        <f t="shared" ca="1" si="792"/>
        <v>4.1050190633357797E-2</v>
      </c>
      <c r="AH936" s="17">
        <f t="shared" ca="1" si="793"/>
        <v>3.5951216722427404E-2</v>
      </c>
      <c r="AI936" s="17">
        <f t="shared" ca="1" si="794"/>
        <v>2.8604757678985626E-2</v>
      </c>
      <c r="AJ936" s="17">
        <f t="shared" ca="1" si="795"/>
        <v>3.5318875731202626E-2</v>
      </c>
      <c r="AK936" s="17">
        <f t="shared" ca="1" si="796"/>
        <v>2.6459498114679514E-2</v>
      </c>
      <c r="AL936" s="17">
        <f t="shared" ca="1" si="797"/>
        <v>3.5755818460918354E-2</v>
      </c>
      <c r="AM936" s="17">
        <f t="shared" ca="1" si="798"/>
        <v>3.6659474653100821E-2</v>
      </c>
      <c r="AN936" s="17">
        <f t="shared" ca="1" si="799"/>
        <v>-1.3202550422093284E-2</v>
      </c>
      <c r="AO936" s="17">
        <f t="shared" ca="1" si="800"/>
        <v>-4.3330989217065241E-2</v>
      </c>
      <c r="AP936" s="17">
        <f t="shared" ca="1" si="801"/>
        <v>-9.9411822178798293E-2</v>
      </c>
      <c r="AQ936" s="17">
        <f t="shared" ca="1" si="802"/>
        <v>7.9944617623017855E-3</v>
      </c>
      <c r="AS936" s="17">
        <f t="shared" ca="1" si="803"/>
        <v>3.8409811571919805E-2</v>
      </c>
      <c r="AT936" s="17">
        <f t="shared" ca="1" si="804"/>
        <v>-4.7727313717462749E-3</v>
      </c>
      <c r="AU936" s="17">
        <f t="shared" ca="1" si="805"/>
        <v>5.9925541585456932E-2</v>
      </c>
      <c r="AV936" s="17">
        <f t="shared" ca="1" si="806"/>
        <v>4.9124820009008641E-2</v>
      </c>
      <c r="AW936" s="17">
        <f t="shared" ca="1" si="807"/>
        <v>3.8965898861050174E-2</v>
      </c>
      <c r="AX936" s="17">
        <f t="shared" ca="1" si="808"/>
        <v>4.793759993942337E-2</v>
      </c>
      <c r="AY936" s="17">
        <f t="shared" ca="1" si="809"/>
        <v>1.6982946575975433E-2</v>
      </c>
      <c r="AZ936" s="17">
        <f t="shared" ca="1" si="810"/>
        <v>2.6973057641179521E-2</v>
      </c>
      <c r="BA936" s="17">
        <f t="shared" ca="1" si="811"/>
        <v>0.13330149303238326</v>
      </c>
      <c r="BB936" s="17">
        <f t="shared" ca="1" si="812"/>
        <v>-1.9066994454407959E-2</v>
      </c>
      <c r="BC936" s="17">
        <f t="shared" ca="1" si="813"/>
        <v>-0.11277902181603383</v>
      </c>
      <c r="BD936" s="17">
        <f t="shared" ca="1" si="814"/>
        <v>-0.12599057663412971</v>
      </c>
      <c r="BE936" s="17">
        <f t="shared" ca="1" si="815"/>
        <v>4.8415224646265465E-3</v>
      </c>
      <c r="BG936" s="17">
        <f t="shared" ca="1" si="816"/>
        <v>2.9296697174651776E-2</v>
      </c>
      <c r="BH936" s="17">
        <f t="shared" ca="1" si="817"/>
        <v>-9.8485844301792191E-3</v>
      </c>
      <c r="BI936" s="17">
        <f t="shared" ca="1" si="818"/>
        <v>4.7634689078587922E-2</v>
      </c>
      <c r="BJ936" s="17">
        <f t="shared" ca="1" si="819"/>
        <v>4.0891825102940649E-2</v>
      </c>
      <c r="BK936" s="17">
        <f t="shared" ca="1" si="820"/>
        <v>2.9642144483015276E-2</v>
      </c>
      <c r="BL936" s="17">
        <f t="shared" ca="1" si="821"/>
        <v>3.9834190660492874E-2</v>
      </c>
      <c r="BM936" s="17">
        <f t="shared" ca="1" si="822"/>
        <v>1.7336802939495799E-2</v>
      </c>
      <c r="BN936" s="17">
        <f t="shared" ca="1" si="823"/>
        <v>3.0062925909307037E-2</v>
      </c>
      <c r="BO936" s="17">
        <f t="shared" ca="1" si="824"/>
        <v>8.1030212047288108E-2</v>
      </c>
      <c r="BP936" s="17">
        <f t="shared" ca="1" si="825"/>
        <v>-2.5716340270735216E-2</v>
      </c>
      <c r="BQ936" s="17">
        <f t="shared" ca="1" si="826"/>
        <v>-1.4820802068913341E-2</v>
      </c>
      <c r="BR936" s="17">
        <f t="shared" ca="1" si="827"/>
        <v>-0.16618328106873759</v>
      </c>
      <c r="BS936" s="17">
        <f t="shared" ca="1" si="828"/>
        <v>5.2901612994298297E-3</v>
      </c>
      <c r="BX936">
        <f>IF('Macrobond Imports'!FG935="","",'Macrobond Imports'!FG935)</f>
        <v>184.12700000000001</v>
      </c>
      <c r="BY936">
        <f>IF('Macrobond Imports'!AI935="","",'Macrobond Imports'!AI935)</f>
        <v>150.215</v>
      </c>
      <c r="CA936" s="37">
        <f t="shared" ca="1" si="829"/>
        <v>-0.14423617663052313</v>
      </c>
      <c r="CB936" s="37">
        <f t="shared" ca="1" si="830"/>
        <v>8.9952025586348405E-4</v>
      </c>
    </row>
    <row r="937" spans="1:80" x14ac:dyDescent="0.25">
      <c r="A937" s="10">
        <f>IF('Macrobond Imports'!A936="","",'Macrobond Imports'!A936)</f>
        <v>45597</v>
      </c>
      <c r="B937" s="9">
        <f>IF('Macrobond Imports'!B936="","",'Macrobond Imports'!B936)</f>
        <v>146.447</v>
      </c>
      <c r="C937" s="9">
        <f>IF('Macrobond Imports'!C936="","",'Macrobond Imports'!C936)</f>
        <v>144.37899999999999</v>
      </c>
      <c r="D937" s="9">
        <f>IF('Macrobond Imports'!Z936="","",'Macrobond Imports'!Z936)</f>
        <v>146.28700000000001</v>
      </c>
      <c r="E937" s="9">
        <f>IF('Macrobond Imports'!BH936="","",'Macrobond Imports'!BH936)</f>
        <v>144.90799999999999</v>
      </c>
      <c r="F937" s="9">
        <f>IF('Macrobond Imports'!BJ936="","",'Macrobond Imports'!BJ936)</f>
        <v>143.703</v>
      </c>
      <c r="G937" s="9">
        <f>IF('Macrobond Imports'!BK936="","",'Macrobond Imports'!BK936)</f>
        <v>145.315</v>
      </c>
      <c r="H937" s="9">
        <f>IF('Macrobond Imports'!BL936="","",'Macrobond Imports'!BL936)</f>
        <v>142.446</v>
      </c>
      <c r="I937" s="9">
        <f>IF('Macrobond Imports'!BS936="","",'Macrobond Imports'!BS936)</f>
        <v>133.767</v>
      </c>
      <c r="J937" s="9">
        <f>IF('Macrobond Imports'!AA936="","",'Macrobond Imports'!AA936)</f>
        <v>156.37899999999999</v>
      </c>
      <c r="K937" s="9">
        <f>IF('Macrobond Imports'!DF936="","",'Macrobond Imports'!DF936)</f>
        <v>254.31200000000001</v>
      </c>
      <c r="L937" s="9">
        <f>IF('Macrobond Imports'!EA936="","",'Macrobond Imports'!EA936)</f>
        <v>244.53299999999999</v>
      </c>
      <c r="M937" s="9">
        <f>IF('Macrobond Imports'!FA936="","",'Macrobond Imports'!FA936)</f>
        <v>229.25</v>
      </c>
      <c r="N937" s="9">
        <f>IF('Macrobond Imports'!FC936="","",'Macrobond Imports'!FC936)</f>
        <v>258.11500000000001</v>
      </c>
      <c r="P937" s="16">
        <f t="shared" si="776"/>
        <v>45597</v>
      </c>
      <c r="Q937" s="17">
        <f t="shared" si="777"/>
        <v>1.0458392005139316E-3</v>
      </c>
      <c r="R937" s="17">
        <f t="shared" si="778"/>
        <v>4.5713251972556712E-3</v>
      </c>
      <c r="S937" s="17">
        <f t="shared" si="779"/>
        <v>-4.6462368897537409E-4</v>
      </c>
      <c r="T937" s="17">
        <f t="shared" si="780"/>
        <v>-3.4503460697221655E-5</v>
      </c>
      <c r="U937" s="17">
        <f t="shared" si="781"/>
        <v>-1.8089599176229765E-4</v>
      </c>
      <c r="V937" s="17">
        <f t="shared" si="782"/>
        <v>1.2678201073512696E-3</v>
      </c>
      <c r="W937" s="17">
        <f t="shared" si="783"/>
        <v>2.4278506132962008E-3</v>
      </c>
      <c r="X937" s="17">
        <f t="shared" si="784"/>
        <v>1.2649889968412431E-3</v>
      </c>
      <c r="Y937" s="17">
        <f t="shared" si="785"/>
        <v>-4.6717967322882359E-3</v>
      </c>
      <c r="Z937" s="17">
        <f t="shared" si="786"/>
        <v>7.3192038595037978E-4</v>
      </c>
      <c r="AA937" s="17">
        <f t="shared" si="787"/>
        <v>-1.3721622581870374E-3</v>
      </c>
      <c r="AB937" s="17">
        <f t="shared" si="788"/>
        <v>-5.1553997170604715E-3</v>
      </c>
      <c r="AC937" s="17">
        <f t="shared" si="789"/>
        <v>1.5287850039384931E-3</v>
      </c>
      <c r="AE937" s="17">
        <f t="shared" ca="1" si="790"/>
        <v>2.8896820155409175E-2</v>
      </c>
      <c r="AF937" s="17">
        <f t="shared" ca="1" si="791"/>
        <v>1.0328684492277862E-2</v>
      </c>
      <c r="AG937" s="17">
        <f t="shared" ca="1" si="792"/>
        <v>3.7871854358668688E-2</v>
      </c>
      <c r="AH937" s="17">
        <f t="shared" ca="1" si="793"/>
        <v>3.3713315546931799E-2</v>
      </c>
      <c r="AI937" s="17">
        <f t="shared" ca="1" si="794"/>
        <v>2.7881692357211829E-2</v>
      </c>
      <c r="AJ937" s="17">
        <f t="shared" ca="1" si="795"/>
        <v>3.4454529275671941E-2</v>
      </c>
      <c r="AK937" s="17">
        <f t="shared" ca="1" si="796"/>
        <v>2.9539097565030037E-2</v>
      </c>
      <c r="AL937" s="17">
        <f t="shared" ca="1" si="797"/>
        <v>3.5821311589657956E-2</v>
      </c>
      <c r="AM937" s="17">
        <f t="shared" ca="1" si="798"/>
        <v>2.6223397623094336E-2</v>
      </c>
      <c r="AN937" s="17">
        <f t="shared" ca="1" si="799"/>
        <v>-5.9180849483633224E-3</v>
      </c>
      <c r="AO937" s="17">
        <f t="shared" ca="1" si="800"/>
        <v>-2.0904570096975439E-2</v>
      </c>
      <c r="AP937" s="17">
        <f t="shared" ca="1" si="801"/>
        <v>-8.5272183895204301E-2</v>
      </c>
      <c r="AQ937" s="17">
        <f t="shared" ca="1" si="802"/>
        <v>1.2310962600401654E-2</v>
      </c>
      <c r="AS937" s="17">
        <f t="shared" ca="1" si="803"/>
        <v>2.8861146429360662E-2</v>
      </c>
      <c r="AT937" s="17">
        <f t="shared" ca="1" si="804"/>
        <v>1.6118439392746708E-2</v>
      </c>
      <c r="AU937" s="17">
        <f t="shared" ca="1" si="805"/>
        <v>3.5836055712763937E-2</v>
      </c>
      <c r="AV937" s="17">
        <f t="shared" ca="1" si="806"/>
        <v>3.0891846084359464E-2</v>
      </c>
      <c r="AW937" s="17">
        <f t="shared" ca="1" si="807"/>
        <v>2.4989431362359982E-2</v>
      </c>
      <c r="AX937" s="17">
        <f t="shared" ca="1" si="808"/>
        <v>3.467241766235829E-2</v>
      </c>
      <c r="AY937" s="17">
        <f t="shared" ca="1" si="809"/>
        <v>2.0764342808499814E-2</v>
      </c>
      <c r="AZ937" s="17">
        <f t="shared" ca="1" si="810"/>
        <v>2.2037907389926392E-2</v>
      </c>
      <c r="BA937" s="17">
        <f t="shared" ca="1" si="811"/>
        <v>6.3432202958427109E-2</v>
      </c>
      <c r="BB937" s="17">
        <f t="shared" ca="1" si="812"/>
        <v>-1.3382171902016182E-2</v>
      </c>
      <c r="BC937" s="17">
        <f t="shared" ca="1" si="813"/>
        <v>7.0483440363249272E-3</v>
      </c>
      <c r="BD937" s="17">
        <f t="shared" ca="1" si="814"/>
        <v>-0.12166693219901592</v>
      </c>
      <c r="BE937" s="17">
        <f t="shared" ca="1" si="815"/>
        <v>8.4123151832431464E-3</v>
      </c>
      <c r="BG937" s="17">
        <f t="shared" ca="1" si="816"/>
        <v>3.1064623519914347E-2</v>
      </c>
      <c r="BH937" s="17">
        <f t="shared" ca="1" si="817"/>
        <v>1.0147295072498563E-2</v>
      </c>
      <c r="BI937" s="17">
        <f t="shared" ca="1" si="818"/>
        <v>4.098969700544175E-2</v>
      </c>
      <c r="BJ937" s="17">
        <f t="shared" ca="1" si="819"/>
        <v>3.5374948519013349E-2</v>
      </c>
      <c r="BK937" s="17">
        <f t="shared" ca="1" si="820"/>
        <v>2.877571474810936E-2</v>
      </c>
      <c r="BL937" s="17">
        <f t="shared" ca="1" si="821"/>
        <v>3.743682118925773E-2</v>
      </c>
      <c r="BM937" s="17">
        <f t="shared" ca="1" si="822"/>
        <v>2.4011837348765663E-2</v>
      </c>
      <c r="BN937" s="17">
        <f t="shared" ca="1" si="823"/>
        <v>2.8338152937035233E-2</v>
      </c>
      <c r="BO937" s="17">
        <f t="shared" ca="1" si="824"/>
        <v>6.1267254007316696E-2</v>
      </c>
      <c r="BP937" s="17">
        <f t="shared" ca="1" si="825"/>
        <v>-2.2375792581610376E-3</v>
      </c>
      <c r="BQ937" s="17">
        <f t="shared" ca="1" si="826"/>
        <v>-1.4208835998592906E-2</v>
      </c>
      <c r="BR937" s="17">
        <f t="shared" ca="1" si="827"/>
        <v>-6.0323350687619515E-2</v>
      </c>
      <c r="BS937" s="17">
        <f t="shared" ca="1" si="828"/>
        <v>5.8524236237860183E-3</v>
      </c>
      <c r="BX937">
        <f>IF('Macrobond Imports'!FG936="","",'Macrobond Imports'!FG936)</f>
        <v>178.63800000000001</v>
      </c>
      <c r="BY937">
        <f>IF('Macrobond Imports'!AI936="","",'Macrobond Imports'!AI936)</f>
        <v>149.80799999999999</v>
      </c>
      <c r="CA937" s="37">
        <f t="shared" ca="1" si="829"/>
        <v>-0.12329210836277971</v>
      </c>
      <c r="CB937" s="37">
        <f t="shared" ca="1" si="830"/>
        <v>-1.273341822278784E-3</v>
      </c>
    </row>
    <row r="938" spans="1:80" x14ac:dyDescent="0.25">
      <c r="A938" s="10">
        <f>IF('Macrobond Imports'!A937="","",'Macrobond Imports'!A937)</f>
        <v>45627</v>
      </c>
      <c r="B938" s="9">
        <f>IF('Macrobond Imports'!B937="","",'Macrobond Imports'!B937)</f>
        <v>147.05199999999999</v>
      </c>
      <c r="C938" s="9">
        <f>IF('Macrobond Imports'!C937="","",'Macrobond Imports'!C937)</f>
        <v>145.08199999999999</v>
      </c>
      <c r="D938" s="9">
        <f>IF('Macrobond Imports'!Z937="","",'Macrobond Imports'!Z937)</f>
        <v>146.858</v>
      </c>
      <c r="E938" s="9">
        <f>IF('Macrobond Imports'!BH937="","",'Macrobond Imports'!BH937)</f>
        <v>145.369</v>
      </c>
      <c r="F938" s="9">
        <f>IF('Macrobond Imports'!BJ937="","",'Macrobond Imports'!BJ937)</f>
        <v>144.315</v>
      </c>
      <c r="G938" s="9">
        <f>IF('Macrobond Imports'!BK937="","",'Macrobond Imports'!BK937)</f>
        <v>145.767</v>
      </c>
      <c r="H938" s="9">
        <f>IF('Macrobond Imports'!BL937="","",'Macrobond Imports'!BL937)</f>
        <v>143.065</v>
      </c>
      <c r="I938" s="9">
        <f>IF('Macrobond Imports'!BS937="","",'Macrobond Imports'!BS937)</f>
        <v>134.19</v>
      </c>
      <c r="J938" s="9">
        <f>IF('Macrobond Imports'!AA937="","",'Macrobond Imports'!AA937)</f>
        <v>156.88800000000001</v>
      </c>
      <c r="K938" s="9">
        <f>IF('Macrobond Imports'!DF937="","",'Macrobond Imports'!DF937)</f>
        <v>254.85499999999999</v>
      </c>
      <c r="L938" s="9">
        <f>IF('Macrobond Imports'!EA937="","",'Macrobond Imports'!EA937)</f>
        <v>251.803</v>
      </c>
      <c r="M938" s="9">
        <f>IF('Macrobond Imports'!FA937="","",'Macrobond Imports'!FA937)</f>
        <v>232.31399999999999</v>
      </c>
      <c r="N938" s="9">
        <f>IF('Macrobond Imports'!FC937="","",'Macrobond Imports'!FC937)</f>
        <v>257.928</v>
      </c>
      <c r="P938" s="16">
        <f t="shared" si="776"/>
        <v>45627</v>
      </c>
      <c r="Q938" s="17">
        <f t="shared" si="777"/>
        <v>4.1311873920257813E-3</v>
      </c>
      <c r="R938" s="17">
        <f t="shared" si="778"/>
        <v>4.8691291669842318E-3</v>
      </c>
      <c r="S938" s="17">
        <f t="shared" si="779"/>
        <v>3.9032860062753194E-3</v>
      </c>
      <c r="T938" s="17">
        <f t="shared" si="780"/>
        <v>3.1813288431281617E-3</v>
      </c>
      <c r="U938" s="17">
        <f t="shared" si="781"/>
        <v>4.2587837414667096E-3</v>
      </c>
      <c r="V938" s="17">
        <f t="shared" si="782"/>
        <v>3.1104841207032496E-3</v>
      </c>
      <c r="W938" s="17">
        <f t="shared" si="783"/>
        <v>4.3455063673252248E-3</v>
      </c>
      <c r="X938" s="17">
        <f t="shared" si="784"/>
        <v>3.1622148960506191E-3</v>
      </c>
      <c r="Y938" s="17">
        <f t="shared" si="785"/>
        <v>3.2549127440386627E-3</v>
      </c>
      <c r="Z938" s="17">
        <f t="shared" si="786"/>
        <v>2.135172543961561E-3</v>
      </c>
      <c r="AA938" s="17">
        <f t="shared" si="787"/>
        <v>2.973013867248997E-2</v>
      </c>
      <c r="AB938" s="17">
        <f t="shared" si="788"/>
        <v>1.3365321701199528E-2</v>
      </c>
      <c r="AC938" s="17">
        <f t="shared" si="789"/>
        <v>-7.244832729598194E-4</v>
      </c>
      <c r="AE938" s="17">
        <f t="shared" ca="1" si="790"/>
        <v>3.437554953750932E-2</v>
      </c>
      <c r="AF938" s="17">
        <f t="shared" ca="1" si="791"/>
        <v>1.7640828522729635E-2</v>
      </c>
      <c r="AG938" s="17">
        <f t="shared" ca="1" si="792"/>
        <v>4.2670112461660636E-2</v>
      </c>
      <c r="AH938" s="17">
        <f t="shared" ca="1" si="793"/>
        <v>3.7327491472691099E-2</v>
      </c>
      <c r="AI938" s="17">
        <f t="shared" ca="1" si="794"/>
        <v>3.3693620130218926E-2</v>
      </c>
      <c r="AJ938" s="17">
        <f t="shared" ca="1" si="795"/>
        <v>3.7842109759917975E-2</v>
      </c>
      <c r="AK938" s="17">
        <f t="shared" ca="1" si="796"/>
        <v>3.2259693781837573E-2</v>
      </c>
      <c r="AL938" s="17">
        <f t="shared" ca="1" si="797"/>
        <v>3.5680381578642617E-2</v>
      </c>
      <c r="AM938" s="17">
        <f t="shared" ca="1" si="798"/>
        <v>4.3304782678087017E-2</v>
      </c>
      <c r="AN938" s="17">
        <f t="shared" ca="1" si="799"/>
        <v>9.7405020286167598E-4</v>
      </c>
      <c r="AO938" s="17">
        <f t="shared" ca="1" si="800"/>
        <v>4.7821364814760736E-2</v>
      </c>
      <c r="AP938" s="17">
        <f t="shared" ca="1" si="801"/>
        <v>-4.4164115730226161E-2</v>
      </c>
      <c r="AQ938" s="17">
        <f t="shared" ca="1" si="802"/>
        <v>9.8942447367080799E-3</v>
      </c>
      <c r="AS938" s="17">
        <f t="shared" ca="1" si="803"/>
        <v>3.4708227229621968E-2</v>
      </c>
      <c r="AT938" s="17">
        <f t="shared" ca="1" si="804"/>
        <v>4.9241512178634927E-2</v>
      </c>
      <c r="AU938" s="17">
        <f t="shared" ca="1" si="805"/>
        <v>2.9795498455025937E-2</v>
      </c>
      <c r="AV938" s="17">
        <f t="shared" ca="1" si="806"/>
        <v>2.5919391724486873E-2</v>
      </c>
      <c r="AW938" s="17">
        <f t="shared" ca="1" si="807"/>
        <v>3.1741440738616289E-2</v>
      </c>
      <c r="AX938" s="17">
        <f t="shared" ca="1" si="808"/>
        <v>2.9424905979279936E-2</v>
      </c>
      <c r="AY938" s="17">
        <f t="shared" ca="1" si="809"/>
        <v>3.7861426404581566E-2</v>
      </c>
      <c r="AZ938" s="17">
        <f t="shared" ca="1" si="810"/>
        <v>2.7098613756553203E-2</v>
      </c>
      <c r="BA938" s="17">
        <f t="shared" ca="1" si="811"/>
        <v>2.1732508560038832E-2</v>
      </c>
      <c r="BB938" s="17">
        <f t="shared" ca="1" si="812"/>
        <v>2.9456867626484584E-2</v>
      </c>
      <c r="BC938" s="17">
        <f t="shared" ca="1" si="813"/>
        <v>0.24869016988188397</v>
      </c>
      <c r="BD938" s="17">
        <f t="shared" ca="1" si="814"/>
        <v>0.10194093168889395</v>
      </c>
      <c r="BE938" s="17">
        <f t="shared" ca="1" si="815"/>
        <v>1.0914078633523561E-2</v>
      </c>
      <c r="BG938" s="17">
        <f t="shared" ca="1" si="816"/>
        <v>3.0364640885595318E-2</v>
      </c>
      <c r="BH938" s="17">
        <f t="shared" ca="1" si="817"/>
        <v>2.4539309379609131E-2</v>
      </c>
      <c r="BI938" s="17">
        <f t="shared" ca="1" si="818"/>
        <v>3.3532288150650347E-2</v>
      </c>
      <c r="BJ938" s="17">
        <f t="shared" ca="1" si="819"/>
        <v>2.9616570212392501E-2</v>
      </c>
      <c r="BK938" s="17">
        <f t="shared" ca="1" si="820"/>
        <v>2.8188561890309716E-2</v>
      </c>
      <c r="BL938" s="17">
        <f t="shared" ca="1" si="821"/>
        <v>3.1859774027767296E-2</v>
      </c>
      <c r="BM938" s="17">
        <f t="shared" ca="1" si="822"/>
        <v>3.1025652319187413E-2</v>
      </c>
      <c r="BN938" s="17">
        <f t="shared" ca="1" si="823"/>
        <v>3.0176634332130803E-2</v>
      </c>
      <c r="BO938" s="17">
        <f t="shared" ca="1" si="824"/>
        <v>2.7636595299241673E-2</v>
      </c>
      <c r="BP938" s="17">
        <f t="shared" ca="1" si="825"/>
        <v>3.6118027076148529E-3</v>
      </c>
      <c r="BQ938" s="17">
        <f t="shared" ca="1" si="826"/>
        <v>3.4697697337479294E-2</v>
      </c>
      <c r="BR938" s="17">
        <f t="shared" ca="1" si="827"/>
        <v>-2.0287429484087349E-2</v>
      </c>
      <c r="BS938" s="17">
        <f t="shared" ca="1" si="828"/>
        <v>4.1925984538953021E-3</v>
      </c>
      <c r="BX938">
        <f>IF('Macrobond Imports'!FG937="","",'Macrobond Imports'!FG937)</f>
        <v>192.887</v>
      </c>
      <c r="BY938">
        <f>IF('Macrobond Imports'!AI937="","",'Macrobond Imports'!AI937)</f>
        <v>153.42599999999999</v>
      </c>
      <c r="CA938" s="37">
        <f t="shared" ca="1" si="829"/>
        <v>2.4996944463633763E-2</v>
      </c>
      <c r="CB938" s="37">
        <f t="shared" ca="1" si="830"/>
        <v>2.955959227223004E-2</v>
      </c>
    </row>
    <row r="939" spans="1:80" x14ac:dyDescent="0.25">
      <c r="A939" s="10">
        <f>IF('Macrobond Imports'!A938="","",'Macrobond Imports'!A938)</f>
        <v>45658</v>
      </c>
      <c r="B939" s="9">
        <f>IF('Macrobond Imports'!B938="","",'Macrobond Imports'!B938)</f>
        <v>147.97499999999999</v>
      </c>
      <c r="C939" s="9">
        <f>IF('Macrobond Imports'!C938="","",'Macrobond Imports'!C938)</f>
        <v>145.911</v>
      </c>
      <c r="D939" s="9">
        <f>IF('Macrobond Imports'!Z938="","",'Macrobond Imports'!Z938)</f>
        <v>147.81</v>
      </c>
      <c r="E939" s="9">
        <f>IF('Macrobond Imports'!BH938="","",'Macrobond Imports'!BH938)</f>
        <v>146.179</v>
      </c>
      <c r="F939" s="9">
        <f>IF('Macrobond Imports'!BJ938="","",'Macrobond Imports'!BJ938)</f>
        <v>145.208</v>
      </c>
      <c r="G939" s="9">
        <f>IF('Macrobond Imports'!BK938="","",'Macrobond Imports'!BK938)</f>
        <v>146.59899999999999</v>
      </c>
      <c r="H939" s="9">
        <f>IF('Macrobond Imports'!BL938="","",'Macrobond Imports'!BL938)</f>
        <v>143.81700000000001</v>
      </c>
      <c r="I939" s="9">
        <f>IF('Macrobond Imports'!BS938="","",'Macrobond Imports'!BS938)</f>
        <v>134.75200000000001</v>
      </c>
      <c r="J939" s="9">
        <f>IF('Macrobond Imports'!AA938="","",'Macrobond Imports'!AA938)</f>
        <v>158.54</v>
      </c>
      <c r="K939" s="9">
        <f>IF('Macrobond Imports'!DF938="","",'Macrobond Imports'!DF938)</f>
        <v>256.84199999999998</v>
      </c>
      <c r="L939" s="9">
        <f>IF('Macrobond Imports'!EA938="","",'Macrobond Imports'!EA938)</f>
        <v>265.72699999999998</v>
      </c>
      <c r="M939" s="9">
        <f>IF('Macrobond Imports'!FA938="","",'Macrobond Imports'!FA938)</f>
        <v>238.06100000000001</v>
      </c>
      <c r="N939" s="9">
        <f>IF('Macrobond Imports'!FC938="","",'Macrobond Imports'!FC938)</f>
        <v>258.90899999999999</v>
      </c>
      <c r="P939" s="16">
        <f t="shared" si="776"/>
        <v>45658</v>
      </c>
      <c r="Q939" s="17">
        <f t="shared" si="777"/>
        <v>6.2766912384735196E-3</v>
      </c>
      <c r="R939" s="17">
        <f t="shared" si="778"/>
        <v>5.71401000813343E-3</v>
      </c>
      <c r="S939" s="17">
        <f t="shared" si="779"/>
        <v>6.4824524370479253E-3</v>
      </c>
      <c r="T939" s="17">
        <f t="shared" si="780"/>
        <v>5.5720270484078682E-3</v>
      </c>
      <c r="U939" s="17">
        <f t="shared" si="781"/>
        <v>6.1878529605376986E-3</v>
      </c>
      <c r="V939" s="17">
        <f t="shared" si="782"/>
        <v>5.7077390630251301E-3</v>
      </c>
      <c r="W939" s="17">
        <f t="shared" si="783"/>
        <v>5.2563520078285908E-3</v>
      </c>
      <c r="X939" s="17">
        <f t="shared" si="784"/>
        <v>4.1880915120353635E-3</v>
      </c>
      <c r="Y939" s="17">
        <f t="shared" si="785"/>
        <v>1.0529804701443046E-2</v>
      </c>
      <c r="Z939" s="17">
        <f t="shared" si="786"/>
        <v>7.796590217967081E-3</v>
      </c>
      <c r="AA939" s="17">
        <f t="shared" si="787"/>
        <v>5.5297196617990929E-2</v>
      </c>
      <c r="AB939" s="17">
        <f t="shared" si="788"/>
        <v>2.4738070025913217E-2</v>
      </c>
      <c r="AC939" s="17">
        <f t="shared" si="789"/>
        <v>3.8033869917186713E-3</v>
      </c>
      <c r="AE939" s="17">
        <f t="shared" ca="1" si="790"/>
        <v>3.7867523285826543E-2</v>
      </c>
      <c r="AF939" s="17">
        <f t="shared" ca="1" si="791"/>
        <v>2.3599233936876907E-2</v>
      </c>
      <c r="AG939" s="17">
        <f t="shared" ca="1" si="792"/>
        <v>4.4985047402914091E-2</v>
      </c>
      <c r="AH939" s="17">
        <f t="shared" ca="1" si="793"/>
        <v>3.9096098209398633E-2</v>
      </c>
      <c r="AI939" s="17">
        <f t="shared" ca="1" si="794"/>
        <v>3.6918550679101214E-2</v>
      </c>
      <c r="AJ939" s="17">
        <f t="shared" ca="1" si="795"/>
        <v>3.99895007165052E-2</v>
      </c>
      <c r="AK939" s="17">
        <f t="shared" ca="1" si="796"/>
        <v>3.4200818345905715E-2</v>
      </c>
      <c r="AL939" s="17">
        <f t="shared" ca="1" si="797"/>
        <v>3.5160361052429367E-2</v>
      </c>
      <c r="AM939" s="17">
        <f t="shared" ca="1" si="798"/>
        <v>5.3379931697075111E-2</v>
      </c>
      <c r="AN939" s="17">
        <f t="shared" ca="1" si="799"/>
        <v>9.6982800982801098E-3</v>
      </c>
      <c r="AO939" s="17">
        <f t="shared" ca="1" si="800"/>
        <v>8.6400320531165864E-2</v>
      </c>
      <c r="AP939" s="17">
        <f t="shared" ca="1" si="801"/>
        <v>-9.6637047390840669E-3</v>
      </c>
      <c r="AQ939" s="17">
        <f t="shared" ca="1" si="802"/>
        <v>1.0293790557651672E-2</v>
      </c>
      <c r="AS939" s="17">
        <f t="shared" ca="1" si="803"/>
        <v>4.6760524213020682E-2</v>
      </c>
      <c r="AT939" s="17">
        <f t="shared" ca="1" si="804"/>
        <v>6.2329220005149732E-2</v>
      </c>
      <c r="AU939" s="17">
        <f t="shared" ca="1" si="805"/>
        <v>4.0363271814394253E-2</v>
      </c>
      <c r="AV939" s="17">
        <f t="shared" ca="1" si="806"/>
        <v>3.5405713053868748E-2</v>
      </c>
      <c r="AW939" s="17">
        <f t="shared" ca="1" si="807"/>
        <v>4.1800494481063488E-2</v>
      </c>
      <c r="AX939" s="17">
        <f t="shared" ca="1" si="808"/>
        <v>4.1078027564680708E-2</v>
      </c>
      <c r="AY939" s="17">
        <f t="shared" ca="1" si="809"/>
        <v>4.9185703364889255E-2</v>
      </c>
      <c r="AZ939" s="17">
        <f t="shared" ca="1" si="810"/>
        <v>3.500167409138033E-2</v>
      </c>
      <c r="BA939" s="17">
        <f t="shared" ca="1" si="811"/>
        <v>3.6828508560669659E-2</v>
      </c>
      <c r="BB939" s="17">
        <f t="shared" ca="1" si="812"/>
        <v>4.3440693105411876E-2</v>
      </c>
      <c r="BC939" s="17">
        <f t="shared" ca="1" si="813"/>
        <v>0.38677980054495431</v>
      </c>
      <c r="BD939" s="17">
        <f t="shared" ca="1" si="814"/>
        <v>0.13903383544793013</v>
      </c>
      <c r="BE939" s="17">
        <f t="shared" ca="1" si="815"/>
        <v>1.8566428718712613E-2</v>
      </c>
      <c r="BG939" s="17">
        <f t="shared" ca="1" si="816"/>
        <v>4.2576807102942649E-2</v>
      </c>
      <c r="BH939" s="17">
        <f t="shared" ca="1" si="817"/>
        <v>2.8231009068345747E-2</v>
      </c>
      <c r="BI939" s="17">
        <f t="shared" ca="1" si="818"/>
        <v>5.0098854548222604E-2</v>
      </c>
      <c r="BJ939" s="17">
        <f t="shared" ca="1" si="819"/>
        <v>4.2242693591056035E-2</v>
      </c>
      <c r="BK939" s="17">
        <f t="shared" ca="1" si="820"/>
        <v>4.0382231289253223E-2</v>
      </c>
      <c r="BL939" s="17">
        <f t="shared" ca="1" si="821"/>
        <v>4.4502182647695232E-2</v>
      </c>
      <c r="BM939" s="17">
        <f t="shared" ca="1" si="822"/>
        <v>3.2958841442103148E-2</v>
      </c>
      <c r="BN939" s="17">
        <f t="shared" ca="1" si="823"/>
        <v>3.0979550672739942E-2</v>
      </c>
      <c r="BO939" s="17">
        <f t="shared" ca="1" si="824"/>
        <v>8.3992295530898264E-2</v>
      </c>
      <c r="BP939" s="17">
        <f t="shared" ca="1" si="825"/>
        <v>1.1704213293819654E-2</v>
      </c>
      <c r="BQ939" s="17">
        <f t="shared" ca="1" si="826"/>
        <v>0.10922501376648541</v>
      </c>
      <c r="BR939" s="17">
        <f t="shared" ca="1" si="827"/>
        <v>-2.2393544972518775E-3</v>
      </c>
      <c r="BS939" s="17">
        <f t="shared" ca="1" si="828"/>
        <v>1.1680701093516488E-2</v>
      </c>
      <c r="BX939">
        <f>IF('Macrobond Imports'!FG938="","",'Macrobond Imports'!FG938)</f>
        <v>216.53100000000001</v>
      </c>
      <c r="BY939">
        <f>IF('Macrobond Imports'!AI938="","",'Macrobond Imports'!AI938)</f>
        <v>154.37700000000001</v>
      </c>
      <c r="CA939" s="37">
        <f t="shared" ca="1" si="829"/>
        <v>8.111441196295277E-2</v>
      </c>
      <c r="CB939" s="37">
        <f t="shared" ca="1" si="830"/>
        <v>3.6323724876817565E-2</v>
      </c>
    </row>
    <row r="940" spans="1:80" x14ac:dyDescent="0.25">
      <c r="A940" s="10">
        <f>IF('Macrobond Imports'!A939="","",'Macrobond Imports'!A939)</f>
        <v>45689</v>
      </c>
      <c r="B940" s="9">
        <f>IF('Macrobond Imports'!B939="","",'Macrobond Imports'!B939)</f>
        <v>148.233</v>
      </c>
      <c r="C940" s="9">
        <f>IF('Macrobond Imports'!C939="","",'Macrobond Imports'!C939)</f>
        <v>146.31399999999999</v>
      </c>
      <c r="D940" s="9">
        <f>IF('Macrobond Imports'!Z939="","",'Macrobond Imports'!Z939)</f>
        <v>148.017</v>
      </c>
      <c r="E940" s="9">
        <f>IF('Macrobond Imports'!BH939="","",'Macrobond Imports'!BH939)</f>
        <v>146.429</v>
      </c>
      <c r="F940" s="9">
        <f>IF('Macrobond Imports'!BJ939="","",'Macrobond Imports'!BJ939)</f>
        <v>145.339</v>
      </c>
      <c r="G940" s="9">
        <f>IF('Macrobond Imports'!BK939="","",'Macrobond Imports'!BK939)</f>
        <v>146.97200000000001</v>
      </c>
      <c r="H940" s="9">
        <f>IF('Macrobond Imports'!BL939="","",'Macrobond Imports'!BL939)</f>
        <v>144.37700000000001</v>
      </c>
      <c r="I940" s="9">
        <f>IF('Macrobond Imports'!BS939="","",'Macrobond Imports'!BS939)</f>
        <v>135.31800000000001</v>
      </c>
      <c r="J940" s="9">
        <f>IF('Macrobond Imports'!AA939="","",'Macrobond Imports'!AA939)</f>
        <v>157.4</v>
      </c>
      <c r="K940" s="9">
        <f>IF('Macrobond Imports'!DF939="","",'Macrobond Imports'!DF939)</f>
        <v>257.79399999999998</v>
      </c>
      <c r="L940" s="9">
        <f>IF('Macrobond Imports'!EA939="","",'Macrobond Imports'!EA939)</f>
        <v>266.57600000000002</v>
      </c>
      <c r="M940" s="9">
        <f>IF('Macrobond Imports'!FA939="","",'Macrobond Imports'!FA939)</f>
        <v>237.60400000000001</v>
      </c>
      <c r="N940" s="9">
        <f>IF('Macrobond Imports'!FC939="","",'Macrobond Imports'!FC939)</f>
        <v>259.67599999999999</v>
      </c>
      <c r="P940" s="16">
        <f t="shared" si="776"/>
        <v>45689</v>
      </c>
      <c r="Q940" s="17">
        <f t="shared" si="777"/>
        <v>1.7435377597567747E-3</v>
      </c>
      <c r="R940" s="17">
        <f t="shared" si="778"/>
        <v>2.7619576317068351E-3</v>
      </c>
      <c r="S940" s="17">
        <f t="shared" si="779"/>
        <v>1.4004465191799209E-3</v>
      </c>
      <c r="T940" s="17">
        <f t="shared" si="780"/>
        <v>1.710231975865284E-3</v>
      </c>
      <c r="U940" s="17">
        <f t="shared" si="781"/>
        <v>9.0215415128636067E-4</v>
      </c>
      <c r="V940" s="17">
        <f t="shared" si="782"/>
        <v>2.5443556913760101E-3</v>
      </c>
      <c r="W940" s="17">
        <f t="shared" si="783"/>
        <v>3.8938373071333299E-3</v>
      </c>
      <c r="X940" s="17">
        <f t="shared" si="784"/>
        <v>4.2003087152695517E-3</v>
      </c>
      <c r="Y940" s="17">
        <f t="shared" si="785"/>
        <v>-7.190614355998437E-3</v>
      </c>
      <c r="Z940" s="17">
        <f t="shared" si="786"/>
        <v>3.7065588961306961E-3</v>
      </c>
      <c r="AA940" s="17">
        <f t="shared" si="787"/>
        <v>3.195008410888045E-3</v>
      </c>
      <c r="AB940" s="17">
        <f t="shared" si="788"/>
        <v>-1.9196760494158971E-3</v>
      </c>
      <c r="AC940" s="17">
        <f t="shared" si="789"/>
        <v>2.9624308154603263E-3</v>
      </c>
      <c r="AE940" s="17">
        <f t="shared" ca="1" si="790"/>
        <v>3.4020201456513854E-2</v>
      </c>
      <c r="AF940" s="17">
        <f t="shared" ca="1" si="791"/>
        <v>1.6704884997567948E-2</v>
      </c>
      <c r="AG940" s="17">
        <f t="shared" ca="1" si="792"/>
        <v>4.2424626566098356E-2</v>
      </c>
      <c r="AH940" s="17">
        <f t="shared" ca="1" si="793"/>
        <v>3.7186833735895597E-2</v>
      </c>
      <c r="AI940" s="17">
        <f t="shared" ca="1" si="794"/>
        <v>3.2545219454666707E-2</v>
      </c>
      <c r="AJ940" s="17">
        <f t="shared" ca="1" si="795"/>
        <v>3.8480561875556374E-2</v>
      </c>
      <c r="AK940" s="17">
        <f t="shared" ca="1" si="796"/>
        <v>3.1912916690491233E-2</v>
      </c>
      <c r="AL940" s="17">
        <f t="shared" ca="1" si="797"/>
        <v>3.5602222460318744E-2</v>
      </c>
      <c r="AM940" s="17">
        <f t="shared" ca="1" si="798"/>
        <v>4.2950476417657368E-2</v>
      </c>
      <c r="AN940" s="17">
        <f t="shared" ca="1" si="799"/>
        <v>2.8865754788913733E-3</v>
      </c>
      <c r="AO940" s="17">
        <f t="shared" ca="1" si="800"/>
        <v>9.3640641474291408E-2</v>
      </c>
      <c r="AP940" s="17">
        <f t="shared" ca="1" si="801"/>
        <v>-4.6395145366104118E-2</v>
      </c>
      <c r="AQ940" s="17">
        <f t="shared" ca="1" si="802"/>
        <v>8.8344301909075718E-3</v>
      </c>
      <c r="AS940" s="17">
        <f t="shared" ca="1" si="803"/>
        <v>4.9681817746554113E-2</v>
      </c>
      <c r="AT940" s="17">
        <f t="shared" ca="1" si="804"/>
        <v>5.4696283802938783E-2</v>
      </c>
      <c r="AU940" s="17">
        <f t="shared" ca="1" si="805"/>
        <v>4.8150042376963853E-2</v>
      </c>
      <c r="AV940" s="17">
        <f t="shared" ca="1" si="806"/>
        <v>4.2650933136620939E-2</v>
      </c>
      <c r="AW940" s="17">
        <f t="shared" ca="1" si="807"/>
        <v>4.6321939891703634E-2</v>
      </c>
      <c r="AX940" s="17">
        <f t="shared" ca="1" si="808"/>
        <v>4.6397350855113206E-2</v>
      </c>
      <c r="AY940" s="17">
        <f t="shared" ca="1" si="809"/>
        <v>5.5336648244798115E-2</v>
      </c>
      <c r="AZ940" s="17">
        <f t="shared" ca="1" si="810"/>
        <v>4.7192039700335808E-2</v>
      </c>
      <c r="BA940" s="17">
        <f t="shared" ca="1" si="811"/>
        <v>2.6372921491338408E-2</v>
      </c>
      <c r="BB940" s="17">
        <f t="shared" ca="1" si="812"/>
        <v>5.5902473959782428E-2</v>
      </c>
      <c r="BC940" s="17">
        <f t="shared" ca="1" si="813"/>
        <v>0.41232382163985837</v>
      </c>
      <c r="BD940" s="17">
        <f t="shared" ca="1" si="814"/>
        <v>0.15392508108490777</v>
      </c>
      <c r="BE940" s="17">
        <f t="shared" ca="1" si="815"/>
        <v>2.4411101251256007E-2</v>
      </c>
      <c r="BG940" s="17">
        <f t="shared" ca="1" si="816"/>
        <v>3.9219340848106965E-2</v>
      </c>
      <c r="BH940" s="17">
        <f t="shared" ca="1" si="817"/>
        <v>3.5227676374222527E-2</v>
      </c>
      <c r="BI940" s="17">
        <f t="shared" ca="1" si="818"/>
        <v>4.1974858473524002E-2</v>
      </c>
      <c r="BJ940" s="17">
        <f t="shared" ca="1" si="819"/>
        <v>3.6754717993986885E-2</v>
      </c>
      <c r="BK940" s="17">
        <f t="shared" ca="1" si="820"/>
        <v>3.5600758106886898E-2</v>
      </c>
      <c r="BL940" s="17">
        <f t="shared" ca="1" si="821"/>
        <v>4.0518369297124268E-2</v>
      </c>
      <c r="BM940" s="17">
        <f t="shared" ca="1" si="822"/>
        <v>3.7906556577867123E-2</v>
      </c>
      <c r="BN940" s="17">
        <f t="shared" ca="1" si="823"/>
        <v>3.4538525571049083E-2</v>
      </c>
      <c r="BO940" s="17">
        <f t="shared" ca="1" si="824"/>
        <v>4.4738252845377247E-2</v>
      </c>
      <c r="BP940" s="17">
        <f t="shared" ca="1" si="825"/>
        <v>2.0672428128382991E-2</v>
      </c>
      <c r="BQ940" s="17">
        <f t="shared" ca="1" si="826"/>
        <v>0.19259312668884432</v>
      </c>
      <c r="BR940" s="17">
        <f t="shared" ca="1" si="827"/>
        <v>6.7425472690654242E-3</v>
      </c>
      <c r="BS940" s="17">
        <f t="shared" ca="1" si="828"/>
        <v>1.6380229201746088E-2</v>
      </c>
      <c r="BX940">
        <f>IF('Macrobond Imports'!FG939="","",'Macrobond Imports'!FG939)</f>
        <v>207.398</v>
      </c>
      <c r="BY940">
        <f>IF('Macrobond Imports'!AI939="","",'Macrobond Imports'!AI939)</f>
        <v>154.358</v>
      </c>
      <c r="CA940" s="37">
        <f t="shared" ca="1" si="829"/>
        <v>4.699402793693741E-2</v>
      </c>
      <c r="CB940" s="37">
        <f t="shared" ca="1" si="830"/>
        <v>2.5362030025242621E-2</v>
      </c>
    </row>
    <row r="941" spans="1:80" x14ac:dyDescent="0.25">
      <c r="A941" s="10">
        <f>IF('Macrobond Imports'!A940="","",'Macrobond Imports'!A940)</f>
        <v>45717</v>
      </c>
      <c r="B941" s="9">
        <f>IF('Macrobond Imports'!B940="","",'Macrobond Imports'!B940)</f>
        <v>148.05500000000001</v>
      </c>
      <c r="C941" s="9">
        <f>IF('Macrobond Imports'!C940="","",'Macrobond Imports'!C940)</f>
        <v>145.23599999999999</v>
      </c>
      <c r="D941" s="9">
        <f>IF('Macrobond Imports'!Z940="","",'Macrobond Imports'!Z940)</f>
        <v>148.239</v>
      </c>
      <c r="E941" s="9">
        <f>IF('Macrobond Imports'!BH940="","",'Macrobond Imports'!BH940)</f>
        <v>146.691</v>
      </c>
      <c r="F941" s="9">
        <f>IF('Macrobond Imports'!BJ940="","",'Macrobond Imports'!BJ940)</f>
        <v>145.33099999999999</v>
      </c>
      <c r="G941" s="9">
        <f>IF('Macrobond Imports'!BK940="","",'Macrobond Imports'!BK940)</f>
        <v>147.03899999999999</v>
      </c>
      <c r="H941" s="9">
        <f>IF('Macrobond Imports'!BL940="","",'Macrobond Imports'!BL940)</f>
        <v>144.03299999999999</v>
      </c>
      <c r="I941" s="9">
        <f>IF('Macrobond Imports'!BS940="","",'Macrobond Imports'!BS940)</f>
        <v>135.48699999999999</v>
      </c>
      <c r="J941" s="9">
        <f>IF('Macrobond Imports'!AA940="","",'Macrobond Imports'!AA940)</f>
        <v>157.99299999999999</v>
      </c>
      <c r="K941" s="9">
        <f>IF('Macrobond Imports'!DF940="","",'Macrobond Imports'!DF940)</f>
        <v>258.053</v>
      </c>
      <c r="L941" s="9">
        <f>IF('Macrobond Imports'!EA940="","",'Macrobond Imports'!EA940)</f>
        <v>256.36399999999998</v>
      </c>
      <c r="M941" s="9">
        <f>IF('Macrobond Imports'!FA940="","",'Macrobond Imports'!FA940)</f>
        <v>232.66800000000001</v>
      </c>
      <c r="N941" s="9">
        <f>IF('Macrobond Imports'!FC940="","",'Macrobond Imports'!FC940)</f>
        <v>261.50400000000002</v>
      </c>
      <c r="P941" s="16">
        <f t="shared" si="776"/>
        <v>45717</v>
      </c>
      <c r="Q941" s="17">
        <f t="shared" si="777"/>
        <v>-1.2008122347925143E-3</v>
      </c>
      <c r="R941" s="17">
        <f t="shared" si="778"/>
        <v>-7.3677160080375392E-3</v>
      </c>
      <c r="S941" s="17">
        <f t="shared" si="779"/>
        <v>1.4998277224913537E-3</v>
      </c>
      <c r="T941" s="17">
        <f t="shared" si="780"/>
        <v>1.7892630558153932E-3</v>
      </c>
      <c r="U941" s="17">
        <f t="shared" si="781"/>
        <v>-5.5043725359360529E-5</v>
      </c>
      <c r="V941" s="17">
        <f t="shared" si="782"/>
        <v>4.5586914514306187E-4</v>
      </c>
      <c r="W941" s="17">
        <f t="shared" si="783"/>
        <v>-2.3826509762636672E-3</v>
      </c>
      <c r="X941" s="17">
        <f t="shared" si="784"/>
        <v>1.2489099750216948E-3</v>
      </c>
      <c r="Y941" s="17">
        <f t="shared" si="785"/>
        <v>3.7674714104192208E-3</v>
      </c>
      <c r="Z941" s="17">
        <f t="shared" si="786"/>
        <v>1.0046781538748384E-3</v>
      </c>
      <c r="AA941" s="17">
        <f t="shared" si="787"/>
        <v>-3.8308024728407775E-2</v>
      </c>
      <c r="AB941" s="17">
        <f t="shared" si="788"/>
        <v>-2.0774061042743375E-2</v>
      </c>
      <c r="AC941" s="17">
        <f t="shared" si="789"/>
        <v>7.0395415825876828E-3</v>
      </c>
      <c r="AE941" s="17">
        <f t="shared" ca="1" si="790"/>
        <v>3.1591195713519316E-2</v>
      </c>
      <c r="AF941" s="17">
        <f t="shared" ca="1" si="791"/>
        <v>8.5483142946425339E-3</v>
      </c>
      <c r="AG941" s="17">
        <f t="shared" ca="1" si="792"/>
        <v>4.2549001680861398E-2</v>
      </c>
      <c r="AH941" s="17">
        <f t="shared" ca="1" si="793"/>
        <v>3.7807664824863529E-2</v>
      </c>
      <c r="AI941" s="17">
        <f t="shared" ca="1" si="794"/>
        <v>3.1352678603109529E-2</v>
      </c>
      <c r="AJ941" s="17">
        <f t="shared" ca="1" si="795"/>
        <v>3.7670870353773145E-2</v>
      </c>
      <c r="AK941" s="17">
        <f t="shared" ca="1" si="796"/>
        <v>2.7214959669654704E-2</v>
      </c>
      <c r="AL941" s="17">
        <f t="shared" ca="1" si="797"/>
        <v>3.4409833562375924E-2</v>
      </c>
      <c r="AM941" s="17">
        <f t="shared" ca="1" si="798"/>
        <v>5.023398654577349E-2</v>
      </c>
      <c r="AN941" s="17">
        <f t="shared" ca="1" si="799"/>
        <v>6.9300015217910182E-3</v>
      </c>
      <c r="AO941" s="17">
        <f t="shared" ca="1" si="800"/>
        <v>6.5289297408706259E-2</v>
      </c>
      <c r="AP941" s="17">
        <f t="shared" ca="1" si="801"/>
        <v>-6.7526461122889403E-2</v>
      </c>
      <c r="AQ941" s="17">
        <f t="shared" ca="1" si="802"/>
        <v>2.0913772169886879E-2</v>
      </c>
      <c r="AS941" s="17">
        <f t="shared" ca="1" si="803"/>
        <v>2.7563270387414018E-2</v>
      </c>
      <c r="AT941" s="17">
        <f t="shared" ca="1" si="804"/>
        <v>4.2526398264948195E-3</v>
      </c>
      <c r="AU941" s="17">
        <f t="shared" ca="1" si="805"/>
        <v>3.8148471323826705E-2</v>
      </c>
      <c r="AV941" s="17">
        <f t="shared" ca="1" si="806"/>
        <v>3.6875624891225867E-2</v>
      </c>
      <c r="AW941" s="17">
        <f t="shared" ca="1" si="807"/>
        <v>2.8459401780415394E-2</v>
      </c>
      <c r="AX941" s="17">
        <f t="shared" ca="1" si="808"/>
        <v>3.536456853285963E-2</v>
      </c>
      <c r="AY941" s="17">
        <f t="shared" ca="1" si="809"/>
        <v>2.73405472546282E-2</v>
      </c>
      <c r="AZ941" s="17">
        <f t="shared" ca="1" si="810"/>
        <v>3.9225739437553031E-2</v>
      </c>
      <c r="BA941" s="17">
        <f t="shared" ca="1" si="811"/>
        <v>2.8472007662698751E-2</v>
      </c>
      <c r="BB941" s="17">
        <f t="shared" ca="1" si="812"/>
        <v>5.114593614131735E-2</v>
      </c>
      <c r="BC941" s="17">
        <f t="shared" ca="1" si="813"/>
        <v>7.4445909056538806E-2</v>
      </c>
      <c r="BD941" s="17">
        <f t="shared" ca="1" si="814"/>
        <v>6.1091446907481917E-3</v>
      </c>
      <c r="BE941" s="17">
        <f t="shared" ca="1" si="815"/>
        <v>5.6621352458190222E-2</v>
      </c>
      <c r="BG941" s="17">
        <f t="shared" ca="1" si="816"/>
        <v>3.1129560176039961E-2</v>
      </c>
      <c r="BH941" s="17">
        <f t="shared" ca="1" si="817"/>
        <v>2.6500637321252629E-2</v>
      </c>
      <c r="BI941" s="17">
        <f t="shared" ca="1" si="818"/>
        <v>3.3963549888119893E-2</v>
      </c>
      <c r="BJ941" s="17">
        <f t="shared" ca="1" si="819"/>
        <v>3.1382960098892632E-2</v>
      </c>
      <c r="BK941" s="17">
        <f t="shared" ca="1" si="820"/>
        <v>3.0099114131305837E-2</v>
      </c>
      <c r="BL941" s="17">
        <f t="shared" ca="1" si="821"/>
        <v>3.2390465674793534E-2</v>
      </c>
      <c r="BM941" s="17">
        <f t="shared" ca="1" si="822"/>
        <v>3.25875874602366E-2</v>
      </c>
      <c r="BN941" s="17">
        <f t="shared" ca="1" si="823"/>
        <v>3.3144383112273301E-2</v>
      </c>
      <c r="BO941" s="17">
        <f t="shared" ca="1" si="824"/>
        <v>2.5096719521132904E-2</v>
      </c>
      <c r="BP941" s="17">
        <f t="shared" ca="1" si="825"/>
        <v>4.0244876381686057E-2</v>
      </c>
      <c r="BQ941" s="17">
        <f t="shared" ca="1" si="826"/>
        <v>0.15829618177247928</v>
      </c>
      <c r="BR941" s="17">
        <f t="shared" ca="1" si="827"/>
        <v>5.2935348576178987E-2</v>
      </c>
      <c r="BS941" s="17">
        <f t="shared" ca="1" si="828"/>
        <v>3.3515070516525247E-2</v>
      </c>
      <c r="BX941">
        <f>IF('Macrobond Imports'!FG940="","",'Macrobond Imports'!FG940)</f>
        <v>197.077</v>
      </c>
      <c r="BY941">
        <f>IF('Macrobond Imports'!AI940="","",'Macrobond Imports'!AI940)</f>
        <v>151.76300000000001</v>
      </c>
      <c r="CA941" s="37">
        <f t="shared" ca="1" si="829"/>
        <v>5.1587703898958948E-2</v>
      </c>
      <c r="CB941" s="37">
        <f t="shared" ca="1" si="830"/>
        <v>4.8533403959478694E-3</v>
      </c>
    </row>
    <row r="942" spans="1:80" x14ac:dyDescent="0.25">
      <c r="A942" s="10">
        <f>IF('Macrobond Imports'!A941="","",'Macrobond Imports'!A941)</f>
        <v>45748</v>
      </c>
      <c r="B942" s="9">
        <f>IF('Macrobond Imports'!B941="","",'Macrobond Imports'!B941)</f>
        <v>147.655</v>
      </c>
      <c r="C942" s="9">
        <f>IF('Macrobond Imports'!C941="","",'Macrobond Imports'!C941)</f>
        <v>145.12100000000001</v>
      </c>
      <c r="D942" s="9">
        <f>IF('Macrobond Imports'!Z941="","",'Macrobond Imports'!Z941)</f>
        <v>147.72200000000001</v>
      </c>
      <c r="E942" s="9">
        <f>IF('Macrobond Imports'!BH941="","",'Macrobond Imports'!BH941)</f>
        <v>146.38499999999999</v>
      </c>
      <c r="F942" s="9">
        <f>IF('Macrobond Imports'!BJ941="","",'Macrobond Imports'!BJ941)</f>
        <v>145.00399999999999</v>
      </c>
      <c r="G942" s="9">
        <f>IF('Macrobond Imports'!BK941="","",'Macrobond Imports'!BK941)</f>
        <v>146.661</v>
      </c>
      <c r="H942" s="9">
        <f>IF('Macrobond Imports'!BL941="","",'Macrobond Imports'!BL941)</f>
        <v>143.65799999999999</v>
      </c>
      <c r="I942" s="9">
        <f>IF('Macrobond Imports'!BS941="","",'Macrobond Imports'!BS941)</f>
        <v>135.24299999999999</v>
      </c>
      <c r="J942" s="9">
        <f>IF('Macrobond Imports'!AA941="","",'Macrobond Imports'!AA941)</f>
        <v>157.499</v>
      </c>
      <c r="K942" s="9">
        <f>IF('Macrobond Imports'!DF941="","",'Macrobond Imports'!DF941)</f>
        <v>258.74099999999999</v>
      </c>
      <c r="L942" s="9">
        <f>IF('Macrobond Imports'!EA941="","",'Macrobond Imports'!EA941)</f>
        <v>247.38800000000001</v>
      </c>
      <c r="M942" s="9">
        <f>IF('Macrobond Imports'!FA941="","",'Macrobond Imports'!FA941)</f>
        <v>232.541</v>
      </c>
      <c r="N942" s="9">
        <f>IF('Macrobond Imports'!FC941="","",'Macrobond Imports'!FC941)</f>
        <v>262.80099999999999</v>
      </c>
      <c r="P942" s="16">
        <f t="shared" si="776"/>
        <v>45748</v>
      </c>
      <c r="Q942" s="17">
        <f t="shared" si="777"/>
        <v>-2.7016986930532561E-3</v>
      </c>
      <c r="R942" s="17">
        <f t="shared" si="778"/>
        <v>-7.9181470158895539E-4</v>
      </c>
      <c r="S942" s="17">
        <f t="shared" si="779"/>
        <v>-3.487611222417808E-3</v>
      </c>
      <c r="T942" s="17">
        <f t="shared" si="780"/>
        <v>-2.0860175470888143E-3</v>
      </c>
      <c r="U942" s="17">
        <f t="shared" si="781"/>
        <v>-2.2500361244331968E-3</v>
      </c>
      <c r="V942" s="17">
        <f t="shared" si="782"/>
        <v>-2.5707465366330284E-3</v>
      </c>
      <c r="W942" s="17">
        <f t="shared" si="783"/>
        <v>-2.6035700152048369E-3</v>
      </c>
      <c r="X942" s="17">
        <f t="shared" si="784"/>
        <v>-1.8009107884889852E-3</v>
      </c>
      <c r="Y942" s="17">
        <f t="shared" si="785"/>
        <v>-3.1267208040862693E-3</v>
      </c>
      <c r="Z942" s="17">
        <f t="shared" si="786"/>
        <v>2.6661189755592396E-3</v>
      </c>
      <c r="AA942" s="17">
        <f t="shared" si="787"/>
        <v>-3.5012716294019364E-2</v>
      </c>
      <c r="AB942" s="17">
        <f t="shared" si="788"/>
        <v>-5.4584214417108257E-4</v>
      </c>
      <c r="AC942" s="17">
        <f t="shared" si="789"/>
        <v>4.9597711698481373E-3</v>
      </c>
      <c r="AE942" s="17">
        <f t="shared" ca="1" si="790"/>
        <v>2.3981081437200569E-2</v>
      </c>
      <c r="AF942" s="17">
        <f t="shared" ca="1" si="791"/>
        <v>4.7495413161631195E-3</v>
      </c>
      <c r="AG942" s="17">
        <f t="shared" ca="1" si="792"/>
        <v>3.3100448286231821E-2</v>
      </c>
      <c r="AH942" s="17">
        <f t="shared" ca="1" si="793"/>
        <v>3.0604486123431585E-2</v>
      </c>
      <c r="AI942" s="17">
        <f t="shared" ca="1" si="794"/>
        <v>2.3714215115252735E-2</v>
      </c>
      <c r="AJ942" s="17">
        <f t="shared" ca="1" si="795"/>
        <v>3.0472724206739521E-2</v>
      </c>
      <c r="AK942" s="17">
        <f t="shared" ca="1" si="796"/>
        <v>1.9682719948894478E-2</v>
      </c>
      <c r="AL942" s="17">
        <f t="shared" ca="1" si="797"/>
        <v>2.7416928757008074E-2</v>
      </c>
      <c r="AM942" s="17">
        <f t="shared" ca="1" si="798"/>
        <v>4.2280457944543492E-2</v>
      </c>
      <c r="AN942" s="17">
        <f t="shared" ca="1" si="799"/>
        <v>4.9833370879908134E-3</v>
      </c>
      <c r="AO942" s="17">
        <f t="shared" ca="1" si="800"/>
        <v>2.7725533432778615E-3</v>
      </c>
      <c r="AP942" s="17">
        <f t="shared" ca="1" si="801"/>
        <v>-7.8530981657083831E-2</v>
      </c>
      <c r="AQ942" s="17">
        <f t="shared" ca="1" si="802"/>
        <v>2.2404898810311158E-2</v>
      </c>
      <c r="AS942" s="17">
        <f t="shared" ca="1" si="803"/>
        <v>-8.62209109649692E-3</v>
      </c>
      <c r="AT942" s="17">
        <f t="shared" ca="1" si="804"/>
        <v>-2.1481786281044801E-2</v>
      </c>
      <c r="AU942" s="17">
        <f t="shared" ca="1" si="805"/>
        <v>-2.3793097574307254E-3</v>
      </c>
      <c r="AV942" s="17">
        <f t="shared" ca="1" si="806"/>
        <v>5.6488513855195155E-3</v>
      </c>
      <c r="AW942" s="17">
        <f t="shared" ca="1" si="807"/>
        <v>-5.6076940339889747E-3</v>
      </c>
      <c r="AX942" s="17">
        <f t="shared" ca="1" si="808"/>
        <v>1.6927630576832886E-3</v>
      </c>
      <c r="AY942" s="17">
        <f t="shared" ca="1" si="809"/>
        <v>-4.4149583275510107E-3</v>
      </c>
      <c r="AZ942" s="17">
        <f t="shared" ca="1" si="810"/>
        <v>1.4654777146118958E-2</v>
      </c>
      <c r="BA942" s="17">
        <f t="shared" ca="1" si="811"/>
        <v>-2.6007108362136822E-2</v>
      </c>
      <c r="BB942" s="17">
        <f t="shared" ca="1" si="812"/>
        <v>2.9904218412905692E-2</v>
      </c>
      <c r="BC942" s="17">
        <f t="shared" ca="1" si="813"/>
        <v>-0.24877197629711734</v>
      </c>
      <c r="BD942" s="17">
        <f t="shared" ca="1" si="814"/>
        <v>-8.9573000352793364E-2</v>
      </c>
      <c r="BE942" s="17">
        <f t="shared" ca="1" si="815"/>
        <v>6.1498694899806861E-2</v>
      </c>
      <c r="BG942" s="17">
        <f t="shared" ca="1" si="816"/>
        <v>1.8692917231213357E-2</v>
      </c>
      <c r="BH942" s="17">
        <f t="shared" ca="1" si="817"/>
        <v>1.9562891998767373E-2</v>
      </c>
      <c r="BI942" s="17">
        <f t="shared" ca="1" si="818"/>
        <v>1.8767846631652096E-2</v>
      </c>
      <c r="BJ942" s="17">
        <f t="shared" ca="1" si="819"/>
        <v>2.0418818941824179E-2</v>
      </c>
      <c r="BK942" s="17">
        <f t="shared" ca="1" si="820"/>
        <v>1.7820414446259703E-2</v>
      </c>
      <c r="BL942" s="17">
        <f t="shared" ca="1" si="821"/>
        <v>2.1195537588128532E-2</v>
      </c>
      <c r="BM942" s="17">
        <f t="shared" ca="1" si="822"/>
        <v>2.2034046500736926E-2</v>
      </c>
      <c r="BN942" s="17">
        <f t="shared" ca="1" si="823"/>
        <v>2.4777728569004953E-2</v>
      </c>
      <c r="BO942" s="17">
        <f t="shared" ca="1" si="824"/>
        <v>4.9196968840743427E-3</v>
      </c>
      <c r="BP942" s="17">
        <f t="shared" ca="1" si="825"/>
        <v>3.6650361256363784E-2</v>
      </c>
      <c r="BQ942" s="17">
        <f t="shared" ca="1" si="826"/>
        <v>2.0680091348148189E-2</v>
      </c>
      <c r="BR942" s="17">
        <f t="shared" ca="1" si="827"/>
        <v>1.8335483671028996E-2</v>
      </c>
      <c r="BS942" s="17">
        <f t="shared" ca="1" si="828"/>
        <v>3.9811009151985877E-2</v>
      </c>
      <c r="BX942">
        <f>IF('Macrobond Imports'!FG941="","",'Macrobond Imports'!FG941)</f>
        <v>183.142</v>
      </c>
      <c r="BY942">
        <f>IF('Macrobond Imports'!AI941="","",'Macrobond Imports'!AI941)</f>
        <v>151.93600000000001</v>
      </c>
      <c r="CA942" s="37">
        <f t="shared" ca="1" si="829"/>
        <v>-7.768158858219143E-2</v>
      </c>
      <c r="CB942" s="37">
        <f t="shared" ca="1" si="830"/>
        <v>1.0710056809866586E-2</v>
      </c>
    </row>
    <row r="943" spans="1:80" x14ac:dyDescent="0.25">
      <c r="A943" s="10">
        <f>IF('Macrobond Imports'!A942="","",'Macrobond Imports'!A942)</f>
        <v>45778</v>
      </c>
      <c r="B943" s="9">
        <f>IF('Macrobond Imports'!B942="","",'Macrobond Imports'!B942)</f>
        <v>148.15299999999999</v>
      </c>
      <c r="C943" s="9">
        <f>IF('Macrobond Imports'!C942="","",'Macrobond Imports'!C942)</f>
        <v>145.33699999999999</v>
      </c>
      <c r="D943" s="9">
        <f>IF('Macrobond Imports'!Z942="","",'Macrobond Imports'!Z942)</f>
        <v>148.35300000000001</v>
      </c>
      <c r="E943" s="9">
        <f>IF('Macrobond Imports'!BH942="","",'Macrobond Imports'!BH942)</f>
        <v>146.947</v>
      </c>
      <c r="F943" s="9">
        <f>IF('Macrobond Imports'!BJ942="","",'Macrobond Imports'!BJ942)</f>
        <v>145.50899999999999</v>
      </c>
      <c r="G943" s="9">
        <f>IF('Macrobond Imports'!BK942="","",'Macrobond Imports'!BK942)</f>
        <v>147.20400000000001</v>
      </c>
      <c r="H943" s="9">
        <f>IF('Macrobond Imports'!BL942="","",'Macrobond Imports'!BL942)</f>
        <v>143.82499999999999</v>
      </c>
      <c r="I943" s="9">
        <f>IF('Macrobond Imports'!BS942="","",'Macrobond Imports'!BS942)</f>
        <v>135.43199999999999</v>
      </c>
      <c r="J943" s="9">
        <f>IF('Macrobond Imports'!AA942="","",'Macrobond Imports'!AA942)</f>
        <v>159.48699999999999</v>
      </c>
      <c r="K943" s="9">
        <f>IF('Macrobond Imports'!DF942="","",'Macrobond Imports'!DF942)</f>
        <v>259.22500000000002</v>
      </c>
      <c r="L943" s="9">
        <f>IF('Macrobond Imports'!EA942="","",'Macrobond Imports'!EA942)</f>
        <v>243.511</v>
      </c>
      <c r="M943" s="9">
        <f>IF('Macrobond Imports'!FA942="","",'Macrobond Imports'!FA942)</f>
        <v>229.02099999999999</v>
      </c>
      <c r="N943" s="9">
        <f>IF('Macrobond Imports'!FC942="","",'Macrobond Imports'!FC942)</f>
        <v>264.24599999999998</v>
      </c>
      <c r="P943" s="16">
        <f t="shared" si="776"/>
        <v>45778</v>
      </c>
      <c r="Q943" s="17">
        <f t="shared" si="777"/>
        <v>3.3727269648842206E-3</v>
      </c>
      <c r="R943" s="17">
        <f t="shared" si="778"/>
        <v>1.4884131173296122E-3</v>
      </c>
      <c r="S943" s="17">
        <f t="shared" si="779"/>
        <v>4.2715370764001559E-3</v>
      </c>
      <c r="T943" s="17">
        <f t="shared" si="780"/>
        <v>3.8391911739592555E-3</v>
      </c>
      <c r="U943" s="17">
        <f t="shared" si="781"/>
        <v>3.4826625472399453E-3</v>
      </c>
      <c r="V943" s="17">
        <f t="shared" si="782"/>
        <v>3.7024157751550657E-3</v>
      </c>
      <c r="W943" s="17">
        <f t="shared" si="783"/>
        <v>1.1624831196312968E-3</v>
      </c>
      <c r="X943" s="17">
        <f t="shared" si="784"/>
        <v>1.3974845278497128E-3</v>
      </c>
      <c r="Y943" s="17">
        <f t="shared" si="785"/>
        <v>1.2622302363824556E-2</v>
      </c>
      <c r="Z943" s="17">
        <f t="shared" si="786"/>
        <v>1.8705964651912765E-3</v>
      </c>
      <c r="AA943" s="17">
        <f t="shared" si="787"/>
        <v>-1.5671738321988204E-2</v>
      </c>
      <c r="AB943" s="17">
        <f t="shared" si="788"/>
        <v>-1.5137115605420193E-2</v>
      </c>
      <c r="AC943" s="17">
        <f t="shared" si="789"/>
        <v>5.4984570073934869E-3</v>
      </c>
      <c r="AE943" s="17">
        <f t="shared" ca="1" si="790"/>
        <v>2.7242345240736654E-2</v>
      </c>
      <c r="AF943" s="17">
        <f t="shared" ca="1" si="791"/>
        <v>1.1729735750285464E-2</v>
      </c>
      <c r="AG943" s="17">
        <f t="shared" ca="1" si="792"/>
        <v>3.469848930798336E-2</v>
      </c>
      <c r="AH943" s="17">
        <f t="shared" ca="1" si="793"/>
        <v>3.1851472147516713E-2</v>
      </c>
      <c r="AI943" s="17">
        <f t="shared" ca="1" si="794"/>
        <v>2.7032940661636307E-2</v>
      </c>
      <c r="AJ943" s="17">
        <f t="shared" ca="1" si="795"/>
        <v>3.1786863298964629E-2</v>
      </c>
      <c r="AK943" s="17">
        <f t="shared" ca="1" si="796"/>
        <v>2.1731099839449763E-2</v>
      </c>
      <c r="AL943" s="17">
        <f t="shared" ca="1" si="797"/>
        <v>2.6692239464487288E-2</v>
      </c>
      <c r="AM943" s="17">
        <f t="shared" ca="1" si="798"/>
        <v>5.0652841275906191E-2</v>
      </c>
      <c r="AN943" s="17">
        <f t="shared" ca="1" si="799"/>
        <v>1.8177747577544201E-2</v>
      </c>
      <c r="AO943" s="17">
        <f t="shared" ca="1" si="800"/>
        <v>-1.1279431886929592E-2</v>
      </c>
      <c r="AP943" s="17">
        <f t="shared" ca="1" si="801"/>
        <v>-3.1599110336837377E-2</v>
      </c>
      <c r="AQ943" s="17">
        <f t="shared" ca="1" si="802"/>
        <v>2.6744326107482452E-2</v>
      </c>
      <c r="AS943" s="17">
        <f t="shared" ca="1" si="803"/>
        <v>-2.1570165993028967E-3</v>
      </c>
      <c r="AT943" s="17">
        <f t="shared" ca="1" si="804"/>
        <v>-2.6443340513711222E-2</v>
      </c>
      <c r="AU943" s="17">
        <f t="shared" ca="1" si="805"/>
        <v>9.111002578692684E-3</v>
      </c>
      <c r="AV943" s="17">
        <f t="shared" ca="1" si="806"/>
        <v>1.4225465309605667E-2</v>
      </c>
      <c r="AW943" s="17">
        <f t="shared" ca="1" si="807"/>
        <v>4.6869319546767318E-3</v>
      </c>
      <c r="AX943" s="17">
        <f t="shared" ca="1" si="808"/>
        <v>6.329094179601702E-3</v>
      </c>
      <c r="AY943" s="17">
        <f t="shared" ca="1" si="809"/>
        <v>-1.5205811156207893E-2</v>
      </c>
      <c r="AZ943" s="17">
        <f t="shared" ca="1" si="810"/>
        <v>3.3741007577521298E-3</v>
      </c>
      <c r="BA943" s="17">
        <f t="shared" ca="1" si="811"/>
        <v>5.4101044183383129E-2</v>
      </c>
      <c r="BB943" s="17">
        <f t="shared" ca="1" si="812"/>
        <v>2.2389338081984178E-2</v>
      </c>
      <c r="BC943" s="17">
        <f t="shared" ca="1" si="813"/>
        <v>-0.30371001519525975</v>
      </c>
      <c r="BD943" s="17">
        <f t="shared" ca="1" si="814"/>
        <v>-0.1368500769141987</v>
      </c>
      <c r="BE943" s="17">
        <f t="shared" ca="1" si="815"/>
        <v>7.2275632559926306E-2</v>
      </c>
      <c r="BG943" s="17">
        <f t="shared" ca="1" si="816"/>
        <v>2.3434236598369962E-2</v>
      </c>
      <c r="BH943" s="17">
        <f t="shared" ca="1" si="817"/>
        <v>1.3314655391794883E-2</v>
      </c>
      <c r="BI943" s="17">
        <f t="shared" ca="1" si="818"/>
        <v>2.844530244243737E-2</v>
      </c>
      <c r="BJ943" s="17">
        <f t="shared" ca="1" si="819"/>
        <v>2.8339986490841129E-2</v>
      </c>
      <c r="BK943" s="17">
        <f t="shared" ca="1" si="820"/>
        <v>2.5293118881942078E-2</v>
      </c>
      <c r="BL943" s="17">
        <f t="shared" ca="1" si="821"/>
        <v>2.6167675498483645E-2</v>
      </c>
      <c r="BM943" s="17">
        <f t="shared" ca="1" si="822"/>
        <v>1.945544211866479E-2</v>
      </c>
      <c r="BN943" s="17">
        <f t="shared" ca="1" si="823"/>
        <v>2.5048960369698836E-2</v>
      </c>
      <c r="BO943" s="17">
        <f t="shared" ca="1" si="824"/>
        <v>4.0144590076576225E-2</v>
      </c>
      <c r="BP943" s="17">
        <f t="shared" ca="1" si="825"/>
        <v>3.9010794665229387E-2</v>
      </c>
      <c r="BQ943" s="17">
        <f t="shared" ca="1" si="826"/>
        <v>-8.341322677510421E-3</v>
      </c>
      <c r="BR943" s="17">
        <f t="shared" ca="1" si="827"/>
        <v>-1.9968211547541914E-3</v>
      </c>
      <c r="BS943" s="17">
        <f t="shared" ca="1" si="828"/>
        <v>4.8070160626472624E-2</v>
      </c>
      <c r="BX943">
        <f>IF('Macrobond Imports'!FG942="","",'Macrobond Imports'!FG942)</f>
        <v>173.90299999999999</v>
      </c>
      <c r="BY943">
        <f>IF('Macrobond Imports'!AI942="","",'Macrobond Imports'!AI942)</f>
        <v>151.977</v>
      </c>
      <c r="CA943" s="37">
        <f t="shared" ca="1" si="829"/>
        <v>-8.8520483039121189E-2</v>
      </c>
      <c r="CB943" s="37">
        <f t="shared" ca="1" si="830"/>
        <v>1.7698581702760174E-2</v>
      </c>
    </row>
    <row r="944" spans="1:80" x14ac:dyDescent="0.25">
      <c r="A944" s="10">
        <f>IF('Macrobond Imports'!A943="","",'Macrobond Imports'!A943)</f>
        <v>45809</v>
      </c>
      <c r="B944" s="9">
        <f>IF('Macrobond Imports'!B943="","",'Macrobond Imports'!B943)</f>
        <v>148.393</v>
      </c>
      <c r="C944" s="9">
        <f>IF('Macrobond Imports'!C943="","",'Macrobond Imports'!C943)</f>
        <v>145.82900000000001</v>
      </c>
      <c r="D944" s="9">
        <f>IF('Macrobond Imports'!Z943="","",'Macrobond Imports'!Z943)</f>
        <v>148.48099999999999</v>
      </c>
      <c r="E944" s="9">
        <f>IF('Macrobond Imports'!BH943="","",'Macrobond Imports'!BH943)</f>
        <v>147.11500000000001</v>
      </c>
      <c r="F944" s="9">
        <f>IF('Macrobond Imports'!BJ943="","",'Macrobond Imports'!BJ943)</f>
        <v>145.74199999999999</v>
      </c>
      <c r="G944" s="9">
        <f>IF('Macrobond Imports'!BK943="","",'Macrobond Imports'!BK943)</f>
        <v>147.38</v>
      </c>
      <c r="H944" s="9">
        <f>IF('Macrobond Imports'!BL943="","",'Macrobond Imports'!BL943)</f>
        <v>144.114</v>
      </c>
      <c r="I944" s="9">
        <f>IF('Macrobond Imports'!BS943="","",'Macrobond Imports'!BS943)</f>
        <v>135.631</v>
      </c>
      <c r="J944" s="9">
        <f>IF('Macrobond Imports'!AA943="","",'Macrobond Imports'!AA943)</f>
        <v>159.48699999999999</v>
      </c>
      <c r="K944" s="9">
        <f>IF('Macrobond Imports'!DF943="","",'Macrobond Imports'!DF943)</f>
        <v>259.03399999999999</v>
      </c>
      <c r="L944" s="9">
        <f>IF('Macrobond Imports'!EA943="","",'Macrobond Imports'!EA943)</f>
        <v>248.97800000000001</v>
      </c>
      <c r="M944" s="9">
        <f>IF('Macrobond Imports'!FA943="","",'Macrobond Imports'!FA943)</f>
        <v>228.85300000000001</v>
      </c>
      <c r="N944" s="9">
        <f>IF('Macrobond Imports'!FC943="","",'Macrobond Imports'!FC943)</f>
        <v>264.11500000000001</v>
      </c>
      <c r="P944" s="16">
        <f t="shared" si="776"/>
        <v>45809</v>
      </c>
      <c r="Q944" s="17">
        <f t="shared" si="777"/>
        <v>1.6199469467375049E-3</v>
      </c>
      <c r="R944" s="17">
        <f t="shared" si="778"/>
        <v>3.3852356935950567E-3</v>
      </c>
      <c r="S944" s="17">
        <f t="shared" si="779"/>
        <v>8.6280695368468052E-4</v>
      </c>
      <c r="T944" s="17">
        <f t="shared" si="780"/>
        <v>1.1432693420077022E-3</v>
      </c>
      <c r="U944" s="17">
        <f t="shared" si="781"/>
        <v>1.6012755224763531E-3</v>
      </c>
      <c r="V944" s="17">
        <f t="shared" si="782"/>
        <v>1.1956196842475286E-3</v>
      </c>
      <c r="W944" s="17">
        <f t="shared" si="783"/>
        <v>2.0093864070920286E-3</v>
      </c>
      <c r="X944" s="17">
        <f t="shared" si="784"/>
        <v>1.4693720834073609E-3</v>
      </c>
      <c r="Y944" s="17">
        <f t="shared" si="785"/>
        <v>0</v>
      </c>
      <c r="Z944" s="17">
        <f t="shared" si="786"/>
        <v>-7.3681165011107996E-4</v>
      </c>
      <c r="AA944" s="17">
        <f t="shared" si="787"/>
        <v>2.2450731178468297E-2</v>
      </c>
      <c r="AB944" s="17">
        <f t="shared" si="788"/>
        <v>-7.3355718471224129E-4</v>
      </c>
      <c r="AC944" s="17">
        <f t="shared" si="789"/>
        <v>-4.9575017218794759E-4</v>
      </c>
      <c r="AE944" s="17">
        <f t="shared" ca="1" si="790"/>
        <v>2.4325425039173343E-2</v>
      </c>
      <c r="AF944" s="17">
        <f t="shared" ca="1" si="791"/>
        <v>1.7406895781880038E-2</v>
      </c>
      <c r="AG944" s="17">
        <f t="shared" ca="1" si="792"/>
        <v>2.7863155562939612E-2</v>
      </c>
      <c r="AH944" s="17">
        <f t="shared" ca="1" si="793"/>
        <v>2.688761229347425E-2</v>
      </c>
      <c r="AI944" s="17">
        <f t="shared" ca="1" si="794"/>
        <v>2.402282132894884E-2</v>
      </c>
      <c r="AJ944" s="17">
        <f t="shared" ca="1" si="795"/>
        <v>2.7045484637523654E-2</v>
      </c>
      <c r="AK944" s="17">
        <f t="shared" ca="1" si="796"/>
        <v>2.2839541221894244E-2</v>
      </c>
      <c r="AL944" s="17">
        <f t="shared" ca="1" si="797"/>
        <v>2.5875501096739972E-2</v>
      </c>
      <c r="AM944" s="17">
        <f t="shared" ca="1" si="798"/>
        <v>3.0517432994753291E-2</v>
      </c>
      <c r="AN944" s="17">
        <f t="shared" ca="1" si="799"/>
        <v>1.823141873299905E-2</v>
      </c>
      <c r="AO944" s="17">
        <f t="shared" ca="1" si="800"/>
        <v>5.7888464723585553E-3</v>
      </c>
      <c r="AP944" s="17">
        <f t="shared" ca="1" si="801"/>
        <v>-2.4941735866420678E-2</v>
      </c>
      <c r="AQ944" s="17">
        <f t="shared" ca="1" si="802"/>
        <v>2.613165286783814E-2</v>
      </c>
      <c r="AS944" s="17">
        <f t="shared" ca="1" si="803"/>
        <v>9.1630599665624146E-3</v>
      </c>
      <c r="AT944" s="17">
        <f t="shared" ca="1" si="804"/>
        <v>1.6432337247600737E-2</v>
      </c>
      <c r="AU944" s="17">
        <f t="shared" ca="1" si="805"/>
        <v>6.5460032055195683E-3</v>
      </c>
      <c r="AV944" s="17">
        <f t="shared" ca="1" si="806"/>
        <v>1.1611942330254976E-2</v>
      </c>
      <c r="AW944" s="17">
        <f t="shared" ca="1" si="807"/>
        <v>1.1360185179311033E-2</v>
      </c>
      <c r="AX944" s="17">
        <f t="shared" ca="1" si="808"/>
        <v>9.3087700857927835E-3</v>
      </c>
      <c r="AY944" s="17">
        <f t="shared" ca="1" si="809"/>
        <v>2.251382772343824E-3</v>
      </c>
      <c r="AZ944" s="17">
        <f t="shared" ca="1" si="810"/>
        <v>4.2581128683443215E-3</v>
      </c>
      <c r="BA944" s="17">
        <f t="shared" ca="1" si="811"/>
        <v>3.836435944661809E-2</v>
      </c>
      <c r="BB944" s="17">
        <f t="shared" ca="1" si="812"/>
        <v>1.5293108990414916E-2</v>
      </c>
      <c r="BC944" s="17">
        <f t="shared" ca="1" si="813"/>
        <v>-0.11035705460300138</v>
      </c>
      <c r="BD944" s="17">
        <f t="shared" ca="1" si="814"/>
        <v>-6.399145642866344E-2</v>
      </c>
      <c r="BE944" s="17">
        <f t="shared" ca="1" si="815"/>
        <v>4.054034259089434E-2</v>
      </c>
      <c r="BG944" s="17">
        <f t="shared" ca="1" si="816"/>
        <v>1.832160649443737E-2</v>
      </c>
      <c r="BH944" s="17">
        <f t="shared" ca="1" si="817"/>
        <v>1.0324135060583828E-2</v>
      </c>
      <c r="BI944" s="17">
        <f t="shared" ca="1" si="818"/>
        <v>2.222511930832427E-2</v>
      </c>
      <c r="BJ944" s="17">
        <f t="shared" ca="1" si="819"/>
        <v>2.4165887369379746E-2</v>
      </c>
      <c r="BK944" s="17">
        <f t="shared" ca="1" si="820"/>
        <v>1.987395840566708E-2</v>
      </c>
      <c r="BL944" s="17">
        <f t="shared" ca="1" si="821"/>
        <v>2.2253657003146854E-2</v>
      </c>
      <c r="BM944" s="17">
        <f t="shared" ca="1" si="822"/>
        <v>1.4718426000064344E-2</v>
      </c>
      <c r="BN944" s="17">
        <f t="shared" ca="1" si="823"/>
        <v>2.1592325701288217E-2</v>
      </c>
      <c r="BO944" s="17">
        <f t="shared" ca="1" si="824"/>
        <v>3.3406346722069991E-2</v>
      </c>
      <c r="BP944" s="17">
        <f t="shared" ca="1" si="825"/>
        <v>3.3063998747201451E-2</v>
      </c>
      <c r="BQ944" s="17">
        <f t="shared" ca="1" si="826"/>
        <v>-2.2312307941429244E-2</v>
      </c>
      <c r="BR944" s="17">
        <f t="shared" ca="1" si="827"/>
        <v>-2.9573931102533479E-2</v>
      </c>
      <c r="BS944" s="17">
        <f t="shared" ca="1" si="828"/>
        <v>4.8550019825329693E-2</v>
      </c>
      <c r="BX944">
        <f>IF('Macrobond Imports'!FG943="","",'Macrobond Imports'!FG943)</f>
        <v>182.69800000000001</v>
      </c>
      <c r="BY944">
        <f>IF('Macrobond Imports'!AI943="","",'Macrobond Imports'!AI943)</f>
        <v>151.10499999999999</v>
      </c>
      <c r="CA944" s="37">
        <f t="shared" ca="1" si="829"/>
        <v>-7.0849162636233642E-2</v>
      </c>
      <c r="CB944" s="37">
        <f t="shared" ca="1" si="830"/>
        <v>1.0938649896300223E-2</v>
      </c>
    </row>
    <row r="945" spans="1:80" x14ac:dyDescent="0.25">
      <c r="A945" s="10">
        <f>IF('Macrobond Imports'!A944="","",'Macrobond Imports'!A944)</f>
        <v>45839</v>
      </c>
      <c r="B945" s="9">
        <f>IF('Macrobond Imports'!B944="","",'Macrobond Imports'!B944)</f>
        <v>149.59700000000001</v>
      </c>
      <c r="C945" s="9">
        <f>IF('Macrobond Imports'!C944="","",'Macrobond Imports'!C944)</f>
        <v>146.68100000000001</v>
      </c>
      <c r="D945" s="9">
        <f>IF('Macrobond Imports'!Z944="","",'Macrobond Imports'!Z944)</f>
        <v>149.84800000000001</v>
      </c>
      <c r="E945" s="9">
        <f>IF('Macrobond Imports'!BH944="","",'Macrobond Imports'!BH944)</f>
        <v>148.28100000000001</v>
      </c>
      <c r="F945" s="9">
        <f>IF('Macrobond Imports'!BJ944="","",'Macrobond Imports'!BJ944)</f>
        <v>146.887</v>
      </c>
      <c r="G945" s="9">
        <f>IF('Macrobond Imports'!BK944="","",'Macrobond Imports'!BK944)</f>
        <v>148.58799999999999</v>
      </c>
      <c r="H945" s="9">
        <f>IF('Macrobond Imports'!BL944="","",'Macrobond Imports'!BL944)</f>
        <v>145.15100000000001</v>
      </c>
      <c r="I945" s="9">
        <f>IF('Macrobond Imports'!BS944="","",'Macrobond Imports'!BS944)</f>
        <v>136.554</v>
      </c>
      <c r="J945" s="9">
        <f>IF('Macrobond Imports'!AA944="","",'Macrobond Imports'!AA944)</f>
        <v>161.38999999999999</v>
      </c>
      <c r="K945" s="9">
        <f>IF('Macrobond Imports'!DF944="","",'Macrobond Imports'!DF944)</f>
        <v>260.75099999999998</v>
      </c>
      <c r="L945" s="9">
        <f>IF('Macrobond Imports'!EA944="","",'Macrobond Imports'!EA944)</f>
        <v>252.26</v>
      </c>
      <c r="M945" s="9">
        <f>IF('Macrobond Imports'!FA944="","",'Macrobond Imports'!FA944)</f>
        <v>233.97499999999999</v>
      </c>
      <c r="N945" s="9">
        <f>IF('Macrobond Imports'!FC944="","",'Macrobond Imports'!FC944)</f>
        <v>265.13799999999998</v>
      </c>
      <c r="P945" s="16">
        <f t="shared" si="776"/>
        <v>45839</v>
      </c>
      <c r="Q945" s="17">
        <f t="shared" si="777"/>
        <v>8.113590263691739E-3</v>
      </c>
      <c r="R945" s="17">
        <f t="shared" si="778"/>
        <v>5.8424593187911267E-3</v>
      </c>
      <c r="S945" s="17">
        <f t="shared" si="779"/>
        <v>9.2065651497499346E-3</v>
      </c>
      <c r="T945" s="17">
        <f t="shared" si="780"/>
        <v>7.925772354960392E-3</v>
      </c>
      <c r="U945" s="17">
        <f t="shared" si="781"/>
        <v>7.8563488905052381E-3</v>
      </c>
      <c r="V945" s="17">
        <f t="shared" si="782"/>
        <v>8.1964988465192956E-3</v>
      </c>
      <c r="W945" s="17">
        <f t="shared" si="783"/>
        <v>7.1956922991520678E-3</v>
      </c>
      <c r="X945" s="17">
        <f t="shared" si="784"/>
        <v>6.8052288930997573E-3</v>
      </c>
      <c r="Y945" s="17">
        <f t="shared" si="785"/>
        <v>1.1932006997435574E-2</v>
      </c>
      <c r="Z945" s="17">
        <f t="shared" si="786"/>
        <v>6.6284734822454894E-3</v>
      </c>
      <c r="AA945" s="17">
        <f t="shared" si="787"/>
        <v>1.3181887556330096E-2</v>
      </c>
      <c r="AB945" s="17">
        <f t="shared" si="788"/>
        <v>2.2381179184891575E-2</v>
      </c>
      <c r="AC945" s="17">
        <f t="shared" si="789"/>
        <v>3.8733127614862806E-3</v>
      </c>
      <c r="AE945" s="17">
        <f t="shared" ca="1" si="790"/>
        <v>3.2258732283573233E-2</v>
      </c>
      <c r="AF945" s="17">
        <f t="shared" ca="1" si="791"/>
        <v>1.936842397876215E-2</v>
      </c>
      <c r="AG945" s="17">
        <f t="shared" ca="1" si="792"/>
        <v>3.8872442648068217E-2</v>
      </c>
      <c r="AH945" s="17">
        <f t="shared" ca="1" si="793"/>
        <v>3.5583087732040886E-2</v>
      </c>
      <c r="AI945" s="17">
        <f t="shared" ca="1" si="794"/>
        <v>3.178516739017434E-2</v>
      </c>
      <c r="AJ945" s="17">
        <f t="shared" ca="1" si="795"/>
        <v>3.5875127229123782E-2</v>
      </c>
      <c r="AK945" s="17">
        <f t="shared" ca="1" si="796"/>
        <v>2.5773123021257449E-2</v>
      </c>
      <c r="AL945" s="17">
        <f t="shared" ca="1" si="797"/>
        <v>2.8949906564591066E-2</v>
      </c>
      <c r="AM945" s="17">
        <f t="shared" ca="1" si="798"/>
        <v>5.9865768286115673E-2</v>
      </c>
      <c r="AN945" s="17">
        <f t="shared" ca="1" si="799"/>
        <v>2.1143362887308337E-2</v>
      </c>
      <c r="AO945" s="17">
        <f t="shared" ca="1" si="800"/>
        <v>-1.7835556172096645E-4</v>
      </c>
      <c r="AP945" s="17">
        <f t="shared" ca="1" si="801"/>
        <v>-1.8264744385888432E-2</v>
      </c>
      <c r="AQ945" s="17">
        <f t="shared" ca="1" si="802"/>
        <v>3.0022143661862177E-2</v>
      </c>
      <c r="AS945" s="17">
        <f t="shared" ca="1" si="803"/>
        <v>5.3656147915135843E-2</v>
      </c>
      <c r="AT945" s="17">
        <f t="shared" ca="1" si="804"/>
        <v>4.3696913111192393E-2</v>
      </c>
      <c r="AU945" s="17">
        <f t="shared" ca="1" si="805"/>
        <v>5.8822320290258245E-2</v>
      </c>
      <c r="AV945" s="17">
        <f t="shared" ca="1" si="806"/>
        <v>5.2823855029017874E-2</v>
      </c>
      <c r="AW945" s="17">
        <f t="shared" ca="1" si="807"/>
        <v>5.2963976027635695E-2</v>
      </c>
      <c r="AX945" s="17">
        <f t="shared" ca="1" si="808"/>
        <v>5.3601501700525578E-2</v>
      </c>
      <c r="AY945" s="17">
        <f t="shared" ca="1" si="809"/>
        <v>4.2223508996951375E-2</v>
      </c>
      <c r="AZ945" s="17">
        <f t="shared" ca="1" si="810"/>
        <v>3.9342105003420391E-2</v>
      </c>
      <c r="BA945" s="17">
        <f t="shared" ca="1" si="811"/>
        <v>0.10254235852779758</v>
      </c>
      <c r="BB945" s="17">
        <f t="shared" ca="1" si="812"/>
        <v>3.143751038964826E-2</v>
      </c>
      <c r="BC945" s="17">
        <f t="shared" ca="1" si="813"/>
        <v>8.1132809695275698E-2</v>
      </c>
      <c r="BD945" s="17">
        <f t="shared" ca="1" si="814"/>
        <v>2.4895723153834481E-2</v>
      </c>
      <c r="BE945" s="17">
        <f t="shared" ca="1" si="815"/>
        <v>3.6047936497243915E-2</v>
      </c>
      <c r="BG945" s="17">
        <f t="shared" ca="1" si="816"/>
        <v>2.2042772404084143E-2</v>
      </c>
      <c r="BH945" s="17">
        <f t="shared" ca="1" si="817"/>
        <v>1.0582227768503927E-2</v>
      </c>
      <c r="BI945" s="17">
        <f t="shared" ca="1" si="818"/>
        <v>2.7766050233323014E-2</v>
      </c>
      <c r="BJ945" s="17">
        <f t="shared" ca="1" si="819"/>
        <v>2.8966034678116648E-2</v>
      </c>
      <c r="BK945" s="17">
        <f t="shared" ca="1" si="820"/>
        <v>2.325914421580455E-2</v>
      </c>
      <c r="BL945" s="17">
        <f t="shared" ca="1" si="821"/>
        <v>2.7319326889221784E-2</v>
      </c>
      <c r="BM945" s="17">
        <f t="shared" ca="1" si="822"/>
        <v>1.8637391634891864E-2</v>
      </c>
      <c r="BN945" s="17">
        <f t="shared" ca="1" si="823"/>
        <v>2.6924258127552614E-2</v>
      </c>
      <c r="BO945" s="17">
        <f t="shared" ca="1" si="824"/>
        <v>3.6276227622596524E-2</v>
      </c>
      <c r="BP945" s="17">
        <f t="shared" ca="1" si="825"/>
        <v>3.0670579273321508E-2</v>
      </c>
      <c r="BQ945" s="17">
        <f t="shared" ca="1" si="826"/>
        <v>-9.8791220644335542E-2</v>
      </c>
      <c r="BR945" s="17">
        <f t="shared" ca="1" si="827"/>
        <v>-3.4032744767091172E-2</v>
      </c>
      <c r="BS945" s="17">
        <f t="shared" ca="1" si="828"/>
        <v>4.8696110627603373E-2</v>
      </c>
      <c r="BX945">
        <f>IF('Macrobond Imports'!FG944="","",'Macrobond Imports'!FG944)</f>
        <v>186.136</v>
      </c>
      <c r="BY945">
        <f>IF('Macrobond Imports'!AI944="","",'Macrobond Imports'!AI944)</f>
        <v>153.18799999999999</v>
      </c>
      <c r="CA945" s="37">
        <f t="shared" ca="1" si="829"/>
        <v>-8.2762121115058873E-2</v>
      </c>
      <c r="CB945" s="37">
        <f t="shared" ca="1" si="830"/>
        <v>1.3262073116686368E-2</v>
      </c>
    </row>
    <row r="946" spans="1:80" x14ac:dyDescent="0.25">
      <c r="A946" s="10">
        <f>IF('Macrobond Imports'!A945="","",'Macrobond Imports'!A945)</f>
        <v>45870</v>
      </c>
      <c r="B946" s="9">
        <f>IF('Macrobond Imports'!B945="","",'Macrobond Imports'!B945)</f>
        <v>149.327</v>
      </c>
      <c r="C946" s="9">
        <f>IF('Macrobond Imports'!C945="","",'Macrobond Imports'!C945)</f>
        <v>146.94800000000001</v>
      </c>
      <c r="D946" s="9">
        <f>IF('Macrobond Imports'!Z945="","",'Macrobond Imports'!Z945)</f>
        <v>149.33600000000001</v>
      </c>
      <c r="E946" s="9">
        <f>IF('Macrobond Imports'!BH945="","",'Macrobond Imports'!BH945)</f>
        <v>148.001</v>
      </c>
      <c r="F946" s="9">
        <f>IF('Macrobond Imports'!BJ945="","",'Macrobond Imports'!BJ945)</f>
        <v>146.61000000000001</v>
      </c>
      <c r="G946" s="9">
        <f>IF('Macrobond Imports'!BK945="","",'Macrobond Imports'!BK945)</f>
        <v>148.31899999999999</v>
      </c>
      <c r="H946" s="9">
        <f>IF('Macrobond Imports'!BL945="","",'Macrobond Imports'!BL945)</f>
        <v>145.55600000000001</v>
      </c>
      <c r="I946" s="9">
        <f>IF('Macrobond Imports'!BS945="","",'Macrobond Imports'!BS945)</f>
        <v>137.02099999999999</v>
      </c>
      <c r="J946" s="9">
        <f>IF('Macrobond Imports'!AA945="","",'Macrobond Imports'!AA945)</f>
        <v>158.042</v>
      </c>
      <c r="K946" s="9">
        <f>IF('Macrobond Imports'!DF945="","",'Macrobond Imports'!DF945)</f>
        <v>261.75</v>
      </c>
      <c r="L946" s="9">
        <f>IF('Macrobond Imports'!EA945="","",'Macrobond Imports'!EA945)</f>
        <v>247.65</v>
      </c>
      <c r="M946" s="9">
        <f>IF('Macrobond Imports'!FA945="","",'Macrobond Imports'!FA945)</f>
        <v>234.363</v>
      </c>
      <c r="N946" s="9">
        <f>IF('Macrobond Imports'!FC945="","",'Macrobond Imports'!FC945)</f>
        <v>266.226</v>
      </c>
      <c r="P946" s="16">
        <f t="shared" si="776"/>
        <v>45870</v>
      </c>
      <c r="Q946" s="17">
        <f t="shared" si="777"/>
        <v>-1.804849027721267E-3</v>
      </c>
      <c r="R946" s="17">
        <f t="shared" si="778"/>
        <v>1.8202766547814608E-3</v>
      </c>
      <c r="S946" s="17">
        <f t="shared" si="779"/>
        <v>-3.4167956862954929E-3</v>
      </c>
      <c r="T946" s="17">
        <f t="shared" si="780"/>
        <v>-1.8883066610017041E-3</v>
      </c>
      <c r="U946" s="17">
        <f t="shared" si="781"/>
        <v>-1.8858033726605328E-3</v>
      </c>
      <c r="V946" s="17">
        <f t="shared" si="782"/>
        <v>-1.8103749966350557E-3</v>
      </c>
      <c r="W946" s="17">
        <f t="shared" si="783"/>
        <v>2.790197794021454E-3</v>
      </c>
      <c r="X946" s="17">
        <f t="shared" si="784"/>
        <v>3.4198924967410171E-3</v>
      </c>
      <c r="Y946" s="17">
        <f t="shared" si="785"/>
        <v>-2.0744779726129203E-2</v>
      </c>
      <c r="Z946" s="17">
        <f t="shared" si="786"/>
        <v>3.8312412991705624E-3</v>
      </c>
      <c r="AA946" s="17">
        <f t="shared" si="787"/>
        <v>-1.8274795845556135E-2</v>
      </c>
      <c r="AB946" s="17">
        <f t="shared" si="788"/>
        <v>1.658296826584138E-3</v>
      </c>
      <c r="AC946" s="17">
        <f t="shared" si="789"/>
        <v>4.1035234481667793E-3</v>
      </c>
      <c r="AE946" s="17">
        <f t="shared" ca="1" si="790"/>
        <v>2.6944687055134198E-2</v>
      </c>
      <c r="AF946" s="17">
        <f t="shared" ca="1" si="791"/>
        <v>2.1870197422863225E-2</v>
      </c>
      <c r="AG946" s="17">
        <f t="shared" ca="1" si="792"/>
        <v>2.9867935588428152E-2</v>
      </c>
      <c r="AH946" s="17">
        <f t="shared" ca="1" si="793"/>
        <v>2.9142618733050574E-2</v>
      </c>
      <c r="AI946" s="17">
        <f t="shared" ca="1" si="794"/>
        <v>2.6544087271301642E-2</v>
      </c>
      <c r="AJ946" s="17">
        <f t="shared" ca="1" si="795"/>
        <v>2.9406865534903792E-2</v>
      </c>
      <c r="AK946" s="17">
        <f t="shared" ca="1" si="796"/>
        <v>2.70964464139547E-2</v>
      </c>
      <c r="AL946" s="17">
        <f t="shared" ca="1" si="797"/>
        <v>2.9923331328923553E-2</v>
      </c>
      <c r="AM946" s="17">
        <f t="shared" ca="1" si="798"/>
        <v>2.6293402946887312E-2</v>
      </c>
      <c r="AN946" s="17">
        <f t="shared" ca="1" si="799"/>
        <v>2.5786730415017445E-2</v>
      </c>
      <c r="AO946" s="17">
        <f t="shared" ca="1" si="800"/>
        <v>1.4526595221708849E-2</v>
      </c>
      <c r="AP946" s="17">
        <f t="shared" ca="1" si="801"/>
        <v>-1.032064085943396E-2</v>
      </c>
      <c r="AQ946" s="17">
        <f t="shared" ca="1" si="802"/>
        <v>3.358633407745315E-2</v>
      </c>
      <c r="AS946" s="17">
        <f t="shared" ca="1" si="803"/>
        <v>3.2075717756690825E-2</v>
      </c>
      <c r="AT946" s="17">
        <f t="shared" ca="1" si="804"/>
        <v>4.508100161668982E-2</v>
      </c>
      <c r="AU946" s="17">
        <f t="shared" ca="1" si="805"/>
        <v>2.676894694611387E-2</v>
      </c>
      <c r="AV946" s="17">
        <f t="shared" ca="1" si="806"/>
        <v>2.9000776836479725E-2</v>
      </c>
      <c r="AW946" s="17">
        <f t="shared" ca="1" si="807"/>
        <v>3.0611420568584347E-2</v>
      </c>
      <c r="AX946" s="17">
        <f t="shared" ca="1" si="808"/>
        <v>3.0644071662036199E-2</v>
      </c>
      <c r="AY946" s="17">
        <f t="shared" ca="1" si="809"/>
        <v>4.9017947228221947E-2</v>
      </c>
      <c r="AZ946" s="17">
        <f t="shared" ca="1" si="810"/>
        <v>4.7763735933503026E-2</v>
      </c>
      <c r="BA946" s="17">
        <f t="shared" ca="1" si="811"/>
        <v>-3.575163243686319E-2</v>
      </c>
      <c r="BB946" s="17">
        <f t="shared" ca="1" si="812"/>
        <v>3.9535269699531028E-2</v>
      </c>
      <c r="BC946" s="17">
        <f t="shared" ca="1" si="813"/>
        <v>6.9741865289310478E-2</v>
      </c>
      <c r="BD946" s="17">
        <f t="shared" ca="1" si="814"/>
        <v>9.6616984318023125E-2</v>
      </c>
      <c r="BE946" s="17">
        <f t="shared" ca="1" si="815"/>
        <v>3.0310629323369032E-2</v>
      </c>
      <c r="BG946" s="17">
        <f t="shared" ca="1" si="816"/>
        <v>1.4815014326134301E-2</v>
      </c>
      <c r="BH946" s="17">
        <f t="shared" ca="1" si="817"/>
        <v>8.6850691997624185E-3</v>
      </c>
      <c r="BI946" s="17">
        <f t="shared" ca="1" si="818"/>
        <v>1.7901685561754421E-2</v>
      </c>
      <c r="BJ946" s="17">
        <f t="shared" ca="1" si="819"/>
        <v>2.1586409311970201E-2</v>
      </c>
      <c r="BK946" s="17">
        <f t="shared" ca="1" si="820"/>
        <v>1.7566620014877854E-2</v>
      </c>
      <c r="BL946" s="17">
        <f t="shared" ca="1" si="821"/>
        <v>1.8414019472057674E-2</v>
      </c>
      <c r="BM946" s="17">
        <f t="shared" ca="1" si="822"/>
        <v>1.6398926811316716E-2</v>
      </c>
      <c r="BN946" s="17">
        <f t="shared" ca="1" si="823"/>
        <v>2.5328725994186119E-2</v>
      </c>
      <c r="BO946" s="17">
        <f t="shared" ca="1" si="824"/>
        <v>8.174196803521161E-3</v>
      </c>
      <c r="BP946" s="17">
        <f t="shared" ca="1" si="825"/>
        <v>3.0926659031077941E-2</v>
      </c>
      <c r="BQ946" s="17">
        <f t="shared" ca="1" si="826"/>
        <v>-0.13695275498540171</v>
      </c>
      <c r="BR946" s="17">
        <f t="shared" ca="1" si="827"/>
        <v>-2.7094626559866497E-2</v>
      </c>
      <c r="BS946" s="17">
        <f t="shared" ca="1" si="828"/>
        <v>5.1083717784141003E-2</v>
      </c>
      <c r="BX946">
        <f>IF('Macrobond Imports'!FG945="","",'Macrobond Imports'!FG945)</f>
        <v>178.11199999999999</v>
      </c>
      <c r="BY946">
        <f>IF('Macrobond Imports'!AI945="","",'Macrobond Imports'!AI945)</f>
        <v>154.18299999999999</v>
      </c>
      <c r="CA946" s="37">
        <f t="shared" ca="1" si="829"/>
        <v>-5.8878233071781416E-2</v>
      </c>
      <c r="CB946" s="37">
        <f t="shared" ca="1" si="830"/>
        <v>2.7694830298344408E-2</v>
      </c>
    </row>
    <row r="947" spans="1:80" x14ac:dyDescent="0.25">
      <c r="A947" s="10">
        <f>IF('Macrobond Imports'!A946="","",'Macrobond Imports'!A946)</f>
        <v>45901</v>
      </c>
      <c r="B947" s="9">
        <f>IF('Macrobond Imports'!B946="","",'Macrobond Imports'!B946)</f>
        <v>150.245</v>
      </c>
      <c r="C947" s="9">
        <f>IF('Macrobond Imports'!C946="","",'Macrobond Imports'!C946)</f>
        <v>147.88900000000001</v>
      </c>
      <c r="D947" s="9">
        <f>IF('Macrobond Imports'!Z946="","",'Macrobond Imports'!Z946)</f>
        <v>150.273</v>
      </c>
      <c r="E947" s="9">
        <f>IF('Macrobond Imports'!BH946="","",'Macrobond Imports'!BH946)</f>
        <v>148.767</v>
      </c>
      <c r="F947" s="9">
        <f>IF('Macrobond Imports'!BJ946="","",'Macrobond Imports'!BJ946)</f>
        <v>147.495</v>
      </c>
      <c r="G947" s="9">
        <f>IF('Macrobond Imports'!BK946="","",'Macrobond Imports'!BK946)</f>
        <v>149.113</v>
      </c>
      <c r="H947" s="9">
        <f>IF('Macrobond Imports'!BL946="","",'Macrobond Imports'!BL946)</f>
        <v>146.11600000000001</v>
      </c>
      <c r="I947" s="9">
        <f>IF('Macrobond Imports'!BS946="","",'Macrobond Imports'!BS946)</f>
        <v>137.328</v>
      </c>
      <c r="J947" s="9">
        <f>IF('Macrobond Imports'!AA946="","",'Macrobond Imports'!AA946)</f>
        <v>160.55099999999999</v>
      </c>
      <c r="K947" s="9">
        <f>IF('Macrobond Imports'!DF946="","",'Macrobond Imports'!DF946)</f>
        <v>262.32299999999998</v>
      </c>
      <c r="L947" s="9">
        <f>IF('Macrobond Imports'!EA946="","",'Macrobond Imports'!EA946)</f>
        <v>246.386</v>
      </c>
      <c r="M947" s="9">
        <f>IF('Macrobond Imports'!FA946="","",'Macrobond Imports'!FA946)</f>
        <v>234.71100000000001</v>
      </c>
      <c r="N947" s="9">
        <f>IF('Macrobond Imports'!FC946="","",'Macrobond Imports'!FC946)</f>
        <v>266.71100000000001</v>
      </c>
      <c r="P947" s="16">
        <f t="shared" si="776"/>
        <v>45901</v>
      </c>
      <c r="Q947" s="17">
        <f t="shared" si="777"/>
        <v>6.1475821519216822E-3</v>
      </c>
      <c r="R947" s="17">
        <f t="shared" si="778"/>
        <v>6.4036257723820711E-3</v>
      </c>
      <c r="S947" s="17">
        <f t="shared" si="779"/>
        <v>6.2744415278297438E-3</v>
      </c>
      <c r="T947" s="17">
        <f t="shared" si="780"/>
        <v>5.1756407051302133E-3</v>
      </c>
      <c r="U947" s="17">
        <f t="shared" si="781"/>
        <v>6.0364231634948418E-3</v>
      </c>
      <c r="V947" s="17">
        <f t="shared" si="782"/>
        <v>5.3533262764717815E-3</v>
      </c>
      <c r="W947" s="17">
        <f t="shared" si="783"/>
        <v>3.8473164967436357E-3</v>
      </c>
      <c r="X947" s="17">
        <f t="shared" si="784"/>
        <v>2.2405324731247234E-3</v>
      </c>
      <c r="Y947" s="17">
        <f t="shared" si="785"/>
        <v>1.5875526758709624E-2</v>
      </c>
      <c r="Z947" s="17">
        <f t="shared" si="786"/>
        <v>2.1891117478509692E-3</v>
      </c>
      <c r="AA947" s="17">
        <f t="shared" si="787"/>
        <v>-5.1039773874419492E-3</v>
      </c>
      <c r="AB947" s="17">
        <f t="shared" si="788"/>
        <v>1.484876025652504E-3</v>
      </c>
      <c r="AC947" s="17">
        <f t="shared" si="789"/>
        <v>1.8217604591588277E-3</v>
      </c>
      <c r="AE947" s="17">
        <f t="shared" ca="1" si="790"/>
        <v>3.046576545064239E-2</v>
      </c>
      <c r="AF947" s="17">
        <f t="shared" ca="1" si="791"/>
        <v>3.1670956895409219E-2</v>
      </c>
      <c r="AG947" s="17">
        <f t="shared" ca="1" si="792"/>
        <v>3.0792130823684483E-2</v>
      </c>
      <c r="AH947" s="17">
        <f t="shared" ca="1" si="793"/>
        <v>2.9942814416859198E-2</v>
      </c>
      <c r="AI947" s="17">
        <f t="shared" ca="1" si="794"/>
        <v>3.0050561483881744E-2</v>
      </c>
      <c r="AJ947" s="17">
        <f t="shared" ca="1" si="795"/>
        <v>3.0397888248545391E-2</v>
      </c>
      <c r="AK947" s="17">
        <f t="shared" ca="1" si="796"/>
        <v>3.0858884452032775E-2</v>
      </c>
      <c r="AL947" s="17">
        <f t="shared" ca="1" si="797"/>
        <v>3.0248469571480197E-2</v>
      </c>
      <c r="AM947" s="17">
        <f t="shared" ca="1" si="798"/>
        <v>2.886309893814043E-2</v>
      </c>
      <c r="AN947" s="17">
        <f t="shared" ca="1" si="799"/>
        <v>3.6800626057261976E-2</v>
      </c>
      <c r="AO947" s="17">
        <f t="shared" ca="1" si="800"/>
        <v>3.4353051808751367E-2</v>
      </c>
      <c r="AP947" s="17">
        <f t="shared" ca="1" si="801"/>
        <v>3.5136541650495845E-2</v>
      </c>
      <c r="AQ947" s="17">
        <f t="shared" ca="1" si="802"/>
        <v>3.6862095642404391E-2</v>
      </c>
      <c r="AS947" s="17">
        <f t="shared" ca="1" si="803"/>
        <v>5.0863850542824718E-2</v>
      </c>
      <c r="AT947" s="17">
        <f t="shared" ca="1" si="804"/>
        <v>5.771313727860572E-2</v>
      </c>
      <c r="AU947" s="17">
        <f t="shared" ca="1" si="805"/>
        <v>4.9156537670151934E-2</v>
      </c>
      <c r="AV947" s="17">
        <f t="shared" ca="1" si="806"/>
        <v>4.5679505935007025E-2</v>
      </c>
      <c r="AW947" s="17">
        <f t="shared" ca="1" si="807"/>
        <v>4.8987451224727252E-2</v>
      </c>
      <c r="AX947" s="17">
        <f t="shared" ca="1" si="808"/>
        <v>4.7871003171603643E-2</v>
      </c>
      <c r="AY947" s="17">
        <f t="shared" ca="1" si="809"/>
        <v>5.6735770474425795E-2</v>
      </c>
      <c r="AZ947" s="17">
        <f t="shared" ca="1" si="810"/>
        <v>5.0994698999091481E-2</v>
      </c>
      <c r="BA947" s="17">
        <f t="shared" ca="1" si="811"/>
        <v>2.6953794944449827E-2</v>
      </c>
      <c r="BB947" s="17">
        <f t="shared" ca="1" si="812"/>
        <v>5.1764223110402297E-2</v>
      </c>
      <c r="BC947" s="17">
        <f t="shared" ca="1" si="813"/>
        <v>-4.0996456525482783E-2</v>
      </c>
      <c r="BD947" s="17">
        <f t="shared" ca="1" si="814"/>
        <v>0.10638769124476055</v>
      </c>
      <c r="BE947" s="17">
        <f t="shared" ca="1" si="815"/>
        <v>3.9899676186254007E-2</v>
      </c>
      <c r="BG947" s="17">
        <f t="shared" ca="1" si="816"/>
        <v>2.9802398046363532E-2</v>
      </c>
      <c r="BH947" s="17">
        <f t="shared" ca="1" si="817"/>
        <v>3.6867318542534333E-2</v>
      </c>
      <c r="BI947" s="17">
        <f t="shared" ca="1" si="818"/>
        <v>2.7630439277093632E-2</v>
      </c>
      <c r="BJ947" s="17">
        <f t="shared" ca="1" si="819"/>
        <v>2.8504679646064401E-2</v>
      </c>
      <c r="BK947" s="17">
        <f t="shared" ca="1" si="820"/>
        <v>3.0002011124936168E-2</v>
      </c>
      <c r="BL947" s="17">
        <f t="shared" ca="1" si="821"/>
        <v>2.8409156619921161E-2</v>
      </c>
      <c r="BM947" s="17">
        <f t="shared" ca="1" si="822"/>
        <v>2.9133075546108111E-2</v>
      </c>
      <c r="BN947" s="17">
        <f t="shared" ca="1" si="823"/>
        <v>2.7360673303909344E-2</v>
      </c>
      <c r="BO947" s="17">
        <f t="shared" ca="1" si="824"/>
        <v>3.2643316672687162E-2</v>
      </c>
      <c r="BP947" s="17">
        <f t="shared" ca="1" si="825"/>
        <v>3.3367779644134732E-2</v>
      </c>
      <c r="BQ947" s="17">
        <f t="shared" ca="1" si="826"/>
        <v>-7.632758130231676E-2</v>
      </c>
      <c r="BR947" s="17">
        <f t="shared" ca="1" si="827"/>
        <v>1.7638605550743369E-2</v>
      </c>
      <c r="BS947" s="17">
        <f t="shared" ca="1" si="828"/>
        <v>4.0219960065660754E-2</v>
      </c>
      <c r="BX947">
        <f>IF('Macrobond Imports'!FG946="","",'Macrobond Imports'!FG946)</f>
        <v>173.14599999999999</v>
      </c>
      <c r="BY947">
        <f>IF('Macrobond Imports'!AI946="","",'Macrobond Imports'!AI946)</f>
        <v>155.21100000000001</v>
      </c>
      <c r="CA947" s="37">
        <f t="shared" ca="1" si="829"/>
        <v>1.1620909457398687E-2</v>
      </c>
      <c r="CB947" s="37">
        <f t="shared" ca="1" si="830"/>
        <v>3.6363636363636598E-2</v>
      </c>
    </row>
    <row r="948" spans="1:80" x14ac:dyDescent="0.25">
      <c r="A948" s="10">
        <f>IF('Macrobond Imports'!A947="","",'Macrobond Imports'!A947)</f>
        <v>45931</v>
      </c>
      <c r="B948" s="9">
        <f>IF('Macrobond Imports'!B947="","",'Macrobond Imports'!B947)</f>
        <v>150.43899999999999</v>
      </c>
      <c r="C948" s="9">
        <f>IF('Macrobond Imports'!C947="","",'Macrobond Imports'!C947)</f>
        <v>147.619</v>
      </c>
      <c r="D948" s="9">
        <f>IF('Macrobond Imports'!Z947="","",'Macrobond Imports'!Z947)</f>
        <v>150.58600000000001</v>
      </c>
      <c r="E948" s="9">
        <f>IF('Macrobond Imports'!BH947="","",'Macrobond Imports'!BH947)</f>
        <v>149.21899999999999</v>
      </c>
      <c r="F948" s="9">
        <f>IF('Macrobond Imports'!BJ947="","",'Macrobond Imports'!BJ947)</f>
        <v>147.73099999999999</v>
      </c>
      <c r="G948" s="9">
        <f>IF('Macrobond Imports'!BK947="","",'Macrobond Imports'!BK947)</f>
        <v>149.50399999999999</v>
      </c>
      <c r="H948" s="9">
        <f>IF('Macrobond Imports'!BL947="","",'Macrobond Imports'!BL947)</f>
        <v>146.66200000000001</v>
      </c>
      <c r="I948" s="9">
        <f>IF('Macrobond Imports'!BS947="","",'Macrobond Imports'!BS947)</f>
        <v>138.20099999999999</v>
      </c>
      <c r="J948" s="9">
        <f>IF('Macrobond Imports'!AA947="","",'Macrobond Imports'!AA947)</f>
        <v>159.12200000000001</v>
      </c>
      <c r="K948" s="9">
        <f>IF('Macrobond Imports'!DF947="","",'Macrobond Imports'!DF947)</f>
        <v>262.01400000000001</v>
      </c>
      <c r="L948" s="9">
        <f>IF('Macrobond Imports'!EA947="","",'Macrobond Imports'!EA947)</f>
        <v>243.29599999999999</v>
      </c>
      <c r="M948" s="9">
        <f>IF('Macrobond Imports'!FA947="","",'Macrobond Imports'!FA947)</f>
        <v>233.25299999999999</v>
      </c>
      <c r="N948" s="9">
        <f>IF('Macrobond Imports'!FC947="","",'Macrobond Imports'!FC947)</f>
        <v>267.226</v>
      </c>
      <c r="P948" s="16">
        <f t="shared" si="776"/>
        <v>45931</v>
      </c>
      <c r="Q948" s="17">
        <f t="shared" si="777"/>
        <v>1.2912243335883034E-3</v>
      </c>
      <c r="R948" s="17">
        <f t="shared" si="778"/>
        <v>-1.825693594520339E-3</v>
      </c>
      <c r="S948" s="17">
        <f t="shared" si="779"/>
        <v>2.0828758326514318E-3</v>
      </c>
      <c r="T948" s="17">
        <f t="shared" si="780"/>
        <v>3.0383082269589412E-3</v>
      </c>
      <c r="U948" s="17">
        <f t="shared" si="781"/>
        <v>1.6000542391267913E-3</v>
      </c>
      <c r="V948" s="17">
        <f t="shared" si="782"/>
        <v>2.6221724463997287E-3</v>
      </c>
      <c r="W948" s="17">
        <f t="shared" si="783"/>
        <v>3.7367570971009734E-3</v>
      </c>
      <c r="X948" s="17">
        <f t="shared" si="784"/>
        <v>6.3570429919608262E-3</v>
      </c>
      <c r="Y948" s="17">
        <f t="shared" si="785"/>
        <v>-8.9005985636960716E-3</v>
      </c>
      <c r="Z948" s="17">
        <f t="shared" si="786"/>
        <v>-1.1779371233173741E-3</v>
      </c>
      <c r="AA948" s="17">
        <f t="shared" si="787"/>
        <v>-1.2541296989276973E-2</v>
      </c>
      <c r="AB948" s="17">
        <f t="shared" si="788"/>
        <v>-6.2118946278616471E-3</v>
      </c>
      <c r="AC948" s="17">
        <f t="shared" si="789"/>
        <v>1.930928983056468E-3</v>
      </c>
      <c r="AE948" s="17">
        <f t="shared" ca="1" si="790"/>
        <v>2.8333356118501074E-2</v>
      </c>
      <c r="AF948" s="17">
        <f t="shared" ca="1" si="791"/>
        <v>2.7114846717969376E-2</v>
      </c>
      <c r="AG948" s="17">
        <f t="shared" ca="1" si="792"/>
        <v>2.8909159236104154E-2</v>
      </c>
      <c r="AH948" s="17">
        <f t="shared" ca="1" si="793"/>
        <v>2.971438035234919E-2</v>
      </c>
      <c r="AI948" s="17">
        <f t="shared" ca="1" si="794"/>
        <v>2.7844067655100835E-2</v>
      </c>
      <c r="AJ948" s="17">
        <f t="shared" ca="1" si="795"/>
        <v>3.0131398529604114E-2</v>
      </c>
      <c r="AK948" s="17">
        <f t="shared" ca="1" si="796"/>
        <v>3.2096888832590986E-2</v>
      </c>
      <c r="AL948" s="17">
        <f t="shared" ca="1" si="797"/>
        <v>3.445410859443987E-2</v>
      </c>
      <c r="AM948" s="17">
        <f t="shared" ca="1" si="798"/>
        <v>1.2786974979791754E-2</v>
      </c>
      <c r="AN948" s="17">
        <f t="shared" ca="1" si="799"/>
        <v>3.1039720453633235E-2</v>
      </c>
      <c r="AO948" s="17">
        <f t="shared" ca="1" si="800"/>
        <v>-6.4238429527625485E-3</v>
      </c>
      <c r="AP948" s="17">
        <f t="shared" ca="1" si="801"/>
        <v>1.2215867174684814E-2</v>
      </c>
      <c r="AQ948" s="17">
        <f t="shared" ca="1" si="802"/>
        <v>3.688096817876696E-2</v>
      </c>
      <c r="AS948" s="17">
        <f t="shared" ca="1" si="803"/>
        <v>2.2704611736599656E-2</v>
      </c>
      <c r="AT948" s="17">
        <f t="shared" ca="1" si="804"/>
        <v>2.5825729167182621E-2</v>
      </c>
      <c r="AU948" s="17">
        <f t="shared" ca="1" si="805"/>
        <v>1.9845974248062115E-2</v>
      </c>
      <c r="AV948" s="17">
        <f t="shared" ca="1" si="806"/>
        <v>2.5544419945508379E-2</v>
      </c>
      <c r="AW948" s="17">
        <f t="shared" ca="1" si="807"/>
        <v>2.3182507142265774E-2</v>
      </c>
      <c r="AX948" s="17">
        <f t="shared" ca="1" si="808"/>
        <v>2.4887747558195672E-2</v>
      </c>
      <c r="AY948" s="17">
        <f t="shared" ca="1" si="809"/>
        <v>4.2294109953264325E-2</v>
      </c>
      <c r="AZ948" s="17">
        <f t="shared" ca="1" si="810"/>
        <v>4.9124519720587845E-2</v>
      </c>
      <c r="BA948" s="17">
        <f t="shared" ca="1" si="811"/>
        <v>-5.503781655076645E-2</v>
      </c>
      <c r="BB948" s="17">
        <f t="shared" ca="1" si="812"/>
        <v>1.9516029623754649E-2</v>
      </c>
      <c r="BC948" s="17">
        <f t="shared" ca="1" si="813"/>
        <v>-0.13474063274016301</v>
      </c>
      <c r="BD948" s="17">
        <f t="shared" ca="1" si="814"/>
        <v>-1.2286183541840412E-2</v>
      </c>
      <c r="BE948" s="17">
        <f t="shared" ca="1" si="815"/>
        <v>3.1874641886873389E-2</v>
      </c>
      <c r="BG948" s="17">
        <f t="shared" ca="1" si="816"/>
        <v>3.8065027663214401E-2</v>
      </c>
      <c r="BH948" s="17">
        <f t="shared" ca="1" si="817"/>
        <v>3.4722739153743909E-2</v>
      </c>
      <c r="BI948" s="17">
        <f t="shared" ca="1" si="818"/>
        <v>3.9151423418171349E-2</v>
      </c>
      <c r="BJ948" s="17">
        <f t="shared" ca="1" si="819"/>
        <v>3.9094620191312712E-2</v>
      </c>
      <c r="BK948" s="17">
        <f t="shared" ca="1" si="820"/>
        <v>3.7966435354460204E-2</v>
      </c>
      <c r="BL948" s="17">
        <f t="shared" ca="1" si="821"/>
        <v>3.9145451754365457E-2</v>
      </c>
      <c r="BM948" s="17">
        <f t="shared" ca="1" si="822"/>
        <v>4.2258808877308152E-2</v>
      </c>
      <c r="BN948" s="17">
        <f t="shared" ca="1" si="823"/>
        <v>4.4221857048155622E-2</v>
      </c>
      <c r="BO948" s="17">
        <f t="shared" ca="1" si="824"/>
        <v>2.0715844130821726E-2</v>
      </c>
      <c r="BP948" s="17">
        <f t="shared" ca="1" si="825"/>
        <v>2.5459446003333497E-2</v>
      </c>
      <c r="BQ948" s="17">
        <f t="shared" ca="1" si="826"/>
        <v>-3.2808038267074791E-2</v>
      </c>
      <c r="BR948" s="17">
        <f t="shared" ca="1" si="827"/>
        <v>6.1330260894529864E-3</v>
      </c>
      <c r="BS948" s="17">
        <f t="shared" ca="1" si="828"/>
        <v>3.3959183648333724E-2</v>
      </c>
      <c r="BX948">
        <f>IF('Macrobond Imports'!FG947="","",'Macrobond Imports'!FG947)</f>
        <v>166.04300000000001</v>
      </c>
      <c r="BY948">
        <f>IF('Macrobond Imports'!AI947="","",'Macrobond Imports'!AI947)</f>
        <v>155.27600000000001</v>
      </c>
      <c r="CA948" s="37">
        <f t="shared" ca="1" si="829"/>
        <v>-9.8214819119412211E-2</v>
      </c>
      <c r="CB948" s="37">
        <f t="shared" ca="1" si="830"/>
        <v>3.3691708551076838E-2</v>
      </c>
    </row>
    <row r="949" spans="1:80" x14ac:dyDescent="0.25">
      <c r="A949" s="10">
        <f>IF('Macrobond Imports'!A948="","",'Macrobond Imports'!A948)</f>
        <v>45962</v>
      </c>
      <c r="B949" s="9">
        <f>IF('Macrobond Imports'!B948="","",'Macrobond Imports'!B948)</f>
        <v>151.054</v>
      </c>
      <c r="C949" s="9">
        <f>IF('Macrobond Imports'!C948="","",'Macrobond Imports'!C948)</f>
        <v>148.74700000000001</v>
      </c>
      <c r="D949" s="9">
        <f>IF('Macrobond Imports'!Z948="","",'Macrobond Imports'!Z948)</f>
        <v>150.99</v>
      </c>
      <c r="E949" s="9">
        <f>IF('Macrobond Imports'!BH948="","",'Macrobond Imports'!BH948)</f>
        <v>149.59399999999999</v>
      </c>
      <c r="F949" s="9">
        <f>IF('Macrobond Imports'!BJ948="","",'Macrobond Imports'!BJ948)</f>
        <v>148.363</v>
      </c>
      <c r="G949" s="9">
        <f>IF('Macrobond Imports'!BK948="","",'Macrobond Imports'!BK948)</f>
        <v>149.863</v>
      </c>
      <c r="H949" s="9">
        <f>IF('Macrobond Imports'!BL948="","",'Macrobond Imports'!BL948)</f>
        <v>147.34</v>
      </c>
      <c r="I949" s="9">
        <f>IF('Macrobond Imports'!BS948="","",'Macrobond Imports'!BS948)</f>
        <v>138.57400000000001</v>
      </c>
      <c r="J949" s="9">
        <f>IF('Macrobond Imports'!AA948="","",'Macrobond Imports'!AA948)</f>
        <v>159.41200000000001</v>
      </c>
      <c r="K949" s="9">
        <f>IF('Macrobond Imports'!DF948="","",'Macrobond Imports'!DF948)</f>
        <v>263.48099999999999</v>
      </c>
      <c r="L949" s="9">
        <f>IF('Macrobond Imports'!EA948="","",'Macrobond Imports'!EA948)</f>
        <v>249.15899999999999</v>
      </c>
      <c r="M949" s="9">
        <f>IF('Macrobond Imports'!FA948="","",'Macrobond Imports'!FA948)</f>
        <v>240.23599999999999</v>
      </c>
      <c r="N949" s="9">
        <f>IF('Macrobond Imports'!FC948="","",'Macrobond Imports'!FC948)</f>
        <v>267.40800000000002</v>
      </c>
      <c r="P949" s="16">
        <f t="shared" si="776"/>
        <v>45962</v>
      </c>
      <c r="Q949" s="17">
        <f t="shared" si="777"/>
        <v>4.0880356822368125E-3</v>
      </c>
      <c r="R949" s="17">
        <f t="shared" si="778"/>
        <v>7.6412927875137981E-3</v>
      </c>
      <c r="S949" s="17">
        <f t="shared" si="779"/>
        <v>2.6828523235891133E-3</v>
      </c>
      <c r="T949" s="17">
        <f t="shared" si="780"/>
        <v>2.5130847948318102E-3</v>
      </c>
      <c r="U949" s="17">
        <f t="shared" si="781"/>
        <v>4.2780459077649269E-3</v>
      </c>
      <c r="V949" s="17">
        <f t="shared" si="782"/>
        <v>2.4012735445206879E-3</v>
      </c>
      <c r="W949" s="17">
        <f t="shared" si="783"/>
        <v>4.6228743641842929E-3</v>
      </c>
      <c r="X949" s="17">
        <f t="shared" si="784"/>
        <v>2.698967445966538E-3</v>
      </c>
      <c r="Y949" s="17">
        <f t="shared" si="785"/>
        <v>1.8225009740953091E-3</v>
      </c>
      <c r="Z949" s="17">
        <f t="shared" si="786"/>
        <v>5.5989374613569787E-3</v>
      </c>
      <c r="AA949" s="17">
        <f t="shared" si="787"/>
        <v>2.4098217808759648E-2</v>
      </c>
      <c r="AB949" s="17">
        <f t="shared" si="788"/>
        <v>2.9937449893463253E-2</v>
      </c>
      <c r="AC949" s="17">
        <f t="shared" si="789"/>
        <v>6.8107145262819024E-4</v>
      </c>
      <c r="AE949" s="17">
        <f t="shared" ca="1" si="790"/>
        <v>3.1458479859607813E-2</v>
      </c>
      <c r="AF949" s="17">
        <f t="shared" ca="1" si="791"/>
        <v>3.0253707256595597E-2</v>
      </c>
      <c r="AG949" s="17">
        <f t="shared" ca="1" si="792"/>
        <v>3.2149131501773898E-2</v>
      </c>
      <c r="AH949" s="17">
        <f t="shared" ca="1" si="793"/>
        <v>3.2337759129930754E-2</v>
      </c>
      <c r="AI949" s="17">
        <f t="shared" ca="1" si="794"/>
        <v>3.2427993848423542E-2</v>
      </c>
      <c r="AJ949" s="17">
        <f t="shared" ca="1" si="795"/>
        <v>3.1297526064067771E-2</v>
      </c>
      <c r="AK949" s="17">
        <f t="shared" ca="1" si="796"/>
        <v>3.4356879098044191E-2</v>
      </c>
      <c r="AL949" s="17">
        <f t="shared" ca="1" si="797"/>
        <v>3.5935619397908347E-2</v>
      </c>
      <c r="AM949" s="17">
        <f t="shared" ca="1" si="798"/>
        <v>1.9395187333337782E-2</v>
      </c>
      <c r="AN949" s="17">
        <f t="shared" ca="1" si="799"/>
        <v>3.6054138223913901E-2</v>
      </c>
      <c r="AO949" s="17">
        <f t="shared" ca="1" si="800"/>
        <v>1.8917692090637983E-2</v>
      </c>
      <c r="AP949" s="17">
        <f t="shared" ca="1" si="801"/>
        <v>4.7921483097055573E-2</v>
      </c>
      <c r="AQ949" s="17">
        <f t="shared" ca="1" si="802"/>
        <v>3.6003331848207143E-2</v>
      </c>
      <c r="AS949" s="17">
        <f t="shared" ca="1" si="803"/>
        <v>4.7069622262745359E-2</v>
      </c>
      <c r="AT949" s="17">
        <f t="shared" ca="1" si="804"/>
        <v>4.9876327413927113E-2</v>
      </c>
      <c r="AU949" s="17">
        <f t="shared" ca="1" si="805"/>
        <v>4.5044256151601791E-2</v>
      </c>
      <c r="AV949" s="17">
        <f t="shared" ca="1" si="806"/>
        <v>4.3753874367205459E-2</v>
      </c>
      <c r="AW949" s="17">
        <f t="shared" ca="1" si="807"/>
        <v>4.8692231620210302E-2</v>
      </c>
      <c r="AX949" s="17">
        <f t="shared" ca="1" si="808"/>
        <v>4.2294710813580716E-2</v>
      </c>
      <c r="AY949" s="17">
        <f t="shared" ca="1" si="809"/>
        <v>4.9934515318196926E-2</v>
      </c>
      <c r="AZ949" s="17">
        <f t="shared" ca="1" si="810"/>
        <v>4.6112718043564094E-2</v>
      </c>
      <c r="BA949" s="17">
        <f t="shared" ca="1" si="811"/>
        <v>3.512780416201533E-2</v>
      </c>
      <c r="BB949" s="17">
        <f t="shared" ca="1" si="812"/>
        <v>2.6716285802404816E-2</v>
      </c>
      <c r="BC949" s="17">
        <f t="shared" ca="1" si="813"/>
        <v>2.4596781644618204E-2</v>
      </c>
      <c r="BD949" s="17">
        <f t="shared" ca="1" si="814"/>
        <v>0.10406885263080556</v>
      </c>
      <c r="BE949" s="17">
        <f t="shared" ca="1" si="815"/>
        <v>1.7877970691436706E-2</v>
      </c>
      <c r="BG949" s="17">
        <f t="shared" ca="1" si="816"/>
        <v>3.9545637256032107E-2</v>
      </c>
      <c r="BH949" s="17">
        <f t="shared" ca="1" si="817"/>
        <v>4.7475920404568939E-2</v>
      </c>
      <c r="BI949" s="17">
        <f t="shared" ca="1" si="818"/>
        <v>3.5866299481194908E-2</v>
      </c>
      <c r="BJ949" s="17">
        <f t="shared" ca="1" si="819"/>
        <v>3.635107350257516E-2</v>
      </c>
      <c r="BK949" s="17">
        <f t="shared" ca="1" si="820"/>
        <v>3.9612519436614146E-2</v>
      </c>
      <c r="BL949" s="17">
        <f t="shared" ca="1" si="821"/>
        <v>3.6453020944371417E-2</v>
      </c>
      <c r="BM949" s="17">
        <f t="shared" ca="1" si="822"/>
        <v>4.9476131211736218E-2</v>
      </c>
      <c r="BN949" s="17">
        <f t="shared" ca="1" si="823"/>
        <v>4.6937901532309478E-2</v>
      </c>
      <c r="BO949" s="17">
        <f t="shared" ca="1" si="824"/>
        <v>-9.4029438554665834E-4</v>
      </c>
      <c r="BP949" s="17">
        <f t="shared" ca="1" si="825"/>
        <v>3.3105895378835237E-2</v>
      </c>
      <c r="BQ949" s="17">
        <f t="shared" ca="1" si="826"/>
        <v>4.6926010931974682E-2</v>
      </c>
      <c r="BR949" s="17">
        <f t="shared" ca="1" si="827"/>
        <v>0.10033661015684436</v>
      </c>
      <c r="BS949" s="17">
        <f t="shared" ca="1" si="828"/>
        <v>2.4075433040695593E-2</v>
      </c>
      <c r="BX949">
        <f>IF('Macrobond Imports'!FG948="","",'Macrobond Imports'!FG948)</f>
        <v>172.559</v>
      </c>
      <c r="BY949">
        <f>IF('Macrobond Imports'!AI948="","",'Macrobond Imports'!AI948)</f>
        <v>156.51300000000001</v>
      </c>
      <c r="CA949" s="37">
        <f t="shared" ca="1" si="829"/>
        <v>-3.4029713722724231E-2</v>
      </c>
      <c r="CB949" s="37">
        <f t="shared" ca="1" si="830"/>
        <v>4.4757289330342953E-2</v>
      </c>
    </row>
    <row r="950" spans="1:80" x14ac:dyDescent="0.25">
      <c r="A950" s="10">
        <f>IF('Macrobond Imports'!A949="","",'Macrobond Imports'!A949)</f>
        <v>45992</v>
      </c>
      <c r="B950" s="9">
        <f>IF('Macrobond Imports'!B949="","",'Macrobond Imports'!B949)</f>
        <v>151.59200000000001</v>
      </c>
      <c r="C950" s="9">
        <f>IF('Macrobond Imports'!C949="","",'Macrobond Imports'!C949)</f>
        <v>148.661</v>
      </c>
      <c r="D950" s="9">
        <f>IF('Macrobond Imports'!Z949="","",'Macrobond Imports'!Z949)</f>
        <v>151.828</v>
      </c>
      <c r="E950" s="9">
        <f>IF('Macrobond Imports'!BH949="","",'Macrobond Imports'!BH949)</f>
        <v>150.35</v>
      </c>
      <c r="F950" s="9">
        <f>IF('Macrobond Imports'!BJ949="","",'Macrobond Imports'!BJ949)</f>
        <v>148.94</v>
      </c>
      <c r="G950" s="9">
        <f>IF('Macrobond Imports'!BK949="","",'Macrobond Imports'!BK949)</f>
        <v>150.56</v>
      </c>
      <c r="H950" s="9">
        <f>IF('Macrobond Imports'!BL949="","",'Macrobond Imports'!BL949)</f>
        <v>147.34800000000001</v>
      </c>
      <c r="I950" s="9">
        <f>IF('Macrobond Imports'!BS949="","",'Macrobond Imports'!BS949)</f>
        <v>138.768</v>
      </c>
      <c r="J950" s="9">
        <f>IF('Macrobond Imports'!AA949="","",'Macrobond Imports'!AA949)</f>
        <v>162.345</v>
      </c>
      <c r="K950" s="9">
        <f>IF('Macrobond Imports'!DF949="","",'Macrobond Imports'!DF949)</f>
        <v>263.64600000000002</v>
      </c>
      <c r="L950" s="9">
        <f>IF('Macrobond Imports'!EA949="","",'Macrobond Imports'!EA949)</f>
        <v>254.36199999999999</v>
      </c>
      <c r="M950" s="9">
        <f>IF('Macrobond Imports'!FA949="","",'Macrobond Imports'!FA949)</f>
        <v>234.47</v>
      </c>
      <c r="N950" s="9">
        <f>IF('Macrobond Imports'!FC949="","",'Macrobond Imports'!FC949)</f>
        <v>269.58</v>
      </c>
      <c r="P950" s="16">
        <f t="shared" si="776"/>
        <v>45992</v>
      </c>
      <c r="Q950" s="17">
        <f t="shared" si="777"/>
        <v>3.5616402081375398E-3</v>
      </c>
      <c r="R950" s="17">
        <f t="shared" si="778"/>
        <v>-5.781629209329342E-4</v>
      </c>
      <c r="S950" s="17">
        <f t="shared" si="779"/>
        <v>5.5500364262532909E-3</v>
      </c>
      <c r="T950" s="17">
        <f t="shared" si="780"/>
        <v>5.0536786234742781E-3</v>
      </c>
      <c r="U950" s="17">
        <f t="shared" si="781"/>
        <v>3.8891098184856698E-3</v>
      </c>
      <c r="V950" s="17">
        <f t="shared" si="782"/>
        <v>4.6509145019117959E-3</v>
      </c>
      <c r="W950" s="17">
        <f t="shared" si="783"/>
        <v>5.4296185693081256E-5</v>
      </c>
      <c r="X950" s="17">
        <f t="shared" si="784"/>
        <v>1.3999740211005918E-3</v>
      </c>
      <c r="Y950" s="17">
        <f t="shared" si="785"/>
        <v>1.8398865831932287E-2</v>
      </c>
      <c r="Z950" s="17">
        <f t="shared" si="786"/>
        <v>6.2623111343906857E-4</v>
      </c>
      <c r="AA950" s="17">
        <f t="shared" si="787"/>
        <v>2.0882247881874649E-2</v>
      </c>
      <c r="AB950" s="17">
        <f t="shared" si="788"/>
        <v>-2.4001398624685644E-2</v>
      </c>
      <c r="AC950" s="17">
        <f t="shared" si="789"/>
        <v>8.1224196733080678E-3</v>
      </c>
      <c r="AE950" s="17">
        <f t="shared" ca="1" si="790"/>
        <v>3.0873432527269484E-2</v>
      </c>
      <c r="AF950" s="17">
        <f t="shared" ca="1" si="791"/>
        <v>2.4668807984450147E-2</v>
      </c>
      <c r="AG950" s="17">
        <f t="shared" ca="1" si="792"/>
        <v>3.3842214928706538E-2</v>
      </c>
      <c r="AH950" s="17">
        <f t="shared" ca="1" si="793"/>
        <v>3.4264526824838715E-2</v>
      </c>
      <c r="AI950" s="17">
        <f t="shared" ca="1" si="794"/>
        <v>3.2047950663479208E-2</v>
      </c>
      <c r="AJ950" s="17">
        <f t="shared" ca="1" si="795"/>
        <v>3.2881241982067211E-2</v>
      </c>
      <c r="AK950" s="17">
        <f t="shared" ca="1" si="796"/>
        <v>2.9937441023311084E-2</v>
      </c>
      <c r="AL950" s="17">
        <f t="shared" ca="1" si="797"/>
        <v>3.4115805946791866E-2</v>
      </c>
      <c r="AM950" s="17">
        <f t="shared" ca="1" si="798"/>
        <v>3.4782774973229236E-2</v>
      </c>
      <c r="AN950" s="17">
        <f t="shared" ca="1" si="799"/>
        <v>3.4494124109788027E-2</v>
      </c>
      <c r="AO950" s="17">
        <f t="shared" ca="1" si="800"/>
        <v>1.0162706560287171E-2</v>
      </c>
      <c r="AP950" s="17">
        <f t="shared" ca="1" si="801"/>
        <v>9.2805427137410135E-3</v>
      </c>
      <c r="AQ950" s="17">
        <f t="shared" ca="1" si="802"/>
        <v>4.517539778542834E-2</v>
      </c>
      <c r="AS950" s="17">
        <f t="shared" ca="1" si="803"/>
        <v>3.634658096569221E-2</v>
      </c>
      <c r="AT950" s="17">
        <f t="shared" ca="1" si="804"/>
        <v>2.1044593616545981E-2</v>
      </c>
      <c r="AU950" s="17">
        <f t="shared" ca="1" si="805"/>
        <v>4.2038243953327115E-2</v>
      </c>
      <c r="AV950" s="17">
        <f t="shared" ca="1" si="806"/>
        <v>4.324739480872819E-2</v>
      </c>
      <c r="AW950" s="17">
        <f t="shared" ca="1" si="807"/>
        <v>3.9767420001178611E-2</v>
      </c>
      <c r="AX950" s="17">
        <f t="shared" ca="1" si="808"/>
        <v>3.938487544157554E-2</v>
      </c>
      <c r="AY950" s="17">
        <f t="shared" ca="1" si="809"/>
        <v>3.4155587977037438E-2</v>
      </c>
      <c r="AZ950" s="17">
        <f t="shared" ca="1" si="810"/>
        <v>4.2607717888698105E-2</v>
      </c>
      <c r="BA950" s="17">
        <f t="shared" ca="1" si="811"/>
        <v>4.5450826432924751E-2</v>
      </c>
      <c r="BB950" s="17">
        <f t="shared" ca="1" si="812"/>
        <v>2.0326731895995209E-2</v>
      </c>
      <c r="BC950" s="17">
        <f t="shared" ca="1" si="813"/>
        <v>0.13591233736166197</v>
      </c>
      <c r="BD950" s="17">
        <f t="shared" ca="1" si="814"/>
        <v>-4.1008571009533146E-3</v>
      </c>
      <c r="BE950" s="17">
        <f t="shared" ca="1" si="815"/>
        <v>4.3727112201944696E-2</v>
      </c>
      <c r="BG950" s="17">
        <f t="shared" ca="1" si="816"/>
        <v>4.3579972292731695E-2</v>
      </c>
      <c r="BH950" s="17">
        <f t="shared" ca="1" si="817"/>
        <v>3.9217147864446744E-2</v>
      </c>
      <c r="BI950" s="17">
        <f t="shared" ca="1" si="818"/>
        <v>4.5591333239692444E-2</v>
      </c>
      <c r="BJ950" s="17">
        <f t="shared" ca="1" si="819"/>
        <v>4.4462742452584969E-2</v>
      </c>
      <c r="BK950" s="17">
        <f t="shared" ca="1" si="820"/>
        <v>4.4367260964047306E-2</v>
      </c>
      <c r="BL950" s="17">
        <f t="shared" ca="1" si="821"/>
        <v>4.36193137875307E-2</v>
      </c>
      <c r="BM950" s="17">
        <f t="shared" ca="1" si="822"/>
        <v>4.5384714854463049E-2</v>
      </c>
      <c r="BN950" s="17">
        <f t="shared" ca="1" si="823"/>
        <v>4.6792808838769906E-2</v>
      </c>
      <c r="BO950" s="17">
        <f t="shared" ca="1" si="824"/>
        <v>3.6161036534912094E-2</v>
      </c>
      <c r="BP950" s="17">
        <f t="shared" ca="1" si="825"/>
        <v>3.592622927087219E-2</v>
      </c>
      <c r="BQ950" s="17">
        <f t="shared" ca="1" si="826"/>
        <v>4.3716415798015218E-2</v>
      </c>
      <c r="BR950" s="17">
        <f t="shared" ca="1" si="827"/>
        <v>4.9690694168863736E-2</v>
      </c>
      <c r="BS950" s="17">
        <f t="shared" ca="1" si="828"/>
        <v>4.1811636528224172E-2</v>
      </c>
      <c r="BX950">
        <f>IF('Macrobond Imports'!FG949="","",'Macrobond Imports'!FG949)</f>
        <v>184.51499999999999</v>
      </c>
      <c r="BY950">
        <f>IF('Macrobond Imports'!AI949="","",'Macrobond Imports'!AI949)</f>
        <v>156.773</v>
      </c>
      <c r="CA950" s="37">
        <f t="shared" ca="1" si="829"/>
        <v>-4.340365084220299E-2</v>
      </c>
      <c r="CB950" s="37">
        <f t="shared" ca="1" si="830"/>
        <v>2.181507697521945E-2</v>
      </c>
    </row>
    <row r="951" spans="1:80" x14ac:dyDescent="0.25">
      <c r="A951" s="10">
        <f>IF('Macrobond Imports'!A950="","",'Macrobond Imports'!A950)</f>
        <v>46023</v>
      </c>
      <c r="B951" s="9">
        <f>IF('Macrobond Imports'!B950="","",'Macrobond Imports'!B950)</f>
        <v>152.435</v>
      </c>
      <c r="C951" s="9">
        <f>IF('Macrobond Imports'!C950="","",'Macrobond Imports'!C950)</f>
        <v>148.46</v>
      </c>
      <c r="D951" s="9">
        <f>IF('Macrobond Imports'!Z950="","",'Macrobond Imports'!Z950)</f>
        <v>153.096</v>
      </c>
      <c r="E951" s="9">
        <f>IF('Macrobond Imports'!BH950="","",'Macrobond Imports'!BH950)</f>
        <v>151.577</v>
      </c>
      <c r="F951" s="9">
        <f>IF('Macrobond Imports'!BJ950="","",'Macrobond Imports'!BJ950)</f>
        <v>149.93299999999999</v>
      </c>
      <c r="G951" s="9">
        <f>IF('Macrobond Imports'!BK950="","",'Macrobond Imports'!BK950)</f>
        <v>151.59899999999999</v>
      </c>
      <c r="H951" s="9">
        <f>IF('Macrobond Imports'!BL950="","",'Macrobond Imports'!BL950)</f>
        <v>147.64699999999999</v>
      </c>
      <c r="I951" s="9">
        <f>IF('Macrobond Imports'!BS950="","",'Macrobond Imports'!BS950)</f>
        <v>139.434</v>
      </c>
      <c r="J951" s="9">
        <f>IF('Macrobond Imports'!AA950="","",'Macrobond Imports'!AA950)</f>
        <v>165.60900000000001</v>
      </c>
      <c r="K951" s="9">
        <f>IF('Macrobond Imports'!DF950="","",'Macrobond Imports'!DF950)</f>
        <v>263.96199999999999</v>
      </c>
      <c r="L951" s="9">
        <f>IF('Macrobond Imports'!EA950="","",'Macrobond Imports'!EA950)</f>
        <v>263.90300000000002</v>
      </c>
      <c r="M951" s="9">
        <f>IF('Macrobond Imports'!FA950="","",'Macrobond Imports'!FA950)</f>
        <v>231.46199999999999</v>
      </c>
      <c r="N951" s="9">
        <f>IF('Macrobond Imports'!FC950="","",'Macrobond Imports'!FC950)</f>
        <v>270.98</v>
      </c>
      <c r="P951" s="16">
        <f t="shared" si="776"/>
        <v>46023</v>
      </c>
      <c r="Q951" s="17">
        <f t="shared" si="777"/>
        <v>5.5609794712121463E-3</v>
      </c>
      <c r="R951" s="17">
        <f t="shared" si="778"/>
        <v>-1.3520694735000838E-3</v>
      </c>
      <c r="S951" s="17">
        <f t="shared" si="779"/>
        <v>8.3515557077746827E-3</v>
      </c>
      <c r="T951" s="17">
        <f t="shared" si="780"/>
        <v>8.1609577652144161E-3</v>
      </c>
      <c r="U951" s="17">
        <f t="shared" si="781"/>
        <v>6.6671142742042999E-3</v>
      </c>
      <c r="V951" s="17">
        <f t="shared" si="782"/>
        <v>6.9009032943676551E-3</v>
      </c>
      <c r="W951" s="17">
        <f t="shared" si="783"/>
        <v>2.0292097619241112E-3</v>
      </c>
      <c r="X951" s="17">
        <f t="shared" si="784"/>
        <v>4.7993773780699023E-3</v>
      </c>
      <c r="Y951" s="17">
        <f t="shared" si="785"/>
        <v>2.0105331239028024E-2</v>
      </c>
      <c r="Z951" s="17">
        <f t="shared" si="786"/>
        <v>1.1985768796036744E-3</v>
      </c>
      <c r="AA951" s="17">
        <f t="shared" si="787"/>
        <v>3.7509533656757021E-2</v>
      </c>
      <c r="AB951" s="17">
        <f t="shared" si="788"/>
        <v>-1.282893333901991E-2</v>
      </c>
      <c r="AC951" s="17">
        <f t="shared" si="789"/>
        <v>5.1932635952223194E-3</v>
      </c>
      <c r="AE951" s="17">
        <f t="shared" ca="1" si="790"/>
        <v>3.0140226389592906E-2</v>
      </c>
      <c r="AF951" s="17">
        <f t="shared" ca="1" si="791"/>
        <v>1.7469553357868817E-2</v>
      </c>
      <c r="AG951" s="17">
        <f t="shared" ca="1" si="792"/>
        <v>3.5762127055003035E-2</v>
      </c>
      <c r="AH951" s="17">
        <f t="shared" ca="1" si="793"/>
        <v>3.6927328822881522E-2</v>
      </c>
      <c r="AI951" s="17">
        <f t="shared" ca="1" si="794"/>
        <v>3.2539529502506603E-2</v>
      </c>
      <c r="AJ951" s="17">
        <f t="shared" ca="1" si="795"/>
        <v>3.410664465651192E-2</v>
      </c>
      <c r="AK951" s="17">
        <f t="shared" ca="1" si="796"/>
        <v>2.6631065868429893E-2</v>
      </c>
      <c r="AL951" s="17">
        <f t="shared" ca="1" si="797"/>
        <v>3.4745309902635801E-2</v>
      </c>
      <c r="AM951" s="17">
        <f t="shared" ca="1" si="798"/>
        <v>4.4588116563643254E-2</v>
      </c>
      <c r="AN951" s="17">
        <f t="shared" ca="1" si="799"/>
        <v>2.7721322836607776E-2</v>
      </c>
      <c r="AO951" s="17">
        <f t="shared" ca="1" si="800"/>
        <v>-6.8641876813420044E-3</v>
      </c>
      <c r="AP951" s="17">
        <f t="shared" ca="1" si="801"/>
        <v>-2.7719786105242061E-2</v>
      </c>
      <c r="AQ951" s="17">
        <f t="shared" ca="1" si="802"/>
        <v>4.6622558505111877E-2</v>
      </c>
      <c r="AS951" s="17">
        <f t="shared" ca="1" si="803"/>
        <v>5.4136930813437179E-2</v>
      </c>
      <c r="AT951" s="17">
        <f t="shared" ca="1" si="804"/>
        <v>2.298387673827107E-2</v>
      </c>
      <c r="AU951" s="17">
        <f t="shared" ca="1" si="805"/>
        <v>6.8358442130038721E-2</v>
      </c>
      <c r="AV951" s="17">
        <f t="shared" ca="1" si="806"/>
        <v>6.4723226972707604E-2</v>
      </c>
      <c r="AW951" s="17">
        <f t="shared" ca="1" si="807"/>
        <v>6.0968214273997789E-2</v>
      </c>
      <c r="AX951" s="17">
        <f t="shared" ca="1" si="808"/>
        <v>5.7241242674574977E-2</v>
      </c>
      <c r="AY951" s="17">
        <f t="shared" ca="1" si="809"/>
        <v>2.7136342767054122E-2</v>
      </c>
      <c r="AZ951" s="17">
        <f t="shared" ca="1" si="810"/>
        <v>3.6167588084055291E-2</v>
      </c>
      <c r="BA951" s="17">
        <f t="shared" ca="1" si="811"/>
        <v>0.17331554323820475</v>
      </c>
      <c r="BB951" s="17">
        <f t="shared" ca="1" si="812"/>
        <v>3.0072165908948678E-2</v>
      </c>
      <c r="BC951" s="17">
        <f t="shared" ca="1" si="813"/>
        <v>0.38432299708602735</v>
      </c>
      <c r="BD951" s="17">
        <f t="shared" ca="1" si="814"/>
        <v>-3.0361495565605412E-2</v>
      </c>
      <c r="BE951" s="17">
        <f t="shared" ca="1" si="815"/>
        <v>5.7387348900646895E-2</v>
      </c>
      <c r="BG951" s="17">
        <f t="shared" ca="1" si="816"/>
        <v>3.8301834990561501E-2</v>
      </c>
      <c r="BH951" s="17">
        <f t="shared" ca="1" si="817"/>
        <v>2.4403817486692292E-2</v>
      </c>
      <c r="BI951" s="17">
        <f t="shared" ca="1" si="818"/>
        <v>4.3820413797436286E-2</v>
      </c>
      <c r="BJ951" s="17">
        <f t="shared" ca="1" si="819"/>
        <v>4.4950220923578366E-2</v>
      </c>
      <c r="BK951" s="17">
        <f t="shared" ca="1" si="820"/>
        <v>4.190408266745993E-2</v>
      </c>
      <c r="BL951" s="17">
        <f t="shared" ca="1" si="821"/>
        <v>4.0938805036287329E-2</v>
      </c>
      <c r="BM951" s="17">
        <f t="shared" ca="1" si="822"/>
        <v>3.4687469811555127E-2</v>
      </c>
      <c r="BN951" s="17">
        <f t="shared" ca="1" si="823"/>
        <v>4.2625926782335455E-2</v>
      </c>
      <c r="BO951" s="17">
        <f t="shared" ca="1" si="824"/>
        <v>5.2966674502710642E-2</v>
      </c>
      <c r="BP951" s="17">
        <f t="shared" ca="1" si="825"/>
        <v>2.4780505675938702E-2</v>
      </c>
      <c r="BQ951" s="17">
        <f t="shared" ca="1" si="826"/>
        <v>9.4439783881185901E-2</v>
      </c>
      <c r="BR951" s="17">
        <f t="shared" ca="1" si="827"/>
        <v>-2.1365569888491032E-2</v>
      </c>
      <c r="BS951" s="17">
        <f t="shared" ca="1" si="828"/>
        <v>4.4553106348626859E-2</v>
      </c>
      <c r="BX951">
        <f>IF('Macrobond Imports'!FG950="","",'Macrobond Imports'!FG950)</f>
        <v>207.428</v>
      </c>
      <c r="BY951">
        <f>IF('Macrobond Imports'!AI950="","",'Macrobond Imports'!AI950)</f>
        <v>158.267</v>
      </c>
      <c r="CA951" s="37">
        <f t="shared" ca="1" si="829"/>
        <v>-4.2040169767839308E-2</v>
      </c>
      <c r="CB951" s="37">
        <f t="shared" ca="1" si="830"/>
        <v>2.5198054114278667E-2</v>
      </c>
    </row>
    <row r="952" spans="1:80" x14ac:dyDescent="0.25">
      <c r="A952" s="10">
        <f>IF('Macrobond Imports'!A951="","",'Macrobond Imports'!A951)</f>
        <v>46054</v>
      </c>
      <c r="B952" s="9">
        <f>IF('Macrobond Imports'!B951="","",'Macrobond Imports'!B951)</f>
        <v>153.30000000000001</v>
      </c>
      <c r="C952" s="9">
        <f>IF('Macrobond Imports'!C951="","",'Macrobond Imports'!C951)</f>
        <v>149.99600000000001</v>
      </c>
      <c r="D952" s="9">
        <f>IF('Macrobond Imports'!Z951="","",'Macrobond Imports'!Z951)</f>
        <v>153.68899999999999</v>
      </c>
      <c r="E952" s="9">
        <f>IF('Macrobond Imports'!BH951="","",'Macrobond Imports'!BH951)</f>
        <v>152.13499999999999</v>
      </c>
      <c r="F952" s="9">
        <f>IF('Macrobond Imports'!BJ951="","",'Macrobond Imports'!BJ951)</f>
        <v>150.636</v>
      </c>
      <c r="G952" s="9">
        <f>IF('Macrobond Imports'!BK951="","",'Macrobond Imports'!BK951)</f>
        <v>152.32300000000001</v>
      </c>
      <c r="H952" s="9">
        <f>IF('Macrobond Imports'!BL951="","",'Macrobond Imports'!BL951)</f>
        <v>148.74</v>
      </c>
      <c r="I952" s="9">
        <f>IF('Macrobond Imports'!BS951="","",'Macrobond Imports'!BS951)</f>
        <v>140.148</v>
      </c>
      <c r="J952" s="9">
        <f>IF('Macrobond Imports'!AA951="","",'Macrobond Imports'!AA951)</f>
        <v>165.386</v>
      </c>
      <c r="K952" s="9">
        <f>IF('Macrobond Imports'!DF951="","",'Macrobond Imports'!DF951)</f>
        <v>267.97199999999998</v>
      </c>
      <c r="L952" s="9">
        <f>IF('Macrobond Imports'!EA951="","",'Macrobond Imports'!EA951)</f>
        <v>282.93099999999998</v>
      </c>
      <c r="M952" s="9">
        <f>IF('Macrobond Imports'!FA951="","",'Macrobond Imports'!FA951)</f>
        <v>243.69499999999999</v>
      </c>
      <c r="N952" s="9">
        <f>IF('Macrobond Imports'!FC951="","",'Macrobond Imports'!FC951)</f>
        <v>273.11</v>
      </c>
      <c r="P952" s="16">
        <f t="shared" si="776"/>
        <v>46054</v>
      </c>
      <c r="Q952" s="17">
        <f t="shared" si="777"/>
        <v>5.6745498081149925E-3</v>
      </c>
      <c r="R952" s="17">
        <f t="shared" si="778"/>
        <v>1.0346221204364792E-2</v>
      </c>
      <c r="S952" s="17">
        <f t="shared" si="779"/>
        <v>3.8733866332234523E-3</v>
      </c>
      <c r="T952" s="17">
        <f t="shared" si="780"/>
        <v>3.6812972944444411E-3</v>
      </c>
      <c r="U952" s="17">
        <f t="shared" si="781"/>
        <v>4.6887609799044494E-3</v>
      </c>
      <c r="V952" s="17">
        <f t="shared" si="782"/>
        <v>4.775757096023181E-3</v>
      </c>
      <c r="W952" s="17">
        <f t="shared" si="783"/>
        <v>7.4027917939409882E-3</v>
      </c>
      <c r="X952" s="17">
        <f t="shared" si="784"/>
        <v>5.1207022677395297E-3</v>
      </c>
      <c r="Y952" s="17">
        <f t="shared" si="785"/>
        <v>-1.3465451756849989E-3</v>
      </c>
      <c r="Z952" s="17">
        <f t="shared" si="786"/>
        <v>1.5191580606299437E-2</v>
      </c>
      <c r="AA952" s="17">
        <f t="shared" si="787"/>
        <v>7.2102249690227049E-2</v>
      </c>
      <c r="AB952" s="17">
        <f t="shared" si="788"/>
        <v>5.2851007940828421E-2</v>
      </c>
      <c r="AC952" s="17">
        <f t="shared" si="789"/>
        <v>7.8603586980587892E-3</v>
      </c>
      <c r="AE952" s="17">
        <f t="shared" ca="1" si="790"/>
        <v>3.4182671874683823E-2</v>
      </c>
      <c r="AF952" s="17">
        <f t="shared" ca="1" si="791"/>
        <v>2.516505597550478E-2</v>
      </c>
      <c r="AG952" s="17">
        <f t="shared" ca="1" si="792"/>
        <v>3.8319922711580467E-2</v>
      </c>
      <c r="AH952" s="17">
        <f t="shared" ca="1" si="793"/>
        <v>3.8967690826270607E-2</v>
      </c>
      <c r="AI952" s="17">
        <f t="shared" ca="1" si="794"/>
        <v>3.6445826653547897E-2</v>
      </c>
      <c r="AJ952" s="17">
        <f t="shared" ca="1" si="795"/>
        <v>3.6408295457638129E-2</v>
      </c>
      <c r="AK952" s="17">
        <f t="shared" ca="1" si="796"/>
        <v>3.0219494794877289E-2</v>
      </c>
      <c r="AL952" s="17">
        <f t="shared" ca="1" si="797"/>
        <v>3.5693699286125868E-2</v>
      </c>
      <c r="AM952" s="17">
        <f t="shared" ca="1" si="798"/>
        <v>5.0736975857687439E-2</v>
      </c>
      <c r="AN952" s="17">
        <f t="shared" ca="1" si="799"/>
        <v>3.9481136100917746E-2</v>
      </c>
      <c r="AO952" s="17">
        <f t="shared" ca="1" si="800"/>
        <v>6.135210971730376E-2</v>
      </c>
      <c r="AP952" s="17">
        <f t="shared" ca="1" si="801"/>
        <v>2.5635090318344655E-2</v>
      </c>
      <c r="AQ952" s="17">
        <f t="shared" ca="1" si="802"/>
        <v>5.1733698917112214E-2</v>
      </c>
      <c r="AS952" s="17">
        <f t="shared" ca="1" si="803"/>
        <v>6.0815114325659003E-2</v>
      </c>
      <c r="AT952" s="17">
        <f t="shared" ca="1" si="804"/>
        <v>3.4012643404671472E-2</v>
      </c>
      <c r="AU952" s="17">
        <f t="shared" ca="1" si="805"/>
        <v>7.3441542875144039E-2</v>
      </c>
      <c r="AV952" s="17">
        <f t="shared" ca="1" si="806"/>
        <v>6.9694728298116182E-2</v>
      </c>
      <c r="AW952" s="17">
        <f t="shared" ca="1" si="807"/>
        <v>6.2704876844133173E-2</v>
      </c>
      <c r="AX952" s="17">
        <f t="shared" ca="1" si="808"/>
        <v>6.7294446096521465E-2</v>
      </c>
      <c r="AY952" s="17">
        <f t="shared" ca="1" si="809"/>
        <v>3.8552478546116875E-2</v>
      </c>
      <c r="AZ952" s="17">
        <f t="shared" ca="1" si="810"/>
        <v>4.6214187090716452E-2</v>
      </c>
      <c r="BA952" s="17">
        <f t="shared" ca="1" si="811"/>
        <v>0.15853973104198826</v>
      </c>
      <c r="BB952" s="17">
        <f t="shared" ca="1" si="812"/>
        <v>6.9942547689259671E-2</v>
      </c>
      <c r="BC952" s="17">
        <f t="shared" ca="1" si="813"/>
        <v>0.66270736911720363</v>
      </c>
      <c r="BD952" s="17">
        <f t="shared" ca="1" si="814"/>
        <v>5.8849222761498066E-2</v>
      </c>
      <c r="BE952" s="17">
        <f t="shared" ca="1" si="815"/>
        <v>8.8059952097755634E-2</v>
      </c>
      <c r="BG952" s="17">
        <f t="shared" ca="1" si="816"/>
        <v>5.3919959507162663E-2</v>
      </c>
      <c r="BH952" s="17">
        <f t="shared" ca="1" si="817"/>
        <v>4.191429424749904E-2</v>
      </c>
      <c r="BI952" s="17">
        <f t="shared" ca="1" si="818"/>
        <v>5.914773223388603E-2</v>
      </c>
      <c r="BJ952" s="17">
        <f t="shared" ca="1" si="819"/>
        <v>5.6644697640287234E-2</v>
      </c>
      <c r="BK952" s="17">
        <f t="shared" ca="1" si="820"/>
        <v>5.5675304651650492E-2</v>
      </c>
      <c r="BL952" s="17">
        <f t="shared" ca="1" si="821"/>
        <v>5.4720510868692118E-2</v>
      </c>
      <c r="BM952" s="17">
        <f t="shared" ca="1" si="822"/>
        <v>4.422798908802883E-2</v>
      </c>
      <c r="BN952" s="17">
        <f t="shared" ca="1" si="823"/>
        <v>4.6163451336934447E-2</v>
      </c>
      <c r="BO952" s="17">
        <f t="shared" ca="1" si="824"/>
        <v>9.5096656842648564E-2</v>
      </c>
      <c r="BP952" s="17">
        <f t="shared" ca="1" si="825"/>
        <v>4.8106596957332215E-2</v>
      </c>
      <c r="BQ952" s="17">
        <f t="shared" ca="1" si="826"/>
        <v>0.30522205743477882</v>
      </c>
      <c r="BR952" s="17">
        <f t="shared" ca="1" si="827"/>
        <v>8.1222662768084763E-2</v>
      </c>
      <c r="BS952" s="17">
        <f t="shared" ca="1" si="828"/>
        <v>5.2384081992826959E-2</v>
      </c>
      <c r="BX952">
        <f>IF('Macrobond Imports'!FG951="","",'Macrobond Imports'!FG951)</f>
        <v>239.84399999999999</v>
      </c>
      <c r="BY952">
        <f>IF('Macrobond Imports'!AI951="","",'Macrobond Imports'!AI951)</f>
        <v>159.499</v>
      </c>
      <c r="CA952" s="37">
        <f t="shared" ca="1" si="829"/>
        <v>0.15644316724365703</v>
      </c>
      <c r="CB952" s="37">
        <f t="shared" ca="1" si="830"/>
        <v>3.3305691962839612E-2</v>
      </c>
    </row>
    <row r="953" spans="1:80" x14ac:dyDescent="0.25">
      <c r="A953" s="10">
        <f>IF('Macrobond Imports'!A952="","",'Macrobond Imports'!A952)</f>
        <v>46082</v>
      </c>
      <c r="B953" s="9">
        <f>IF('Macrobond Imports'!B952="","",'Macrobond Imports'!B952)</f>
        <v>154.37200000000001</v>
      </c>
      <c r="C953" s="9">
        <f>IF('Macrobond Imports'!C952="","",'Macrobond Imports'!C952)</f>
        <v>152.85</v>
      </c>
      <c r="D953" s="9">
        <f>IF('Macrobond Imports'!Z952="","",'Macrobond Imports'!Z952)</f>
        <v>154.01</v>
      </c>
      <c r="E953" s="9">
        <f>IF('Macrobond Imports'!BH952="","",'Macrobond Imports'!BH952)</f>
        <v>152.48099999999999</v>
      </c>
      <c r="F953" s="9">
        <f>IF('Macrobond Imports'!BJ952="","",'Macrobond Imports'!BJ952)</f>
        <v>151.804</v>
      </c>
      <c r="G953" s="9">
        <f>IF('Macrobond Imports'!BK952="","",'Macrobond Imports'!BK952)</f>
        <v>152.596</v>
      </c>
      <c r="H953" s="9">
        <f>IF('Macrobond Imports'!BL952="","",'Macrobond Imports'!BL952)</f>
        <v>149.935</v>
      </c>
      <c r="I953" s="9">
        <f>IF('Macrobond Imports'!BS952="","",'Macrobond Imports'!BS952)</f>
        <v>140.447</v>
      </c>
      <c r="J953" s="9">
        <f>IF('Macrobond Imports'!AA952="","",'Macrobond Imports'!AA952)</f>
        <v>165.845</v>
      </c>
      <c r="K953" s="9">
        <f>IF('Macrobond Imports'!DF952="","",'Macrobond Imports'!DF952)</f>
        <v>275.49299999999999</v>
      </c>
      <c r="L953" s="9">
        <f>IF('Macrobond Imports'!EA952="","",'Macrobond Imports'!EA952)</f>
        <v>288.13600000000002</v>
      </c>
      <c r="M953" s="9">
        <f>IF('Macrobond Imports'!FA952="","",'Macrobond Imports'!FA952)</f>
        <v>273.82499999999999</v>
      </c>
      <c r="N953" s="9">
        <f>IF('Macrobond Imports'!FC952="","",'Macrobond Imports'!FC952)</f>
        <v>275.01</v>
      </c>
      <c r="P953" s="16">
        <f t="shared" si="776"/>
        <v>46082</v>
      </c>
      <c r="Q953" s="17">
        <f t="shared" si="777"/>
        <v>6.9928245270711731E-3</v>
      </c>
      <c r="R953" s="17">
        <f t="shared" si="778"/>
        <v>1.9027174057974827E-2</v>
      </c>
      <c r="S953" s="17">
        <f t="shared" si="779"/>
        <v>2.0886335391603339E-3</v>
      </c>
      <c r="T953" s="17">
        <f t="shared" si="780"/>
        <v>2.274295855654529E-3</v>
      </c>
      <c r="U953" s="17">
        <f t="shared" si="781"/>
        <v>7.7537905945457286E-3</v>
      </c>
      <c r="V953" s="17">
        <f t="shared" si="782"/>
        <v>1.7922441128390698E-3</v>
      </c>
      <c r="W953" s="17">
        <f t="shared" si="783"/>
        <v>8.0341535565415789E-3</v>
      </c>
      <c r="X953" s="17">
        <f t="shared" si="784"/>
        <v>2.1334589148613858E-3</v>
      </c>
      <c r="Y953" s="17">
        <f t="shared" si="785"/>
        <v>2.7753256019251715E-3</v>
      </c>
      <c r="Z953" s="17">
        <f t="shared" si="786"/>
        <v>2.8066365142626948E-2</v>
      </c>
      <c r="AA953" s="17">
        <f t="shared" si="787"/>
        <v>1.8396711565717538E-2</v>
      </c>
      <c r="AB953" s="17">
        <f t="shared" si="788"/>
        <v>0.12363815425018987</v>
      </c>
      <c r="AC953" s="17">
        <f t="shared" si="789"/>
        <v>6.9569038116508164E-3</v>
      </c>
      <c r="AE953" s="17">
        <f t="shared" ca="1" si="790"/>
        <v>4.2666576610043583E-2</v>
      </c>
      <c r="AF953" s="17">
        <f t="shared" ca="1" si="791"/>
        <v>5.2425018590432249E-2</v>
      </c>
      <c r="AG953" s="17">
        <f t="shared" ca="1" si="792"/>
        <v>3.8930375946950369E-2</v>
      </c>
      <c r="AH953" s="17">
        <f t="shared" ca="1" si="793"/>
        <v>3.947072417530717E-2</v>
      </c>
      <c r="AI953" s="17">
        <f t="shared" ca="1" si="794"/>
        <v>4.4539705912709726E-2</v>
      </c>
      <c r="AJ953" s="17">
        <f t="shared" ca="1" si="795"/>
        <v>3.7792694455212716E-2</v>
      </c>
      <c r="AK953" s="17">
        <f t="shared" ca="1" si="796"/>
        <v>4.0976720612637463E-2</v>
      </c>
      <c r="AL953" s="17">
        <f t="shared" ca="1" si="797"/>
        <v>3.660867832338166E-2</v>
      </c>
      <c r="AM953" s="17">
        <f t="shared" ca="1" si="798"/>
        <v>4.9698404359686865E-2</v>
      </c>
      <c r="AN953" s="17">
        <f t="shared" ca="1" si="799"/>
        <v>6.7583015892084264E-2</v>
      </c>
      <c r="AO953" s="17">
        <f t="shared" ca="1" si="800"/>
        <v>0.12393315754162071</v>
      </c>
      <c r="AP953" s="17">
        <f t="shared" ca="1" si="801"/>
        <v>0.17689153643818645</v>
      </c>
      <c r="AQ953" s="17">
        <f t="shared" ca="1" si="802"/>
        <v>5.1647393538913233E-2</v>
      </c>
      <c r="AS953" s="17">
        <f t="shared" ca="1" si="803"/>
        <v>7.5397424546381098E-2</v>
      </c>
      <c r="AT953" s="17">
        <f t="shared" ca="1" si="804"/>
        <v>0.11756700921711083</v>
      </c>
      <c r="AU953" s="17">
        <f t="shared" ca="1" si="805"/>
        <v>5.8737263078166402E-2</v>
      </c>
      <c r="AV953" s="17">
        <f t="shared" ca="1" si="806"/>
        <v>5.7911154278585286E-2</v>
      </c>
      <c r="AW953" s="17">
        <f t="shared" ca="1" si="807"/>
        <v>7.9164034382123827E-2</v>
      </c>
      <c r="AX953" s="17">
        <f t="shared" ca="1" si="808"/>
        <v>5.5198521643490706E-2</v>
      </c>
      <c r="AY953" s="17">
        <f t="shared" ca="1" si="809"/>
        <v>7.2099551478529422E-2</v>
      </c>
      <c r="AZ953" s="17">
        <f t="shared" ca="1" si="810"/>
        <v>4.9282794433330279E-2</v>
      </c>
      <c r="BA953" s="17">
        <f t="shared" ca="1" si="811"/>
        <v>8.9065149465070936E-2</v>
      </c>
      <c r="BB953" s="17">
        <f t="shared" ca="1" si="812"/>
        <v>0.19222308473704786</v>
      </c>
      <c r="BC953" s="17">
        <f t="shared" ca="1" si="813"/>
        <v>0.64657367230142171</v>
      </c>
      <c r="BD953" s="17">
        <f t="shared" ca="1" si="814"/>
        <v>0.86012980534261474</v>
      </c>
      <c r="BE953" s="17">
        <f t="shared" ca="1" si="815"/>
        <v>8.3036936678242634E-2</v>
      </c>
      <c r="BG953" s="17">
        <f t="shared" ca="1" si="816"/>
        <v>5.569145308084833E-2</v>
      </c>
      <c r="BH953" s="17">
        <f t="shared" ca="1" si="817"/>
        <v>6.8216154514311178E-2</v>
      </c>
      <c r="BI953" s="17">
        <f t="shared" ca="1" si="818"/>
        <v>5.0354567955947171E-2</v>
      </c>
      <c r="BJ953" s="17">
        <f t="shared" ca="1" si="819"/>
        <v>5.0553690032179688E-2</v>
      </c>
      <c r="BK953" s="17">
        <f t="shared" ca="1" si="820"/>
        <v>5.9282589202505509E-2</v>
      </c>
      <c r="BL953" s="17">
        <f t="shared" ca="1" si="821"/>
        <v>4.7261850725287546E-2</v>
      </c>
      <c r="BM953" s="17">
        <f t="shared" ca="1" si="822"/>
        <v>5.2956666738568137E-2</v>
      </c>
      <c r="BN953" s="17">
        <f t="shared" ca="1" si="823"/>
        <v>4.5939931221678387E-2</v>
      </c>
      <c r="BO953" s="17">
        <f t="shared" ca="1" si="824"/>
        <v>6.7035173060174147E-2</v>
      </c>
      <c r="BP953" s="17">
        <f t="shared" ca="1" si="825"/>
        <v>0.10293113281868815</v>
      </c>
      <c r="BQ953" s="17">
        <f t="shared" ca="1" si="826"/>
        <v>0.36761228012258074</v>
      </c>
      <c r="BR953" s="17">
        <f t="shared" ca="1" si="827"/>
        <v>0.36106637561203447</v>
      </c>
      <c r="BS953" s="17">
        <f t="shared" ca="1" si="828"/>
        <v>6.320036414930863E-2</v>
      </c>
      <c r="BX953">
        <f>IF('Macrobond Imports'!FG952="","",'Macrobond Imports'!FG952)</f>
        <v>249.673</v>
      </c>
      <c r="BY953">
        <f>IF('Macrobond Imports'!AI952="","",'Macrobond Imports'!AI952)</f>
        <v>162.352</v>
      </c>
      <c r="CA953" s="37">
        <f t="shared" ca="1" si="829"/>
        <v>0.26688045789209291</v>
      </c>
      <c r="CB953" s="37">
        <f t="shared" ca="1" si="830"/>
        <v>6.9773264893287612E-2</v>
      </c>
    </row>
    <row r="954" spans="1:80" x14ac:dyDescent="0.25">
      <c r="A954" s="10">
        <f>IF('Macrobond Imports'!A953="","",'Macrobond Imports'!A953)</f>
        <v>46113</v>
      </c>
      <c r="B954" s="9">
        <f>IF('Macrobond Imports'!B953="","",'Macrobond Imports'!B953)</f>
        <v>156.49600000000001</v>
      </c>
      <c r="C954" s="9">
        <f>IF('Macrobond Imports'!C953="","",'Macrobond Imports'!C953)</f>
        <v>155.846</v>
      </c>
      <c r="D954" s="9">
        <f>IF('Macrobond Imports'!Z953="","",'Macrobond Imports'!Z953)</f>
        <v>155.827</v>
      </c>
      <c r="E954" s="9">
        <f>IF('Macrobond Imports'!BH953="","",'Macrobond Imports'!BH953)</f>
        <v>154.05600000000001</v>
      </c>
      <c r="F954" s="9">
        <f>IF('Macrobond Imports'!BJ953="","",'Macrobond Imports'!BJ953)</f>
        <v>153.99199999999999</v>
      </c>
      <c r="G954" s="9">
        <f>IF('Macrobond Imports'!BK953="","",'Macrobond Imports'!BK953)</f>
        <v>154.102</v>
      </c>
      <c r="H954" s="9">
        <f>IF('Macrobond Imports'!BL953="","",'Macrobond Imports'!BL953)</f>
        <v>151.52099999999999</v>
      </c>
      <c r="I954" s="9">
        <f>IF('Macrobond Imports'!BS953="","",'Macrobond Imports'!BS953)</f>
        <v>141.24199999999999</v>
      </c>
      <c r="J954" s="9">
        <f>IF('Macrobond Imports'!AA953="","",'Macrobond Imports'!AA953)</f>
        <v>170.285</v>
      </c>
      <c r="K954" s="9">
        <f>IF('Macrobond Imports'!DF953="","",'Macrobond Imports'!DF953)</f>
        <v>282.87299999999999</v>
      </c>
      <c r="L954" s="9">
        <f>IF('Macrobond Imports'!EA953="","",'Macrobond Imports'!EA953)</f>
        <v>299.89999999999998</v>
      </c>
      <c r="M954" s="9">
        <f>IF('Macrobond Imports'!FA953="","",'Macrobond Imports'!FA953)</f>
        <v>295.09899999999999</v>
      </c>
      <c r="N954" s="9">
        <f>IF('Macrobond Imports'!FC953="","",'Macrobond Imports'!FC953)</f>
        <v>279.25400000000002</v>
      </c>
      <c r="P954" s="16">
        <f t="shared" si="776"/>
        <v>46113</v>
      </c>
      <c r="Q954" s="17">
        <f t="shared" si="777"/>
        <v>1.3758971834270328E-2</v>
      </c>
      <c r="R954" s="17">
        <f t="shared" si="778"/>
        <v>1.9600915930650942E-2</v>
      </c>
      <c r="S954" s="17">
        <f t="shared" si="779"/>
        <v>1.1797935199013176E-2</v>
      </c>
      <c r="T954" s="17">
        <f t="shared" si="780"/>
        <v>1.0329155763669107E-2</v>
      </c>
      <c r="U954" s="17">
        <f t="shared" si="781"/>
        <v>1.4413322442096366E-2</v>
      </c>
      <c r="V954" s="17">
        <f t="shared" si="782"/>
        <v>9.8691970955988584E-3</v>
      </c>
      <c r="W954" s="17">
        <f t="shared" si="783"/>
        <v>1.057791709740874E-2</v>
      </c>
      <c r="X954" s="17">
        <f t="shared" si="784"/>
        <v>5.6604982662498138E-3</v>
      </c>
      <c r="Y954" s="17">
        <f t="shared" si="785"/>
        <v>2.6771985890439831E-2</v>
      </c>
      <c r="Z954" s="17">
        <f t="shared" si="786"/>
        <v>2.6788339449641096E-2</v>
      </c>
      <c r="AA954" s="17">
        <f t="shared" si="787"/>
        <v>4.0827942360551761E-2</v>
      </c>
      <c r="AB954" s="17">
        <f t="shared" si="788"/>
        <v>7.7691956541586782E-2</v>
      </c>
      <c r="AC954" s="17">
        <f t="shared" si="789"/>
        <v>1.5432166103050982E-2</v>
      </c>
      <c r="AE954" s="17">
        <f t="shared" ca="1" si="790"/>
        <v>5.9876062442856703E-2</v>
      </c>
      <c r="AF954" s="17">
        <f t="shared" ca="1" si="791"/>
        <v>7.3903845756299935E-2</v>
      </c>
      <c r="AG954" s="17">
        <f t="shared" ca="1" si="792"/>
        <v>5.4866573699245746E-2</v>
      </c>
      <c r="AH954" s="17">
        <f t="shared" ca="1" si="793"/>
        <v>5.2402910134235148E-2</v>
      </c>
      <c r="AI954" s="17">
        <f t="shared" ca="1" si="794"/>
        <v>6.1984496979393677E-2</v>
      </c>
      <c r="AJ954" s="17">
        <f t="shared" ca="1" si="795"/>
        <v>5.0736051165613194E-2</v>
      </c>
      <c r="AK954" s="17">
        <f t="shared" ca="1" si="796"/>
        <v>5.4734160297372991E-2</v>
      </c>
      <c r="AL954" s="17">
        <f t="shared" ca="1" si="797"/>
        <v>4.4357194087679241E-2</v>
      </c>
      <c r="AM954" s="17">
        <f t="shared" ca="1" si="798"/>
        <v>8.1181467818843389E-2</v>
      </c>
      <c r="AN954" s="17">
        <f t="shared" ca="1" si="799"/>
        <v>9.3267012185931142E-2</v>
      </c>
      <c r="AO954" s="17">
        <f t="shared" ca="1" si="800"/>
        <v>0.21226575258298697</v>
      </c>
      <c r="AP954" s="17">
        <f t="shared" ca="1" si="801"/>
        <v>0.26901922671700906</v>
      </c>
      <c r="AQ954" s="17">
        <f t="shared" ca="1" si="802"/>
        <v>6.2606306673110179E-2</v>
      </c>
      <c r="AS954" s="17">
        <f t="shared" ca="1" si="803"/>
        <v>0.11089800246628378</v>
      </c>
      <c r="AT954" s="17">
        <f t="shared" ca="1" si="804"/>
        <v>0.21435262268965505</v>
      </c>
      <c r="AU954" s="17">
        <f t="shared" ca="1" si="805"/>
        <v>7.3285996915426255E-2</v>
      </c>
      <c r="AV954" s="17">
        <f t="shared" ca="1" si="806"/>
        <v>6.7041327583480026E-2</v>
      </c>
      <c r="AW954" s="17">
        <f t="shared" ca="1" si="807"/>
        <v>0.11276565934936045</v>
      </c>
      <c r="AX954" s="17">
        <f t="shared" ca="1" si="808"/>
        <v>6.7696341622785594E-2</v>
      </c>
      <c r="AY954" s="17">
        <f t="shared" ca="1" si="809"/>
        <v>0.10915643525865493</v>
      </c>
      <c r="AZ954" s="17">
        <f t="shared" ca="1" si="810"/>
        <v>5.2884395119426886E-2</v>
      </c>
      <c r="BA954" s="17">
        <f t="shared" ca="1" si="811"/>
        <v>0.11781474909491374</v>
      </c>
      <c r="BB954" s="17">
        <f t="shared" ca="1" si="812"/>
        <v>0.31886500378758664</v>
      </c>
      <c r="BC954" s="17">
        <f t="shared" ca="1" si="813"/>
        <v>0.66774080215746667</v>
      </c>
      <c r="BD954" s="17">
        <f t="shared" ca="1" si="814"/>
        <v>1.6421176091535634</v>
      </c>
      <c r="BE954" s="17">
        <f t="shared" ca="1" si="815"/>
        <v>0.12784302148714843</v>
      </c>
      <c r="BG954" s="17">
        <f t="shared" ca="1" si="816"/>
        <v>8.2145374137221561E-2</v>
      </c>
      <c r="BH954" s="17">
        <f t="shared" ca="1" si="817"/>
        <v>0.11456859532572072</v>
      </c>
      <c r="BI954" s="17">
        <f t="shared" ca="1" si="818"/>
        <v>7.0819385155381775E-2</v>
      </c>
      <c r="BJ954" s="17">
        <f t="shared" ca="1" si="819"/>
        <v>6.5881647096864837E-2</v>
      </c>
      <c r="BK954" s="17">
        <f t="shared" ca="1" si="820"/>
        <v>8.6558325404264114E-2</v>
      </c>
      <c r="BL954" s="17">
        <f t="shared" ca="1" si="821"/>
        <v>6.2455931799701547E-2</v>
      </c>
      <c r="BM954" s="17">
        <f t="shared" ca="1" si="822"/>
        <v>6.7358835850492405E-2</v>
      </c>
      <c r="BN954" s="17">
        <f t="shared" ca="1" si="823"/>
        <v>4.4492548667646403E-2</v>
      </c>
      <c r="BO954" s="17">
        <f t="shared" ca="1" si="824"/>
        <v>0.14522898128451911</v>
      </c>
      <c r="BP954" s="17">
        <f t="shared" ca="1" si="825"/>
        <v>0.16555829154658519</v>
      </c>
      <c r="BQ954" s="17">
        <f t="shared" ca="1" si="826"/>
        <v>0.51943803611903783</v>
      </c>
      <c r="BR954" s="17">
        <f t="shared" ca="1" si="827"/>
        <v>0.60059331720441711</v>
      </c>
      <c r="BS954" s="17">
        <f t="shared" ca="1" si="828"/>
        <v>9.2047133811719473E-2</v>
      </c>
      <c r="BX954">
        <f>IF('Macrobond Imports'!FG953="","",'Macrobond Imports'!FG953)</f>
        <v>272.62900000000002</v>
      </c>
      <c r="BY954">
        <f>IF('Macrobond Imports'!AI953="","",'Macrobond Imports'!AI953)</f>
        <v>170.55</v>
      </c>
      <c r="CA954" s="37">
        <f t="shared" ca="1" si="829"/>
        <v>0.48862085157964863</v>
      </c>
      <c r="CB954" s="37">
        <f t="shared" ca="1" si="830"/>
        <v>0.12251211036225773</v>
      </c>
    </row>
    <row r="955" spans="1:80" x14ac:dyDescent="0.25">
      <c r="A955" s="10" t="str">
        <f>IF('Macrobond Imports'!A954="","",'Macrobond Imports'!A954)</f>
        <v/>
      </c>
      <c r="B955" s="9" t="str">
        <f>IF('Macrobond Imports'!B954="","",'Macrobond Imports'!B954)</f>
        <v/>
      </c>
      <c r="C955" s="9" t="str">
        <f>IF('Macrobond Imports'!C954="","",'Macrobond Imports'!C954)</f>
        <v/>
      </c>
      <c r="D955" s="9" t="str">
        <f>IF('Macrobond Imports'!Z954="","",'Macrobond Imports'!Z954)</f>
        <v/>
      </c>
      <c r="E955" s="9" t="str">
        <f>IF('Macrobond Imports'!BH954="","",'Macrobond Imports'!BH954)</f>
        <v/>
      </c>
      <c r="F955" s="9" t="str">
        <f>IF('Macrobond Imports'!BJ954="","",'Macrobond Imports'!BJ954)</f>
        <v/>
      </c>
      <c r="G955" s="9" t="str">
        <f>IF('Macrobond Imports'!BK954="","",'Macrobond Imports'!BK954)</f>
        <v/>
      </c>
      <c r="H955" s="9" t="str">
        <f>IF('Macrobond Imports'!BL954="","",'Macrobond Imports'!BL954)</f>
        <v/>
      </c>
      <c r="I955" s="9" t="str">
        <f>IF('Macrobond Imports'!BS954="","",'Macrobond Imports'!BS954)</f>
        <v/>
      </c>
      <c r="J955" s="9" t="str">
        <f>IF('Macrobond Imports'!AA954="","",'Macrobond Imports'!AA954)</f>
        <v/>
      </c>
      <c r="K955" s="9" t="str">
        <f>IF('Macrobond Imports'!DF954="","",'Macrobond Imports'!DF954)</f>
        <v/>
      </c>
      <c r="L955" s="9" t="str">
        <f>IF('Macrobond Imports'!EA954="","",'Macrobond Imports'!EA954)</f>
        <v/>
      </c>
      <c r="M955" s="9" t="str">
        <f>IF('Macrobond Imports'!FA954="","",'Macrobond Imports'!FA954)</f>
        <v/>
      </c>
      <c r="N955" s="9" t="str">
        <f>IF('Macrobond Imports'!FC954="","",'Macrobond Imports'!FC954)</f>
        <v/>
      </c>
      <c r="P955" s="16" t="str">
        <f t="shared" si="776"/>
        <v/>
      </c>
      <c r="Q955" s="17" t="str">
        <f t="shared" si="777"/>
        <v/>
      </c>
      <c r="R955" s="17" t="str">
        <f t="shared" si="778"/>
        <v/>
      </c>
      <c r="S955" s="17" t="str">
        <f t="shared" si="779"/>
        <v/>
      </c>
      <c r="T955" s="17" t="str">
        <f t="shared" si="780"/>
        <v/>
      </c>
      <c r="U955" s="17" t="str">
        <f t="shared" si="781"/>
        <v/>
      </c>
      <c r="V955" s="17" t="str">
        <f t="shared" si="782"/>
        <v/>
      </c>
      <c r="W955" s="17" t="str">
        <f t="shared" si="783"/>
        <v/>
      </c>
      <c r="X955" s="17" t="str">
        <f t="shared" si="784"/>
        <v/>
      </c>
      <c r="Y955" s="17" t="str">
        <f t="shared" si="785"/>
        <v/>
      </c>
      <c r="Z955" s="17" t="str">
        <f t="shared" si="786"/>
        <v/>
      </c>
      <c r="AA955" s="17" t="str">
        <f t="shared" si="787"/>
        <v/>
      </c>
      <c r="AB955" s="17" t="str">
        <f t="shared" si="788"/>
        <v/>
      </c>
      <c r="AC955" s="17" t="str">
        <f t="shared" si="789"/>
        <v/>
      </c>
      <c r="AE955" s="17" t="str">
        <f t="shared" ca="1" si="790"/>
        <v/>
      </c>
      <c r="AF955" s="17" t="str">
        <f t="shared" ca="1" si="791"/>
        <v/>
      </c>
      <c r="AG955" s="17" t="str">
        <f t="shared" ca="1" si="792"/>
        <v/>
      </c>
      <c r="AH955" s="17" t="str">
        <f t="shared" ca="1" si="793"/>
        <v/>
      </c>
      <c r="AI955" s="17" t="str">
        <f t="shared" ca="1" si="794"/>
        <v/>
      </c>
      <c r="AJ955" s="17" t="str">
        <f t="shared" ca="1" si="795"/>
        <v/>
      </c>
      <c r="AK955" s="17" t="str">
        <f t="shared" ca="1" si="796"/>
        <v/>
      </c>
      <c r="AL955" s="17" t="str">
        <f t="shared" ca="1" si="797"/>
        <v/>
      </c>
      <c r="AM955" s="17" t="str">
        <f t="shared" ca="1" si="798"/>
        <v/>
      </c>
      <c r="AN955" s="17" t="str">
        <f t="shared" ca="1" si="799"/>
        <v/>
      </c>
      <c r="AO955" s="17" t="str">
        <f t="shared" ca="1" si="800"/>
        <v/>
      </c>
      <c r="AP955" s="17" t="str">
        <f t="shared" ca="1" si="801"/>
        <v/>
      </c>
      <c r="AQ955" s="17" t="str">
        <f t="shared" ca="1" si="802"/>
        <v/>
      </c>
      <c r="AS955" s="17" t="str">
        <f t="shared" ca="1" si="803"/>
        <v/>
      </c>
      <c r="AT955" s="17" t="str">
        <f t="shared" ca="1" si="804"/>
        <v/>
      </c>
      <c r="AU955" s="17" t="str">
        <f t="shared" ca="1" si="805"/>
        <v/>
      </c>
      <c r="AV955" s="17" t="str">
        <f t="shared" ca="1" si="806"/>
        <v/>
      </c>
      <c r="AW955" s="17" t="str">
        <f t="shared" ca="1" si="807"/>
        <v/>
      </c>
      <c r="AX955" s="17" t="str">
        <f t="shared" ca="1" si="808"/>
        <v/>
      </c>
      <c r="AY955" s="17" t="str">
        <f t="shared" ca="1" si="809"/>
        <v/>
      </c>
      <c r="AZ955" s="17" t="str">
        <f t="shared" ca="1" si="810"/>
        <v/>
      </c>
      <c r="BA955" s="17" t="str">
        <f t="shared" ca="1" si="811"/>
        <v/>
      </c>
      <c r="BB955" s="17" t="str">
        <f t="shared" ca="1" si="812"/>
        <v/>
      </c>
      <c r="BC955" s="17" t="str">
        <f t="shared" ca="1" si="813"/>
        <v/>
      </c>
      <c r="BD955" s="17" t="str">
        <f t="shared" ca="1" si="814"/>
        <v/>
      </c>
      <c r="BE955" s="17" t="str">
        <f t="shared" ca="1" si="815"/>
        <v/>
      </c>
      <c r="BG955" s="17" t="str">
        <f t="shared" ca="1" si="816"/>
        <v/>
      </c>
      <c r="BH955" s="17" t="str">
        <f t="shared" ca="1" si="817"/>
        <v/>
      </c>
      <c r="BI955" s="17" t="str">
        <f t="shared" ca="1" si="818"/>
        <v/>
      </c>
      <c r="BJ955" s="17" t="str">
        <f t="shared" ca="1" si="819"/>
        <v/>
      </c>
      <c r="BK955" s="17" t="str">
        <f t="shared" ca="1" si="820"/>
        <v/>
      </c>
      <c r="BL955" s="17" t="str">
        <f t="shared" ca="1" si="821"/>
        <v/>
      </c>
      <c r="BM955" s="17" t="str">
        <f t="shared" ca="1" si="822"/>
        <v/>
      </c>
      <c r="BN955" s="17" t="str">
        <f t="shared" ca="1" si="823"/>
        <v/>
      </c>
      <c r="BO955" s="17" t="str">
        <f t="shared" ca="1" si="824"/>
        <v/>
      </c>
      <c r="BP955" s="17" t="str">
        <f t="shared" ca="1" si="825"/>
        <v/>
      </c>
      <c r="BQ955" s="17" t="str">
        <f t="shared" ca="1" si="826"/>
        <v/>
      </c>
      <c r="BR955" s="17" t="str">
        <f t="shared" ca="1" si="827"/>
        <v/>
      </c>
      <c r="BS955" s="17" t="str">
        <f t="shared" ca="1" si="828"/>
        <v/>
      </c>
      <c r="BX955" t="str">
        <f>IF('Macrobond Imports'!FG954="","",'Macrobond Imports'!FG954)</f>
        <v/>
      </c>
      <c r="BY955" t="str">
        <f>IF('Macrobond Imports'!AI954="","",'Macrobond Imports'!AI954)</f>
        <v/>
      </c>
      <c r="CA955" s="37" t="str">
        <f t="shared" ca="1" si="829"/>
        <v/>
      </c>
      <c r="CB955" s="37" t="str">
        <f t="shared" ca="1" si="830"/>
        <v/>
      </c>
    </row>
    <row r="956" spans="1:80" x14ac:dyDescent="0.25">
      <c r="A956" s="10" t="str">
        <f>IF('Macrobond Imports'!A955="","",'Macrobond Imports'!A955)</f>
        <v/>
      </c>
      <c r="B956" s="9" t="str">
        <f>IF('Macrobond Imports'!B955="","",'Macrobond Imports'!B955)</f>
        <v/>
      </c>
      <c r="C956" s="9" t="str">
        <f>IF('Macrobond Imports'!C955="","",'Macrobond Imports'!C955)</f>
        <v/>
      </c>
      <c r="D956" s="9" t="str">
        <f>IF('Macrobond Imports'!Z955="","",'Macrobond Imports'!Z955)</f>
        <v/>
      </c>
      <c r="E956" s="9" t="str">
        <f>IF('Macrobond Imports'!BH955="","",'Macrobond Imports'!BH955)</f>
        <v/>
      </c>
      <c r="F956" s="9" t="str">
        <f>IF('Macrobond Imports'!BJ955="","",'Macrobond Imports'!BJ955)</f>
        <v/>
      </c>
      <c r="G956" s="9" t="str">
        <f>IF('Macrobond Imports'!BK955="","",'Macrobond Imports'!BK955)</f>
        <v/>
      </c>
      <c r="H956" s="9" t="str">
        <f>IF('Macrobond Imports'!BL955="","",'Macrobond Imports'!BL955)</f>
        <v/>
      </c>
      <c r="I956" s="9" t="str">
        <f>IF('Macrobond Imports'!BS955="","",'Macrobond Imports'!BS955)</f>
        <v/>
      </c>
      <c r="J956" s="9" t="str">
        <f>IF('Macrobond Imports'!AA955="","",'Macrobond Imports'!AA955)</f>
        <v/>
      </c>
      <c r="K956" s="9" t="str">
        <f>IF('Macrobond Imports'!DF955="","",'Macrobond Imports'!DF955)</f>
        <v/>
      </c>
      <c r="L956" s="9" t="str">
        <f>IF('Macrobond Imports'!EA955="","",'Macrobond Imports'!EA955)</f>
        <v/>
      </c>
      <c r="M956" s="9" t="str">
        <f>IF('Macrobond Imports'!FA955="","",'Macrobond Imports'!FA955)</f>
        <v/>
      </c>
      <c r="N956" s="9" t="str">
        <f>IF('Macrobond Imports'!FC955="","",'Macrobond Imports'!FC955)</f>
        <v/>
      </c>
      <c r="P956" s="16" t="str">
        <f t="shared" si="776"/>
        <v/>
      </c>
      <c r="Q956" s="17" t="str">
        <f t="shared" si="777"/>
        <v/>
      </c>
      <c r="R956" s="17" t="str">
        <f t="shared" si="778"/>
        <v/>
      </c>
      <c r="S956" s="17" t="str">
        <f t="shared" si="779"/>
        <v/>
      </c>
      <c r="T956" s="17" t="str">
        <f t="shared" si="780"/>
        <v/>
      </c>
      <c r="U956" s="17" t="str">
        <f t="shared" si="781"/>
        <v/>
      </c>
      <c r="V956" s="17" t="str">
        <f t="shared" si="782"/>
        <v/>
      </c>
      <c r="W956" s="17" t="str">
        <f t="shared" si="783"/>
        <v/>
      </c>
      <c r="X956" s="17" t="str">
        <f t="shared" si="784"/>
        <v/>
      </c>
      <c r="Y956" s="17" t="str">
        <f t="shared" si="785"/>
        <v/>
      </c>
      <c r="Z956" s="17" t="str">
        <f t="shared" si="786"/>
        <v/>
      </c>
      <c r="AA956" s="17" t="str">
        <f t="shared" si="787"/>
        <v/>
      </c>
      <c r="AB956" s="17" t="str">
        <f t="shared" si="788"/>
        <v/>
      </c>
      <c r="AC956" s="17" t="str">
        <f t="shared" si="789"/>
        <v/>
      </c>
      <c r="AE956" s="17" t="str">
        <f t="shared" ca="1" si="790"/>
        <v/>
      </c>
      <c r="AF956" s="17" t="str">
        <f t="shared" ca="1" si="791"/>
        <v/>
      </c>
      <c r="AG956" s="17" t="str">
        <f t="shared" ca="1" si="792"/>
        <v/>
      </c>
      <c r="AH956" s="17" t="str">
        <f t="shared" ca="1" si="793"/>
        <v/>
      </c>
      <c r="AI956" s="17" t="str">
        <f t="shared" ca="1" si="794"/>
        <v/>
      </c>
      <c r="AJ956" s="17" t="str">
        <f t="shared" ca="1" si="795"/>
        <v/>
      </c>
      <c r="AK956" s="17" t="str">
        <f t="shared" ca="1" si="796"/>
        <v/>
      </c>
      <c r="AL956" s="17" t="str">
        <f t="shared" ca="1" si="797"/>
        <v/>
      </c>
      <c r="AM956" s="17" t="str">
        <f t="shared" ca="1" si="798"/>
        <v/>
      </c>
      <c r="AN956" s="17" t="str">
        <f t="shared" ca="1" si="799"/>
        <v/>
      </c>
      <c r="AO956" s="17" t="str">
        <f t="shared" ca="1" si="800"/>
        <v/>
      </c>
      <c r="AP956" s="17" t="str">
        <f t="shared" ca="1" si="801"/>
        <v/>
      </c>
      <c r="AQ956" s="17" t="str">
        <f t="shared" ca="1" si="802"/>
        <v/>
      </c>
      <c r="AS956" s="17" t="str">
        <f t="shared" ca="1" si="803"/>
        <v/>
      </c>
      <c r="AT956" s="17" t="str">
        <f t="shared" ca="1" si="804"/>
        <v/>
      </c>
      <c r="AU956" s="17" t="str">
        <f t="shared" ca="1" si="805"/>
        <v/>
      </c>
      <c r="AV956" s="17" t="str">
        <f t="shared" ca="1" si="806"/>
        <v/>
      </c>
      <c r="AW956" s="17" t="str">
        <f t="shared" ca="1" si="807"/>
        <v/>
      </c>
      <c r="AX956" s="17" t="str">
        <f t="shared" ca="1" si="808"/>
        <v/>
      </c>
      <c r="AY956" s="17" t="str">
        <f t="shared" ca="1" si="809"/>
        <v/>
      </c>
      <c r="AZ956" s="17" t="str">
        <f t="shared" ca="1" si="810"/>
        <v/>
      </c>
      <c r="BA956" s="17" t="str">
        <f t="shared" ca="1" si="811"/>
        <v/>
      </c>
      <c r="BB956" s="17" t="str">
        <f t="shared" ca="1" si="812"/>
        <v/>
      </c>
      <c r="BC956" s="17" t="str">
        <f t="shared" ca="1" si="813"/>
        <v/>
      </c>
      <c r="BD956" s="17" t="str">
        <f t="shared" ca="1" si="814"/>
        <v/>
      </c>
      <c r="BE956" s="17" t="str">
        <f t="shared" ca="1" si="815"/>
        <v/>
      </c>
      <c r="BG956" s="17" t="str">
        <f t="shared" ca="1" si="816"/>
        <v/>
      </c>
      <c r="BH956" s="17" t="str">
        <f t="shared" ca="1" si="817"/>
        <v/>
      </c>
      <c r="BI956" s="17" t="str">
        <f t="shared" ca="1" si="818"/>
        <v/>
      </c>
      <c r="BJ956" s="17" t="str">
        <f t="shared" ca="1" si="819"/>
        <v/>
      </c>
      <c r="BK956" s="17" t="str">
        <f t="shared" ca="1" si="820"/>
        <v/>
      </c>
      <c r="BL956" s="17" t="str">
        <f t="shared" ca="1" si="821"/>
        <v/>
      </c>
      <c r="BM956" s="17" t="str">
        <f t="shared" ca="1" si="822"/>
        <v/>
      </c>
      <c r="BN956" s="17" t="str">
        <f t="shared" ca="1" si="823"/>
        <v/>
      </c>
      <c r="BO956" s="17" t="str">
        <f t="shared" ca="1" si="824"/>
        <v/>
      </c>
      <c r="BP956" s="17" t="str">
        <f t="shared" ca="1" si="825"/>
        <v/>
      </c>
      <c r="BQ956" s="17" t="str">
        <f t="shared" ca="1" si="826"/>
        <v/>
      </c>
      <c r="BR956" s="17" t="str">
        <f t="shared" ca="1" si="827"/>
        <v/>
      </c>
      <c r="BS956" s="17" t="str">
        <f t="shared" ca="1" si="828"/>
        <v/>
      </c>
      <c r="BX956" t="str">
        <f>IF('Macrobond Imports'!FG955="","",'Macrobond Imports'!FG955)</f>
        <v/>
      </c>
      <c r="BY956" t="str">
        <f>IF('Macrobond Imports'!AI955="","",'Macrobond Imports'!AI955)</f>
        <v/>
      </c>
      <c r="CA956" s="37" t="str">
        <f t="shared" ca="1" si="829"/>
        <v/>
      </c>
      <c r="CB956" s="37" t="str">
        <f t="shared" ca="1" si="830"/>
        <v/>
      </c>
    </row>
    <row r="957" spans="1:80" x14ac:dyDescent="0.25">
      <c r="A957" s="10" t="str">
        <f>IF('Macrobond Imports'!A956="","",'Macrobond Imports'!A956)</f>
        <v/>
      </c>
      <c r="B957" s="9" t="str">
        <f>IF('Macrobond Imports'!B956="","",'Macrobond Imports'!B956)</f>
        <v/>
      </c>
      <c r="C957" s="9" t="str">
        <f>IF('Macrobond Imports'!C956="","",'Macrobond Imports'!C956)</f>
        <v/>
      </c>
      <c r="D957" s="9" t="str">
        <f>IF('Macrobond Imports'!Z956="","",'Macrobond Imports'!Z956)</f>
        <v/>
      </c>
      <c r="E957" s="9" t="str">
        <f>IF('Macrobond Imports'!BH956="","",'Macrobond Imports'!BH956)</f>
        <v/>
      </c>
      <c r="F957" s="9" t="str">
        <f>IF('Macrobond Imports'!BJ956="","",'Macrobond Imports'!BJ956)</f>
        <v/>
      </c>
      <c r="G957" s="9" t="str">
        <f>IF('Macrobond Imports'!BK956="","",'Macrobond Imports'!BK956)</f>
        <v/>
      </c>
      <c r="H957" s="9" t="str">
        <f>IF('Macrobond Imports'!BL956="","",'Macrobond Imports'!BL956)</f>
        <v/>
      </c>
      <c r="I957" s="9" t="str">
        <f>IF('Macrobond Imports'!BS956="","",'Macrobond Imports'!BS956)</f>
        <v/>
      </c>
      <c r="J957" s="9" t="str">
        <f>IF('Macrobond Imports'!AA956="","",'Macrobond Imports'!AA956)</f>
        <v/>
      </c>
      <c r="K957" s="9" t="str">
        <f>IF('Macrobond Imports'!DF956="","",'Macrobond Imports'!DF956)</f>
        <v/>
      </c>
      <c r="L957" s="9" t="str">
        <f>IF('Macrobond Imports'!EA956="","",'Macrobond Imports'!EA956)</f>
        <v/>
      </c>
      <c r="M957" s="9" t="str">
        <f>IF('Macrobond Imports'!FA956="","",'Macrobond Imports'!FA956)</f>
        <v/>
      </c>
      <c r="N957" s="9" t="str">
        <f>IF('Macrobond Imports'!FC956="","",'Macrobond Imports'!FC956)</f>
        <v/>
      </c>
      <c r="P957" s="16" t="str">
        <f t="shared" si="776"/>
        <v/>
      </c>
      <c r="Q957" s="17" t="str">
        <f t="shared" si="777"/>
        <v/>
      </c>
      <c r="R957" s="17" t="str">
        <f t="shared" si="778"/>
        <v/>
      </c>
      <c r="S957" s="17" t="str">
        <f t="shared" si="779"/>
        <v/>
      </c>
      <c r="T957" s="17" t="str">
        <f t="shared" si="780"/>
        <v/>
      </c>
      <c r="U957" s="17" t="str">
        <f t="shared" si="781"/>
        <v/>
      </c>
      <c r="V957" s="17" t="str">
        <f t="shared" si="782"/>
        <v/>
      </c>
      <c r="W957" s="17" t="str">
        <f t="shared" si="783"/>
        <v/>
      </c>
      <c r="X957" s="17" t="str">
        <f t="shared" si="784"/>
        <v/>
      </c>
      <c r="Y957" s="17" t="str">
        <f t="shared" si="785"/>
        <v/>
      </c>
      <c r="Z957" s="17" t="str">
        <f t="shared" si="786"/>
        <v/>
      </c>
      <c r="AA957" s="17" t="str">
        <f t="shared" si="787"/>
        <v/>
      </c>
      <c r="AB957" s="17" t="str">
        <f t="shared" si="788"/>
        <v/>
      </c>
      <c r="AC957" s="17" t="str">
        <f t="shared" si="789"/>
        <v/>
      </c>
      <c r="AE957" s="17" t="str">
        <f t="shared" ca="1" si="790"/>
        <v/>
      </c>
      <c r="AF957" s="17" t="str">
        <f t="shared" ca="1" si="791"/>
        <v/>
      </c>
      <c r="AG957" s="17" t="str">
        <f t="shared" ca="1" si="792"/>
        <v/>
      </c>
      <c r="AH957" s="17" t="str">
        <f t="shared" ca="1" si="793"/>
        <v/>
      </c>
      <c r="AI957" s="17" t="str">
        <f t="shared" ca="1" si="794"/>
        <v/>
      </c>
      <c r="AJ957" s="17" t="str">
        <f t="shared" ca="1" si="795"/>
        <v/>
      </c>
      <c r="AK957" s="17" t="str">
        <f t="shared" ca="1" si="796"/>
        <v/>
      </c>
      <c r="AL957" s="17" t="str">
        <f t="shared" ca="1" si="797"/>
        <v/>
      </c>
      <c r="AM957" s="17" t="str">
        <f t="shared" ca="1" si="798"/>
        <v/>
      </c>
      <c r="AN957" s="17" t="str">
        <f t="shared" ca="1" si="799"/>
        <v/>
      </c>
      <c r="AO957" s="17" t="str">
        <f t="shared" ca="1" si="800"/>
        <v/>
      </c>
      <c r="AP957" s="17" t="str">
        <f t="shared" ca="1" si="801"/>
        <v/>
      </c>
      <c r="AQ957" s="17" t="str">
        <f t="shared" ca="1" si="802"/>
        <v/>
      </c>
      <c r="AS957" s="17" t="str">
        <f t="shared" ca="1" si="803"/>
        <v/>
      </c>
      <c r="AT957" s="17" t="str">
        <f t="shared" ca="1" si="804"/>
        <v/>
      </c>
      <c r="AU957" s="17" t="str">
        <f t="shared" ca="1" si="805"/>
        <v/>
      </c>
      <c r="AV957" s="17" t="str">
        <f t="shared" ca="1" si="806"/>
        <v/>
      </c>
      <c r="AW957" s="17" t="str">
        <f t="shared" ca="1" si="807"/>
        <v/>
      </c>
      <c r="AX957" s="17" t="str">
        <f t="shared" ca="1" si="808"/>
        <v/>
      </c>
      <c r="AY957" s="17" t="str">
        <f t="shared" ca="1" si="809"/>
        <v/>
      </c>
      <c r="AZ957" s="17" t="str">
        <f t="shared" ca="1" si="810"/>
        <v/>
      </c>
      <c r="BA957" s="17" t="str">
        <f t="shared" ca="1" si="811"/>
        <v/>
      </c>
      <c r="BB957" s="17" t="str">
        <f t="shared" ca="1" si="812"/>
        <v/>
      </c>
      <c r="BC957" s="17" t="str">
        <f t="shared" ca="1" si="813"/>
        <v/>
      </c>
      <c r="BD957" s="17" t="str">
        <f t="shared" ca="1" si="814"/>
        <v/>
      </c>
      <c r="BE957" s="17" t="str">
        <f t="shared" ca="1" si="815"/>
        <v/>
      </c>
      <c r="BG957" s="17" t="str">
        <f t="shared" ca="1" si="816"/>
        <v/>
      </c>
      <c r="BH957" s="17" t="str">
        <f t="shared" ca="1" si="817"/>
        <v/>
      </c>
      <c r="BI957" s="17" t="str">
        <f t="shared" ca="1" si="818"/>
        <v/>
      </c>
      <c r="BJ957" s="17" t="str">
        <f t="shared" ca="1" si="819"/>
        <v/>
      </c>
      <c r="BK957" s="17" t="str">
        <f t="shared" ca="1" si="820"/>
        <v/>
      </c>
      <c r="BL957" s="17" t="str">
        <f t="shared" ca="1" si="821"/>
        <v/>
      </c>
      <c r="BM957" s="17" t="str">
        <f t="shared" ca="1" si="822"/>
        <v/>
      </c>
      <c r="BN957" s="17" t="str">
        <f t="shared" ca="1" si="823"/>
        <v/>
      </c>
      <c r="BO957" s="17" t="str">
        <f t="shared" ca="1" si="824"/>
        <v/>
      </c>
      <c r="BP957" s="17" t="str">
        <f t="shared" ca="1" si="825"/>
        <v/>
      </c>
      <c r="BQ957" s="17" t="str">
        <f t="shared" ca="1" si="826"/>
        <v/>
      </c>
      <c r="BR957" s="17" t="str">
        <f t="shared" ca="1" si="827"/>
        <v/>
      </c>
      <c r="BS957" s="17" t="str">
        <f t="shared" ca="1" si="828"/>
        <v/>
      </c>
      <c r="BX957" t="str">
        <f>IF('Macrobond Imports'!FG956="","",'Macrobond Imports'!FG956)</f>
        <v/>
      </c>
      <c r="BY957" t="str">
        <f>IF('Macrobond Imports'!AI956="","",'Macrobond Imports'!AI956)</f>
        <v/>
      </c>
      <c r="CA957" s="37" t="str">
        <f t="shared" ca="1" si="829"/>
        <v/>
      </c>
      <c r="CB957" s="37" t="str">
        <f t="shared" ca="1" si="830"/>
        <v/>
      </c>
    </row>
    <row r="958" spans="1:80" x14ac:dyDescent="0.25">
      <c r="A958" s="10" t="str">
        <f>IF('Macrobond Imports'!A957="","",'Macrobond Imports'!A957)</f>
        <v/>
      </c>
      <c r="B958" s="9" t="str">
        <f>IF('Macrobond Imports'!B957="","",'Macrobond Imports'!B957)</f>
        <v/>
      </c>
      <c r="C958" s="9" t="str">
        <f>IF('Macrobond Imports'!C957="","",'Macrobond Imports'!C957)</f>
        <v/>
      </c>
      <c r="D958" s="9" t="str">
        <f>IF('Macrobond Imports'!Z957="","",'Macrobond Imports'!Z957)</f>
        <v/>
      </c>
      <c r="E958" s="9" t="str">
        <f>IF('Macrobond Imports'!BH957="","",'Macrobond Imports'!BH957)</f>
        <v/>
      </c>
      <c r="F958" s="9" t="str">
        <f>IF('Macrobond Imports'!BJ957="","",'Macrobond Imports'!BJ957)</f>
        <v/>
      </c>
      <c r="G958" s="9" t="str">
        <f>IF('Macrobond Imports'!BK957="","",'Macrobond Imports'!BK957)</f>
        <v/>
      </c>
      <c r="H958" s="9" t="str">
        <f>IF('Macrobond Imports'!BL957="","",'Macrobond Imports'!BL957)</f>
        <v/>
      </c>
      <c r="I958" s="9" t="str">
        <f>IF('Macrobond Imports'!BS957="","",'Macrobond Imports'!BS957)</f>
        <v/>
      </c>
      <c r="J958" s="9" t="str">
        <f>IF('Macrobond Imports'!AA957="","",'Macrobond Imports'!AA957)</f>
        <v/>
      </c>
      <c r="K958" s="9" t="str">
        <f>IF('Macrobond Imports'!DF957="","",'Macrobond Imports'!DF957)</f>
        <v/>
      </c>
      <c r="L958" s="9" t="str">
        <f>IF('Macrobond Imports'!EA957="","",'Macrobond Imports'!EA957)</f>
        <v/>
      </c>
      <c r="M958" s="9" t="str">
        <f>IF('Macrobond Imports'!FA957="","",'Macrobond Imports'!FA957)</f>
        <v/>
      </c>
      <c r="N958" s="9" t="str">
        <f>IF('Macrobond Imports'!FC957="","",'Macrobond Imports'!FC957)</f>
        <v/>
      </c>
      <c r="P958" s="16" t="str">
        <f t="shared" si="776"/>
        <v/>
      </c>
      <c r="Q958" s="17" t="str">
        <f t="shared" si="777"/>
        <v/>
      </c>
      <c r="R958" s="17" t="str">
        <f t="shared" si="778"/>
        <v/>
      </c>
      <c r="S958" s="17" t="str">
        <f t="shared" si="779"/>
        <v/>
      </c>
      <c r="T958" s="17" t="str">
        <f t="shared" si="780"/>
        <v/>
      </c>
      <c r="U958" s="17" t="str">
        <f t="shared" si="781"/>
        <v/>
      </c>
      <c r="V958" s="17" t="str">
        <f t="shared" si="782"/>
        <v/>
      </c>
      <c r="W958" s="17" t="str">
        <f t="shared" si="783"/>
        <v/>
      </c>
      <c r="X958" s="17" t="str">
        <f t="shared" si="784"/>
        <v/>
      </c>
      <c r="Y958" s="17" t="str">
        <f t="shared" si="785"/>
        <v/>
      </c>
      <c r="Z958" s="17" t="str">
        <f t="shared" si="786"/>
        <v/>
      </c>
      <c r="AA958" s="17" t="str">
        <f t="shared" si="787"/>
        <v/>
      </c>
      <c r="AB958" s="17" t="str">
        <f t="shared" si="788"/>
        <v/>
      </c>
      <c r="AC958" s="17" t="str">
        <f t="shared" si="789"/>
        <v/>
      </c>
      <c r="AE958" s="17" t="str">
        <f t="shared" ca="1" si="790"/>
        <v/>
      </c>
      <c r="AF958" s="17" t="str">
        <f t="shared" ca="1" si="791"/>
        <v/>
      </c>
      <c r="AG958" s="17" t="str">
        <f t="shared" ca="1" si="792"/>
        <v/>
      </c>
      <c r="AH958" s="17" t="str">
        <f t="shared" ca="1" si="793"/>
        <v/>
      </c>
      <c r="AI958" s="17" t="str">
        <f t="shared" ca="1" si="794"/>
        <v/>
      </c>
      <c r="AJ958" s="17" t="str">
        <f t="shared" ca="1" si="795"/>
        <v/>
      </c>
      <c r="AK958" s="17" t="str">
        <f t="shared" ca="1" si="796"/>
        <v/>
      </c>
      <c r="AL958" s="17" t="str">
        <f t="shared" ca="1" si="797"/>
        <v/>
      </c>
      <c r="AM958" s="17" t="str">
        <f t="shared" ca="1" si="798"/>
        <v/>
      </c>
      <c r="AN958" s="17" t="str">
        <f t="shared" ca="1" si="799"/>
        <v/>
      </c>
      <c r="AO958" s="17" t="str">
        <f t="shared" ca="1" si="800"/>
        <v/>
      </c>
      <c r="AP958" s="17" t="str">
        <f t="shared" ca="1" si="801"/>
        <v/>
      </c>
      <c r="AQ958" s="17" t="str">
        <f t="shared" ca="1" si="802"/>
        <v/>
      </c>
      <c r="AS958" s="17" t="str">
        <f t="shared" ca="1" si="803"/>
        <v/>
      </c>
      <c r="AT958" s="17" t="str">
        <f t="shared" ca="1" si="804"/>
        <v/>
      </c>
      <c r="AU958" s="17" t="str">
        <f t="shared" ca="1" si="805"/>
        <v/>
      </c>
      <c r="AV958" s="17" t="str">
        <f t="shared" ca="1" si="806"/>
        <v/>
      </c>
      <c r="AW958" s="17" t="str">
        <f t="shared" ca="1" si="807"/>
        <v/>
      </c>
      <c r="AX958" s="17" t="str">
        <f t="shared" ca="1" si="808"/>
        <v/>
      </c>
      <c r="AY958" s="17" t="str">
        <f t="shared" ca="1" si="809"/>
        <v/>
      </c>
      <c r="AZ958" s="17" t="str">
        <f t="shared" ca="1" si="810"/>
        <v/>
      </c>
      <c r="BA958" s="17" t="str">
        <f t="shared" ca="1" si="811"/>
        <v/>
      </c>
      <c r="BB958" s="17" t="str">
        <f t="shared" ca="1" si="812"/>
        <v/>
      </c>
      <c r="BC958" s="17" t="str">
        <f t="shared" ca="1" si="813"/>
        <v/>
      </c>
      <c r="BD958" s="17" t="str">
        <f t="shared" ca="1" si="814"/>
        <v/>
      </c>
      <c r="BE958" s="17" t="str">
        <f t="shared" ca="1" si="815"/>
        <v/>
      </c>
      <c r="BG958" s="17" t="str">
        <f t="shared" ca="1" si="816"/>
        <v/>
      </c>
      <c r="BH958" s="17" t="str">
        <f t="shared" ca="1" si="817"/>
        <v/>
      </c>
      <c r="BI958" s="17" t="str">
        <f t="shared" ca="1" si="818"/>
        <v/>
      </c>
      <c r="BJ958" s="17" t="str">
        <f t="shared" ca="1" si="819"/>
        <v/>
      </c>
      <c r="BK958" s="17" t="str">
        <f t="shared" ca="1" si="820"/>
        <v/>
      </c>
      <c r="BL958" s="17" t="str">
        <f t="shared" ca="1" si="821"/>
        <v/>
      </c>
      <c r="BM958" s="17" t="str">
        <f t="shared" ca="1" si="822"/>
        <v/>
      </c>
      <c r="BN958" s="17" t="str">
        <f t="shared" ca="1" si="823"/>
        <v/>
      </c>
      <c r="BO958" s="17" t="str">
        <f t="shared" ca="1" si="824"/>
        <v/>
      </c>
      <c r="BP958" s="17" t="str">
        <f t="shared" ca="1" si="825"/>
        <v/>
      </c>
      <c r="BQ958" s="17" t="str">
        <f t="shared" ca="1" si="826"/>
        <v/>
      </c>
      <c r="BR958" s="17" t="str">
        <f t="shared" ca="1" si="827"/>
        <v/>
      </c>
      <c r="BS958" s="17" t="str">
        <f t="shared" ca="1" si="828"/>
        <v/>
      </c>
      <c r="BX958" t="str">
        <f>IF('Macrobond Imports'!FG957="","",'Macrobond Imports'!FG957)</f>
        <v/>
      </c>
      <c r="BY958" t="str">
        <f>IF('Macrobond Imports'!AI957="","",'Macrobond Imports'!AI957)</f>
        <v/>
      </c>
      <c r="CA958" s="37" t="str">
        <f t="shared" ca="1" si="829"/>
        <v/>
      </c>
      <c r="CB958" s="37" t="str">
        <f t="shared" ca="1" si="830"/>
        <v/>
      </c>
    </row>
    <row r="959" spans="1:80" x14ac:dyDescent="0.25">
      <c r="A959" s="10" t="str">
        <f>IF('Macrobond Imports'!A958="","",'Macrobond Imports'!A958)</f>
        <v/>
      </c>
      <c r="B959" s="9" t="str">
        <f>IF('Macrobond Imports'!B958="","",'Macrobond Imports'!B958)</f>
        <v/>
      </c>
      <c r="C959" s="9" t="str">
        <f>IF('Macrobond Imports'!C958="","",'Macrobond Imports'!C958)</f>
        <v/>
      </c>
      <c r="D959" s="9" t="str">
        <f>IF('Macrobond Imports'!Z958="","",'Macrobond Imports'!Z958)</f>
        <v/>
      </c>
      <c r="E959" s="9" t="str">
        <f>IF('Macrobond Imports'!BH958="","",'Macrobond Imports'!BH958)</f>
        <v/>
      </c>
      <c r="F959" s="9" t="str">
        <f>IF('Macrobond Imports'!BJ958="","",'Macrobond Imports'!BJ958)</f>
        <v/>
      </c>
      <c r="G959" s="9" t="str">
        <f>IF('Macrobond Imports'!BK958="","",'Macrobond Imports'!BK958)</f>
        <v/>
      </c>
      <c r="H959" s="9" t="str">
        <f>IF('Macrobond Imports'!BL958="","",'Macrobond Imports'!BL958)</f>
        <v/>
      </c>
      <c r="I959" s="9" t="str">
        <f>IF('Macrobond Imports'!BS958="","",'Macrobond Imports'!BS958)</f>
        <v/>
      </c>
      <c r="J959" s="9" t="str">
        <f>IF('Macrobond Imports'!AA958="","",'Macrobond Imports'!AA958)</f>
        <v/>
      </c>
      <c r="K959" s="9" t="str">
        <f>IF('Macrobond Imports'!DF958="","",'Macrobond Imports'!DF958)</f>
        <v/>
      </c>
      <c r="L959" s="9" t="str">
        <f>IF('Macrobond Imports'!EA958="","",'Macrobond Imports'!EA958)</f>
        <v/>
      </c>
      <c r="M959" s="9" t="str">
        <f>IF('Macrobond Imports'!FA958="","",'Macrobond Imports'!FA958)</f>
        <v/>
      </c>
      <c r="N959" s="9" t="str">
        <f>IF('Macrobond Imports'!FC958="","",'Macrobond Imports'!FC958)</f>
        <v/>
      </c>
      <c r="P959" s="16" t="str">
        <f t="shared" si="776"/>
        <v/>
      </c>
      <c r="Q959" s="17" t="str">
        <f t="shared" si="777"/>
        <v/>
      </c>
      <c r="R959" s="17" t="str">
        <f t="shared" si="778"/>
        <v/>
      </c>
      <c r="S959" s="17" t="str">
        <f t="shared" si="779"/>
        <v/>
      </c>
      <c r="T959" s="17" t="str">
        <f t="shared" si="780"/>
        <v/>
      </c>
      <c r="U959" s="17" t="str">
        <f t="shared" si="781"/>
        <v/>
      </c>
      <c r="V959" s="17" t="str">
        <f t="shared" si="782"/>
        <v/>
      </c>
      <c r="W959" s="17" t="str">
        <f t="shared" si="783"/>
        <v/>
      </c>
      <c r="X959" s="17" t="str">
        <f t="shared" si="784"/>
        <v/>
      </c>
      <c r="Y959" s="17" t="str">
        <f t="shared" si="785"/>
        <v/>
      </c>
      <c r="Z959" s="17" t="str">
        <f t="shared" si="786"/>
        <v/>
      </c>
      <c r="AA959" s="17" t="str">
        <f t="shared" si="787"/>
        <v/>
      </c>
      <c r="AB959" s="17" t="str">
        <f t="shared" si="788"/>
        <v/>
      </c>
      <c r="AC959" s="17" t="str">
        <f t="shared" si="789"/>
        <v/>
      </c>
      <c r="AE959" s="17" t="str">
        <f t="shared" ca="1" si="790"/>
        <v/>
      </c>
      <c r="AF959" s="17" t="str">
        <f t="shared" ca="1" si="791"/>
        <v/>
      </c>
      <c r="AG959" s="17" t="str">
        <f t="shared" ca="1" si="792"/>
        <v/>
      </c>
      <c r="AH959" s="17" t="str">
        <f t="shared" ca="1" si="793"/>
        <v/>
      </c>
      <c r="AI959" s="17" t="str">
        <f t="shared" ca="1" si="794"/>
        <v/>
      </c>
      <c r="AJ959" s="17" t="str">
        <f t="shared" ca="1" si="795"/>
        <v/>
      </c>
      <c r="AK959" s="17" t="str">
        <f t="shared" ca="1" si="796"/>
        <v/>
      </c>
      <c r="AL959" s="17" t="str">
        <f t="shared" ca="1" si="797"/>
        <v/>
      </c>
      <c r="AM959" s="17" t="str">
        <f t="shared" ca="1" si="798"/>
        <v/>
      </c>
      <c r="AN959" s="17" t="str">
        <f t="shared" ca="1" si="799"/>
        <v/>
      </c>
      <c r="AO959" s="17" t="str">
        <f t="shared" ca="1" si="800"/>
        <v/>
      </c>
      <c r="AP959" s="17" t="str">
        <f t="shared" ca="1" si="801"/>
        <v/>
      </c>
      <c r="AQ959" s="17" t="str">
        <f t="shared" ca="1" si="802"/>
        <v/>
      </c>
      <c r="AS959" s="17" t="str">
        <f t="shared" ca="1" si="803"/>
        <v/>
      </c>
      <c r="AT959" s="17" t="str">
        <f t="shared" ca="1" si="804"/>
        <v/>
      </c>
      <c r="AU959" s="17" t="str">
        <f t="shared" ca="1" si="805"/>
        <v/>
      </c>
      <c r="AV959" s="17" t="str">
        <f t="shared" ca="1" si="806"/>
        <v/>
      </c>
      <c r="AW959" s="17" t="str">
        <f t="shared" ca="1" si="807"/>
        <v/>
      </c>
      <c r="AX959" s="17" t="str">
        <f t="shared" ca="1" si="808"/>
        <v/>
      </c>
      <c r="AY959" s="17" t="str">
        <f t="shared" ca="1" si="809"/>
        <v/>
      </c>
      <c r="AZ959" s="17" t="str">
        <f t="shared" ca="1" si="810"/>
        <v/>
      </c>
      <c r="BA959" s="17" t="str">
        <f t="shared" ca="1" si="811"/>
        <v/>
      </c>
      <c r="BB959" s="17" t="str">
        <f t="shared" ca="1" si="812"/>
        <v/>
      </c>
      <c r="BC959" s="17" t="str">
        <f t="shared" ca="1" si="813"/>
        <v/>
      </c>
      <c r="BD959" s="17" t="str">
        <f t="shared" ca="1" si="814"/>
        <v/>
      </c>
      <c r="BE959" s="17" t="str">
        <f t="shared" ca="1" si="815"/>
        <v/>
      </c>
      <c r="BG959" s="17" t="str">
        <f t="shared" ca="1" si="816"/>
        <v/>
      </c>
      <c r="BH959" s="17" t="str">
        <f t="shared" ca="1" si="817"/>
        <v/>
      </c>
      <c r="BI959" s="17" t="str">
        <f t="shared" ca="1" si="818"/>
        <v/>
      </c>
      <c r="BJ959" s="17" t="str">
        <f t="shared" ca="1" si="819"/>
        <v/>
      </c>
      <c r="BK959" s="17" t="str">
        <f t="shared" ca="1" si="820"/>
        <v/>
      </c>
      <c r="BL959" s="17" t="str">
        <f t="shared" ca="1" si="821"/>
        <v/>
      </c>
      <c r="BM959" s="17" t="str">
        <f t="shared" ca="1" si="822"/>
        <v/>
      </c>
      <c r="BN959" s="17" t="str">
        <f t="shared" ca="1" si="823"/>
        <v/>
      </c>
      <c r="BO959" s="17" t="str">
        <f t="shared" ca="1" si="824"/>
        <v/>
      </c>
      <c r="BP959" s="17" t="str">
        <f t="shared" ca="1" si="825"/>
        <v/>
      </c>
      <c r="BQ959" s="17" t="str">
        <f t="shared" ca="1" si="826"/>
        <v/>
      </c>
      <c r="BR959" s="17" t="str">
        <f t="shared" ca="1" si="827"/>
        <v/>
      </c>
      <c r="BS959" s="17" t="str">
        <f t="shared" ca="1" si="828"/>
        <v/>
      </c>
      <c r="BX959" t="str">
        <f>IF('Macrobond Imports'!FG958="","",'Macrobond Imports'!FG958)</f>
        <v/>
      </c>
      <c r="BY959" t="str">
        <f>IF('Macrobond Imports'!AI958="","",'Macrobond Imports'!AI958)</f>
        <v/>
      </c>
      <c r="CA959" s="37" t="str">
        <f t="shared" ca="1" si="829"/>
        <v/>
      </c>
      <c r="CB959" s="37" t="str">
        <f t="shared" ca="1" si="830"/>
        <v/>
      </c>
    </row>
    <row r="960" spans="1:80" x14ac:dyDescent="0.25">
      <c r="A960" s="10" t="str">
        <f>IF('Macrobond Imports'!A959="","",'Macrobond Imports'!A959)</f>
        <v/>
      </c>
      <c r="B960" s="9" t="str">
        <f>IF('Macrobond Imports'!B959="","",'Macrobond Imports'!B959)</f>
        <v/>
      </c>
      <c r="C960" s="9" t="str">
        <f>IF('Macrobond Imports'!C959="","",'Macrobond Imports'!C959)</f>
        <v/>
      </c>
      <c r="D960" s="9" t="str">
        <f>IF('Macrobond Imports'!Z959="","",'Macrobond Imports'!Z959)</f>
        <v/>
      </c>
      <c r="E960" s="9" t="str">
        <f>IF('Macrobond Imports'!BH959="","",'Macrobond Imports'!BH959)</f>
        <v/>
      </c>
      <c r="F960" s="9" t="str">
        <f>IF('Macrobond Imports'!BJ959="","",'Macrobond Imports'!BJ959)</f>
        <v/>
      </c>
      <c r="G960" s="9" t="str">
        <f>IF('Macrobond Imports'!BK959="","",'Macrobond Imports'!BK959)</f>
        <v/>
      </c>
      <c r="H960" s="9" t="str">
        <f>IF('Macrobond Imports'!BL959="","",'Macrobond Imports'!BL959)</f>
        <v/>
      </c>
      <c r="I960" s="9" t="str">
        <f>IF('Macrobond Imports'!BS959="","",'Macrobond Imports'!BS959)</f>
        <v/>
      </c>
      <c r="J960" s="9" t="str">
        <f>IF('Macrobond Imports'!AA959="","",'Macrobond Imports'!AA959)</f>
        <v/>
      </c>
      <c r="K960" s="9" t="str">
        <f>IF('Macrobond Imports'!DF959="","",'Macrobond Imports'!DF959)</f>
        <v/>
      </c>
      <c r="L960" s="9" t="str">
        <f>IF('Macrobond Imports'!EA959="","",'Macrobond Imports'!EA959)</f>
        <v/>
      </c>
      <c r="M960" s="9" t="str">
        <f>IF('Macrobond Imports'!FA959="","",'Macrobond Imports'!FA959)</f>
        <v/>
      </c>
      <c r="N960" s="9" t="str">
        <f>IF('Macrobond Imports'!FC959="","",'Macrobond Imports'!FC959)</f>
        <v/>
      </c>
      <c r="P960" s="16" t="str">
        <f t="shared" si="776"/>
        <v/>
      </c>
      <c r="Q960" s="17" t="str">
        <f t="shared" si="777"/>
        <v/>
      </c>
      <c r="R960" s="17" t="str">
        <f t="shared" si="778"/>
        <v/>
      </c>
      <c r="S960" s="17" t="str">
        <f t="shared" si="779"/>
        <v/>
      </c>
      <c r="T960" s="17" t="str">
        <f t="shared" si="780"/>
        <v/>
      </c>
      <c r="U960" s="17" t="str">
        <f t="shared" si="781"/>
        <v/>
      </c>
      <c r="V960" s="17" t="str">
        <f t="shared" si="782"/>
        <v/>
      </c>
      <c r="W960" s="17" t="str">
        <f t="shared" si="783"/>
        <v/>
      </c>
      <c r="X960" s="17" t="str">
        <f t="shared" si="784"/>
        <v/>
      </c>
      <c r="Y960" s="17" t="str">
        <f t="shared" si="785"/>
        <v/>
      </c>
      <c r="Z960" s="17" t="str">
        <f t="shared" si="786"/>
        <v/>
      </c>
      <c r="AA960" s="17" t="str">
        <f t="shared" si="787"/>
        <v/>
      </c>
      <c r="AB960" s="17" t="str">
        <f t="shared" si="788"/>
        <v/>
      </c>
      <c r="AC960" s="17" t="str">
        <f t="shared" si="789"/>
        <v/>
      </c>
      <c r="AE960" s="17" t="str">
        <f t="shared" ca="1" si="790"/>
        <v/>
      </c>
      <c r="AF960" s="17" t="str">
        <f t="shared" ca="1" si="791"/>
        <v/>
      </c>
      <c r="AG960" s="17" t="str">
        <f t="shared" ca="1" si="792"/>
        <v/>
      </c>
      <c r="AH960" s="17" t="str">
        <f t="shared" ca="1" si="793"/>
        <v/>
      </c>
      <c r="AI960" s="17" t="str">
        <f t="shared" ca="1" si="794"/>
        <v/>
      </c>
      <c r="AJ960" s="17" t="str">
        <f t="shared" ca="1" si="795"/>
        <v/>
      </c>
      <c r="AK960" s="17" t="str">
        <f t="shared" ca="1" si="796"/>
        <v/>
      </c>
      <c r="AL960" s="17" t="str">
        <f t="shared" ca="1" si="797"/>
        <v/>
      </c>
      <c r="AM960" s="17" t="str">
        <f t="shared" ca="1" si="798"/>
        <v/>
      </c>
      <c r="AN960" s="17" t="str">
        <f t="shared" ca="1" si="799"/>
        <v/>
      </c>
      <c r="AO960" s="17" t="str">
        <f t="shared" ca="1" si="800"/>
        <v/>
      </c>
      <c r="AP960" s="17" t="str">
        <f t="shared" ca="1" si="801"/>
        <v/>
      </c>
      <c r="AQ960" s="17" t="str">
        <f t="shared" ca="1" si="802"/>
        <v/>
      </c>
      <c r="AS960" s="17" t="str">
        <f t="shared" ca="1" si="803"/>
        <v/>
      </c>
      <c r="AT960" s="17" t="str">
        <f t="shared" ca="1" si="804"/>
        <v/>
      </c>
      <c r="AU960" s="17" t="str">
        <f t="shared" ca="1" si="805"/>
        <v/>
      </c>
      <c r="AV960" s="17" t="str">
        <f t="shared" ca="1" si="806"/>
        <v/>
      </c>
      <c r="AW960" s="17" t="str">
        <f t="shared" ca="1" si="807"/>
        <v/>
      </c>
      <c r="AX960" s="17" t="str">
        <f t="shared" ca="1" si="808"/>
        <v/>
      </c>
      <c r="AY960" s="17" t="str">
        <f t="shared" ca="1" si="809"/>
        <v/>
      </c>
      <c r="AZ960" s="17" t="str">
        <f t="shared" ca="1" si="810"/>
        <v/>
      </c>
      <c r="BA960" s="17" t="str">
        <f t="shared" ca="1" si="811"/>
        <v/>
      </c>
      <c r="BB960" s="17" t="str">
        <f t="shared" ca="1" si="812"/>
        <v/>
      </c>
      <c r="BC960" s="17" t="str">
        <f t="shared" ca="1" si="813"/>
        <v/>
      </c>
      <c r="BD960" s="17" t="str">
        <f t="shared" ca="1" si="814"/>
        <v/>
      </c>
      <c r="BE960" s="17" t="str">
        <f t="shared" ca="1" si="815"/>
        <v/>
      </c>
      <c r="BG960" s="17" t="str">
        <f t="shared" ca="1" si="816"/>
        <v/>
      </c>
      <c r="BH960" s="17" t="str">
        <f t="shared" ca="1" si="817"/>
        <v/>
      </c>
      <c r="BI960" s="17" t="str">
        <f t="shared" ca="1" si="818"/>
        <v/>
      </c>
      <c r="BJ960" s="17" t="str">
        <f t="shared" ca="1" si="819"/>
        <v/>
      </c>
      <c r="BK960" s="17" t="str">
        <f t="shared" ca="1" si="820"/>
        <v/>
      </c>
      <c r="BL960" s="17" t="str">
        <f t="shared" ca="1" si="821"/>
        <v/>
      </c>
      <c r="BM960" s="17" t="str">
        <f t="shared" ca="1" si="822"/>
        <v/>
      </c>
      <c r="BN960" s="17" t="str">
        <f t="shared" ca="1" si="823"/>
        <v/>
      </c>
      <c r="BO960" s="17" t="str">
        <f t="shared" ca="1" si="824"/>
        <v/>
      </c>
      <c r="BP960" s="17" t="str">
        <f t="shared" ca="1" si="825"/>
        <v/>
      </c>
      <c r="BQ960" s="17" t="str">
        <f t="shared" ca="1" si="826"/>
        <v/>
      </c>
      <c r="BR960" s="17" t="str">
        <f t="shared" ca="1" si="827"/>
        <v/>
      </c>
      <c r="BS960" s="17" t="str">
        <f t="shared" ca="1" si="828"/>
        <v/>
      </c>
      <c r="BX960" t="str">
        <f>IF('Macrobond Imports'!FG959="","",'Macrobond Imports'!FG959)</f>
        <v/>
      </c>
      <c r="BY960" t="str">
        <f>IF('Macrobond Imports'!AI959="","",'Macrobond Imports'!AI959)</f>
        <v/>
      </c>
      <c r="CA960" s="37" t="str">
        <f t="shared" ca="1" si="829"/>
        <v/>
      </c>
      <c r="CB960" s="37" t="str">
        <f t="shared" ca="1" si="83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F397-BC82-4769-B212-4E12834DBD13}">
  <dimension ref="A1:K11"/>
  <sheetViews>
    <sheetView workbookViewId="0"/>
  </sheetViews>
  <sheetFormatPr defaultRowHeight="15" x14ac:dyDescent="0.25"/>
  <cols>
    <col min="1" max="1" width="47.5703125" customWidth="1"/>
    <col min="6" max="6" width="17.140625" customWidth="1"/>
    <col min="7" max="7" width="21" customWidth="1"/>
    <col min="8" max="8" width="41.85546875" customWidth="1"/>
  </cols>
  <sheetData>
    <row r="1" spans="1:11" ht="17.25" x14ac:dyDescent="0.3">
      <c r="A1" s="49" t="s">
        <v>76</v>
      </c>
    </row>
    <row r="2" spans="1:11" x14ac:dyDescent="0.25">
      <c r="A2" s="3" t="s">
        <v>77</v>
      </c>
    </row>
    <row r="3" spans="1:11" x14ac:dyDescent="0.25">
      <c r="A3" s="50" t="s">
        <v>78</v>
      </c>
    </row>
    <row r="5" spans="1:11" x14ac:dyDescent="0.25">
      <c r="A5" s="20" t="s">
        <v>79</v>
      </c>
      <c r="B5" s="24" t="s">
        <v>80</v>
      </c>
      <c r="C5" s="24" t="s">
        <v>81</v>
      </c>
      <c r="D5" s="24" t="s">
        <v>82</v>
      </c>
      <c r="E5" s="24" t="s">
        <v>83</v>
      </c>
      <c r="F5" s="24" t="s">
        <v>84</v>
      </c>
      <c r="G5" s="24" t="s">
        <v>85</v>
      </c>
      <c r="H5" s="24" t="s">
        <v>86</v>
      </c>
    </row>
    <row r="6" spans="1:11" x14ac:dyDescent="0.25">
      <c r="A6" t="s">
        <v>259</v>
      </c>
      <c r="B6" s="53" t="s">
        <v>260</v>
      </c>
      <c r="C6" s="54">
        <f>INDEX('Macrobond Imports'!FK:FK,MATCH(MAX('Macrobond Imports'!$A:$A),'Macrobond Imports'!$A:$A,0))</f>
        <v>363.47199999999998</v>
      </c>
      <c r="D6" s="54" cm="1">
        <f t="array" ref="D6">INDEX('Macrobond Imports'!FK:FK,MATCH(MAX('Macrobond Imports'!$A:$A),'Macrobond Imports'!$A:$A,0)-1)</f>
        <v>372.22500000000002</v>
      </c>
      <c r="E6" s="51">
        <f>IF(OR(C6="",D6=""),"",C6/D6-1)</f>
        <v>-2.3515346900396361E-2</v>
      </c>
      <c r="F6" s="37">
        <v>2.5999999999999999E-2</v>
      </c>
      <c r="G6" s="55">
        <f>IF(E6="","",E6*F6*10000)</f>
        <v>-6.1139901941030539</v>
      </c>
      <c r="H6" s="3" t="s">
        <v>261</v>
      </c>
      <c r="J6" t="s">
        <v>319</v>
      </c>
      <c r="K6" s="90">
        <f>E6</f>
        <v>-2.3515346900396361E-2</v>
      </c>
    </row>
    <row r="7" spans="1:11" x14ac:dyDescent="0.25">
      <c r="A7" t="s">
        <v>262</v>
      </c>
      <c r="B7" s="53" t="s">
        <v>263</v>
      </c>
      <c r="C7" s="54">
        <f>INDEX('Macrobond Imports'!FL:FL,MATCH(MAX('Macrobond Imports'!$A:$A),'Macrobond Imports'!$A:$A,0))</f>
        <v>160.86000000000001</v>
      </c>
      <c r="D7" s="54" cm="1">
        <f t="array" ref="D7">INDEX('Macrobond Imports'!FL:FL,MATCH(MAX('Macrobond Imports'!$A:$A),'Macrobond Imports'!$A:$A,0)-1)</f>
        <v>160.648</v>
      </c>
      <c r="E7" s="51">
        <f>IF(OR(C7="",D7=""),"",C7/D7-1)</f>
        <v>1.319655395647823E-3</v>
      </c>
      <c r="F7" s="37">
        <v>4.2999999999999997E-2</v>
      </c>
      <c r="G7" s="55">
        <f>IF(E7="","",E7*F7*10000)</f>
        <v>0.56745182012856388</v>
      </c>
      <c r="H7" s="3" t="s">
        <v>264</v>
      </c>
      <c r="J7" t="s">
        <v>320</v>
      </c>
      <c r="K7" s="90">
        <f>E7</f>
        <v>1.319655395647823E-3</v>
      </c>
    </row>
    <row r="8" spans="1:11" x14ac:dyDescent="0.25">
      <c r="A8" t="s">
        <v>265</v>
      </c>
      <c r="B8" s="53" t="s">
        <v>266</v>
      </c>
      <c r="C8" s="54">
        <f>INDEX('Macrobond Imports'!FM:FM,MATCH(MAX('Macrobond Imports'!$A:$A),'Macrobond Imports'!$A:$A,0))</f>
        <v>464.209</v>
      </c>
      <c r="D8" s="54" cm="1">
        <f t="array" ref="D8">INDEX('Macrobond Imports'!FM:FM,MATCH(MAX('Macrobond Imports'!$A:$A),'Macrobond Imports'!$A:$A,0)-1)</f>
        <v>450.79</v>
      </c>
      <c r="E8" s="51">
        <f>IF(OR(C8="",D8=""),"",C8/D8-1)</f>
        <v>2.9767741076776266E-2</v>
      </c>
      <c r="F8" s="37">
        <v>6.0000000000000001E-3</v>
      </c>
      <c r="G8" s="55">
        <f>IF(E8="","",E8*F8*10000)</f>
        <v>1.786064464606576</v>
      </c>
      <c r="H8" s="3" t="s">
        <v>87</v>
      </c>
      <c r="J8" t="s">
        <v>321</v>
      </c>
      <c r="K8" s="90">
        <f>E8</f>
        <v>2.9767741076776266E-2</v>
      </c>
    </row>
    <row r="9" spans="1:11" x14ac:dyDescent="0.25">
      <c r="A9" t="s">
        <v>267</v>
      </c>
      <c r="B9" s="53" t="s">
        <v>268</v>
      </c>
      <c r="C9" s="54">
        <f>INDEX('Macrobond Imports'!FN:FN,MATCH(MAX('Macrobond Imports'!$A:$A),'Macrobond Imports'!$A:$A,0))</f>
        <v>267.02600000000001</v>
      </c>
      <c r="D9" s="54" cm="1">
        <f t="array" ref="D9">INDEX('Macrobond Imports'!FN:FN,MATCH(MAX('Macrobond Imports'!$A:$A),'Macrobond Imports'!$A:$A,0)-1)</f>
        <v>258.95600000000002</v>
      </c>
      <c r="E9" s="51">
        <f>IF(OR(C9="",D9=""),"",C9/D9-1)</f>
        <v>3.1163595359829488E-2</v>
      </c>
      <c r="F9" s="37">
        <v>3.0000000000000001E-3</v>
      </c>
      <c r="G9" s="55">
        <f>IF(E9="","",E9*F9*10000)</f>
        <v>0.93490786079488464</v>
      </c>
      <c r="H9" s="3" t="s">
        <v>269</v>
      </c>
      <c r="J9" t="s">
        <v>322</v>
      </c>
      <c r="K9" s="90">
        <f>E9</f>
        <v>3.1163595359829488E-2</v>
      </c>
    </row>
    <row r="10" spans="1:11" x14ac:dyDescent="0.25">
      <c r="F10" s="37"/>
      <c r="G10" s="55"/>
    </row>
    <row r="11" spans="1:11" x14ac:dyDescent="0.25">
      <c r="A11" s="52" t="s">
        <v>88</v>
      </c>
      <c r="B11" s="52"/>
      <c r="C11" s="52"/>
      <c r="D11" s="52"/>
      <c r="E11" s="52"/>
      <c r="F11" s="56">
        <f>SUM(F6:F9)</f>
        <v>7.8E-2</v>
      </c>
      <c r="G11" s="57">
        <f>SUM(G6:G9)</f>
        <v>-2.8255660485730298</v>
      </c>
      <c r="H11" s="5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850-1C98-4FB3-A940-6173C72D3F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9E28-A37F-4820-8285-67428DB61EE2}">
  <dimension ref="A3:GW963"/>
  <sheetViews>
    <sheetView workbookViewId="0">
      <selection activeCell="K11" sqref="K11"/>
    </sheetView>
  </sheetViews>
  <sheetFormatPr defaultRowHeight="15" x14ac:dyDescent="0.25"/>
  <cols>
    <col min="12" max="12" width="9.42578125" bestFit="1" customWidth="1"/>
    <col min="13" max="177" width="8" bestFit="1" customWidth="1"/>
  </cols>
  <sheetData>
    <row r="3" spans="1:205" x14ac:dyDescent="0.25">
      <c r="A3" t="s">
        <v>89</v>
      </c>
    </row>
    <row r="4" spans="1:205" x14ac:dyDescent="0.25"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129</v>
      </c>
      <c r="AP4" t="s">
        <v>130</v>
      </c>
      <c r="AQ4" t="s">
        <v>131</v>
      </c>
      <c r="AR4" t="s">
        <v>132</v>
      </c>
      <c r="AS4" t="s">
        <v>133</v>
      </c>
      <c r="AT4" t="s">
        <v>134</v>
      </c>
      <c r="AU4" t="s">
        <v>135</v>
      </c>
      <c r="AV4" t="s">
        <v>136</v>
      </c>
      <c r="AW4" t="s">
        <v>137</v>
      </c>
      <c r="AX4" t="s">
        <v>138</v>
      </c>
      <c r="AY4" t="s">
        <v>139</v>
      </c>
      <c r="AZ4" t="s">
        <v>140</v>
      </c>
      <c r="BA4" t="s">
        <v>141</v>
      </c>
      <c r="BB4" t="s">
        <v>142</v>
      </c>
      <c r="BC4" t="s">
        <v>143</v>
      </c>
      <c r="BD4" t="s">
        <v>144</v>
      </c>
      <c r="BE4" t="s">
        <v>145</v>
      </c>
      <c r="BF4" t="s">
        <v>146</v>
      </c>
      <c r="BG4" t="s">
        <v>147</v>
      </c>
      <c r="BH4" t="s">
        <v>148</v>
      </c>
      <c r="BI4" t="s">
        <v>149</v>
      </c>
      <c r="BJ4" t="s">
        <v>150</v>
      </c>
      <c r="BK4" t="s">
        <v>151</v>
      </c>
      <c r="BL4" t="s">
        <v>152</v>
      </c>
      <c r="BM4" t="s">
        <v>153</v>
      </c>
      <c r="BN4" t="s">
        <v>154</v>
      </c>
      <c r="BO4" t="s">
        <v>155</v>
      </c>
      <c r="BP4" t="s">
        <v>156</v>
      </c>
      <c r="BQ4" t="s">
        <v>157</v>
      </c>
      <c r="BR4" t="s">
        <v>158</v>
      </c>
      <c r="BS4" t="s">
        <v>159</v>
      </c>
      <c r="BT4" t="s">
        <v>160</v>
      </c>
      <c r="BU4" t="s">
        <v>161</v>
      </c>
      <c r="BV4" t="s">
        <v>162</v>
      </c>
      <c r="BW4" t="s">
        <v>163</v>
      </c>
      <c r="BX4" t="s">
        <v>164</v>
      </c>
      <c r="BY4" t="s">
        <v>165</v>
      </c>
      <c r="BZ4" t="s">
        <v>166</v>
      </c>
      <c r="CA4" t="s">
        <v>167</v>
      </c>
      <c r="CB4" t="s">
        <v>168</v>
      </c>
      <c r="CC4" t="s">
        <v>169</v>
      </c>
      <c r="CD4" t="s">
        <v>170</v>
      </c>
      <c r="CE4" t="s">
        <v>171</v>
      </c>
      <c r="CF4" t="s">
        <v>172</v>
      </c>
      <c r="CG4" t="s">
        <v>173</v>
      </c>
      <c r="CH4" t="s">
        <v>174</v>
      </c>
      <c r="CI4" t="s">
        <v>175</v>
      </c>
      <c r="CJ4" t="s">
        <v>176</v>
      </c>
      <c r="CK4" t="s">
        <v>177</v>
      </c>
      <c r="CL4" t="s">
        <v>178</v>
      </c>
      <c r="CM4" t="s">
        <v>179</v>
      </c>
      <c r="CN4" t="s">
        <v>180</v>
      </c>
      <c r="CO4" t="s">
        <v>181</v>
      </c>
      <c r="CP4" t="s">
        <v>182</v>
      </c>
      <c r="CQ4" t="s">
        <v>183</v>
      </c>
      <c r="CR4" t="s">
        <v>184</v>
      </c>
      <c r="CS4" t="s">
        <v>185</v>
      </c>
      <c r="CT4" t="s">
        <v>186</v>
      </c>
      <c r="CU4" t="s">
        <v>187</v>
      </c>
      <c r="CV4" t="s">
        <v>188</v>
      </c>
      <c r="CW4" t="s">
        <v>189</v>
      </c>
      <c r="CX4" t="s">
        <v>190</v>
      </c>
      <c r="CY4" t="s">
        <v>191</v>
      </c>
      <c r="CZ4" t="s">
        <v>192</v>
      </c>
      <c r="DA4" t="s">
        <v>193</v>
      </c>
      <c r="DB4" t="s">
        <v>194</v>
      </c>
      <c r="DC4" t="s">
        <v>195</v>
      </c>
      <c r="DD4" t="s">
        <v>196</v>
      </c>
      <c r="DE4" t="s">
        <v>197</v>
      </c>
      <c r="DF4" t="s">
        <v>198</v>
      </c>
      <c r="DG4" t="s">
        <v>199</v>
      </c>
      <c r="DH4" t="s">
        <v>200</v>
      </c>
      <c r="DI4" t="s">
        <v>201</v>
      </c>
      <c r="DJ4" t="s">
        <v>202</v>
      </c>
      <c r="DK4" t="s">
        <v>203</v>
      </c>
      <c r="DL4" t="s">
        <v>204</v>
      </c>
      <c r="DM4" t="s">
        <v>205</v>
      </c>
      <c r="DN4" t="s">
        <v>206</v>
      </c>
      <c r="DO4" t="s">
        <v>207</v>
      </c>
      <c r="DP4" t="s">
        <v>208</v>
      </c>
      <c r="DQ4" t="s">
        <v>209</v>
      </c>
      <c r="DR4" t="s">
        <v>210</v>
      </c>
      <c r="DS4" t="s">
        <v>211</v>
      </c>
      <c r="DT4" t="s">
        <v>212</v>
      </c>
      <c r="DU4" t="s">
        <v>213</v>
      </c>
      <c r="DV4" t="s">
        <v>214</v>
      </c>
      <c r="DW4" t="s">
        <v>215</v>
      </c>
      <c r="DX4" t="s">
        <v>216</v>
      </c>
      <c r="DY4" t="s">
        <v>217</v>
      </c>
      <c r="DZ4" t="s">
        <v>218</v>
      </c>
      <c r="EA4" t="s">
        <v>219</v>
      </c>
      <c r="EB4" t="s">
        <v>220</v>
      </c>
      <c r="EC4" t="s">
        <v>221</v>
      </c>
      <c r="ED4" t="s">
        <v>222</v>
      </c>
      <c r="EE4" t="s">
        <v>223</v>
      </c>
      <c r="EF4" t="s">
        <v>224</v>
      </c>
      <c r="EG4" t="s">
        <v>225</v>
      </c>
      <c r="EH4" t="s">
        <v>226</v>
      </c>
      <c r="EI4" t="s">
        <v>227</v>
      </c>
      <c r="EJ4" t="s">
        <v>228</v>
      </c>
      <c r="EK4" t="s">
        <v>229</v>
      </c>
      <c r="EL4" t="s">
        <v>230</v>
      </c>
      <c r="EM4" t="s">
        <v>231</v>
      </c>
      <c r="EN4" t="s">
        <v>232</v>
      </c>
      <c r="EO4" t="s">
        <v>233</v>
      </c>
      <c r="EP4" t="s">
        <v>234</v>
      </c>
      <c r="EQ4" t="s">
        <v>235</v>
      </c>
      <c r="ER4" t="s">
        <v>236</v>
      </c>
      <c r="ES4" t="s">
        <v>237</v>
      </c>
      <c r="ET4" t="s">
        <v>238</v>
      </c>
      <c r="EU4" t="s">
        <v>239</v>
      </c>
      <c r="EV4" t="s">
        <v>240</v>
      </c>
      <c r="EW4" t="s">
        <v>241</v>
      </c>
      <c r="EX4" t="s">
        <v>242</v>
      </c>
      <c r="EY4" t="s">
        <v>243</v>
      </c>
      <c r="EZ4" t="s">
        <v>244</v>
      </c>
      <c r="FA4" t="s">
        <v>245</v>
      </c>
      <c r="FB4" t="s">
        <v>246</v>
      </c>
      <c r="FC4" t="s">
        <v>247</v>
      </c>
      <c r="FD4" t="s">
        <v>248</v>
      </c>
      <c r="FE4" t="s">
        <v>249</v>
      </c>
      <c r="FF4" t="s">
        <v>250</v>
      </c>
      <c r="FG4" t="s">
        <v>251</v>
      </c>
      <c r="FH4" t="s">
        <v>252</v>
      </c>
      <c r="FI4" t="s">
        <v>253</v>
      </c>
      <c r="FJ4" t="s">
        <v>254</v>
      </c>
      <c r="FK4" t="s">
        <v>255</v>
      </c>
      <c r="FL4" t="s">
        <v>256</v>
      </c>
      <c r="FM4" t="s">
        <v>257</v>
      </c>
      <c r="FN4" t="s">
        <v>258</v>
      </c>
      <c r="FO4" t="s">
        <v>0</v>
      </c>
      <c r="FP4" t="s">
        <v>323</v>
      </c>
      <c r="FQ4" t="s">
        <v>324</v>
      </c>
      <c r="FR4" t="s">
        <v>325</v>
      </c>
      <c r="FS4" t="s">
        <v>326</v>
      </c>
      <c r="FT4" t="s">
        <v>327</v>
      </c>
      <c r="FU4" t="s">
        <v>328</v>
      </c>
      <c r="FV4" t="s">
        <v>329</v>
      </c>
      <c r="FW4" t="s">
        <v>330</v>
      </c>
      <c r="FX4" t="s">
        <v>331</v>
      </c>
      <c r="FY4" t="s">
        <v>332</v>
      </c>
      <c r="FZ4" t="s">
        <v>333</v>
      </c>
      <c r="GA4" t="s">
        <v>334</v>
      </c>
      <c r="GB4" t="s">
        <v>335</v>
      </c>
      <c r="GC4" t="s">
        <v>336</v>
      </c>
      <c r="GD4" t="s">
        <v>337</v>
      </c>
      <c r="GE4" t="s">
        <v>338</v>
      </c>
      <c r="GF4" t="s">
        <v>339</v>
      </c>
      <c r="GG4" t="s">
        <v>340</v>
      </c>
      <c r="GH4" t="s">
        <v>341</v>
      </c>
      <c r="GI4" t="s">
        <v>342</v>
      </c>
      <c r="GJ4" t="s">
        <v>343</v>
      </c>
      <c r="GK4" t="s">
        <v>344</v>
      </c>
      <c r="GL4" t="s">
        <v>345</v>
      </c>
      <c r="GM4" t="s">
        <v>346</v>
      </c>
      <c r="GN4" t="s">
        <v>347</v>
      </c>
      <c r="GO4" t="s">
        <v>348</v>
      </c>
      <c r="GP4" t="s">
        <v>349</v>
      </c>
      <c r="GQ4" t="s">
        <v>1</v>
      </c>
      <c r="GR4" t="s">
        <v>350</v>
      </c>
      <c r="GS4" t="s">
        <v>351</v>
      </c>
      <c r="GT4" t="s">
        <v>352</v>
      </c>
      <c r="GU4" t="s">
        <v>353</v>
      </c>
      <c r="GV4" t="s">
        <v>354</v>
      </c>
      <c r="GW4" t="s">
        <v>355</v>
      </c>
    </row>
    <row r="5" spans="1:205" x14ac:dyDescent="0.25">
      <c r="A5" s="1">
        <v>17258</v>
      </c>
      <c r="E5">
        <v>31.5</v>
      </c>
      <c r="R5">
        <v>32.5</v>
      </c>
      <c r="S5">
        <v>19.5</v>
      </c>
      <c r="CC5">
        <v>26</v>
      </c>
      <c r="CU5">
        <v>28.3</v>
      </c>
      <c r="CW5">
        <v>27.3</v>
      </c>
      <c r="CX5">
        <v>24.1</v>
      </c>
      <c r="DF5">
        <v>23.1</v>
      </c>
      <c r="EA5">
        <v>30.7</v>
      </c>
      <c r="EY5">
        <v>22</v>
      </c>
      <c r="FF5">
        <v>14.5</v>
      </c>
    </row>
    <row r="6" spans="1:205" x14ac:dyDescent="0.25">
      <c r="A6" s="1">
        <v>17288</v>
      </c>
      <c r="E6">
        <v>31</v>
      </c>
      <c r="R6">
        <v>32.6</v>
      </c>
      <c r="S6">
        <v>19.7</v>
      </c>
      <c r="CC6">
        <v>26.1</v>
      </c>
      <c r="CU6">
        <v>28.3</v>
      </c>
      <c r="CW6">
        <v>27.4</v>
      </c>
      <c r="CX6">
        <v>24.2</v>
      </c>
      <c r="DF6">
        <v>23</v>
      </c>
      <c r="EA6">
        <v>30.4</v>
      </c>
      <c r="EY6">
        <v>22.1</v>
      </c>
      <c r="FF6">
        <v>14.1</v>
      </c>
    </row>
    <row r="7" spans="1:205" x14ac:dyDescent="0.25">
      <c r="A7" s="1">
        <v>17319</v>
      </c>
      <c r="E7">
        <v>31.1</v>
      </c>
      <c r="R7">
        <v>32.700000000000003</v>
      </c>
      <c r="S7">
        <v>19.899999999999999</v>
      </c>
      <c r="CC7">
        <v>26.2</v>
      </c>
      <c r="CU7">
        <v>28.3</v>
      </c>
      <c r="CW7">
        <v>27.3</v>
      </c>
      <c r="CX7">
        <v>24.3</v>
      </c>
      <c r="DF7">
        <v>23.2</v>
      </c>
      <c r="EA7">
        <v>30.6</v>
      </c>
      <c r="EY7">
        <v>22.1</v>
      </c>
      <c r="FF7">
        <v>14.1</v>
      </c>
    </row>
    <row r="8" spans="1:205" x14ac:dyDescent="0.25">
      <c r="A8" s="1">
        <v>17349</v>
      </c>
      <c r="E8">
        <v>31</v>
      </c>
      <c r="R8">
        <v>32.799999999999997</v>
      </c>
      <c r="S8">
        <v>19.899999999999999</v>
      </c>
      <c r="CC8">
        <v>26.2</v>
      </c>
      <c r="CU8">
        <v>28.3</v>
      </c>
      <c r="CW8">
        <v>27.5</v>
      </c>
      <c r="CX8">
        <v>24.2</v>
      </c>
      <c r="DF8">
        <v>23.2</v>
      </c>
      <c r="EA8">
        <v>31</v>
      </c>
      <c r="EY8">
        <v>22.1</v>
      </c>
      <c r="FF8">
        <v>14.9</v>
      </c>
    </row>
    <row r="9" spans="1:205" x14ac:dyDescent="0.25">
      <c r="A9" s="1">
        <v>17380</v>
      </c>
      <c r="E9">
        <v>31.4</v>
      </c>
      <c r="R9">
        <v>33.200000000000003</v>
      </c>
      <c r="S9">
        <v>20</v>
      </c>
      <c r="CC9">
        <v>26.3</v>
      </c>
      <c r="CU9">
        <v>28.5</v>
      </c>
      <c r="CW9">
        <v>27.6</v>
      </c>
      <c r="CX9">
        <v>24.3</v>
      </c>
      <c r="DF9">
        <v>23.3</v>
      </c>
      <c r="EA9">
        <v>31.6</v>
      </c>
      <c r="EY9">
        <v>22.3</v>
      </c>
      <c r="FF9">
        <v>15.2</v>
      </c>
    </row>
    <row r="10" spans="1:205" x14ac:dyDescent="0.25">
      <c r="A10" s="1">
        <v>17411</v>
      </c>
      <c r="E10">
        <v>32.299999999999997</v>
      </c>
      <c r="R10">
        <v>33.4</v>
      </c>
      <c r="S10">
        <v>20.100000000000001</v>
      </c>
      <c r="CC10">
        <v>26.7</v>
      </c>
      <c r="CU10">
        <v>28.9</v>
      </c>
      <c r="CW10">
        <v>27.7</v>
      </c>
      <c r="CX10">
        <v>24.4</v>
      </c>
      <c r="DF10">
        <v>23.7</v>
      </c>
      <c r="EA10">
        <v>32.4</v>
      </c>
      <c r="EY10">
        <v>22.4</v>
      </c>
      <c r="FF10">
        <v>15.3</v>
      </c>
    </row>
    <row r="11" spans="1:205" x14ac:dyDescent="0.25">
      <c r="A11" s="1">
        <v>17441</v>
      </c>
      <c r="E11">
        <v>32.799999999999997</v>
      </c>
      <c r="R11">
        <v>33.6</v>
      </c>
      <c r="S11">
        <v>20.3</v>
      </c>
      <c r="CC11">
        <v>26.8</v>
      </c>
      <c r="CU11">
        <v>29.2</v>
      </c>
      <c r="CW11">
        <v>27.7</v>
      </c>
      <c r="CX11">
        <v>24.5</v>
      </c>
      <c r="DF11">
        <v>24</v>
      </c>
      <c r="EA11">
        <v>33.700000000000003</v>
      </c>
      <c r="EY11">
        <v>22.7</v>
      </c>
      <c r="FF11">
        <v>15.6</v>
      </c>
    </row>
    <row r="12" spans="1:205" x14ac:dyDescent="0.25">
      <c r="A12" s="1">
        <v>17472</v>
      </c>
      <c r="E12">
        <v>33.299999999999997</v>
      </c>
      <c r="R12">
        <v>33.700000000000003</v>
      </c>
      <c r="S12">
        <v>20.399999999999999</v>
      </c>
      <c r="CC12">
        <v>27.1</v>
      </c>
      <c r="CU12">
        <v>29.6</v>
      </c>
      <c r="CW12">
        <v>28.1</v>
      </c>
      <c r="CX12">
        <v>24.7</v>
      </c>
      <c r="DF12">
        <v>24.3</v>
      </c>
      <c r="EA12">
        <v>33.9</v>
      </c>
      <c r="EY12">
        <v>22.9</v>
      </c>
      <c r="FF12">
        <v>15.9</v>
      </c>
    </row>
    <row r="13" spans="1:205" x14ac:dyDescent="0.25">
      <c r="A13" s="1">
        <v>17502</v>
      </c>
      <c r="E13">
        <v>34.4</v>
      </c>
      <c r="R13">
        <v>33.9</v>
      </c>
      <c r="S13">
        <v>20.5</v>
      </c>
      <c r="CC13">
        <v>27.7</v>
      </c>
      <c r="CU13">
        <v>30.1</v>
      </c>
      <c r="CW13">
        <v>28.3</v>
      </c>
      <c r="CX13">
        <v>25</v>
      </c>
      <c r="DF13">
        <v>24.5</v>
      </c>
      <c r="EA13">
        <v>35.299999999999997</v>
      </c>
      <c r="EY13">
        <v>23.1</v>
      </c>
      <c r="FF13">
        <v>16.3</v>
      </c>
    </row>
    <row r="14" spans="1:205" x14ac:dyDescent="0.25">
      <c r="A14" s="1">
        <v>17533</v>
      </c>
      <c r="E14">
        <v>35.5</v>
      </c>
      <c r="R14">
        <v>34</v>
      </c>
      <c r="S14">
        <v>20.7</v>
      </c>
      <c r="CC14">
        <v>28.1</v>
      </c>
      <c r="CU14">
        <v>30.8</v>
      </c>
      <c r="CW14">
        <v>28.7</v>
      </c>
      <c r="CX14">
        <v>25.1</v>
      </c>
      <c r="DF14">
        <v>25</v>
      </c>
      <c r="EA14">
        <v>36.200000000000003</v>
      </c>
      <c r="EY14">
        <v>23.4</v>
      </c>
      <c r="FF14">
        <v>16.600000000000001</v>
      </c>
    </row>
    <row r="15" spans="1:205" x14ac:dyDescent="0.25">
      <c r="A15" s="1">
        <v>17564</v>
      </c>
      <c r="E15">
        <v>34.799999999999997</v>
      </c>
      <c r="R15">
        <v>34.1</v>
      </c>
      <c r="S15">
        <v>20.7</v>
      </c>
      <c r="CC15">
        <v>27.9</v>
      </c>
      <c r="CU15">
        <v>30.5</v>
      </c>
      <c r="CW15">
        <v>28.7</v>
      </c>
      <c r="CX15">
        <v>25.5</v>
      </c>
      <c r="DF15">
        <v>24.7</v>
      </c>
      <c r="EA15">
        <v>34.4</v>
      </c>
      <c r="EY15">
        <v>23.4</v>
      </c>
      <c r="FF15">
        <v>16.7</v>
      </c>
    </row>
    <row r="16" spans="1:205" x14ac:dyDescent="0.25">
      <c r="A16" s="1">
        <v>17593</v>
      </c>
      <c r="E16">
        <v>34.700000000000003</v>
      </c>
      <c r="R16">
        <v>34.1</v>
      </c>
      <c r="S16">
        <v>20.8</v>
      </c>
      <c r="CC16">
        <v>28</v>
      </c>
      <c r="CU16">
        <v>30.5</v>
      </c>
      <c r="CW16">
        <v>28.8</v>
      </c>
      <c r="CX16">
        <v>25.7</v>
      </c>
      <c r="DF16">
        <v>24.8</v>
      </c>
      <c r="EA16">
        <v>33.5</v>
      </c>
      <c r="EY16">
        <v>23.6</v>
      </c>
      <c r="FF16">
        <v>16.600000000000001</v>
      </c>
    </row>
    <row r="17" spans="1:162" x14ac:dyDescent="0.25">
      <c r="A17" s="1">
        <v>17624</v>
      </c>
      <c r="E17">
        <v>35.200000000000003</v>
      </c>
      <c r="R17">
        <v>34.299999999999997</v>
      </c>
      <c r="S17">
        <v>20.9</v>
      </c>
      <c r="CC17">
        <v>28.1</v>
      </c>
      <c r="CU17">
        <v>30.7</v>
      </c>
      <c r="CW17">
        <v>29</v>
      </c>
      <c r="CX17">
        <v>25.7</v>
      </c>
      <c r="DF17">
        <v>25.1</v>
      </c>
      <c r="EA17">
        <v>34.200000000000003</v>
      </c>
      <c r="EY17">
        <v>23.9</v>
      </c>
      <c r="FF17">
        <v>17.2</v>
      </c>
    </row>
    <row r="18" spans="1:162" x14ac:dyDescent="0.25">
      <c r="A18" s="1">
        <v>17654</v>
      </c>
      <c r="E18">
        <v>35.299999999999997</v>
      </c>
      <c r="R18">
        <v>34.4</v>
      </c>
      <c r="S18">
        <v>21</v>
      </c>
      <c r="CC18">
        <v>28.4</v>
      </c>
      <c r="CU18">
        <v>30.9</v>
      </c>
      <c r="CW18">
        <v>29.1</v>
      </c>
      <c r="CX18">
        <v>25.8</v>
      </c>
      <c r="DF18">
        <v>25.1</v>
      </c>
      <c r="EA18">
        <v>35.299999999999997</v>
      </c>
      <c r="EY18">
        <v>23.9</v>
      </c>
      <c r="FF18">
        <v>17.399999999999999</v>
      </c>
    </row>
    <row r="19" spans="1:162" x14ac:dyDescent="0.25">
      <c r="A19" s="1">
        <v>17685</v>
      </c>
      <c r="E19">
        <v>35.5</v>
      </c>
      <c r="R19">
        <v>35</v>
      </c>
      <c r="S19">
        <v>21.4</v>
      </c>
      <c r="CC19">
        <v>28.6</v>
      </c>
      <c r="CU19">
        <v>30.9</v>
      </c>
      <c r="CW19">
        <v>29.3</v>
      </c>
      <c r="CX19">
        <v>25.9</v>
      </c>
      <c r="DF19">
        <v>25.4</v>
      </c>
      <c r="EA19">
        <v>36.200000000000003</v>
      </c>
      <c r="EY19">
        <v>24.1</v>
      </c>
      <c r="FF19">
        <v>17.399999999999999</v>
      </c>
    </row>
    <row r="20" spans="1:162" x14ac:dyDescent="0.25">
      <c r="A20" s="1">
        <v>17715</v>
      </c>
      <c r="E20">
        <v>35.5</v>
      </c>
      <c r="R20">
        <v>35.4</v>
      </c>
      <c r="S20">
        <v>21.8</v>
      </c>
      <c r="CC20">
        <v>28.8</v>
      </c>
      <c r="CU20">
        <v>31.1</v>
      </c>
      <c r="CW20">
        <v>29.4</v>
      </c>
      <c r="CX20">
        <v>25.9</v>
      </c>
      <c r="DF20">
        <v>25.4</v>
      </c>
      <c r="EA20">
        <v>36.1</v>
      </c>
      <c r="EY20">
        <v>24.4</v>
      </c>
      <c r="FF20">
        <v>17.899999999999999</v>
      </c>
    </row>
    <row r="21" spans="1:162" x14ac:dyDescent="0.25">
      <c r="A21" s="1">
        <v>17746</v>
      </c>
      <c r="E21">
        <v>35.5</v>
      </c>
      <c r="R21">
        <v>35.799999999999997</v>
      </c>
      <c r="S21">
        <v>22.1</v>
      </c>
      <c r="CC21">
        <v>28.9</v>
      </c>
      <c r="CU21">
        <v>31.2</v>
      </c>
      <c r="CW21">
        <v>29.5</v>
      </c>
      <c r="CX21">
        <v>25.9</v>
      </c>
      <c r="DF21">
        <v>25.5</v>
      </c>
      <c r="EA21">
        <v>35.5</v>
      </c>
      <c r="EY21">
        <v>24.7</v>
      </c>
      <c r="FF21">
        <v>17.8</v>
      </c>
    </row>
    <row r="22" spans="1:162" x14ac:dyDescent="0.25">
      <c r="A22" s="1">
        <v>17777</v>
      </c>
      <c r="E22">
        <v>35</v>
      </c>
      <c r="R22">
        <v>36.1</v>
      </c>
      <c r="S22">
        <v>22.4</v>
      </c>
      <c r="CC22">
        <v>28.8</v>
      </c>
      <c r="CU22">
        <v>31</v>
      </c>
      <c r="CW22">
        <v>29.5</v>
      </c>
      <c r="CX22">
        <v>25.9</v>
      </c>
      <c r="DF22">
        <v>25.5</v>
      </c>
      <c r="EA22">
        <v>34.9</v>
      </c>
      <c r="EY22">
        <v>24.6</v>
      </c>
      <c r="FF22">
        <v>17.600000000000001</v>
      </c>
    </row>
    <row r="23" spans="1:162" x14ac:dyDescent="0.25">
      <c r="A23" s="1">
        <v>17807</v>
      </c>
      <c r="E23">
        <v>34.4</v>
      </c>
      <c r="R23">
        <v>36.200000000000003</v>
      </c>
      <c r="S23">
        <v>22.5</v>
      </c>
      <c r="CC23">
        <v>28.7</v>
      </c>
      <c r="CU23">
        <v>30.9</v>
      </c>
      <c r="CW23">
        <v>29.5</v>
      </c>
      <c r="CX23">
        <v>25.9</v>
      </c>
      <c r="DF23">
        <v>25.5</v>
      </c>
      <c r="EA23">
        <v>33.799999999999997</v>
      </c>
      <c r="EY23">
        <v>24.6</v>
      </c>
      <c r="FF23">
        <v>17.399999999999999</v>
      </c>
    </row>
    <row r="24" spans="1:162" x14ac:dyDescent="0.25">
      <c r="A24" s="1">
        <v>17838</v>
      </c>
      <c r="E24">
        <v>34</v>
      </c>
      <c r="R24">
        <v>36.299999999999997</v>
      </c>
      <c r="S24">
        <v>22.6</v>
      </c>
      <c r="CC24">
        <v>28.5</v>
      </c>
      <c r="CU24">
        <v>30.6</v>
      </c>
      <c r="CW24">
        <v>29.5</v>
      </c>
      <c r="CX24">
        <v>25.8</v>
      </c>
      <c r="DF24">
        <v>25.4</v>
      </c>
      <c r="EA24">
        <v>33.5</v>
      </c>
      <c r="EY24">
        <v>24.5</v>
      </c>
      <c r="FF24">
        <v>17.399999999999999</v>
      </c>
    </row>
    <row r="25" spans="1:162" x14ac:dyDescent="0.25">
      <c r="A25" s="1">
        <v>17868</v>
      </c>
      <c r="E25">
        <v>33.6</v>
      </c>
      <c r="R25">
        <v>36.4</v>
      </c>
      <c r="S25">
        <v>22.6</v>
      </c>
      <c r="CC25">
        <v>28.5</v>
      </c>
      <c r="CU25">
        <v>30.4</v>
      </c>
      <c r="CW25">
        <v>29.5</v>
      </c>
      <c r="CX25">
        <v>25.6</v>
      </c>
      <c r="DF25">
        <v>25.2</v>
      </c>
      <c r="EA25">
        <v>33</v>
      </c>
      <c r="EY25">
        <v>24.5</v>
      </c>
      <c r="FF25">
        <v>17.3</v>
      </c>
    </row>
    <row r="26" spans="1:162" x14ac:dyDescent="0.25">
      <c r="A26" s="1">
        <v>17899</v>
      </c>
      <c r="E26">
        <v>33.299999999999997</v>
      </c>
      <c r="R26">
        <v>36.299999999999997</v>
      </c>
      <c r="S26">
        <v>22.7</v>
      </c>
      <c r="CC26">
        <v>28.3</v>
      </c>
      <c r="CU26">
        <v>30.2</v>
      </c>
      <c r="CW26">
        <v>29.3</v>
      </c>
      <c r="CX26">
        <v>25.1</v>
      </c>
      <c r="DF26">
        <v>25.2</v>
      </c>
      <c r="EA26">
        <v>32</v>
      </c>
      <c r="EY26">
        <v>24.3</v>
      </c>
      <c r="FF26">
        <v>17.100000000000001</v>
      </c>
    </row>
    <row r="27" spans="1:162" x14ac:dyDescent="0.25">
      <c r="A27" s="1">
        <v>17930</v>
      </c>
      <c r="E27">
        <v>32.5</v>
      </c>
      <c r="R27">
        <v>36.4</v>
      </c>
      <c r="S27">
        <v>22.8</v>
      </c>
      <c r="CC27">
        <v>28</v>
      </c>
      <c r="CU27">
        <v>29.9</v>
      </c>
      <c r="CW27">
        <v>29.1</v>
      </c>
      <c r="CX27">
        <v>25.2</v>
      </c>
      <c r="DF27">
        <v>24.8</v>
      </c>
      <c r="EA27">
        <v>30.9</v>
      </c>
      <c r="EY27">
        <v>24.1</v>
      </c>
      <c r="FF27">
        <v>16.7</v>
      </c>
    </row>
    <row r="28" spans="1:162" x14ac:dyDescent="0.25">
      <c r="A28" s="1">
        <v>17958</v>
      </c>
      <c r="E28">
        <v>32.6</v>
      </c>
      <c r="R28">
        <v>36.4</v>
      </c>
      <c r="S28">
        <v>22.9</v>
      </c>
      <c r="CC28">
        <v>28</v>
      </c>
      <c r="CU28">
        <v>29.8</v>
      </c>
      <c r="CW28">
        <v>29</v>
      </c>
      <c r="CX28">
        <v>25.1</v>
      </c>
      <c r="DF28">
        <v>24.7</v>
      </c>
      <c r="EA28">
        <v>30.8</v>
      </c>
      <c r="EY28">
        <v>24</v>
      </c>
      <c r="FF28">
        <v>16.5</v>
      </c>
    </row>
    <row r="29" spans="1:162" x14ac:dyDescent="0.25">
      <c r="A29" s="1">
        <v>17989</v>
      </c>
      <c r="E29">
        <v>32.5</v>
      </c>
      <c r="R29">
        <v>36.299999999999997</v>
      </c>
      <c r="S29">
        <v>22.9</v>
      </c>
      <c r="CC29">
        <v>27.9</v>
      </c>
      <c r="CU29">
        <v>29.6</v>
      </c>
      <c r="CW29">
        <v>28.8</v>
      </c>
      <c r="CX29">
        <v>24.9</v>
      </c>
      <c r="DF29">
        <v>24.5</v>
      </c>
      <c r="EA29">
        <v>30.2</v>
      </c>
      <c r="EY29">
        <v>23.8</v>
      </c>
      <c r="FF29">
        <v>15.7</v>
      </c>
    </row>
    <row r="30" spans="1:162" x14ac:dyDescent="0.25">
      <c r="A30" s="1">
        <v>18019</v>
      </c>
      <c r="E30">
        <v>32.4</v>
      </c>
      <c r="R30">
        <v>36.299999999999997</v>
      </c>
      <c r="S30">
        <v>22.8</v>
      </c>
      <c r="CC30">
        <v>27.8</v>
      </c>
      <c r="CU30">
        <v>29.5</v>
      </c>
      <c r="CW30">
        <v>28.5</v>
      </c>
      <c r="CX30">
        <v>24.6</v>
      </c>
      <c r="DF30">
        <v>24.3</v>
      </c>
      <c r="EA30">
        <v>30.1</v>
      </c>
      <c r="EY30">
        <v>23.6</v>
      </c>
      <c r="FF30">
        <v>15.2</v>
      </c>
    </row>
    <row r="31" spans="1:162" x14ac:dyDescent="0.25">
      <c r="A31" s="1">
        <v>18050</v>
      </c>
      <c r="E31">
        <v>32.4</v>
      </c>
      <c r="R31">
        <v>36.299999999999997</v>
      </c>
      <c r="S31">
        <v>22.9</v>
      </c>
      <c r="CC31">
        <v>27.7</v>
      </c>
      <c r="CU31">
        <v>29.4</v>
      </c>
      <c r="CW31">
        <v>28.5</v>
      </c>
      <c r="CX31">
        <v>24.5</v>
      </c>
      <c r="DF31">
        <v>24.1</v>
      </c>
      <c r="EA31">
        <v>29.7</v>
      </c>
      <c r="EY31">
        <v>23.4</v>
      </c>
      <c r="FF31">
        <v>15.1</v>
      </c>
    </row>
    <row r="32" spans="1:162" x14ac:dyDescent="0.25">
      <c r="A32" s="1">
        <v>18080</v>
      </c>
      <c r="E32">
        <v>31.9</v>
      </c>
      <c r="R32">
        <v>36.1</v>
      </c>
      <c r="S32">
        <v>22.9</v>
      </c>
      <c r="CC32">
        <v>27.5</v>
      </c>
      <c r="CU32">
        <v>29.2</v>
      </c>
      <c r="CW32">
        <v>28.5</v>
      </c>
      <c r="CX32">
        <v>24.5</v>
      </c>
      <c r="DF32">
        <v>24.1</v>
      </c>
      <c r="EA32">
        <v>29.2</v>
      </c>
      <c r="EY32">
        <v>23.3</v>
      </c>
      <c r="FF32">
        <v>15</v>
      </c>
    </row>
    <row r="33" spans="1:162" x14ac:dyDescent="0.25">
      <c r="A33" s="1">
        <v>18111</v>
      </c>
      <c r="E33">
        <v>31.8</v>
      </c>
      <c r="R33">
        <v>36</v>
      </c>
      <c r="S33">
        <v>22.6</v>
      </c>
      <c r="CC33">
        <v>27.4</v>
      </c>
      <c r="CU33">
        <v>29.1</v>
      </c>
      <c r="CW33">
        <v>28.3</v>
      </c>
      <c r="CX33">
        <v>24.4</v>
      </c>
      <c r="DF33">
        <v>23.9</v>
      </c>
      <c r="EA33">
        <v>29.2</v>
      </c>
      <c r="EY33">
        <v>23.2</v>
      </c>
      <c r="FF33">
        <v>15</v>
      </c>
    </row>
    <row r="34" spans="1:162" x14ac:dyDescent="0.25">
      <c r="A34" s="1">
        <v>18142</v>
      </c>
      <c r="E34">
        <v>31.7</v>
      </c>
      <c r="R34">
        <v>35.799999999999997</v>
      </c>
      <c r="S34">
        <v>22.6</v>
      </c>
      <c r="CC34">
        <v>27.4</v>
      </c>
      <c r="CU34">
        <v>29</v>
      </c>
      <c r="CW34">
        <v>28.3</v>
      </c>
      <c r="CX34">
        <v>24.3</v>
      </c>
      <c r="DF34">
        <v>23.9</v>
      </c>
      <c r="EA34">
        <v>29.5</v>
      </c>
      <c r="EY34">
        <v>23.1</v>
      </c>
      <c r="FF34">
        <v>15.5</v>
      </c>
    </row>
    <row r="35" spans="1:162" x14ac:dyDescent="0.25">
      <c r="A35" s="1">
        <v>18172</v>
      </c>
      <c r="E35">
        <v>31.3</v>
      </c>
      <c r="R35">
        <v>35.700000000000003</v>
      </c>
      <c r="S35">
        <v>22.6</v>
      </c>
      <c r="CC35">
        <v>27.3</v>
      </c>
      <c r="CU35">
        <v>28.9</v>
      </c>
      <c r="CW35">
        <v>28.3</v>
      </c>
      <c r="CX35">
        <v>24.5</v>
      </c>
      <c r="DF35">
        <v>23.8</v>
      </c>
      <c r="EA35">
        <v>29.5</v>
      </c>
      <c r="EY35">
        <v>23.1</v>
      </c>
      <c r="FF35">
        <v>15.3</v>
      </c>
    </row>
    <row r="36" spans="1:162" x14ac:dyDescent="0.25">
      <c r="A36" s="1">
        <v>18203</v>
      </c>
      <c r="E36">
        <v>31.4</v>
      </c>
      <c r="R36">
        <v>35.700000000000003</v>
      </c>
      <c r="S36">
        <v>22.5</v>
      </c>
      <c r="CC36">
        <v>27.2</v>
      </c>
      <c r="CU36">
        <v>29</v>
      </c>
      <c r="CW36">
        <v>28.2</v>
      </c>
      <c r="CX36">
        <v>24.3</v>
      </c>
      <c r="DF36">
        <v>23.7</v>
      </c>
      <c r="EA36">
        <v>29.6</v>
      </c>
      <c r="EY36">
        <v>23</v>
      </c>
      <c r="FF36">
        <v>15.4</v>
      </c>
    </row>
    <row r="37" spans="1:162" x14ac:dyDescent="0.25">
      <c r="A37" s="1">
        <v>18233</v>
      </c>
      <c r="E37">
        <v>31.1</v>
      </c>
      <c r="R37">
        <v>35.799999999999997</v>
      </c>
      <c r="S37">
        <v>22.5</v>
      </c>
      <c r="CC37">
        <v>27.2</v>
      </c>
      <c r="CU37">
        <v>28.7</v>
      </c>
      <c r="CW37">
        <v>28.2</v>
      </c>
      <c r="CX37">
        <v>24.3</v>
      </c>
      <c r="DF37">
        <v>23.8</v>
      </c>
      <c r="EA37">
        <v>29.6</v>
      </c>
      <c r="EY37">
        <v>23.1</v>
      </c>
      <c r="FF37">
        <v>15.5</v>
      </c>
    </row>
    <row r="38" spans="1:162" x14ac:dyDescent="0.25">
      <c r="A38" s="1">
        <v>18264</v>
      </c>
      <c r="E38">
        <v>31</v>
      </c>
      <c r="R38">
        <v>35.799999999999997</v>
      </c>
      <c r="S38">
        <v>22.5</v>
      </c>
      <c r="CC38">
        <v>27.2</v>
      </c>
      <c r="CU38">
        <v>28.8</v>
      </c>
      <c r="CW38">
        <v>28.1</v>
      </c>
      <c r="CX38">
        <v>24</v>
      </c>
      <c r="DF38">
        <v>23.8</v>
      </c>
      <c r="EA38">
        <v>29.6</v>
      </c>
      <c r="EY38">
        <v>23.2</v>
      </c>
      <c r="FF38">
        <v>15.4</v>
      </c>
    </row>
    <row r="39" spans="1:162" x14ac:dyDescent="0.25">
      <c r="A39" s="1">
        <v>18295</v>
      </c>
      <c r="E39">
        <v>31.4</v>
      </c>
      <c r="R39">
        <v>35.700000000000003</v>
      </c>
      <c r="S39">
        <v>22.5</v>
      </c>
      <c r="CC39">
        <v>27.2</v>
      </c>
      <c r="CU39">
        <v>28.9</v>
      </c>
      <c r="CW39">
        <v>28.1</v>
      </c>
      <c r="CX39">
        <v>24.3</v>
      </c>
      <c r="DF39">
        <v>23.9</v>
      </c>
      <c r="EA39">
        <v>30.5</v>
      </c>
      <c r="EY39">
        <v>23.3</v>
      </c>
      <c r="FF39">
        <v>15.6</v>
      </c>
    </row>
    <row r="40" spans="1:162" x14ac:dyDescent="0.25">
      <c r="A40" s="1">
        <v>18323</v>
      </c>
      <c r="E40">
        <v>31.5</v>
      </c>
      <c r="R40">
        <v>35.700000000000003</v>
      </c>
      <c r="S40">
        <v>22.6</v>
      </c>
      <c r="CC40">
        <v>27.3</v>
      </c>
      <c r="CU40">
        <v>28.9</v>
      </c>
      <c r="CW40">
        <v>28.2</v>
      </c>
      <c r="CX40">
        <v>24.3</v>
      </c>
      <c r="DF40">
        <v>24.1</v>
      </c>
      <c r="EA40">
        <v>30.3</v>
      </c>
      <c r="EY40">
        <v>23.3</v>
      </c>
      <c r="FF40">
        <v>15.9</v>
      </c>
    </row>
    <row r="41" spans="1:162" x14ac:dyDescent="0.25">
      <c r="A41" s="1">
        <v>18354</v>
      </c>
      <c r="E41">
        <v>31.3</v>
      </c>
      <c r="R41">
        <v>35.9</v>
      </c>
      <c r="S41">
        <v>22.7</v>
      </c>
      <c r="CC41">
        <v>27.3</v>
      </c>
      <c r="CU41">
        <v>28.8</v>
      </c>
      <c r="CW41">
        <v>28.2</v>
      </c>
      <c r="CX41">
        <v>24.3</v>
      </c>
      <c r="DF41">
        <v>24.2</v>
      </c>
      <c r="EA41">
        <v>30.5</v>
      </c>
      <c r="EY41">
        <v>23.5</v>
      </c>
      <c r="FF41">
        <v>16.2</v>
      </c>
    </row>
    <row r="42" spans="1:162" x14ac:dyDescent="0.25">
      <c r="A42" s="1">
        <v>18384</v>
      </c>
      <c r="E42">
        <v>31.6</v>
      </c>
      <c r="R42">
        <v>36</v>
      </c>
      <c r="S42">
        <v>22.8</v>
      </c>
      <c r="CC42">
        <v>27.5</v>
      </c>
      <c r="CU42">
        <v>29.1</v>
      </c>
      <c r="CW42">
        <v>28.3</v>
      </c>
      <c r="CX42">
        <v>24.4</v>
      </c>
      <c r="DF42">
        <v>24.6</v>
      </c>
      <c r="EA42">
        <v>31.6</v>
      </c>
      <c r="EY42">
        <v>23.7</v>
      </c>
      <c r="FF42">
        <v>16.600000000000001</v>
      </c>
    </row>
    <row r="43" spans="1:162" x14ac:dyDescent="0.25">
      <c r="A43" s="1">
        <v>18415</v>
      </c>
      <c r="E43">
        <v>31.9</v>
      </c>
      <c r="R43">
        <v>36</v>
      </c>
      <c r="S43">
        <v>22.8</v>
      </c>
      <c r="CC43">
        <v>27.6</v>
      </c>
      <c r="CU43">
        <v>29.2</v>
      </c>
      <c r="CW43">
        <v>28.5</v>
      </c>
      <c r="CX43">
        <v>24.5</v>
      </c>
      <c r="DF43">
        <v>24.7</v>
      </c>
      <c r="EA43">
        <v>32.1</v>
      </c>
      <c r="EY43">
        <v>24</v>
      </c>
      <c r="FF43">
        <v>17.3</v>
      </c>
    </row>
    <row r="44" spans="1:162" x14ac:dyDescent="0.25">
      <c r="A44" s="1">
        <v>18445</v>
      </c>
      <c r="E44">
        <v>33.1</v>
      </c>
      <c r="R44">
        <v>36.200000000000003</v>
      </c>
      <c r="S44">
        <v>23.1</v>
      </c>
      <c r="CC44">
        <v>28</v>
      </c>
      <c r="CU44">
        <v>29.9</v>
      </c>
      <c r="CW44">
        <v>28.7</v>
      </c>
      <c r="CX44">
        <v>24.9</v>
      </c>
      <c r="DF44">
        <v>25.3</v>
      </c>
      <c r="EA44">
        <v>33.299999999999997</v>
      </c>
      <c r="EY44">
        <v>24.4</v>
      </c>
      <c r="FF44">
        <v>17.5</v>
      </c>
    </row>
    <row r="45" spans="1:162" x14ac:dyDescent="0.25">
      <c r="A45" s="1">
        <v>18476</v>
      </c>
      <c r="E45">
        <v>33.799999999999997</v>
      </c>
      <c r="R45">
        <v>36.4</v>
      </c>
      <c r="S45">
        <v>23.4</v>
      </c>
      <c r="CC45">
        <v>28.6</v>
      </c>
      <c r="CU45">
        <v>30.4</v>
      </c>
      <c r="CW45">
        <v>29.2</v>
      </c>
      <c r="CX45">
        <v>25.3</v>
      </c>
      <c r="DF45">
        <v>25.6</v>
      </c>
      <c r="EA45">
        <v>34</v>
      </c>
      <c r="EY45">
        <v>24.9</v>
      </c>
      <c r="FF45">
        <v>18.2</v>
      </c>
    </row>
    <row r="46" spans="1:162" x14ac:dyDescent="0.25">
      <c r="A46" s="1">
        <v>18507</v>
      </c>
      <c r="E46">
        <v>34</v>
      </c>
      <c r="R46">
        <v>36.9</v>
      </c>
      <c r="S46">
        <v>23.7</v>
      </c>
      <c r="CC46">
        <v>28.9</v>
      </c>
      <c r="CU46">
        <v>30.7</v>
      </c>
      <c r="CW46">
        <v>29.5</v>
      </c>
      <c r="CX46">
        <v>25.7</v>
      </c>
      <c r="DF46">
        <v>26.2</v>
      </c>
      <c r="EA46">
        <v>34.5</v>
      </c>
      <c r="EY46">
        <v>25.5</v>
      </c>
      <c r="FF46">
        <v>18.600000000000001</v>
      </c>
    </row>
    <row r="47" spans="1:162" x14ac:dyDescent="0.25">
      <c r="A47" s="1">
        <v>18537</v>
      </c>
      <c r="E47">
        <v>33.5</v>
      </c>
      <c r="R47">
        <v>37.299999999999997</v>
      </c>
      <c r="S47">
        <v>23.9</v>
      </c>
      <c r="CC47">
        <v>29</v>
      </c>
      <c r="CU47">
        <v>30.8</v>
      </c>
      <c r="CW47">
        <v>30.1</v>
      </c>
      <c r="CX47">
        <v>26.1</v>
      </c>
      <c r="DF47">
        <v>26.7</v>
      </c>
      <c r="EA47">
        <v>34.5</v>
      </c>
      <c r="EY47">
        <v>25.9</v>
      </c>
      <c r="FF47">
        <v>18.899999999999999</v>
      </c>
    </row>
    <row r="48" spans="1:162" x14ac:dyDescent="0.25">
      <c r="A48" s="1">
        <v>18568</v>
      </c>
      <c r="E48">
        <v>34</v>
      </c>
      <c r="R48">
        <v>37.6</v>
      </c>
      <c r="S48">
        <v>24.1</v>
      </c>
      <c r="CC48">
        <v>29.4</v>
      </c>
      <c r="CU48">
        <v>31.2</v>
      </c>
      <c r="CW48">
        <v>30.3</v>
      </c>
      <c r="CX48">
        <v>26.3</v>
      </c>
      <c r="DF48">
        <v>26.9</v>
      </c>
      <c r="EA48">
        <v>35.4</v>
      </c>
      <c r="EY48">
        <v>26.3</v>
      </c>
      <c r="FF48">
        <v>19.399999999999999</v>
      </c>
    </row>
    <row r="49" spans="1:162" x14ac:dyDescent="0.25">
      <c r="A49" s="1">
        <v>18598</v>
      </c>
      <c r="E49">
        <v>35.299999999999997</v>
      </c>
      <c r="R49">
        <v>38</v>
      </c>
      <c r="S49">
        <v>24.8</v>
      </c>
      <c r="CC49">
        <v>30</v>
      </c>
      <c r="CU49">
        <v>31.8</v>
      </c>
      <c r="CW49">
        <v>30.5</v>
      </c>
      <c r="CX49">
        <v>26.5</v>
      </c>
      <c r="DF49">
        <v>27.8</v>
      </c>
      <c r="EA49">
        <v>36.700000000000003</v>
      </c>
      <c r="EY49">
        <v>27.1</v>
      </c>
      <c r="FF49">
        <v>19.600000000000001</v>
      </c>
    </row>
    <row r="50" spans="1:162" x14ac:dyDescent="0.25">
      <c r="A50" s="1">
        <v>18629</v>
      </c>
      <c r="E50">
        <v>36</v>
      </c>
      <c r="R50">
        <v>38.4</v>
      </c>
      <c r="S50">
        <v>25.1</v>
      </c>
      <c r="CC50">
        <v>30.5</v>
      </c>
      <c r="CU50">
        <v>32.299999999999997</v>
      </c>
      <c r="CW50">
        <v>30.9</v>
      </c>
      <c r="CX50">
        <v>26.8</v>
      </c>
      <c r="DF50">
        <v>28.5</v>
      </c>
      <c r="EA50">
        <v>38.200000000000003</v>
      </c>
      <c r="EY50">
        <v>27.8</v>
      </c>
      <c r="FF50">
        <v>19.899999999999999</v>
      </c>
    </row>
    <row r="51" spans="1:162" x14ac:dyDescent="0.25">
      <c r="A51" s="1">
        <v>18660</v>
      </c>
      <c r="E51">
        <v>37.200000000000003</v>
      </c>
      <c r="R51">
        <v>38.5</v>
      </c>
      <c r="S51">
        <v>25.2</v>
      </c>
      <c r="CC51">
        <v>30.8</v>
      </c>
      <c r="CU51">
        <v>32.799999999999997</v>
      </c>
      <c r="CW51">
        <v>31.1</v>
      </c>
      <c r="CX51">
        <v>27.1</v>
      </c>
      <c r="DF51">
        <v>28.7</v>
      </c>
      <c r="EA51">
        <v>39.6</v>
      </c>
      <c r="EY51">
        <v>27.9</v>
      </c>
      <c r="FF51">
        <v>20</v>
      </c>
    </row>
    <row r="52" spans="1:162" x14ac:dyDescent="0.25">
      <c r="A52" s="1">
        <v>18688</v>
      </c>
      <c r="E52">
        <v>36.799999999999997</v>
      </c>
      <c r="R52">
        <v>38.9</v>
      </c>
      <c r="S52">
        <v>25.3</v>
      </c>
      <c r="CC52">
        <v>30.9</v>
      </c>
      <c r="CU52">
        <v>32.799999999999997</v>
      </c>
      <c r="CW52">
        <v>31.2</v>
      </c>
      <c r="CX52">
        <v>27.1</v>
      </c>
      <c r="DF52">
        <v>28.8</v>
      </c>
      <c r="EA52">
        <v>39.1</v>
      </c>
      <c r="EY52">
        <v>27.9</v>
      </c>
      <c r="FF52">
        <v>20</v>
      </c>
    </row>
    <row r="53" spans="1:162" x14ac:dyDescent="0.25">
      <c r="A53" s="1">
        <v>18719</v>
      </c>
      <c r="E53">
        <v>36.9</v>
      </c>
      <c r="R53">
        <v>39.1</v>
      </c>
      <c r="S53">
        <v>25.5</v>
      </c>
      <c r="CC53">
        <v>30.9</v>
      </c>
      <c r="CU53">
        <v>32.9</v>
      </c>
      <c r="CW53">
        <v>31.3</v>
      </c>
      <c r="CX53">
        <v>27.3</v>
      </c>
      <c r="DF53">
        <v>28.8</v>
      </c>
      <c r="EA53">
        <v>39.1</v>
      </c>
      <c r="EY53">
        <v>28</v>
      </c>
      <c r="FF53">
        <v>20</v>
      </c>
    </row>
    <row r="54" spans="1:162" x14ac:dyDescent="0.25">
      <c r="A54" s="1">
        <v>18749</v>
      </c>
      <c r="E54">
        <v>37</v>
      </c>
      <c r="R54">
        <v>39.1</v>
      </c>
      <c r="S54">
        <v>25.5</v>
      </c>
      <c r="CC54">
        <v>31.1</v>
      </c>
      <c r="CU54">
        <v>33</v>
      </c>
      <c r="CW54">
        <v>31.4</v>
      </c>
      <c r="CX54">
        <v>27.2</v>
      </c>
      <c r="DF54">
        <v>28.8</v>
      </c>
      <c r="EA54">
        <v>38.4</v>
      </c>
      <c r="EY54">
        <v>28</v>
      </c>
      <c r="FF54">
        <v>20</v>
      </c>
    </row>
    <row r="55" spans="1:162" x14ac:dyDescent="0.25">
      <c r="A55" s="1">
        <v>18780</v>
      </c>
      <c r="E55">
        <v>36.9</v>
      </c>
      <c r="R55">
        <v>39.200000000000003</v>
      </c>
      <c r="S55">
        <v>25.5</v>
      </c>
      <c r="CC55">
        <v>31</v>
      </c>
      <c r="CU55">
        <v>32.799999999999997</v>
      </c>
      <c r="CW55">
        <v>31.4</v>
      </c>
      <c r="CX55">
        <v>27.2</v>
      </c>
      <c r="DF55">
        <v>28.7</v>
      </c>
      <c r="EA55">
        <v>38.1</v>
      </c>
      <c r="EY55">
        <v>28</v>
      </c>
      <c r="FF55">
        <v>19.600000000000001</v>
      </c>
    </row>
    <row r="56" spans="1:162" x14ac:dyDescent="0.25">
      <c r="A56" s="1">
        <v>18810</v>
      </c>
      <c r="E56">
        <v>35.9</v>
      </c>
      <c r="R56">
        <v>39.1</v>
      </c>
      <c r="S56">
        <v>25.6</v>
      </c>
      <c r="CC56">
        <v>30.8</v>
      </c>
      <c r="CU56">
        <v>32.5</v>
      </c>
      <c r="CW56">
        <v>31.3</v>
      </c>
      <c r="CX56">
        <v>27.3</v>
      </c>
      <c r="DF56">
        <v>28.4</v>
      </c>
      <c r="EA56">
        <v>36.799999999999997</v>
      </c>
      <c r="EY56">
        <v>27.7</v>
      </c>
      <c r="FF56">
        <v>19.2</v>
      </c>
    </row>
    <row r="57" spans="1:162" x14ac:dyDescent="0.25">
      <c r="A57" s="1">
        <v>18841</v>
      </c>
      <c r="E57">
        <v>36.200000000000003</v>
      </c>
      <c r="R57">
        <v>38.9</v>
      </c>
      <c r="S57">
        <v>25.5</v>
      </c>
      <c r="CC57">
        <v>30.7</v>
      </c>
      <c r="CU57">
        <v>32.4</v>
      </c>
      <c r="CW57">
        <v>31.2</v>
      </c>
      <c r="CX57">
        <v>27.1</v>
      </c>
      <c r="DF57">
        <v>28</v>
      </c>
      <c r="EA57">
        <v>36.200000000000003</v>
      </c>
      <c r="EY57">
        <v>27.4</v>
      </c>
      <c r="FF57">
        <v>18.8</v>
      </c>
    </row>
    <row r="58" spans="1:162" x14ac:dyDescent="0.25">
      <c r="A58" s="1">
        <v>18872</v>
      </c>
      <c r="E58">
        <v>36.299999999999997</v>
      </c>
      <c r="R58">
        <v>38.799999999999997</v>
      </c>
      <c r="S58">
        <v>25.6</v>
      </c>
      <c r="CC58">
        <v>30.6</v>
      </c>
      <c r="CU58">
        <v>32.4</v>
      </c>
      <c r="CW58">
        <v>31</v>
      </c>
      <c r="CX58">
        <v>26.9</v>
      </c>
      <c r="DF58">
        <v>28</v>
      </c>
      <c r="EA58">
        <v>35.9</v>
      </c>
      <c r="EY58">
        <v>27.2</v>
      </c>
      <c r="FF58">
        <v>18.600000000000001</v>
      </c>
    </row>
    <row r="59" spans="1:162" x14ac:dyDescent="0.25">
      <c r="A59" s="1">
        <v>18902</v>
      </c>
      <c r="E59">
        <v>36.9</v>
      </c>
      <c r="R59">
        <v>39.1</v>
      </c>
      <c r="S59">
        <v>25.7</v>
      </c>
      <c r="CC59">
        <v>30.8</v>
      </c>
      <c r="CU59">
        <v>32.6</v>
      </c>
      <c r="CW59">
        <v>30.9</v>
      </c>
      <c r="CX59">
        <v>26.7</v>
      </c>
      <c r="DF59">
        <v>27.9</v>
      </c>
      <c r="EA59">
        <v>36.700000000000003</v>
      </c>
      <c r="EY59">
        <v>27</v>
      </c>
      <c r="FF59">
        <v>18.5</v>
      </c>
    </row>
    <row r="60" spans="1:162" x14ac:dyDescent="0.25">
      <c r="A60" s="1">
        <v>18933</v>
      </c>
      <c r="E60">
        <v>37.1</v>
      </c>
      <c r="R60">
        <v>39</v>
      </c>
      <c r="S60">
        <v>25.6</v>
      </c>
      <c r="CC60">
        <v>30.9</v>
      </c>
      <c r="CU60">
        <v>32.6</v>
      </c>
      <c r="CW60">
        <v>30.8</v>
      </c>
      <c r="CX60">
        <v>26.5</v>
      </c>
      <c r="DF60">
        <v>27.9</v>
      </c>
      <c r="EA60">
        <v>36.4</v>
      </c>
      <c r="EY60">
        <v>27</v>
      </c>
      <c r="FF60">
        <v>18</v>
      </c>
    </row>
    <row r="61" spans="1:162" x14ac:dyDescent="0.25">
      <c r="A61" s="1">
        <v>18963</v>
      </c>
      <c r="E61">
        <v>37.299999999999997</v>
      </c>
      <c r="R61">
        <v>39</v>
      </c>
      <c r="S61">
        <v>25.7</v>
      </c>
      <c r="CC61">
        <v>30.9</v>
      </c>
      <c r="CU61">
        <v>32.6</v>
      </c>
      <c r="CW61">
        <v>30.8</v>
      </c>
      <c r="CX61">
        <v>26.6</v>
      </c>
      <c r="DF61">
        <v>27.8</v>
      </c>
      <c r="EA61">
        <v>36.6</v>
      </c>
      <c r="EY61">
        <v>27</v>
      </c>
      <c r="FF61">
        <v>17.899999999999999</v>
      </c>
    </row>
    <row r="62" spans="1:162" x14ac:dyDescent="0.25">
      <c r="A62" s="1">
        <v>18994</v>
      </c>
      <c r="E62">
        <v>37</v>
      </c>
      <c r="R62">
        <v>39</v>
      </c>
      <c r="S62">
        <v>25.7</v>
      </c>
      <c r="CC62">
        <v>30.8</v>
      </c>
      <c r="CU62">
        <v>32.4</v>
      </c>
      <c r="CW62">
        <v>30.6</v>
      </c>
      <c r="CX62">
        <v>26.2</v>
      </c>
      <c r="DF62">
        <v>27.8</v>
      </c>
      <c r="EA62">
        <v>35.799999999999997</v>
      </c>
      <c r="EY62">
        <v>26.9</v>
      </c>
      <c r="FF62">
        <v>17.8</v>
      </c>
    </row>
    <row r="63" spans="1:162" x14ac:dyDescent="0.25">
      <c r="A63" s="1">
        <v>19025</v>
      </c>
      <c r="E63">
        <v>36.700000000000003</v>
      </c>
      <c r="R63">
        <v>39.299999999999997</v>
      </c>
      <c r="S63">
        <v>25.9</v>
      </c>
      <c r="CC63">
        <v>30.7</v>
      </c>
      <c r="CU63">
        <v>32.5</v>
      </c>
      <c r="CW63">
        <v>30.8</v>
      </c>
      <c r="CX63">
        <v>26.4</v>
      </c>
      <c r="DF63">
        <v>27.7</v>
      </c>
      <c r="EA63">
        <v>35.5</v>
      </c>
      <c r="EY63">
        <v>26.8</v>
      </c>
      <c r="FF63">
        <v>17.7</v>
      </c>
    </row>
    <row r="64" spans="1:162" x14ac:dyDescent="0.25">
      <c r="A64" s="1">
        <v>19054</v>
      </c>
      <c r="E64">
        <v>36.700000000000003</v>
      </c>
      <c r="R64">
        <v>39.200000000000003</v>
      </c>
      <c r="S64">
        <v>25.9</v>
      </c>
      <c r="CC64">
        <v>30.9</v>
      </c>
      <c r="CU64">
        <v>32.5</v>
      </c>
      <c r="CW64">
        <v>30.9</v>
      </c>
      <c r="CX64">
        <v>26.5</v>
      </c>
      <c r="DF64">
        <v>27.6</v>
      </c>
      <c r="EA64">
        <v>35</v>
      </c>
      <c r="EY64">
        <v>26.6</v>
      </c>
      <c r="FF64">
        <v>17.8</v>
      </c>
    </row>
    <row r="65" spans="1:162" x14ac:dyDescent="0.25">
      <c r="A65" s="1">
        <v>19085</v>
      </c>
      <c r="E65">
        <v>36.5</v>
      </c>
      <c r="R65">
        <v>39.299999999999997</v>
      </c>
      <c r="S65">
        <v>25.9</v>
      </c>
      <c r="CC65">
        <v>30.7</v>
      </c>
      <c r="CU65">
        <v>32.299999999999997</v>
      </c>
      <c r="CW65">
        <v>30.7</v>
      </c>
      <c r="CX65">
        <v>26.4</v>
      </c>
      <c r="DF65">
        <v>27.5</v>
      </c>
      <c r="EA65">
        <v>34.9</v>
      </c>
      <c r="EY65">
        <v>26.7</v>
      </c>
      <c r="FF65">
        <v>17.600000000000001</v>
      </c>
    </row>
    <row r="66" spans="1:162" x14ac:dyDescent="0.25">
      <c r="A66" s="1">
        <v>19115</v>
      </c>
      <c r="E66">
        <v>36.299999999999997</v>
      </c>
      <c r="R66">
        <v>39.200000000000003</v>
      </c>
      <c r="S66">
        <v>26</v>
      </c>
      <c r="CC66">
        <v>30.7</v>
      </c>
      <c r="CU66">
        <v>32.299999999999997</v>
      </c>
      <c r="CW66">
        <v>30.7</v>
      </c>
      <c r="CX66">
        <v>26.4</v>
      </c>
      <c r="DF66">
        <v>27.5</v>
      </c>
      <c r="EA66">
        <v>34.799999999999997</v>
      </c>
      <c r="EY66">
        <v>26.7</v>
      </c>
      <c r="FF66">
        <v>17.7</v>
      </c>
    </row>
    <row r="67" spans="1:162" x14ac:dyDescent="0.25">
      <c r="A67" s="1">
        <v>19146</v>
      </c>
      <c r="E67">
        <v>36.299999999999997</v>
      </c>
      <c r="R67">
        <v>39.200000000000003</v>
      </c>
      <c r="S67">
        <v>26</v>
      </c>
      <c r="CC67">
        <v>30.7</v>
      </c>
      <c r="CU67">
        <v>32.299999999999997</v>
      </c>
      <c r="CW67">
        <v>30.7</v>
      </c>
      <c r="CX67">
        <v>26.3</v>
      </c>
      <c r="DF67">
        <v>27.6</v>
      </c>
      <c r="EA67">
        <v>34.6</v>
      </c>
      <c r="EY67">
        <v>26.7</v>
      </c>
      <c r="FF67">
        <v>17.2</v>
      </c>
    </row>
    <row r="68" spans="1:162" x14ac:dyDescent="0.25">
      <c r="A68" s="1">
        <v>19176</v>
      </c>
      <c r="E68">
        <v>36.700000000000003</v>
      </c>
      <c r="R68">
        <v>39.299999999999997</v>
      </c>
      <c r="S68">
        <v>26</v>
      </c>
      <c r="CC68">
        <v>30.8</v>
      </c>
      <c r="CU68">
        <v>32.4</v>
      </c>
      <c r="CW68">
        <v>30.6</v>
      </c>
      <c r="CX68">
        <v>26.4</v>
      </c>
      <c r="DF68">
        <v>27.5</v>
      </c>
      <c r="EA68">
        <v>34.6</v>
      </c>
      <c r="EY68">
        <v>26.7</v>
      </c>
      <c r="FF68">
        <v>17.100000000000001</v>
      </c>
    </row>
    <row r="69" spans="1:162" x14ac:dyDescent="0.25">
      <c r="A69" s="1">
        <v>19207</v>
      </c>
      <c r="E69">
        <v>36.700000000000003</v>
      </c>
      <c r="R69">
        <v>39.299999999999997</v>
      </c>
      <c r="S69">
        <v>26</v>
      </c>
      <c r="CC69">
        <v>30.7</v>
      </c>
      <c r="CU69">
        <v>32.299999999999997</v>
      </c>
      <c r="CW69">
        <v>30.6</v>
      </c>
      <c r="CX69">
        <v>26.3</v>
      </c>
      <c r="DF69">
        <v>27.6</v>
      </c>
      <c r="EA69">
        <v>34.700000000000003</v>
      </c>
      <c r="EY69">
        <v>26.7</v>
      </c>
      <c r="FF69">
        <v>17</v>
      </c>
    </row>
    <row r="70" spans="1:162" x14ac:dyDescent="0.25">
      <c r="A70" s="1">
        <v>19238</v>
      </c>
      <c r="E70">
        <v>36.4</v>
      </c>
      <c r="R70">
        <v>39.4</v>
      </c>
      <c r="S70">
        <v>25.9</v>
      </c>
      <c r="CC70">
        <v>30.6</v>
      </c>
      <c r="CU70">
        <v>32.200000000000003</v>
      </c>
      <c r="CW70">
        <v>30.7</v>
      </c>
      <c r="CX70">
        <v>26.3</v>
      </c>
      <c r="DF70">
        <v>27.6</v>
      </c>
      <c r="EA70">
        <v>33.799999999999997</v>
      </c>
      <c r="EY70">
        <v>26.7</v>
      </c>
      <c r="FF70">
        <v>16.899999999999999</v>
      </c>
    </row>
    <row r="71" spans="1:162" x14ac:dyDescent="0.25">
      <c r="A71" s="1">
        <v>19268</v>
      </c>
      <c r="E71">
        <v>36.200000000000003</v>
      </c>
      <c r="R71">
        <v>39.299999999999997</v>
      </c>
      <c r="S71">
        <v>25.9</v>
      </c>
      <c r="CC71">
        <v>30.5</v>
      </c>
      <c r="CU71">
        <v>32.200000000000003</v>
      </c>
      <c r="CW71">
        <v>30.5</v>
      </c>
      <c r="CX71">
        <v>26.1</v>
      </c>
      <c r="DF71">
        <v>27.5</v>
      </c>
      <c r="EA71">
        <v>33.799999999999997</v>
      </c>
      <c r="EY71">
        <v>26.6</v>
      </c>
      <c r="FF71">
        <v>17.100000000000001</v>
      </c>
    </row>
    <row r="72" spans="1:162" x14ac:dyDescent="0.25">
      <c r="A72" s="1">
        <v>19299</v>
      </c>
      <c r="E72">
        <v>35.9</v>
      </c>
      <c r="R72">
        <v>39.200000000000003</v>
      </c>
      <c r="S72">
        <v>25.8</v>
      </c>
      <c r="CC72">
        <v>30.4</v>
      </c>
      <c r="CU72">
        <v>32</v>
      </c>
      <c r="CW72">
        <v>30.5</v>
      </c>
      <c r="CX72">
        <v>26.2</v>
      </c>
      <c r="DF72">
        <v>27.4</v>
      </c>
      <c r="EA72">
        <v>33.700000000000003</v>
      </c>
      <c r="EY72">
        <v>26.5</v>
      </c>
      <c r="FF72">
        <v>17.100000000000001</v>
      </c>
    </row>
    <row r="73" spans="1:162" x14ac:dyDescent="0.25">
      <c r="A73" s="1">
        <v>19329</v>
      </c>
      <c r="E73">
        <v>35.1</v>
      </c>
      <c r="R73">
        <v>39.200000000000003</v>
      </c>
      <c r="S73">
        <v>25.9</v>
      </c>
      <c r="CC73">
        <v>30.2</v>
      </c>
      <c r="CU73">
        <v>31.7</v>
      </c>
      <c r="CW73">
        <v>30.5</v>
      </c>
      <c r="CX73">
        <v>26.1</v>
      </c>
      <c r="DF73">
        <v>27.3</v>
      </c>
      <c r="EA73">
        <v>32.9</v>
      </c>
      <c r="EY73">
        <v>26.5</v>
      </c>
      <c r="FF73">
        <v>17.3</v>
      </c>
    </row>
    <row r="74" spans="1:162" x14ac:dyDescent="0.25">
      <c r="A74" s="1">
        <v>19360</v>
      </c>
      <c r="E74">
        <v>35.200000000000003</v>
      </c>
      <c r="R74">
        <v>39.299999999999997</v>
      </c>
      <c r="S74">
        <v>25.9</v>
      </c>
      <c r="CC74">
        <v>30.3</v>
      </c>
      <c r="CU74">
        <v>31.8</v>
      </c>
      <c r="CW74">
        <v>30.6</v>
      </c>
      <c r="CX74">
        <v>26.2</v>
      </c>
      <c r="DF74">
        <v>27.4</v>
      </c>
      <c r="EA74">
        <v>32.5</v>
      </c>
      <c r="EY74">
        <v>26.5</v>
      </c>
      <c r="FF74">
        <v>17.2</v>
      </c>
    </row>
    <row r="75" spans="1:162" x14ac:dyDescent="0.25">
      <c r="A75" s="1">
        <v>19391</v>
      </c>
      <c r="E75">
        <v>34.9</v>
      </c>
      <c r="R75">
        <v>39.299999999999997</v>
      </c>
      <c r="S75">
        <v>25.9</v>
      </c>
      <c r="CC75">
        <v>30.2</v>
      </c>
      <c r="CU75">
        <v>31.7</v>
      </c>
      <c r="CW75">
        <v>30.5</v>
      </c>
      <c r="CX75">
        <v>26.2</v>
      </c>
      <c r="DF75">
        <v>27.4</v>
      </c>
      <c r="EA75">
        <v>32.4</v>
      </c>
      <c r="EY75">
        <v>26.5</v>
      </c>
      <c r="FF75">
        <v>17.5</v>
      </c>
    </row>
    <row r="76" spans="1:162" x14ac:dyDescent="0.25">
      <c r="A76" s="1">
        <v>19419</v>
      </c>
      <c r="E76">
        <v>34.700000000000003</v>
      </c>
      <c r="R76">
        <v>39.4</v>
      </c>
      <c r="S76">
        <v>26.1</v>
      </c>
      <c r="CC76">
        <v>30.3</v>
      </c>
      <c r="CU76">
        <v>31.7</v>
      </c>
      <c r="CW76">
        <v>30.8</v>
      </c>
      <c r="CX76">
        <v>26.4</v>
      </c>
      <c r="DF76">
        <v>27.5</v>
      </c>
      <c r="EA76">
        <v>32.4</v>
      </c>
      <c r="EY76">
        <v>26.7</v>
      </c>
      <c r="FF76">
        <v>17.5</v>
      </c>
    </row>
    <row r="77" spans="1:162" x14ac:dyDescent="0.25">
      <c r="A77" s="1">
        <v>19450</v>
      </c>
      <c r="E77">
        <v>34.299999999999997</v>
      </c>
      <c r="R77">
        <v>39.4</v>
      </c>
      <c r="S77">
        <v>26.1</v>
      </c>
      <c r="CC77">
        <v>30.2</v>
      </c>
      <c r="CU77">
        <v>31.6</v>
      </c>
      <c r="CW77">
        <v>30.8</v>
      </c>
      <c r="CX77">
        <v>26.4</v>
      </c>
      <c r="DF77">
        <v>27.5</v>
      </c>
      <c r="EA77">
        <v>31.6</v>
      </c>
      <c r="EY77">
        <v>26.8</v>
      </c>
      <c r="FF77">
        <v>17.399999999999999</v>
      </c>
    </row>
    <row r="78" spans="1:162" x14ac:dyDescent="0.25">
      <c r="A78" s="1">
        <v>19480</v>
      </c>
      <c r="E78">
        <v>34.4</v>
      </c>
      <c r="R78">
        <v>39.4</v>
      </c>
      <c r="S78">
        <v>26.3</v>
      </c>
      <c r="CC78">
        <v>30.3</v>
      </c>
      <c r="CU78">
        <v>31.7</v>
      </c>
      <c r="CW78">
        <v>30.9</v>
      </c>
      <c r="CX78">
        <v>26.5</v>
      </c>
      <c r="DF78">
        <v>27.6</v>
      </c>
      <c r="EA78">
        <v>31.8</v>
      </c>
      <c r="EY78">
        <v>27</v>
      </c>
      <c r="FF78">
        <v>17.3</v>
      </c>
    </row>
    <row r="79" spans="1:162" x14ac:dyDescent="0.25">
      <c r="A79" s="1">
        <v>19511</v>
      </c>
      <c r="E79">
        <v>34.4</v>
      </c>
      <c r="R79">
        <v>39.6</v>
      </c>
      <c r="S79">
        <v>26.4</v>
      </c>
      <c r="CC79">
        <v>30.4</v>
      </c>
      <c r="CU79">
        <v>31.7</v>
      </c>
      <c r="CW79">
        <v>30.9</v>
      </c>
      <c r="CX79">
        <v>26.5</v>
      </c>
      <c r="DF79">
        <v>27.7</v>
      </c>
      <c r="EA79">
        <v>31.4</v>
      </c>
      <c r="EY79">
        <v>27.1</v>
      </c>
      <c r="FF79">
        <v>17.600000000000001</v>
      </c>
    </row>
    <row r="80" spans="1:162" x14ac:dyDescent="0.25">
      <c r="A80" s="1">
        <v>19541</v>
      </c>
      <c r="E80">
        <v>34.299999999999997</v>
      </c>
      <c r="R80">
        <v>39.799999999999997</v>
      </c>
      <c r="S80">
        <v>26.5</v>
      </c>
      <c r="CC80">
        <v>30.5</v>
      </c>
      <c r="CU80">
        <v>31.8</v>
      </c>
      <c r="CW80">
        <v>31.2</v>
      </c>
      <c r="CX80">
        <v>26.8</v>
      </c>
      <c r="DF80">
        <v>28</v>
      </c>
      <c r="EA80">
        <v>32.299999999999997</v>
      </c>
      <c r="EY80">
        <v>27.5</v>
      </c>
      <c r="FF80">
        <v>17.8</v>
      </c>
    </row>
    <row r="81" spans="1:162" x14ac:dyDescent="0.25">
      <c r="A81" s="1">
        <v>19572</v>
      </c>
      <c r="E81">
        <v>34.200000000000003</v>
      </c>
      <c r="R81">
        <v>39.799999999999997</v>
      </c>
      <c r="S81">
        <v>26.6</v>
      </c>
      <c r="CC81">
        <v>30.4</v>
      </c>
      <c r="CU81">
        <v>31.8</v>
      </c>
      <c r="CW81">
        <v>31.2</v>
      </c>
      <c r="CX81">
        <v>26.8</v>
      </c>
      <c r="DF81">
        <v>27.9</v>
      </c>
      <c r="EA81">
        <v>31.8</v>
      </c>
      <c r="EY81">
        <v>27.3</v>
      </c>
      <c r="FF81">
        <v>17.600000000000001</v>
      </c>
    </row>
    <row r="82" spans="1:162" x14ac:dyDescent="0.25">
      <c r="A82" s="1">
        <v>19603</v>
      </c>
      <c r="E82">
        <v>34.700000000000003</v>
      </c>
      <c r="R82">
        <v>39.700000000000003</v>
      </c>
      <c r="S82">
        <v>26.6</v>
      </c>
      <c r="CC82">
        <v>30.4</v>
      </c>
      <c r="CU82">
        <v>31.9</v>
      </c>
      <c r="CW82">
        <v>31.2</v>
      </c>
      <c r="CX82">
        <v>26.7</v>
      </c>
      <c r="DF82">
        <v>27.9</v>
      </c>
      <c r="EA82">
        <v>32</v>
      </c>
      <c r="EY82">
        <v>27.2</v>
      </c>
      <c r="FF82">
        <v>17.2</v>
      </c>
    </row>
    <row r="83" spans="1:162" x14ac:dyDescent="0.25">
      <c r="A83" s="1">
        <v>19633</v>
      </c>
      <c r="E83">
        <v>34.4</v>
      </c>
      <c r="R83">
        <v>39.700000000000003</v>
      </c>
      <c r="S83">
        <v>26.6</v>
      </c>
      <c r="CC83">
        <v>30.4</v>
      </c>
      <c r="CU83">
        <v>31.8</v>
      </c>
      <c r="CW83">
        <v>31.1</v>
      </c>
      <c r="CX83">
        <v>26.7</v>
      </c>
      <c r="DF83">
        <v>27.9</v>
      </c>
      <c r="EA83">
        <v>31.4</v>
      </c>
      <c r="EY83">
        <v>27.1</v>
      </c>
      <c r="FF83">
        <v>16.7</v>
      </c>
    </row>
    <row r="84" spans="1:162" x14ac:dyDescent="0.25">
      <c r="A84" s="1">
        <v>19664</v>
      </c>
      <c r="E84">
        <v>34.1</v>
      </c>
      <c r="R84">
        <v>39.6</v>
      </c>
      <c r="S84">
        <v>26.5</v>
      </c>
      <c r="CC84">
        <v>30.3</v>
      </c>
      <c r="CU84">
        <v>31.6</v>
      </c>
      <c r="CW84">
        <v>31.1</v>
      </c>
      <c r="CX84">
        <v>26.8</v>
      </c>
      <c r="DF84">
        <v>27.8</v>
      </c>
      <c r="EA84">
        <v>31.2</v>
      </c>
      <c r="EY84">
        <v>27.1</v>
      </c>
      <c r="FF84">
        <v>16.8</v>
      </c>
    </row>
    <row r="85" spans="1:162" x14ac:dyDescent="0.25">
      <c r="A85" s="1">
        <v>19694</v>
      </c>
      <c r="E85">
        <v>34.299999999999997</v>
      </c>
      <c r="R85">
        <v>39.6</v>
      </c>
      <c r="S85">
        <v>26.5</v>
      </c>
      <c r="CC85">
        <v>30.4</v>
      </c>
      <c r="CU85">
        <v>31.7</v>
      </c>
      <c r="CW85">
        <v>31.1</v>
      </c>
      <c r="CX85">
        <v>26.7</v>
      </c>
      <c r="DF85">
        <v>27.8</v>
      </c>
      <c r="EA85">
        <v>31.7</v>
      </c>
      <c r="EY85">
        <v>27.1</v>
      </c>
      <c r="FF85">
        <v>16.399999999999999</v>
      </c>
    </row>
    <row r="86" spans="1:162" x14ac:dyDescent="0.25">
      <c r="A86" s="1">
        <v>19725</v>
      </c>
      <c r="E86">
        <v>34.799999999999997</v>
      </c>
      <c r="R86">
        <v>39.6</v>
      </c>
      <c r="S86">
        <v>26.5</v>
      </c>
      <c r="CC86">
        <v>30.5</v>
      </c>
      <c r="CU86">
        <v>31.9</v>
      </c>
      <c r="CW86">
        <v>31</v>
      </c>
      <c r="CX86">
        <v>26.7</v>
      </c>
      <c r="DF86">
        <v>27.9</v>
      </c>
      <c r="EA86">
        <v>32</v>
      </c>
      <c r="EY86">
        <v>27.1</v>
      </c>
      <c r="FF86">
        <v>16.2</v>
      </c>
    </row>
    <row r="87" spans="1:162" x14ac:dyDescent="0.25">
      <c r="A87" s="1">
        <v>19756</v>
      </c>
      <c r="E87">
        <v>34.299999999999997</v>
      </c>
      <c r="R87">
        <v>39.700000000000003</v>
      </c>
      <c r="S87">
        <v>26.5</v>
      </c>
      <c r="CC87">
        <v>30.4</v>
      </c>
      <c r="CU87">
        <v>31.6</v>
      </c>
      <c r="CW87">
        <v>31</v>
      </c>
      <c r="CX87">
        <v>26.5</v>
      </c>
      <c r="DF87">
        <v>27.9</v>
      </c>
      <c r="EA87">
        <v>32</v>
      </c>
      <c r="EY87">
        <v>27.2</v>
      </c>
      <c r="FF87">
        <v>16.100000000000001</v>
      </c>
    </row>
    <row r="88" spans="1:162" x14ac:dyDescent="0.25">
      <c r="A88" s="1">
        <v>19784</v>
      </c>
      <c r="E88">
        <v>34.4</v>
      </c>
      <c r="R88">
        <v>39.700000000000003</v>
      </c>
      <c r="S88">
        <v>26.6</v>
      </c>
      <c r="CC88">
        <v>30.4</v>
      </c>
      <c r="CU88">
        <v>31.7</v>
      </c>
      <c r="CW88">
        <v>31</v>
      </c>
      <c r="CX88">
        <v>26.5</v>
      </c>
      <c r="DF88">
        <v>27.9</v>
      </c>
      <c r="EA88">
        <v>32.1</v>
      </c>
      <c r="EY88">
        <v>27.1</v>
      </c>
      <c r="FF88">
        <v>16</v>
      </c>
    </row>
    <row r="89" spans="1:162" x14ac:dyDescent="0.25">
      <c r="A89" s="1">
        <v>19815</v>
      </c>
      <c r="E89">
        <v>34.5</v>
      </c>
      <c r="R89">
        <v>39.799999999999997</v>
      </c>
      <c r="S89">
        <v>26.6</v>
      </c>
      <c r="CC89">
        <v>30.6</v>
      </c>
      <c r="CU89">
        <v>31.9</v>
      </c>
      <c r="CW89">
        <v>31.1</v>
      </c>
      <c r="CX89">
        <v>26.7</v>
      </c>
      <c r="DF89">
        <v>27.9</v>
      </c>
      <c r="EA89">
        <v>32.200000000000003</v>
      </c>
      <c r="EY89">
        <v>27.1</v>
      </c>
      <c r="FF89">
        <v>16.2</v>
      </c>
    </row>
    <row r="90" spans="1:162" x14ac:dyDescent="0.25">
      <c r="A90" s="1">
        <v>19845</v>
      </c>
      <c r="E90">
        <v>34.700000000000003</v>
      </c>
      <c r="R90">
        <v>39.799999999999997</v>
      </c>
      <c r="S90">
        <v>26.7</v>
      </c>
      <c r="CC90">
        <v>30.6</v>
      </c>
      <c r="CU90">
        <v>31.9</v>
      </c>
      <c r="CW90">
        <v>31.2</v>
      </c>
      <c r="CX90">
        <v>26.8</v>
      </c>
      <c r="DF90">
        <v>27.9</v>
      </c>
      <c r="EA90">
        <v>32.1</v>
      </c>
      <c r="EY90">
        <v>27.1</v>
      </c>
      <c r="FF90">
        <v>16.7</v>
      </c>
    </row>
    <row r="91" spans="1:162" x14ac:dyDescent="0.25">
      <c r="A91" s="1">
        <v>19876</v>
      </c>
      <c r="E91">
        <v>33.9</v>
      </c>
      <c r="R91">
        <v>39.9</v>
      </c>
      <c r="S91">
        <v>26.7</v>
      </c>
      <c r="CC91">
        <v>30.4</v>
      </c>
      <c r="CU91">
        <v>31.7</v>
      </c>
      <c r="CW91">
        <v>31.2</v>
      </c>
      <c r="CX91">
        <v>26.8</v>
      </c>
      <c r="DF91">
        <v>27.8</v>
      </c>
      <c r="EA91">
        <v>31.5</v>
      </c>
      <c r="EY91">
        <v>27.1</v>
      </c>
      <c r="FF91">
        <v>16.600000000000001</v>
      </c>
    </row>
    <row r="92" spans="1:162" x14ac:dyDescent="0.25">
      <c r="A92" s="1">
        <v>19906</v>
      </c>
      <c r="E92">
        <v>34.5</v>
      </c>
      <c r="R92">
        <v>39.799999999999997</v>
      </c>
      <c r="S92">
        <v>26.7</v>
      </c>
      <c r="CC92">
        <v>30.5</v>
      </c>
      <c r="CU92">
        <v>31.8</v>
      </c>
      <c r="CW92">
        <v>31.1</v>
      </c>
      <c r="CX92">
        <v>26.6</v>
      </c>
      <c r="DF92">
        <v>27.9</v>
      </c>
      <c r="EA92">
        <v>31.4</v>
      </c>
      <c r="EY92">
        <v>27.2</v>
      </c>
      <c r="FF92">
        <v>16.5</v>
      </c>
    </row>
    <row r="93" spans="1:162" x14ac:dyDescent="0.25">
      <c r="A93" s="1">
        <v>19937</v>
      </c>
      <c r="E93">
        <v>34.4</v>
      </c>
      <c r="R93">
        <v>40</v>
      </c>
      <c r="S93">
        <v>26.7</v>
      </c>
      <c r="CC93">
        <v>30.4</v>
      </c>
      <c r="CU93">
        <v>31.8</v>
      </c>
      <c r="CW93">
        <v>31.1</v>
      </c>
      <c r="CX93">
        <v>26.7</v>
      </c>
      <c r="DF93">
        <v>27.9</v>
      </c>
      <c r="EA93">
        <v>31.3</v>
      </c>
      <c r="EY93">
        <v>27.2</v>
      </c>
      <c r="FF93">
        <v>16.3</v>
      </c>
    </row>
    <row r="94" spans="1:162" x14ac:dyDescent="0.25">
      <c r="A94" s="1">
        <v>19968</v>
      </c>
      <c r="E94">
        <v>33.799999999999997</v>
      </c>
      <c r="R94">
        <v>40</v>
      </c>
      <c r="S94">
        <v>26.6</v>
      </c>
      <c r="CC94">
        <v>30.3</v>
      </c>
      <c r="CU94">
        <v>31.6</v>
      </c>
      <c r="CW94">
        <v>31.2</v>
      </c>
      <c r="CX94">
        <v>26.7</v>
      </c>
      <c r="DF94">
        <v>27.8</v>
      </c>
      <c r="EA94">
        <v>31.5</v>
      </c>
      <c r="EY94">
        <v>27.1</v>
      </c>
      <c r="FF94">
        <v>16.3</v>
      </c>
    </row>
    <row r="95" spans="1:162" x14ac:dyDescent="0.25">
      <c r="A95" s="1">
        <v>19998</v>
      </c>
      <c r="E95">
        <v>33.700000000000003</v>
      </c>
      <c r="R95">
        <v>39.799999999999997</v>
      </c>
      <c r="S95">
        <v>26.7</v>
      </c>
      <c r="CC95">
        <v>30.2</v>
      </c>
      <c r="CU95">
        <v>31.5</v>
      </c>
      <c r="CW95">
        <v>31.1</v>
      </c>
      <c r="CX95">
        <v>26.7</v>
      </c>
      <c r="DF95">
        <v>27.8</v>
      </c>
      <c r="EA95">
        <v>31.2</v>
      </c>
      <c r="EY95">
        <v>27.1</v>
      </c>
      <c r="FF95">
        <v>16.7</v>
      </c>
    </row>
    <row r="96" spans="1:162" x14ac:dyDescent="0.25">
      <c r="A96" s="1">
        <v>20029</v>
      </c>
      <c r="E96">
        <v>33.799999999999997</v>
      </c>
      <c r="R96">
        <v>40</v>
      </c>
      <c r="S96">
        <v>26.7</v>
      </c>
      <c r="CC96">
        <v>30.3</v>
      </c>
      <c r="CU96">
        <v>31.5</v>
      </c>
      <c r="CW96">
        <v>31.1</v>
      </c>
      <c r="CX96">
        <v>26.7</v>
      </c>
      <c r="DF96">
        <v>27.9</v>
      </c>
      <c r="EA96">
        <v>31.4</v>
      </c>
      <c r="EY96">
        <v>27.2</v>
      </c>
      <c r="FF96">
        <v>16.8</v>
      </c>
    </row>
    <row r="97" spans="1:162" x14ac:dyDescent="0.25">
      <c r="A97" s="1">
        <v>20059</v>
      </c>
      <c r="E97">
        <v>33.700000000000003</v>
      </c>
      <c r="R97">
        <v>40.1</v>
      </c>
      <c r="S97">
        <v>26.8</v>
      </c>
      <c r="CC97">
        <v>30.3</v>
      </c>
      <c r="CU97">
        <v>31.5</v>
      </c>
      <c r="CW97">
        <v>31.2</v>
      </c>
      <c r="CX97">
        <v>26.7</v>
      </c>
      <c r="DF97">
        <v>27.9</v>
      </c>
      <c r="EA97">
        <v>30.8</v>
      </c>
      <c r="EY97">
        <v>27.2</v>
      </c>
      <c r="FF97">
        <v>16.600000000000001</v>
      </c>
    </row>
    <row r="98" spans="1:162" x14ac:dyDescent="0.25">
      <c r="A98" s="1">
        <v>20090</v>
      </c>
      <c r="E98">
        <v>33.9</v>
      </c>
      <c r="R98">
        <v>39.9</v>
      </c>
      <c r="S98">
        <v>26.8</v>
      </c>
      <c r="CC98">
        <v>30.4</v>
      </c>
      <c r="CU98">
        <v>31.6</v>
      </c>
      <c r="CW98">
        <v>31.2</v>
      </c>
      <c r="CX98">
        <v>26.7</v>
      </c>
      <c r="DF98">
        <v>27.9</v>
      </c>
      <c r="EA98">
        <v>31.1</v>
      </c>
      <c r="EY98">
        <v>27.3</v>
      </c>
      <c r="FF98">
        <v>17</v>
      </c>
    </row>
    <row r="99" spans="1:162" x14ac:dyDescent="0.25">
      <c r="A99" s="1">
        <v>20121</v>
      </c>
      <c r="E99">
        <v>34.1</v>
      </c>
      <c r="R99">
        <v>40</v>
      </c>
      <c r="S99">
        <v>26.8</v>
      </c>
      <c r="CC99">
        <v>30.5</v>
      </c>
      <c r="CU99">
        <v>31.6</v>
      </c>
      <c r="CW99">
        <v>31.2</v>
      </c>
      <c r="CX99">
        <v>26.8</v>
      </c>
      <c r="DF99">
        <v>28</v>
      </c>
      <c r="EA99">
        <v>31</v>
      </c>
      <c r="EY99">
        <v>27.4</v>
      </c>
      <c r="FF99">
        <v>17.399999999999999</v>
      </c>
    </row>
    <row r="100" spans="1:162" x14ac:dyDescent="0.25">
      <c r="A100" s="1">
        <v>20149</v>
      </c>
      <c r="E100">
        <v>33.6</v>
      </c>
      <c r="R100">
        <v>39.9</v>
      </c>
      <c r="S100">
        <v>26.9</v>
      </c>
      <c r="CC100">
        <v>30.3</v>
      </c>
      <c r="CU100">
        <v>31.5</v>
      </c>
      <c r="CW100">
        <v>31.2</v>
      </c>
      <c r="CX100">
        <v>26.8</v>
      </c>
      <c r="DF100">
        <v>28</v>
      </c>
      <c r="EA100">
        <v>30.7</v>
      </c>
      <c r="EY100">
        <v>27.5</v>
      </c>
      <c r="FF100">
        <v>17.399999999999999</v>
      </c>
    </row>
    <row r="101" spans="1:162" x14ac:dyDescent="0.25">
      <c r="A101" s="1">
        <v>20180</v>
      </c>
      <c r="E101">
        <v>34</v>
      </c>
      <c r="R101">
        <v>40</v>
      </c>
      <c r="S101">
        <v>27</v>
      </c>
      <c r="CC101">
        <v>30.4</v>
      </c>
      <c r="CU101">
        <v>31.6</v>
      </c>
      <c r="CW101">
        <v>31.2</v>
      </c>
      <c r="CX101">
        <v>26.7</v>
      </c>
      <c r="DF101">
        <v>28.1</v>
      </c>
      <c r="EA101">
        <v>31</v>
      </c>
      <c r="EY101">
        <v>27.5</v>
      </c>
      <c r="FF101">
        <v>17.600000000000001</v>
      </c>
    </row>
    <row r="102" spans="1:162" x14ac:dyDescent="0.25">
      <c r="A102" s="1">
        <v>20210</v>
      </c>
      <c r="E102">
        <v>33.4</v>
      </c>
      <c r="R102">
        <v>40</v>
      </c>
      <c r="S102">
        <v>27.2</v>
      </c>
      <c r="CC102">
        <v>30.4</v>
      </c>
      <c r="CU102">
        <v>31.4</v>
      </c>
      <c r="CW102">
        <v>31.2</v>
      </c>
      <c r="CX102">
        <v>26.8</v>
      </c>
      <c r="DF102">
        <v>28.1</v>
      </c>
      <c r="EA102">
        <v>30.2</v>
      </c>
      <c r="EY102">
        <v>27.7</v>
      </c>
      <c r="FF102">
        <v>17.399999999999999</v>
      </c>
    </row>
    <row r="103" spans="1:162" x14ac:dyDescent="0.25">
      <c r="A103" s="1">
        <v>20241</v>
      </c>
      <c r="E103">
        <v>33.700000000000003</v>
      </c>
      <c r="R103">
        <v>40.1</v>
      </c>
      <c r="S103">
        <v>27.3</v>
      </c>
      <c r="CC103">
        <v>30.5</v>
      </c>
      <c r="CU103">
        <v>31.6</v>
      </c>
      <c r="CW103">
        <v>31.2</v>
      </c>
      <c r="CX103">
        <v>26.8</v>
      </c>
      <c r="DF103">
        <v>28.2</v>
      </c>
      <c r="EA103">
        <v>30.7</v>
      </c>
      <c r="EY103">
        <v>27.8</v>
      </c>
      <c r="FF103">
        <v>17.5</v>
      </c>
    </row>
    <row r="104" spans="1:162" x14ac:dyDescent="0.25">
      <c r="A104" s="1">
        <v>20271</v>
      </c>
      <c r="E104">
        <v>33.1</v>
      </c>
      <c r="R104">
        <v>40.200000000000003</v>
      </c>
      <c r="S104">
        <v>27.3</v>
      </c>
      <c r="CC104">
        <v>30.4</v>
      </c>
      <c r="CU104">
        <v>31.3</v>
      </c>
      <c r="CW104">
        <v>31.2</v>
      </c>
      <c r="CX104">
        <v>26.8</v>
      </c>
      <c r="DF104">
        <v>28.4</v>
      </c>
      <c r="EA104">
        <v>30.4</v>
      </c>
      <c r="EY104">
        <v>28</v>
      </c>
      <c r="FF104">
        <v>18</v>
      </c>
    </row>
    <row r="105" spans="1:162" x14ac:dyDescent="0.25">
      <c r="A105" s="1">
        <v>20302</v>
      </c>
      <c r="E105">
        <v>33.1</v>
      </c>
      <c r="R105">
        <v>40.200000000000003</v>
      </c>
      <c r="S105">
        <v>27.6</v>
      </c>
      <c r="CC105">
        <v>30.4</v>
      </c>
      <c r="CU105">
        <v>31.4</v>
      </c>
      <c r="CW105">
        <v>31.3</v>
      </c>
      <c r="CX105">
        <v>26.8</v>
      </c>
      <c r="DF105">
        <v>28.5</v>
      </c>
      <c r="EA105">
        <v>30.1</v>
      </c>
      <c r="EY105">
        <v>28.1</v>
      </c>
      <c r="FF105">
        <v>18.399999999999999</v>
      </c>
    </row>
    <row r="106" spans="1:162" x14ac:dyDescent="0.25">
      <c r="A106" s="1">
        <v>20333</v>
      </c>
      <c r="E106">
        <v>33.200000000000003</v>
      </c>
      <c r="R106">
        <v>40.4</v>
      </c>
      <c r="S106">
        <v>27.8</v>
      </c>
      <c r="CC106">
        <v>30.5</v>
      </c>
      <c r="CU106">
        <v>31.5</v>
      </c>
      <c r="CW106">
        <v>31.4</v>
      </c>
      <c r="CX106">
        <v>26.8</v>
      </c>
      <c r="DF106">
        <v>28.8</v>
      </c>
      <c r="EA106">
        <v>30.4</v>
      </c>
      <c r="EY106">
        <v>28.3</v>
      </c>
      <c r="FF106">
        <v>18.899999999999999</v>
      </c>
    </row>
    <row r="107" spans="1:162" x14ac:dyDescent="0.25">
      <c r="A107" s="1">
        <v>20363</v>
      </c>
      <c r="E107">
        <v>32.700000000000003</v>
      </c>
      <c r="R107">
        <v>40.700000000000003</v>
      </c>
      <c r="S107">
        <v>28.1</v>
      </c>
      <c r="CC107">
        <v>30.6</v>
      </c>
      <c r="CU107">
        <v>31.4</v>
      </c>
      <c r="CW107">
        <v>31.4</v>
      </c>
      <c r="CX107">
        <v>26.8</v>
      </c>
      <c r="DF107">
        <v>28.9</v>
      </c>
      <c r="EA107">
        <v>30.4</v>
      </c>
      <c r="EY107">
        <v>28.5</v>
      </c>
      <c r="FF107">
        <v>18.7</v>
      </c>
    </row>
    <row r="108" spans="1:162" x14ac:dyDescent="0.25">
      <c r="A108" s="1">
        <v>20394</v>
      </c>
      <c r="E108">
        <v>32.700000000000003</v>
      </c>
      <c r="R108">
        <v>40.799999999999997</v>
      </c>
      <c r="S108">
        <v>28.2</v>
      </c>
      <c r="CC108">
        <v>30.6</v>
      </c>
      <c r="CU108">
        <v>31.5</v>
      </c>
      <c r="CW108">
        <v>31.6</v>
      </c>
      <c r="CX108">
        <v>27</v>
      </c>
      <c r="DF108">
        <v>28.9</v>
      </c>
      <c r="EA108">
        <v>29.4</v>
      </c>
      <c r="EY108">
        <v>28.6</v>
      </c>
      <c r="FF108">
        <v>18.7</v>
      </c>
    </row>
    <row r="109" spans="1:162" x14ac:dyDescent="0.25">
      <c r="A109" s="1">
        <v>20424</v>
      </c>
      <c r="E109">
        <v>32.700000000000003</v>
      </c>
      <c r="R109">
        <v>40.9</v>
      </c>
      <c r="S109">
        <v>28.3</v>
      </c>
      <c r="CC109">
        <v>30.7</v>
      </c>
      <c r="CU109">
        <v>31.5</v>
      </c>
      <c r="CW109">
        <v>31.7</v>
      </c>
      <c r="CX109">
        <v>27</v>
      </c>
      <c r="DF109">
        <v>29</v>
      </c>
      <c r="EA109">
        <v>29.5</v>
      </c>
      <c r="EY109">
        <v>28.7</v>
      </c>
      <c r="FF109">
        <v>19.100000000000001</v>
      </c>
    </row>
    <row r="110" spans="1:162" x14ac:dyDescent="0.25">
      <c r="A110" s="1">
        <v>20455</v>
      </c>
      <c r="E110">
        <v>32.4</v>
      </c>
      <c r="R110">
        <v>40.9</v>
      </c>
      <c r="S110">
        <v>28.4</v>
      </c>
      <c r="CC110">
        <v>30.7</v>
      </c>
      <c r="CU110">
        <v>31.5</v>
      </c>
      <c r="CW110">
        <v>31.7</v>
      </c>
      <c r="CX110">
        <v>27.1</v>
      </c>
      <c r="DF110">
        <v>29.1</v>
      </c>
      <c r="EA110">
        <v>29.4</v>
      </c>
      <c r="EY110">
        <v>28.8</v>
      </c>
      <c r="FF110">
        <v>19.3</v>
      </c>
    </row>
    <row r="111" spans="1:162" x14ac:dyDescent="0.25">
      <c r="A111" s="1">
        <v>20486</v>
      </c>
      <c r="E111">
        <v>32.5</v>
      </c>
      <c r="R111">
        <v>41.1</v>
      </c>
      <c r="S111">
        <v>28.6</v>
      </c>
      <c r="CC111">
        <v>30.8</v>
      </c>
      <c r="CU111">
        <v>31.5</v>
      </c>
      <c r="CW111">
        <v>31.8</v>
      </c>
      <c r="CX111">
        <v>27.2</v>
      </c>
      <c r="DF111">
        <v>29.2</v>
      </c>
      <c r="EA111">
        <v>29.9</v>
      </c>
      <c r="EY111">
        <v>28.9</v>
      </c>
      <c r="FF111">
        <v>19</v>
      </c>
    </row>
    <row r="112" spans="1:162" x14ac:dyDescent="0.25">
      <c r="A112" s="1">
        <v>20515</v>
      </c>
      <c r="E112">
        <v>32.799999999999997</v>
      </c>
      <c r="R112">
        <v>41.2</v>
      </c>
      <c r="S112">
        <v>28.8</v>
      </c>
      <c r="CC112">
        <v>30.9</v>
      </c>
      <c r="CU112">
        <v>31.7</v>
      </c>
      <c r="CW112">
        <v>31.8</v>
      </c>
      <c r="CX112">
        <v>27.2</v>
      </c>
      <c r="DF112">
        <v>29.4</v>
      </c>
      <c r="EA112">
        <v>29.8</v>
      </c>
      <c r="EY112">
        <v>29.1</v>
      </c>
      <c r="FF112">
        <v>19.2</v>
      </c>
    </row>
    <row r="113" spans="1:162" x14ac:dyDescent="0.25">
      <c r="A113" s="1">
        <v>20546</v>
      </c>
      <c r="E113">
        <v>32.799999999999997</v>
      </c>
      <c r="R113">
        <v>41.3</v>
      </c>
      <c r="S113">
        <v>29</v>
      </c>
      <c r="CC113">
        <v>31</v>
      </c>
      <c r="CU113">
        <v>31.7</v>
      </c>
      <c r="CW113">
        <v>31.9</v>
      </c>
      <c r="CX113">
        <v>27.3</v>
      </c>
      <c r="DF113">
        <v>29.5</v>
      </c>
      <c r="EA113">
        <v>30.3</v>
      </c>
      <c r="EY113">
        <v>29.2</v>
      </c>
      <c r="FF113">
        <v>19.399999999999999</v>
      </c>
    </row>
    <row r="114" spans="1:162" x14ac:dyDescent="0.25">
      <c r="A114" s="1">
        <v>20576</v>
      </c>
      <c r="E114">
        <v>33.5</v>
      </c>
      <c r="R114">
        <v>41.3</v>
      </c>
      <c r="S114">
        <v>29.3</v>
      </c>
      <c r="CC114">
        <v>31.2</v>
      </c>
      <c r="CU114">
        <v>32</v>
      </c>
      <c r="CW114">
        <v>31.9</v>
      </c>
      <c r="CX114">
        <v>27.3</v>
      </c>
      <c r="DF114">
        <v>29.6</v>
      </c>
      <c r="EA114">
        <v>30.7</v>
      </c>
      <c r="EY114">
        <v>29.2</v>
      </c>
      <c r="FF114">
        <v>19.100000000000001</v>
      </c>
    </row>
    <row r="115" spans="1:162" x14ac:dyDescent="0.25">
      <c r="A115" s="1">
        <v>20607</v>
      </c>
      <c r="E115">
        <v>33.6</v>
      </c>
      <c r="R115">
        <v>41.4</v>
      </c>
      <c r="S115">
        <v>29.4</v>
      </c>
      <c r="CC115">
        <v>31.4</v>
      </c>
      <c r="CU115">
        <v>32.1</v>
      </c>
      <c r="CW115">
        <v>32.1</v>
      </c>
      <c r="CX115">
        <v>27.4</v>
      </c>
      <c r="DF115">
        <v>29.6</v>
      </c>
      <c r="EA115">
        <v>30.5</v>
      </c>
      <c r="EY115">
        <v>29.3</v>
      </c>
      <c r="FF115">
        <v>18.3</v>
      </c>
    </row>
    <row r="116" spans="1:162" x14ac:dyDescent="0.25">
      <c r="A116" s="1">
        <v>20637</v>
      </c>
      <c r="E116">
        <v>33.4</v>
      </c>
      <c r="R116">
        <v>41.5</v>
      </c>
      <c r="S116">
        <v>29.4</v>
      </c>
      <c r="CC116">
        <v>31.3</v>
      </c>
      <c r="CU116">
        <v>32</v>
      </c>
      <c r="CW116">
        <v>32.1</v>
      </c>
      <c r="CX116">
        <v>27.4</v>
      </c>
      <c r="DF116">
        <v>29.4</v>
      </c>
      <c r="EA116">
        <v>30.5</v>
      </c>
      <c r="EY116">
        <v>29.1</v>
      </c>
      <c r="FF116">
        <v>18.399999999999999</v>
      </c>
    </row>
    <row r="117" spans="1:162" x14ac:dyDescent="0.25">
      <c r="A117" s="1">
        <v>20668</v>
      </c>
      <c r="E117">
        <v>33.200000000000003</v>
      </c>
      <c r="R117">
        <v>41.6</v>
      </c>
      <c r="S117">
        <v>29.7</v>
      </c>
      <c r="CC117">
        <v>31.4</v>
      </c>
      <c r="CU117">
        <v>32</v>
      </c>
      <c r="CW117">
        <v>32.1</v>
      </c>
      <c r="CX117">
        <v>27.4</v>
      </c>
      <c r="DF117">
        <v>29.7</v>
      </c>
      <c r="EA117">
        <v>31</v>
      </c>
      <c r="EY117">
        <v>29.5</v>
      </c>
      <c r="FF117">
        <v>18.899999999999999</v>
      </c>
    </row>
    <row r="118" spans="1:162" x14ac:dyDescent="0.25">
      <c r="A118" s="1">
        <v>20699</v>
      </c>
      <c r="E118">
        <v>33.700000000000003</v>
      </c>
      <c r="R118">
        <v>41.8</v>
      </c>
      <c r="S118">
        <v>30.1</v>
      </c>
      <c r="CC118">
        <v>31.6</v>
      </c>
      <c r="CU118">
        <v>32.200000000000003</v>
      </c>
      <c r="CW118">
        <v>32.200000000000003</v>
      </c>
      <c r="CX118">
        <v>27.3</v>
      </c>
      <c r="DF118">
        <v>29.8</v>
      </c>
      <c r="EA118">
        <v>31</v>
      </c>
      <c r="EY118">
        <v>29.5</v>
      </c>
      <c r="FF118">
        <v>18.899999999999999</v>
      </c>
    </row>
    <row r="119" spans="1:162" x14ac:dyDescent="0.25">
      <c r="A119" s="1">
        <v>20729</v>
      </c>
      <c r="E119">
        <v>33.799999999999997</v>
      </c>
      <c r="R119">
        <v>42</v>
      </c>
      <c r="S119">
        <v>30.3</v>
      </c>
      <c r="CC119">
        <v>31.8</v>
      </c>
      <c r="CU119">
        <v>32.299999999999997</v>
      </c>
      <c r="CW119">
        <v>32.200000000000003</v>
      </c>
      <c r="CX119">
        <v>27.4</v>
      </c>
      <c r="DF119">
        <v>30</v>
      </c>
      <c r="EA119">
        <v>31</v>
      </c>
      <c r="EY119">
        <v>29.6</v>
      </c>
      <c r="FF119">
        <v>19.100000000000001</v>
      </c>
    </row>
    <row r="120" spans="1:162" x14ac:dyDescent="0.25">
      <c r="A120" s="1">
        <v>20760</v>
      </c>
      <c r="E120">
        <v>34</v>
      </c>
      <c r="R120">
        <v>42.4</v>
      </c>
      <c r="S120">
        <v>30.6</v>
      </c>
      <c r="CC120">
        <v>31.9</v>
      </c>
      <c r="CU120">
        <v>32.4</v>
      </c>
      <c r="CW120">
        <v>32.4</v>
      </c>
      <c r="CX120">
        <v>27.4</v>
      </c>
      <c r="DF120">
        <v>30</v>
      </c>
      <c r="EA120">
        <v>31.1</v>
      </c>
      <c r="EY120">
        <v>29.7</v>
      </c>
      <c r="FF120">
        <v>19.3</v>
      </c>
    </row>
    <row r="121" spans="1:162" x14ac:dyDescent="0.25">
      <c r="A121" s="1">
        <v>20790</v>
      </c>
      <c r="E121">
        <v>33.9</v>
      </c>
      <c r="R121">
        <v>42.4</v>
      </c>
      <c r="S121">
        <v>30.6</v>
      </c>
      <c r="CC121">
        <v>31.9</v>
      </c>
      <c r="CU121">
        <v>32.5</v>
      </c>
      <c r="CW121">
        <v>32.5</v>
      </c>
      <c r="CX121">
        <v>27.6</v>
      </c>
      <c r="DF121">
        <v>30.1</v>
      </c>
      <c r="EA121">
        <v>31.7</v>
      </c>
      <c r="EY121">
        <v>29.8</v>
      </c>
      <c r="FF121">
        <v>19.600000000000001</v>
      </c>
    </row>
    <row r="122" spans="1:162" x14ac:dyDescent="0.25">
      <c r="A122" s="1">
        <v>20821</v>
      </c>
      <c r="E122">
        <v>33.9</v>
      </c>
      <c r="R122">
        <v>42.5</v>
      </c>
      <c r="S122">
        <v>30.7</v>
      </c>
      <c r="CC122">
        <v>32.1</v>
      </c>
      <c r="CU122">
        <v>32.5</v>
      </c>
      <c r="CW122">
        <v>32.6</v>
      </c>
      <c r="CX122">
        <v>27.7</v>
      </c>
      <c r="DF122">
        <v>30.3</v>
      </c>
      <c r="EA122">
        <v>31.3</v>
      </c>
      <c r="EY122">
        <v>30</v>
      </c>
      <c r="FF122">
        <v>19.399999999999999</v>
      </c>
    </row>
    <row r="123" spans="1:162" x14ac:dyDescent="0.25">
      <c r="A123" s="1">
        <v>20852</v>
      </c>
      <c r="E123">
        <v>33.799999999999997</v>
      </c>
      <c r="R123">
        <v>42.6</v>
      </c>
      <c r="S123">
        <v>30.9</v>
      </c>
      <c r="CC123">
        <v>32.200000000000003</v>
      </c>
      <c r="CU123">
        <v>32.6</v>
      </c>
      <c r="CW123">
        <v>32.799999999999997</v>
      </c>
      <c r="CX123">
        <v>28</v>
      </c>
      <c r="DF123">
        <v>30.3</v>
      </c>
      <c r="EA123">
        <v>31</v>
      </c>
      <c r="EY123">
        <v>30</v>
      </c>
      <c r="FF123">
        <v>19.2</v>
      </c>
    </row>
    <row r="124" spans="1:162" x14ac:dyDescent="0.25">
      <c r="A124" s="1">
        <v>20880</v>
      </c>
      <c r="E124">
        <v>33.799999999999997</v>
      </c>
      <c r="R124">
        <v>42.6</v>
      </c>
      <c r="S124">
        <v>31</v>
      </c>
      <c r="CC124">
        <v>32.1</v>
      </c>
      <c r="CU124">
        <v>32.6</v>
      </c>
      <c r="CW124">
        <v>32.799999999999997</v>
      </c>
      <c r="CX124">
        <v>27.9</v>
      </c>
      <c r="DF124">
        <v>30.3</v>
      </c>
      <c r="EA124">
        <v>30.9</v>
      </c>
      <c r="EY124">
        <v>30</v>
      </c>
      <c r="FF124">
        <v>19</v>
      </c>
    </row>
    <row r="125" spans="1:162" x14ac:dyDescent="0.25">
      <c r="A125" s="1">
        <v>20911</v>
      </c>
      <c r="E125">
        <v>33.9</v>
      </c>
      <c r="R125">
        <v>42.6</v>
      </c>
      <c r="S125">
        <v>31</v>
      </c>
      <c r="CC125">
        <v>32.299999999999997</v>
      </c>
      <c r="CU125">
        <v>32.700000000000003</v>
      </c>
      <c r="CW125">
        <v>32.9</v>
      </c>
      <c r="CX125">
        <v>28.1</v>
      </c>
      <c r="DF125">
        <v>30.2</v>
      </c>
      <c r="EA125">
        <v>30.8</v>
      </c>
      <c r="EY125">
        <v>30</v>
      </c>
      <c r="FF125">
        <v>18.7</v>
      </c>
    </row>
    <row r="126" spans="1:162" x14ac:dyDescent="0.25">
      <c r="A126" s="1">
        <v>20941</v>
      </c>
      <c r="E126">
        <v>34</v>
      </c>
      <c r="R126">
        <v>42.6</v>
      </c>
      <c r="S126">
        <v>31.2</v>
      </c>
      <c r="CC126">
        <v>32.299999999999997</v>
      </c>
      <c r="CU126">
        <v>32.700000000000003</v>
      </c>
      <c r="CW126">
        <v>32.799999999999997</v>
      </c>
      <c r="CX126">
        <v>28.1</v>
      </c>
      <c r="DF126">
        <v>30.2</v>
      </c>
      <c r="EA126">
        <v>30.7</v>
      </c>
      <c r="EY126">
        <v>30</v>
      </c>
      <c r="FF126">
        <v>19</v>
      </c>
    </row>
    <row r="127" spans="1:162" x14ac:dyDescent="0.25">
      <c r="A127" s="1">
        <v>20972</v>
      </c>
      <c r="E127">
        <v>34.200000000000003</v>
      </c>
      <c r="R127">
        <v>42.7</v>
      </c>
      <c r="S127">
        <v>31.2</v>
      </c>
      <c r="CC127">
        <v>32.5</v>
      </c>
      <c r="CU127">
        <v>32.9</v>
      </c>
      <c r="CW127">
        <v>32.9</v>
      </c>
      <c r="CX127">
        <v>28</v>
      </c>
      <c r="DF127">
        <v>30.3</v>
      </c>
      <c r="EA127">
        <v>31.5</v>
      </c>
      <c r="EY127">
        <v>30.1</v>
      </c>
      <c r="FF127">
        <v>19.399999999999999</v>
      </c>
    </row>
    <row r="128" spans="1:162" x14ac:dyDescent="0.25">
      <c r="A128" s="1">
        <v>21002</v>
      </c>
      <c r="E128">
        <v>34.700000000000003</v>
      </c>
      <c r="R128">
        <v>42.8</v>
      </c>
      <c r="S128">
        <v>31.4</v>
      </c>
      <c r="CC128">
        <v>32.6</v>
      </c>
      <c r="CU128">
        <v>32.9</v>
      </c>
      <c r="CW128">
        <v>32.9</v>
      </c>
      <c r="CX128">
        <v>28</v>
      </c>
      <c r="DF128">
        <v>30.3</v>
      </c>
      <c r="EA128">
        <v>32</v>
      </c>
      <c r="EY128">
        <v>30.1</v>
      </c>
      <c r="FF128">
        <v>19.399999999999999</v>
      </c>
    </row>
    <row r="129" spans="1:162" x14ac:dyDescent="0.25">
      <c r="A129" s="1">
        <v>21033</v>
      </c>
      <c r="E129">
        <v>34.9</v>
      </c>
      <c r="R129">
        <v>42.9</v>
      </c>
      <c r="S129">
        <v>31.5</v>
      </c>
      <c r="CC129">
        <v>32.6</v>
      </c>
      <c r="CU129">
        <v>33</v>
      </c>
      <c r="CW129">
        <v>32.9</v>
      </c>
      <c r="CX129">
        <v>28</v>
      </c>
      <c r="DF129">
        <v>30.4</v>
      </c>
      <c r="EA129">
        <v>32</v>
      </c>
      <c r="EY129">
        <v>30.2</v>
      </c>
      <c r="FF129">
        <v>19.100000000000001</v>
      </c>
    </row>
    <row r="130" spans="1:162" x14ac:dyDescent="0.25">
      <c r="A130" s="1">
        <v>21064</v>
      </c>
      <c r="E130">
        <v>34.6</v>
      </c>
      <c r="R130">
        <v>42.9</v>
      </c>
      <c r="S130">
        <v>31.6</v>
      </c>
      <c r="CC130">
        <v>32.6</v>
      </c>
      <c r="CU130">
        <v>32.9</v>
      </c>
      <c r="CW130">
        <v>32.9</v>
      </c>
      <c r="CX130">
        <v>27.9</v>
      </c>
      <c r="DF130">
        <v>30.4</v>
      </c>
      <c r="EA130">
        <v>31.2</v>
      </c>
      <c r="EY130">
        <v>30.2</v>
      </c>
      <c r="FF130">
        <v>18.600000000000001</v>
      </c>
    </row>
    <row r="131" spans="1:162" x14ac:dyDescent="0.25">
      <c r="A131" s="1">
        <v>21094</v>
      </c>
      <c r="E131">
        <v>34.9</v>
      </c>
      <c r="R131">
        <v>43</v>
      </c>
      <c r="S131">
        <v>31.7</v>
      </c>
      <c r="CC131">
        <v>32.700000000000003</v>
      </c>
      <c r="CU131">
        <v>33.1</v>
      </c>
      <c r="CW131">
        <v>32.9</v>
      </c>
      <c r="CX131">
        <v>27.9</v>
      </c>
      <c r="DF131">
        <v>30.3</v>
      </c>
      <c r="EA131">
        <v>31</v>
      </c>
      <c r="EY131">
        <v>30.1</v>
      </c>
      <c r="FF131">
        <v>18.2</v>
      </c>
    </row>
    <row r="132" spans="1:162" x14ac:dyDescent="0.25">
      <c r="A132" s="1">
        <v>21125</v>
      </c>
      <c r="E132">
        <v>35.200000000000003</v>
      </c>
      <c r="R132">
        <v>43.2</v>
      </c>
      <c r="S132">
        <v>31.9</v>
      </c>
      <c r="CC132">
        <v>32.9</v>
      </c>
      <c r="CU132">
        <v>33.200000000000003</v>
      </c>
      <c r="CW132">
        <v>33</v>
      </c>
      <c r="CX132">
        <v>27.9</v>
      </c>
      <c r="DF132">
        <v>30.4</v>
      </c>
      <c r="EA132">
        <v>31.1</v>
      </c>
      <c r="EY132">
        <v>30.2</v>
      </c>
      <c r="FF132">
        <v>17.7</v>
      </c>
    </row>
    <row r="133" spans="1:162" x14ac:dyDescent="0.25">
      <c r="A133" s="1">
        <v>21155</v>
      </c>
      <c r="E133">
        <v>35.6</v>
      </c>
      <c r="R133">
        <v>43.3</v>
      </c>
      <c r="S133">
        <v>32</v>
      </c>
      <c r="CC133">
        <v>33</v>
      </c>
      <c r="CU133">
        <v>33.4</v>
      </c>
      <c r="CW133">
        <v>33</v>
      </c>
      <c r="CX133">
        <v>28</v>
      </c>
      <c r="DF133">
        <v>30.4</v>
      </c>
      <c r="EA133">
        <v>31.5</v>
      </c>
      <c r="EY133">
        <v>30.2</v>
      </c>
      <c r="FF133">
        <v>17.899999999999999</v>
      </c>
    </row>
    <row r="134" spans="1:162" x14ac:dyDescent="0.25">
      <c r="A134" s="1">
        <v>21186</v>
      </c>
      <c r="E134">
        <v>36.1</v>
      </c>
      <c r="R134">
        <v>43.3</v>
      </c>
      <c r="S134">
        <v>32</v>
      </c>
      <c r="CC134">
        <v>33.200000000000003</v>
      </c>
      <c r="CU134">
        <v>33.5</v>
      </c>
      <c r="CW134">
        <v>32.9</v>
      </c>
      <c r="CX134">
        <v>27.9</v>
      </c>
      <c r="DF134">
        <v>30.4</v>
      </c>
      <c r="EA134">
        <v>31.4</v>
      </c>
      <c r="EY134">
        <v>30.2</v>
      </c>
      <c r="FF134">
        <v>17.7</v>
      </c>
    </row>
    <row r="135" spans="1:162" x14ac:dyDescent="0.25">
      <c r="A135" s="1">
        <v>21217</v>
      </c>
      <c r="E135">
        <v>36.4</v>
      </c>
      <c r="R135">
        <v>43.3</v>
      </c>
      <c r="S135">
        <v>32.1</v>
      </c>
      <c r="CC135">
        <v>33.200000000000003</v>
      </c>
      <c r="CU135">
        <v>33.5</v>
      </c>
      <c r="CW135">
        <v>32.799999999999997</v>
      </c>
      <c r="CX135">
        <v>27.7</v>
      </c>
      <c r="DF135">
        <v>30.3</v>
      </c>
      <c r="EA135">
        <v>31.9</v>
      </c>
      <c r="EY135">
        <v>30.1</v>
      </c>
      <c r="FF135">
        <v>17.8</v>
      </c>
    </row>
    <row r="136" spans="1:162" x14ac:dyDescent="0.25">
      <c r="A136" s="1">
        <v>21245</v>
      </c>
      <c r="E136">
        <v>37.6</v>
      </c>
      <c r="R136">
        <v>43.3</v>
      </c>
      <c r="S136">
        <v>32</v>
      </c>
      <c r="CC136">
        <v>33.4</v>
      </c>
      <c r="CU136">
        <v>33.799999999999997</v>
      </c>
      <c r="CW136">
        <v>32.700000000000003</v>
      </c>
      <c r="CX136">
        <v>27.6</v>
      </c>
      <c r="DF136">
        <v>30.3</v>
      </c>
      <c r="EA136">
        <v>32.299999999999997</v>
      </c>
      <c r="EY136">
        <v>30</v>
      </c>
      <c r="FF136">
        <v>17.8</v>
      </c>
    </row>
    <row r="137" spans="1:162" x14ac:dyDescent="0.25">
      <c r="A137" s="1">
        <v>21276</v>
      </c>
      <c r="E137">
        <v>36.9</v>
      </c>
      <c r="R137">
        <v>43.3</v>
      </c>
      <c r="S137">
        <v>32.1</v>
      </c>
      <c r="CC137">
        <v>33.200000000000003</v>
      </c>
      <c r="CU137">
        <v>33.700000000000003</v>
      </c>
      <c r="CW137">
        <v>32.799999999999997</v>
      </c>
      <c r="CX137">
        <v>27.6</v>
      </c>
      <c r="DF137">
        <v>30.2</v>
      </c>
      <c r="EA137">
        <v>31.8</v>
      </c>
      <c r="EY137">
        <v>29.9</v>
      </c>
      <c r="FF137">
        <v>17.600000000000001</v>
      </c>
    </row>
    <row r="138" spans="1:162" x14ac:dyDescent="0.25">
      <c r="A138" s="1">
        <v>21306</v>
      </c>
      <c r="E138">
        <v>37.1</v>
      </c>
      <c r="R138">
        <v>43.3</v>
      </c>
      <c r="S138">
        <v>32.1</v>
      </c>
      <c r="CC138">
        <v>33.200000000000003</v>
      </c>
      <c r="CU138">
        <v>33.700000000000003</v>
      </c>
      <c r="CW138">
        <v>32.799999999999997</v>
      </c>
      <c r="CX138">
        <v>27.7</v>
      </c>
      <c r="DF138">
        <v>30.3</v>
      </c>
      <c r="EA138">
        <v>32.4</v>
      </c>
      <c r="EY138">
        <v>29.9</v>
      </c>
      <c r="FF138">
        <v>17.7</v>
      </c>
    </row>
    <row r="139" spans="1:162" x14ac:dyDescent="0.25">
      <c r="A139" s="1">
        <v>21337</v>
      </c>
      <c r="E139">
        <v>36.799999999999997</v>
      </c>
      <c r="R139">
        <v>43.4</v>
      </c>
      <c r="S139">
        <v>32.1</v>
      </c>
      <c r="CC139">
        <v>33.299999999999997</v>
      </c>
      <c r="CU139">
        <v>33.700000000000003</v>
      </c>
      <c r="CW139">
        <v>32.799999999999997</v>
      </c>
      <c r="CX139">
        <v>27.7</v>
      </c>
      <c r="DF139">
        <v>30.3</v>
      </c>
      <c r="EA139">
        <v>32</v>
      </c>
      <c r="EY139">
        <v>30</v>
      </c>
      <c r="FF139">
        <v>17.8</v>
      </c>
    </row>
    <row r="140" spans="1:162" x14ac:dyDescent="0.25">
      <c r="A140" s="1">
        <v>21367</v>
      </c>
      <c r="E140">
        <v>36.6</v>
      </c>
      <c r="R140">
        <v>43.4</v>
      </c>
      <c r="S140">
        <v>32.1</v>
      </c>
      <c r="CC140">
        <v>33.200000000000003</v>
      </c>
      <c r="CU140">
        <v>33.700000000000003</v>
      </c>
      <c r="CW140">
        <v>32.9</v>
      </c>
      <c r="CX140">
        <v>27.8</v>
      </c>
      <c r="DF140">
        <v>30.3</v>
      </c>
      <c r="EA140">
        <v>32.1</v>
      </c>
      <c r="EY140">
        <v>29.9</v>
      </c>
      <c r="FF140">
        <v>18</v>
      </c>
    </row>
    <row r="141" spans="1:162" x14ac:dyDescent="0.25">
      <c r="A141" s="1">
        <v>21398</v>
      </c>
      <c r="E141">
        <v>36.299999999999997</v>
      </c>
      <c r="R141">
        <v>43.4</v>
      </c>
      <c r="S141">
        <v>32</v>
      </c>
      <c r="CC141">
        <v>33.200000000000003</v>
      </c>
      <c r="CU141">
        <v>33.5</v>
      </c>
      <c r="CW141">
        <v>32.9</v>
      </c>
      <c r="CX141">
        <v>27.9</v>
      </c>
      <c r="DF141">
        <v>30.4</v>
      </c>
      <c r="EA141">
        <v>31.9</v>
      </c>
      <c r="EY141">
        <v>30</v>
      </c>
      <c r="FF141">
        <v>18.100000000000001</v>
      </c>
    </row>
    <row r="142" spans="1:162" x14ac:dyDescent="0.25">
      <c r="A142" s="1">
        <v>21429</v>
      </c>
      <c r="E142">
        <v>36.200000000000003</v>
      </c>
      <c r="R142">
        <v>43.4</v>
      </c>
      <c r="S142">
        <v>32.1</v>
      </c>
      <c r="CC142">
        <v>33.200000000000003</v>
      </c>
      <c r="CU142">
        <v>33.6</v>
      </c>
      <c r="CW142">
        <v>33.1</v>
      </c>
      <c r="CX142">
        <v>27.9</v>
      </c>
      <c r="DF142">
        <v>30.4</v>
      </c>
      <c r="EA142">
        <v>31.6</v>
      </c>
      <c r="EY142">
        <v>30.1</v>
      </c>
      <c r="FF142">
        <v>18.2</v>
      </c>
    </row>
    <row r="143" spans="1:162" x14ac:dyDescent="0.25">
      <c r="A143" s="1">
        <v>21459</v>
      </c>
      <c r="E143">
        <v>36</v>
      </c>
      <c r="R143">
        <v>43.5</v>
      </c>
      <c r="S143">
        <v>32.1</v>
      </c>
      <c r="CC143">
        <v>33.200000000000003</v>
      </c>
      <c r="CU143">
        <v>33.5</v>
      </c>
      <c r="CW143">
        <v>33</v>
      </c>
      <c r="CX143">
        <v>27.9</v>
      </c>
      <c r="DF143">
        <v>30.4</v>
      </c>
      <c r="EA143">
        <v>31.9</v>
      </c>
      <c r="EY143">
        <v>30.2</v>
      </c>
      <c r="FF143">
        <v>18.7</v>
      </c>
    </row>
    <row r="144" spans="1:162" x14ac:dyDescent="0.25">
      <c r="A144" s="1">
        <v>21490</v>
      </c>
      <c r="E144">
        <v>35.799999999999997</v>
      </c>
      <c r="R144">
        <v>43.7</v>
      </c>
      <c r="S144">
        <v>32.299999999999997</v>
      </c>
      <c r="CC144">
        <v>33.200000000000003</v>
      </c>
      <c r="CU144">
        <v>33.5</v>
      </c>
      <c r="CW144">
        <v>33</v>
      </c>
      <c r="CX144">
        <v>27.9</v>
      </c>
      <c r="DF144">
        <v>30.5</v>
      </c>
      <c r="EA144">
        <v>32.1</v>
      </c>
      <c r="EY144">
        <v>30.2</v>
      </c>
      <c r="FF144">
        <v>18.7</v>
      </c>
    </row>
    <row r="145" spans="1:162" x14ac:dyDescent="0.25">
      <c r="A145" s="1">
        <v>21520</v>
      </c>
      <c r="E145">
        <v>35.799999999999997</v>
      </c>
      <c r="R145">
        <v>43.7</v>
      </c>
      <c r="S145">
        <v>32.4</v>
      </c>
      <c r="CC145">
        <v>33.1</v>
      </c>
      <c r="CU145">
        <v>33.5</v>
      </c>
      <c r="CW145">
        <v>33.1</v>
      </c>
      <c r="CX145">
        <v>27.9</v>
      </c>
      <c r="DF145">
        <v>30.6</v>
      </c>
      <c r="EA145">
        <v>31.6</v>
      </c>
      <c r="EY145">
        <v>30.2</v>
      </c>
      <c r="FF145">
        <v>18.5</v>
      </c>
    </row>
    <row r="146" spans="1:162" x14ac:dyDescent="0.25">
      <c r="A146" s="1">
        <v>21551</v>
      </c>
      <c r="E146">
        <v>35.5</v>
      </c>
      <c r="R146">
        <v>43.8</v>
      </c>
      <c r="S146">
        <v>32.4</v>
      </c>
      <c r="CC146">
        <v>33.1</v>
      </c>
      <c r="CU146">
        <v>33.4</v>
      </c>
      <c r="CW146">
        <v>33.1</v>
      </c>
      <c r="CX146">
        <v>27.9</v>
      </c>
      <c r="DF146">
        <v>30.6</v>
      </c>
      <c r="EA146">
        <v>31.6</v>
      </c>
      <c r="EY146">
        <v>30.2</v>
      </c>
      <c r="FF146">
        <v>18.600000000000001</v>
      </c>
    </row>
    <row r="147" spans="1:162" x14ac:dyDescent="0.25">
      <c r="A147" s="1">
        <v>21582</v>
      </c>
      <c r="E147">
        <v>35.299999999999997</v>
      </c>
      <c r="R147">
        <v>43.8</v>
      </c>
      <c r="S147">
        <v>32.5</v>
      </c>
      <c r="CC147">
        <v>33.200000000000003</v>
      </c>
      <c r="CU147">
        <v>33.4</v>
      </c>
      <c r="CW147">
        <v>33.200000000000003</v>
      </c>
      <c r="CX147">
        <v>28</v>
      </c>
      <c r="DF147">
        <v>30.7</v>
      </c>
      <c r="EA147">
        <v>31.4</v>
      </c>
      <c r="EY147">
        <v>30.3</v>
      </c>
      <c r="FF147">
        <v>18.899999999999999</v>
      </c>
    </row>
    <row r="148" spans="1:162" x14ac:dyDescent="0.25">
      <c r="A148" s="1">
        <v>21610</v>
      </c>
      <c r="E148">
        <v>34.9</v>
      </c>
      <c r="R148">
        <v>43.9</v>
      </c>
      <c r="S148">
        <v>32.6</v>
      </c>
      <c r="CC148">
        <v>33.200000000000003</v>
      </c>
      <c r="CU148">
        <v>33.299999999999997</v>
      </c>
      <c r="CW148">
        <v>33.299999999999997</v>
      </c>
      <c r="CX148">
        <v>28.2</v>
      </c>
      <c r="DF148">
        <v>30.7</v>
      </c>
      <c r="EA148">
        <v>31.5</v>
      </c>
      <c r="EY148">
        <v>30.4</v>
      </c>
      <c r="FF148">
        <v>19</v>
      </c>
    </row>
    <row r="149" spans="1:162" x14ac:dyDescent="0.25">
      <c r="A149" s="1">
        <v>21641</v>
      </c>
      <c r="E149">
        <v>35</v>
      </c>
      <c r="R149">
        <v>43.9</v>
      </c>
      <c r="S149">
        <v>32.700000000000003</v>
      </c>
      <c r="CC149">
        <v>33.200000000000003</v>
      </c>
      <c r="CU149">
        <v>33.4</v>
      </c>
      <c r="CW149">
        <v>33.4</v>
      </c>
      <c r="CX149">
        <v>28.2</v>
      </c>
      <c r="DF149">
        <v>30.7</v>
      </c>
      <c r="EA149">
        <v>31.7</v>
      </c>
      <c r="EY149">
        <v>30.5</v>
      </c>
      <c r="FF149">
        <v>19</v>
      </c>
    </row>
    <row r="150" spans="1:162" x14ac:dyDescent="0.25">
      <c r="A150" s="1">
        <v>21671</v>
      </c>
      <c r="E150">
        <v>34.9</v>
      </c>
      <c r="R150">
        <v>44</v>
      </c>
      <c r="S150">
        <v>32.700000000000003</v>
      </c>
      <c r="CC150">
        <v>33.299999999999997</v>
      </c>
      <c r="CU150">
        <v>33.299999999999997</v>
      </c>
      <c r="CW150">
        <v>33.5</v>
      </c>
      <c r="CX150">
        <v>28.3</v>
      </c>
      <c r="DF150">
        <v>30.9</v>
      </c>
      <c r="EA150">
        <v>31.5</v>
      </c>
      <c r="EY150">
        <v>30.6</v>
      </c>
      <c r="FF150">
        <v>19.100000000000001</v>
      </c>
    </row>
    <row r="151" spans="1:162" x14ac:dyDescent="0.25">
      <c r="A151" s="1">
        <v>21702</v>
      </c>
      <c r="E151">
        <v>34.799999999999997</v>
      </c>
      <c r="R151">
        <v>44</v>
      </c>
      <c r="S151">
        <v>32.9</v>
      </c>
      <c r="CC151">
        <v>33.200000000000003</v>
      </c>
      <c r="CU151">
        <v>33.4</v>
      </c>
      <c r="CW151">
        <v>33.299999999999997</v>
      </c>
      <c r="CX151">
        <v>28.2</v>
      </c>
      <c r="DF151">
        <v>30.9</v>
      </c>
      <c r="EA151">
        <v>31.3</v>
      </c>
      <c r="EY151">
        <v>30.6</v>
      </c>
      <c r="FF151">
        <v>19.100000000000001</v>
      </c>
    </row>
    <row r="152" spans="1:162" x14ac:dyDescent="0.25">
      <c r="A152" s="1">
        <v>21732</v>
      </c>
      <c r="E152">
        <v>34.6</v>
      </c>
      <c r="R152">
        <v>44</v>
      </c>
      <c r="S152">
        <v>32.799999999999997</v>
      </c>
      <c r="CC152">
        <v>33.1</v>
      </c>
      <c r="CU152">
        <v>33.299999999999997</v>
      </c>
      <c r="CW152">
        <v>33.4</v>
      </c>
      <c r="CX152">
        <v>28.2</v>
      </c>
      <c r="DF152">
        <v>30.8</v>
      </c>
      <c r="EA152">
        <v>31</v>
      </c>
      <c r="EY152">
        <v>30.6</v>
      </c>
      <c r="FF152">
        <v>19.100000000000001</v>
      </c>
    </row>
    <row r="153" spans="1:162" x14ac:dyDescent="0.25">
      <c r="A153" s="1">
        <v>21763</v>
      </c>
      <c r="E153">
        <v>34.200000000000003</v>
      </c>
      <c r="R153">
        <v>44</v>
      </c>
      <c r="S153">
        <v>32.799999999999997</v>
      </c>
      <c r="CC153">
        <v>33</v>
      </c>
      <c r="CU153">
        <v>33.1</v>
      </c>
      <c r="CW153">
        <v>33.4</v>
      </c>
      <c r="CX153">
        <v>28.2</v>
      </c>
      <c r="DF153">
        <v>30.8</v>
      </c>
      <c r="EA153">
        <v>30.7</v>
      </c>
      <c r="EY153">
        <v>30.6</v>
      </c>
      <c r="FF153">
        <v>19.100000000000001</v>
      </c>
    </row>
    <row r="154" spans="1:162" x14ac:dyDescent="0.25">
      <c r="A154" s="1">
        <v>21794</v>
      </c>
      <c r="E154">
        <v>35.1</v>
      </c>
      <c r="R154">
        <v>44.1</v>
      </c>
      <c r="S154">
        <v>32.9</v>
      </c>
      <c r="CC154">
        <v>33.4</v>
      </c>
      <c r="CU154">
        <v>33.6</v>
      </c>
      <c r="CW154">
        <v>33.4</v>
      </c>
      <c r="CX154">
        <v>28.2</v>
      </c>
      <c r="DF154">
        <v>30.8</v>
      </c>
      <c r="EA154">
        <v>30.9</v>
      </c>
      <c r="EY154">
        <v>30.6</v>
      </c>
      <c r="FF154">
        <v>19.2</v>
      </c>
    </row>
    <row r="155" spans="1:162" x14ac:dyDescent="0.25">
      <c r="A155" s="1">
        <v>21824</v>
      </c>
      <c r="E155">
        <v>34.4</v>
      </c>
      <c r="R155">
        <v>43.9</v>
      </c>
      <c r="S155">
        <v>32.799999999999997</v>
      </c>
      <c r="CC155">
        <v>33.1</v>
      </c>
      <c r="CU155">
        <v>33.200000000000003</v>
      </c>
      <c r="CW155">
        <v>33.299999999999997</v>
      </c>
      <c r="CX155">
        <v>28.2</v>
      </c>
      <c r="DF155">
        <v>30.8</v>
      </c>
      <c r="EA155">
        <v>30.7</v>
      </c>
      <c r="EY155">
        <v>30.6</v>
      </c>
      <c r="FF155">
        <v>19.2</v>
      </c>
    </row>
    <row r="156" spans="1:162" x14ac:dyDescent="0.25">
      <c r="A156" s="1">
        <v>21855</v>
      </c>
      <c r="E156">
        <v>34.1</v>
      </c>
      <c r="R156">
        <v>43.7</v>
      </c>
      <c r="S156">
        <v>32.700000000000003</v>
      </c>
      <c r="CC156">
        <v>33</v>
      </c>
      <c r="CU156">
        <v>33.1</v>
      </c>
      <c r="CW156">
        <v>33.4</v>
      </c>
      <c r="CX156">
        <v>28.2</v>
      </c>
      <c r="DF156">
        <v>30.9</v>
      </c>
      <c r="EA156">
        <v>30.5</v>
      </c>
      <c r="EY156">
        <v>30.6</v>
      </c>
      <c r="FF156">
        <v>19.399999999999999</v>
      </c>
    </row>
    <row r="157" spans="1:162" x14ac:dyDescent="0.25">
      <c r="A157" s="1">
        <v>21885</v>
      </c>
      <c r="E157">
        <v>34.4</v>
      </c>
      <c r="R157">
        <v>43.7</v>
      </c>
      <c r="S157">
        <v>32.700000000000003</v>
      </c>
      <c r="CC157">
        <v>33</v>
      </c>
      <c r="CU157">
        <v>33.1</v>
      </c>
      <c r="CW157">
        <v>33.4</v>
      </c>
      <c r="CX157">
        <v>28.3</v>
      </c>
      <c r="DF157">
        <v>30.9</v>
      </c>
      <c r="EA157">
        <v>30.3</v>
      </c>
      <c r="EY157">
        <v>30.7</v>
      </c>
      <c r="FF157">
        <v>19.2</v>
      </c>
    </row>
    <row r="158" spans="1:162" x14ac:dyDescent="0.25">
      <c r="A158" s="1">
        <v>21916</v>
      </c>
      <c r="E158">
        <v>34.5</v>
      </c>
      <c r="R158">
        <v>43.8</v>
      </c>
      <c r="S158">
        <v>32.799999999999997</v>
      </c>
      <c r="CC158">
        <v>33.1</v>
      </c>
      <c r="CU158">
        <v>33.200000000000003</v>
      </c>
      <c r="CW158">
        <v>33.299999999999997</v>
      </c>
      <c r="CX158">
        <v>28.2</v>
      </c>
      <c r="DF158">
        <v>30.8</v>
      </c>
      <c r="EA158">
        <v>30.4</v>
      </c>
      <c r="EY158">
        <v>30.7</v>
      </c>
      <c r="FF158">
        <v>19.2</v>
      </c>
    </row>
    <row r="159" spans="1:162" x14ac:dyDescent="0.25">
      <c r="A159" s="1">
        <v>21947</v>
      </c>
      <c r="E159">
        <v>34.5</v>
      </c>
      <c r="R159">
        <v>43.9</v>
      </c>
      <c r="S159">
        <v>32.9</v>
      </c>
      <c r="CC159">
        <v>33.1</v>
      </c>
      <c r="CU159">
        <v>33.200000000000003</v>
      </c>
      <c r="CW159">
        <v>33.299999999999997</v>
      </c>
      <c r="CX159">
        <v>28.2</v>
      </c>
      <c r="DF159">
        <v>30.9</v>
      </c>
      <c r="EA159">
        <v>30.4</v>
      </c>
      <c r="EY159">
        <v>30.8</v>
      </c>
      <c r="FF159">
        <v>18.8</v>
      </c>
    </row>
    <row r="160" spans="1:162" x14ac:dyDescent="0.25">
      <c r="A160" s="1">
        <v>21976</v>
      </c>
      <c r="E160">
        <v>35.4</v>
      </c>
      <c r="R160">
        <v>43.9</v>
      </c>
      <c r="S160">
        <v>32.9</v>
      </c>
      <c r="CC160">
        <v>33.4</v>
      </c>
      <c r="CU160">
        <v>33.6</v>
      </c>
      <c r="CW160">
        <v>33.299999999999997</v>
      </c>
      <c r="CX160">
        <v>28.2</v>
      </c>
      <c r="DF160">
        <v>30.9</v>
      </c>
      <c r="EA160">
        <v>30.7</v>
      </c>
      <c r="EY160">
        <v>30.8</v>
      </c>
      <c r="FF160">
        <v>18.600000000000001</v>
      </c>
    </row>
    <row r="161" spans="1:162" x14ac:dyDescent="0.25">
      <c r="A161" s="1">
        <v>22007</v>
      </c>
      <c r="E161">
        <v>35.4</v>
      </c>
      <c r="R161">
        <v>43.9</v>
      </c>
      <c r="S161">
        <v>32.799999999999997</v>
      </c>
      <c r="CC161">
        <v>33.4</v>
      </c>
      <c r="CU161">
        <v>33.6</v>
      </c>
      <c r="CW161">
        <v>33.4</v>
      </c>
      <c r="CX161">
        <v>28.3</v>
      </c>
      <c r="DF161">
        <v>30.8</v>
      </c>
      <c r="EA161">
        <v>30.8</v>
      </c>
      <c r="EY161">
        <v>30.8</v>
      </c>
      <c r="FF161">
        <v>18.600000000000001</v>
      </c>
    </row>
    <row r="162" spans="1:162" x14ac:dyDescent="0.25">
      <c r="A162" s="1">
        <v>22037</v>
      </c>
      <c r="E162">
        <v>35.5</v>
      </c>
      <c r="R162">
        <v>43.8</v>
      </c>
      <c r="S162">
        <v>32.700000000000003</v>
      </c>
      <c r="CC162">
        <v>33.4</v>
      </c>
      <c r="CU162">
        <v>33.6</v>
      </c>
      <c r="CW162">
        <v>33.4</v>
      </c>
      <c r="CX162">
        <v>28.2</v>
      </c>
      <c r="DF162">
        <v>30.8</v>
      </c>
      <c r="EA162">
        <v>30.8</v>
      </c>
      <c r="EY162">
        <v>30.8</v>
      </c>
      <c r="FF162">
        <v>18.600000000000001</v>
      </c>
    </row>
    <row r="163" spans="1:162" x14ac:dyDescent="0.25">
      <c r="A163" s="1">
        <v>22068</v>
      </c>
      <c r="E163">
        <v>35.4</v>
      </c>
      <c r="R163">
        <v>43.8</v>
      </c>
      <c r="S163">
        <v>32.799999999999997</v>
      </c>
      <c r="CC163">
        <v>33.4</v>
      </c>
      <c r="CU163">
        <v>33.6</v>
      </c>
      <c r="CW163">
        <v>33.5</v>
      </c>
      <c r="CX163">
        <v>28.3</v>
      </c>
      <c r="DF163">
        <v>30.9</v>
      </c>
      <c r="EA163">
        <v>30.4</v>
      </c>
      <c r="EY163">
        <v>30.7</v>
      </c>
      <c r="FF163">
        <v>18.399999999999999</v>
      </c>
    </row>
    <row r="164" spans="1:162" x14ac:dyDescent="0.25">
      <c r="A164" s="1">
        <v>22098</v>
      </c>
      <c r="E164">
        <v>35.6</v>
      </c>
      <c r="R164">
        <v>43.8</v>
      </c>
      <c r="S164">
        <v>32.799999999999997</v>
      </c>
      <c r="CC164">
        <v>33.5</v>
      </c>
      <c r="CU164">
        <v>33.700000000000003</v>
      </c>
      <c r="CW164">
        <v>33.5</v>
      </c>
      <c r="CX164">
        <v>28.5</v>
      </c>
      <c r="DF164">
        <v>30.8</v>
      </c>
      <c r="EA164">
        <v>30.4</v>
      </c>
      <c r="EY164">
        <v>30.7</v>
      </c>
      <c r="FF164">
        <v>18.2</v>
      </c>
    </row>
    <row r="165" spans="1:162" x14ac:dyDescent="0.25">
      <c r="A165" s="1">
        <v>22129</v>
      </c>
      <c r="E165">
        <v>35.299999999999997</v>
      </c>
      <c r="R165">
        <v>43.8</v>
      </c>
      <c r="S165">
        <v>32.9</v>
      </c>
      <c r="CC165">
        <v>33.4</v>
      </c>
      <c r="CU165">
        <v>33.6</v>
      </c>
      <c r="CW165">
        <v>33.6</v>
      </c>
      <c r="CX165">
        <v>28.5</v>
      </c>
      <c r="DF165">
        <v>30.8</v>
      </c>
      <c r="EA165">
        <v>29.8</v>
      </c>
      <c r="EY165">
        <v>30.6</v>
      </c>
      <c r="FF165">
        <v>18.100000000000001</v>
      </c>
    </row>
    <row r="166" spans="1:162" x14ac:dyDescent="0.25">
      <c r="A166" s="1">
        <v>22160</v>
      </c>
      <c r="E166">
        <v>35.6</v>
      </c>
      <c r="R166">
        <v>42.9</v>
      </c>
      <c r="S166">
        <v>32.6</v>
      </c>
      <c r="CC166">
        <v>33.4</v>
      </c>
      <c r="CU166">
        <v>33.700000000000003</v>
      </c>
      <c r="CW166">
        <v>33.4</v>
      </c>
      <c r="CX166">
        <v>28.5</v>
      </c>
      <c r="DF166">
        <v>30.8</v>
      </c>
      <c r="EA166">
        <v>30</v>
      </c>
      <c r="EY166">
        <v>30.6</v>
      </c>
      <c r="FF166">
        <v>18</v>
      </c>
    </row>
    <row r="167" spans="1:162" x14ac:dyDescent="0.25">
      <c r="A167" s="1">
        <v>22190</v>
      </c>
      <c r="E167">
        <v>36.1</v>
      </c>
      <c r="R167">
        <v>43.7</v>
      </c>
      <c r="S167">
        <v>32.799999999999997</v>
      </c>
      <c r="CC167">
        <v>33.700000000000003</v>
      </c>
      <c r="CU167">
        <v>34</v>
      </c>
      <c r="CW167">
        <v>33.6</v>
      </c>
      <c r="CX167">
        <v>28.5</v>
      </c>
      <c r="DF167">
        <v>30.8</v>
      </c>
      <c r="EA167">
        <v>30.2</v>
      </c>
      <c r="EY167">
        <v>30.6</v>
      </c>
      <c r="FF167">
        <v>17.8</v>
      </c>
    </row>
    <row r="168" spans="1:162" x14ac:dyDescent="0.25">
      <c r="A168" s="1">
        <v>22221</v>
      </c>
      <c r="E168">
        <v>36.4</v>
      </c>
      <c r="R168">
        <v>43.7</v>
      </c>
      <c r="S168">
        <v>32.799999999999997</v>
      </c>
      <c r="CC168">
        <v>33.700000000000003</v>
      </c>
      <c r="CU168">
        <v>34</v>
      </c>
      <c r="CW168">
        <v>33.6</v>
      </c>
      <c r="CX168">
        <v>28.5</v>
      </c>
      <c r="DF168">
        <v>30.7</v>
      </c>
      <c r="EA168">
        <v>30.2</v>
      </c>
      <c r="EY168">
        <v>30.5</v>
      </c>
      <c r="FF168">
        <v>17.7</v>
      </c>
    </row>
    <row r="169" spans="1:162" x14ac:dyDescent="0.25">
      <c r="A169" s="1">
        <v>22251</v>
      </c>
      <c r="E169">
        <v>36.200000000000003</v>
      </c>
      <c r="R169">
        <v>43.7</v>
      </c>
      <c r="S169">
        <v>32.799999999999997</v>
      </c>
      <c r="CC169">
        <v>33.6</v>
      </c>
      <c r="CU169">
        <v>33.799999999999997</v>
      </c>
      <c r="CW169">
        <v>33.5</v>
      </c>
      <c r="CX169">
        <v>28.4</v>
      </c>
      <c r="DF169">
        <v>30.7</v>
      </c>
      <c r="EA169">
        <v>30.3</v>
      </c>
      <c r="EY169">
        <v>30.5</v>
      </c>
      <c r="FF169">
        <v>17.7</v>
      </c>
    </row>
    <row r="170" spans="1:162" x14ac:dyDescent="0.25">
      <c r="A170" s="1">
        <v>22282</v>
      </c>
      <c r="E170">
        <v>35.9</v>
      </c>
      <c r="R170">
        <v>43.7</v>
      </c>
      <c r="S170">
        <v>32.9</v>
      </c>
      <c r="CC170">
        <v>33.6</v>
      </c>
      <c r="CU170">
        <v>33.799999999999997</v>
      </c>
      <c r="CW170">
        <v>33.5</v>
      </c>
      <c r="CX170">
        <v>28.4</v>
      </c>
      <c r="DF170">
        <v>30.6</v>
      </c>
      <c r="EA170">
        <v>30.4</v>
      </c>
      <c r="EY170">
        <v>30.4</v>
      </c>
      <c r="FF170">
        <v>17.7</v>
      </c>
    </row>
    <row r="171" spans="1:162" x14ac:dyDescent="0.25">
      <c r="A171" s="1">
        <v>22313</v>
      </c>
      <c r="E171">
        <v>36.1</v>
      </c>
      <c r="R171">
        <v>43.6</v>
      </c>
      <c r="S171">
        <v>32.9</v>
      </c>
      <c r="CC171">
        <v>33.700000000000003</v>
      </c>
      <c r="CU171">
        <v>34</v>
      </c>
      <c r="CW171">
        <v>33.5</v>
      </c>
      <c r="CX171">
        <v>28.5</v>
      </c>
      <c r="DF171">
        <v>30.7</v>
      </c>
      <c r="EA171">
        <v>30.5</v>
      </c>
      <c r="EY171">
        <v>30.4</v>
      </c>
      <c r="FF171">
        <v>17.7</v>
      </c>
    </row>
    <row r="172" spans="1:162" x14ac:dyDescent="0.25">
      <c r="A172" s="1">
        <v>22341</v>
      </c>
      <c r="E172">
        <v>35.700000000000003</v>
      </c>
      <c r="R172">
        <v>43.6</v>
      </c>
      <c r="S172">
        <v>32.9</v>
      </c>
      <c r="CC172">
        <v>33.6</v>
      </c>
      <c r="CU172">
        <v>33.799999999999997</v>
      </c>
      <c r="CW172">
        <v>33.6</v>
      </c>
      <c r="CX172">
        <v>28.6</v>
      </c>
      <c r="DF172">
        <v>30.8</v>
      </c>
      <c r="EA172">
        <v>30.3</v>
      </c>
      <c r="EY172">
        <v>30.4</v>
      </c>
      <c r="FF172">
        <v>18</v>
      </c>
    </row>
    <row r="173" spans="1:162" x14ac:dyDescent="0.25">
      <c r="A173" s="1">
        <v>22372</v>
      </c>
      <c r="E173">
        <v>35.299999999999997</v>
      </c>
      <c r="R173">
        <v>43.6</v>
      </c>
      <c r="S173">
        <v>32.9</v>
      </c>
      <c r="CC173">
        <v>33.4</v>
      </c>
      <c r="CU173">
        <v>33.6</v>
      </c>
      <c r="CW173">
        <v>33.4</v>
      </c>
      <c r="CX173">
        <v>28.4</v>
      </c>
      <c r="DF173">
        <v>30.7</v>
      </c>
      <c r="EA173">
        <v>30.2</v>
      </c>
      <c r="EY173">
        <v>30.4</v>
      </c>
      <c r="FF173">
        <v>18.100000000000001</v>
      </c>
    </row>
    <row r="174" spans="1:162" x14ac:dyDescent="0.25">
      <c r="A174" s="1">
        <v>22402</v>
      </c>
      <c r="E174">
        <v>35</v>
      </c>
      <c r="R174">
        <v>43.6</v>
      </c>
      <c r="S174">
        <v>32.9</v>
      </c>
      <c r="CC174">
        <v>33.299999999999997</v>
      </c>
      <c r="CU174">
        <v>33.4</v>
      </c>
      <c r="CW174">
        <v>33.299999999999997</v>
      </c>
      <c r="CX174">
        <v>28.3</v>
      </c>
      <c r="DF174">
        <v>30.6</v>
      </c>
      <c r="EA174">
        <v>29.9</v>
      </c>
      <c r="EY174">
        <v>30.2</v>
      </c>
      <c r="FF174">
        <v>18.100000000000001</v>
      </c>
    </row>
    <row r="175" spans="1:162" x14ac:dyDescent="0.25">
      <c r="A175" s="1">
        <v>22433</v>
      </c>
      <c r="E175">
        <v>34.700000000000003</v>
      </c>
      <c r="R175">
        <v>43.6</v>
      </c>
      <c r="S175">
        <v>32.9</v>
      </c>
      <c r="CC175">
        <v>33.299999999999997</v>
      </c>
      <c r="CU175">
        <v>33.4</v>
      </c>
      <c r="CW175">
        <v>33.4</v>
      </c>
      <c r="CX175">
        <v>28.4</v>
      </c>
      <c r="DF175">
        <v>30.5</v>
      </c>
      <c r="EA175">
        <v>29.5</v>
      </c>
      <c r="EY175">
        <v>30.2</v>
      </c>
      <c r="FF175">
        <v>18.100000000000001</v>
      </c>
    </row>
    <row r="176" spans="1:162" x14ac:dyDescent="0.25">
      <c r="A176" s="1">
        <v>22463</v>
      </c>
      <c r="E176">
        <v>35.1</v>
      </c>
      <c r="R176">
        <v>43.6</v>
      </c>
      <c r="S176">
        <v>32.9</v>
      </c>
      <c r="CC176">
        <v>33.299999999999997</v>
      </c>
      <c r="CU176">
        <v>33.5</v>
      </c>
      <c r="CW176">
        <v>33.4</v>
      </c>
      <c r="CX176">
        <v>28.3</v>
      </c>
      <c r="DF176">
        <v>30.5</v>
      </c>
      <c r="EA176">
        <v>29.7</v>
      </c>
      <c r="EY176">
        <v>30.2</v>
      </c>
      <c r="FF176">
        <v>18.3</v>
      </c>
    </row>
    <row r="177" spans="1:162" x14ac:dyDescent="0.25">
      <c r="A177" s="1">
        <v>22494</v>
      </c>
      <c r="E177">
        <v>35.299999999999997</v>
      </c>
      <c r="R177">
        <v>43.6</v>
      </c>
      <c r="S177">
        <v>32.9</v>
      </c>
      <c r="CC177">
        <v>33.4</v>
      </c>
      <c r="CU177">
        <v>33.5</v>
      </c>
      <c r="CW177">
        <v>33.4</v>
      </c>
      <c r="CX177">
        <v>28.3</v>
      </c>
      <c r="DF177">
        <v>30.5</v>
      </c>
      <c r="EA177">
        <v>30.5</v>
      </c>
      <c r="EY177">
        <v>30.1</v>
      </c>
      <c r="FF177">
        <v>18.3</v>
      </c>
    </row>
    <row r="178" spans="1:162" x14ac:dyDescent="0.25">
      <c r="A178" s="1">
        <v>22525</v>
      </c>
      <c r="E178">
        <v>35.200000000000003</v>
      </c>
      <c r="R178">
        <v>43.6</v>
      </c>
      <c r="S178">
        <v>32.9</v>
      </c>
      <c r="CC178">
        <v>33.299999999999997</v>
      </c>
      <c r="CU178">
        <v>33.5</v>
      </c>
      <c r="CW178">
        <v>33.4</v>
      </c>
      <c r="CX178">
        <v>28.3</v>
      </c>
      <c r="DF178">
        <v>30.5</v>
      </c>
      <c r="EA178">
        <v>30.3</v>
      </c>
      <c r="EY178">
        <v>30.2</v>
      </c>
      <c r="FF178">
        <v>18.399999999999999</v>
      </c>
    </row>
    <row r="179" spans="1:162" x14ac:dyDescent="0.25">
      <c r="A179" s="1">
        <v>22555</v>
      </c>
      <c r="E179">
        <v>35.1</v>
      </c>
      <c r="R179">
        <v>43.5</v>
      </c>
      <c r="S179">
        <v>32.9</v>
      </c>
      <c r="CC179">
        <v>33.299999999999997</v>
      </c>
      <c r="CU179">
        <v>33.4</v>
      </c>
      <c r="CW179">
        <v>33.299999999999997</v>
      </c>
      <c r="CX179">
        <v>28.3</v>
      </c>
      <c r="DF179">
        <v>30.4</v>
      </c>
      <c r="EA179">
        <v>30.3</v>
      </c>
      <c r="EY179">
        <v>30.2</v>
      </c>
      <c r="FF179">
        <v>18.5</v>
      </c>
    </row>
    <row r="180" spans="1:162" x14ac:dyDescent="0.25">
      <c r="A180" s="1">
        <v>22586</v>
      </c>
      <c r="E180">
        <v>35.1</v>
      </c>
      <c r="R180">
        <v>43.5</v>
      </c>
      <c r="S180">
        <v>32.9</v>
      </c>
      <c r="CC180">
        <v>33.4</v>
      </c>
      <c r="CU180">
        <v>33.5</v>
      </c>
      <c r="CW180">
        <v>33.4</v>
      </c>
      <c r="CX180">
        <v>28.4</v>
      </c>
      <c r="DF180">
        <v>30.5</v>
      </c>
      <c r="EA180">
        <v>30.2</v>
      </c>
      <c r="EY180">
        <v>30.2</v>
      </c>
      <c r="FF180">
        <v>18</v>
      </c>
    </row>
    <row r="181" spans="1:162" x14ac:dyDescent="0.25">
      <c r="A181" s="1">
        <v>22616</v>
      </c>
      <c r="E181">
        <v>35.5</v>
      </c>
      <c r="R181">
        <v>43.5</v>
      </c>
      <c r="S181">
        <v>32.9</v>
      </c>
      <c r="CC181">
        <v>33.4</v>
      </c>
      <c r="CU181">
        <v>33.6</v>
      </c>
      <c r="CW181">
        <v>33.4</v>
      </c>
      <c r="CX181">
        <v>28.5</v>
      </c>
      <c r="DF181">
        <v>30.6</v>
      </c>
      <c r="EA181">
        <v>30.6</v>
      </c>
      <c r="EY181">
        <v>30.2</v>
      </c>
      <c r="FF181">
        <v>18.2</v>
      </c>
    </row>
    <row r="182" spans="1:162" x14ac:dyDescent="0.25">
      <c r="A182" s="1">
        <v>22647</v>
      </c>
      <c r="E182">
        <v>35.799999999999997</v>
      </c>
      <c r="R182">
        <v>43.4</v>
      </c>
      <c r="S182">
        <v>33</v>
      </c>
      <c r="CC182">
        <v>33.5</v>
      </c>
      <c r="CU182">
        <v>33.700000000000003</v>
      </c>
      <c r="CW182">
        <v>33.4</v>
      </c>
      <c r="CX182">
        <v>28.4</v>
      </c>
      <c r="DF182">
        <v>30.5</v>
      </c>
      <c r="EA182">
        <v>30.6</v>
      </c>
      <c r="EY182">
        <v>30.2</v>
      </c>
      <c r="FF182">
        <v>18.399999999999999</v>
      </c>
    </row>
    <row r="183" spans="1:162" x14ac:dyDescent="0.25">
      <c r="A183" s="1">
        <v>22678</v>
      </c>
      <c r="E183">
        <v>36</v>
      </c>
      <c r="R183">
        <v>43.4</v>
      </c>
      <c r="S183">
        <v>33</v>
      </c>
      <c r="CC183">
        <v>33.6</v>
      </c>
      <c r="CU183">
        <v>33.799999999999997</v>
      </c>
      <c r="CW183">
        <v>33.4</v>
      </c>
      <c r="CX183">
        <v>28.4</v>
      </c>
      <c r="DF183">
        <v>30.6</v>
      </c>
      <c r="EA183">
        <v>30.5</v>
      </c>
      <c r="EY183">
        <v>30.2</v>
      </c>
      <c r="FF183">
        <v>18.3</v>
      </c>
    </row>
    <row r="184" spans="1:162" x14ac:dyDescent="0.25">
      <c r="A184" s="1">
        <v>22706</v>
      </c>
      <c r="E184">
        <v>35.9</v>
      </c>
      <c r="R184">
        <v>43.4</v>
      </c>
      <c r="S184">
        <v>33</v>
      </c>
      <c r="CC184">
        <v>33.5</v>
      </c>
      <c r="CU184">
        <v>33.700000000000003</v>
      </c>
      <c r="CW184">
        <v>33.299999999999997</v>
      </c>
      <c r="CX184">
        <v>28.3</v>
      </c>
      <c r="DF184">
        <v>30.6</v>
      </c>
      <c r="EA184">
        <v>30.5</v>
      </c>
      <c r="EY184">
        <v>30.2</v>
      </c>
      <c r="FF184">
        <v>18.100000000000001</v>
      </c>
    </row>
    <row r="185" spans="1:162" x14ac:dyDescent="0.25">
      <c r="A185" s="1">
        <v>22737</v>
      </c>
      <c r="E185">
        <v>35.4</v>
      </c>
      <c r="R185">
        <v>43.3</v>
      </c>
      <c r="S185">
        <v>33</v>
      </c>
      <c r="CC185">
        <v>33.5</v>
      </c>
      <c r="CU185">
        <v>33.6</v>
      </c>
      <c r="CW185">
        <v>33.4</v>
      </c>
      <c r="CX185">
        <v>28.4</v>
      </c>
      <c r="DF185">
        <v>30.6</v>
      </c>
      <c r="EA185">
        <v>30.1</v>
      </c>
      <c r="EY185">
        <v>30.3</v>
      </c>
      <c r="FF185">
        <v>17.899999999999999</v>
      </c>
    </row>
    <row r="186" spans="1:162" x14ac:dyDescent="0.25">
      <c r="A186" s="1">
        <v>22767</v>
      </c>
      <c r="E186">
        <v>35.299999999999997</v>
      </c>
      <c r="R186">
        <v>43.4</v>
      </c>
      <c r="S186">
        <v>33</v>
      </c>
      <c r="CC186">
        <v>33.4</v>
      </c>
      <c r="CU186">
        <v>33.5</v>
      </c>
      <c r="CW186">
        <v>33.5</v>
      </c>
      <c r="CX186">
        <v>28.5</v>
      </c>
      <c r="DF186">
        <v>30.6</v>
      </c>
      <c r="EA186">
        <v>30.1</v>
      </c>
      <c r="EY186">
        <v>30.3</v>
      </c>
      <c r="FF186">
        <v>17.899999999999999</v>
      </c>
    </row>
    <row r="187" spans="1:162" x14ac:dyDescent="0.25">
      <c r="A187" s="1">
        <v>22798</v>
      </c>
      <c r="E187">
        <v>35.1</v>
      </c>
      <c r="R187">
        <v>43.4</v>
      </c>
      <c r="S187">
        <v>33</v>
      </c>
      <c r="CC187">
        <v>33.4</v>
      </c>
      <c r="CU187">
        <v>33.5</v>
      </c>
      <c r="CW187">
        <v>33.5</v>
      </c>
      <c r="CX187">
        <v>28.5</v>
      </c>
      <c r="DF187">
        <v>30.6</v>
      </c>
      <c r="EA187">
        <v>29.9</v>
      </c>
      <c r="EY187">
        <v>30.3</v>
      </c>
      <c r="FF187">
        <v>17.7</v>
      </c>
    </row>
    <row r="188" spans="1:162" x14ac:dyDescent="0.25">
      <c r="A188" s="1">
        <v>22828</v>
      </c>
      <c r="E188">
        <v>35.1</v>
      </c>
      <c r="R188">
        <v>43.4</v>
      </c>
      <c r="S188">
        <v>33</v>
      </c>
      <c r="CC188">
        <v>33.4</v>
      </c>
      <c r="CU188">
        <v>33.4</v>
      </c>
      <c r="CW188">
        <v>33.4</v>
      </c>
      <c r="CX188">
        <v>28.4</v>
      </c>
      <c r="DF188">
        <v>30.6</v>
      </c>
      <c r="EA188">
        <v>30.2</v>
      </c>
      <c r="EY188">
        <v>30.2</v>
      </c>
      <c r="FF188">
        <v>17.7</v>
      </c>
    </row>
    <row r="189" spans="1:162" x14ac:dyDescent="0.25">
      <c r="A189" s="1">
        <v>22859</v>
      </c>
      <c r="E189">
        <v>35.700000000000003</v>
      </c>
      <c r="R189">
        <v>43.4</v>
      </c>
      <c r="S189">
        <v>33</v>
      </c>
      <c r="CC189">
        <v>33.5</v>
      </c>
      <c r="CU189">
        <v>33.6</v>
      </c>
      <c r="CW189">
        <v>33.299999999999997</v>
      </c>
      <c r="CX189">
        <v>28.4</v>
      </c>
      <c r="DF189">
        <v>30.6</v>
      </c>
      <c r="EA189">
        <v>30.5</v>
      </c>
      <c r="EY189">
        <v>30.2</v>
      </c>
      <c r="FF189">
        <v>17.600000000000001</v>
      </c>
    </row>
    <row r="190" spans="1:162" x14ac:dyDescent="0.25">
      <c r="A190" s="1">
        <v>22890</v>
      </c>
      <c r="E190">
        <v>36.5</v>
      </c>
      <c r="R190">
        <v>43.4</v>
      </c>
      <c r="S190">
        <v>33</v>
      </c>
      <c r="CC190">
        <v>33.799999999999997</v>
      </c>
      <c r="CU190">
        <v>34</v>
      </c>
      <c r="CW190">
        <v>33.4</v>
      </c>
      <c r="CX190">
        <v>28.5</v>
      </c>
      <c r="DF190">
        <v>30.6</v>
      </c>
      <c r="EA190">
        <v>31.2</v>
      </c>
      <c r="EY190">
        <v>30.2</v>
      </c>
      <c r="FF190">
        <v>17.600000000000001</v>
      </c>
    </row>
    <row r="191" spans="1:162" x14ac:dyDescent="0.25">
      <c r="A191" s="1">
        <v>22920</v>
      </c>
      <c r="E191">
        <v>35.799999999999997</v>
      </c>
      <c r="R191">
        <v>43.3</v>
      </c>
      <c r="S191">
        <v>33</v>
      </c>
      <c r="CC191">
        <v>33.6</v>
      </c>
      <c r="CU191">
        <v>33.700000000000003</v>
      </c>
      <c r="CW191">
        <v>33.4</v>
      </c>
      <c r="CX191">
        <v>28.5</v>
      </c>
      <c r="DF191">
        <v>30.5</v>
      </c>
      <c r="EA191">
        <v>30.8</v>
      </c>
      <c r="EY191">
        <v>30.1</v>
      </c>
      <c r="FF191">
        <v>17.600000000000001</v>
      </c>
    </row>
    <row r="192" spans="1:162" x14ac:dyDescent="0.25">
      <c r="A192" s="1">
        <v>22951</v>
      </c>
      <c r="E192">
        <v>35.9</v>
      </c>
      <c r="R192">
        <v>43.4</v>
      </c>
      <c r="S192">
        <v>33</v>
      </c>
      <c r="CC192">
        <v>33.6</v>
      </c>
      <c r="CU192">
        <v>33.799999999999997</v>
      </c>
      <c r="CW192">
        <v>33.4</v>
      </c>
      <c r="CX192">
        <v>28.5</v>
      </c>
      <c r="DF192">
        <v>30.5</v>
      </c>
      <c r="EA192">
        <v>31</v>
      </c>
      <c r="EY192">
        <v>30.1</v>
      </c>
      <c r="FF192">
        <v>17.5</v>
      </c>
    </row>
    <row r="193" spans="1:162" x14ac:dyDescent="0.25">
      <c r="A193" s="1">
        <v>22981</v>
      </c>
      <c r="E193">
        <v>35.700000000000003</v>
      </c>
      <c r="R193">
        <v>43.3</v>
      </c>
      <c r="S193">
        <v>33</v>
      </c>
      <c r="CC193">
        <v>33.5</v>
      </c>
      <c r="CU193">
        <v>33.6</v>
      </c>
      <c r="CW193">
        <v>33.4</v>
      </c>
      <c r="CX193">
        <v>28.4</v>
      </c>
      <c r="DF193">
        <v>30.5</v>
      </c>
      <c r="EA193">
        <v>30.6</v>
      </c>
      <c r="EY193">
        <v>30.1</v>
      </c>
      <c r="FF193">
        <v>17.8</v>
      </c>
    </row>
    <row r="194" spans="1:162" x14ac:dyDescent="0.25">
      <c r="A194" s="1">
        <v>23012</v>
      </c>
      <c r="E194">
        <v>35.6</v>
      </c>
      <c r="R194">
        <v>43.3</v>
      </c>
      <c r="S194">
        <v>33</v>
      </c>
      <c r="CC194">
        <v>33.4</v>
      </c>
      <c r="CU194">
        <v>33.6</v>
      </c>
      <c r="CW194">
        <v>33.299999999999997</v>
      </c>
      <c r="CX194">
        <v>28.4</v>
      </c>
      <c r="DF194">
        <v>30.5</v>
      </c>
      <c r="EA194">
        <v>30.3</v>
      </c>
      <c r="EY194">
        <v>30.1</v>
      </c>
      <c r="FF194">
        <v>17.7</v>
      </c>
    </row>
    <row r="195" spans="1:162" x14ac:dyDescent="0.25">
      <c r="A195" s="1">
        <v>23043</v>
      </c>
      <c r="E195">
        <v>35.4</v>
      </c>
      <c r="R195">
        <v>43.3</v>
      </c>
      <c r="S195">
        <v>33</v>
      </c>
      <c r="CC195">
        <v>33.4</v>
      </c>
      <c r="CU195">
        <v>33.6</v>
      </c>
      <c r="CW195">
        <v>33.4</v>
      </c>
      <c r="CX195">
        <v>28.4</v>
      </c>
      <c r="DF195">
        <v>30.5</v>
      </c>
      <c r="EA195">
        <v>30</v>
      </c>
      <c r="EY195">
        <v>30</v>
      </c>
      <c r="FF195">
        <v>17.600000000000001</v>
      </c>
    </row>
    <row r="196" spans="1:162" x14ac:dyDescent="0.25">
      <c r="A196" s="1">
        <v>23071</v>
      </c>
      <c r="E196">
        <v>34.9</v>
      </c>
      <c r="R196">
        <v>43.2</v>
      </c>
      <c r="S196">
        <v>33</v>
      </c>
      <c r="CC196">
        <v>33.299999999999997</v>
      </c>
      <c r="CU196">
        <v>33.299999999999997</v>
      </c>
      <c r="CW196">
        <v>33.4</v>
      </c>
      <c r="CX196">
        <v>28.5</v>
      </c>
      <c r="DF196">
        <v>30.5</v>
      </c>
      <c r="EA196">
        <v>29.6</v>
      </c>
      <c r="EY196">
        <v>30</v>
      </c>
      <c r="FF196">
        <v>17.600000000000001</v>
      </c>
    </row>
    <row r="197" spans="1:162" x14ac:dyDescent="0.25">
      <c r="A197" s="1">
        <v>23102</v>
      </c>
      <c r="E197">
        <v>34.799999999999997</v>
      </c>
      <c r="R197">
        <v>43.1</v>
      </c>
      <c r="S197">
        <v>33</v>
      </c>
      <c r="CC197">
        <v>33.299999999999997</v>
      </c>
      <c r="CU197">
        <v>33.299999999999997</v>
      </c>
      <c r="CW197">
        <v>33.299999999999997</v>
      </c>
      <c r="CX197">
        <v>28.5</v>
      </c>
      <c r="DF197">
        <v>30.5</v>
      </c>
      <c r="EA197">
        <v>29.8</v>
      </c>
      <c r="EY197">
        <v>30</v>
      </c>
      <c r="FF197">
        <v>17.600000000000001</v>
      </c>
    </row>
    <row r="198" spans="1:162" x14ac:dyDescent="0.25">
      <c r="A198" s="1">
        <v>23132</v>
      </c>
      <c r="E198">
        <v>35.299999999999997</v>
      </c>
      <c r="R198">
        <v>43.1</v>
      </c>
      <c r="S198">
        <v>33</v>
      </c>
      <c r="CC198">
        <v>33.4</v>
      </c>
      <c r="CU198">
        <v>33.5</v>
      </c>
      <c r="CW198">
        <v>33.4</v>
      </c>
      <c r="CX198">
        <v>28.6</v>
      </c>
      <c r="DF198">
        <v>30.7</v>
      </c>
      <c r="EA198">
        <v>29.6</v>
      </c>
      <c r="EY198">
        <v>30.1</v>
      </c>
      <c r="FF198">
        <v>17.600000000000001</v>
      </c>
    </row>
    <row r="199" spans="1:162" x14ac:dyDescent="0.25">
      <c r="A199" s="1">
        <v>23163</v>
      </c>
      <c r="E199">
        <v>35.4</v>
      </c>
      <c r="R199">
        <v>43.1</v>
      </c>
      <c r="S199">
        <v>33</v>
      </c>
      <c r="CC199">
        <v>33.5</v>
      </c>
      <c r="CU199">
        <v>33.6</v>
      </c>
      <c r="CW199">
        <v>33.4</v>
      </c>
      <c r="CX199">
        <v>28.5</v>
      </c>
      <c r="DF199">
        <v>30.7</v>
      </c>
      <c r="EA199">
        <v>29.9</v>
      </c>
      <c r="EY199">
        <v>30.1</v>
      </c>
      <c r="FF199">
        <v>17.600000000000001</v>
      </c>
    </row>
    <row r="200" spans="1:162" x14ac:dyDescent="0.25">
      <c r="A200" s="1">
        <v>23193</v>
      </c>
      <c r="E200">
        <v>35.4</v>
      </c>
      <c r="R200">
        <v>43.1</v>
      </c>
      <c r="S200">
        <v>33</v>
      </c>
      <c r="CC200">
        <v>33.4</v>
      </c>
      <c r="CU200">
        <v>33.6</v>
      </c>
      <c r="CW200">
        <v>33.5</v>
      </c>
      <c r="CX200">
        <v>28.6</v>
      </c>
      <c r="DF200">
        <v>30.7</v>
      </c>
      <c r="EA200">
        <v>30</v>
      </c>
      <c r="EY200">
        <v>30.1</v>
      </c>
      <c r="FF200">
        <v>17.600000000000001</v>
      </c>
    </row>
    <row r="201" spans="1:162" x14ac:dyDescent="0.25">
      <c r="A201" s="1">
        <v>23224</v>
      </c>
      <c r="E201">
        <v>35.299999999999997</v>
      </c>
      <c r="R201">
        <v>43.1</v>
      </c>
      <c r="S201">
        <v>33</v>
      </c>
      <c r="CC201">
        <v>33.4</v>
      </c>
      <c r="CU201">
        <v>33.5</v>
      </c>
      <c r="CW201">
        <v>33.299999999999997</v>
      </c>
      <c r="CX201">
        <v>28.5</v>
      </c>
      <c r="DF201">
        <v>30.7</v>
      </c>
      <c r="EA201">
        <v>29.9</v>
      </c>
      <c r="EY201">
        <v>30.1</v>
      </c>
      <c r="FF201">
        <v>17.5</v>
      </c>
    </row>
    <row r="202" spans="1:162" x14ac:dyDescent="0.25">
      <c r="A202" s="1">
        <v>23255</v>
      </c>
      <c r="E202">
        <v>35.200000000000003</v>
      </c>
      <c r="R202">
        <v>43.1</v>
      </c>
      <c r="S202">
        <v>33.1</v>
      </c>
      <c r="CC202">
        <v>33.4</v>
      </c>
      <c r="CU202">
        <v>33.5</v>
      </c>
      <c r="CW202">
        <v>33.4</v>
      </c>
      <c r="CX202">
        <v>28.5</v>
      </c>
      <c r="DF202">
        <v>30.7</v>
      </c>
      <c r="EA202">
        <v>29.8</v>
      </c>
      <c r="EY202">
        <v>30.1</v>
      </c>
      <c r="FF202">
        <v>17.5</v>
      </c>
    </row>
    <row r="203" spans="1:162" x14ac:dyDescent="0.25">
      <c r="A203" s="1">
        <v>23285</v>
      </c>
      <c r="E203">
        <v>35.299999999999997</v>
      </c>
      <c r="R203">
        <v>43.2</v>
      </c>
      <c r="S203">
        <v>33.1</v>
      </c>
      <c r="CC203">
        <v>33.5</v>
      </c>
      <c r="CU203">
        <v>33.6</v>
      </c>
      <c r="CW203">
        <v>33.4</v>
      </c>
      <c r="CX203">
        <v>28.5</v>
      </c>
      <c r="DF203">
        <v>30.8</v>
      </c>
      <c r="EA203">
        <v>29.9</v>
      </c>
      <c r="EY203">
        <v>30.2</v>
      </c>
      <c r="FF203">
        <v>17.600000000000001</v>
      </c>
    </row>
    <row r="204" spans="1:162" x14ac:dyDescent="0.25">
      <c r="A204" s="1">
        <v>23316</v>
      </c>
      <c r="E204">
        <v>35.5</v>
      </c>
      <c r="R204">
        <v>43.2</v>
      </c>
      <c r="S204">
        <v>33.200000000000003</v>
      </c>
      <c r="CC204">
        <v>33.5</v>
      </c>
      <c r="CU204">
        <v>33.5</v>
      </c>
      <c r="CW204">
        <v>33.299999999999997</v>
      </c>
      <c r="CX204">
        <v>28.5</v>
      </c>
      <c r="DF204">
        <v>30.8</v>
      </c>
      <c r="EA204">
        <v>30.2</v>
      </c>
      <c r="EY204">
        <v>30.2</v>
      </c>
      <c r="FF204">
        <v>17.600000000000001</v>
      </c>
    </row>
    <row r="205" spans="1:162" x14ac:dyDescent="0.25">
      <c r="A205" s="1">
        <v>23346</v>
      </c>
      <c r="E205">
        <v>35.1</v>
      </c>
      <c r="R205">
        <v>43.1</v>
      </c>
      <c r="S205">
        <v>33.200000000000003</v>
      </c>
      <c r="CC205">
        <v>33.4</v>
      </c>
      <c r="CU205">
        <v>33.5</v>
      </c>
      <c r="CW205">
        <v>33.4</v>
      </c>
      <c r="CX205">
        <v>28.6</v>
      </c>
      <c r="DF205">
        <v>30.8</v>
      </c>
      <c r="EA205">
        <v>29.4</v>
      </c>
      <c r="EY205">
        <v>30.3</v>
      </c>
      <c r="FF205">
        <v>17.7</v>
      </c>
    </row>
    <row r="206" spans="1:162" x14ac:dyDescent="0.25">
      <c r="A206" s="1">
        <v>23377</v>
      </c>
      <c r="E206">
        <v>35.6</v>
      </c>
      <c r="R206">
        <v>43.1</v>
      </c>
      <c r="S206">
        <v>33.200000000000003</v>
      </c>
      <c r="CC206">
        <v>33.5</v>
      </c>
      <c r="CU206">
        <v>33.700000000000003</v>
      </c>
      <c r="CW206">
        <v>33.4</v>
      </c>
      <c r="CX206">
        <v>28.5</v>
      </c>
      <c r="DF206">
        <v>30.8</v>
      </c>
      <c r="EA206">
        <v>29.8</v>
      </c>
      <c r="EY206">
        <v>30.3</v>
      </c>
      <c r="FF206">
        <v>17.7</v>
      </c>
    </row>
    <row r="207" spans="1:162" x14ac:dyDescent="0.25">
      <c r="A207" s="1">
        <v>23408</v>
      </c>
      <c r="E207">
        <v>35.1</v>
      </c>
      <c r="R207">
        <v>43.2</v>
      </c>
      <c r="S207">
        <v>33.200000000000003</v>
      </c>
      <c r="CC207">
        <v>33.5</v>
      </c>
      <c r="CU207">
        <v>33.4</v>
      </c>
      <c r="CW207">
        <v>33.4</v>
      </c>
      <c r="CX207">
        <v>28.4</v>
      </c>
      <c r="DF207">
        <v>30.8</v>
      </c>
      <c r="EA207">
        <v>29.4</v>
      </c>
      <c r="EY207">
        <v>30.3</v>
      </c>
      <c r="FF207">
        <v>17.600000000000001</v>
      </c>
    </row>
    <row r="208" spans="1:162" x14ac:dyDescent="0.25">
      <c r="A208" s="1">
        <v>23437</v>
      </c>
      <c r="E208">
        <v>35.299999999999997</v>
      </c>
      <c r="R208">
        <v>43.2</v>
      </c>
      <c r="S208">
        <v>33.299999999999997</v>
      </c>
      <c r="CC208">
        <v>33.4</v>
      </c>
      <c r="CU208">
        <v>33.5</v>
      </c>
      <c r="CW208">
        <v>33.299999999999997</v>
      </c>
      <c r="CX208">
        <v>28.4</v>
      </c>
      <c r="DF208">
        <v>30.8</v>
      </c>
      <c r="EA208">
        <v>29.5</v>
      </c>
      <c r="EY208">
        <v>30.3</v>
      </c>
      <c r="FF208">
        <v>17.600000000000001</v>
      </c>
    </row>
    <row r="209" spans="1:162" x14ac:dyDescent="0.25">
      <c r="A209" s="1">
        <v>23468</v>
      </c>
      <c r="E209">
        <v>35.4</v>
      </c>
      <c r="R209">
        <v>43.2</v>
      </c>
      <c r="S209">
        <v>33.299999999999997</v>
      </c>
      <c r="CC209">
        <v>33.5</v>
      </c>
      <c r="CU209">
        <v>33.4</v>
      </c>
      <c r="CW209">
        <v>33.200000000000003</v>
      </c>
      <c r="CX209">
        <v>28.4</v>
      </c>
      <c r="DF209">
        <v>30.8</v>
      </c>
      <c r="EA209">
        <v>29.5</v>
      </c>
      <c r="EY209">
        <v>30.2</v>
      </c>
      <c r="FF209">
        <v>17.899999999999999</v>
      </c>
    </row>
    <row r="210" spans="1:162" x14ac:dyDescent="0.25">
      <c r="A210" s="1">
        <v>23498</v>
      </c>
      <c r="E210">
        <v>35.1</v>
      </c>
      <c r="R210">
        <v>43.4</v>
      </c>
      <c r="S210">
        <v>33.5</v>
      </c>
      <c r="CC210">
        <v>33.5</v>
      </c>
      <c r="CU210">
        <v>33.4</v>
      </c>
      <c r="CW210">
        <v>33.299999999999997</v>
      </c>
      <c r="CX210">
        <v>28.3</v>
      </c>
      <c r="DF210">
        <v>30.7</v>
      </c>
      <c r="EA210">
        <v>29.4</v>
      </c>
      <c r="EY210">
        <v>30.3</v>
      </c>
      <c r="FF210">
        <v>17.8</v>
      </c>
    </row>
    <row r="211" spans="1:162" x14ac:dyDescent="0.25">
      <c r="A211" s="1">
        <v>23529</v>
      </c>
      <c r="E211">
        <v>35.5</v>
      </c>
      <c r="R211">
        <v>43.4</v>
      </c>
      <c r="S211">
        <v>33.4</v>
      </c>
      <c r="CC211">
        <v>33.5</v>
      </c>
      <c r="CU211">
        <v>33.5</v>
      </c>
      <c r="CW211">
        <v>33.200000000000003</v>
      </c>
      <c r="CX211">
        <v>28.3</v>
      </c>
      <c r="DF211">
        <v>30.6</v>
      </c>
      <c r="EA211">
        <v>29</v>
      </c>
      <c r="EY211">
        <v>30.2</v>
      </c>
      <c r="FF211">
        <v>18</v>
      </c>
    </row>
    <row r="212" spans="1:162" x14ac:dyDescent="0.25">
      <c r="A212" s="1">
        <v>23559</v>
      </c>
      <c r="E212">
        <v>35.5</v>
      </c>
      <c r="R212">
        <v>43.4</v>
      </c>
      <c r="S212">
        <v>33.5</v>
      </c>
      <c r="CC212">
        <v>33.5</v>
      </c>
      <c r="CU212">
        <v>33.6</v>
      </c>
      <c r="CW212">
        <v>33.299999999999997</v>
      </c>
      <c r="CX212">
        <v>28.4</v>
      </c>
      <c r="DF212">
        <v>30.7</v>
      </c>
      <c r="EA212">
        <v>29.2</v>
      </c>
      <c r="EY212">
        <v>30.2</v>
      </c>
      <c r="FF212">
        <v>18.100000000000001</v>
      </c>
    </row>
    <row r="213" spans="1:162" x14ac:dyDescent="0.25">
      <c r="A213" s="1">
        <v>23590</v>
      </c>
      <c r="E213">
        <v>35.4</v>
      </c>
      <c r="R213">
        <v>43.4</v>
      </c>
      <c r="S213">
        <v>33.5</v>
      </c>
      <c r="CC213">
        <v>33.6</v>
      </c>
      <c r="CU213">
        <v>33.6</v>
      </c>
      <c r="CW213">
        <v>33.299999999999997</v>
      </c>
      <c r="CX213">
        <v>28.4</v>
      </c>
      <c r="DF213">
        <v>30.6</v>
      </c>
      <c r="EA213">
        <v>29.4</v>
      </c>
      <c r="EY213">
        <v>30.2</v>
      </c>
      <c r="FF213">
        <v>18.3</v>
      </c>
    </row>
    <row r="214" spans="1:162" x14ac:dyDescent="0.25">
      <c r="A214" s="1">
        <v>23621</v>
      </c>
      <c r="E214">
        <v>35.799999999999997</v>
      </c>
      <c r="R214">
        <v>43.4</v>
      </c>
      <c r="S214">
        <v>33.5</v>
      </c>
      <c r="CC214">
        <v>33.6</v>
      </c>
      <c r="CU214">
        <v>33.6</v>
      </c>
      <c r="CW214">
        <v>33.200000000000003</v>
      </c>
      <c r="CX214">
        <v>28.2</v>
      </c>
      <c r="DF214">
        <v>30.7</v>
      </c>
      <c r="EA214">
        <v>30.1</v>
      </c>
      <c r="EY214">
        <v>30.2</v>
      </c>
      <c r="FF214">
        <v>18.3</v>
      </c>
    </row>
    <row r="215" spans="1:162" x14ac:dyDescent="0.25">
      <c r="A215" s="1">
        <v>23651</v>
      </c>
      <c r="E215">
        <v>35.700000000000003</v>
      </c>
      <c r="R215">
        <v>43.4</v>
      </c>
      <c r="S215">
        <v>33.5</v>
      </c>
      <c r="CC215">
        <v>33.6</v>
      </c>
      <c r="CU215">
        <v>33.700000000000003</v>
      </c>
      <c r="CW215">
        <v>33.4</v>
      </c>
      <c r="CX215">
        <v>28.4</v>
      </c>
      <c r="DF215">
        <v>30.8</v>
      </c>
      <c r="EA215">
        <v>29.8</v>
      </c>
      <c r="EY215">
        <v>30.3</v>
      </c>
      <c r="FF215">
        <v>18.5</v>
      </c>
    </row>
    <row r="216" spans="1:162" x14ac:dyDescent="0.25">
      <c r="A216" s="1">
        <v>23682</v>
      </c>
      <c r="E216">
        <v>35.5</v>
      </c>
      <c r="R216">
        <v>43.2</v>
      </c>
      <c r="S216">
        <v>33.5</v>
      </c>
      <c r="CC216">
        <v>33.6</v>
      </c>
      <c r="CU216">
        <v>33.6</v>
      </c>
      <c r="CW216">
        <v>33.4</v>
      </c>
      <c r="CX216">
        <v>28.5</v>
      </c>
      <c r="DF216">
        <v>30.8</v>
      </c>
      <c r="EA216">
        <v>29.9</v>
      </c>
      <c r="EY216">
        <v>30.4</v>
      </c>
      <c r="FF216">
        <v>18.600000000000001</v>
      </c>
    </row>
    <row r="217" spans="1:162" x14ac:dyDescent="0.25">
      <c r="A217" s="1">
        <v>23712</v>
      </c>
      <c r="E217">
        <v>35.299999999999997</v>
      </c>
      <c r="R217">
        <v>43.3</v>
      </c>
      <c r="S217">
        <v>33.5</v>
      </c>
      <c r="CC217">
        <v>33.6</v>
      </c>
      <c r="CU217">
        <v>33.5</v>
      </c>
      <c r="CW217">
        <v>33.5</v>
      </c>
      <c r="CX217">
        <v>28.5</v>
      </c>
      <c r="DF217">
        <v>30.9</v>
      </c>
      <c r="EA217">
        <v>29.8</v>
      </c>
      <c r="EY217">
        <v>30.4</v>
      </c>
      <c r="FF217">
        <v>18.899999999999999</v>
      </c>
    </row>
    <row r="218" spans="1:162" x14ac:dyDescent="0.25">
      <c r="A218" s="1">
        <v>23743</v>
      </c>
      <c r="E218">
        <v>35.4</v>
      </c>
      <c r="R218">
        <v>43.3</v>
      </c>
      <c r="S218">
        <v>33.6</v>
      </c>
      <c r="CC218">
        <v>33.6</v>
      </c>
      <c r="CU218">
        <v>33.700000000000003</v>
      </c>
      <c r="CW218">
        <v>33.4</v>
      </c>
      <c r="CX218">
        <v>28.6</v>
      </c>
      <c r="DF218">
        <v>30.9</v>
      </c>
      <c r="EA218">
        <v>29.5</v>
      </c>
      <c r="EY218">
        <v>30.5</v>
      </c>
      <c r="FF218">
        <v>18.5</v>
      </c>
    </row>
    <row r="219" spans="1:162" x14ac:dyDescent="0.25">
      <c r="A219" s="1">
        <v>23774</v>
      </c>
      <c r="E219">
        <v>35.5</v>
      </c>
      <c r="R219">
        <v>43.2</v>
      </c>
      <c r="S219">
        <v>33.700000000000003</v>
      </c>
      <c r="CC219">
        <v>33.700000000000003</v>
      </c>
      <c r="CU219">
        <v>33.700000000000003</v>
      </c>
      <c r="CW219">
        <v>33.5</v>
      </c>
      <c r="CX219">
        <v>28.6</v>
      </c>
      <c r="DF219">
        <v>30.9</v>
      </c>
      <c r="EA219">
        <v>29.9</v>
      </c>
      <c r="EY219">
        <v>30.5</v>
      </c>
      <c r="FF219">
        <v>18.399999999999999</v>
      </c>
    </row>
    <row r="220" spans="1:162" x14ac:dyDescent="0.25">
      <c r="A220" s="1">
        <v>23802</v>
      </c>
      <c r="E220">
        <v>35.799999999999997</v>
      </c>
      <c r="R220">
        <v>43.2</v>
      </c>
      <c r="S220">
        <v>33.700000000000003</v>
      </c>
      <c r="CC220">
        <v>33.700000000000003</v>
      </c>
      <c r="CU220">
        <v>33.700000000000003</v>
      </c>
      <c r="CW220">
        <v>33.5</v>
      </c>
      <c r="CX220">
        <v>28.6</v>
      </c>
      <c r="DF220">
        <v>31</v>
      </c>
      <c r="EA220">
        <v>30</v>
      </c>
      <c r="EY220">
        <v>30.5</v>
      </c>
      <c r="FF220">
        <v>18.5</v>
      </c>
    </row>
    <row r="221" spans="1:162" x14ac:dyDescent="0.25">
      <c r="A221" s="1">
        <v>23833</v>
      </c>
      <c r="E221">
        <v>36.4</v>
      </c>
      <c r="R221">
        <v>43.2</v>
      </c>
      <c r="S221">
        <v>33.799999999999997</v>
      </c>
      <c r="CC221">
        <v>34</v>
      </c>
      <c r="CU221">
        <v>34</v>
      </c>
      <c r="CW221">
        <v>33.5</v>
      </c>
      <c r="CX221">
        <v>28.7</v>
      </c>
      <c r="DF221">
        <v>31.1</v>
      </c>
      <c r="EA221">
        <v>30.4</v>
      </c>
      <c r="EY221">
        <v>30.5</v>
      </c>
      <c r="FF221">
        <v>18.7</v>
      </c>
    </row>
    <row r="222" spans="1:162" x14ac:dyDescent="0.25">
      <c r="A222" s="1">
        <v>23863</v>
      </c>
      <c r="E222">
        <v>36.799999999999997</v>
      </c>
      <c r="R222">
        <v>43.2</v>
      </c>
      <c r="S222">
        <v>33.799999999999997</v>
      </c>
      <c r="CC222">
        <v>34.1</v>
      </c>
      <c r="CU222">
        <v>34.1</v>
      </c>
      <c r="CW222">
        <v>33.5</v>
      </c>
      <c r="CX222">
        <v>28.7</v>
      </c>
      <c r="DF222">
        <v>31.1</v>
      </c>
      <c r="EA222">
        <v>30.8</v>
      </c>
      <c r="EY222">
        <v>30.7</v>
      </c>
      <c r="FF222">
        <v>18.8</v>
      </c>
    </row>
    <row r="223" spans="1:162" x14ac:dyDescent="0.25">
      <c r="A223" s="1">
        <v>23894</v>
      </c>
      <c r="E223">
        <v>37.1</v>
      </c>
      <c r="R223">
        <v>43.2</v>
      </c>
      <c r="S223">
        <v>33.799999999999997</v>
      </c>
      <c r="CC223">
        <v>34.200000000000003</v>
      </c>
      <c r="CU223">
        <v>34.299999999999997</v>
      </c>
      <c r="CW223">
        <v>33.6</v>
      </c>
      <c r="CX223">
        <v>28.7</v>
      </c>
      <c r="DF223">
        <v>31.2</v>
      </c>
      <c r="EA223">
        <v>31.6</v>
      </c>
      <c r="EY223">
        <v>30.7</v>
      </c>
      <c r="FF223">
        <v>18.7</v>
      </c>
    </row>
    <row r="224" spans="1:162" x14ac:dyDescent="0.25">
      <c r="A224" s="1">
        <v>23924</v>
      </c>
      <c r="E224">
        <v>37</v>
      </c>
      <c r="R224">
        <v>43.2</v>
      </c>
      <c r="S224">
        <v>33.799999999999997</v>
      </c>
      <c r="CC224">
        <v>34.1</v>
      </c>
      <c r="CU224">
        <v>34.299999999999997</v>
      </c>
      <c r="CW224">
        <v>33.6</v>
      </c>
      <c r="CX224">
        <v>28.7</v>
      </c>
      <c r="DF224">
        <v>31.2</v>
      </c>
      <c r="EA224">
        <v>31.2</v>
      </c>
      <c r="EY224">
        <v>30.7</v>
      </c>
      <c r="FF224">
        <v>18.8</v>
      </c>
    </row>
    <row r="225" spans="1:162" x14ac:dyDescent="0.25">
      <c r="A225" s="1">
        <v>23955</v>
      </c>
      <c r="E225">
        <v>37.1</v>
      </c>
      <c r="R225">
        <v>43.2</v>
      </c>
      <c r="S225">
        <v>33.799999999999997</v>
      </c>
      <c r="CC225">
        <v>34.200000000000003</v>
      </c>
      <c r="CU225">
        <v>34.299999999999997</v>
      </c>
      <c r="CW225">
        <v>33.6</v>
      </c>
      <c r="CX225">
        <v>28.8</v>
      </c>
      <c r="DF225">
        <v>31.3</v>
      </c>
      <c r="EA225">
        <v>31.5</v>
      </c>
      <c r="EY225">
        <v>30.7</v>
      </c>
      <c r="FF225">
        <v>19</v>
      </c>
    </row>
    <row r="226" spans="1:162" x14ac:dyDescent="0.25">
      <c r="A226" s="1">
        <v>23986</v>
      </c>
      <c r="E226">
        <v>37.200000000000003</v>
      </c>
      <c r="R226">
        <v>43.2</v>
      </c>
      <c r="S226">
        <v>33.9</v>
      </c>
      <c r="CC226">
        <v>34.299999999999997</v>
      </c>
      <c r="CU226">
        <v>34.299999999999997</v>
      </c>
      <c r="CW226">
        <v>33.6</v>
      </c>
      <c r="CX226">
        <v>28.8</v>
      </c>
      <c r="DF226">
        <v>31.3</v>
      </c>
      <c r="EA226">
        <v>31.4</v>
      </c>
      <c r="EY226">
        <v>30.8</v>
      </c>
      <c r="FF226">
        <v>19</v>
      </c>
    </row>
    <row r="227" spans="1:162" x14ac:dyDescent="0.25">
      <c r="A227" s="1">
        <v>24016</v>
      </c>
      <c r="E227">
        <v>37.5</v>
      </c>
      <c r="R227">
        <v>43</v>
      </c>
      <c r="S227">
        <v>33.9</v>
      </c>
      <c r="CC227">
        <v>34.4</v>
      </c>
      <c r="CU227">
        <v>34.5</v>
      </c>
      <c r="CW227">
        <v>33.700000000000003</v>
      </c>
      <c r="CX227">
        <v>28.9</v>
      </c>
      <c r="DF227">
        <v>31.3</v>
      </c>
      <c r="EA227">
        <v>31.8</v>
      </c>
      <c r="EY227">
        <v>30.8</v>
      </c>
      <c r="FF227">
        <v>19</v>
      </c>
    </row>
    <row r="228" spans="1:162" x14ac:dyDescent="0.25">
      <c r="A228" s="1">
        <v>24047</v>
      </c>
      <c r="E228">
        <v>37.799999999999997</v>
      </c>
      <c r="R228">
        <v>43.1</v>
      </c>
      <c r="S228">
        <v>34</v>
      </c>
      <c r="CC228">
        <v>34.5</v>
      </c>
      <c r="CU228">
        <v>34.700000000000003</v>
      </c>
      <c r="CW228">
        <v>33.700000000000003</v>
      </c>
      <c r="CX228">
        <v>29</v>
      </c>
      <c r="DF228">
        <v>31.4</v>
      </c>
      <c r="EA228">
        <v>32.1</v>
      </c>
      <c r="EY228">
        <v>30.9</v>
      </c>
      <c r="FF228">
        <v>19.100000000000001</v>
      </c>
    </row>
    <row r="229" spans="1:162" x14ac:dyDescent="0.25">
      <c r="A229" s="1">
        <v>24077</v>
      </c>
      <c r="E229">
        <v>38.6</v>
      </c>
      <c r="R229">
        <v>43.2</v>
      </c>
      <c r="S229">
        <v>34</v>
      </c>
      <c r="CC229">
        <v>34.700000000000003</v>
      </c>
      <c r="CU229">
        <v>34.9</v>
      </c>
      <c r="CW229">
        <v>33.799999999999997</v>
      </c>
      <c r="CX229">
        <v>29</v>
      </c>
      <c r="DF229">
        <v>31.4</v>
      </c>
      <c r="EA229">
        <v>32.700000000000003</v>
      </c>
      <c r="EY229">
        <v>30.9</v>
      </c>
      <c r="FF229">
        <v>19.100000000000001</v>
      </c>
    </row>
    <row r="230" spans="1:162" x14ac:dyDescent="0.25">
      <c r="A230" s="1">
        <v>24108</v>
      </c>
      <c r="E230">
        <v>38.5</v>
      </c>
      <c r="R230">
        <v>43.1</v>
      </c>
      <c r="S230">
        <v>34</v>
      </c>
      <c r="CC230">
        <v>34.700000000000003</v>
      </c>
      <c r="CU230">
        <v>35</v>
      </c>
      <c r="CW230">
        <v>33.799999999999997</v>
      </c>
      <c r="CX230">
        <v>29.1</v>
      </c>
      <c r="DF230">
        <v>31.4</v>
      </c>
      <c r="EA230">
        <v>33.1</v>
      </c>
      <c r="EY230">
        <v>31</v>
      </c>
      <c r="FF230">
        <v>19.399999999999999</v>
      </c>
    </row>
    <row r="231" spans="1:162" x14ac:dyDescent="0.25">
      <c r="A231" s="1">
        <v>24139</v>
      </c>
      <c r="E231">
        <v>39.299999999999997</v>
      </c>
      <c r="R231">
        <v>43.2</v>
      </c>
      <c r="S231">
        <v>34.200000000000003</v>
      </c>
      <c r="CC231">
        <v>35</v>
      </c>
      <c r="CU231">
        <v>35.299999999999997</v>
      </c>
      <c r="CW231">
        <v>33.799999999999997</v>
      </c>
      <c r="CX231">
        <v>29.1</v>
      </c>
      <c r="DF231">
        <v>31.6</v>
      </c>
      <c r="EA231">
        <v>33.700000000000003</v>
      </c>
      <c r="EY231">
        <v>31</v>
      </c>
      <c r="FF231">
        <v>19.600000000000001</v>
      </c>
    </row>
    <row r="232" spans="1:162" x14ac:dyDescent="0.25">
      <c r="A232" s="1">
        <v>24167</v>
      </c>
      <c r="E232">
        <v>39.4</v>
      </c>
      <c r="R232">
        <v>43.2</v>
      </c>
      <c r="S232">
        <v>34.200000000000003</v>
      </c>
      <c r="CC232">
        <v>35</v>
      </c>
      <c r="CU232">
        <v>35.299999999999997</v>
      </c>
      <c r="CW232">
        <v>33.799999999999997</v>
      </c>
      <c r="CX232">
        <v>29.1</v>
      </c>
      <c r="DF232">
        <v>31.7</v>
      </c>
      <c r="EA232">
        <v>33.5</v>
      </c>
      <c r="EY232">
        <v>31</v>
      </c>
      <c r="FF232">
        <v>19.8</v>
      </c>
    </row>
    <row r="233" spans="1:162" x14ac:dyDescent="0.25">
      <c r="A233" s="1">
        <v>24198</v>
      </c>
      <c r="E233">
        <v>39.4</v>
      </c>
      <c r="R233">
        <v>43.3</v>
      </c>
      <c r="S233">
        <v>34.299999999999997</v>
      </c>
      <c r="CC233">
        <v>35.1</v>
      </c>
      <c r="CU233">
        <v>35.299999999999997</v>
      </c>
      <c r="CW233">
        <v>33.9</v>
      </c>
      <c r="CX233">
        <v>29.3</v>
      </c>
      <c r="DF233">
        <v>31.8</v>
      </c>
      <c r="EA233">
        <v>33.299999999999997</v>
      </c>
      <c r="EY233">
        <v>31.2</v>
      </c>
      <c r="FF233">
        <v>19.7</v>
      </c>
    </row>
    <row r="234" spans="1:162" x14ac:dyDescent="0.25">
      <c r="A234" s="1">
        <v>24228</v>
      </c>
      <c r="E234">
        <v>38.799999999999997</v>
      </c>
      <c r="R234">
        <v>43.4</v>
      </c>
      <c r="S234">
        <v>34.5</v>
      </c>
      <c r="CC234">
        <v>35.1</v>
      </c>
      <c r="CU234">
        <v>35.200000000000003</v>
      </c>
      <c r="CW234">
        <v>34</v>
      </c>
      <c r="CX234">
        <v>29.2</v>
      </c>
      <c r="DF234">
        <v>32</v>
      </c>
      <c r="EA234">
        <v>33</v>
      </c>
      <c r="EY234">
        <v>31.3</v>
      </c>
      <c r="FF234">
        <v>19.7</v>
      </c>
    </row>
    <row r="235" spans="1:162" x14ac:dyDescent="0.25">
      <c r="A235" s="1">
        <v>24259</v>
      </c>
      <c r="E235">
        <v>38.299999999999997</v>
      </c>
      <c r="R235">
        <v>43.4</v>
      </c>
      <c r="S235">
        <v>34.6</v>
      </c>
      <c r="CC235">
        <v>34.9</v>
      </c>
      <c r="CU235">
        <v>35.1</v>
      </c>
      <c r="CW235">
        <v>34.1</v>
      </c>
      <c r="CX235">
        <v>29.4</v>
      </c>
      <c r="DF235">
        <v>32</v>
      </c>
      <c r="EA235">
        <v>33</v>
      </c>
      <c r="EY235">
        <v>31.4</v>
      </c>
      <c r="FF235">
        <v>19.899999999999999</v>
      </c>
    </row>
    <row r="236" spans="1:162" x14ac:dyDescent="0.25">
      <c r="A236" s="1">
        <v>24289</v>
      </c>
      <c r="E236">
        <v>38.799999999999997</v>
      </c>
      <c r="R236">
        <v>43.5</v>
      </c>
      <c r="S236">
        <v>34.700000000000003</v>
      </c>
      <c r="CC236">
        <v>35.1</v>
      </c>
      <c r="CU236">
        <v>35.200000000000003</v>
      </c>
      <c r="CW236">
        <v>34.1</v>
      </c>
      <c r="CX236">
        <v>29.4</v>
      </c>
      <c r="DF236">
        <v>32.200000000000003</v>
      </c>
      <c r="EA236">
        <v>33.4</v>
      </c>
      <c r="EY236">
        <v>31.4</v>
      </c>
      <c r="FF236">
        <v>19.899999999999999</v>
      </c>
    </row>
    <row r="237" spans="1:162" x14ac:dyDescent="0.25">
      <c r="A237" s="1">
        <v>24320</v>
      </c>
      <c r="E237">
        <v>39.700000000000003</v>
      </c>
      <c r="R237">
        <v>43.5</v>
      </c>
      <c r="S237">
        <v>34.799999999999997</v>
      </c>
      <c r="CC237">
        <v>35.4</v>
      </c>
      <c r="CU237">
        <v>35.6</v>
      </c>
      <c r="CW237">
        <v>34.200000000000003</v>
      </c>
      <c r="CX237">
        <v>29.4</v>
      </c>
      <c r="DF237">
        <v>32.299999999999997</v>
      </c>
      <c r="EA237">
        <v>33.5</v>
      </c>
      <c r="EY237">
        <v>31.5</v>
      </c>
      <c r="FF237">
        <v>19.3</v>
      </c>
    </row>
    <row r="238" spans="1:162" x14ac:dyDescent="0.25">
      <c r="A238" s="1">
        <v>24351</v>
      </c>
      <c r="E238">
        <v>40.1</v>
      </c>
      <c r="R238">
        <v>43.6</v>
      </c>
      <c r="S238">
        <v>34.9</v>
      </c>
      <c r="CC238">
        <v>35.6</v>
      </c>
      <c r="CU238">
        <v>35.700000000000003</v>
      </c>
      <c r="CW238">
        <v>34.299999999999997</v>
      </c>
      <c r="CX238">
        <v>29.5</v>
      </c>
      <c r="DF238">
        <v>32.200000000000003</v>
      </c>
      <c r="EA238">
        <v>33.4</v>
      </c>
      <c r="EY238">
        <v>31.5</v>
      </c>
      <c r="FF238">
        <v>19.3</v>
      </c>
    </row>
    <row r="239" spans="1:162" x14ac:dyDescent="0.25">
      <c r="A239" s="1">
        <v>24381</v>
      </c>
      <c r="E239">
        <v>39.700000000000003</v>
      </c>
      <c r="R239">
        <v>43.7</v>
      </c>
      <c r="S239">
        <v>35</v>
      </c>
      <c r="CC239">
        <v>35.5</v>
      </c>
      <c r="CU239">
        <v>35.700000000000003</v>
      </c>
      <c r="CW239">
        <v>34.299999999999997</v>
      </c>
      <c r="CX239">
        <v>29.5</v>
      </c>
      <c r="DF239">
        <v>32.1</v>
      </c>
      <c r="EA239">
        <v>32.9</v>
      </c>
      <c r="EY239">
        <v>31.5</v>
      </c>
      <c r="FF239">
        <v>19.2</v>
      </c>
    </row>
    <row r="240" spans="1:162" x14ac:dyDescent="0.25">
      <c r="A240" s="1">
        <v>24412</v>
      </c>
      <c r="E240">
        <v>39.299999999999997</v>
      </c>
      <c r="R240">
        <v>43.8</v>
      </c>
      <c r="S240">
        <v>35.200000000000003</v>
      </c>
      <c r="CC240">
        <v>35.5</v>
      </c>
      <c r="CU240">
        <v>35.6</v>
      </c>
      <c r="CW240">
        <v>34.4</v>
      </c>
      <c r="CX240">
        <v>29.6</v>
      </c>
      <c r="DF240">
        <v>32.200000000000003</v>
      </c>
      <c r="EA240">
        <v>32.299999999999997</v>
      </c>
      <c r="EY240">
        <v>31.6</v>
      </c>
      <c r="FF240">
        <v>19.100000000000001</v>
      </c>
    </row>
    <row r="241" spans="1:165" x14ac:dyDescent="0.25">
      <c r="A241" s="1">
        <v>24442</v>
      </c>
      <c r="E241">
        <v>39</v>
      </c>
      <c r="R241">
        <v>43.8</v>
      </c>
      <c r="S241">
        <v>35.299999999999997</v>
      </c>
      <c r="CC241">
        <v>35.4</v>
      </c>
      <c r="CU241">
        <v>35.4</v>
      </c>
      <c r="CW241">
        <v>34.4</v>
      </c>
      <c r="CX241">
        <v>29.5</v>
      </c>
      <c r="DF241">
        <v>32.200000000000003</v>
      </c>
      <c r="EA241">
        <v>32.1</v>
      </c>
      <c r="EY241">
        <v>31.5</v>
      </c>
      <c r="FF241">
        <v>19</v>
      </c>
    </row>
    <row r="242" spans="1:165" x14ac:dyDescent="0.25">
      <c r="A242" s="1">
        <v>24473</v>
      </c>
      <c r="E242">
        <v>38.700000000000003</v>
      </c>
      <c r="R242">
        <v>43.8</v>
      </c>
      <c r="S242">
        <v>35.4</v>
      </c>
      <c r="CC242">
        <v>35.4</v>
      </c>
      <c r="CE242">
        <v>34.700000000000003</v>
      </c>
      <c r="CU242">
        <v>35.4</v>
      </c>
      <c r="CW242">
        <v>34.4</v>
      </c>
      <c r="CX242">
        <v>29.7</v>
      </c>
      <c r="DF242">
        <v>32.200000000000003</v>
      </c>
      <c r="EA242">
        <v>32.200000000000003</v>
      </c>
      <c r="EC242">
        <v>21.3</v>
      </c>
      <c r="EY242">
        <v>31.6</v>
      </c>
      <c r="EZ242">
        <v>43</v>
      </c>
      <c r="FF242">
        <v>18.899999999999999</v>
      </c>
      <c r="FI242">
        <v>23</v>
      </c>
    </row>
    <row r="243" spans="1:165" x14ac:dyDescent="0.25">
      <c r="A243" s="1">
        <v>24504</v>
      </c>
      <c r="E243">
        <v>38.299999999999997</v>
      </c>
      <c r="R243">
        <v>43.8</v>
      </c>
      <c r="S243">
        <v>35.5</v>
      </c>
      <c r="CC243">
        <v>35.299999999999997</v>
      </c>
      <c r="CE243">
        <v>34.700000000000003</v>
      </c>
      <c r="CU243">
        <v>35.299999999999997</v>
      </c>
      <c r="CW243">
        <v>34.5</v>
      </c>
      <c r="CX243">
        <v>29.8</v>
      </c>
      <c r="DF243">
        <v>32.1</v>
      </c>
      <c r="EA243">
        <v>31.5</v>
      </c>
      <c r="EC243">
        <v>21.2</v>
      </c>
      <c r="EY243">
        <v>31.5</v>
      </c>
      <c r="EZ243">
        <v>42.2</v>
      </c>
      <c r="FF243">
        <v>18.7</v>
      </c>
      <c r="FI243">
        <v>22.6</v>
      </c>
    </row>
    <row r="244" spans="1:165" x14ac:dyDescent="0.25">
      <c r="A244" s="1">
        <v>24532</v>
      </c>
      <c r="E244">
        <v>37.9</v>
      </c>
      <c r="R244">
        <v>43.8</v>
      </c>
      <c r="S244">
        <v>35.5</v>
      </c>
      <c r="CC244">
        <v>35.299999999999997</v>
      </c>
      <c r="CE244">
        <v>34.700000000000003</v>
      </c>
      <c r="CU244">
        <v>35.200000000000003</v>
      </c>
      <c r="CW244">
        <v>34.5</v>
      </c>
      <c r="CX244">
        <v>29.8</v>
      </c>
      <c r="DF244">
        <v>32.1</v>
      </c>
      <c r="EA244">
        <v>31.1</v>
      </c>
      <c r="EC244">
        <v>21</v>
      </c>
      <c r="EY244">
        <v>31.5</v>
      </c>
      <c r="EZ244">
        <v>42.2</v>
      </c>
      <c r="FF244">
        <v>18.600000000000001</v>
      </c>
      <c r="FI244">
        <v>22.3</v>
      </c>
    </row>
    <row r="245" spans="1:165" x14ac:dyDescent="0.25">
      <c r="A245" s="1">
        <v>24563</v>
      </c>
      <c r="E245">
        <v>38</v>
      </c>
      <c r="R245">
        <v>43.9</v>
      </c>
      <c r="S245">
        <v>35.6</v>
      </c>
      <c r="CC245">
        <v>35.299999999999997</v>
      </c>
      <c r="CE245">
        <v>34.799999999999997</v>
      </c>
      <c r="CU245">
        <v>35.299999999999997</v>
      </c>
      <c r="CW245">
        <v>34.6</v>
      </c>
      <c r="CX245">
        <v>29.8</v>
      </c>
      <c r="DF245">
        <v>32.1</v>
      </c>
      <c r="EA245">
        <v>30.7</v>
      </c>
      <c r="EC245">
        <v>20.8</v>
      </c>
      <c r="EY245">
        <v>31.5</v>
      </c>
      <c r="EZ245">
        <v>41.7</v>
      </c>
      <c r="FF245">
        <v>18.3</v>
      </c>
      <c r="FI245">
        <v>21.7</v>
      </c>
    </row>
    <row r="246" spans="1:165" x14ac:dyDescent="0.25">
      <c r="A246" s="1">
        <v>24593</v>
      </c>
      <c r="E246">
        <v>38.1</v>
      </c>
      <c r="R246">
        <v>43.9</v>
      </c>
      <c r="S246">
        <v>35.700000000000003</v>
      </c>
      <c r="CC246">
        <v>35.4</v>
      </c>
      <c r="CE246">
        <v>34.9</v>
      </c>
      <c r="CU246">
        <v>35.4</v>
      </c>
      <c r="CW246">
        <v>34.6</v>
      </c>
      <c r="CX246">
        <v>29.9</v>
      </c>
      <c r="DF246">
        <v>32.1</v>
      </c>
      <c r="EA246">
        <v>31.1</v>
      </c>
      <c r="EC246">
        <v>20.9</v>
      </c>
      <c r="EY246">
        <v>31.5</v>
      </c>
      <c r="EZ246">
        <v>41.7</v>
      </c>
      <c r="FF246">
        <v>18.399999999999999</v>
      </c>
      <c r="FI246">
        <v>21.9</v>
      </c>
    </row>
    <row r="247" spans="1:165" x14ac:dyDescent="0.25">
      <c r="A247" s="1">
        <v>24624</v>
      </c>
      <c r="E247">
        <v>38.9</v>
      </c>
      <c r="R247">
        <v>44</v>
      </c>
      <c r="S247">
        <v>35.700000000000003</v>
      </c>
      <c r="CC247">
        <v>35.700000000000003</v>
      </c>
      <c r="CE247">
        <v>34.9</v>
      </c>
      <c r="CU247">
        <v>35.700000000000003</v>
      </c>
      <c r="CW247">
        <v>34.6</v>
      </c>
      <c r="CX247">
        <v>29.9</v>
      </c>
      <c r="DF247">
        <v>32.200000000000003</v>
      </c>
      <c r="EA247">
        <v>31.4</v>
      </c>
      <c r="EC247">
        <v>21</v>
      </c>
      <c r="EY247">
        <v>31.6</v>
      </c>
      <c r="EZ247">
        <v>42.1</v>
      </c>
      <c r="FF247">
        <v>18.600000000000001</v>
      </c>
      <c r="FI247">
        <v>22.2</v>
      </c>
    </row>
    <row r="248" spans="1:165" x14ac:dyDescent="0.25">
      <c r="A248" s="1">
        <v>24654</v>
      </c>
      <c r="E248">
        <v>38.700000000000003</v>
      </c>
      <c r="R248">
        <v>44</v>
      </c>
      <c r="S248">
        <v>35.799999999999997</v>
      </c>
      <c r="CC248">
        <v>35.700000000000003</v>
      </c>
      <c r="CE248">
        <v>35</v>
      </c>
      <c r="CU248">
        <v>35.6</v>
      </c>
      <c r="CW248">
        <v>34.700000000000003</v>
      </c>
      <c r="CX248">
        <v>30</v>
      </c>
      <c r="DF248">
        <v>32.200000000000003</v>
      </c>
      <c r="EA248">
        <v>31.3</v>
      </c>
      <c r="EC248">
        <v>21</v>
      </c>
      <c r="EY248">
        <v>31.6</v>
      </c>
      <c r="EZ248">
        <v>41.9</v>
      </c>
      <c r="FF248">
        <v>18.600000000000001</v>
      </c>
      <c r="FI248">
        <v>22.2</v>
      </c>
    </row>
    <row r="249" spans="1:165" x14ac:dyDescent="0.25">
      <c r="A249" s="1">
        <v>24685</v>
      </c>
      <c r="E249">
        <v>38.700000000000003</v>
      </c>
      <c r="R249">
        <v>44.2</v>
      </c>
      <c r="S249">
        <v>35.9</v>
      </c>
      <c r="CC249">
        <v>35.799999999999997</v>
      </c>
      <c r="CE249">
        <v>35.1</v>
      </c>
      <c r="CU249">
        <v>35.700000000000003</v>
      </c>
      <c r="CW249">
        <v>34.9</v>
      </c>
      <c r="CX249">
        <v>30.2</v>
      </c>
      <c r="DF249">
        <v>32.200000000000003</v>
      </c>
      <c r="EA249">
        <v>31.3</v>
      </c>
      <c r="EC249">
        <v>21</v>
      </c>
      <c r="EY249">
        <v>31.7</v>
      </c>
      <c r="EZ249">
        <v>41.6</v>
      </c>
      <c r="FF249">
        <v>18.600000000000001</v>
      </c>
      <c r="FI249">
        <v>22.2</v>
      </c>
    </row>
    <row r="250" spans="1:165" x14ac:dyDescent="0.25">
      <c r="A250" s="1">
        <v>24716</v>
      </c>
      <c r="E250">
        <v>38.799999999999997</v>
      </c>
      <c r="R250">
        <v>44.3</v>
      </c>
      <c r="S250">
        <v>35.9</v>
      </c>
      <c r="CC250">
        <v>35.799999999999997</v>
      </c>
      <c r="CE250">
        <v>35.200000000000003</v>
      </c>
      <c r="CU250">
        <v>35.799999999999997</v>
      </c>
      <c r="CW250">
        <v>34.9</v>
      </c>
      <c r="CX250">
        <v>30.2</v>
      </c>
      <c r="DF250">
        <v>32.299999999999997</v>
      </c>
      <c r="EA250">
        <v>31.2</v>
      </c>
      <c r="EC250">
        <v>21</v>
      </c>
      <c r="EY250">
        <v>31.7</v>
      </c>
      <c r="EZ250">
        <v>41.7</v>
      </c>
      <c r="FF250">
        <v>18.600000000000001</v>
      </c>
      <c r="FI250">
        <v>22.2</v>
      </c>
    </row>
    <row r="251" spans="1:165" x14ac:dyDescent="0.25">
      <c r="A251" s="1">
        <v>24746</v>
      </c>
      <c r="E251">
        <v>38.9</v>
      </c>
      <c r="R251">
        <v>44.4</v>
      </c>
      <c r="S251">
        <v>36.1</v>
      </c>
      <c r="CC251">
        <v>35.9</v>
      </c>
      <c r="CE251">
        <v>35.299999999999997</v>
      </c>
      <c r="CU251">
        <v>35.799999999999997</v>
      </c>
      <c r="CW251">
        <v>35</v>
      </c>
      <c r="CX251">
        <v>30.2</v>
      </c>
      <c r="DF251">
        <v>32.299999999999997</v>
      </c>
      <c r="EA251">
        <v>31.3</v>
      </c>
      <c r="EC251">
        <v>21.1</v>
      </c>
      <c r="EY251">
        <v>31.8</v>
      </c>
      <c r="EZ251">
        <v>41.4</v>
      </c>
      <c r="FF251">
        <v>18.7</v>
      </c>
      <c r="FI251">
        <v>22.3</v>
      </c>
    </row>
    <row r="252" spans="1:165" x14ac:dyDescent="0.25">
      <c r="A252" s="1">
        <v>24777</v>
      </c>
      <c r="E252">
        <v>38.799999999999997</v>
      </c>
      <c r="R252">
        <v>44.5</v>
      </c>
      <c r="S252">
        <v>36.200000000000003</v>
      </c>
      <c r="CC252">
        <v>35.9</v>
      </c>
      <c r="CE252">
        <v>35.299999999999997</v>
      </c>
      <c r="CU252">
        <v>35.9</v>
      </c>
      <c r="CW252">
        <v>35</v>
      </c>
      <c r="CX252">
        <v>30.2</v>
      </c>
      <c r="DF252">
        <v>32.4</v>
      </c>
      <c r="EA252">
        <v>31.1</v>
      </c>
      <c r="EC252">
        <v>21.4</v>
      </c>
      <c r="EY252">
        <v>32</v>
      </c>
      <c r="EZ252">
        <v>41.1</v>
      </c>
      <c r="FF252">
        <v>18.8</v>
      </c>
      <c r="FI252">
        <v>22.7</v>
      </c>
    </row>
    <row r="253" spans="1:165" x14ac:dyDescent="0.25">
      <c r="A253" s="1">
        <v>24807</v>
      </c>
      <c r="E253">
        <v>39</v>
      </c>
      <c r="R253">
        <v>44.6</v>
      </c>
      <c r="S253">
        <v>36.4</v>
      </c>
      <c r="CC253">
        <v>36</v>
      </c>
      <c r="CE253">
        <v>35.4</v>
      </c>
      <c r="CU253">
        <v>35.9</v>
      </c>
      <c r="CW253">
        <v>35.1</v>
      </c>
      <c r="CX253">
        <v>30.3</v>
      </c>
      <c r="DF253">
        <v>32.6</v>
      </c>
      <c r="EA253">
        <v>31.5</v>
      </c>
      <c r="EC253">
        <v>21.8</v>
      </c>
      <c r="EY253">
        <v>32.1</v>
      </c>
      <c r="EZ253">
        <v>40.9</v>
      </c>
      <c r="FF253">
        <v>19</v>
      </c>
      <c r="FI253">
        <v>22.9</v>
      </c>
    </row>
    <row r="254" spans="1:165" x14ac:dyDescent="0.25">
      <c r="A254" s="1">
        <v>24838</v>
      </c>
      <c r="E254">
        <v>38.799999999999997</v>
      </c>
      <c r="R254">
        <v>44.7</v>
      </c>
      <c r="S254">
        <v>36.5</v>
      </c>
      <c r="CC254">
        <v>36.1</v>
      </c>
      <c r="CE254">
        <v>35.5</v>
      </c>
      <c r="CU254">
        <v>35.9</v>
      </c>
      <c r="CW254">
        <v>35.1</v>
      </c>
      <c r="CX254">
        <v>30.3</v>
      </c>
      <c r="DF254">
        <v>32.6</v>
      </c>
      <c r="EA254">
        <v>31.4</v>
      </c>
      <c r="EC254">
        <v>21.6</v>
      </c>
      <c r="EY254">
        <v>32.1</v>
      </c>
      <c r="EZ254">
        <v>41</v>
      </c>
      <c r="FF254">
        <v>18.899999999999999</v>
      </c>
      <c r="FI254">
        <v>22.7</v>
      </c>
    </row>
    <row r="255" spans="1:165" x14ac:dyDescent="0.25">
      <c r="A255" s="1">
        <v>24869</v>
      </c>
      <c r="E255">
        <v>39.200000000000003</v>
      </c>
      <c r="R255">
        <v>44.8</v>
      </c>
      <c r="S255">
        <v>36.6</v>
      </c>
      <c r="CC255">
        <v>36.200000000000003</v>
      </c>
      <c r="CE255">
        <v>35.6</v>
      </c>
      <c r="CU255">
        <v>36.1</v>
      </c>
      <c r="CW255">
        <v>35.200000000000003</v>
      </c>
      <c r="CX255">
        <v>30.4</v>
      </c>
      <c r="DF255">
        <v>32.700000000000003</v>
      </c>
      <c r="EA255">
        <v>31.5</v>
      </c>
      <c r="EC255">
        <v>21.6</v>
      </c>
      <c r="EY255">
        <v>32.299999999999997</v>
      </c>
      <c r="EZ255">
        <v>41.5</v>
      </c>
      <c r="FF255">
        <v>18.899999999999999</v>
      </c>
      <c r="FI255">
        <v>22.7</v>
      </c>
    </row>
    <row r="256" spans="1:165" x14ac:dyDescent="0.25">
      <c r="A256" s="1">
        <v>24898</v>
      </c>
      <c r="E256">
        <v>39.299999999999997</v>
      </c>
      <c r="R256">
        <v>44.9</v>
      </c>
      <c r="S256">
        <v>36.6</v>
      </c>
      <c r="CC256">
        <v>36.299999999999997</v>
      </c>
      <c r="CE256">
        <v>35.700000000000003</v>
      </c>
      <c r="CU256">
        <v>36.200000000000003</v>
      </c>
      <c r="CW256">
        <v>35.200000000000003</v>
      </c>
      <c r="CX256">
        <v>30.4</v>
      </c>
      <c r="DF256">
        <v>32.799999999999997</v>
      </c>
      <c r="EA256">
        <v>31.6</v>
      </c>
      <c r="EC256">
        <v>21.6</v>
      </c>
      <c r="EY256">
        <v>32.299999999999997</v>
      </c>
      <c r="EZ256">
        <v>41.5</v>
      </c>
      <c r="FF256">
        <v>19.100000000000001</v>
      </c>
      <c r="FI256">
        <v>23</v>
      </c>
    </row>
    <row r="257" spans="1:165" x14ac:dyDescent="0.25">
      <c r="A257" s="1">
        <v>24929</v>
      </c>
      <c r="E257">
        <v>39.700000000000003</v>
      </c>
      <c r="R257">
        <v>44.9</v>
      </c>
      <c r="S257">
        <v>36.799999999999997</v>
      </c>
      <c r="CC257">
        <v>36.5</v>
      </c>
      <c r="CE257">
        <v>35.799999999999997</v>
      </c>
      <c r="CU257">
        <v>36.4</v>
      </c>
      <c r="CW257">
        <v>35.4</v>
      </c>
      <c r="CX257">
        <v>30.6</v>
      </c>
      <c r="DF257">
        <v>32.799999999999997</v>
      </c>
      <c r="EA257">
        <v>31.7</v>
      </c>
      <c r="EC257">
        <v>21.4</v>
      </c>
      <c r="EY257">
        <v>32.299999999999997</v>
      </c>
      <c r="EZ257">
        <v>41.2</v>
      </c>
      <c r="FF257">
        <v>18.8</v>
      </c>
      <c r="FI257">
        <v>22.3</v>
      </c>
    </row>
    <row r="258" spans="1:165" x14ac:dyDescent="0.25">
      <c r="A258" s="1">
        <v>24959</v>
      </c>
      <c r="E258">
        <v>39.799999999999997</v>
      </c>
      <c r="R258">
        <v>44.9</v>
      </c>
      <c r="S258">
        <v>37</v>
      </c>
      <c r="CC258">
        <v>36.5</v>
      </c>
      <c r="CE258">
        <v>35.799999999999997</v>
      </c>
      <c r="CU258">
        <v>36.4</v>
      </c>
      <c r="CW258">
        <v>35.299999999999997</v>
      </c>
      <c r="CX258">
        <v>30.6</v>
      </c>
      <c r="DF258">
        <v>32.799999999999997</v>
      </c>
      <c r="EA258">
        <v>31.5</v>
      </c>
      <c r="EC258">
        <v>21.3</v>
      </c>
      <c r="EY258">
        <v>32.299999999999997</v>
      </c>
      <c r="EZ258">
        <v>41.6</v>
      </c>
      <c r="FF258">
        <v>18.600000000000001</v>
      </c>
      <c r="FI258">
        <v>22</v>
      </c>
    </row>
    <row r="259" spans="1:165" x14ac:dyDescent="0.25">
      <c r="A259" s="1">
        <v>24990</v>
      </c>
      <c r="E259">
        <v>39.799999999999997</v>
      </c>
      <c r="R259">
        <v>45</v>
      </c>
      <c r="S259">
        <v>37</v>
      </c>
      <c r="CC259">
        <v>36.6</v>
      </c>
      <c r="CE259">
        <v>35.9</v>
      </c>
      <c r="CU259">
        <v>36.5</v>
      </c>
      <c r="CW259">
        <v>35.5</v>
      </c>
      <c r="CX259">
        <v>30.7</v>
      </c>
      <c r="DF259">
        <v>32.9</v>
      </c>
      <c r="EA259">
        <v>31.3</v>
      </c>
      <c r="EC259">
        <v>21.4</v>
      </c>
      <c r="EY259">
        <v>32.4</v>
      </c>
      <c r="EZ259">
        <v>41.9</v>
      </c>
      <c r="FF259">
        <v>18.8</v>
      </c>
      <c r="FI259">
        <v>22.2</v>
      </c>
    </row>
    <row r="260" spans="1:165" x14ac:dyDescent="0.25">
      <c r="A260" s="1">
        <v>25020</v>
      </c>
      <c r="E260">
        <v>40</v>
      </c>
      <c r="R260">
        <v>45.1</v>
      </c>
      <c r="S260">
        <v>37.1</v>
      </c>
      <c r="CC260">
        <v>36.700000000000003</v>
      </c>
      <c r="CE260">
        <v>36</v>
      </c>
      <c r="CU260">
        <v>36.6</v>
      </c>
      <c r="CW260">
        <v>35.5</v>
      </c>
      <c r="CX260">
        <v>30.7</v>
      </c>
      <c r="DF260">
        <v>33</v>
      </c>
      <c r="EA260">
        <v>31.6</v>
      </c>
      <c r="EC260">
        <v>21.5</v>
      </c>
      <c r="EY260">
        <v>32.5</v>
      </c>
      <c r="EZ260">
        <v>41.9</v>
      </c>
      <c r="FF260">
        <v>19</v>
      </c>
      <c r="FI260">
        <v>22.5</v>
      </c>
    </row>
    <row r="261" spans="1:165" x14ac:dyDescent="0.25">
      <c r="A261" s="1">
        <v>25051</v>
      </c>
      <c r="E261">
        <v>40.1</v>
      </c>
      <c r="R261">
        <v>45.2</v>
      </c>
      <c r="S261">
        <v>37.200000000000003</v>
      </c>
      <c r="CC261">
        <v>36.799999999999997</v>
      </c>
      <c r="CE261">
        <v>36</v>
      </c>
      <c r="CU261">
        <v>36.700000000000003</v>
      </c>
      <c r="CW261">
        <v>35.6</v>
      </c>
      <c r="CX261">
        <v>30.7</v>
      </c>
      <c r="DF261">
        <v>33</v>
      </c>
      <c r="EA261">
        <v>31.7</v>
      </c>
      <c r="EC261">
        <v>21.5</v>
      </c>
      <c r="EY261">
        <v>32.5</v>
      </c>
      <c r="EZ261">
        <v>41.8</v>
      </c>
      <c r="FF261">
        <v>19</v>
      </c>
      <c r="FI261">
        <v>22.5</v>
      </c>
    </row>
    <row r="262" spans="1:165" x14ac:dyDescent="0.25">
      <c r="A262" s="1">
        <v>25082</v>
      </c>
      <c r="E262">
        <v>40.700000000000003</v>
      </c>
      <c r="R262">
        <v>45.3</v>
      </c>
      <c r="S262">
        <v>37.299999999999997</v>
      </c>
      <c r="CC262">
        <v>37</v>
      </c>
      <c r="CE262">
        <v>36.1</v>
      </c>
      <c r="CU262">
        <v>36.9</v>
      </c>
      <c r="CW262">
        <v>35.6</v>
      </c>
      <c r="CX262">
        <v>30.8</v>
      </c>
      <c r="DF262">
        <v>33.1</v>
      </c>
      <c r="EA262">
        <v>31.9</v>
      </c>
      <c r="EC262">
        <v>21.6</v>
      </c>
      <c r="EY262">
        <v>32.6</v>
      </c>
      <c r="EZ262">
        <v>41.5</v>
      </c>
      <c r="FF262">
        <v>19</v>
      </c>
      <c r="FI262">
        <v>22.6</v>
      </c>
    </row>
    <row r="263" spans="1:165" x14ac:dyDescent="0.25">
      <c r="A263" s="1">
        <v>25112</v>
      </c>
      <c r="E263">
        <v>40.700000000000003</v>
      </c>
      <c r="R263">
        <v>45.3</v>
      </c>
      <c r="S263">
        <v>37.4</v>
      </c>
      <c r="CC263">
        <v>37</v>
      </c>
      <c r="CE263">
        <v>36.200000000000003</v>
      </c>
      <c r="CU263">
        <v>37</v>
      </c>
      <c r="CW263">
        <v>35.700000000000003</v>
      </c>
      <c r="CX263">
        <v>30.9</v>
      </c>
      <c r="DF263">
        <v>33.200000000000003</v>
      </c>
      <c r="EA263">
        <v>32.1</v>
      </c>
      <c r="EC263">
        <v>21.7</v>
      </c>
      <c r="EY263">
        <v>32.700000000000003</v>
      </c>
      <c r="EZ263">
        <v>41.4</v>
      </c>
      <c r="FF263">
        <v>19.2</v>
      </c>
      <c r="FI263">
        <v>23</v>
      </c>
    </row>
    <row r="264" spans="1:165" x14ac:dyDescent="0.25">
      <c r="A264" s="1">
        <v>25143</v>
      </c>
      <c r="E264">
        <v>40.799999999999997</v>
      </c>
      <c r="R264">
        <v>45.3</v>
      </c>
      <c r="S264">
        <v>37.5</v>
      </c>
      <c r="CC264">
        <v>37.1</v>
      </c>
      <c r="CE264">
        <v>36.200000000000003</v>
      </c>
      <c r="CU264">
        <v>37</v>
      </c>
      <c r="CW264">
        <v>35.700000000000003</v>
      </c>
      <c r="CX264">
        <v>30.9</v>
      </c>
      <c r="DF264">
        <v>33.200000000000003</v>
      </c>
      <c r="EA264">
        <v>32.799999999999997</v>
      </c>
      <c r="EC264">
        <v>21.7</v>
      </c>
      <c r="EY264">
        <v>32.799999999999997</v>
      </c>
      <c r="EZ264">
        <v>41.7</v>
      </c>
      <c r="FF264">
        <v>19.399999999999999</v>
      </c>
      <c r="FI264">
        <v>23.1</v>
      </c>
    </row>
    <row r="265" spans="1:165" x14ac:dyDescent="0.25">
      <c r="A265" s="1">
        <v>25173</v>
      </c>
      <c r="E265">
        <v>40.799999999999997</v>
      </c>
      <c r="R265">
        <v>45.4</v>
      </c>
      <c r="S265">
        <v>37.5</v>
      </c>
      <c r="CC265">
        <v>37.1</v>
      </c>
      <c r="CE265">
        <v>36.299999999999997</v>
      </c>
      <c r="CU265">
        <v>37</v>
      </c>
      <c r="CW265">
        <v>35.799999999999997</v>
      </c>
      <c r="CX265">
        <v>31</v>
      </c>
      <c r="DF265">
        <v>33.4</v>
      </c>
      <c r="EA265">
        <v>32.4</v>
      </c>
      <c r="EC265">
        <v>21.8</v>
      </c>
      <c r="EY265">
        <v>33</v>
      </c>
      <c r="EZ265">
        <v>41.4</v>
      </c>
      <c r="FF265">
        <v>19.399999999999999</v>
      </c>
      <c r="FI265">
        <v>23.2</v>
      </c>
    </row>
    <row r="266" spans="1:165" x14ac:dyDescent="0.25">
      <c r="A266" s="1">
        <v>25204</v>
      </c>
      <c r="E266">
        <v>41</v>
      </c>
      <c r="R266">
        <v>45.3</v>
      </c>
      <c r="S266">
        <v>37.6</v>
      </c>
      <c r="CC266">
        <v>37.200000000000003</v>
      </c>
      <c r="CE266">
        <v>36.299999999999997</v>
      </c>
      <c r="CU266">
        <v>37.200000000000003</v>
      </c>
      <c r="CW266">
        <v>35.799999999999997</v>
      </c>
      <c r="CX266">
        <v>31</v>
      </c>
      <c r="DF266">
        <v>33.6</v>
      </c>
      <c r="EA266">
        <v>32.6</v>
      </c>
      <c r="EB266">
        <v>42.1</v>
      </c>
      <c r="EC266">
        <v>21.7</v>
      </c>
      <c r="EY266">
        <v>33.1</v>
      </c>
      <c r="EZ266">
        <v>41.6</v>
      </c>
      <c r="FF266">
        <v>19.5</v>
      </c>
      <c r="FI266">
        <v>23.4</v>
      </c>
    </row>
    <row r="267" spans="1:165" x14ac:dyDescent="0.25">
      <c r="A267" s="1">
        <v>25235</v>
      </c>
      <c r="E267">
        <v>40.799999999999997</v>
      </c>
      <c r="R267">
        <v>45.4</v>
      </c>
      <c r="S267">
        <v>37.700000000000003</v>
      </c>
      <c r="CC267">
        <v>37.200000000000003</v>
      </c>
      <c r="CE267">
        <v>36.4</v>
      </c>
      <c r="CU267">
        <v>37.1</v>
      </c>
      <c r="CW267">
        <v>35.9</v>
      </c>
      <c r="CX267">
        <v>31</v>
      </c>
      <c r="DF267">
        <v>33.700000000000003</v>
      </c>
      <c r="EA267">
        <v>32.299999999999997</v>
      </c>
      <c r="EB267">
        <v>41.5</v>
      </c>
      <c r="EC267">
        <v>21.7</v>
      </c>
      <c r="EY267">
        <v>33.299999999999997</v>
      </c>
      <c r="EZ267">
        <v>41.9</v>
      </c>
      <c r="FF267">
        <v>19.5</v>
      </c>
      <c r="FI267">
        <v>23.3</v>
      </c>
    </row>
    <row r="268" spans="1:165" x14ac:dyDescent="0.25">
      <c r="A268" s="1">
        <v>25263</v>
      </c>
      <c r="E268">
        <v>41.1</v>
      </c>
      <c r="R268">
        <v>45.6</v>
      </c>
      <c r="S268">
        <v>37.799999999999997</v>
      </c>
      <c r="CC268">
        <v>37.4</v>
      </c>
      <c r="CE268">
        <v>36.5</v>
      </c>
      <c r="CU268">
        <v>37.299999999999997</v>
      </c>
      <c r="CW268">
        <v>36</v>
      </c>
      <c r="CX268">
        <v>31.2</v>
      </c>
      <c r="DF268">
        <v>33.9</v>
      </c>
      <c r="EA268">
        <v>32.700000000000003</v>
      </c>
      <c r="EB268">
        <v>42.3</v>
      </c>
      <c r="EC268">
        <v>21.9</v>
      </c>
      <c r="EY268">
        <v>33.5</v>
      </c>
      <c r="EZ268">
        <v>41.7</v>
      </c>
      <c r="FF268">
        <v>19.8</v>
      </c>
      <c r="FI268">
        <v>23.9</v>
      </c>
    </row>
    <row r="269" spans="1:165" x14ac:dyDescent="0.25">
      <c r="A269" s="1">
        <v>25294</v>
      </c>
      <c r="E269">
        <v>41.5</v>
      </c>
      <c r="R269">
        <v>45.7</v>
      </c>
      <c r="S269">
        <v>37.9</v>
      </c>
      <c r="CC269">
        <v>37.6</v>
      </c>
      <c r="CE269">
        <v>36.6</v>
      </c>
      <c r="CU269">
        <v>37.5</v>
      </c>
      <c r="CW269">
        <v>36.1</v>
      </c>
      <c r="CX269">
        <v>31.2</v>
      </c>
      <c r="DF269">
        <v>33.799999999999997</v>
      </c>
      <c r="EA269">
        <v>33.1</v>
      </c>
      <c r="EB269">
        <v>42.9</v>
      </c>
      <c r="EC269">
        <v>22.1</v>
      </c>
      <c r="EY269">
        <v>33.4</v>
      </c>
      <c r="EZ269">
        <v>42.3</v>
      </c>
      <c r="FF269">
        <v>20.100000000000001</v>
      </c>
      <c r="FI269">
        <v>24.4</v>
      </c>
    </row>
    <row r="270" spans="1:165" x14ac:dyDescent="0.25">
      <c r="A270" s="1">
        <v>25324</v>
      </c>
      <c r="E270">
        <v>42.3</v>
      </c>
      <c r="R270">
        <v>45.7</v>
      </c>
      <c r="S270">
        <v>38</v>
      </c>
      <c r="CC270">
        <v>37.799999999999997</v>
      </c>
      <c r="CE270">
        <v>36.700000000000003</v>
      </c>
      <c r="CU270">
        <v>37.799999999999997</v>
      </c>
      <c r="CW270">
        <v>36.1</v>
      </c>
      <c r="CX270">
        <v>31.3</v>
      </c>
      <c r="DF270">
        <v>33.9</v>
      </c>
      <c r="EA270">
        <v>34</v>
      </c>
      <c r="EB270">
        <v>44.7</v>
      </c>
      <c r="EC270">
        <v>22.3</v>
      </c>
      <c r="EY270">
        <v>33.5</v>
      </c>
      <c r="EZ270">
        <v>42.6</v>
      </c>
      <c r="FF270">
        <v>20.3</v>
      </c>
      <c r="FI270">
        <v>24.8</v>
      </c>
    </row>
    <row r="271" spans="1:165" x14ac:dyDescent="0.25">
      <c r="A271" s="1">
        <v>25355</v>
      </c>
      <c r="E271">
        <v>42.7</v>
      </c>
      <c r="R271">
        <v>45.8</v>
      </c>
      <c r="S271">
        <v>38.1</v>
      </c>
      <c r="CC271">
        <v>38</v>
      </c>
      <c r="CE271">
        <v>36.799999999999997</v>
      </c>
      <c r="CU271">
        <v>38</v>
      </c>
      <c r="CW271">
        <v>36.299999999999997</v>
      </c>
      <c r="CX271">
        <v>31.4</v>
      </c>
      <c r="DF271">
        <v>34</v>
      </c>
      <c r="EA271">
        <v>34.5</v>
      </c>
      <c r="EB271">
        <v>45.2</v>
      </c>
      <c r="EC271">
        <v>22.5</v>
      </c>
      <c r="EY271">
        <v>33.5</v>
      </c>
      <c r="EZ271">
        <v>43.2</v>
      </c>
      <c r="FF271">
        <v>20.5</v>
      </c>
      <c r="FI271">
        <v>25.2</v>
      </c>
    </row>
    <row r="272" spans="1:165" x14ac:dyDescent="0.25">
      <c r="A272" s="1">
        <v>25385</v>
      </c>
      <c r="E272">
        <v>42.5</v>
      </c>
      <c r="R272">
        <v>45.9</v>
      </c>
      <c r="S272">
        <v>38.299999999999997</v>
      </c>
      <c r="CC272">
        <v>38.1</v>
      </c>
      <c r="CE272">
        <v>36.9</v>
      </c>
      <c r="CU272">
        <v>38</v>
      </c>
      <c r="CW272">
        <v>36.4</v>
      </c>
      <c r="CX272">
        <v>31.5</v>
      </c>
      <c r="DF272">
        <v>34</v>
      </c>
      <c r="EA272">
        <v>34.1</v>
      </c>
      <c r="EB272">
        <v>44.5</v>
      </c>
      <c r="EC272">
        <v>22.7</v>
      </c>
      <c r="EY272">
        <v>33.5</v>
      </c>
      <c r="EZ272">
        <v>43.2</v>
      </c>
      <c r="FF272">
        <v>20.8</v>
      </c>
      <c r="FI272">
        <v>25.6</v>
      </c>
    </row>
    <row r="273" spans="1:165" x14ac:dyDescent="0.25">
      <c r="A273" s="1">
        <v>25416</v>
      </c>
      <c r="E273">
        <v>42.8</v>
      </c>
      <c r="R273">
        <v>45.9</v>
      </c>
      <c r="S273">
        <v>38.4</v>
      </c>
      <c r="CC273">
        <v>38.200000000000003</v>
      </c>
      <c r="CE273">
        <v>37</v>
      </c>
      <c r="CU273">
        <v>38.1</v>
      </c>
      <c r="CW273">
        <v>36.4</v>
      </c>
      <c r="CX273">
        <v>31.6</v>
      </c>
      <c r="DF273">
        <v>34.200000000000003</v>
      </c>
      <c r="EA273">
        <v>34.4</v>
      </c>
      <c r="EB273">
        <v>44.8</v>
      </c>
      <c r="EC273">
        <v>22.9</v>
      </c>
      <c r="EY273">
        <v>33.6</v>
      </c>
      <c r="EZ273">
        <v>43.3</v>
      </c>
      <c r="FF273">
        <v>21.1</v>
      </c>
      <c r="FI273">
        <v>26.2</v>
      </c>
    </row>
    <row r="274" spans="1:165" x14ac:dyDescent="0.25">
      <c r="A274" s="1">
        <v>25447</v>
      </c>
      <c r="E274">
        <v>42.9</v>
      </c>
      <c r="R274">
        <v>46</v>
      </c>
      <c r="S274">
        <v>38.5</v>
      </c>
      <c r="CC274">
        <v>38.299999999999997</v>
      </c>
      <c r="CE274">
        <v>37.1</v>
      </c>
      <c r="CU274">
        <v>38.200000000000003</v>
      </c>
      <c r="CW274">
        <v>36.5</v>
      </c>
      <c r="CX274">
        <v>31.7</v>
      </c>
      <c r="DF274">
        <v>34.200000000000003</v>
      </c>
      <c r="EA274">
        <v>34.4</v>
      </c>
      <c r="EB274">
        <v>44.4</v>
      </c>
      <c r="EC274">
        <v>23.1</v>
      </c>
      <c r="EY274">
        <v>33.799999999999997</v>
      </c>
      <c r="EZ274">
        <v>43.4</v>
      </c>
      <c r="FF274">
        <v>21.3</v>
      </c>
      <c r="FI274">
        <v>26.5</v>
      </c>
    </row>
    <row r="275" spans="1:165" x14ac:dyDescent="0.25">
      <c r="A275" s="1">
        <v>25477</v>
      </c>
      <c r="E275">
        <v>43.3</v>
      </c>
      <c r="R275">
        <v>46.2</v>
      </c>
      <c r="S275">
        <v>38.700000000000003</v>
      </c>
      <c r="CC275">
        <v>38.5</v>
      </c>
      <c r="CE275">
        <v>37.200000000000003</v>
      </c>
      <c r="CU275">
        <v>38.5</v>
      </c>
      <c r="CW275">
        <v>36.700000000000003</v>
      </c>
      <c r="CX275">
        <v>31.8</v>
      </c>
      <c r="DF275">
        <v>34.4</v>
      </c>
      <c r="EA275">
        <v>34.799999999999997</v>
      </c>
      <c r="EB275">
        <v>45.2</v>
      </c>
      <c r="EC275">
        <v>23.1</v>
      </c>
      <c r="EY275">
        <v>33.9</v>
      </c>
      <c r="EZ275">
        <v>44</v>
      </c>
      <c r="FF275">
        <v>21.4</v>
      </c>
      <c r="FI275">
        <v>26.5</v>
      </c>
    </row>
    <row r="276" spans="1:165" x14ac:dyDescent="0.25">
      <c r="A276" s="1">
        <v>25508</v>
      </c>
      <c r="E276">
        <v>44.1</v>
      </c>
      <c r="R276">
        <v>46.3</v>
      </c>
      <c r="S276">
        <v>39</v>
      </c>
      <c r="CC276">
        <v>38.799999999999997</v>
      </c>
      <c r="CE276">
        <v>37.4</v>
      </c>
      <c r="CU276">
        <v>38.799999999999997</v>
      </c>
      <c r="CW276">
        <v>36.700000000000003</v>
      </c>
      <c r="CX276">
        <v>31.9</v>
      </c>
      <c r="DF276">
        <v>34.6</v>
      </c>
      <c r="EA276">
        <v>35.200000000000003</v>
      </c>
      <c r="EB276">
        <v>46</v>
      </c>
      <c r="EC276">
        <v>23.2</v>
      </c>
      <c r="EY276">
        <v>34.1</v>
      </c>
      <c r="EZ276">
        <v>44</v>
      </c>
      <c r="FF276">
        <v>21.4</v>
      </c>
      <c r="FI276">
        <v>26.5</v>
      </c>
    </row>
    <row r="277" spans="1:165" x14ac:dyDescent="0.25">
      <c r="A277" s="1">
        <v>25538</v>
      </c>
      <c r="E277">
        <v>44.1</v>
      </c>
      <c r="R277">
        <v>46.4</v>
      </c>
      <c r="S277">
        <v>39.200000000000003</v>
      </c>
      <c r="CC277">
        <v>38.9</v>
      </c>
      <c r="CE277">
        <v>37.5</v>
      </c>
      <c r="CU277">
        <v>38.799999999999997</v>
      </c>
      <c r="CW277">
        <v>36.799999999999997</v>
      </c>
      <c r="CX277">
        <v>32</v>
      </c>
      <c r="DF277">
        <v>34.700000000000003</v>
      </c>
      <c r="EA277">
        <v>35.1</v>
      </c>
      <c r="EB277">
        <v>45.9</v>
      </c>
      <c r="EC277">
        <v>23.3</v>
      </c>
      <c r="EY277">
        <v>34.200000000000003</v>
      </c>
      <c r="EZ277">
        <v>43.7</v>
      </c>
      <c r="FF277">
        <v>21.5</v>
      </c>
      <c r="FI277">
        <v>26.7</v>
      </c>
    </row>
    <row r="278" spans="1:165" x14ac:dyDescent="0.25">
      <c r="A278" s="1">
        <v>25569</v>
      </c>
      <c r="E278">
        <v>44.4</v>
      </c>
      <c r="R278">
        <v>46.4</v>
      </c>
      <c r="S278">
        <v>39.299999999999997</v>
      </c>
      <c r="CC278">
        <v>39.1</v>
      </c>
      <c r="CE278">
        <v>37.6</v>
      </c>
      <c r="CU278">
        <v>39</v>
      </c>
      <c r="CW278">
        <v>36.9</v>
      </c>
      <c r="CX278">
        <v>32.1</v>
      </c>
      <c r="DF278">
        <v>35</v>
      </c>
      <c r="EA278">
        <v>35.1</v>
      </c>
      <c r="EB278">
        <v>45.4</v>
      </c>
      <c r="EC278">
        <v>23.3</v>
      </c>
      <c r="EY278">
        <v>34.4</v>
      </c>
      <c r="EZ278">
        <v>45.5</v>
      </c>
      <c r="FF278">
        <v>21.7</v>
      </c>
      <c r="FI278">
        <v>26.8</v>
      </c>
    </row>
    <row r="279" spans="1:165" x14ac:dyDescent="0.25">
      <c r="A279" s="1">
        <v>25600</v>
      </c>
      <c r="E279">
        <v>44.1</v>
      </c>
      <c r="R279">
        <v>46.6</v>
      </c>
      <c r="S279">
        <v>39.4</v>
      </c>
      <c r="CC279">
        <v>39</v>
      </c>
      <c r="CE279">
        <v>37.700000000000003</v>
      </c>
      <c r="CU279">
        <v>38.9</v>
      </c>
      <c r="CW279">
        <v>37</v>
      </c>
      <c r="CX279">
        <v>32.1</v>
      </c>
      <c r="DF279">
        <v>35</v>
      </c>
      <c r="EA279">
        <v>35.200000000000003</v>
      </c>
      <c r="EB279">
        <v>45.2</v>
      </c>
      <c r="EC279">
        <v>23.6</v>
      </c>
      <c r="EY279">
        <v>34.4</v>
      </c>
      <c r="EZ279">
        <v>45.7</v>
      </c>
      <c r="FF279">
        <v>22</v>
      </c>
      <c r="FI279">
        <v>27.1</v>
      </c>
    </row>
    <row r="280" spans="1:165" x14ac:dyDescent="0.25">
      <c r="A280" s="1">
        <v>25628</v>
      </c>
      <c r="E280">
        <v>44.2</v>
      </c>
      <c r="R280">
        <v>46.7</v>
      </c>
      <c r="S280">
        <v>39.6</v>
      </c>
      <c r="CC280">
        <v>39.1</v>
      </c>
      <c r="CE280">
        <v>37.799999999999997</v>
      </c>
      <c r="CU280">
        <v>39</v>
      </c>
      <c r="CW280">
        <v>37</v>
      </c>
      <c r="CX280">
        <v>32.1</v>
      </c>
      <c r="DF280">
        <v>34.9</v>
      </c>
      <c r="EA280">
        <v>35.6</v>
      </c>
      <c r="EB280">
        <v>46.1</v>
      </c>
      <c r="EC280">
        <v>23.6</v>
      </c>
      <c r="EY280">
        <v>34.4</v>
      </c>
      <c r="EZ280">
        <v>44.3</v>
      </c>
      <c r="FF280">
        <v>22</v>
      </c>
      <c r="FI280">
        <v>27</v>
      </c>
    </row>
    <row r="281" spans="1:165" x14ac:dyDescent="0.25">
      <c r="A281" s="1">
        <v>25659</v>
      </c>
      <c r="E281">
        <v>44</v>
      </c>
      <c r="R281">
        <v>46.7</v>
      </c>
      <c r="S281">
        <v>39.700000000000003</v>
      </c>
      <c r="CC281">
        <v>39.1</v>
      </c>
      <c r="CE281">
        <v>37.799999999999997</v>
      </c>
      <c r="CU281">
        <v>39</v>
      </c>
      <c r="CW281">
        <v>37.1</v>
      </c>
      <c r="CX281">
        <v>32.200000000000003</v>
      </c>
      <c r="DF281">
        <v>35.1</v>
      </c>
      <c r="EA281">
        <v>35.5</v>
      </c>
      <c r="EB281">
        <v>46</v>
      </c>
      <c r="EC281">
        <v>23.8</v>
      </c>
      <c r="EY281">
        <v>34.5</v>
      </c>
      <c r="EZ281">
        <v>44.8</v>
      </c>
      <c r="FF281">
        <v>22.1</v>
      </c>
      <c r="FI281">
        <v>26.8</v>
      </c>
    </row>
    <row r="282" spans="1:165" x14ac:dyDescent="0.25">
      <c r="A282" s="1">
        <v>25689</v>
      </c>
      <c r="E282">
        <v>43.5</v>
      </c>
      <c r="R282">
        <v>46.8</v>
      </c>
      <c r="S282">
        <v>39.799999999999997</v>
      </c>
      <c r="CC282">
        <v>39.1</v>
      </c>
      <c r="CE282">
        <v>38</v>
      </c>
      <c r="CU282">
        <v>38.9</v>
      </c>
      <c r="CW282">
        <v>37.200000000000003</v>
      </c>
      <c r="CX282">
        <v>32.299999999999997</v>
      </c>
      <c r="DF282">
        <v>35.200000000000003</v>
      </c>
      <c r="EA282">
        <v>35</v>
      </c>
      <c r="EB282">
        <v>45</v>
      </c>
      <c r="EC282">
        <v>23.8</v>
      </c>
      <c r="EY282">
        <v>34.700000000000003</v>
      </c>
      <c r="EZ282">
        <v>44.5</v>
      </c>
      <c r="FF282">
        <v>22.2</v>
      </c>
      <c r="FI282">
        <v>26.8</v>
      </c>
    </row>
    <row r="283" spans="1:165" x14ac:dyDescent="0.25">
      <c r="A283" s="1">
        <v>25720</v>
      </c>
      <c r="E283">
        <v>43.7</v>
      </c>
      <c r="R283">
        <v>46.9</v>
      </c>
      <c r="S283">
        <v>39.9</v>
      </c>
      <c r="CC283">
        <v>39.200000000000003</v>
      </c>
      <c r="CE283">
        <v>38</v>
      </c>
      <c r="CU283">
        <v>39</v>
      </c>
      <c r="CW283">
        <v>37.200000000000003</v>
      </c>
      <c r="CX283">
        <v>32.299999999999997</v>
      </c>
      <c r="DF283">
        <v>35.299999999999997</v>
      </c>
      <c r="EA283">
        <v>35</v>
      </c>
      <c r="EB283">
        <v>44.7</v>
      </c>
      <c r="EC283">
        <v>23.9</v>
      </c>
      <c r="EY283">
        <v>34.799999999999997</v>
      </c>
      <c r="EZ283">
        <v>44.7</v>
      </c>
      <c r="FF283">
        <v>22.3</v>
      </c>
      <c r="FI283">
        <v>26.6</v>
      </c>
    </row>
    <row r="284" spans="1:165" x14ac:dyDescent="0.25">
      <c r="A284" s="1">
        <v>25750</v>
      </c>
      <c r="E284">
        <v>43.8</v>
      </c>
      <c r="R284">
        <v>47</v>
      </c>
      <c r="S284">
        <v>40</v>
      </c>
      <c r="CC284">
        <v>39.200000000000003</v>
      </c>
      <c r="CE284">
        <v>38.1</v>
      </c>
      <c r="CU284">
        <v>39</v>
      </c>
      <c r="CW284">
        <v>37.299999999999997</v>
      </c>
      <c r="CX284">
        <v>32.4</v>
      </c>
      <c r="DF284">
        <v>35.5</v>
      </c>
      <c r="EA284">
        <v>35.1</v>
      </c>
      <c r="EB284">
        <v>45.3</v>
      </c>
      <c r="EC284">
        <v>23.8</v>
      </c>
      <c r="EY284">
        <v>34.9</v>
      </c>
      <c r="EZ284">
        <v>45.7</v>
      </c>
      <c r="FF284">
        <v>22.2</v>
      </c>
      <c r="FI284">
        <v>26.2</v>
      </c>
    </row>
    <row r="285" spans="1:165" x14ac:dyDescent="0.25">
      <c r="A285" s="1">
        <v>25781</v>
      </c>
      <c r="E285">
        <v>43.3</v>
      </c>
      <c r="R285">
        <v>47.1</v>
      </c>
      <c r="S285">
        <v>40.200000000000003</v>
      </c>
      <c r="CC285">
        <v>39.200000000000003</v>
      </c>
      <c r="CE285">
        <v>38.200000000000003</v>
      </c>
      <c r="CU285">
        <v>39</v>
      </c>
      <c r="CW285">
        <v>37.5</v>
      </c>
      <c r="CX285">
        <v>32.6</v>
      </c>
      <c r="DF285">
        <v>35.5</v>
      </c>
      <c r="EA285">
        <v>34.700000000000003</v>
      </c>
      <c r="EB285">
        <v>44.8</v>
      </c>
      <c r="EC285">
        <v>23.6</v>
      </c>
      <c r="EY285">
        <v>34.9</v>
      </c>
      <c r="EZ285">
        <v>46</v>
      </c>
      <c r="FF285">
        <v>22</v>
      </c>
      <c r="FI285">
        <v>25.6</v>
      </c>
    </row>
    <row r="286" spans="1:165" x14ac:dyDescent="0.25">
      <c r="A286" s="1">
        <v>25812</v>
      </c>
      <c r="E286">
        <v>44.1</v>
      </c>
      <c r="R286">
        <v>47.4</v>
      </c>
      <c r="S286">
        <v>40.299999999999997</v>
      </c>
      <c r="CC286">
        <v>39.6</v>
      </c>
      <c r="CE286">
        <v>38.4</v>
      </c>
      <c r="CU286">
        <v>39.4</v>
      </c>
      <c r="CW286">
        <v>37.6</v>
      </c>
      <c r="CX286">
        <v>32.700000000000003</v>
      </c>
      <c r="DF286">
        <v>35.6</v>
      </c>
      <c r="EA286">
        <v>35.5</v>
      </c>
      <c r="EB286">
        <v>45.7</v>
      </c>
      <c r="EC286">
        <v>23.9</v>
      </c>
      <c r="EY286">
        <v>35</v>
      </c>
      <c r="EZ286">
        <v>46.6</v>
      </c>
      <c r="FF286">
        <v>22.2</v>
      </c>
      <c r="FI286">
        <v>25.9</v>
      </c>
    </row>
    <row r="287" spans="1:165" x14ac:dyDescent="0.25">
      <c r="A287" s="1">
        <v>25842</v>
      </c>
      <c r="E287">
        <v>43.6</v>
      </c>
      <c r="R287">
        <v>48.1</v>
      </c>
      <c r="S287">
        <v>40.799999999999997</v>
      </c>
      <c r="CC287">
        <v>39.6</v>
      </c>
      <c r="CE287">
        <v>38.700000000000003</v>
      </c>
      <c r="CU287">
        <v>39.299999999999997</v>
      </c>
      <c r="CW287">
        <v>37.9</v>
      </c>
      <c r="CX287">
        <v>32.700000000000003</v>
      </c>
      <c r="DF287">
        <v>35.799999999999997</v>
      </c>
      <c r="EA287">
        <v>35.5</v>
      </c>
      <c r="EB287">
        <v>45.6</v>
      </c>
      <c r="EC287">
        <v>24.2</v>
      </c>
      <c r="EY287">
        <v>35.200000000000003</v>
      </c>
      <c r="EZ287">
        <v>46.6</v>
      </c>
      <c r="FF287">
        <v>22.6</v>
      </c>
      <c r="FI287">
        <v>26.1</v>
      </c>
    </row>
    <row r="288" spans="1:165" x14ac:dyDescent="0.25">
      <c r="A288" s="1">
        <v>25873</v>
      </c>
      <c r="E288">
        <v>43.8</v>
      </c>
      <c r="R288">
        <v>48.2</v>
      </c>
      <c r="S288">
        <v>41</v>
      </c>
      <c r="CC288">
        <v>39.799999999999997</v>
      </c>
      <c r="CE288">
        <v>38.9</v>
      </c>
      <c r="CU288">
        <v>39.5</v>
      </c>
      <c r="CW288">
        <v>38</v>
      </c>
      <c r="CX288">
        <v>32.9</v>
      </c>
      <c r="DF288">
        <v>35.9</v>
      </c>
      <c r="EA288">
        <v>35.1</v>
      </c>
      <c r="EB288">
        <v>45</v>
      </c>
      <c r="EC288">
        <v>23.9</v>
      </c>
      <c r="EY288">
        <v>35.200000000000003</v>
      </c>
      <c r="EZ288">
        <v>46.8</v>
      </c>
      <c r="FF288">
        <v>22.2</v>
      </c>
      <c r="FI288">
        <v>25.2</v>
      </c>
    </row>
    <row r="289" spans="1:165" x14ac:dyDescent="0.25">
      <c r="A289" s="1">
        <v>25903</v>
      </c>
      <c r="E289">
        <v>43</v>
      </c>
      <c r="R289">
        <v>48.2</v>
      </c>
      <c r="S289">
        <v>41.1</v>
      </c>
      <c r="CC289">
        <v>39.799999999999997</v>
      </c>
      <c r="CE289">
        <v>39.1</v>
      </c>
      <c r="CU289">
        <v>39.4</v>
      </c>
      <c r="CW289">
        <v>38.299999999999997</v>
      </c>
      <c r="CX289">
        <v>33.200000000000003</v>
      </c>
      <c r="DF289">
        <v>35.9</v>
      </c>
      <c r="EA289">
        <v>34.5</v>
      </c>
      <c r="EB289">
        <v>43.9</v>
      </c>
      <c r="EC289">
        <v>24.2</v>
      </c>
      <c r="EY289">
        <v>35.299999999999997</v>
      </c>
      <c r="EZ289">
        <v>45.9</v>
      </c>
      <c r="FF289">
        <v>22.6</v>
      </c>
      <c r="FI289">
        <v>25.8</v>
      </c>
    </row>
    <row r="290" spans="1:165" x14ac:dyDescent="0.25">
      <c r="A290" s="1">
        <v>25934</v>
      </c>
      <c r="E290">
        <v>43.2</v>
      </c>
      <c r="R290">
        <v>48.4</v>
      </c>
      <c r="S290">
        <v>41.3</v>
      </c>
      <c r="CC290">
        <v>39.9</v>
      </c>
      <c r="CE290">
        <v>39.299999999999997</v>
      </c>
      <c r="CU290">
        <v>39.5</v>
      </c>
      <c r="CW290">
        <v>38.5</v>
      </c>
      <c r="CX290">
        <v>33.4</v>
      </c>
      <c r="DF290">
        <v>36</v>
      </c>
      <c r="EA290">
        <v>34.799999999999997</v>
      </c>
      <c r="EB290">
        <v>44.2</v>
      </c>
      <c r="EC290">
        <v>24.2</v>
      </c>
      <c r="EY290">
        <v>35.4</v>
      </c>
      <c r="EZ290">
        <v>46.1</v>
      </c>
      <c r="FF290">
        <v>22.7</v>
      </c>
      <c r="FI290">
        <v>25.9</v>
      </c>
    </row>
    <row r="291" spans="1:165" x14ac:dyDescent="0.25">
      <c r="A291" s="1">
        <v>25965</v>
      </c>
      <c r="E291">
        <v>43.6</v>
      </c>
      <c r="R291">
        <v>48.6</v>
      </c>
      <c r="S291">
        <v>41.4</v>
      </c>
      <c r="CC291">
        <v>40.1</v>
      </c>
      <c r="CE291">
        <v>39.299999999999997</v>
      </c>
      <c r="CU291">
        <v>39.700000000000003</v>
      </c>
      <c r="CW291">
        <v>38.5</v>
      </c>
      <c r="CX291">
        <v>33.299999999999997</v>
      </c>
      <c r="DF291">
        <v>36.1</v>
      </c>
      <c r="EA291">
        <v>35.9</v>
      </c>
      <c r="EB291">
        <v>46.1</v>
      </c>
      <c r="EC291">
        <v>24.3</v>
      </c>
      <c r="EY291">
        <v>35.5</v>
      </c>
      <c r="EZ291">
        <v>46.3</v>
      </c>
      <c r="FF291">
        <v>22.7</v>
      </c>
      <c r="FI291">
        <v>25.8</v>
      </c>
    </row>
    <row r="292" spans="1:165" x14ac:dyDescent="0.25">
      <c r="A292" s="1">
        <v>25993</v>
      </c>
      <c r="E292">
        <v>43.9</v>
      </c>
      <c r="R292">
        <v>48.6</v>
      </c>
      <c r="S292">
        <v>41.5</v>
      </c>
      <c r="CC292">
        <v>40.200000000000003</v>
      </c>
      <c r="CE292">
        <v>39.299999999999997</v>
      </c>
      <c r="CU292">
        <v>39.799999999999997</v>
      </c>
      <c r="CW292">
        <v>38.5</v>
      </c>
      <c r="CX292">
        <v>33.299999999999997</v>
      </c>
      <c r="DF292">
        <v>36.299999999999997</v>
      </c>
      <c r="EA292">
        <v>35.4</v>
      </c>
      <c r="EB292">
        <v>45.3</v>
      </c>
      <c r="EC292">
        <v>24.2</v>
      </c>
      <c r="EY292">
        <v>35.700000000000003</v>
      </c>
      <c r="EZ292">
        <v>46.9</v>
      </c>
      <c r="FF292">
        <v>22.6</v>
      </c>
      <c r="FI292">
        <v>25.4</v>
      </c>
    </row>
    <row r="293" spans="1:165" x14ac:dyDescent="0.25">
      <c r="A293" s="1">
        <v>26024</v>
      </c>
      <c r="E293">
        <v>44.4</v>
      </c>
      <c r="R293">
        <v>48.7</v>
      </c>
      <c r="S293">
        <v>41.6</v>
      </c>
      <c r="CC293">
        <v>40.299999999999997</v>
      </c>
      <c r="CE293">
        <v>39.299999999999997</v>
      </c>
      <c r="CU293">
        <v>40</v>
      </c>
      <c r="CW293">
        <v>38.4</v>
      </c>
      <c r="CX293">
        <v>33.200000000000003</v>
      </c>
      <c r="DF293">
        <v>36.299999999999997</v>
      </c>
      <c r="EA293">
        <v>36</v>
      </c>
      <c r="EB293">
        <v>46.4</v>
      </c>
      <c r="EC293">
        <v>24.5</v>
      </c>
      <c r="EY293">
        <v>35.799999999999997</v>
      </c>
      <c r="EZ293">
        <v>46.4</v>
      </c>
      <c r="FF293">
        <v>22.9</v>
      </c>
      <c r="FI293">
        <v>25.8</v>
      </c>
    </row>
    <row r="294" spans="1:165" x14ac:dyDescent="0.25">
      <c r="A294" s="1">
        <v>26054</v>
      </c>
      <c r="E294">
        <v>44.7</v>
      </c>
      <c r="R294">
        <v>48.8</v>
      </c>
      <c r="S294">
        <v>41.7</v>
      </c>
      <c r="CC294">
        <v>40.5</v>
      </c>
      <c r="CE294">
        <v>39.5</v>
      </c>
      <c r="CU294">
        <v>40.1</v>
      </c>
      <c r="CW294">
        <v>38.5</v>
      </c>
      <c r="CX294">
        <v>33.299999999999997</v>
      </c>
      <c r="DF294">
        <v>36.5</v>
      </c>
      <c r="EA294">
        <v>36</v>
      </c>
      <c r="EB294">
        <v>46.3</v>
      </c>
      <c r="EC294">
        <v>24.4</v>
      </c>
      <c r="EY294">
        <v>35.9</v>
      </c>
      <c r="EZ294">
        <v>46.9</v>
      </c>
      <c r="FF294">
        <v>22.9</v>
      </c>
      <c r="FI294">
        <v>25.7</v>
      </c>
    </row>
    <row r="295" spans="1:165" x14ac:dyDescent="0.25">
      <c r="A295" s="1">
        <v>26085</v>
      </c>
      <c r="E295">
        <v>45</v>
      </c>
      <c r="R295">
        <v>48.9</v>
      </c>
      <c r="S295">
        <v>41.7</v>
      </c>
      <c r="CC295">
        <v>40.6</v>
      </c>
      <c r="CE295">
        <v>39.5</v>
      </c>
      <c r="CU295">
        <v>40.299999999999997</v>
      </c>
      <c r="CW295">
        <v>38.6</v>
      </c>
      <c r="CX295">
        <v>33.4</v>
      </c>
      <c r="DF295">
        <v>36.700000000000003</v>
      </c>
      <c r="EA295">
        <v>36.200000000000003</v>
      </c>
      <c r="EB295">
        <v>46.4</v>
      </c>
      <c r="EC295">
        <v>24.6</v>
      </c>
      <c r="EY295">
        <v>36.1</v>
      </c>
      <c r="EZ295">
        <v>47.2</v>
      </c>
      <c r="FF295">
        <v>22.9</v>
      </c>
      <c r="FI295">
        <v>25.6</v>
      </c>
    </row>
    <row r="296" spans="1:165" x14ac:dyDescent="0.25">
      <c r="A296" s="1">
        <v>26115</v>
      </c>
      <c r="E296">
        <v>44.1</v>
      </c>
      <c r="R296">
        <v>49</v>
      </c>
      <c r="S296">
        <v>41.9</v>
      </c>
      <c r="CC296">
        <v>40.4</v>
      </c>
      <c r="CE296">
        <v>39.700000000000003</v>
      </c>
      <c r="CU296">
        <v>40.1</v>
      </c>
      <c r="CW296">
        <v>38.799999999999997</v>
      </c>
      <c r="CX296">
        <v>33.5</v>
      </c>
      <c r="DF296">
        <v>36.9</v>
      </c>
      <c r="EA296">
        <v>35.9</v>
      </c>
      <c r="EB296">
        <v>45.8</v>
      </c>
      <c r="EC296">
        <v>24.7</v>
      </c>
      <c r="EY296">
        <v>36.4</v>
      </c>
      <c r="EZ296">
        <v>47.5</v>
      </c>
      <c r="FF296">
        <v>23.1</v>
      </c>
      <c r="FI296">
        <v>25.9</v>
      </c>
    </row>
    <row r="297" spans="1:165" x14ac:dyDescent="0.25">
      <c r="A297" s="1">
        <v>26146</v>
      </c>
      <c r="E297">
        <v>44.7</v>
      </c>
      <c r="R297">
        <v>49.1</v>
      </c>
      <c r="S297">
        <v>42</v>
      </c>
      <c r="CC297">
        <v>40.700000000000003</v>
      </c>
      <c r="CE297">
        <v>39.799999999999997</v>
      </c>
      <c r="CU297">
        <v>40.4</v>
      </c>
      <c r="CW297">
        <v>38.799999999999997</v>
      </c>
      <c r="CX297">
        <v>33.6</v>
      </c>
      <c r="DF297">
        <v>37.200000000000003</v>
      </c>
      <c r="EA297">
        <v>35.799999999999997</v>
      </c>
      <c r="EB297">
        <v>45.9</v>
      </c>
      <c r="EC297">
        <v>24.6</v>
      </c>
      <c r="EY297">
        <v>36.700000000000003</v>
      </c>
      <c r="EZ297">
        <v>47.2</v>
      </c>
      <c r="FF297">
        <v>23</v>
      </c>
      <c r="FI297">
        <v>25.6</v>
      </c>
    </row>
    <row r="298" spans="1:165" x14ac:dyDescent="0.25">
      <c r="A298" s="1">
        <v>26177</v>
      </c>
      <c r="E298">
        <v>44.5</v>
      </c>
      <c r="R298">
        <v>49.1</v>
      </c>
      <c r="S298">
        <v>41.9</v>
      </c>
      <c r="CC298">
        <v>40.700000000000003</v>
      </c>
      <c r="CE298">
        <v>39.799999999999997</v>
      </c>
      <c r="CU298">
        <v>40.299999999999997</v>
      </c>
      <c r="CW298">
        <v>38.9</v>
      </c>
      <c r="CX298">
        <v>33.700000000000003</v>
      </c>
      <c r="DF298">
        <v>37.200000000000003</v>
      </c>
      <c r="EA298">
        <v>35.700000000000003</v>
      </c>
      <c r="EB298">
        <v>45</v>
      </c>
      <c r="EC298">
        <v>24.9</v>
      </c>
      <c r="EY298">
        <v>36.700000000000003</v>
      </c>
      <c r="EZ298">
        <v>46.5</v>
      </c>
      <c r="FF298">
        <v>23.1</v>
      </c>
      <c r="FI298">
        <v>25.8</v>
      </c>
    </row>
    <row r="299" spans="1:165" x14ac:dyDescent="0.25">
      <c r="A299" s="1">
        <v>26207</v>
      </c>
      <c r="E299">
        <v>44.9</v>
      </c>
      <c r="R299">
        <v>48.9</v>
      </c>
      <c r="S299">
        <v>41.8</v>
      </c>
      <c r="CC299">
        <v>40.700000000000003</v>
      </c>
      <c r="CE299">
        <v>39.700000000000003</v>
      </c>
      <c r="CU299">
        <v>40.4</v>
      </c>
      <c r="CW299">
        <v>38.9</v>
      </c>
      <c r="CX299">
        <v>33.700000000000003</v>
      </c>
      <c r="DF299">
        <v>37.1</v>
      </c>
      <c r="EA299">
        <v>36.4</v>
      </c>
      <c r="EB299">
        <v>46.4</v>
      </c>
      <c r="EC299">
        <v>25.1</v>
      </c>
      <c r="EY299">
        <v>36.700000000000003</v>
      </c>
      <c r="EZ299">
        <v>46.4</v>
      </c>
      <c r="FF299">
        <v>23.2</v>
      </c>
      <c r="FI299">
        <v>25.9</v>
      </c>
    </row>
    <row r="300" spans="1:165" x14ac:dyDescent="0.25">
      <c r="A300" s="1">
        <v>26238</v>
      </c>
      <c r="E300">
        <v>45.2</v>
      </c>
      <c r="R300">
        <v>49</v>
      </c>
      <c r="S300">
        <v>41.8</v>
      </c>
      <c r="CC300">
        <v>40.799999999999997</v>
      </c>
      <c r="CE300">
        <v>39.700000000000003</v>
      </c>
      <c r="CU300">
        <v>40.6</v>
      </c>
      <c r="CW300">
        <v>38.9</v>
      </c>
      <c r="CX300">
        <v>33.700000000000003</v>
      </c>
      <c r="DF300">
        <v>37.200000000000003</v>
      </c>
      <c r="EA300">
        <v>37</v>
      </c>
      <c r="EB300">
        <v>47.4</v>
      </c>
      <c r="EC300">
        <v>25.2</v>
      </c>
      <c r="EY300">
        <v>36.700000000000003</v>
      </c>
      <c r="EZ300">
        <v>46.4</v>
      </c>
      <c r="FF300">
        <v>23</v>
      </c>
      <c r="FI300">
        <v>25.8</v>
      </c>
    </row>
    <row r="301" spans="1:165" x14ac:dyDescent="0.25">
      <c r="A301" s="1">
        <v>26268</v>
      </c>
      <c r="E301">
        <v>45.7</v>
      </c>
      <c r="R301">
        <v>49.5</v>
      </c>
      <c r="S301">
        <v>42.1</v>
      </c>
      <c r="CC301">
        <v>41.1</v>
      </c>
      <c r="CE301">
        <v>40</v>
      </c>
      <c r="CU301">
        <v>40.9</v>
      </c>
      <c r="CW301">
        <v>39.1</v>
      </c>
      <c r="CX301">
        <v>33.799999999999997</v>
      </c>
      <c r="DF301">
        <v>37.4</v>
      </c>
      <c r="EA301">
        <v>37.200000000000003</v>
      </c>
      <c r="EB301">
        <v>47.6</v>
      </c>
      <c r="EC301">
        <v>25.6</v>
      </c>
      <c r="EY301">
        <v>37</v>
      </c>
      <c r="EZ301">
        <v>46.1</v>
      </c>
      <c r="FF301">
        <v>23.4</v>
      </c>
      <c r="FI301">
        <v>26.1</v>
      </c>
    </row>
    <row r="302" spans="1:165" x14ac:dyDescent="0.25">
      <c r="A302" s="1">
        <v>26299</v>
      </c>
      <c r="E302">
        <v>45.5</v>
      </c>
      <c r="R302">
        <v>49.6</v>
      </c>
      <c r="S302">
        <v>42.3</v>
      </c>
      <c r="CC302">
        <v>41</v>
      </c>
      <c r="CE302">
        <v>40</v>
      </c>
      <c r="CU302">
        <v>40.700000000000003</v>
      </c>
      <c r="CW302">
        <v>39</v>
      </c>
      <c r="CX302">
        <v>33.6</v>
      </c>
      <c r="DF302">
        <v>37.5</v>
      </c>
      <c r="EA302">
        <v>37.799999999999997</v>
      </c>
      <c r="EB302">
        <v>48.4</v>
      </c>
      <c r="EC302">
        <v>25.8</v>
      </c>
      <c r="EY302">
        <v>37.1</v>
      </c>
      <c r="EZ302">
        <v>46.1</v>
      </c>
      <c r="FF302">
        <v>23.5</v>
      </c>
      <c r="FI302">
        <v>26.1</v>
      </c>
    </row>
    <row r="303" spans="1:165" x14ac:dyDescent="0.25">
      <c r="A303" s="1">
        <v>26330</v>
      </c>
      <c r="E303">
        <v>45.9</v>
      </c>
      <c r="R303">
        <v>49.8</v>
      </c>
      <c r="S303">
        <v>42.5</v>
      </c>
      <c r="CC303">
        <v>41.3</v>
      </c>
      <c r="CE303">
        <v>40</v>
      </c>
      <c r="CU303">
        <v>40.9</v>
      </c>
      <c r="CW303">
        <v>39.1</v>
      </c>
      <c r="CX303">
        <v>33.6</v>
      </c>
      <c r="DF303">
        <v>37.700000000000003</v>
      </c>
      <c r="EA303">
        <v>38.1</v>
      </c>
      <c r="EB303">
        <v>48.9</v>
      </c>
      <c r="EC303">
        <v>26</v>
      </c>
      <c r="EY303">
        <v>37.299999999999997</v>
      </c>
      <c r="EZ303">
        <v>46.7</v>
      </c>
      <c r="FF303">
        <v>23.5</v>
      </c>
      <c r="FI303">
        <v>26.1</v>
      </c>
    </row>
    <row r="304" spans="1:165" x14ac:dyDescent="0.25">
      <c r="A304" s="1">
        <v>26359</v>
      </c>
      <c r="E304">
        <v>45.7</v>
      </c>
      <c r="R304">
        <v>49.9</v>
      </c>
      <c r="S304">
        <v>42.6</v>
      </c>
      <c r="CC304">
        <v>41.3</v>
      </c>
      <c r="CE304">
        <v>40.1</v>
      </c>
      <c r="CU304">
        <v>40.9</v>
      </c>
      <c r="CW304">
        <v>39.200000000000003</v>
      </c>
      <c r="CX304">
        <v>33.700000000000003</v>
      </c>
      <c r="DF304">
        <v>37.799999999999997</v>
      </c>
      <c r="EA304">
        <v>38.1</v>
      </c>
      <c r="EB304">
        <v>48.4</v>
      </c>
      <c r="EC304">
        <v>26.4</v>
      </c>
      <c r="EY304">
        <v>37.299999999999997</v>
      </c>
      <c r="EZ304">
        <v>47.6</v>
      </c>
      <c r="FF304">
        <v>23.9</v>
      </c>
      <c r="FI304">
        <v>26.7</v>
      </c>
    </row>
    <row r="305" spans="1:165" x14ac:dyDescent="0.25">
      <c r="A305" s="1">
        <v>26390</v>
      </c>
      <c r="E305">
        <v>45.7</v>
      </c>
      <c r="R305">
        <v>49.9</v>
      </c>
      <c r="S305">
        <v>42.7</v>
      </c>
      <c r="CC305">
        <v>41.3</v>
      </c>
      <c r="CE305">
        <v>40.200000000000003</v>
      </c>
      <c r="CU305">
        <v>40.9</v>
      </c>
      <c r="CW305">
        <v>39.200000000000003</v>
      </c>
      <c r="CX305">
        <v>33.799999999999997</v>
      </c>
      <c r="DF305">
        <v>37.9</v>
      </c>
      <c r="EA305">
        <v>38.700000000000003</v>
      </c>
      <c r="EB305">
        <v>49.4</v>
      </c>
      <c r="EC305">
        <v>26.6</v>
      </c>
      <c r="EY305">
        <v>37.299999999999997</v>
      </c>
      <c r="EZ305">
        <v>48</v>
      </c>
      <c r="FF305">
        <v>23.8</v>
      </c>
      <c r="FI305">
        <v>26.6</v>
      </c>
    </row>
    <row r="306" spans="1:165" x14ac:dyDescent="0.25">
      <c r="A306" s="1">
        <v>26420</v>
      </c>
      <c r="E306">
        <v>46.3</v>
      </c>
      <c r="R306">
        <v>49.9</v>
      </c>
      <c r="S306">
        <v>42.8</v>
      </c>
      <c r="CC306">
        <v>41.5</v>
      </c>
      <c r="CE306">
        <v>40.299999999999997</v>
      </c>
      <c r="CU306">
        <v>41.1</v>
      </c>
      <c r="CW306">
        <v>39.299999999999997</v>
      </c>
      <c r="CX306">
        <v>33.9</v>
      </c>
      <c r="DF306">
        <v>38</v>
      </c>
      <c r="EA306">
        <v>39.299999999999997</v>
      </c>
      <c r="EB306">
        <v>50.1</v>
      </c>
      <c r="EC306">
        <v>26.9</v>
      </c>
      <c r="EY306">
        <v>37.4</v>
      </c>
      <c r="EZ306">
        <v>48.5</v>
      </c>
      <c r="FF306">
        <v>24</v>
      </c>
      <c r="FI306">
        <v>26.9</v>
      </c>
    </row>
    <row r="307" spans="1:165" x14ac:dyDescent="0.25">
      <c r="A307" s="1">
        <v>26451</v>
      </c>
      <c r="E307">
        <v>46.8</v>
      </c>
      <c r="R307">
        <v>50</v>
      </c>
      <c r="S307">
        <v>42.8</v>
      </c>
      <c r="CC307">
        <v>41.7</v>
      </c>
      <c r="CE307">
        <v>40.299999999999997</v>
      </c>
      <c r="CU307">
        <v>41.4</v>
      </c>
      <c r="CW307">
        <v>39.4</v>
      </c>
      <c r="CX307">
        <v>33.9</v>
      </c>
      <c r="DF307">
        <v>38</v>
      </c>
      <c r="EA307">
        <v>39.4</v>
      </c>
      <c r="EB307">
        <v>50.4</v>
      </c>
      <c r="EC307">
        <v>27</v>
      </c>
      <c r="EY307">
        <v>37.5</v>
      </c>
      <c r="EZ307">
        <v>48.1</v>
      </c>
      <c r="FF307">
        <v>24.1</v>
      </c>
      <c r="FI307">
        <v>27.1</v>
      </c>
    </row>
    <row r="308" spans="1:165" x14ac:dyDescent="0.25">
      <c r="A308" s="1">
        <v>26481</v>
      </c>
      <c r="E308">
        <v>47.1</v>
      </c>
      <c r="R308">
        <v>50.1</v>
      </c>
      <c r="S308">
        <v>42.9</v>
      </c>
      <c r="CC308">
        <v>41.8</v>
      </c>
      <c r="CE308">
        <v>40.4</v>
      </c>
      <c r="CU308">
        <v>41.6</v>
      </c>
      <c r="CW308">
        <v>39.5</v>
      </c>
      <c r="CX308">
        <v>34</v>
      </c>
      <c r="DF308">
        <v>38.1</v>
      </c>
      <c r="EA308">
        <v>40</v>
      </c>
      <c r="EB308">
        <v>51.5</v>
      </c>
      <c r="EC308">
        <v>27.1</v>
      </c>
      <c r="EY308">
        <v>37.6</v>
      </c>
      <c r="EZ308">
        <v>48.9</v>
      </c>
      <c r="FF308">
        <v>24.3</v>
      </c>
      <c r="FI308">
        <v>27.5</v>
      </c>
    </row>
    <row r="309" spans="1:165" x14ac:dyDescent="0.25">
      <c r="A309" s="1">
        <v>26512</v>
      </c>
      <c r="E309">
        <v>47.3</v>
      </c>
      <c r="R309">
        <v>50.4</v>
      </c>
      <c r="S309">
        <v>42.9</v>
      </c>
      <c r="CC309">
        <v>42</v>
      </c>
      <c r="CE309">
        <v>40.6</v>
      </c>
      <c r="CU309">
        <v>41.7</v>
      </c>
      <c r="CW309">
        <v>39.6</v>
      </c>
      <c r="CX309">
        <v>34.1</v>
      </c>
      <c r="DF309">
        <v>38.200000000000003</v>
      </c>
      <c r="EA309">
        <v>40.299999999999997</v>
      </c>
      <c r="EB309">
        <v>52.2</v>
      </c>
      <c r="EC309">
        <v>27.2</v>
      </c>
      <c r="EY309">
        <v>37.700000000000003</v>
      </c>
      <c r="EZ309">
        <v>48.2</v>
      </c>
      <c r="FF309">
        <v>24.7</v>
      </c>
      <c r="FI309">
        <v>28.1</v>
      </c>
    </row>
    <row r="310" spans="1:165" x14ac:dyDescent="0.25">
      <c r="A310" s="1">
        <v>26543</v>
      </c>
      <c r="E310">
        <v>47.8</v>
      </c>
      <c r="R310">
        <v>50.6</v>
      </c>
      <c r="S310">
        <v>43</v>
      </c>
      <c r="CC310">
        <v>42.2</v>
      </c>
      <c r="CE310">
        <v>40.700000000000003</v>
      </c>
      <c r="CU310">
        <v>42</v>
      </c>
      <c r="CW310">
        <v>39.799999999999997</v>
      </c>
      <c r="CX310">
        <v>34.299999999999997</v>
      </c>
      <c r="DF310">
        <v>38.5</v>
      </c>
      <c r="EA310">
        <v>40.5</v>
      </c>
      <c r="EB310">
        <v>52.4</v>
      </c>
      <c r="EC310">
        <v>27.1</v>
      </c>
      <c r="EY310">
        <v>37.9</v>
      </c>
      <c r="EZ310">
        <v>49.9</v>
      </c>
      <c r="FF310">
        <v>24.8</v>
      </c>
      <c r="FI310">
        <v>28.3</v>
      </c>
    </row>
    <row r="311" spans="1:165" x14ac:dyDescent="0.25">
      <c r="A311" s="1">
        <v>26573</v>
      </c>
      <c r="E311">
        <v>47.6</v>
      </c>
      <c r="R311">
        <v>49.7</v>
      </c>
      <c r="S311">
        <v>42.8</v>
      </c>
      <c r="CC311">
        <v>42</v>
      </c>
      <c r="CE311">
        <v>40.5</v>
      </c>
      <c r="CU311">
        <v>41.9</v>
      </c>
      <c r="CW311">
        <v>39.6</v>
      </c>
      <c r="CX311">
        <v>34.4</v>
      </c>
      <c r="DF311">
        <v>38.700000000000003</v>
      </c>
      <c r="EA311">
        <v>40.9</v>
      </c>
      <c r="EB311">
        <v>53</v>
      </c>
      <c r="EC311">
        <v>27.3</v>
      </c>
      <c r="EY311">
        <v>38.1</v>
      </c>
      <c r="EZ311">
        <v>50.6</v>
      </c>
      <c r="FF311">
        <v>25.2</v>
      </c>
      <c r="FI311">
        <v>28.8</v>
      </c>
    </row>
    <row r="312" spans="1:165" x14ac:dyDescent="0.25">
      <c r="A312" s="1">
        <v>26604</v>
      </c>
      <c r="E312">
        <v>48.3</v>
      </c>
      <c r="R312">
        <v>49.7</v>
      </c>
      <c r="S312">
        <v>42.9</v>
      </c>
      <c r="CC312">
        <v>42.3</v>
      </c>
      <c r="CE312">
        <v>40.6</v>
      </c>
      <c r="CU312">
        <v>42.1</v>
      </c>
      <c r="CW312">
        <v>39.700000000000003</v>
      </c>
      <c r="CX312">
        <v>34.6</v>
      </c>
      <c r="DF312">
        <v>39</v>
      </c>
      <c r="EA312">
        <v>42</v>
      </c>
      <c r="EB312">
        <v>54.6</v>
      </c>
      <c r="EC312">
        <v>28.1</v>
      </c>
      <c r="EY312">
        <v>38.299999999999997</v>
      </c>
      <c r="EZ312">
        <v>52.7</v>
      </c>
      <c r="FF312">
        <v>25.6</v>
      </c>
      <c r="FI312">
        <v>29.2</v>
      </c>
    </row>
    <row r="313" spans="1:165" x14ac:dyDescent="0.25">
      <c r="A313" s="1">
        <v>26634</v>
      </c>
      <c r="E313">
        <v>49.3</v>
      </c>
      <c r="R313">
        <v>50</v>
      </c>
      <c r="S313">
        <v>43</v>
      </c>
      <c r="CC313">
        <v>42.7</v>
      </c>
      <c r="CE313">
        <v>40.700000000000003</v>
      </c>
      <c r="CU313">
        <v>42.6</v>
      </c>
      <c r="CW313">
        <v>39.799999999999997</v>
      </c>
      <c r="CX313">
        <v>34.6</v>
      </c>
      <c r="DF313">
        <v>39.6</v>
      </c>
      <c r="EA313">
        <v>43.8</v>
      </c>
      <c r="EB313">
        <v>57.7</v>
      </c>
      <c r="EC313">
        <v>28.6</v>
      </c>
      <c r="EY313">
        <v>38.4</v>
      </c>
      <c r="EZ313">
        <v>57.9</v>
      </c>
      <c r="FF313">
        <v>25.8</v>
      </c>
      <c r="FI313">
        <v>29.6</v>
      </c>
    </row>
    <row r="314" spans="1:165" x14ac:dyDescent="0.25">
      <c r="A314" s="1">
        <v>26665</v>
      </c>
      <c r="E314">
        <v>50.5</v>
      </c>
      <c r="F314">
        <v>55.5</v>
      </c>
      <c r="G314">
        <v>50.1</v>
      </c>
      <c r="R314">
        <v>49.8</v>
      </c>
      <c r="S314">
        <v>43</v>
      </c>
      <c r="CC314">
        <v>43</v>
      </c>
      <c r="CE314">
        <v>40.799999999999997</v>
      </c>
      <c r="CU314">
        <v>43</v>
      </c>
      <c r="CW314">
        <v>39.9</v>
      </c>
      <c r="CX314">
        <v>34.700000000000003</v>
      </c>
      <c r="DF314">
        <v>39.799999999999997</v>
      </c>
      <c r="DG314">
        <v>41.5</v>
      </c>
      <c r="DI314">
        <v>49.4</v>
      </c>
      <c r="DJ314">
        <v>39.799999999999997</v>
      </c>
      <c r="DK314">
        <v>41</v>
      </c>
      <c r="DL314">
        <v>43.3</v>
      </c>
      <c r="DO314">
        <v>44.1</v>
      </c>
      <c r="DR314">
        <v>20.8</v>
      </c>
      <c r="DT314">
        <v>17.600000000000001</v>
      </c>
      <c r="DU314">
        <v>44.1</v>
      </c>
      <c r="DX314">
        <v>48.8</v>
      </c>
      <c r="DY314">
        <v>78.8</v>
      </c>
      <c r="EA314">
        <v>45</v>
      </c>
      <c r="EB314">
        <v>59.3</v>
      </c>
      <c r="EC314">
        <v>29.1</v>
      </c>
      <c r="ED314">
        <v>35.299999999999997</v>
      </c>
      <c r="EE314">
        <v>34.6</v>
      </c>
      <c r="EF314">
        <v>45.4</v>
      </c>
      <c r="EG314">
        <v>17.5</v>
      </c>
      <c r="EI314">
        <v>21.5</v>
      </c>
      <c r="EY314">
        <v>38.6</v>
      </c>
      <c r="EZ314">
        <v>58.9</v>
      </c>
      <c r="FF314">
        <v>26.1</v>
      </c>
      <c r="FI314">
        <v>30.2</v>
      </c>
    </row>
    <row r="315" spans="1:165" x14ac:dyDescent="0.25">
      <c r="A315" s="1">
        <v>26696</v>
      </c>
      <c r="E315">
        <v>51.2</v>
      </c>
      <c r="F315">
        <v>52.6</v>
      </c>
      <c r="G315">
        <v>51.5</v>
      </c>
      <c r="R315">
        <v>50</v>
      </c>
      <c r="S315">
        <v>43.3</v>
      </c>
      <c r="CC315">
        <v>43.5</v>
      </c>
      <c r="CE315">
        <v>41.1</v>
      </c>
      <c r="CU315">
        <v>43.5</v>
      </c>
      <c r="CW315">
        <v>40.299999999999997</v>
      </c>
      <c r="CX315">
        <v>35.200000000000003</v>
      </c>
      <c r="DF315">
        <v>40.4</v>
      </c>
      <c r="DG315">
        <v>41.9</v>
      </c>
      <c r="DI315">
        <v>50.9</v>
      </c>
      <c r="DJ315">
        <v>40.1</v>
      </c>
      <c r="DK315">
        <v>41.5</v>
      </c>
      <c r="DL315">
        <v>43.4</v>
      </c>
      <c r="DO315">
        <v>44.7</v>
      </c>
      <c r="DR315">
        <v>21</v>
      </c>
      <c r="DT315">
        <v>18</v>
      </c>
      <c r="DU315">
        <v>44</v>
      </c>
      <c r="DX315">
        <v>51.2</v>
      </c>
      <c r="DY315">
        <v>87.7</v>
      </c>
      <c r="EA315">
        <v>47.1</v>
      </c>
      <c r="EB315">
        <v>62.5</v>
      </c>
      <c r="EC315">
        <v>30</v>
      </c>
      <c r="ED315">
        <v>36.6</v>
      </c>
      <c r="EE315">
        <v>36</v>
      </c>
      <c r="EF315">
        <v>45.8</v>
      </c>
      <c r="EG315">
        <v>17.7</v>
      </c>
      <c r="EI315">
        <v>21.8</v>
      </c>
      <c r="EY315">
        <v>39</v>
      </c>
      <c r="EZ315">
        <v>63</v>
      </c>
      <c r="FF315">
        <v>26.4</v>
      </c>
      <c r="FI315">
        <v>30.5</v>
      </c>
    </row>
    <row r="316" spans="1:165" x14ac:dyDescent="0.25">
      <c r="A316" s="1">
        <v>26724</v>
      </c>
      <c r="E316">
        <v>53.9</v>
      </c>
      <c r="F316">
        <v>57.6</v>
      </c>
      <c r="G316">
        <v>53.8</v>
      </c>
      <c r="R316">
        <v>50.2</v>
      </c>
      <c r="S316">
        <v>43.6</v>
      </c>
      <c r="CC316">
        <v>44.4</v>
      </c>
      <c r="CE316">
        <v>41.4</v>
      </c>
      <c r="CU316">
        <v>44.7</v>
      </c>
      <c r="CW316">
        <v>40.5</v>
      </c>
      <c r="CX316">
        <v>35.4</v>
      </c>
      <c r="DF316">
        <v>41.1</v>
      </c>
      <c r="DG316">
        <v>42.6</v>
      </c>
      <c r="DI316">
        <v>53</v>
      </c>
      <c r="DJ316">
        <v>40.799999999999997</v>
      </c>
      <c r="DK316">
        <v>42.3</v>
      </c>
      <c r="DL316">
        <v>43.7</v>
      </c>
      <c r="DO316">
        <v>45.6</v>
      </c>
      <c r="DR316">
        <v>21.2</v>
      </c>
      <c r="DT316">
        <v>18.100000000000001</v>
      </c>
      <c r="DU316">
        <v>44.9</v>
      </c>
      <c r="DX316">
        <v>51.8</v>
      </c>
      <c r="DY316">
        <v>89.3</v>
      </c>
      <c r="EA316">
        <v>49.3</v>
      </c>
      <c r="EB316">
        <v>66.099999999999994</v>
      </c>
      <c r="EC316">
        <v>30.6</v>
      </c>
      <c r="ED316">
        <v>37.4</v>
      </c>
      <c r="EE316">
        <v>36.9</v>
      </c>
      <c r="EF316">
        <v>45.9</v>
      </c>
      <c r="EG316">
        <v>17.899999999999999</v>
      </c>
      <c r="EI316">
        <v>22.1</v>
      </c>
      <c r="EY316">
        <v>39.6</v>
      </c>
      <c r="EZ316">
        <v>64.8</v>
      </c>
      <c r="FF316">
        <v>26.4</v>
      </c>
      <c r="FI316">
        <v>30.4</v>
      </c>
    </row>
    <row r="317" spans="1:165" x14ac:dyDescent="0.25">
      <c r="A317" s="1">
        <v>26755</v>
      </c>
      <c r="E317">
        <v>54.5</v>
      </c>
      <c r="F317">
        <v>60.2</v>
      </c>
      <c r="G317">
        <v>54</v>
      </c>
      <c r="R317">
        <v>50.6</v>
      </c>
      <c r="S317">
        <v>43.8</v>
      </c>
      <c r="CC317">
        <v>44.7</v>
      </c>
      <c r="CE317">
        <v>42.6</v>
      </c>
      <c r="CU317">
        <v>45</v>
      </c>
      <c r="CW317">
        <v>40.799999999999997</v>
      </c>
      <c r="CX317">
        <v>35.6</v>
      </c>
      <c r="DF317">
        <v>41.3</v>
      </c>
      <c r="DG317">
        <v>43.1</v>
      </c>
      <c r="DI317">
        <v>54</v>
      </c>
      <c r="DJ317">
        <v>41.3</v>
      </c>
      <c r="DK317">
        <v>42.6</v>
      </c>
      <c r="DL317">
        <v>43.9</v>
      </c>
      <c r="DO317">
        <v>46.3</v>
      </c>
      <c r="DR317">
        <v>21.3</v>
      </c>
      <c r="DT317">
        <v>18.3</v>
      </c>
      <c r="DU317">
        <v>44.9</v>
      </c>
      <c r="DX317">
        <v>50.3</v>
      </c>
      <c r="DY317">
        <v>82.4</v>
      </c>
      <c r="EA317">
        <v>50.1</v>
      </c>
      <c r="EB317">
        <v>67.3</v>
      </c>
      <c r="EC317">
        <v>31</v>
      </c>
      <c r="ED317">
        <v>37.9</v>
      </c>
      <c r="EE317">
        <v>37.4</v>
      </c>
      <c r="EF317">
        <v>45.9</v>
      </c>
      <c r="EG317">
        <v>18</v>
      </c>
      <c r="EI317">
        <v>22.3</v>
      </c>
      <c r="EY317">
        <v>39.9</v>
      </c>
      <c r="EZ317">
        <v>63</v>
      </c>
      <c r="FF317">
        <v>27</v>
      </c>
      <c r="FI317">
        <v>31.3</v>
      </c>
    </row>
    <row r="318" spans="1:165" x14ac:dyDescent="0.25">
      <c r="A318" s="1">
        <v>26785</v>
      </c>
      <c r="E318">
        <v>55</v>
      </c>
      <c r="F318">
        <v>62.5</v>
      </c>
      <c r="G318">
        <v>54.2</v>
      </c>
      <c r="R318">
        <v>50.9</v>
      </c>
      <c r="S318">
        <v>44.1</v>
      </c>
      <c r="CC318">
        <v>45</v>
      </c>
      <c r="CE318">
        <v>41.9</v>
      </c>
      <c r="CU318">
        <v>45.3</v>
      </c>
      <c r="CW318">
        <v>40.9</v>
      </c>
      <c r="CX318">
        <v>35.799999999999997</v>
      </c>
      <c r="DF318">
        <v>42.2</v>
      </c>
      <c r="DG318">
        <v>43.5</v>
      </c>
      <c r="DI318">
        <v>55.2</v>
      </c>
      <c r="DJ318">
        <v>41.9</v>
      </c>
      <c r="DK318">
        <v>42.9</v>
      </c>
      <c r="DL318">
        <v>44.2</v>
      </c>
      <c r="DO318">
        <v>46.8</v>
      </c>
      <c r="DR318">
        <v>21.6</v>
      </c>
      <c r="DT318">
        <v>18.600000000000001</v>
      </c>
      <c r="DU318">
        <v>45</v>
      </c>
      <c r="DX318">
        <v>56.4</v>
      </c>
      <c r="DY318">
        <v>105.5</v>
      </c>
      <c r="EA318">
        <v>52.5</v>
      </c>
      <c r="EB318">
        <v>70.5</v>
      </c>
      <c r="EC318">
        <v>32.6</v>
      </c>
      <c r="ED318">
        <v>40.299999999999997</v>
      </c>
      <c r="EE318">
        <v>40</v>
      </c>
      <c r="EF318">
        <v>46.1</v>
      </c>
      <c r="EG318">
        <v>18.2</v>
      </c>
      <c r="EI318">
        <v>22.5</v>
      </c>
      <c r="EY318">
        <v>40.299999999999997</v>
      </c>
      <c r="EZ318">
        <v>71.900000000000006</v>
      </c>
      <c r="FF318">
        <v>27.6</v>
      </c>
      <c r="FI318">
        <v>32.4</v>
      </c>
    </row>
    <row r="319" spans="1:165" x14ac:dyDescent="0.25">
      <c r="A319" s="1">
        <v>26816</v>
      </c>
      <c r="E319">
        <v>56.2</v>
      </c>
      <c r="F319">
        <v>67.599999999999994</v>
      </c>
      <c r="G319">
        <v>54.9</v>
      </c>
      <c r="R319">
        <v>51</v>
      </c>
      <c r="S319">
        <v>44.2</v>
      </c>
      <c r="CC319">
        <v>45.5</v>
      </c>
      <c r="CE319">
        <v>42</v>
      </c>
      <c r="CU319">
        <v>45.9</v>
      </c>
      <c r="CW319">
        <v>41.1</v>
      </c>
      <c r="CX319">
        <v>36</v>
      </c>
      <c r="DF319">
        <v>43</v>
      </c>
      <c r="DG319">
        <v>44</v>
      </c>
      <c r="DI319">
        <v>56.9</v>
      </c>
      <c r="DJ319">
        <v>42.7</v>
      </c>
      <c r="DK319">
        <v>42.9</v>
      </c>
      <c r="DL319">
        <v>44.3</v>
      </c>
      <c r="DO319">
        <v>46.7</v>
      </c>
      <c r="DR319">
        <v>22</v>
      </c>
      <c r="DT319">
        <v>19.100000000000001</v>
      </c>
      <c r="DU319">
        <v>45.3</v>
      </c>
      <c r="DX319">
        <v>62.3</v>
      </c>
      <c r="DY319">
        <v>124.9</v>
      </c>
      <c r="EA319">
        <v>55</v>
      </c>
      <c r="EB319">
        <v>74</v>
      </c>
      <c r="EC319">
        <v>34</v>
      </c>
      <c r="ED319">
        <v>42.5</v>
      </c>
      <c r="EE319">
        <v>42.4</v>
      </c>
      <c r="EF319">
        <v>46.1</v>
      </c>
      <c r="EG319">
        <v>18.399999999999999</v>
      </c>
      <c r="EI319">
        <v>22.7</v>
      </c>
      <c r="EY319">
        <v>40.6</v>
      </c>
      <c r="EZ319">
        <v>79.7</v>
      </c>
      <c r="FF319">
        <v>28.3</v>
      </c>
      <c r="FI319">
        <v>33.700000000000003</v>
      </c>
    </row>
    <row r="320" spans="1:165" x14ac:dyDescent="0.25">
      <c r="A320" s="1">
        <v>26846</v>
      </c>
      <c r="E320">
        <v>55.7</v>
      </c>
      <c r="F320">
        <v>65.5</v>
      </c>
      <c r="G320">
        <v>54.5</v>
      </c>
      <c r="R320">
        <v>51.2</v>
      </c>
      <c r="S320">
        <v>44.3</v>
      </c>
      <c r="CC320">
        <v>45.4</v>
      </c>
      <c r="CE320">
        <v>42.1</v>
      </c>
      <c r="CU320">
        <v>45.7</v>
      </c>
      <c r="CW320">
        <v>41.2</v>
      </c>
      <c r="CX320">
        <v>36</v>
      </c>
      <c r="DF320">
        <v>42.3</v>
      </c>
      <c r="DG320">
        <v>44.1</v>
      </c>
      <c r="DI320">
        <v>56.1</v>
      </c>
      <c r="DJ320">
        <v>42.9</v>
      </c>
      <c r="DK320">
        <v>42.9</v>
      </c>
      <c r="DL320">
        <v>44.3</v>
      </c>
      <c r="DO320">
        <v>46.3</v>
      </c>
      <c r="DR320">
        <v>22.1</v>
      </c>
      <c r="DT320">
        <v>19.3</v>
      </c>
      <c r="DU320">
        <v>45.1</v>
      </c>
      <c r="DX320">
        <v>54.2</v>
      </c>
      <c r="DY320">
        <v>98.8</v>
      </c>
      <c r="EA320">
        <v>52.5</v>
      </c>
      <c r="EB320">
        <v>69.7</v>
      </c>
      <c r="EC320">
        <v>33.4</v>
      </c>
      <c r="ED320">
        <v>41.4</v>
      </c>
      <c r="EE320">
        <v>41.2</v>
      </c>
      <c r="EF320">
        <v>46.2</v>
      </c>
      <c r="EG320">
        <v>18.5</v>
      </c>
      <c r="EI320">
        <v>22.8</v>
      </c>
      <c r="EY320">
        <v>40.5</v>
      </c>
      <c r="EZ320">
        <v>70.099999999999994</v>
      </c>
      <c r="FF320">
        <v>28.6</v>
      </c>
      <c r="FI320">
        <v>34.299999999999997</v>
      </c>
    </row>
    <row r="321" spans="1:166" x14ac:dyDescent="0.25">
      <c r="A321" s="1">
        <v>26877</v>
      </c>
      <c r="E321">
        <v>61</v>
      </c>
      <c r="F321">
        <v>67.5</v>
      </c>
      <c r="G321">
        <v>60.5</v>
      </c>
      <c r="R321">
        <v>51.4</v>
      </c>
      <c r="S321">
        <v>44.4</v>
      </c>
      <c r="CC321">
        <v>47</v>
      </c>
      <c r="CE321">
        <v>42.2</v>
      </c>
      <c r="CU321">
        <v>47.7</v>
      </c>
      <c r="CW321">
        <v>41.4</v>
      </c>
      <c r="CX321">
        <v>36.1</v>
      </c>
      <c r="DF321">
        <v>43.5</v>
      </c>
      <c r="DG321">
        <v>44.8</v>
      </c>
      <c r="DI321">
        <v>63.2</v>
      </c>
      <c r="DJ321">
        <v>43.2</v>
      </c>
      <c r="DK321">
        <v>43.1</v>
      </c>
      <c r="DL321">
        <v>44.4</v>
      </c>
      <c r="DO321">
        <v>46.5</v>
      </c>
      <c r="DR321">
        <v>22.2</v>
      </c>
      <c r="DT321">
        <v>19.399999999999999</v>
      </c>
      <c r="DU321">
        <v>45.4</v>
      </c>
      <c r="DX321">
        <v>62.8</v>
      </c>
      <c r="DY321">
        <v>127.8</v>
      </c>
      <c r="EA321">
        <v>64.099999999999994</v>
      </c>
      <c r="EB321">
        <v>89.9</v>
      </c>
      <c r="EC321">
        <v>35.9</v>
      </c>
      <c r="ED321">
        <v>45.3</v>
      </c>
      <c r="EE321">
        <v>45.3</v>
      </c>
      <c r="EF321">
        <v>46.3</v>
      </c>
      <c r="EG321">
        <v>18.7</v>
      </c>
      <c r="EI321">
        <v>23</v>
      </c>
      <c r="EY321">
        <v>40.799999999999997</v>
      </c>
      <c r="EZ321">
        <v>84.7</v>
      </c>
      <c r="FF321">
        <v>29.1</v>
      </c>
      <c r="FI321">
        <v>35</v>
      </c>
    </row>
    <row r="322" spans="1:166" x14ac:dyDescent="0.25">
      <c r="A322" s="1">
        <v>26908</v>
      </c>
      <c r="E322">
        <v>60.3</v>
      </c>
      <c r="F322">
        <v>66.8</v>
      </c>
      <c r="G322">
        <v>59.8</v>
      </c>
      <c r="R322">
        <v>51.4</v>
      </c>
      <c r="S322">
        <v>44.6</v>
      </c>
      <c r="CC322">
        <v>46.9</v>
      </c>
      <c r="CE322">
        <v>42.4</v>
      </c>
      <c r="CU322">
        <v>47.5</v>
      </c>
      <c r="CW322">
        <v>41.5</v>
      </c>
      <c r="CX322">
        <v>36.299999999999997</v>
      </c>
      <c r="DF322">
        <v>43</v>
      </c>
      <c r="DG322">
        <v>45</v>
      </c>
      <c r="DI322">
        <v>61.4</v>
      </c>
      <c r="DJ322">
        <v>43.8</v>
      </c>
      <c r="DK322">
        <v>43.4</v>
      </c>
      <c r="DL322">
        <v>44.5</v>
      </c>
      <c r="DO322">
        <v>47</v>
      </c>
      <c r="DR322">
        <v>22.5</v>
      </c>
      <c r="DT322">
        <v>19.7</v>
      </c>
      <c r="DU322">
        <v>45.6</v>
      </c>
      <c r="DX322">
        <v>54.2</v>
      </c>
      <c r="DY322">
        <v>93.3</v>
      </c>
      <c r="EA322">
        <v>60.9</v>
      </c>
      <c r="EB322">
        <v>81.3</v>
      </c>
      <c r="EC322">
        <v>38.200000000000003</v>
      </c>
      <c r="ED322">
        <v>48.9</v>
      </c>
      <c r="EE322">
        <v>49.1</v>
      </c>
      <c r="EF322">
        <v>46.5</v>
      </c>
      <c r="EG322">
        <v>19.100000000000001</v>
      </c>
      <c r="EI322">
        <v>23.6</v>
      </c>
      <c r="EY322">
        <v>41.1</v>
      </c>
      <c r="EZ322">
        <v>71.599999999999994</v>
      </c>
      <c r="FF322">
        <v>30.1</v>
      </c>
      <c r="FI322">
        <v>36.5</v>
      </c>
    </row>
    <row r="323" spans="1:166" x14ac:dyDescent="0.25">
      <c r="A323" s="1">
        <v>26938</v>
      </c>
      <c r="E323">
        <v>59.6</v>
      </c>
      <c r="F323">
        <v>69.099999999999994</v>
      </c>
      <c r="G323">
        <v>58.5</v>
      </c>
      <c r="R323">
        <v>51</v>
      </c>
      <c r="S323">
        <v>44.7</v>
      </c>
      <c r="CC323">
        <v>46.8</v>
      </c>
      <c r="CE323">
        <v>42.6</v>
      </c>
      <c r="CU323">
        <v>47.4</v>
      </c>
      <c r="CW323">
        <v>41.7</v>
      </c>
      <c r="CX323">
        <v>36.799999999999997</v>
      </c>
      <c r="DF323">
        <v>43.4</v>
      </c>
      <c r="DG323">
        <v>45.4</v>
      </c>
      <c r="DI323">
        <v>61.9</v>
      </c>
      <c r="DJ323">
        <v>44.3</v>
      </c>
      <c r="DK323">
        <v>43.9</v>
      </c>
      <c r="DL323">
        <v>44.8</v>
      </c>
      <c r="DO323">
        <v>47.4</v>
      </c>
      <c r="DR323">
        <v>23.1</v>
      </c>
      <c r="DT323">
        <v>20.399999999999999</v>
      </c>
      <c r="DU323">
        <v>45.9</v>
      </c>
      <c r="DX323">
        <v>54.2</v>
      </c>
      <c r="DY323">
        <v>94.2</v>
      </c>
      <c r="EA323">
        <v>58.5</v>
      </c>
      <c r="EB323">
        <v>76.900000000000006</v>
      </c>
      <c r="EC323">
        <v>38</v>
      </c>
      <c r="ED323">
        <v>48.3</v>
      </c>
      <c r="EE323">
        <v>48.6</v>
      </c>
      <c r="EF323">
        <v>46.6</v>
      </c>
      <c r="EG323">
        <v>19.2</v>
      </c>
      <c r="EI323">
        <v>23.8</v>
      </c>
      <c r="EY323">
        <v>41.5</v>
      </c>
      <c r="EZ323">
        <v>72.2</v>
      </c>
      <c r="FF323">
        <v>30.9</v>
      </c>
      <c r="FI323">
        <v>38.200000000000003</v>
      </c>
    </row>
    <row r="324" spans="1:166" x14ac:dyDescent="0.25">
      <c r="A324" s="1">
        <v>26969</v>
      </c>
      <c r="E324">
        <v>59.8</v>
      </c>
      <c r="F324">
        <v>69.900000000000006</v>
      </c>
      <c r="G324">
        <v>58.7</v>
      </c>
      <c r="R324">
        <v>51.4</v>
      </c>
      <c r="S324">
        <v>44.9</v>
      </c>
      <c r="CC324">
        <v>47.2</v>
      </c>
      <c r="CE324">
        <v>43</v>
      </c>
      <c r="CU324">
        <v>47.9</v>
      </c>
      <c r="CW324">
        <v>42.2</v>
      </c>
      <c r="CX324">
        <v>37.4</v>
      </c>
      <c r="DF324">
        <v>43.8</v>
      </c>
      <c r="DG324">
        <v>45.9</v>
      </c>
      <c r="DI324">
        <v>61.2</v>
      </c>
      <c r="DJ324">
        <v>44.8</v>
      </c>
      <c r="DK324">
        <v>44.8</v>
      </c>
      <c r="DL324">
        <v>45.1</v>
      </c>
      <c r="DO324">
        <v>48.3</v>
      </c>
      <c r="DR324">
        <v>23.8</v>
      </c>
      <c r="DT324">
        <v>21.3</v>
      </c>
      <c r="DU324">
        <v>46.2</v>
      </c>
      <c r="DX324">
        <v>54.2</v>
      </c>
      <c r="DY324">
        <v>91.4</v>
      </c>
      <c r="EA324">
        <v>59</v>
      </c>
      <c r="EB324">
        <v>77.400000000000006</v>
      </c>
      <c r="EC324">
        <v>38.6</v>
      </c>
      <c r="ED324">
        <v>48.9</v>
      </c>
      <c r="EE324">
        <v>49.3</v>
      </c>
      <c r="EF324">
        <v>46.7</v>
      </c>
      <c r="EG324">
        <v>19.7</v>
      </c>
      <c r="EI324">
        <v>24.5</v>
      </c>
      <c r="EY324">
        <v>42.1</v>
      </c>
      <c r="EZ324">
        <v>70.8</v>
      </c>
      <c r="FF324">
        <v>32.799999999999997</v>
      </c>
      <c r="FI324">
        <v>41.4</v>
      </c>
    </row>
    <row r="325" spans="1:166" x14ac:dyDescent="0.25">
      <c r="A325" s="1">
        <v>26999</v>
      </c>
      <c r="E325">
        <v>60.1</v>
      </c>
      <c r="F325">
        <v>69.900000000000006</v>
      </c>
      <c r="G325">
        <v>59.1</v>
      </c>
      <c r="R325">
        <v>51.7</v>
      </c>
      <c r="S325">
        <v>45.3</v>
      </c>
      <c r="CC325">
        <v>47.6</v>
      </c>
      <c r="CE325">
        <v>43.5</v>
      </c>
      <c r="CU325">
        <v>48.3</v>
      </c>
      <c r="CW325">
        <v>42.8</v>
      </c>
      <c r="CX325">
        <v>38.1</v>
      </c>
      <c r="DF325">
        <v>44.8</v>
      </c>
      <c r="DG325">
        <v>46.9</v>
      </c>
      <c r="DI325">
        <v>63.5</v>
      </c>
      <c r="DJ325">
        <v>45.8</v>
      </c>
      <c r="DK325">
        <v>46.2</v>
      </c>
      <c r="DL325">
        <v>45.5</v>
      </c>
      <c r="DO325">
        <v>48.9</v>
      </c>
      <c r="DR325">
        <v>25.1</v>
      </c>
      <c r="DT325">
        <v>22.8</v>
      </c>
      <c r="DU325">
        <v>46.6</v>
      </c>
      <c r="DX325">
        <v>55.2</v>
      </c>
      <c r="DY325">
        <v>92.9</v>
      </c>
      <c r="EA325">
        <v>59.1</v>
      </c>
      <c r="EB325">
        <v>75.7</v>
      </c>
      <c r="EC325">
        <v>40.4</v>
      </c>
      <c r="ED325">
        <v>51.7</v>
      </c>
      <c r="EE325">
        <v>52.1</v>
      </c>
      <c r="EF325">
        <v>47.1</v>
      </c>
      <c r="EG325">
        <v>19.899999999999999</v>
      </c>
      <c r="EI325">
        <v>24.7</v>
      </c>
      <c r="EY325">
        <v>43</v>
      </c>
      <c r="EZ325">
        <v>72.8</v>
      </c>
      <c r="FF325">
        <v>34</v>
      </c>
      <c r="FI325">
        <v>43.6</v>
      </c>
    </row>
    <row r="326" spans="1:166" x14ac:dyDescent="0.25">
      <c r="A326" s="1">
        <v>27030</v>
      </c>
      <c r="E326">
        <v>62.2</v>
      </c>
      <c r="F326">
        <v>71.900000000000006</v>
      </c>
      <c r="G326">
        <v>61.2</v>
      </c>
      <c r="K326">
        <v>20</v>
      </c>
      <c r="O326">
        <v>49.7</v>
      </c>
      <c r="P326">
        <v>52</v>
      </c>
      <c r="Q326">
        <v>52.2</v>
      </c>
      <c r="R326">
        <v>52.4</v>
      </c>
      <c r="S326">
        <v>45.8</v>
      </c>
      <c r="CC326">
        <v>48.8</v>
      </c>
      <c r="CE326">
        <v>44.3</v>
      </c>
      <c r="CU326">
        <v>49.6</v>
      </c>
      <c r="CV326">
        <v>56.1</v>
      </c>
      <c r="CW326">
        <v>43.7</v>
      </c>
      <c r="CX326">
        <v>39.200000000000003</v>
      </c>
      <c r="DF326">
        <v>45.9</v>
      </c>
      <c r="DG326">
        <v>48.2</v>
      </c>
      <c r="DI326">
        <v>63.5</v>
      </c>
      <c r="DJ326">
        <v>46.9</v>
      </c>
      <c r="DK326">
        <v>47.1</v>
      </c>
      <c r="DL326">
        <v>46.1</v>
      </c>
      <c r="DO326">
        <v>49.7</v>
      </c>
      <c r="DR326">
        <v>26.4</v>
      </c>
      <c r="DS326">
        <v>29.2</v>
      </c>
      <c r="DT326">
        <v>24.6</v>
      </c>
      <c r="DU326">
        <v>47.7</v>
      </c>
      <c r="DX326">
        <v>55.2</v>
      </c>
      <c r="DY326">
        <v>94.7</v>
      </c>
      <c r="EA326">
        <v>63.3</v>
      </c>
      <c r="EB326">
        <v>82.3</v>
      </c>
      <c r="EC326">
        <v>42</v>
      </c>
      <c r="ED326">
        <v>53.9</v>
      </c>
      <c r="EE326">
        <v>54.5</v>
      </c>
      <c r="EF326">
        <v>47.2</v>
      </c>
      <c r="EG326">
        <v>19.899999999999999</v>
      </c>
      <c r="EI326">
        <v>24.7</v>
      </c>
      <c r="EY326">
        <v>44</v>
      </c>
      <c r="EZ326">
        <v>76.3</v>
      </c>
      <c r="FA326">
        <v>25.9</v>
      </c>
      <c r="FB326">
        <v>49.8</v>
      </c>
      <c r="FC326">
        <v>47.5</v>
      </c>
      <c r="FF326">
        <v>35.5</v>
      </c>
      <c r="FH326">
        <v>83.4</v>
      </c>
      <c r="FI326">
        <v>45.9</v>
      </c>
      <c r="FJ326">
        <v>86.3</v>
      </c>
    </row>
    <row r="327" spans="1:166" x14ac:dyDescent="0.25">
      <c r="A327" s="1">
        <v>27061</v>
      </c>
      <c r="E327">
        <v>63.8</v>
      </c>
      <c r="F327">
        <v>75.900000000000006</v>
      </c>
      <c r="G327">
        <v>62.4</v>
      </c>
      <c r="K327">
        <v>22</v>
      </c>
      <c r="O327">
        <v>50</v>
      </c>
      <c r="P327">
        <v>52.3</v>
      </c>
      <c r="Q327">
        <v>52.4</v>
      </c>
      <c r="R327">
        <v>52.7</v>
      </c>
      <c r="S327">
        <v>46.2</v>
      </c>
      <c r="CC327">
        <v>49.7</v>
      </c>
      <c r="CE327">
        <v>45</v>
      </c>
      <c r="CU327">
        <v>50.7</v>
      </c>
      <c r="CV327">
        <v>57</v>
      </c>
      <c r="CW327">
        <v>44.6</v>
      </c>
      <c r="CX327">
        <v>40.200000000000003</v>
      </c>
      <c r="DF327">
        <v>46.8</v>
      </c>
      <c r="DG327">
        <v>49.1</v>
      </c>
      <c r="DI327">
        <v>63.5</v>
      </c>
      <c r="DJ327">
        <v>47.8</v>
      </c>
      <c r="DK327">
        <v>47.6</v>
      </c>
      <c r="DL327">
        <v>46.6</v>
      </c>
      <c r="DO327">
        <v>50.3</v>
      </c>
      <c r="DR327">
        <v>28.6</v>
      </c>
      <c r="DS327">
        <v>30.6</v>
      </c>
      <c r="DT327">
        <v>27.5</v>
      </c>
      <c r="DU327">
        <v>47.7</v>
      </c>
      <c r="DX327">
        <v>55.2</v>
      </c>
      <c r="DY327">
        <v>91.9</v>
      </c>
      <c r="EA327">
        <v>64.3</v>
      </c>
      <c r="EB327">
        <v>83.5</v>
      </c>
      <c r="EC327">
        <v>42.8</v>
      </c>
      <c r="ED327">
        <v>54.9</v>
      </c>
      <c r="EE327">
        <v>55.6</v>
      </c>
      <c r="EF327">
        <v>47.5</v>
      </c>
      <c r="EG327">
        <v>19.899999999999999</v>
      </c>
      <c r="EI327">
        <v>24.7</v>
      </c>
      <c r="EY327">
        <v>44.8</v>
      </c>
      <c r="EZ327">
        <v>78</v>
      </c>
      <c r="FA327">
        <v>28.1</v>
      </c>
      <c r="FB327">
        <v>50.3</v>
      </c>
      <c r="FC327">
        <v>48.1</v>
      </c>
      <c r="FF327">
        <v>37.6</v>
      </c>
      <c r="FH327">
        <v>84.7</v>
      </c>
      <c r="FI327">
        <v>49.6</v>
      </c>
      <c r="FJ327">
        <v>86.5</v>
      </c>
    </row>
    <row r="328" spans="1:166" x14ac:dyDescent="0.25">
      <c r="A328" s="1">
        <v>27089</v>
      </c>
      <c r="E328">
        <v>63.5</v>
      </c>
      <c r="F328">
        <v>75.599999999999994</v>
      </c>
      <c r="G328">
        <v>62</v>
      </c>
      <c r="K328">
        <v>24</v>
      </c>
      <c r="O328">
        <v>50.5</v>
      </c>
      <c r="P328">
        <v>52.7</v>
      </c>
      <c r="Q328">
        <v>52.9</v>
      </c>
      <c r="R328">
        <v>53.1</v>
      </c>
      <c r="S328">
        <v>46.8</v>
      </c>
      <c r="CC328">
        <v>50.2</v>
      </c>
      <c r="CE328">
        <v>45.8</v>
      </c>
      <c r="CU328">
        <v>51.1</v>
      </c>
      <c r="CV328">
        <v>56.8</v>
      </c>
      <c r="CW328">
        <v>45.5</v>
      </c>
      <c r="CX328">
        <v>41.3</v>
      </c>
      <c r="DF328">
        <v>48.1</v>
      </c>
      <c r="DG328">
        <v>50.7</v>
      </c>
      <c r="DI328">
        <v>63.5</v>
      </c>
      <c r="DJ328">
        <v>49.7</v>
      </c>
      <c r="DK328">
        <v>49.8</v>
      </c>
      <c r="DL328">
        <v>47.3</v>
      </c>
      <c r="DO328">
        <v>51.4</v>
      </c>
      <c r="DR328">
        <v>30.5</v>
      </c>
      <c r="DS328">
        <v>32.200000000000003</v>
      </c>
      <c r="DT328">
        <v>29.7</v>
      </c>
      <c r="DU328">
        <v>47.9</v>
      </c>
      <c r="DX328">
        <v>55.2</v>
      </c>
      <c r="DY328">
        <v>89.6</v>
      </c>
      <c r="EA328">
        <v>62.3</v>
      </c>
      <c r="EB328">
        <v>78.900000000000006</v>
      </c>
      <c r="EC328">
        <v>43.4</v>
      </c>
      <c r="ED328">
        <v>55.6</v>
      </c>
      <c r="EE328">
        <v>56.3</v>
      </c>
      <c r="EF328">
        <v>47.7</v>
      </c>
      <c r="EG328">
        <v>19.899999999999999</v>
      </c>
      <c r="EI328">
        <v>24.7</v>
      </c>
      <c r="EY328">
        <v>46.2</v>
      </c>
      <c r="EZ328">
        <v>77.7</v>
      </c>
      <c r="FA328">
        <v>29.9</v>
      </c>
      <c r="FB328">
        <v>51.6</v>
      </c>
      <c r="FC328">
        <v>49.5</v>
      </c>
      <c r="FF328">
        <v>39.200000000000003</v>
      </c>
      <c r="FH328">
        <v>82.1</v>
      </c>
      <c r="FI328">
        <v>52.4</v>
      </c>
      <c r="FJ328">
        <v>88.3</v>
      </c>
    </row>
    <row r="329" spans="1:166" x14ac:dyDescent="0.25">
      <c r="A329" s="1">
        <v>27120</v>
      </c>
      <c r="E329">
        <v>63</v>
      </c>
      <c r="F329">
        <v>77.2</v>
      </c>
      <c r="G329">
        <v>61.2</v>
      </c>
      <c r="K329">
        <v>25.3</v>
      </c>
      <c r="O329">
        <v>51.1</v>
      </c>
      <c r="P329">
        <v>53.4</v>
      </c>
      <c r="Q329">
        <v>53.7</v>
      </c>
      <c r="R329">
        <v>53.6</v>
      </c>
      <c r="S329">
        <v>47.4</v>
      </c>
      <c r="CC329">
        <v>50.7</v>
      </c>
      <c r="CE329">
        <v>46.6</v>
      </c>
      <c r="CU329">
        <v>51.5</v>
      </c>
      <c r="CV329">
        <v>56.9</v>
      </c>
      <c r="CW329">
        <v>46.4</v>
      </c>
      <c r="CX329">
        <v>42.3</v>
      </c>
      <c r="DF329">
        <v>49</v>
      </c>
      <c r="DG329">
        <v>52.1</v>
      </c>
      <c r="DI329">
        <v>63.5</v>
      </c>
      <c r="DJ329">
        <v>51.4</v>
      </c>
      <c r="DK329">
        <v>51.7</v>
      </c>
      <c r="DL329">
        <v>48</v>
      </c>
      <c r="DO329">
        <v>52.7</v>
      </c>
      <c r="DR329">
        <v>31.6</v>
      </c>
      <c r="DS329">
        <v>33.1</v>
      </c>
      <c r="DT329">
        <v>30.9</v>
      </c>
      <c r="DU329">
        <v>49.4</v>
      </c>
      <c r="DX329">
        <v>55.2</v>
      </c>
      <c r="DY329">
        <v>80.5</v>
      </c>
      <c r="EA329">
        <v>60.6</v>
      </c>
      <c r="EB329">
        <v>74.7</v>
      </c>
      <c r="EC329">
        <v>44.2</v>
      </c>
      <c r="ED329">
        <v>55.8</v>
      </c>
      <c r="EE329">
        <v>56.5</v>
      </c>
      <c r="EF329">
        <v>48.2</v>
      </c>
      <c r="EG329">
        <v>19.899999999999999</v>
      </c>
      <c r="EI329">
        <v>24.7</v>
      </c>
      <c r="EY329">
        <v>47.6</v>
      </c>
      <c r="EZ329">
        <v>73.099999999999994</v>
      </c>
      <c r="FA329">
        <v>31</v>
      </c>
      <c r="FB329">
        <v>52.6</v>
      </c>
      <c r="FC329">
        <v>50.9</v>
      </c>
      <c r="FF329">
        <v>41.2</v>
      </c>
      <c r="FH329">
        <v>77.8</v>
      </c>
      <c r="FI329">
        <v>54.8</v>
      </c>
      <c r="FJ329">
        <v>89.7</v>
      </c>
    </row>
    <row r="330" spans="1:166" x14ac:dyDescent="0.25">
      <c r="A330" s="1">
        <v>27150</v>
      </c>
      <c r="E330">
        <v>62.9</v>
      </c>
      <c r="F330">
        <v>76.900000000000006</v>
      </c>
      <c r="G330">
        <v>61</v>
      </c>
      <c r="K330">
        <v>25.9</v>
      </c>
      <c r="O330">
        <v>52.2</v>
      </c>
      <c r="P330">
        <v>54.3</v>
      </c>
      <c r="Q330">
        <v>54.7</v>
      </c>
      <c r="R330">
        <v>54.4</v>
      </c>
      <c r="S330">
        <v>48.7</v>
      </c>
      <c r="CC330">
        <v>51.3</v>
      </c>
      <c r="CE330">
        <v>47.6</v>
      </c>
      <c r="CU330">
        <v>52</v>
      </c>
      <c r="CV330">
        <v>57.3</v>
      </c>
      <c r="CW330">
        <v>47.2</v>
      </c>
      <c r="CX330">
        <v>43.2</v>
      </c>
      <c r="DF330">
        <v>50.6</v>
      </c>
      <c r="DG330">
        <v>53.9</v>
      </c>
      <c r="DI330">
        <v>63.5</v>
      </c>
      <c r="DJ330">
        <v>52.6</v>
      </c>
      <c r="DK330">
        <v>54.2</v>
      </c>
      <c r="DL330">
        <v>49.4</v>
      </c>
      <c r="DO330">
        <v>54.2</v>
      </c>
      <c r="DR330">
        <v>33.1</v>
      </c>
      <c r="DS330">
        <v>34.6</v>
      </c>
      <c r="DT330">
        <v>32.4</v>
      </c>
      <c r="DU330">
        <v>51.2</v>
      </c>
      <c r="DX330">
        <v>55.2</v>
      </c>
      <c r="DY330">
        <v>76.8</v>
      </c>
      <c r="EA330">
        <v>58.3</v>
      </c>
      <c r="EB330">
        <v>71.8</v>
      </c>
      <c r="EC330">
        <v>42.6</v>
      </c>
      <c r="ED330">
        <v>53.1</v>
      </c>
      <c r="EE330">
        <v>53.5</v>
      </c>
      <c r="EF330">
        <v>49.5</v>
      </c>
      <c r="EG330">
        <v>19.899999999999999</v>
      </c>
      <c r="EI330">
        <v>24.7</v>
      </c>
      <c r="EY330">
        <v>49.2</v>
      </c>
      <c r="EZ330">
        <v>73.400000000000006</v>
      </c>
      <c r="FA330">
        <v>32.6</v>
      </c>
      <c r="FB330">
        <v>54</v>
      </c>
      <c r="FC330">
        <v>52.5</v>
      </c>
      <c r="FF330">
        <v>39.9</v>
      </c>
      <c r="FH330">
        <v>74.599999999999994</v>
      </c>
      <c r="FI330">
        <v>51.6</v>
      </c>
      <c r="FJ330">
        <v>83.8</v>
      </c>
    </row>
    <row r="331" spans="1:166" x14ac:dyDescent="0.25">
      <c r="A331" s="1">
        <v>27181</v>
      </c>
      <c r="E331">
        <v>60.8</v>
      </c>
      <c r="F331">
        <v>70.8</v>
      </c>
      <c r="G331">
        <v>59.7</v>
      </c>
      <c r="K331">
        <v>26.9</v>
      </c>
      <c r="O331">
        <v>53.1</v>
      </c>
      <c r="P331">
        <v>55.1</v>
      </c>
      <c r="Q331">
        <v>55.6</v>
      </c>
      <c r="R331">
        <v>55</v>
      </c>
      <c r="S331">
        <v>49.7</v>
      </c>
      <c r="CC331">
        <v>51.3</v>
      </c>
      <c r="CE331">
        <v>48.5</v>
      </c>
      <c r="CU331">
        <v>51.8</v>
      </c>
      <c r="CV331">
        <v>56.8</v>
      </c>
      <c r="CW331">
        <v>48</v>
      </c>
      <c r="CX331">
        <v>44.2</v>
      </c>
      <c r="DF331">
        <v>51.5</v>
      </c>
      <c r="DG331">
        <v>55.4</v>
      </c>
      <c r="DI331">
        <v>63.5</v>
      </c>
      <c r="DJ331">
        <v>53.9</v>
      </c>
      <c r="DK331">
        <v>55.9</v>
      </c>
      <c r="DL331">
        <v>50.5</v>
      </c>
      <c r="DO331">
        <v>55.2</v>
      </c>
      <c r="DR331">
        <v>33.799999999999997</v>
      </c>
      <c r="DS331">
        <v>35.200000000000003</v>
      </c>
      <c r="DT331">
        <v>33.299999999999997</v>
      </c>
      <c r="DU331">
        <v>52.6</v>
      </c>
      <c r="DX331">
        <v>55.2</v>
      </c>
      <c r="DY331">
        <v>71.3</v>
      </c>
      <c r="EA331">
        <v>55.4</v>
      </c>
      <c r="EB331">
        <v>65.8</v>
      </c>
      <c r="EC331">
        <v>43</v>
      </c>
      <c r="ED331">
        <v>53.2</v>
      </c>
      <c r="EE331">
        <v>53.5</v>
      </c>
      <c r="EF331">
        <v>49.9</v>
      </c>
      <c r="EG331">
        <v>19.899999999999999</v>
      </c>
      <c r="EI331">
        <v>24.7</v>
      </c>
      <c r="EY331">
        <v>50.3</v>
      </c>
      <c r="EZ331">
        <v>72.7</v>
      </c>
      <c r="FA331">
        <v>33.4</v>
      </c>
      <c r="FB331">
        <v>55.2</v>
      </c>
      <c r="FC331">
        <v>53.7</v>
      </c>
      <c r="FF331">
        <v>40.200000000000003</v>
      </c>
      <c r="FH331">
        <v>70.5</v>
      </c>
      <c r="FI331">
        <v>51.6</v>
      </c>
      <c r="FJ331">
        <v>82.9</v>
      </c>
    </row>
    <row r="332" spans="1:166" x14ac:dyDescent="0.25">
      <c r="A332" s="1">
        <v>27211</v>
      </c>
      <c r="E332">
        <v>63.1</v>
      </c>
      <c r="F332">
        <v>68.5</v>
      </c>
      <c r="G332">
        <v>62.9</v>
      </c>
      <c r="K332">
        <v>27.6</v>
      </c>
      <c r="O332">
        <v>54</v>
      </c>
      <c r="P332">
        <v>56</v>
      </c>
      <c r="Q332">
        <v>56.5</v>
      </c>
      <c r="R332">
        <v>55.9</v>
      </c>
      <c r="S332">
        <v>50.7</v>
      </c>
      <c r="CC332">
        <v>52.7</v>
      </c>
      <c r="CE332">
        <v>49.5</v>
      </c>
      <c r="CU332">
        <v>53.2</v>
      </c>
      <c r="CV332">
        <v>58.6</v>
      </c>
      <c r="CW332">
        <v>49</v>
      </c>
      <c r="CX332">
        <v>45</v>
      </c>
      <c r="DF332">
        <v>53.4</v>
      </c>
      <c r="DG332">
        <v>57.3</v>
      </c>
      <c r="DI332">
        <v>63.5</v>
      </c>
      <c r="DJ332">
        <v>55.9</v>
      </c>
      <c r="DK332">
        <v>57.7</v>
      </c>
      <c r="DL332">
        <v>51.6</v>
      </c>
      <c r="DO332">
        <v>56.4</v>
      </c>
      <c r="DR332">
        <v>35.700000000000003</v>
      </c>
      <c r="DS332">
        <v>37.299999999999997</v>
      </c>
      <c r="DT332">
        <v>34.9</v>
      </c>
      <c r="DU332">
        <v>53.4</v>
      </c>
      <c r="DX332">
        <v>55.2</v>
      </c>
      <c r="DY332">
        <v>78.599999999999994</v>
      </c>
      <c r="EA332">
        <v>59.8</v>
      </c>
      <c r="EB332">
        <v>72.400000000000006</v>
      </c>
      <c r="EC332">
        <v>45</v>
      </c>
      <c r="ED332">
        <v>55.8</v>
      </c>
      <c r="EE332">
        <v>56.3</v>
      </c>
      <c r="EF332">
        <v>50.4</v>
      </c>
      <c r="EG332">
        <v>19.899999999999999</v>
      </c>
      <c r="EI332">
        <v>24.7</v>
      </c>
      <c r="EY332">
        <v>51.9</v>
      </c>
      <c r="EZ332">
        <v>78.8</v>
      </c>
      <c r="FA332">
        <v>35.200000000000003</v>
      </c>
      <c r="FB332">
        <v>56.9</v>
      </c>
      <c r="FC332">
        <v>55.2</v>
      </c>
      <c r="FF332">
        <v>42.6</v>
      </c>
      <c r="FH332">
        <v>77.099999999999994</v>
      </c>
      <c r="FI332">
        <v>55.5</v>
      </c>
      <c r="FJ332">
        <v>84.2</v>
      </c>
    </row>
    <row r="333" spans="1:166" x14ac:dyDescent="0.25">
      <c r="A333" s="1">
        <v>27242</v>
      </c>
      <c r="E333">
        <v>64.599999999999994</v>
      </c>
      <c r="F333">
        <v>66.400000000000006</v>
      </c>
      <c r="G333">
        <v>65</v>
      </c>
      <c r="K333">
        <v>27.9</v>
      </c>
      <c r="O333">
        <v>55</v>
      </c>
      <c r="P333">
        <v>56.7</v>
      </c>
      <c r="Q333">
        <v>57.5</v>
      </c>
      <c r="R333">
        <v>56.4</v>
      </c>
      <c r="S333">
        <v>52.1</v>
      </c>
      <c r="CC333">
        <v>53.7</v>
      </c>
      <c r="CE333">
        <v>50.3</v>
      </c>
      <c r="CU333">
        <v>54.1</v>
      </c>
      <c r="CV333">
        <v>59.5</v>
      </c>
      <c r="CW333">
        <v>49.6</v>
      </c>
      <c r="CX333">
        <v>45.7</v>
      </c>
      <c r="DF333">
        <v>55.8</v>
      </c>
      <c r="DG333">
        <v>59.2</v>
      </c>
      <c r="DI333">
        <v>63.5</v>
      </c>
      <c r="DJ333">
        <v>58.1</v>
      </c>
      <c r="DK333">
        <v>59.2</v>
      </c>
      <c r="DL333">
        <v>53</v>
      </c>
      <c r="DO333">
        <v>57.4</v>
      </c>
      <c r="DR333">
        <v>36.700000000000003</v>
      </c>
      <c r="DS333">
        <v>38.299999999999997</v>
      </c>
      <c r="DT333">
        <v>35.9</v>
      </c>
      <c r="DU333">
        <v>57</v>
      </c>
      <c r="DX333">
        <v>55.2</v>
      </c>
      <c r="DY333">
        <v>108</v>
      </c>
      <c r="EA333">
        <v>62.9</v>
      </c>
      <c r="EB333">
        <v>78.099999999999994</v>
      </c>
      <c r="EC333">
        <v>45.3</v>
      </c>
      <c r="ED333">
        <v>55.8</v>
      </c>
      <c r="EE333">
        <v>56.3</v>
      </c>
      <c r="EF333">
        <v>50.9</v>
      </c>
      <c r="EG333">
        <v>19.899999999999999</v>
      </c>
      <c r="EI333">
        <v>24.7</v>
      </c>
      <c r="EY333">
        <v>53.5</v>
      </c>
      <c r="EZ333">
        <v>92.8</v>
      </c>
      <c r="FA333">
        <v>36</v>
      </c>
      <c r="FB333">
        <v>59.7</v>
      </c>
      <c r="FC333">
        <v>57</v>
      </c>
      <c r="FF333">
        <v>42.7</v>
      </c>
      <c r="FH333">
        <v>81.099999999999994</v>
      </c>
      <c r="FI333">
        <v>54.7</v>
      </c>
      <c r="FJ333">
        <v>85.5</v>
      </c>
    </row>
    <row r="334" spans="1:166" x14ac:dyDescent="0.25">
      <c r="A334" s="1">
        <v>27273</v>
      </c>
      <c r="E334">
        <v>65.099999999999994</v>
      </c>
      <c r="F334">
        <v>67.400000000000006</v>
      </c>
      <c r="G334">
        <v>65.5</v>
      </c>
      <c r="K334">
        <v>28.3</v>
      </c>
      <c r="O334">
        <v>55.7</v>
      </c>
      <c r="P334">
        <v>57.3</v>
      </c>
      <c r="Q334">
        <v>58</v>
      </c>
      <c r="R334">
        <v>56.9</v>
      </c>
      <c r="S334">
        <v>53.1</v>
      </c>
      <c r="CC334">
        <v>54.3</v>
      </c>
      <c r="CE334">
        <v>51</v>
      </c>
      <c r="CU334">
        <v>54.6</v>
      </c>
      <c r="CV334">
        <v>60</v>
      </c>
      <c r="CW334">
        <v>50.1</v>
      </c>
      <c r="CX334">
        <v>46.2</v>
      </c>
      <c r="DF334">
        <v>55.9</v>
      </c>
      <c r="DG334">
        <v>59.9</v>
      </c>
      <c r="DI334">
        <v>63.5</v>
      </c>
      <c r="DJ334">
        <v>58.4</v>
      </c>
      <c r="DK334">
        <v>59.9</v>
      </c>
      <c r="DL334">
        <v>53.9</v>
      </c>
      <c r="DO334">
        <v>58</v>
      </c>
      <c r="DR334">
        <v>35.9</v>
      </c>
      <c r="DS334">
        <v>37.299999999999997</v>
      </c>
      <c r="DT334">
        <v>35.4</v>
      </c>
      <c r="DU334">
        <v>57.2</v>
      </c>
      <c r="DX334">
        <v>55.2</v>
      </c>
      <c r="DY334">
        <v>92.1</v>
      </c>
      <c r="EA334">
        <v>60.9</v>
      </c>
      <c r="EB334">
        <v>74.3</v>
      </c>
      <c r="EC334">
        <v>45.3</v>
      </c>
      <c r="ED334">
        <v>55.1</v>
      </c>
      <c r="EE334">
        <v>55.6</v>
      </c>
      <c r="EF334">
        <v>51.2</v>
      </c>
      <c r="EG334">
        <v>19.899999999999999</v>
      </c>
      <c r="EI334">
        <v>24.7</v>
      </c>
      <c r="EY334">
        <v>53.9</v>
      </c>
      <c r="EZ334">
        <v>87.7</v>
      </c>
      <c r="FA334">
        <v>35.5</v>
      </c>
      <c r="FB334">
        <v>59.8</v>
      </c>
      <c r="FC334">
        <v>57.6</v>
      </c>
      <c r="FF334">
        <v>43</v>
      </c>
      <c r="FH334">
        <v>77.599999999999994</v>
      </c>
      <c r="FI334">
        <v>54.3</v>
      </c>
      <c r="FJ334">
        <v>82.5</v>
      </c>
    </row>
    <row r="335" spans="1:166" x14ac:dyDescent="0.25">
      <c r="A335" s="1">
        <v>27303</v>
      </c>
      <c r="E335">
        <v>66.3</v>
      </c>
      <c r="F335">
        <v>68.2</v>
      </c>
      <c r="G335">
        <v>66.900000000000006</v>
      </c>
      <c r="K335">
        <v>28.8</v>
      </c>
      <c r="O335">
        <v>56.7</v>
      </c>
      <c r="P335">
        <v>58.2</v>
      </c>
      <c r="Q335">
        <v>58.6</v>
      </c>
      <c r="R335">
        <v>58.3</v>
      </c>
      <c r="S335">
        <v>54.2</v>
      </c>
      <c r="CC335">
        <v>55.3</v>
      </c>
      <c r="CE335">
        <v>51.9</v>
      </c>
      <c r="CU335">
        <v>55.6</v>
      </c>
      <c r="CV335">
        <v>61</v>
      </c>
      <c r="CW335">
        <v>50.9</v>
      </c>
      <c r="CX335">
        <v>46.7</v>
      </c>
      <c r="DF335">
        <v>57.2</v>
      </c>
      <c r="DG335">
        <v>60.9</v>
      </c>
      <c r="DI335">
        <v>63.5</v>
      </c>
      <c r="DJ335">
        <v>59.6</v>
      </c>
      <c r="DK335">
        <v>60.2</v>
      </c>
      <c r="DL335">
        <v>54.8</v>
      </c>
      <c r="DO335">
        <v>58</v>
      </c>
      <c r="DR335">
        <v>36.9</v>
      </c>
      <c r="DS335">
        <v>38.799999999999997</v>
      </c>
      <c r="DT335">
        <v>36</v>
      </c>
      <c r="DU335">
        <v>58</v>
      </c>
      <c r="DX335">
        <v>55.2</v>
      </c>
      <c r="DY335">
        <v>109.1</v>
      </c>
      <c r="EA335">
        <v>63.2</v>
      </c>
      <c r="EB335">
        <v>78.599999999999994</v>
      </c>
      <c r="EC335">
        <v>45.6</v>
      </c>
      <c r="ED335">
        <v>55</v>
      </c>
      <c r="EE335">
        <v>55.4</v>
      </c>
      <c r="EF335">
        <v>51.9</v>
      </c>
      <c r="EG335">
        <v>19.899999999999999</v>
      </c>
      <c r="EI335">
        <v>24.7</v>
      </c>
      <c r="EY335">
        <v>54.6</v>
      </c>
      <c r="EZ335">
        <v>96.5</v>
      </c>
      <c r="FA335">
        <v>36.299999999999997</v>
      </c>
      <c r="FB335">
        <v>61</v>
      </c>
      <c r="FC335">
        <v>58.2</v>
      </c>
      <c r="FF335">
        <v>43.1</v>
      </c>
      <c r="FH335">
        <v>78.900000000000006</v>
      </c>
      <c r="FI335">
        <v>53.6</v>
      </c>
      <c r="FJ335">
        <v>80.599999999999994</v>
      </c>
    </row>
    <row r="336" spans="1:166" x14ac:dyDescent="0.25">
      <c r="A336" s="1">
        <v>27334</v>
      </c>
      <c r="E336">
        <v>69.099999999999994</v>
      </c>
      <c r="F336">
        <v>71.400000000000006</v>
      </c>
      <c r="G336">
        <v>69.599999999999994</v>
      </c>
      <c r="K336">
        <v>28.3</v>
      </c>
      <c r="O336">
        <v>57.4</v>
      </c>
      <c r="P336">
        <v>58.8</v>
      </c>
      <c r="Q336">
        <v>59.3</v>
      </c>
      <c r="R336">
        <v>58.8</v>
      </c>
      <c r="S336">
        <v>55</v>
      </c>
      <c r="CC336">
        <v>56.4</v>
      </c>
      <c r="CE336">
        <v>52.3</v>
      </c>
      <c r="CU336">
        <v>56.7</v>
      </c>
      <c r="CV336">
        <v>62.3</v>
      </c>
      <c r="CW336">
        <v>51.2</v>
      </c>
      <c r="CX336">
        <v>47</v>
      </c>
      <c r="DF336">
        <v>57.8</v>
      </c>
      <c r="DG336">
        <v>62.6</v>
      </c>
      <c r="DI336">
        <v>63.5</v>
      </c>
      <c r="DJ336">
        <v>60.3</v>
      </c>
      <c r="DK336">
        <v>60.5</v>
      </c>
      <c r="DL336">
        <v>55.6</v>
      </c>
      <c r="DO336">
        <v>58.3</v>
      </c>
      <c r="DR336">
        <v>37</v>
      </c>
      <c r="DS336">
        <v>39.299999999999997</v>
      </c>
      <c r="DT336">
        <v>35.799999999999997</v>
      </c>
      <c r="DU336">
        <v>58.5</v>
      </c>
      <c r="DX336">
        <v>55.2</v>
      </c>
      <c r="DY336">
        <v>98</v>
      </c>
      <c r="EA336">
        <v>64.2</v>
      </c>
      <c r="EB336">
        <v>80.400000000000006</v>
      </c>
      <c r="EC336">
        <v>45.7</v>
      </c>
      <c r="ED336">
        <v>54.6</v>
      </c>
      <c r="EE336">
        <v>55</v>
      </c>
      <c r="EF336">
        <v>52.7</v>
      </c>
      <c r="EG336">
        <v>19.899999999999999</v>
      </c>
      <c r="EI336">
        <v>24.7</v>
      </c>
      <c r="EY336">
        <v>55.1</v>
      </c>
      <c r="EZ336">
        <v>100.5</v>
      </c>
      <c r="FA336">
        <v>36.4</v>
      </c>
      <c r="FB336">
        <v>61.8</v>
      </c>
      <c r="FC336">
        <v>58.8</v>
      </c>
      <c r="FF336">
        <v>43.2</v>
      </c>
      <c r="FH336">
        <v>77.5</v>
      </c>
      <c r="FI336">
        <v>52.8</v>
      </c>
      <c r="FJ336">
        <v>77.599999999999994</v>
      </c>
    </row>
    <row r="337" spans="1:166" x14ac:dyDescent="0.25">
      <c r="A337" s="1">
        <v>27364</v>
      </c>
      <c r="E337">
        <v>68</v>
      </c>
      <c r="F337">
        <v>68.400000000000006</v>
      </c>
      <c r="G337">
        <v>68.900000000000006</v>
      </c>
      <c r="K337">
        <v>28.6</v>
      </c>
      <c r="O337">
        <v>57.9</v>
      </c>
      <c r="P337">
        <v>59.2</v>
      </c>
      <c r="Q337">
        <v>59.6</v>
      </c>
      <c r="R337">
        <v>59.3</v>
      </c>
      <c r="S337">
        <v>55.5</v>
      </c>
      <c r="CC337">
        <v>56.4</v>
      </c>
      <c r="CE337">
        <v>52.8</v>
      </c>
      <c r="CU337">
        <v>56.6</v>
      </c>
      <c r="CV337">
        <v>62.3</v>
      </c>
      <c r="CW337">
        <v>51.6</v>
      </c>
      <c r="CX337">
        <v>47.3</v>
      </c>
      <c r="DF337">
        <v>57.8</v>
      </c>
      <c r="DG337">
        <v>62.3</v>
      </c>
      <c r="DI337">
        <v>63.5</v>
      </c>
      <c r="DJ337">
        <v>60.4</v>
      </c>
      <c r="DK337">
        <v>60.5</v>
      </c>
      <c r="DL337">
        <v>56.1</v>
      </c>
      <c r="DO337">
        <v>58.6</v>
      </c>
      <c r="DR337">
        <v>37.299999999999997</v>
      </c>
      <c r="DS337">
        <v>39.799999999999997</v>
      </c>
      <c r="DT337">
        <v>35.9</v>
      </c>
      <c r="DU337">
        <v>58.9</v>
      </c>
      <c r="DX337">
        <v>55.2</v>
      </c>
      <c r="DY337">
        <v>92.3</v>
      </c>
      <c r="EA337">
        <v>61.5</v>
      </c>
      <c r="EB337">
        <v>76.8</v>
      </c>
      <c r="EC337">
        <v>44.1</v>
      </c>
      <c r="ED337">
        <v>51.2</v>
      </c>
      <c r="EE337">
        <v>51.2</v>
      </c>
      <c r="EF337">
        <v>53.2</v>
      </c>
      <c r="EG337">
        <v>19.899999999999999</v>
      </c>
      <c r="EI337">
        <v>24.7</v>
      </c>
      <c r="EY337">
        <v>55.3</v>
      </c>
      <c r="EZ337">
        <v>96.4</v>
      </c>
      <c r="FA337">
        <v>36.5</v>
      </c>
      <c r="FB337">
        <v>61.9</v>
      </c>
      <c r="FC337">
        <v>59.1</v>
      </c>
      <c r="FF337">
        <v>42</v>
      </c>
      <c r="FH337">
        <v>75.3</v>
      </c>
      <c r="FI337">
        <v>48.9</v>
      </c>
      <c r="FJ337">
        <v>71.599999999999994</v>
      </c>
    </row>
    <row r="338" spans="1:166" x14ac:dyDescent="0.25">
      <c r="A338" s="1">
        <v>27395</v>
      </c>
      <c r="E338">
        <v>68</v>
      </c>
      <c r="F338">
        <v>67.099999999999994</v>
      </c>
      <c r="G338">
        <v>69.099999999999994</v>
      </c>
      <c r="K338">
        <v>29.3</v>
      </c>
      <c r="O338">
        <v>58.3</v>
      </c>
      <c r="P338">
        <v>59.6</v>
      </c>
      <c r="Q338">
        <v>60</v>
      </c>
      <c r="R338">
        <v>59.6</v>
      </c>
      <c r="S338">
        <v>56.2</v>
      </c>
      <c r="T338">
        <v>54.6</v>
      </c>
      <c r="U338">
        <v>56.9</v>
      </c>
      <c r="CC338">
        <v>56.7</v>
      </c>
      <c r="CD338">
        <v>61</v>
      </c>
      <c r="CE338">
        <v>53.1</v>
      </c>
      <c r="CU338">
        <v>56.8</v>
      </c>
      <c r="CV338">
        <v>62.6</v>
      </c>
      <c r="CW338">
        <v>51.9</v>
      </c>
      <c r="CX338">
        <v>47.6</v>
      </c>
      <c r="DF338">
        <v>58</v>
      </c>
      <c r="DG338">
        <v>62.5</v>
      </c>
      <c r="DI338">
        <v>96.3</v>
      </c>
      <c r="DJ338">
        <v>61</v>
      </c>
      <c r="DK338">
        <v>61</v>
      </c>
      <c r="DL338">
        <v>56.8</v>
      </c>
      <c r="DO338">
        <v>58.9</v>
      </c>
      <c r="DR338">
        <v>38.1</v>
      </c>
      <c r="DS338">
        <v>41</v>
      </c>
      <c r="DT338">
        <v>36.5</v>
      </c>
      <c r="DU338">
        <v>59</v>
      </c>
      <c r="DX338">
        <v>62.4</v>
      </c>
      <c r="DY338">
        <v>88.2</v>
      </c>
      <c r="EA338">
        <v>59.6</v>
      </c>
      <c r="EB338">
        <v>74</v>
      </c>
      <c r="EC338">
        <v>43</v>
      </c>
      <c r="ED338">
        <v>49.4</v>
      </c>
      <c r="EE338">
        <v>49.1</v>
      </c>
      <c r="EF338">
        <v>54</v>
      </c>
      <c r="EG338">
        <v>19.899999999999999</v>
      </c>
      <c r="EI338">
        <v>24.7</v>
      </c>
      <c r="EY338">
        <v>55.9</v>
      </c>
      <c r="EZ338">
        <v>92</v>
      </c>
      <c r="FA338">
        <v>37.200000000000003</v>
      </c>
      <c r="FB338">
        <v>62</v>
      </c>
      <c r="FC338">
        <v>59.6</v>
      </c>
      <c r="FF338">
        <v>41.1</v>
      </c>
      <c r="FH338">
        <v>73.400000000000006</v>
      </c>
      <c r="FI338">
        <v>47.3</v>
      </c>
      <c r="FJ338">
        <v>69.8</v>
      </c>
    </row>
    <row r="339" spans="1:166" x14ac:dyDescent="0.25">
      <c r="A339" s="1">
        <v>27426</v>
      </c>
      <c r="E339">
        <v>67.3</v>
      </c>
      <c r="F339">
        <v>66.599999999999994</v>
      </c>
      <c r="G339">
        <v>68.3</v>
      </c>
      <c r="K339">
        <v>29.3</v>
      </c>
      <c r="O339">
        <v>58.7</v>
      </c>
      <c r="P339">
        <v>59.8</v>
      </c>
      <c r="Q339">
        <v>60.1</v>
      </c>
      <c r="R339">
        <v>60</v>
      </c>
      <c r="S339">
        <v>56.7</v>
      </c>
      <c r="T339">
        <v>55.1</v>
      </c>
      <c r="U339">
        <v>57.4</v>
      </c>
      <c r="CC339">
        <v>56.6</v>
      </c>
      <c r="CD339">
        <v>60.9</v>
      </c>
      <c r="CE339">
        <v>53.4</v>
      </c>
      <c r="CU339">
        <v>56.6</v>
      </c>
      <c r="CV339">
        <v>62.4</v>
      </c>
      <c r="CW339">
        <v>52</v>
      </c>
      <c r="CX339">
        <v>47.6</v>
      </c>
      <c r="DF339">
        <v>57.8</v>
      </c>
      <c r="DG339">
        <v>62.2</v>
      </c>
      <c r="DI339">
        <v>92.8</v>
      </c>
      <c r="DJ339">
        <v>61</v>
      </c>
      <c r="DK339">
        <v>60.8</v>
      </c>
      <c r="DL339">
        <v>57.5</v>
      </c>
      <c r="DO339">
        <v>59.2</v>
      </c>
      <c r="DR339">
        <v>37.5</v>
      </c>
      <c r="DS339">
        <v>40.700000000000003</v>
      </c>
      <c r="DT339">
        <v>35.700000000000003</v>
      </c>
      <c r="DU339">
        <v>60.9</v>
      </c>
      <c r="DX339">
        <v>61.2</v>
      </c>
      <c r="DY339">
        <v>81.8</v>
      </c>
      <c r="EA339">
        <v>57.9</v>
      </c>
      <c r="EB339">
        <v>70.900000000000006</v>
      </c>
      <c r="EC339">
        <v>42.9</v>
      </c>
      <c r="ED339">
        <v>49.2</v>
      </c>
      <c r="EE339">
        <v>48.9</v>
      </c>
      <c r="EF339">
        <v>54.5</v>
      </c>
      <c r="EG339">
        <v>19.899999999999999</v>
      </c>
      <c r="EI339">
        <v>24.7</v>
      </c>
      <c r="EY339">
        <v>56</v>
      </c>
      <c r="EZ339">
        <v>87.6</v>
      </c>
      <c r="FA339">
        <v>36.9</v>
      </c>
      <c r="FB339">
        <v>61.8</v>
      </c>
      <c r="FC339">
        <v>59.8</v>
      </c>
      <c r="FF339">
        <v>41.2</v>
      </c>
      <c r="FH339">
        <v>70.8</v>
      </c>
      <c r="FI339">
        <v>46.7</v>
      </c>
      <c r="FJ339">
        <v>69.2</v>
      </c>
    </row>
    <row r="340" spans="1:166" x14ac:dyDescent="0.25">
      <c r="A340" s="1">
        <v>27454</v>
      </c>
      <c r="E340">
        <v>66.7</v>
      </c>
      <c r="F340">
        <v>66.5</v>
      </c>
      <c r="G340">
        <v>67.599999999999994</v>
      </c>
      <c r="K340">
        <v>29.3</v>
      </c>
      <c r="O340">
        <v>59</v>
      </c>
      <c r="P340">
        <v>60</v>
      </c>
      <c r="Q340">
        <v>60.2</v>
      </c>
      <c r="R340">
        <v>60.3</v>
      </c>
      <c r="S340">
        <v>57.2</v>
      </c>
      <c r="T340">
        <v>55.7</v>
      </c>
      <c r="U340">
        <v>57.9</v>
      </c>
      <c r="CC340">
        <v>56.6</v>
      </c>
      <c r="CD340">
        <v>60.9</v>
      </c>
      <c r="CE340">
        <v>53.7</v>
      </c>
      <c r="CU340">
        <v>56.4</v>
      </c>
      <c r="CV340">
        <v>62.2</v>
      </c>
      <c r="CW340">
        <v>52.1</v>
      </c>
      <c r="CX340">
        <v>47.6</v>
      </c>
      <c r="DF340">
        <v>57.4</v>
      </c>
      <c r="DG340">
        <v>61.6</v>
      </c>
      <c r="DI340">
        <v>86.3</v>
      </c>
      <c r="DJ340">
        <v>60.8</v>
      </c>
      <c r="DK340">
        <v>60.5</v>
      </c>
      <c r="DL340">
        <v>57.5</v>
      </c>
      <c r="DO340">
        <v>59.2</v>
      </c>
      <c r="DR340">
        <v>37.9</v>
      </c>
      <c r="DS340">
        <v>41.1</v>
      </c>
      <c r="DT340">
        <v>35.9</v>
      </c>
      <c r="DU340">
        <v>60.1</v>
      </c>
      <c r="DX340">
        <v>61.3</v>
      </c>
      <c r="DY340">
        <v>78.2</v>
      </c>
      <c r="EA340">
        <v>57.1</v>
      </c>
      <c r="EB340">
        <v>70</v>
      </c>
      <c r="EC340">
        <v>42.2</v>
      </c>
      <c r="ED340">
        <v>48.7</v>
      </c>
      <c r="EE340">
        <v>48.4</v>
      </c>
      <c r="EF340">
        <v>54.9</v>
      </c>
      <c r="EG340">
        <v>19.899999999999999</v>
      </c>
      <c r="EI340">
        <v>24.7</v>
      </c>
      <c r="EY340">
        <v>56</v>
      </c>
      <c r="EZ340">
        <v>82.2</v>
      </c>
      <c r="FA340">
        <v>37.299999999999997</v>
      </c>
      <c r="FB340">
        <v>61.3</v>
      </c>
      <c r="FC340">
        <v>59.7</v>
      </c>
      <c r="FF340">
        <v>40.5</v>
      </c>
      <c r="FH340">
        <v>69.900000000000006</v>
      </c>
      <c r="FI340">
        <v>46.2</v>
      </c>
      <c r="FJ340">
        <v>68.2</v>
      </c>
    </row>
    <row r="341" spans="1:166" x14ac:dyDescent="0.25">
      <c r="A341" s="1">
        <v>27485</v>
      </c>
      <c r="E341">
        <v>67.8</v>
      </c>
      <c r="F341">
        <v>66.900000000000006</v>
      </c>
      <c r="G341">
        <v>68.8</v>
      </c>
      <c r="K341">
        <v>29.6</v>
      </c>
      <c r="O341">
        <v>59.2</v>
      </c>
      <c r="P341">
        <v>60.1</v>
      </c>
      <c r="Q341">
        <v>60.3</v>
      </c>
      <c r="R341">
        <v>60.4</v>
      </c>
      <c r="S341">
        <v>57.5</v>
      </c>
      <c r="T341">
        <v>55.9</v>
      </c>
      <c r="U341">
        <v>58.4</v>
      </c>
      <c r="CC341">
        <v>57.1</v>
      </c>
      <c r="CD341">
        <v>61.4</v>
      </c>
      <c r="CE341">
        <v>53.9</v>
      </c>
      <c r="CU341">
        <v>56.9</v>
      </c>
      <c r="CV341">
        <v>62.7</v>
      </c>
      <c r="CW341">
        <v>52.3</v>
      </c>
      <c r="CX341">
        <v>47.8</v>
      </c>
      <c r="DF341">
        <v>57.5</v>
      </c>
      <c r="DG341">
        <v>61.4</v>
      </c>
      <c r="DI341">
        <v>84.3</v>
      </c>
      <c r="DJ341">
        <v>60.6</v>
      </c>
      <c r="DK341">
        <v>60.3</v>
      </c>
      <c r="DL341">
        <v>57.5</v>
      </c>
      <c r="DO341">
        <v>59.3</v>
      </c>
      <c r="DR341">
        <v>38.299999999999997</v>
      </c>
      <c r="DS341">
        <v>41.8</v>
      </c>
      <c r="DT341">
        <v>36.299999999999997</v>
      </c>
      <c r="DU341">
        <v>59.9</v>
      </c>
      <c r="DX341">
        <v>62.7</v>
      </c>
      <c r="DY341">
        <v>84.2</v>
      </c>
      <c r="EA341">
        <v>59.5</v>
      </c>
      <c r="EB341">
        <v>74.400000000000006</v>
      </c>
      <c r="EC341">
        <v>42.5</v>
      </c>
      <c r="ED341">
        <v>48.5</v>
      </c>
      <c r="EE341">
        <v>48.1</v>
      </c>
      <c r="EF341">
        <v>55.3</v>
      </c>
      <c r="EG341">
        <v>19.899999999999999</v>
      </c>
      <c r="EI341">
        <v>24.7</v>
      </c>
      <c r="EY341">
        <v>56</v>
      </c>
      <c r="EZ341">
        <v>83</v>
      </c>
      <c r="FA341">
        <v>37.799999999999997</v>
      </c>
      <c r="FB341">
        <v>61.4</v>
      </c>
      <c r="FC341">
        <v>59.7</v>
      </c>
      <c r="FF341">
        <v>40.799999999999997</v>
      </c>
      <c r="FH341">
        <v>73.2</v>
      </c>
      <c r="FI341">
        <v>46.1</v>
      </c>
      <c r="FJ341">
        <v>67.7</v>
      </c>
    </row>
    <row r="342" spans="1:166" x14ac:dyDescent="0.25">
      <c r="A342" s="1">
        <v>27515</v>
      </c>
      <c r="E342">
        <v>68.5</v>
      </c>
      <c r="F342">
        <v>68.2</v>
      </c>
      <c r="G342">
        <v>69.5</v>
      </c>
      <c r="K342">
        <v>30.1</v>
      </c>
      <c r="O342">
        <v>59.3</v>
      </c>
      <c r="P342">
        <v>60.2</v>
      </c>
      <c r="Q342">
        <v>60.4</v>
      </c>
      <c r="R342">
        <v>60.5</v>
      </c>
      <c r="S342">
        <v>57.8</v>
      </c>
      <c r="T342">
        <v>56.1</v>
      </c>
      <c r="U342">
        <v>58.5</v>
      </c>
      <c r="CC342">
        <v>57.4</v>
      </c>
      <c r="CD342">
        <v>61.8</v>
      </c>
      <c r="CE342">
        <v>54.1</v>
      </c>
      <c r="CU342">
        <v>57.3</v>
      </c>
      <c r="CV342">
        <v>63.1</v>
      </c>
      <c r="CW342">
        <v>52.5</v>
      </c>
      <c r="CX342">
        <v>48.1</v>
      </c>
      <c r="DF342">
        <v>57.3</v>
      </c>
      <c r="DG342">
        <v>60.9</v>
      </c>
      <c r="DI342">
        <v>79.3</v>
      </c>
      <c r="DJ342">
        <v>60.8</v>
      </c>
      <c r="DK342">
        <v>60</v>
      </c>
      <c r="DL342">
        <v>57.5</v>
      </c>
      <c r="DO342">
        <v>59.6</v>
      </c>
      <c r="DR342">
        <v>38.200000000000003</v>
      </c>
      <c r="DS342">
        <v>41.3</v>
      </c>
      <c r="DT342">
        <v>36.4</v>
      </c>
      <c r="DU342">
        <v>59.5</v>
      </c>
      <c r="DX342">
        <v>62.4</v>
      </c>
      <c r="DY342">
        <v>83.2</v>
      </c>
      <c r="EA342">
        <v>61.2</v>
      </c>
      <c r="EB342">
        <v>76.8</v>
      </c>
      <c r="EC342">
        <v>43.4</v>
      </c>
      <c r="ED342">
        <v>49.1</v>
      </c>
      <c r="EE342">
        <v>48.8</v>
      </c>
      <c r="EF342">
        <v>55.3</v>
      </c>
      <c r="EG342">
        <v>19.899999999999999</v>
      </c>
      <c r="EI342">
        <v>24.7</v>
      </c>
      <c r="EY342">
        <v>56</v>
      </c>
      <c r="EZ342">
        <v>79.5</v>
      </c>
      <c r="FA342">
        <v>37.6</v>
      </c>
      <c r="FB342">
        <v>61.1</v>
      </c>
      <c r="FC342">
        <v>59.7</v>
      </c>
      <c r="FF342">
        <v>41.5</v>
      </c>
      <c r="FH342">
        <v>75.3</v>
      </c>
      <c r="FI342">
        <v>46.5</v>
      </c>
      <c r="FJ342">
        <v>68.8</v>
      </c>
    </row>
    <row r="343" spans="1:166" x14ac:dyDescent="0.25">
      <c r="A343" s="1">
        <v>27546</v>
      </c>
      <c r="E343">
        <v>69.5</v>
      </c>
      <c r="F343">
        <v>71.5</v>
      </c>
      <c r="G343">
        <v>70</v>
      </c>
      <c r="K343">
        <v>30.5</v>
      </c>
      <c r="O343">
        <v>59.5</v>
      </c>
      <c r="P343">
        <v>60.4</v>
      </c>
      <c r="Q343">
        <v>60.5</v>
      </c>
      <c r="R343">
        <v>60.7</v>
      </c>
      <c r="S343">
        <v>58</v>
      </c>
      <c r="T343">
        <v>56.4</v>
      </c>
      <c r="U343">
        <v>58.7</v>
      </c>
      <c r="CC343">
        <v>57.9</v>
      </c>
      <c r="CD343">
        <v>62.2</v>
      </c>
      <c r="CE343">
        <v>54.3</v>
      </c>
      <c r="CU343">
        <v>57.8</v>
      </c>
      <c r="CV343">
        <v>63.6</v>
      </c>
      <c r="CW343">
        <v>52.7</v>
      </c>
      <c r="CX343">
        <v>48.4</v>
      </c>
      <c r="DF343">
        <v>57.3</v>
      </c>
      <c r="DG343">
        <v>60.9</v>
      </c>
      <c r="DI343">
        <v>76.8</v>
      </c>
      <c r="DJ343">
        <v>60.7</v>
      </c>
      <c r="DK343">
        <v>59.9</v>
      </c>
      <c r="DL343">
        <v>57.7</v>
      </c>
      <c r="DO343">
        <v>60</v>
      </c>
      <c r="DR343">
        <v>38.5</v>
      </c>
      <c r="DS343">
        <v>41.1</v>
      </c>
      <c r="DT343">
        <v>37.1</v>
      </c>
      <c r="DU343">
        <v>59.5</v>
      </c>
      <c r="DX343">
        <v>62</v>
      </c>
      <c r="DY343">
        <v>81.3</v>
      </c>
      <c r="EA343">
        <v>61.5</v>
      </c>
      <c r="EB343">
        <v>77.400000000000006</v>
      </c>
      <c r="EC343">
        <v>43.3</v>
      </c>
      <c r="ED343">
        <v>49.3</v>
      </c>
      <c r="EE343">
        <v>48.9</v>
      </c>
      <c r="EF343">
        <v>55.6</v>
      </c>
      <c r="EG343">
        <v>19.899999999999999</v>
      </c>
      <c r="EI343">
        <v>24.7</v>
      </c>
      <c r="EY343">
        <v>56.1</v>
      </c>
      <c r="EZ343">
        <v>77.2</v>
      </c>
      <c r="FA343">
        <v>37.9</v>
      </c>
      <c r="FB343">
        <v>61</v>
      </c>
      <c r="FC343">
        <v>59.8</v>
      </c>
      <c r="FF343">
        <v>41.9</v>
      </c>
      <c r="FH343">
        <v>75.3</v>
      </c>
      <c r="FI343">
        <v>47.2</v>
      </c>
      <c r="FJ343">
        <v>66.5</v>
      </c>
    </row>
    <row r="344" spans="1:166" x14ac:dyDescent="0.25">
      <c r="A344" s="1">
        <v>27576</v>
      </c>
      <c r="E344">
        <v>70.5</v>
      </c>
      <c r="F344">
        <v>73.400000000000006</v>
      </c>
      <c r="G344">
        <v>70.900000000000006</v>
      </c>
      <c r="K344">
        <v>31.1</v>
      </c>
      <c r="O344">
        <v>59.8</v>
      </c>
      <c r="P344">
        <v>60.6</v>
      </c>
      <c r="Q344">
        <v>60.9</v>
      </c>
      <c r="R344">
        <v>60.7</v>
      </c>
      <c r="S344">
        <v>58.4</v>
      </c>
      <c r="T344">
        <v>56.8</v>
      </c>
      <c r="U344">
        <v>59.1</v>
      </c>
      <c r="CC344">
        <v>58.4</v>
      </c>
      <c r="CD344">
        <v>62.7</v>
      </c>
      <c r="CE344">
        <v>54.6</v>
      </c>
      <c r="CU344">
        <v>58.4</v>
      </c>
      <c r="CV344">
        <v>64.2</v>
      </c>
      <c r="CW344">
        <v>53.1</v>
      </c>
      <c r="CX344">
        <v>48.8</v>
      </c>
      <c r="DF344">
        <v>57.5</v>
      </c>
      <c r="DG344">
        <v>61</v>
      </c>
      <c r="DI344">
        <v>79.3</v>
      </c>
      <c r="DJ344">
        <v>60.9</v>
      </c>
      <c r="DK344">
        <v>59.9</v>
      </c>
      <c r="DL344">
        <v>57.7</v>
      </c>
      <c r="DO344">
        <v>60</v>
      </c>
      <c r="DR344">
        <v>38.9</v>
      </c>
      <c r="DS344">
        <v>41.2</v>
      </c>
      <c r="DT344">
        <v>37.6</v>
      </c>
      <c r="DU344">
        <v>59.5</v>
      </c>
      <c r="DX344">
        <v>63.4</v>
      </c>
      <c r="DY344">
        <v>82.4</v>
      </c>
      <c r="EA344">
        <v>62.4</v>
      </c>
      <c r="EB344">
        <v>79.3</v>
      </c>
      <c r="EC344">
        <v>43.3</v>
      </c>
      <c r="ED344">
        <v>48.9</v>
      </c>
      <c r="EE344">
        <v>48.5</v>
      </c>
      <c r="EF344">
        <v>56.1</v>
      </c>
      <c r="EG344">
        <v>19.899999999999999</v>
      </c>
      <c r="EI344">
        <v>24.7</v>
      </c>
      <c r="EY344">
        <v>56.2</v>
      </c>
      <c r="EZ344">
        <v>79.2</v>
      </c>
      <c r="FA344">
        <v>38.4</v>
      </c>
      <c r="FB344">
        <v>61.2</v>
      </c>
      <c r="FC344">
        <v>59.9</v>
      </c>
      <c r="FF344">
        <v>41.8</v>
      </c>
      <c r="FH344">
        <v>76.7</v>
      </c>
      <c r="FI344">
        <v>45.9</v>
      </c>
      <c r="FJ344">
        <v>66.5</v>
      </c>
    </row>
    <row r="345" spans="1:166" x14ac:dyDescent="0.25">
      <c r="A345" s="1">
        <v>27607</v>
      </c>
      <c r="E345">
        <v>71.3</v>
      </c>
      <c r="F345">
        <v>73.599999999999994</v>
      </c>
      <c r="G345">
        <v>71.8</v>
      </c>
      <c r="K345">
        <v>32.299999999999997</v>
      </c>
      <c r="O345">
        <v>59.9</v>
      </c>
      <c r="P345">
        <v>60.7</v>
      </c>
      <c r="Q345">
        <v>60.9</v>
      </c>
      <c r="R345">
        <v>61.1</v>
      </c>
      <c r="S345">
        <v>58.5</v>
      </c>
      <c r="T345">
        <v>57</v>
      </c>
      <c r="U345">
        <v>59.1</v>
      </c>
      <c r="CC345">
        <v>58.9</v>
      </c>
      <c r="CD345">
        <v>63.1</v>
      </c>
      <c r="CE345">
        <v>55</v>
      </c>
      <c r="CU345">
        <v>59</v>
      </c>
      <c r="CV345">
        <v>64.599999999999994</v>
      </c>
      <c r="CW345">
        <v>53.5</v>
      </c>
      <c r="CX345">
        <v>49.3</v>
      </c>
      <c r="DF345">
        <v>58</v>
      </c>
      <c r="DG345">
        <v>61.3</v>
      </c>
      <c r="DI345">
        <v>81.900000000000006</v>
      </c>
      <c r="DJ345">
        <v>61.3</v>
      </c>
      <c r="DK345">
        <v>60.1</v>
      </c>
      <c r="DL345">
        <v>57.8</v>
      </c>
      <c r="DO345">
        <v>60.1</v>
      </c>
      <c r="DR345">
        <v>39.9</v>
      </c>
      <c r="DS345">
        <v>41.9</v>
      </c>
      <c r="DT345">
        <v>38.9</v>
      </c>
      <c r="DU345">
        <v>59.9</v>
      </c>
      <c r="DX345">
        <v>63.7</v>
      </c>
      <c r="DY345">
        <v>86.5</v>
      </c>
      <c r="EA345">
        <v>63</v>
      </c>
      <c r="EB345">
        <v>80.2</v>
      </c>
      <c r="EC345">
        <v>43.6</v>
      </c>
      <c r="ED345">
        <v>49.7</v>
      </c>
      <c r="EE345">
        <v>49.4</v>
      </c>
      <c r="EF345">
        <v>56.5</v>
      </c>
      <c r="EG345">
        <v>19.899999999999999</v>
      </c>
      <c r="EI345">
        <v>24.7</v>
      </c>
      <c r="EY345">
        <v>56.5</v>
      </c>
      <c r="EZ345">
        <v>82.3</v>
      </c>
      <c r="FA345">
        <v>39.200000000000003</v>
      </c>
      <c r="FB345">
        <v>61.6</v>
      </c>
      <c r="FC345">
        <v>60.1</v>
      </c>
      <c r="FF345">
        <v>41.9</v>
      </c>
      <c r="FH345">
        <v>77.7</v>
      </c>
      <c r="FI345">
        <v>47.5</v>
      </c>
      <c r="FJ345">
        <v>67.7</v>
      </c>
    </row>
    <row r="346" spans="1:166" x14ac:dyDescent="0.25">
      <c r="A346" s="1">
        <v>27638</v>
      </c>
      <c r="E346">
        <v>71.8</v>
      </c>
      <c r="F346">
        <v>75.400000000000006</v>
      </c>
      <c r="G346">
        <v>72</v>
      </c>
      <c r="K346">
        <v>33</v>
      </c>
      <c r="O346">
        <v>60.2</v>
      </c>
      <c r="P346">
        <v>61</v>
      </c>
      <c r="Q346">
        <v>61.1</v>
      </c>
      <c r="R346">
        <v>61.3</v>
      </c>
      <c r="S346">
        <v>58.9</v>
      </c>
      <c r="T346">
        <v>57.2</v>
      </c>
      <c r="U346">
        <v>59.7</v>
      </c>
      <c r="CC346">
        <v>59.3</v>
      </c>
      <c r="CD346">
        <v>63.4</v>
      </c>
      <c r="CE346">
        <v>55.4</v>
      </c>
      <c r="CU346">
        <v>59.4</v>
      </c>
      <c r="CV346">
        <v>64.900000000000006</v>
      </c>
      <c r="CW346">
        <v>53.9</v>
      </c>
      <c r="CX346">
        <v>49.7</v>
      </c>
      <c r="DF346">
        <v>58.2</v>
      </c>
      <c r="DG346">
        <v>61.5</v>
      </c>
      <c r="DI346">
        <v>79.400000000000006</v>
      </c>
      <c r="DJ346">
        <v>61.7</v>
      </c>
      <c r="DK346">
        <v>60.4</v>
      </c>
      <c r="DL346">
        <v>57.9</v>
      </c>
      <c r="DO346">
        <v>60.3</v>
      </c>
      <c r="DR346">
        <v>40.5</v>
      </c>
      <c r="DS346">
        <v>42.4</v>
      </c>
      <c r="DT346">
        <v>39.700000000000003</v>
      </c>
      <c r="DU346">
        <v>60</v>
      </c>
      <c r="DX346">
        <v>63.9</v>
      </c>
      <c r="DY346">
        <v>87.7</v>
      </c>
      <c r="EA346">
        <v>64.5</v>
      </c>
      <c r="EB346">
        <v>81.900000000000006</v>
      </c>
      <c r="EC346">
        <v>44.7</v>
      </c>
      <c r="ED346">
        <v>51.3</v>
      </c>
      <c r="EE346">
        <v>51.1</v>
      </c>
      <c r="EF346">
        <v>56.9</v>
      </c>
      <c r="EG346">
        <v>19.899999999999999</v>
      </c>
      <c r="EI346">
        <v>24.7</v>
      </c>
      <c r="EY346">
        <v>56.8</v>
      </c>
      <c r="EZ346">
        <v>81.099999999999994</v>
      </c>
      <c r="FA346">
        <v>39.700000000000003</v>
      </c>
      <c r="FB346">
        <v>61.8</v>
      </c>
      <c r="FC346">
        <v>60.3</v>
      </c>
      <c r="FF346">
        <v>43</v>
      </c>
      <c r="FH346">
        <v>79.8</v>
      </c>
      <c r="FI346">
        <v>49.8</v>
      </c>
      <c r="FJ346">
        <v>71.2</v>
      </c>
    </row>
    <row r="347" spans="1:166" x14ac:dyDescent="0.25">
      <c r="A347" s="1">
        <v>27668</v>
      </c>
      <c r="E347">
        <v>72.400000000000006</v>
      </c>
      <c r="F347">
        <v>76</v>
      </c>
      <c r="G347">
        <v>72.7</v>
      </c>
      <c r="K347">
        <v>33.5</v>
      </c>
      <c r="O347">
        <v>60.6</v>
      </c>
      <c r="P347">
        <v>61.3</v>
      </c>
      <c r="Q347">
        <v>61.4</v>
      </c>
      <c r="R347">
        <v>61.8</v>
      </c>
      <c r="S347">
        <v>59.3</v>
      </c>
      <c r="T347">
        <v>57.6</v>
      </c>
      <c r="U347">
        <v>60.1</v>
      </c>
      <c r="CC347">
        <v>59.8</v>
      </c>
      <c r="CD347">
        <v>63.9</v>
      </c>
      <c r="CE347">
        <v>55.8</v>
      </c>
      <c r="CU347">
        <v>59.9</v>
      </c>
      <c r="CV347">
        <v>65.400000000000006</v>
      </c>
      <c r="CW347">
        <v>54.3</v>
      </c>
      <c r="CX347">
        <v>50.1</v>
      </c>
      <c r="DF347">
        <v>58.8</v>
      </c>
      <c r="DG347">
        <v>62</v>
      </c>
      <c r="DI347">
        <v>77.8</v>
      </c>
      <c r="DJ347">
        <v>62.2</v>
      </c>
      <c r="DK347">
        <v>61.9</v>
      </c>
      <c r="DL347">
        <v>58.2</v>
      </c>
      <c r="DO347">
        <v>61</v>
      </c>
      <c r="DR347">
        <v>41</v>
      </c>
      <c r="DS347">
        <v>43.1</v>
      </c>
      <c r="DT347">
        <v>40</v>
      </c>
      <c r="DU347">
        <v>60.1</v>
      </c>
      <c r="DX347">
        <v>64.7</v>
      </c>
      <c r="DY347">
        <v>88.6</v>
      </c>
      <c r="EA347">
        <v>65.099999999999994</v>
      </c>
      <c r="EB347">
        <v>83</v>
      </c>
      <c r="EC347">
        <v>44.8</v>
      </c>
      <c r="ED347">
        <v>51.6</v>
      </c>
      <c r="EE347">
        <v>51.3</v>
      </c>
      <c r="EF347">
        <v>56.9</v>
      </c>
      <c r="EG347">
        <v>19.899999999999999</v>
      </c>
      <c r="EI347">
        <v>24.7</v>
      </c>
      <c r="EY347">
        <v>57.5</v>
      </c>
      <c r="EZ347">
        <v>80.400000000000006</v>
      </c>
      <c r="FA347">
        <v>40.1</v>
      </c>
      <c r="FB347">
        <v>62.4</v>
      </c>
      <c r="FC347">
        <v>61</v>
      </c>
      <c r="FF347">
        <v>42.8</v>
      </c>
      <c r="FH347">
        <v>80.8</v>
      </c>
      <c r="FI347">
        <v>49.4</v>
      </c>
      <c r="FJ347">
        <v>71.5</v>
      </c>
    </row>
    <row r="348" spans="1:166" x14ac:dyDescent="0.25">
      <c r="A348" s="1">
        <v>27699</v>
      </c>
      <c r="E348">
        <v>72.3</v>
      </c>
      <c r="F348">
        <v>76.5</v>
      </c>
      <c r="G348">
        <v>72.400000000000006</v>
      </c>
      <c r="K348">
        <v>34</v>
      </c>
      <c r="O348">
        <v>61</v>
      </c>
      <c r="P348">
        <v>61.7</v>
      </c>
      <c r="Q348">
        <v>61.7</v>
      </c>
      <c r="R348">
        <v>62.4</v>
      </c>
      <c r="S348">
        <v>59.7</v>
      </c>
      <c r="T348">
        <v>58</v>
      </c>
      <c r="U348">
        <v>60.5</v>
      </c>
      <c r="CC348">
        <v>60</v>
      </c>
      <c r="CD348">
        <v>64.099999999999994</v>
      </c>
      <c r="CE348">
        <v>56.2</v>
      </c>
      <c r="CU348">
        <v>60.1</v>
      </c>
      <c r="CV348">
        <v>65.599999999999994</v>
      </c>
      <c r="CW348">
        <v>54.8</v>
      </c>
      <c r="CX348">
        <v>50.5</v>
      </c>
      <c r="DF348">
        <v>59</v>
      </c>
      <c r="DG348">
        <v>62.2</v>
      </c>
      <c r="DI348">
        <v>76.7</v>
      </c>
      <c r="DJ348">
        <v>62.9</v>
      </c>
      <c r="DK348">
        <v>62.1</v>
      </c>
      <c r="DL348">
        <v>58.5</v>
      </c>
      <c r="DO348">
        <v>61.2</v>
      </c>
      <c r="DR348">
        <v>41.8</v>
      </c>
      <c r="DS348">
        <v>43.6</v>
      </c>
      <c r="DT348">
        <v>40.700000000000003</v>
      </c>
      <c r="DU348">
        <v>60.7</v>
      </c>
      <c r="DX348">
        <v>63.6</v>
      </c>
      <c r="DY348">
        <v>84.8</v>
      </c>
      <c r="EA348">
        <v>64.400000000000006</v>
      </c>
      <c r="EB348">
        <v>81.599999999999994</v>
      </c>
      <c r="EC348">
        <v>44.8</v>
      </c>
      <c r="ED348">
        <v>51.9</v>
      </c>
      <c r="EE348">
        <v>51.7</v>
      </c>
      <c r="EF348">
        <v>57.1</v>
      </c>
      <c r="EG348">
        <v>19.899999999999999</v>
      </c>
      <c r="EI348">
        <v>24.7</v>
      </c>
      <c r="EY348">
        <v>57.9</v>
      </c>
      <c r="EZ348">
        <v>78.400000000000006</v>
      </c>
      <c r="FA348">
        <v>40.700000000000003</v>
      </c>
      <c r="FB348">
        <v>62.6</v>
      </c>
      <c r="FC348">
        <v>61.4</v>
      </c>
      <c r="FF348">
        <v>43.2</v>
      </c>
      <c r="FH348">
        <v>79.8</v>
      </c>
      <c r="FI348">
        <v>49.5</v>
      </c>
      <c r="FJ348">
        <v>71.900000000000006</v>
      </c>
    </row>
    <row r="349" spans="1:166" x14ac:dyDescent="0.25">
      <c r="A349" s="1">
        <v>27729</v>
      </c>
      <c r="E349">
        <v>71.900000000000006</v>
      </c>
      <c r="F349">
        <v>79.599999999999994</v>
      </c>
      <c r="G349">
        <v>71.3</v>
      </c>
      <c r="K349">
        <v>34</v>
      </c>
      <c r="O349">
        <v>61.4</v>
      </c>
      <c r="P349">
        <v>62.1</v>
      </c>
      <c r="Q349">
        <v>62.2</v>
      </c>
      <c r="R349">
        <v>62.5</v>
      </c>
      <c r="S349">
        <v>60</v>
      </c>
      <c r="T349">
        <v>58.3</v>
      </c>
      <c r="U349">
        <v>60.8</v>
      </c>
      <c r="CC349">
        <v>60.1</v>
      </c>
      <c r="CD349">
        <v>64.2</v>
      </c>
      <c r="CE349">
        <v>56.5</v>
      </c>
      <c r="CU349">
        <v>60.1</v>
      </c>
      <c r="CV349">
        <v>65.599999999999994</v>
      </c>
      <c r="CW349">
        <v>55.1</v>
      </c>
      <c r="CX349">
        <v>50.8</v>
      </c>
      <c r="DF349">
        <v>59.2</v>
      </c>
      <c r="DG349">
        <v>62.3</v>
      </c>
      <c r="DI349">
        <v>74.400000000000006</v>
      </c>
      <c r="DJ349">
        <v>63.5</v>
      </c>
      <c r="DK349">
        <v>62.3</v>
      </c>
      <c r="DL349">
        <v>58.7</v>
      </c>
      <c r="DO349">
        <v>61.9</v>
      </c>
      <c r="DR349">
        <v>41.8</v>
      </c>
      <c r="DS349">
        <v>43.8</v>
      </c>
      <c r="DT349">
        <v>40.799999999999997</v>
      </c>
      <c r="DU349">
        <v>61.4</v>
      </c>
      <c r="DX349">
        <v>63.3</v>
      </c>
      <c r="DY349">
        <v>83</v>
      </c>
      <c r="EA349">
        <v>64</v>
      </c>
      <c r="EB349">
        <v>80.099999999999994</v>
      </c>
      <c r="EC349">
        <v>45.7</v>
      </c>
      <c r="ED349">
        <v>52.5</v>
      </c>
      <c r="EE349">
        <v>52.4</v>
      </c>
      <c r="EF349">
        <v>57.6</v>
      </c>
      <c r="EG349">
        <v>19.899999999999999</v>
      </c>
      <c r="EI349">
        <v>24.7</v>
      </c>
      <c r="EY349">
        <v>58.3</v>
      </c>
      <c r="EZ349">
        <v>76.3</v>
      </c>
      <c r="FA349">
        <v>40.9</v>
      </c>
      <c r="FB349">
        <v>62.8</v>
      </c>
      <c r="FC349">
        <v>61.8</v>
      </c>
      <c r="FF349">
        <v>43.9</v>
      </c>
      <c r="FH349">
        <v>78.900000000000006</v>
      </c>
      <c r="FI349">
        <v>50.2</v>
      </c>
      <c r="FJ349">
        <v>73.099999999999994</v>
      </c>
    </row>
    <row r="350" spans="1:166" x14ac:dyDescent="0.25">
      <c r="A350" s="1">
        <v>27760</v>
      </c>
      <c r="E350">
        <v>70.900000000000006</v>
      </c>
      <c r="F350">
        <v>77.3</v>
      </c>
      <c r="G350">
        <v>70.3</v>
      </c>
      <c r="K350">
        <v>33.1</v>
      </c>
      <c r="O350">
        <v>61.7</v>
      </c>
      <c r="P350">
        <v>62.4</v>
      </c>
      <c r="Q350">
        <v>62.7</v>
      </c>
      <c r="R350">
        <v>62.7</v>
      </c>
      <c r="S350">
        <v>60.4</v>
      </c>
      <c r="T350">
        <v>58.7</v>
      </c>
      <c r="U350">
        <v>61.2</v>
      </c>
      <c r="CC350">
        <v>60</v>
      </c>
      <c r="CD350">
        <v>64.099999999999994</v>
      </c>
      <c r="CE350">
        <v>56.8</v>
      </c>
      <c r="CN350">
        <v>62.7</v>
      </c>
      <c r="CQ350">
        <v>56.9</v>
      </c>
      <c r="CU350">
        <v>59.9</v>
      </c>
      <c r="CV350">
        <v>65.400000000000006</v>
      </c>
      <c r="CW350">
        <v>55.2</v>
      </c>
      <c r="CX350">
        <v>51</v>
      </c>
      <c r="DF350">
        <v>59.4</v>
      </c>
      <c r="DG350">
        <v>62.7</v>
      </c>
      <c r="DI350">
        <v>73.2</v>
      </c>
      <c r="DJ350">
        <v>64</v>
      </c>
      <c r="DK350">
        <v>62.4</v>
      </c>
      <c r="DL350">
        <v>58.7</v>
      </c>
      <c r="DO350">
        <v>62.1</v>
      </c>
      <c r="DR350">
        <v>41.6</v>
      </c>
      <c r="DS350">
        <v>43.5</v>
      </c>
      <c r="DT350">
        <v>40.6</v>
      </c>
      <c r="DU350">
        <v>61.7</v>
      </c>
      <c r="DV350">
        <v>63.3</v>
      </c>
      <c r="DX350">
        <v>64.400000000000006</v>
      </c>
      <c r="DY350">
        <v>83.6</v>
      </c>
      <c r="EA350">
        <v>63</v>
      </c>
      <c r="EB350">
        <v>78.400000000000006</v>
      </c>
      <c r="EC350">
        <v>45.5</v>
      </c>
      <c r="ED350">
        <v>52.3</v>
      </c>
      <c r="EE350">
        <v>52</v>
      </c>
      <c r="EF350">
        <v>57.9</v>
      </c>
      <c r="EG350">
        <v>19.899999999999999</v>
      </c>
      <c r="EI350">
        <v>24.7</v>
      </c>
      <c r="EY350">
        <v>58.5</v>
      </c>
      <c r="EZ350">
        <v>76.099999999999994</v>
      </c>
      <c r="FA350">
        <v>40.799999999999997</v>
      </c>
      <c r="FB350">
        <v>63.1</v>
      </c>
      <c r="FC350">
        <v>62.1</v>
      </c>
      <c r="FF350">
        <v>43.4</v>
      </c>
      <c r="FH350">
        <v>77.400000000000006</v>
      </c>
      <c r="FI350">
        <v>50.7</v>
      </c>
      <c r="FJ350">
        <v>72.400000000000006</v>
      </c>
    </row>
    <row r="351" spans="1:166" x14ac:dyDescent="0.25">
      <c r="A351" s="1">
        <v>27791</v>
      </c>
      <c r="E351">
        <v>69.7</v>
      </c>
      <c r="F351">
        <v>75.8</v>
      </c>
      <c r="G351">
        <v>69.099999999999994</v>
      </c>
      <c r="K351">
        <v>33</v>
      </c>
      <c r="O351">
        <v>61.9</v>
      </c>
      <c r="P351">
        <v>62.6</v>
      </c>
      <c r="Q351">
        <v>62.8</v>
      </c>
      <c r="R351">
        <v>63</v>
      </c>
      <c r="S351">
        <v>60.7</v>
      </c>
      <c r="T351">
        <v>59</v>
      </c>
      <c r="U351">
        <v>61.5</v>
      </c>
      <c r="CC351">
        <v>59.9</v>
      </c>
      <c r="CD351">
        <v>64</v>
      </c>
      <c r="CE351">
        <v>56.9</v>
      </c>
      <c r="CN351">
        <v>62.8</v>
      </c>
      <c r="CQ351">
        <v>56.9</v>
      </c>
      <c r="CU351">
        <v>59.6</v>
      </c>
      <c r="CV351">
        <v>65.099999999999994</v>
      </c>
      <c r="CW351">
        <v>55.4</v>
      </c>
      <c r="CX351">
        <v>51.1</v>
      </c>
      <c r="DF351">
        <v>59.6</v>
      </c>
      <c r="DG351">
        <v>62.6</v>
      </c>
      <c r="DI351">
        <v>71.5</v>
      </c>
      <c r="DJ351">
        <v>64.2</v>
      </c>
      <c r="DK351">
        <v>62.2</v>
      </c>
      <c r="DL351">
        <v>58.7</v>
      </c>
      <c r="DO351">
        <v>62.3</v>
      </c>
      <c r="DR351">
        <v>41.5</v>
      </c>
      <c r="DS351">
        <v>43.7</v>
      </c>
      <c r="DT351">
        <v>40.5</v>
      </c>
      <c r="DU351">
        <v>61.9</v>
      </c>
      <c r="DV351">
        <v>63.6</v>
      </c>
      <c r="DX351">
        <v>64.599999999999994</v>
      </c>
      <c r="DY351">
        <v>84.2</v>
      </c>
      <c r="EA351">
        <v>62.1</v>
      </c>
      <c r="EB351">
        <v>77.2</v>
      </c>
      <c r="EC351">
        <v>44.8</v>
      </c>
      <c r="ED351">
        <v>51.3</v>
      </c>
      <c r="EE351">
        <v>50.9</v>
      </c>
      <c r="EF351">
        <v>58.2</v>
      </c>
      <c r="EG351">
        <v>19.899999999999999</v>
      </c>
      <c r="EI351">
        <v>24.7</v>
      </c>
      <c r="EY351">
        <v>58.7</v>
      </c>
      <c r="EZ351">
        <v>75.400000000000006</v>
      </c>
      <c r="FA351">
        <v>40.700000000000003</v>
      </c>
      <c r="FB351">
        <v>63.2</v>
      </c>
      <c r="FC351">
        <v>62.3</v>
      </c>
      <c r="FF351">
        <v>42.8</v>
      </c>
      <c r="FH351">
        <v>76.7</v>
      </c>
      <c r="FI351">
        <v>48.5</v>
      </c>
      <c r="FJ351">
        <v>73.8</v>
      </c>
    </row>
    <row r="352" spans="1:166" x14ac:dyDescent="0.25">
      <c r="A352" s="1">
        <v>27820</v>
      </c>
      <c r="E352">
        <v>69.5</v>
      </c>
      <c r="F352">
        <v>74.400000000000006</v>
      </c>
      <c r="G352">
        <v>69</v>
      </c>
      <c r="K352">
        <v>32.799999999999997</v>
      </c>
      <c r="O352">
        <v>62.2</v>
      </c>
      <c r="P352">
        <v>62.8</v>
      </c>
      <c r="Q352">
        <v>63.1</v>
      </c>
      <c r="R352">
        <v>63.1</v>
      </c>
      <c r="S352">
        <v>61.1</v>
      </c>
      <c r="T352">
        <v>59.3</v>
      </c>
      <c r="U352">
        <v>61.9</v>
      </c>
      <c r="CC352">
        <v>60</v>
      </c>
      <c r="CD352">
        <v>64.099999999999994</v>
      </c>
      <c r="CE352">
        <v>57.1</v>
      </c>
      <c r="CN352">
        <v>62.7</v>
      </c>
      <c r="CQ352">
        <v>56.9</v>
      </c>
      <c r="CU352">
        <v>59.6</v>
      </c>
      <c r="CV352">
        <v>65.099999999999994</v>
      </c>
      <c r="CW352">
        <v>55.5</v>
      </c>
      <c r="CX352">
        <v>51.2</v>
      </c>
      <c r="DF352">
        <v>59.8</v>
      </c>
      <c r="DG352">
        <v>62.8</v>
      </c>
      <c r="DI352">
        <v>71.099999999999994</v>
      </c>
      <c r="DJ352">
        <v>64.2</v>
      </c>
      <c r="DK352">
        <v>62.5</v>
      </c>
      <c r="DL352">
        <v>58.7</v>
      </c>
      <c r="DO352">
        <v>62.9</v>
      </c>
      <c r="DR352">
        <v>41.4</v>
      </c>
      <c r="DS352">
        <v>43.6</v>
      </c>
      <c r="DT352">
        <v>40.4</v>
      </c>
      <c r="DU352">
        <v>62.4</v>
      </c>
      <c r="DV352">
        <v>63.5</v>
      </c>
      <c r="DX352">
        <v>64.400000000000006</v>
      </c>
      <c r="DY352">
        <v>83.2</v>
      </c>
      <c r="EA352">
        <v>61.5</v>
      </c>
      <c r="EB352">
        <v>75.8</v>
      </c>
      <c r="EC352">
        <v>45.3</v>
      </c>
      <c r="ED352">
        <v>51.6</v>
      </c>
      <c r="EE352">
        <v>51.3</v>
      </c>
      <c r="EF352">
        <v>58.5</v>
      </c>
      <c r="EG352">
        <v>19.899999999999999</v>
      </c>
      <c r="EI352">
        <v>24.7</v>
      </c>
      <c r="EY352">
        <v>58.9</v>
      </c>
      <c r="EZ352">
        <v>75.3</v>
      </c>
      <c r="FA352">
        <v>40.6</v>
      </c>
      <c r="FB352">
        <v>63.5</v>
      </c>
      <c r="FC352">
        <v>62.6</v>
      </c>
      <c r="FF352">
        <v>43.2</v>
      </c>
      <c r="FH352">
        <v>75.599999999999994</v>
      </c>
      <c r="FI352">
        <v>49.3</v>
      </c>
      <c r="FJ352">
        <v>74.5</v>
      </c>
    </row>
    <row r="353" spans="1:166" x14ac:dyDescent="0.25">
      <c r="A353" s="1">
        <v>27851</v>
      </c>
      <c r="E353">
        <v>70.7</v>
      </c>
      <c r="F353">
        <v>75.900000000000006</v>
      </c>
      <c r="G353">
        <v>70.3</v>
      </c>
      <c r="K353">
        <v>32.799999999999997</v>
      </c>
      <c r="O353">
        <v>62.3</v>
      </c>
      <c r="P353">
        <v>62.8</v>
      </c>
      <c r="Q353">
        <v>63.3</v>
      </c>
      <c r="R353">
        <v>62.9</v>
      </c>
      <c r="S353">
        <v>61.3</v>
      </c>
      <c r="T353">
        <v>59.5</v>
      </c>
      <c r="U353">
        <v>62.1</v>
      </c>
      <c r="CC353">
        <v>60.3</v>
      </c>
      <c r="CD353">
        <v>64.5</v>
      </c>
      <c r="CE353">
        <v>57.2</v>
      </c>
      <c r="CN353">
        <v>62.4</v>
      </c>
      <c r="CQ353">
        <v>57</v>
      </c>
      <c r="CU353">
        <v>60</v>
      </c>
      <c r="CV353">
        <v>65.599999999999994</v>
      </c>
      <c r="CW353">
        <v>55.5</v>
      </c>
      <c r="CX353">
        <v>51.3</v>
      </c>
      <c r="DF353">
        <v>60</v>
      </c>
      <c r="DG353">
        <v>63</v>
      </c>
      <c r="DI353">
        <v>72.099999999999994</v>
      </c>
      <c r="DJ353">
        <v>64.2</v>
      </c>
      <c r="DK353">
        <v>63</v>
      </c>
      <c r="DL353">
        <v>58.7</v>
      </c>
      <c r="DO353">
        <v>63.1</v>
      </c>
      <c r="DR353">
        <v>41.5</v>
      </c>
      <c r="DS353">
        <v>43.9</v>
      </c>
      <c r="DT353">
        <v>40.299999999999997</v>
      </c>
      <c r="DU353">
        <v>62.8</v>
      </c>
      <c r="DV353">
        <v>63.5</v>
      </c>
      <c r="DX353">
        <v>64.2</v>
      </c>
      <c r="DY353">
        <v>84.2</v>
      </c>
      <c r="EA353">
        <v>63.9</v>
      </c>
      <c r="EB353">
        <v>79</v>
      </c>
      <c r="EC353">
        <v>46.5</v>
      </c>
      <c r="ED353">
        <v>53.3</v>
      </c>
      <c r="EE353">
        <v>53.1</v>
      </c>
      <c r="EF353">
        <v>58.8</v>
      </c>
      <c r="EG353">
        <v>19.899999999999999</v>
      </c>
      <c r="EI353">
        <v>24.7</v>
      </c>
      <c r="EY353">
        <v>59.1</v>
      </c>
      <c r="EZ353">
        <v>75.599999999999994</v>
      </c>
      <c r="FA353">
        <v>40.6</v>
      </c>
      <c r="FB353">
        <v>63.7</v>
      </c>
      <c r="FC353">
        <v>62.8</v>
      </c>
      <c r="FF353">
        <v>44.6</v>
      </c>
      <c r="FH353">
        <v>79</v>
      </c>
      <c r="FI353">
        <v>50.9</v>
      </c>
      <c r="FJ353">
        <v>78.099999999999994</v>
      </c>
    </row>
    <row r="354" spans="1:166" x14ac:dyDescent="0.25">
      <c r="A354" s="1">
        <v>27881</v>
      </c>
      <c r="E354">
        <v>70.599999999999994</v>
      </c>
      <c r="F354">
        <v>75.7</v>
      </c>
      <c r="G354">
        <v>70.2</v>
      </c>
      <c r="K354">
        <v>32.700000000000003</v>
      </c>
      <c r="O354">
        <v>62.4</v>
      </c>
      <c r="P354">
        <v>62.9</v>
      </c>
      <c r="Q354">
        <v>63.4</v>
      </c>
      <c r="R354">
        <v>62.9</v>
      </c>
      <c r="S354">
        <v>61.5</v>
      </c>
      <c r="T354">
        <v>59.8</v>
      </c>
      <c r="U354">
        <v>62.2</v>
      </c>
      <c r="CC354">
        <v>60.4</v>
      </c>
      <c r="CD354">
        <v>64.599999999999994</v>
      </c>
      <c r="CE354">
        <v>57.2</v>
      </c>
      <c r="CN354">
        <v>63.1</v>
      </c>
      <c r="CQ354">
        <v>57</v>
      </c>
      <c r="CU354">
        <v>60</v>
      </c>
      <c r="CV354">
        <v>65.599999999999994</v>
      </c>
      <c r="CW354">
        <v>55.5</v>
      </c>
      <c r="CX354">
        <v>51.3</v>
      </c>
      <c r="DF354">
        <v>60.3</v>
      </c>
      <c r="DG354">
        <v>63.2</v>
      </c>
      <c r="DI354">
        <v>71.3</v>
      </c>
      <c r="DJ354">
        <v>64.3</v>
      </c>
      <c r="DK354">
        <v>63.7</v>
      </c>
      <c r="DL354">
        <v>58.7</v>
      </c>
      <c r="DO354">
        <v>63.5</v>
      </c>
      <c r="DR354">
        <v>41.3</v>
      </c>
      <c r="DS354">
        <v>43.8</v>
      </c>
      <c r="DT354">
        <v>40.200000000000003</v>
      </c>
      <c r="DU354">
        <v>63.2</v>
      </c>
      <c r="DV354">
        <v>64.3</v>
      </c>
      <c r="DX354">
        <v>65.400000000000006</v>
      </c>
      <c r="DY354">
        <v>89.6</v>
      </c>
      <c r="EA354">
        <v>63.6</v>
      </c>
      <c r="EB354">
        <v>77.8</v>
      </c>
      <c r="EC354">
        <v>47.4</v>
      </c>
      <c r="ED354">
        <v>54.5</v>
      </c>
      <c r="EE354">
        <v>54.3</v>
      </c>
      <c r="EF354">
        <v>59.3</v>
      </c>
      <c r="EG354">
        <v>19.899999999999999</v>
      </c>
      <c r="EI354">
        <v>24.7</v>
      </c>
      <c r="EY354">
        <v>59.3</v>
      </c>
      <c r="EZ354">
        <v>76.900000000000006</v>
      </c>
      <c r="FA354">
        <v>40.5</v>
      </c>
      <c r="FB354">
        <v>64.099999999999994</v>
      </c>
      <c r="FC354">
        <v>63.2</v>
      </c>
      <c r="FF354">
        <v>45.3</v>
      </c>
      <c r="FH354">
        <v>78.5</v>
      </c>
      <c r="FI354">
        <v>51.3</v>
      </c>
      <c r="FJ354">
        <v>80.599999999999994</v>
      </c>
    </row>
    <row r="355" spans="1:166" x14ac:dyDescent="0.25">
      <c r="A355" s="1">
        <v>27912</v>
      </c>
      <c r="E355">
        <v>69.8</v>
      </c>
      <c r="F355">
        <v>71.400000000000006</v>
      </c>
      <c r="G355">
        <v>69.7</v>
      </c>
      <c r="K355">
        <v>33.299999999999997</v>
      </c>
      <c r="O355">
        <v>62.8</v>
      </c>
      <c r="P355">
        <v>63.4</v>
      </c>
      <c r="Q355">
        <v>64</v>
      </c>
      <c r="R355">
        <v>63.3</v>
      </c>
      <c r="S355">
        <v>61.8</v>
      </c>
      <c r="T355">
        <v>60.1</v>
      </c>
      <c r="U355">
        <v>62.5</v>
      </c>
      <c r="CC355">
        <v>60.5</v>
      </c>
      <c r="CD355">
        <v>64.7</v>
      </c>
      <c r="CE355">
        <v>57.7</v>
      </c>
      <c r="CN355">
        <v>64.400000000000006</v>
      </c>
      <c r="CQ355">
        <v>57.4</v>
      </c>
      <c r="CU355">
        <v>60.1</v>
      </c>
      <c r="CV355">
        <v>65.599999999999994</v>
      </c>
      <c r="CW355">
        <v>56</v>
      </c>
      <c r="CX355">
        <v>51.9</v>
      </c>
      <c r="DF355">
        <v>60.8</v>
      </c>
      <c r="DG355">
        <v>63.7</v>
      </c>
      <c r="DI355">
        <v>71.5</v>
      </c>
      <c r="DJ355">
        <v>64.5</v>
      </c>
      <c r="DK355">
        <v>64.900000000000006</v>
      </c>
      <c r="DL355">
        <v>58.7</v>
      </c>
      <c r="DO355">
        <v>63.7</v>
      </c>
      <c r="DR355">
        <v>41.5</v>
      </c>
      <c r="DS355">
        <v>44.3</v>
      </c>
      <c r="DT355">
        <v>40.200000000000003</v>
      </c>
      <c r="DU355">
        <v>63.3</v>
      </c>
      <c r="DV355">
        <v>66</v>
      </c>
      <c r="DX355">
        <v>67.7</v>
      </c>
      <c r="DY355">
        <v>98.6</v>
      </c>
      <c r="EA355">
        <v>65.2</v>
      </c>
      <c r="EB355">
        <v>79.900000000000006</v>
      </c>
      <c r="EC355">
        <v>48.3</v>
      </c>
      <c r="ED355">
        <v>55.6</v>
      </c>
      <c r="EE355">
        <v>55.4</v>
      </c>
      <c r="EF355">
        <v>59.6</v>
      </c>
      <c r="EG355">
        <v>19.899999999999999</v>
      </c>
      <c r="EI355">
        <v>24.7</v>
      </c>
      <c r="EY355">
        <v>59.7</v>
      </c>
      <c r="EZ355">
        <v>79.7</v>
      </c>
      <c r="FA355">
        <v>40.700000000000003</v>
      </c>
      <c r="FB355">
        <v>64.7</v>
      </c>
      <c r="FC355">
        <v>63.6</v>
      </c>
      <c r="FF355">
        <v>45.8</v>
      </c>
      <c r="FH355">
        <v>80.7</v>
      </c>
      <c r="FI355">
        <v>51.5</v>
      </c>
      <c r="FJ355">
        <v>82.8</v>
      </c>
    </row>
    <row r="356" spans="1:166" x14ac:dyDescent="0.25">
      <c r="A356" s="1">
        <v>27942</v>
      </c>
      <c r="E356">
        <v>69.5</v>
      </c>
      <c r="F356">
        <v>72.8</v>
      </c>
      <c r="G356">
        <v>69.2</v>
      </c>
      <c r="K356">
        <v>33.9</v>
      </c>
      <c r="O356">
        <v>63.1</v>
      </c>
      <c r="P356">
        <v>63.6</v>
      </c>
      <c r="Q356">
        <v>64.3</v>
      </c>
      <c r="R356">
        <v>63.4</v>
      </c>
      <c r="S356">
        <v>62.1</v>
      </c>
      <c r="T356">
        <v>60.4</v>
      </c>
      <c r="U356">
        <v>62.9</v>
      </c>
      <c r="CC356">
        <v>60.7</v>
      </c>
      <c r="CD356">
        <v>64.8</v>
      </c>
      <c r="CE356">
        <v>58</v>
      </c>
      <c r="CN356">
        <v>65.2</v>
      </c>
      <c r="CQ356">
        <v>57.9</v>
      </c>
      <c r="CU356">
        <v>60.3</v>
      </c>
      <c r="CV356">
        <v>65.7</v>
      </c>
      <c r="CW356">
        <v>56.4</v>
      </c>
      <c r="CX356">
        <v>52.4</v>
      </c>
      <c r="DF356">
        <v>61.1</v>
      </c>
      <c r="DG356">
        <v>64.2</v>
      </c>
      <c r="DI356">
        <v>71</v>
      </c>
      <c r="DJ356">
        <v>64.8</v>
      </c>
      <c r="DK356">
        <v>65.3</v>
      </c>
      <c r="DL356">
        <v>58.7</v>
      </c>
      <c r="DO356">
        <v>64.099999999999994</v>
      </c>
      <c r="DR356">
        <v>41.9</v>
      </c>
      <c r="DS356">
        <v>44.4</v>
      </c>
      <c r="DT356">
        <v>40.700000000000003</v>
      </c>
      <c r="DU356">
        <v>63.5</v>
      </c>
      <c r="DV356">
        <v>66.8</v>
      </c>
      <c r="DX356">
        <v>68.7</v>
      </c>
      <c r="DY356">
        <v>105.5</v>
      </c>
      <c r="EA356">
        <v>64.8</v>
      </c>
      <c r="EB356">
        <v>77.7</v>
      </c>
      <c r="EC356">
        <v>50</v>
      </c>
      <c r="ED356">
        <v>57.9</v>
      </c>
      <c r="EE356">
        <v>57.9</v>
      </c>
      <c r="EF356">
        <v>59.9</v>
      </c>
      <c r="EG356">
        <v>19.899999999999999</v>
      </c>
      <c r="EI356">
        <v>24.7</v>
      </c>
      <c r="EY356">
        <v>60</v>
      </c>
      <c r="EZ356">
        <v>80.8</v>
      </c>
      <c r="FA356">
        <v>41.2</v>
      </c>
      <c r="FB356">
        <v>65</v>
      </c>
      <c r="FC356">
        <v>63.9</v>
      </c>
      <c r="FF356">
        <v>47.2</v>
      </c>
      <c r="FH356">
        <v>79.8</v>
      </c>
      <c r="FI356">
        <v>53.4</v>
      </c>
      <c r="FJ356">
        <v>87.3</v>
      </c>
    </row>
    <row r="357" spans="1:166" x14ac:dyDescent="0.25">
      <c r="A357" s="1">
        <v>27973</v>
      </c>
      <c r="E357">
        <v>68.900000000000006</v>
      </c>
      <c r="F357">
        <v>76.2</v>
      </c>
      <c r="G357">
        <v>68.2</v>
      </c>
      <c r="K357">
        <v>34.5</v>
      </c>
      <c r="O357">
        <v>63.5</v>
      </c>
      <c r="P357">
        <v>64</v>
      </c>
      <c r="Q357">
        <v>64.8</v>
      </c>
      <c r="R357">
        <v>63.8</v>
      </c>
      <c r="S357">
        <v>62.5</v>
      </c>
      <c r="T357">
        <v>60.7</v>
      </c>
      <c r="U357">
        <v>63.3</v>
      </c>
      <c r="CC357">
        <v>60.9</v>
      </c>
      <c r="CD357">
        <v>64.900000000000006</v>
      </c>
      <c r="CE357">
        <v>58.4</v>
      </c>
      <c r="CN357">
        <v>65.099999999999994</v>
      </c>
      <c r="CQ357">
        <v>58.2</v>
      </c>
      <c r="CU357">
        <v>60.4</v>
      </c>
      <c r="CV357">
        <v>65.7</v>
      </c>
      <c r="CW357">
        <v>56.8</v>
      </c>
      <c r="CX357">
        <v>52.9</v>
      </c>
      <c r="DF357">
        <v>61.3</v>
      </c>
      <c r="DG357">
        <v>64.5</v>
      </c>
      <c r="DI357">
        <v>69</v>
      </c>
      <c r="DJ357">
        <v>65.099999999999994</v>
      </c>
      <c r="DK357">
        <v>65.8</v>
      </c>
      <c r="DL357">
        <v>58.7</v>
      </c>
      <c r="DO357">
        <v>64.5</v>
      </c>
      <c r="DR357">
        <v>42.3</v>
      </c>
      <c r="DS357">
        <v>45</v>
      </c>
      <c r="DT357">
        <v>41.1</v>
      </c>
      <c r="DU357">
        <v>63.6</v>
      </c>
      <c r="DV357">
        <v>67</v>
      </c>
      <c r="DX357">
        <v>69</v>
      </c>
      <c r="DY357">
        <v>103.3</v>
      </c>
      <c r="EA357">
        <v>63.6</v>
      </c>
      <c r="EB357">
        <v>76.099999999999994</v>
      </c>
      <c r="EC357">
        <v>49.4</v>
      </c>
      <c r="ED357">
        <v>56.5</v>
      </c>
      <c r="EE357">
        <v>56.4</v>
      </c>
      <c r="EF357">
        <v>60.2</v>
      </c>
      <c r="EG357">
        <v>19.899999999999999</v>
      </c>
      <c r="EI357">
        <v>24.7</v>
      </c>
      <c r="EY357">
        <v>60.4</v>
      </c>
      <c r="EZ357">
        <v>77</v>
      </c>
      <c r="FA357">
        <v>41.6</v>
      </c>
      <c r="FB357">
        <v>65.2</v>
      </c>
      <c r="FC357">
        <v>64.3</v>
      </c>
      <c r="FF357">
        <v>46.8</v>
      </c>
      <c r="FH357">
        <v>77.8</v>
      </c>
      <c r="FI357">
        <v>52.7</v>
      </c>
      <c r="FJ357">
        <v>84.1</v>
      </c>
    </row>
    <row r="358" spans="1:166" x14ac:dyDescent="0.25">
      <c r="A358" s="1">
        <v>28004</v>
      </c>
      <c r="E358">
        <v>68.5</v>
      </c>
      <c r="F358">
        <v>78.7</v>
      </c>
      <c r="G358">
        <v>67.599999999999994</v>
      </c>
      <c r="K358">
        <v>34.799999999999997</v>
      </c>
      <c r="O358">
        <v>63.9</v>
      </c>
      <c r="P358">
        <v>64.400000000000006</v>
      </c>
      <c r="Q358">
        <v>65</v>
      </c>
      <c r="R358">
        <v>64.400000000000006</v>
      </c>
      <c r="S358">
        <v>62.9</v>
      </c>
      <c r="T358">
        <v>61.2</v>
      </c>
      <c r="U358">
        <v>63.7</v>
      </c>
      <c r="CC358">
        <v>61.1</v>
      </c>
      <c r="CD358">
        <v>65.099999999999994</v>
      </c>
      <c r="CE358">
        <v>58.8</v>
      </c>
      <c r="CN358">
        <v>65.7</v>
      </c>
      <c r="CQ358">
        <v>58.5</v>
      </c>
      <c r="CU358">
        <v>60.5</v>
      </c>
      <c r="CV358">
        <v>65.8</v>
      </c>
      <c r="CW358">
        <v>57.2</v>
      </c>
      <c r="CX358">
        <v>53.1</v>
      </c>
      <c r="DF358">
        <v>61.9</v>
      </c>
      <c r="DG358">
        <v>64.900000000000006</v>
      </c>
      <c r="DI358">
        <v>69.400000000000006</v>
      </c>
      <c r="DJ358">
        <v>65.400000000000006</v>
      </c>
      <c r="DK358">
        <v>66.400000000000006</v>
      </c>
      <c r="DL358">
        <v>58.7</v>
      </c>
      <c r="DO358">
        <v>65.099999999999994</v>
      </c>
      <c r="DR358">
        <v>42.9</v>
      </c>
      <c r="DS358">
        <v>45.7</v>
      </c>
      <c r="DT358">
        <v>41.6</v>
      </c>
      <c r="DU358">
        <v>63.4</v>
      </c>
      <c r="DV358">
        <v>68.3</v>
      </c>
      <c r="DX358">
        <v>70.400000000000006</v>
      </c>
      <c r="DY358">
        <v>108.6</v>
      </c>
      <c r="EA358">
        <v>63.4</v>
      </c>
      <c r="EB358">
        <v>75.599999999999994</v>
      </c>
      <c r="EC358">
        <v>49.5</v>
      </c>
      <c r="ED358">
        <v>56.7</v>
      </c>
      <c r="EE358">
        <v>56.6</v>
      </c>
      <c r="EF358">
        <v>60.5</v>
      </c>
      <c r="EG358">
        <v>19.899999999999999</v>
      </c>
      <c r="EI358">
        <v>24.7</v>
      </c>
      <c r="EY358">
        <v>60.9</v>
      </c>
      <c r="EZ358">
        <v>79.7</v>
      </c>
      <c r="FA358">
        <v>42.2</v>
      </c>
      <c r="FB358">
        <v>65.7</v>
      </c>
      <c r="FC358">
        <v>64.7</v>
      </c>
      <c r="FF358">
        <v>46.6</v>
      </c>
      <c r="FH358">
        <v>77.5</v>
      </c>
      <c r="FI358">
        <v>52.5</v>
      </c>
      <c r="FJ358">
        <v>84.4</v>
      </c>
    </row>
    <row r="359" spans="1:166" x14ac:dyDescent="0.25">
      <c r="A359" s="1">
        <v>28034</v>
      </c>
      <c r="E359">
        <v>68.7</v>
      </c>
      <c r="F359">
        <v>84.1</v>
      </c>
      <c r="G359">
        <v>67.400000000000006</v>
      </c>
      <c r="K359">
        <v>36.200000000000003</v>
      </c>
      <c r="O359">
        <v>64.099999999999994</v>
      </c>
      <c r="P359">
        <v>64.599999999999994</v>
      </c>
      <c r="Q359">
        <v>65.2</v>
      </c>
      <c r="R359">
        <v>64.7</v>
      </c>
      <c r="S359">
        <v>63.1</v>
      </c>
      <c r="T359">
        <v>61.3</v>
      </c>
      <c r="U359">
        <v>64</v>
      </c>
      <c r="CC359">
        <v>61.4</v>
      </c>
      <c r="CD359">
        <v>65.3</v>
      </c>
      <c r="CE359">
        <v>59.2</v>
      </c>
      <c r="CN359">
        <v>65.3</v>
      </c>
      <c r="CQ359">
        <v>58.8</v>
      </c>
      <c r="CU359">
        <v>60.9</v>
      </c>
      <c r="CV359">
        <v>66</v>
      </c>
      <c r="CW359">
        <v>57.7</v>
      </c>
      <c r="CX359">
        <v>53.7</v>
      </c>
      <c r="DF359">
        <v>62</v>
      </c>
      <c r="DG359">
        <v>65</v>
      </c>
      <c r="DI359">
        <v>68.3</v>
      </c>
      <c r="DJ359">
        <v>65.3</v>
      </c>
      <c r="DK359">
        <v>66.8</v>
      </c>
      <c r="DL359">
        <v>58.7</v>
      </c>
      <c r="DO359">
        <v>65.599999999999994</v>
      </c>
      <c r="DR359">
        <v>43.2</v>
      </c>
      <c r="DS359">
        <v>45.8</v>
      </c>
      <c r="DT359">
        <v>42</v>
      </c>
      <c r="DU359">
        <v>63.5</v>
      </c>
      <c r="DV359">
        <v>67.7</v>
      </c>
      <c r="DX359">
        <v>69.599999999999994</v>
      </c>
      <c r="DY359">
        <v>102.3</v>
      </c>
      <c r="EA359">
        <v>63</v>
      </c>
      <c r="EB359">
        <v>74</v>
      </c>
      <c r="EC359">
        <v>50.5</v>
      </c>
      <c r="ED359">
        <v>56.5</v>
      </c>
      <c r="EE359">
        <v>56.3</v>
      </c>
      <c r="EF359">
        <v>60.8</v>
      </c>
      <c r="EG359">
        <v>19.899999999999999</v>
      </c>
      <c r="EI359">
        <v>24.7</v>
      </c>
      <c r="EY359">
        <v>61.1</v>
      </c>
      <c r="EZ359">
        <v>76.7</v>
      </c>
      <c r="FA359">
        <v>42.5</v>
      </c>
      <c r="FB359">
        <v>65.8</v>
      </c>
      <c r="FC359">
        <v>65</v>
      </c>
      <c r="FF359">
        <v>47.7</v>
      </c>
      <c r="FH359">
        <v>75.8</v>
      </c>
      <c r="FI359">
        <v>52</v>
      </c>
      <c r="FJ359">
        <v>82.2</v>
      </c>
    </row>
    <row r="360" spans="1:166" x14ac:dyDescent="0.25">
      <c r="A360" s="1">
        <v>28065</v>
      </c>
      <c r="E360">
        <v>68.599999999999994</v>
      </c>
      <c r="F360">
        <v>78.3</v>
      </c>
      <c r="G360">
        <v>67.7</v>
      </c>
      <c r="K360">
        <v>37.5</v>
      </c>
      <c r="O360">
        <v>64.599999999999994</v>
      </c>
      <c r="P360">
        <v>65.2</v>
      </c>
      <c r="Q360">
        <v>65.7</v>
      </c>
      <c r="R360">
        <v>65.2</v>
      </c>
      <c r="S360">
        <v>63.4</v>
      </c>
      <c r="T360">
        <v>61.5</v>
      </c>
      <c r="U360">
        <v>64.3</v>
      </c>
      <c r="CC360">
        <v>61.9</v>
      </c>
      <c r="CD360">
        <v>65.599999999999994</v>
      </c>
      <c r="CE360">
        <v>59.9</v>
      </c>
      <c r="CN360">
        <v>65.3</v>
      </c>
      <c r="CQ360">
        <v>59.1</v>
      </c>
      <c r="CU360">
        <v>61.4</v>
      </c>
      <c r="CV360">
        <v>66.3</v>
      </c>
      <c r="CW360">
        <v>58.4</v>
      </c>
      <c r="CX360">
        <v>54.6</v>
      </c>
      <c r="DF360">
        <v>62.4</v>
      </c>
      <c r="DG360">
        <v>65.400000000000006</v>
      </c>
      <c r="DI360">
        <v>69.2</v>
      </c>
      <c r="DJ360">
        <v>65.7</v>
      </c>
      <c r="DK360">
        <v>67.3</v>
      </c>
      <c r="DL360">
        <v>58.7</v>
      </c>
      <c r="DO360">
        <v>66.099999999999994</v>
      </c>
      <c r="DR360">
        <v>43.9</v>
      </c>
      <c r="DS360">
        <v>46.5</v>
      </c>
      <c r="DT360">
        <v>42.7</v>
      </c>
      <c r="DU360">
        <v>63.8</v>
      </c>
      <c r="DV360">
        <v>67.400000000000006</v>
      </c>
      <c r="DX360">
        <v>69</v>
      </c>
      <c r="DY360">
        <v>96.7</v>
      </c>
      <c r="EA360">
        <v>63.4</v>
      </c>
      <c r="EB360">
        <v>73.900000000000006</v>
      </c>
      <c r="EC360">
        <v>51.3</v>
      </c>
      <c r="ED360">
        <v>56.4</v>
      </c>
      <c r="EE360">
        <v>56.2</v>
      </c>
      <c r="EF360">
        <v>60.8</v>
      </c>
      <c r="EG360">
        <v>19.899999999999999</v>
      </c>
      <c r="EI360">
        <v>24.7</v>
      </c>
      <c r="EY360">
        <v>61.5</v>
      </c>
      <c r="EZ360">
        <v>77.5</v>
      </c>
      <c r="FA360">
        <v>43.1</v>
      </c>
      <c r="FB360">
        <v>66.099999999999994</v>
      </c>
      <c r="FC360">
        <v>65.3</v>
      </c>
      <c r="FF360">
        <v>48.5</v>
      </c>
      <c r="FH360">
        <v>75.599999999999994</v>
      </c>
      <c r="FI360">
        <v>51.9</v>
      </c>
      <c r="FJ360">
        <v>81.8</v>
      </c>
    </row>
    <row r="361" spans="1:166" x14ac:dyDescent="0.25">
      <c r="A361" s="1">
        <v>28095</v>
      </c>
      <c r="E361">
        <v>70.099999999999994</v>
      </c>
      <c r="F361">
        <v>81.099999999999994</v>
      </c>
      <c r="G361">
        <v>69.2</v>
      </c>
      <c r="K361">
        <v>37</v>
      </c>
      <c r="O361">
        <v>64.900000000000006</v>
      </c>
      <c r="P361">
        <v>65.3</v>
      </c>
      <c r="Q361">
        <v>65.900000000000006</v>
      </c>
      <c r="R361">
        <v>65.3</v>
      </c>
      <c r="S361">
        <v>64</v>
      </c>
      <c r="T361">
        <v>62</v>
      </c>
      <c r="U361">
        <v>64.8</v>
      </c>
      <c r="CC361">
        <v>62.4</v>
      </c>
      <c r="CD361">
        <v>66.2</v>
      </c>
      <c r="CE361">
        <v>60</v>
      </c>
      <c r="CN361">
        <v>66</v>
      </c>
      <c r="CQ361">
        <v>59.3</v>
      </c>
      <c r="CU361">
        <v>61.9</v>
      </c>
      <c r="CV361">
        <v>67</v>
      </c>
      <c r="CW361">
        <v>58.4</v>
      </c>
      <c r="CX361">
        <v>54.5</v>
      </c>
      <c r="DF361">
        <v>62.8</v>
      </c>
      <c r="DG361">
        <v>65.7</v>
      </c>
      <c r="DI361">
        <v>70.099999999999994</v>
      </c>
      <c r="DJ361">
        <v>65.8</v>
      </c>
      <c r="DK361">
        <v>67.8</v>
      </c>
      <c r="DL361">
        <v>58.7</v>
      </c>
      <c r="DO361">
        <v>66.7</v>
      </c>
      <c r="DR361">
        <v>44.2</v>
      </c>
      <c r="DS361">
        <v>47</v>
      </c>
      <c r="DT361">
        <v>42.9</v>
      </c>
      <c r="DU361">
        <v>64</v>
      </c>
      <c r="DV361">
        <v>68.3</v>
      </c>
      <c r="DX361">
        <v>70.2</v>
      </c>
      <c r="DY361">
        <v>103.2</v>
      </c>
      <c r="EA361">
        <v>64.5</v>
      </c>
      <c r="EB361">
        <v>76.8</v>
      </c>
      <c r="EC361">
        <v>50.3</v>
      </c>
      <c r="ED361">
        <v>56</v>
      </c>
      <c r="EE361">
        <v>55.9</v>
      </c>
      <c r="EF361">
        <v>61.4</v>
      </c>
      <c r="EG361">
        <v>19.899999999999999</v>
      </c>
      <c r="EI361">
        <v>24.7</v>
      </c>
      <c r="EY361">
        <v>61.9</v>
      </c>
      <c r="EZ361">
        <v>79.2</v>
      </c>
      <c r="FA361">
        <v>43.4</v>
      </c>
      <c r="FB361">
        <v>66.599999999999994</v>
      </c>
      <c r="FC361">
        <v>65.599999999999994</v>
      </c>
      <c r="FF361">
        <v>47.7</v>
      </c>
      <c r="FH361">
        <v>77.8</v>
      </c>
      <c r="FI361">
        <v>52.2</v>
      </c>
      <c r="FJ361">
        <v>81.099999999999994</v>
      </c>
    </row>
    <row r="362" spans="1:166" x14ac:dyDescent="0.25">
      <c r="A362" s="1">
        <v>28126</v>
      </c>
      <c r="E362">
        <v>70.2</v>
      </c>
      <c r="F362">
        <v>81.900000000000006</v>
      </c>
      <c r="G362">
        <v>69.2</v>
      </c>
      <c r="K362">
        <v>36.700000000000003</v>
      </c>
      <c r="O362">
        <v>65.099999999999994</v>
      </c>
      <c r="P362">
        <v>65.7</v>
      </c>
      <c r="Q362">
        <v>66.5</v>
      </c>
      <c r="R362">
        <v>65.599999999999994</v>
      </c>
      <c r="S362">
        <v>64</v>
      </c>
      <c r="T362">
        <v>62.3</v>
      </c>
      <c r="U362">
        <v>64.8</v>
      </c>
      <c r="CC362">
        <v>62.5</v>
      </c>
      <c r="CD362">
        <v>66.400000000000006</v>
      </c>
      <c r="CE362">
        <v>60.2</v>
      </c>
      <c r="CN362">
        <v>66.099999999999994</v>
      </c>
      <c r="CQ362">
        <v>59.5</v>
      </c>
      <c r="CU362">
        <v>62.1</v>
      </c>
      <c r="CV362">
        <v>67.3</v>
      </c>
      <c r="CW362">
        <v>58.6</v>
      </c>
      <c r="CX362">
        <v>54.7</v>
      </c>
      <c r="DF362">
        <v>63</v>
      </c>
      <c r="DG362">
        <v>65.7</v>
      </c>
      <c r="DI362">
        <v>69.900000000000006</v>
      </c>
      <c r="DJ362">
        <v>65.900000000000006</v>
      </c>
      <c r="DK362">
        <v>67.7</v>
      </c>
      <c r="DL362">
        <v>58.7</v>
      </c>
      <c r="DO362">
        <v>66.8</v>
      </c>
      <c r="DR362">
        <v>44.8</v>
      </c>
      <c r="DS362">
        <v>47.6</v>
      </c>
      <c r="DT362">
        <v>43.5</v>
      </c>
      <c r="DU362">
        <v>64.2</v>
      </c>
      <c r="DV362">
        <v>68.599999999999994</v>
      </c>
      <c r="DX362">
        <v>70.5</v>
      </c>
      <c r="DY362">
        <v>103.3</v>
      </c>
      <c r="EA362">
        <v>64.3</v>
      </c>
      <c r="EB362">
        <v>77.599999999999994</v>
      </c>
      <c r="EC362">
        <v>49.1</v>
      </c>
      <c r="ED362">
        <v>55</v>
      </c>
      <c r="EE362">
        <v>54.7</v>
      </c>
      <c r="EF362">
        <v>61</v>
      </c>
      <c r="EG362">
        <v>19.899999999999999</v>
      </c>
      <c r="EI362">
        <v>24.7</v>
      </c>
      <c r="EY362">
        <v>62.1</v>
      </c>
      <c r="EZ362">
        <v>79.900000000000006</v>
      </c>
      <c r="FA362">
        <v>43.9</v>
      </c>
      <c r="FB362">
        <v>66.7</v>
      </c>
      <c r="FC362">
        <v>65.8</v>
      </c>
      <c r="FF362">
        <v>46.7</v>
      </c>
      <c r="FH362">
        <v>78</v>
      </c>
      <c r="FI362">
        <v>51.7</v>
      </c>
      <c r="FJ362">
        <v>78.7</v>
      </c>
    </row>
    <row r="363" spans="1:166" x14ac:dyDescent="0.25">
      <c r="A363" s="1">
        <v>28157</v>
      </c>
      <c r="E363">
        <v>71.5</v>
      </c>
      <c r="F363">
        <v>85.5</v>
      </c>
      <c r="G363">
        <v>70.3</v>
      </c>
      <c r="K363">
        <v>38.1</v>
      </c>
      <c r="O363">
        <v>65.400000000000006</v>
      </c>
      <c r="P363">
        <v>66</v>
      </c>
      <c r="Q363">
        <v>66.599999999999994</v>
      </c>
      <c r="R363">
        <v>65.900000000000006</v>
      </c>
      <c r="S363">
        <v>64.3</v>
      </c>
      <c r="T363">
        <v>62.6</v>
      </c>
      <c r="U363">
        <v>65.099999999999994</v>
      </c>
      <c r="CC363">
        <v>63.2</v>
      </c>
      <c r="CD363">
        <v>67</v>
      </c>
      <c r="CE363">
        <v>60.6</v>
      </c>
      <c r="CN363">
        <v>66.5</v>
      </c>
      <c r="CQ363">
        <v>60</v>
      </c>
      <c r="CU363">
        <v>62.8</v>
      </c>
      <c r="CV363">
        <v>67.900000000000006</v>
      </c>
      <c r="CW363">
        <v>59.2</v>
      </c>
      <c r="CX363">
        <v>55.4</v>
      </c>
      <c r="DF363">
        <v>63.3</v>
      </c>
      <c r="DG363">
        <v>65.8</v>
      </c>
      <c r="DI363">
        <v>70.8</v>
      </c>
      <c r="DJ363">
        <v>66</v>
      </c>
      <c r="DK363">
        <v>67.599999999999994</v>
      </c>
      <c r="DL363">
        <v>58.7</v>
      </c>
      <c r="DO363">
        <v>66.7</v>
      </c>
      <c r="DR363">
        <v>46</v>
      </c>
      <c r="DS363">
        <v>49</v>
      </c>
      <c r="DT363">
        <v>44.6</v>
      </c>
      <c r="DU363">
        <v>64.400000000000006</v>
      </c>
      <c r="DV363">
        <v>68.8</v>
      </c>
      <c r="DX363">
        <v>70.7</v>
      </c>
      <c r="DY363">
        <v>105.2</v>
      </c>
      <c r="EA363">
        <v>65.7</v>
      </c>
      <c r="EB363">
        <v>78.599999999999994</v>
      </c>
      <c r="EC363">
        <v>50.9</v>
      </c>
      <c r="ED363">
        <v>56.2</v>
      </c>
      <c r="EE363">
        <v>56</v>
      </c>
      <c r="EF363">
        <v>61.1</v>
      </c>
      <c r="EG363">
        <v>19.899999999999999</v>
      </c>
      <c r="EI363">
        <v>24.7</v>
      </c>
      <c r="EY363">
        <v>62.3</v>
      </c>
      <c r="EZ363">
        <v>81.400000000000006</v>
      </c>
      <c r="FA363">
        <v>45.1</v>
      </c>
      <c r="FB363">
        <v>66.900000000000006</v>
      </c>
      <c r="FC363">
        <v>65.900000000000006</v>
      </c>
      <c r="FF363">
        <v>48.3</v>
      </c>
      <c r="FH363">
        <v>79</v>
      </c>
      <c r="FI363">
        <v>52.2</v>
      </c>
      <c r="FJ363">
        <v>79.7</v>
      </c>
    </row>
    <row r="364" spans="1:166" x14ac:dyDescent="0.25">
      <c r="A364" s="1">
        <v>28185</v>
      </c>
      <c r="E364">
        <v>72.599999999999994</v>
      </c>
      <c r="F364">
        <v>86.6</v>
      </c>
      <c r="G364">
        <v>71.400000000000006</v>
      </c>
      <c r="K364">
        <v>39</v>
      </c>
      <c r="O364">
        <v>65.7</v>
      </c>
      <c r="P364">
        <v>66.2</v>
      </c>
      <c r="Q364">
        <v>66.8</v>
      </c>
      <c r="R364">
        <v>66.2</v>
      </c>
      <c r="S364">
        <v>64.7</v>
      </c>
      <c r="T364">
        <v>63</v>
      </c>
      <c r="U364">
        <v>65.400000000000006</v>
      </c>
      <c r="CC364">
        <v>63.7</v>
      </c>
      <c r="CD364">
        <v>67.5</v>
      </c>
      <c r="CE364">
        <v>61</v>
      </c>
      <c r="CN364">
        <v>67.099999999999994</v>
      </c>
      <c r="CQ364">
        <v>60.4</v>
      </c>
      <c r="CU364">
        <v>63.4</v>
      </c>
      <c r="CV364">
        <v>68.400000000000006</v>
      </c>
      <c r="CW364">
        <v>59.5</v>
      </c>
      <c r="CX364">
        <v>55.8</v>
      </c>
      <c r="DF364">
        <v>63.9</v>
      </c>
      <c r="DG364">
        <v>66.3</v>
      </c>
      <c r="DI364">
        <v>71.5</v>
      </c>
      <c r="DJ364">
        <v>66.2</v>
      </c>
      <c r="DK364">
        <v>68.5</v>
      </c>
      <c r="DL364">
        <v>58.7</v>
      </c>
      <c r="DO364">
        <v>67.3</v>
      </c>
      <c r="DR364">
        <v>46.6</v>
      </c>
      <c r="DS364">
        <v>49.5</v>
      </c>
      <c r="DT364">
        <v>45.2</v>
      </c>
      <c r="DU364">
        <v>64.900000000000006</v>
      </c>
      <c r="DV364">
        <v>69</v>
      </c>
      <c r="DX364">
        <v>70.7</v>
      </c>
      <c r="DY364">
        <v>105.4</v>
      </c>
      <c r="EA364">
        <v>66.599999999999994</v>
      </c>
      <c r="EB364">
        <v>79.900000000000006</v>
      </c>
      <c r="EC364">
        <v>51.4</v>
      </c>
      <c r="ED364">
        <v>56.7</v>
      </c>
      <c r="EE364">
        <v>56.5</v>
      </c>
      <c r="EF364">
        <v>61.7</v>
      </c>
      <c r="EG364">
        <v>19.899999999999999</v>
      </c>
      <c r="EI364">
        <v>24.7</v>
      </c>
      <c r="EY364">
        <v>62.9</v>
      </c>
      <c r="EZ364">
        <v>81.900000000000006</v>
      </c>
      <c r="FA364">
        <v>45.7</v>
      </c>
      <c r="FB364">
        <v>67.400000000000006</v>
      </c>
      <c r="FC364">
        <v>66.400000000000006</v>
      </c>
      <c r="FF364">
        <v>48.6</v>
      </c>
      <c r="FH364">
        <v>80.400000000000006</v>
      </c>
      <c r="FI364">
        <v>52.7</v>
      </c>
      <c r="FJ364">
        <v>81.5</v>
      </c>
    </row>
    <row r="365" spans="1:166" x14ac:dyDescent="0.25">
      <c r="A365" s="1">
        <v>28216</v>
      </c>
      <c r="E365">
        <v>72.8</v>
      </c>
      <c r="F365">
        <v>80.900000000000006</v>
      </c>
      <c r="G365">
        <v>72.099999999999994</v>
      </c>
      <c r="K365">
        <v>39.5</v>
      </c>
      <c r="O365">
        <v>65.900000000000006</v>
      </c>
      <c r="P365">
        <v>66.5</v>
      </c>
      <c r="Q365">
        <v>67.099999999999994</v>
      </c>
      <c r="R365">
        <v>66.3</v>
      </c>
      <c r="S365">
        <v>65</v>
      </c>
      <c r="T365">
        <v>63.2</v>
      </c>
      <c r="U365">
        <v>65.7</v>
      </c>
      <c r="CC365">
        <v>64</v>
      </c>
      <c r="CD365">
        <v>67.7</v>
      </c>
      <c r="CE365">
        <v>61.3</v>
      </c>
      <c r="CN365">
        <v>68.400000000000006</v>
      </c>
      <c r="CQ365">
        <v>60.9</v>
      </c>
      <c r="CU365">
        <v>63.7</v>
      </c>
      <c r="CV365">
        <v>68.7</v>
      </c>
      <c r="CW365">
        <v>59.9</v>
      </c>
      <c r="CX365">
        <v>56.2</v>
      </c>
      <c r="DF365">
        <v>64.400000000000006</v>
      </c>
      <c r="DG365">
        <v>66.599999999999994</v>
      </c>
      <c r="DI365">
        <v>73.599999999999994</v>
      </c>
      <c r="DJ365">
        <v>66.5</v>
      </c>
      <c r="DK365">
        <v>68.900000000000006</v>
      </c>
      <c r="DL365">
        <v>58.7</v>
      </c>
      <c r="DO365">
        <v>67.7</v>
      </c>
      <c r="DR365">
        <v>47.2</v>
      </c>
      <c r="DS365">
        <v>50.2</v>
      </c>
      <c r="DT365">
        <v>45.8</v>
      </c>
      <c r="DU365">
        <v>65.2</v>
      </c>
      <c r="DV365">
        <v>70.3</v>
      </c>
      <c r="DX365">
        <v>72.599999999999994</v>
      </c>
      <c r="DY365">
        <v>118</v>
      </c>
      <c r="EA365">
        <v>68.3</v>
      </c>
      <c r="EB365">
        <v>82.6</v>
      </c>
      <c r="EC365">
        <v>51.9</v>
      </c>
      <c r="ED365">
        <v>57</v>
      </c>
      <c r="EE365">
        <v>56.8</v>
      </c>
      <c r="EF365">
        <v>62.3</v>
      </c>
      <c r="EG365">
        <v>19.899999999999999</v>
      </c>
      <c r="EI365">
        <v>24.7</v>
      </c>
      <c r="EY365">
        <v>63.2</v>
      </c>
      <c r="EZ365">
        <v>86.6</v>
      </c>
      <c r="FA365">
        <v>46.4</v>
      </c>
      <c r="FB365">
        <v>67.900000000000006</v>
      </c>
      <c r="FC365">
        <v>66.7</v>
      </c>
      <c r="FF365">
        <v>49.1</v>
      </c>
      <c r="FH365">
        <v>82.6</v>
      </c>
      <c r="FI365">
        <v>52.9</v>
      </c>
      <c r="FJ365">
        <v>82.1</v>
      </c>
    </row>
    <row r="366" spans="1:166" x14ac:dyDescent="0.25">
      <c r="A366" s="1">
        <v>28246</v>
      </c>
      <c r="E366">
        <v>73.7</v>
      </c>
      <c r="F366">
        <v>80</v>
      </c>
      <c r="G366">
        <v>73.099999999999994</v>
      </c>
      <c r="K366">
        <v>40.1</v>
      </c>
      <c r="O366">
        <v>66.099999999999994</v>
      </c>
      <c r="P366">
        <v>66.599999999999994</v>
      </c>
      <c r="Q366">
        <v>67.3</v>
      </c>
      <c r="R366">
        <v>66.599999999999994</v>
      </c>
      <c r="S366">
        <v>65.3</v>
      </c>
      <c r="T366">
        <v>63.7</v>
      </c>
      <c r="U366">
        <v>66</v>
      </c>
      <c r="CC366">
        <v>64.400000000000006</v>
      </c>
      <c r="CD366">
        <v>68.2</v>
      </c>
      <c r="CE366">
        <v>61.6</v>
      </c>
      <c r="CN366">
        <v>68.3</v>
      </c>
      <c r="CQ366">
        <v>61.3</v>
      </c>
      <c r="CU366">
        <v>64.2</v>
      </c>
      <c r="CV366">
        <v>69.099999999999994</v>
      </c>
      <c r="CW366">
        <v>60.1</v>
      </c>
      <c r="CX366">
        <v>56.5</v>
      </c>
      <c r="DF366">
        <v>64.900000000000006</v>
      </c>
      <c r="DG366">
        <v>67.099999999999994</v>
      </c>
      <c r="DI366">
        <v>75</v>
      </c>
      <c r="DJ366">
        <v>66.8</v>
      </c>
      <c r="DK366">
        <v>69.8</v>
      </c>
      <c r="DL366">
        <v>58.7</v>
      </c>
      <c r="DO366">
        <v>68.2</v>
      </c>
      <c r="DR366">
        <v>47.5</v>
      </c>
      <c r="DS366">
        <v>50.6</v>
      </c>
      <c r="DT366">
        <v>46.1</v>
      </c>
      <c r="DU366">
        <v>65.400000000000006</v>
      </c>
      <c r="DV366">
        <v>70.8</v>
      </c>
      <c r="DX366">
        <v>73.2</v>
      </c>
      <c r="DY366">
        <v>119.1</v>
      </c>
      <c r="EA366">
        <v>67.599999999999994</v>
      </c>
      <c r="EB366">
        <v>81</v>
      </c>
      <c r="EC366">
        <v>52.4</v>
      </c>
      <c r="ED366">
        <v>57.2</v>
      </c>
      <c r="EE366">
        <v>57</v>
      </c>
      <c r="EF366">
        <v>62.7</v>
      </c>
      <c r="EG366">
        <v>19.899999999999999</v>
      </c>
      <c r="EI366">
        <v>24.7</v>
      </c>
      <c r="EY366">
        <v>63.6</v>
      </c>
      <c r="EZ366">
        <v>87.9</v>
      </c>
      <c r="FA366">
        <v>46.6</v>
      </c>
      <c r="FB366">
        <v>68.400000000000006</v>
      </c>
      <c r="FC366">
        <v>67.099999999999994</v>
      </c>
      <c r="FF366">
        <v>49.9</v>
      </c>
      <c r="FH366">
        <v>81.400000000000006</v>
      </c>
      <c r="FI366">
        <v>53.4</v>
      </c>
      <c r="FJ366">
        <v>82.5</v>
      </c>
    </row>
    <row r="367" spans="1:166" x14ac:dyDescent="0.25">
      <c r="A367" s="1">
        <v>28277</v>
      </c>
      <c r="E367">
        <v>73.2</v>
      </c>
      <c r="F367">
        <v>74.400000000000006</v>
      </c>
      <c r="G367">
        <v>73.099999999999994</v>
      </c>
      <c r="K367">
        <v>40.1</v>
      </c>
      <c r="O367">
        <v>66.5</v>
      </c>
      <c r="P367">
        <v>67</v>
      </c>
      <c r="Q367">
        <v>67.599999999999994</v>
      </c>
      <c r="R367">
        <v>67</v>
      </c>
      <c r="S367">
        <v>65.7</v>
      </c>
      <c r="T367">
        <v>64.099999999999994</v>
      </c>
      <c r="U367">
        <v>66.400000000000006</v>
      </c>
      <c r="CC367">
        <v>64.599999999999994</v>
      </c>
      <c r="CD367">
        <v>68.3</v>
      </c>
      <c r="CE367">
        <v>61.9</v>
      </c>
      <c r="CN367">
        <v>67.5</v>
      </c>
      <c r="CQ367">
        <v>61.5</v>
      </c>
      <c r="CU367">
        <v>64.2</v>
      </c>
      <c r="CV367">
        <v>69.2</v>
      </c>
      <c r="CW367">
        <v>60.4</v>
      </c>
      <c r="CX367">
        <v>56.7</v>
      </c>
      <c r="DF367">
        <v>64.900000000000006</v>
      </c>
      <c r="DG367">
        <v>67.3</v>
      </c>
      <c r="DI367">
        <v>73.5</v>
      </c>
      <c r="DJ367">
        <v>67</v>
      </c>
      <c r="DK367">
        <v>69.7</v>
      </c>
      <c r="DL367">
        <v>58.7</v>
      </c>
      <c r="DO367">
        <v>68.7</v>
      </c>
      <c r="DR367">
        <v>47.8</v>
      </c>
      <c r="DS367">
        <v>50.9</v>
      </c>
      <c r="DT367">
        <v>46.4</v>
      </c>
      <c r="DU367">
        <v>66</v>
      </c>
      <c r="DV367">
        <v>70</v>
      </c>
      <c r="DX367">
        <v>71.7</v>
      </c>
      <c r="DY367">
        <v>105.4</v>
      </c>
      <c r="EA367">
        <v>65.5</v>
      </c>
      <c r="EB367">
        <v>77.599999999999994</v>
      </c>
      <c r="EC367">
        <v>51.5</v>
      </c>
      <c r="ED367">
        <v>56.1</v>
      </c>
      <c r="EE367">
        <v>55.7</v>
      </c>
      <c r="EF367">
        <v>63.1</v>
      </c>
      <c r="EG367">
        <v>19.899999999999999</v>
      </c>
      <c r="EI367">
        <v>24.7</v>
      </c>
      <c r="EY367">
        <v>63.9</v>
      </c>
      <c r="EZ367">
        <v>82.8</v>
      </c>
      <c r="FA367">
        <v>47</v>
      </c>
      <c r="FB367">
        <v>68.400000000000006</v>
      </c>
      <c r="FC367">
        <v>67.400000000000006</v>
      </c>
      <c r="FF367">
        <v>49.5</v>
      </c>
      <c r="FH367">
        <v>78.2</v>
      </c>
      <c r="FI367">
        <v>52.7</v>
      </c>
      <c r="FJ367">
        <v>79.7</v>
      </c>
    </row>
    <row r="368" spans="1:166" x14ac:dyDescent="0.25">
      <c r="A368" s="1">
        <v>28307</v>
      </c>
      <c r="E368">
        <v>73.7</v>
      </c>
      <c r="F368">
        <v>77.400000000000006</v>
      </c>
      <c r="G368">
        <v>73.400000000000006</v>
      </c>
      <c r="K368">
        <v>40.200000000000003</v>
      </c>
      <c r="O368">
        <v>66.8</v>
      </c>
      <c r="P368">
        <v>67.099999999999994</v>
      </c>
      <c r="Q368">
        <v>67.7</v>
      </c>
      <c r="R368">
        <v>67.2</v>
      </c>
      <c r="S368">
        <v>66</v>
      </c>
      <c r="T368">
        <v>64.5</v>
      </c>
      <c r="U368">
        <v>66.7</v>
      </c>
      <c r="CC368">
        <v>64.8</v>
      </c>
      <c r="CD368">
        <v>68.599999999999994</v>
      </c>
      <c r="CE368">
        <v>62.2</v>
      </c>
      <c r="CN368">
        <v>66.3</v>
      </c>
      <c r="CQ368">
        <v>61.7</v>
      </c>
      <c r="CU368">
        <v>64.5</v>
      </c>
      <c r="CV368">
        <v>69.400000000000006</v>
      </c>
      <c r="CW368">
        <v>60.6</v>
      </c>
      <c r="CX368">
        <v>56.9</v>
      </c>
      <c r="DF368">
        <v>65.099999999999994</v>
      </c>
      <c r="DG368">
        <v>67.7</v>
      </c>
      <c r="DI368">
        <v>71</v>
      </c>
      <c r="DJ368">
        <v>67</v>
      </c>
      <c r="DK368">
        <v>71</v>
      </c>
      <c r="DL368">
        <v>58.7</v>
      </c>
      <c r="DO368">
        <v>69.5</v>
      </c>
      <c r="DR368">
        <v>48.2</v>
      </c>
      <c r="DS368">
        <v>51.6</v>
      </c>
      <c r="DT368">
        <v>46.6</v>
      </c>
      <c r="DU368">
        <v>66</v>
      </c>
      <c r="DV368">
        <v>68.5</v>
      </c>
      <c r="DX368">
        <v>69.400000000000006</v>
      </c>
      <c r="DY368">
        <v>91.3</v>
      </c>
      <c r="EA368">
        <v>64.7</v>
      </c>
      <c r="EB368">
        <v>76.400000000000006</v>
      </c>
      <c r="EC368">
        <v>51.3</v>
      </c>
      <c r="ED368">
        <v>55.6</v>
      </c>
      <c r="EE368">
        <v>55.2</v>
      </c>
      <c r="EF368">
        <v>63.4</v>
      </c>
      <c r="EG368">
        <v>19.899999999999999</v>
      </c>
      <c r="EI368">
        <v>24.7</v>
      </c>
      <c r="EY368">
        <v>64.400000000000006</v>
      </c>
      <c r="EZ368">
        <v>76.5</v>
      </c>
      <c r="FA368">
        <v>47.4</v>
      </c>
      <c r="FB368">
        <v>68.5</v>
      </c>
      <c r="FC368">
        <v>67.900000000000006</v>
      </c>
      <c r="FF368">
        <v>49.7</v>
      </c>
      <c r="FH368">
        <v>77</v>
      </c>
      <c r="FI368">
        <v>52.6</v>
      </c>
      <c r="FJ368">
        <v>78.8</v>
      </c>
    </row>
    <row r="369" spans="1:166" x14ac:dyDescent="0.25">
      <c r="A369" s="1">
        <v>28338</v>
      </c>
      <c r="E369">
        <v>74.099999999999994</v>
      </c>
      <c r="F369">
        <v>77.5</v>
      </c>
      <c r="G369">
        <v>73.8</v>
      </c>
      <c r="K369">
        <v>40.200000000000003</v>
      </c>
      <c r="O369">
        <v>67.3</v>
      </c>
      <c r="P369">
        <v>67.599999999999994</v>
      </c>
      <c r="Q369">
        <v>68</v>
      </c>
      <c r="R369">
        <v>67.8</v>
      </c>
      <c r="S369">
        <v>66.599999999999994</v>
      </c>
      <c r="T369">
        <v>65.099999999999994</v>
      </c>
      <c r="U369">
        <v>67.3</v>
      </c>
      <c r="CC369">
        <v>65.2</v>
      </c>
      <c r="CD369">
        <v>69</v>
      </c>
      <c r="CE369">
        <v>62.6</v>
      </c>
      <c r="CN369">
        <v>66.900000000000006</v>
      </c>
      <c r="CQ369">
        <v>62.1</v>
      </c>
      <c r="CU369">
        <v>64.8</v>
      </c>
      <c r="CV369">
        <v>69.8</v>
      </c>
      <c r="CW369">
        <v>60.9</v>
      </c>
      <c r="CX369">
        <v>57.1</v>
      </c>
      <c r="DF369">
        <v>65.400000000000006</v>
      </c>
      <c r="DG369">
        <v>68</v>
      </c>
      <c r="DI369">
        <v>71.599999999999994</v>
      </c>
      <c r="DJ369">
        <v>67.099999999999994</v>
      </c>
      <c r="DK369">
        <v>71.3</v>
      </c>
      <c r="DL369">
        <v>58.7</v>
      </c>
      <c r="DO369">
        <v>70.099999999999994</v>
      </c>
      <c r="DR369">
        <v>48.5</v>
      </c>
      <c r="DS369">
        <v>52.1</v>
      </c>
      <c r="DT369">
        <v>46.9</v>
      </c>
      <c r="DU369">
        <v>66.3</v>
      </c>
      <c r="DV369">
        <v>68.8</v>
      </c>
      <c r="DX369">
        <v>69.599999999999994</v>
      </c>
      <c r="DY369">
        <v>89.7</v>
      </c>
      <c r="EA369">
        <v>63.9</v>
      </c>
      <c r="EB369">
        <v>74.3</v>
      </c>
      <c r="EC369">
        <v>51.8</v>
      </c>
      <c r="ED369">
        <v>56</v>
      </c>
      <c r="EE369">
        <v>55.6</v>
      </c>
      <c r="EF369">
        <v>63.8</v>
      </c>
      <c r="EG369">
        <v>19.899999999999999</v>
      </c>
      <c r="EI369">
        <v>24.7</v>
      </c>
      <c r="EY369">
        <v>64.8</v>
      </c>
      <c r="EZ369">
        <v>75.599999999999994</v>
      </c>
      <c r="FA369">
        <v>47.7</v>
      </c>
      <c r="FB369">
        <v>68.8</v>
      </c>
      <c r="FC369">
        <v>68.2</v>
      </c>
      <c r="FF369">
        <v>50.1</v>
      </c>
      <c r="FH369">
        <v>75.5</v>
      </c>
      <c r="FI369">
        <v>53</v>
      </c>
      <c r="FJ369">
        <v>79.2</v>
      </c>
    </row>
    <row r="370" spans="1:166" x14ac:dyDescent="0.25">
      <c r="A370" s="1">
        <v>28369</v>
      </c>
      <c r="E370">
        <v>73.7</v>
      </c>
      <c r="F370">
        <v>76.8</v>
      </c>
      <c r="G370">
        <v>73.400000000000006</v>
      </c>
      <c r="K370">
        <v>40.299999999999997</v>
      </c>
      <c r="O370">
        <v>67.8</v>
      </c>
      <c r="P370">
        <v>68.3</v>
      </c>
      <c r="Q370">
        <v>68.7</v>
      </c>
      <c r="R370">
        <v>68.400000000000006</v>
      </c>
      <c r="S370">
        <v>67</v>
      </c>
      <c r="T370">
        <v>65.5</v>
      </c>
      <c r="U370">
        <v>67.7</v>
      </c>
      <c r="CC370">
        <v>65.5</v>
      </c>
      <c r="CD370">
        <v>69.3</v>
      </c>
      <c r="CE370">
        <v>63</v>
      </c>
      <c r="CN370">
        <v>66.900000000000006</v>
      </c>
      <c r="CQ370">
        <v>62.3</v>
      </c>
      <c r="CU370">
        <v>65</v>
      </c>
      <c r="CV370">
        <v>70.099999999999994</v>
      </c>
      <c r="CW370">
        <v>61.4</v>
      </c>
      <c r="CX370">
        <v>57.5</v>
      </c>
      <c r="DF370">
        <v>65.7</v>
      </c>
      <c r="DG370">
        <v>68.3</v>
      </c>
      <c r="DI370">
        <v>69.599999999999994</v>
      </c>
      <c r="DJ370">
        <v>67.099999999999994</v>
      </c>
      <c r="DK370">
        <v>71.900000000000006</v>
      </c>
      <c r="DL370">
        <v>58.7</v>
      </c>
      <c r="DO370">
        <v>71.099999999999994</v>
      </c>
      <c r="DR370">
        <v>48.7</v>
      </c>
      <c r="DS370">
        <v>52.3</v>
      </c>
      <c r="DT370">
        <v>47</v>
      </c>
      <c r="DU370">
        <v>67</v>
      </c>
      <c r="DV370">
        <v>68.900000000000006</v>
      </c>
      <c r="DX370">
        <v>69.400000000000006</v>
      </c>
      <c r="DY370">
        <v>86.6</v>
      </c>
      <c r="EA370">
        <v>63.7</v>
      </c>
      <c r="EB370">
        <v>73.8</v>
      </c>
      <c r="EC370">
        <v>52.1</v>
      </c>
      <c r="ED370">
        <v>56.2</v>
      </c>
      <c r="EE370">
        <v>55.8</v>
      </c>
      <c r="EF370">
        <v>64.099999999999994</v>
      </c>
      <c r="EG370">
        <v>19.899999999999999</v>
      </c>
      <c r="EI370">
        <v>24.7</v>
      </c>
      <c r="EY370">
        <v>65.2</v>
      </c>
      <c r="EZ370">
        <v>73.5</v>
      </c>
      <c r="FA370">
        <v>47.7</v>
      </c>
      <c r="FB370">
        <v>69.2</v>
      </c>
      <c r="FC370">
        <v>68.7</v>
      </c>
      <c r="FF370">
        <v>50.3</v>
      </c>
      <c r="FH370">
        <v>75.099999999999994</v>
      </c>
      <c r="FI370">
        <v>53.4</v>
      </c>
      <c r="FJ370">
        <v>79.2</v>
      </c>
    </row>
    <row r="371" spans="1:166" x14ac:dyDescent="0.25">
      <c r="A371" s="1">
        <v>28399</v>
      </c>
      <c r="E371">
        <v>73.900000000000006</v>
      </c>
      <c r="F371">
        <v>77.900000000000006</v>
      </c>
      <c r="G371">
        <v>73.599999999999994</v>
      </c>
      <c r="K371">
        <v>40.4</v>
      </c>
      <c r="O371">
        <v>68.2</v>
      </c>
      <c r="P371">
        <v>68.599999999999994</v>
      </c>
      <c r="Q371">
        <v>68.900000000000006</v>
      </c>
      <c r="R371">
        <v>68.900000000000006</v>
      </c>
      <c r="S371">
        <v>67.599999999999994</v>
      </c>
      <c r="T371">
        <v>66.2</v>
      </c>
      <c r="U371">
        <v>68.3</v>
      </c>
      <c r="CC371">
        <v>65.900000000000006</v>
      </c>
      <c r="CD371">
        <v>69.7</v>
      </c>
      <c r="CE371">
        <v>63.4</v>
      </c>
      <c r="CN371">
        <v>67.3</v>
      </c>
      <c r="CQ371">
        <v>62.6</v>
      </c>
      <c r="CU371">
        <v>65.3</v>
      </c>
      <c r="CV371">
        <v>70.400000000000006</v>
      </c>
      <c r="CW371">
        <v>61.7</v>
      </c>
      <c r="CX371">
        <v>57.7</v>
      </c>
      <c r="DF371">
        <v>65.8</v>
      </c>
      <c r="DG371">
        <v>68.400000000000006</v>
      </c>
      <c r="DI371">
        <v>71</v>
      </c>
      <c r="DJ371">
        <v>67.2</v>
      </c>
      <c r="DK371">
        <v>71.599999999999994</v>
      </c>
      <c r="DL371">
        <v>58.7</v>
      </c>
      <c r="DO371">
        <v>71.3</v>
      </c>
      <c r="DR371">
        <v>49.1</v>
      </c>
      <c r="DS371">
        <v>52.7</v>
      </c>
      <c r="DT371">
        <v>47.4</v>
      </c>
      <c r="DU371">
        <v>67</v>
      </c>
      <c r="DV371">
        <v>68.7</v>
      </c>
      <c r="DX371">
        <v>69</v>
      </c>
      <c r="DY371">
        <v>83.2</v>
      </c>
      <c r="EA371">
        <v>64</v>
      </c>
      <c r="EB371">
        <v>74.400000000000006</v>
      </c>
      <c r="EC371">
        <v>52.1</v>
      </c>
      <c r="ED371">
        <v>56.1</v>
      </c>
      <c r="EE371">
        <v>55.7</v>
      </c>
      <c r="EF371">
        <v>64.400000000000006</v>
      </c>
      <c r="EG371">
        <v>19.899999999999999</v>
      </c>
      <c r="EI371">
        <v>24.7</v>
      </c>
      <c r="EY371">
        <v>65.400000000000006</v>
      </c>
      <c r="EZ371">
        <v>73.400000000000006</v>
      </c>
      <c r="FA371">
        <v>48.1</v>
      </c>
      <c r="FB371">
        <v>69.2</v>
      </c>
      <c r="FC371">
        <v>68.8</v>
      </c>
      <c r="FF371">
        <v>50.5</v>
      </c>
      <c r="FH371">
        <v>75.400000000000006</v>
      </c>
      <c r="FI371">
        <v>53.5</v>
      </c>
      <c r="FJ371">
        <v>78.5</v>
      </c>
    </row>
    <row r="372" spans="1:166" x14ac:dyDescent="0.25">
      <c r="A372" s="1">
        <v>28430</v>
      </c>
      <c r="E372">
        <v>74.599999999999994</v>
      </c>
      <c r="F372">
        <v>80.2</v>
      </c>
      <c r="G372">
        <v>74.099999999999994</v>
      </c>
      <c r="K372">
        <v>41</v>
      </c>
      <c r="O372">
        <v>68.8</v>
      </c>
      <c r="P372">
        <v>69.099999999999994</v>
      </c>
      <c r="Q372">
        <v>69.3</v>
      </c>
      <c r="R372">
        <v>69.400000000000006</v>
      </c>
      <c r="S372">
        <v>68.099999999999994</v>
      </c>
      <c r="T372">
        <v>66.599999999999994</v>
      </c>
      <c r="U372">
        <v>68.8</v>
      </c>
      <c r="CC372">
        <v>66.400000000000006</v>
      </c>
      <c r="CD372">
        <v>70.2</v>
      </c>
      <c r="CE372">
        <v>63.9</v>
      </c>
      <c r="CN372">
        <v>68.3</v>
      </c>
      <c r="CQ372">
        <v>63.1</v>
      </c>
      <c r="CU372">
        <v>65.8</v>
      </c>
      <c r="CV372">
        <v>71</v>
      </c>
      <c r="CW372">
        <v>62.2</v>
      </c>
      <c r="CX372">
        <v>58.1</v>
      </c>
      <c r="DF372">
        <v>66.3</v>
      </c>
      <c r="DG372">
        <v>68.8</v>
      </c>
      <c r="DI372">
        <v>72.2</v>
      </c>
      <c r="DJ372">
        <v>67.400000000000006</v>
      </c>
      <c r="DK372">
        <v>72.099999999999994</v>
      </c>
      <c r="DL372">
        <v>58.7</v>
      </c>
      <c r="DO372">
        <v>71.5</v>
      </c>
      <c r="DR372">
        <v>49.2</v>
      </c>
      <c r="DS372">
        <v>52.6</v>
      </c>
      <c r="DT372">
        <v>47.6</v>
      </c>
      <c r="DU372">
        <v>67.400000000000006</v>
      </c>
      <c r="DV372">
        <v>69.900000000000006</v>
      </c>
      <c r="DX372">
        <v>70.8</v>
      </c>
      <c r="DY372">
        <v>91.8</v>
      </c>
      <c r="EA372">
        <v>65.400000000000006</v>
      </c>
      <c r="EB372">
        <v>76.599999999999994</v>
      </c>
      <c r="EC372">
        <v>52.5</v>
      </c>
      <c r="ED372">
        <v>56.3</v>
      </c>
      <c r="EE372">
        <v>55.9</v>
      </c>
      <c r="EF372">
        <v>64.7</v>
      </c>
      <c r="EG372">
        <v>19.899999999999999</v>
      </c>
      <c r="EI372">
        <v>24.7</v>
      </c>
      <c r="EY372">
        <v>65.599999999999994</v>
      </c>
      <c r="EZ372">
        <v>78.099999999999994</v>
      </c>
      <c r="FA372">
        <v>48.2</v>
      </c>
      <c r="FB372">
        <v>69.8</v>
      </c>
      <c r="FC372">
        <v>69.099999999999994</v>
      </c>
      <c r="FF372">
        <v>50.9</v>
      </c>
      <c r="FH372">
        <v>77.099999999999994</v>
      </c>
      <c r="FI372">
        <v>53.7</v>
      </c>
      <c r="FJ372">
        <v>78.400000000000006</v>
      </c>
    </row>
    <row r="373" spans="1:166" x14ac:dyDescent="0.25">
      <c r="A373" s="1">
        <v>28460</v>
      </c>
      <c r="E373">
        <v>74.900000000000006</v>
      </c>
      <c r="F373">
        <v>74.400000000000006</v>
      </c>
      <c r="G373">
        <v>74.900000000000006</v>
      </c>
      <c r="K373">
        <v>41.4</v>
      </c>
      <c r="O373">
        <v>69</v>
      </c>
      <c r="P373">
        <v>69.2</v>
      </c>
      <c r="Q373">
        <v>69.400000000000006</v>
      </c>
      <c r="R373">
        <v>69.599999999999994</v>
      </c>
      <c r="S373">
        <v>68.599999999999994</v>
      </c>
      <c r="T373">
        <v>67</v>
      </c>
      <c r="U373">
        <v>69.3</v>
      </c>
      <c r="CC373">
        <v>66.7</v>
      </c>
      <c r="CD373">
        <v>70.5</v>
      </c>
      <c r="CE373">
        <v>64.2</v>
      </c>
      <c r="CN373">
        <v>68.7</v>
      </c>
      <c r="CQ373">
        <v>63.4</v>
      </c>
      <c r="CU373">
        <v>66.099999999999994</v>
      </c>
      <c r="CV373">
        <v>71.099999999999994</v>
      </c>
      <c r="CW373">
        <v>62.4</v>
      </c>
      <c r="CX373">
        <v>58.3</v>
      </c>
      <c r="DF373">
        <v>66.599999999999994</v>
      </c>
      <c r="DG373">
        <v>69.099999999999994</v>
      </c>
      <c r="DI373">
        <v>74.3</v>
      </c>
      <c r="DJ373">
        <v>67.7</v>
      </c>
      <c r="DK373">
        <v>72.400000000000006</v>
      </c>
      <c r="DL373">
        <v>58.7</v>
      </c>
      <c r="DO373">
        <v>72.099999999999994</v>
      </c>
      <c r="DR373">
        <v>49.3</v>
      </c>
      <c r="DS373">
        <v>53</v>
      </c>
      <c r="DT373">
        <v>47.6</v>
      </c>
      <c r="DU373">
        <v>67.5</v>
      </c>
      <c r="DV373">
        <v>69.900000000000006</v>
      </c>
      <c r="DX373">
        <v>70.599999999999994</v>
      </c>
      <c r="DY373">
        <v>89.5</v>
      </c>
      <c r="EA373">
        <v>66.400000000000006</v>
      </c>
      <c r="EB373">
        <v>77.7</v>
      </c>
      <c r="EC373">
        <v>53.5</v>
      </c>
      <c r="ED373">
        <v>57.5</v>
      </c>
      <c r="EE373">
        <v>57.2</v>
      </c>
      <c r="EF373">
        <v>65.099999999999994</v>
      </c>
      <c r="EG373">
        <v>19.899999999999999</v>
      </c>
      <c r="EI373">
        <v>24.7</v>
      </c>
      <c r="EY373">
        <v>65.900000000000006</v>
      </c>
      <c r="EZ373">
        <v>78.2</v>
      </c>
      <c r="FA373">
        <v>48.3</v>
      </c>
      <c r="FB373">
        <v>70.099999999999994</v>
      </c>
      <c r="FC373">
        <v>69.400000000000006</v>
      </c>
      <c r="FF373">
        <v>52</v>
      </c>
      <c r="FH373">
        <v>78.3</v>
      </c>
      <c r="FI373">
        <v>55.2</v>
      </c>
      <c r="FJ373">
        <v>80.099999999999994</v>
      </c>
    </row>
    <row r="374" spans="1:166" x14ac:dyDescent="0.25">
      <c r="A374" s="1">
        <v>28491</v>
      </c>
      <c r="E374">
        <v>75.599999999999994</v>
      </c>
      <c r="F374">
        <v>76.3</v>
      </c>
      <c r="G374">
        <v>75.5</v>
      </c>
      <c r="K374">
        <v>41.4</v>
      </c>
      <c r="O374">
        <v>69.2</v>
      </c>
      <c r="P374">
        <v>69.400000000000006</v>
      </c>
      <c r="Q374">
        <v>69.400000000000006</v>
      </c>
      <c r="R374">
        <v>70</v>
      </c>
      <c r="S374">
        <v>68.8</v>
      </c>
      <c r="T374">
        <v>67.400000000000006</v>
      </c>
      <c r="U374">
        <v>69.400000000000006</v>
      </c>
      <c r="CC374">
        <v>67</v>
      </c>
      <c r="CD374">
        <v>70.900000000000006</v>
      </c>
      <c r="CE374">
        <v>64.400000000000006</v>
      </c>
      <c r="CN374">
        <v>69.099999999999994</v>
      </c>
      <c r="CQ374">
        <v>63.7</v>
      </c>
      <c r="CU374">
        <v>66.400000000000006</v>
      </c>
      <c r="CV374">
        <v>71.5</v>
      </c>
      <c r="CW374">
        <v>62.6</v>
      </c>
      <c r="CX374">
        <v>58.4</v>
      </c>
      <c r="DF374">
        <v>66.900000000000006</v>
      </c>
      <c r="DG374">
        <v>69.3</v>
      </c>
      <c r="DI374">
        <v>74.900000000000006</v>
      </c>
      <c r="DJ374">
        <v>67.599999999999994</v>
      </c>
      <c r="DK374">
        <v>72.599999999999994</v>
      </c>
      <c r="DL374">
        <v>58.7</v>
      </c>
      <c r="DO374">
        <v>72.8</v>
      </c>
      <c r="DR374">
        <v>49.5</v>
      </c>
      <c r="DS374">
        <v>53.2</v>
      </c>
      <c r="DT374">
        <v>47.9</v>
      </c>
      <c r="DU374">
        <v>68.099999999999994</v>
      </c>
      <c r="DV374">
        <v>70.3</v>
      </c>
      <c r="DW374">
        <v>68.8</v>
      </c>
      <c r="DX374">
        <v>70.900000000000006</v>
      </c>
      <c r="DY374">
        <v>91.6</v>
      </c>
      <c r="DZ374">
        <v>67</v>
      </c>
      <c r="EA374">
        <v>67.3</v>
      </c>
      <c r="EB374">
        <v>79.3</v>
      </c>
      <c r="EC374">
        <v>53.6</v>
      </c>
      <c r="ED374">
        <v>57.7</v>
      </c>
      <c r="EE374">
        <v>57.3</v>
      </c>
      <c r="EF374">
        <v>65.5</v>
      </c>
      <c r="EG374">
        <v>19.899999999999999</v>
      </c>
      <c r="EI374">
        <v>24.7</v>
      </c>
      <c r="EY374">
        <v>66.2</v>
      </c>
      <c r="EZ374">
        <v>79.5</v>
      </c>
      <c r="FA374">
        <v>48.6</v>
      </c>
      <c r="FB374">
        <v>70.5</v>
      </c>
      <c r="FC374">
        <v>69.8</v>
      </c>
      <c r="FF374">
        <v>51.9</v>
      </c>
      <c r="FH374">
        <v>79.599999999999994</v>
      </c>
      <c r="FI374">
        <v>55.2</v>
      </c>
      <c r="FJ374">
        <v>80.3</v>
      </c>
    </row>
    <row r="375" spans="1:166" x14ac:dyDescent="0.25">
      <c r="A375" s="1">
        <v>28522</v>
      </c>
      <c r="E375">
        <v>77.099999999999994</v>
      </c>
      <c r="F375">
        <v>80.2</v>
      </c>
      <c r="G375">
        <v>76.8</v>
      </c>
      <c r="K375">
        <v>41.2</v>
      </c>
      <c r="O375">
        <v>69.5</v>
      </c>
      <c r="P375">
        <v>69.599999999999994</v>
      </c>
      <c r="Q375">
        <v>69.599999999999994</v>
      </c>
      <c r="R375">
        <v>70.3</v>
      </c>
      <c r="S375">
        <v>69.099999999999994</v>
      </c>
      <c r="T375">
        <v>67.8</v>
      </c>
      <c r="U375">
        <v>69.7</v>
      </c>
      <c r="CC375">
        <v>67.5</v>
      </c>
      <c r="CD375">
        <v>71.5</v>
      </c>
      <c r="CE375">
        <v>64.5</v>
      </c>
      <c r="CN375">
        <v>69.3</v>
      </c>
      <c r="CQ375">
        <v>63.8</v>
      </c>
      <c r="CU375">
        <v>66.900000000000006</v>
      </c>
      <c r="CV375">
        <v>72.2</v>
      </c>
      <c r="CW375">
        <v>62.6</v>
      </c>
      <c r="CX375">
        <v>58.4</v>
      </c>
      <c r="DF375">
        <v>67.400000000000006</v>
      </c>
      <c r="DG375">
        <v>69.7</v>
      </c>
      <c r="DI375">
        <v>76.900000000000006</v>
      </c>
      <c r="DJ375">
        <v>67.8</v>
      </c>
      <c r="DK375">
        <v>73.5</v>
      </c>
      <c r="DL375">
        <v>58.7</v>
      </c>
      <c r="DO375">
        <v>73.7</v>
      </c>
      <c r="DR375">
        <v>49.4</v>
      </c>
      <c r="DS375">
        <v>53</v>
      </c>
      <c r="DT375">
        <v>47.7</v>
      </c>
      <c r="DU375">
        <v>68.5</v>
      </c>
      <c r="DV375">
        <v>70.3</v>
      </c>
      <c r="DW375">
        <v>69.2</v>
      </c>
      <c r="DX375">
        <v>70.7</v>
      </c>
      <c r="DY375">
        <v>88.9</v>
      </c>
      <c r="DZ375">
        <v>67.3</v>
      </c>
      <c r="EA375">
        <v>68.400000000000006</v>
      </c>
      <c r="EB375">
        <v>81.2</v>
      </c>
      <c r="EC375">
        <v>53.7</v>
      </c>
      <c r="ED375">
        <v>57.8</v>
      </c>
      <c r="EE375">
        <v>57.4</v>
      </c>
      <c r="EF375">
        <v>66</v>
      </c>
      <c r="EG375">
        <v>19.899999999999999</v>
      </c>
      <c r="EI375">
        <v>24.7</v>
      </c>
      <c r="EY375">
        <v>66.599999999999994</v>
      </c>
      <c r="EZ375">
        <v>80.400000000000006</v>
      </c>
      <c r="FA375">
        <v>48.5</v>
      </c>
      <c r="FB375">
        <v>71</v>
      </c>
      <c r="FC375">
        <v>70.3</v>
      </c>
      <c r="FF375">
        <v>52.1</v>
      </c>
      <c r="FH375">
        <v>81.2</v>
      </c>
      <c r="FI375">
        <v>55</v>
      </c>
      <c r="FJ375">
        <v>80.599999999999994</v>
      </c>
    </row>
    <row r="376" spans="1:166" x14ac:dyDescent="0.25">
      <c r="A376" s="1">
        <v>28550</v>
      </c>
      <c r="E376">
        <v>77.599999999999994</v>
      </c>
      <c r="F376">
        <v>80.5</v>
      </c>
      <c r="G376">
        <v>77.400000000000006</v>
      </c>
      <c r="K376">
        <v>41.1</v>
      </c>
      <c r="O376">
        <v>69.900000000000006</v>
      </c>
      <c r="P376">
        <v>70</v>
      </c>
      <c r="Q376">
        <v>69.900000000000006</v>
      </c>
      <c r="R376">
        <v>70.8</v>
      </c>
      <c r="S376">
        <v>69.599999999999994</v>
      </c>
      <c r="T376">
        <v>68.3</v>
      </c>
      <c r="U376">
        <v>70.2</v>
      </c>
      <c r="CC376">
        <v>67.8</v>
      </c>
      <c r="CD376">
        <v>71.900000000000006</v>
      </c>
      <c r="CE376">
        <v>64.900000000000006</v>
      </c>
      <c r="CN376">
        <v>70</v>
      </c>
      <c r="CQ376">
        <v>64.2</v>
      </c>
      <c r="CU376">
        <v>67.3</v>
      </c>
      <c r="CV376">
        <v>72.7</v>
      </c>
      <c r="CW376">
        <v>63</v>
      </c>
      <c r="CX376">
        <v>58.6</v>
      </c>
      <c r="DF376">
        <v>67.8</v>
      </c>
      <c r="DG376">
        <v>70.2</v>
      </c>
      <c r="DI376">
        <v>78.2</v>
      </c>
      <c r="DJ376">
        <v>67.900000000000006</v>
      </c>
      <c r="DK376">
        <v>74</v>
      </c>
      <c r="DL376">
        <v>58.7</v>
      </c>
      <c r="DO376">
        <v>74.2</v>
      </c>
      <c r="DR376">
        <v>49.3</v>
      </c>
      <c r="DS376">
        <v>53.2</v>
      </c>
      <c r="DT376">
        <v>47.5</v>
      </c>
      <c r="DU376">
        <v>68.7</v>
      </c>
      <c r="DV376">
        <v>71.2</v>
      </c>
      <c r="DW376">
        <v>69.599999999999994</v>
      </c>
      <c r="DX376">
        <v>72</v>
      </c>
      <c r="DY376">
        <v>94.7</v>
      </c>
      <c r="DZ376">
        <v>67.599999999999994</v>
      </c>
      <c r="EA376">
        <v>69.8</v>
      </c>
      <c r="EB376">
        <v>83.5</v>
      </c>
      <c r="EC376">
        <v>54.1</v>
      </c>
      <c r="ED376">
        <v>58</v>
      </c>
      <c r="EE376">
        <v>57.6</v>
      </c>
      <c r="EF376">
        <v>66.7</v>
      </c>
      <c r="EG376">
        <v>19.899999999999999</v>
      </c>
      <c r="EI376">
        <v>24.7</v>
      </c>
      <c r="EY376">
        <v>66.900000000000006</v>
      </c>
      <c r="EZ376">
        <v>82.9</v>
      </c>
      <c r="FA376">
        <v>48.6</v>
      </c>
      <c r="FB376">
        <v>71.5</v>
      </c>
      <c r="FC376">
        <v>70.599999999999994</v>
      </c>
      <c r="FF376">
        <v>52.4</v>
      </c>
      <c r="FH376">
        <v>83</v>
      </c>
      <c r="FI376">
        <v>55.3</v>
      </c>
      <c r="FJ376">
        <v>80.3</v>
      </c>
    </row>
    <row r="377" spans="1:166" x14ac:dyDescent="0.25">
      <c r="A377" s="1">
        <v>28581</v>
      </c>
      <c r="E377">
        <v>79.099999999999994</v>
      </c>
      <c r="F377">
        <v>84.7</v>
      </c>
      <c r="G377">
        <v>78.599999999999994</v>
      </c>
      <c r="K377">
        <v>41.2</v>
      </c>
      <c r="O377">
        <v>70.599999999999994</v>
      </c>
      <c r="P377">
        <v>70.900000000000006</v>
      </c>
      <c r="Q377">
        <v>70.2</v>
      </c>
      <c r="R377">
        <v>72.3</v>
      </c>
      <c r="S377">
        <v>69.900000000000006</v>
      </c>
      <c r="T377">
        <v>68.599999999999994</v>
      </c>
      <c r="U377">
        <v>70.5</v>
      </c>
      <c r="CC377">
        <v>68.599999999999994</v>
      </c>
      <c r="CD377">
        <v>72.8</v>
      </c>
      <c r="CE377">
        <v>65.5</v>
      </c>
      <c r="CN377">
        <v>70.7</v>
      </c>
      <c r="CQ377">
        <v>64.5</v>
      </c>
      <c r="CU377">
        <v>68.2</v>
      </c>
      <c r="CV377">
        <v>73.8</v>
      </c>
      <c r="CW377">
        <v>63.6</v>
      </c>
      <c r="CX377">
        <v>58.8</v>
      </c>
      <c r="DF377">
        <v>68.099999999999994</v>
      </c>
      <c r="DG377">
        <v>70.7</v>
      </c>
      <c r="DI377">
        <v>80.400000000000006</v>
      </c>
      <c r="DJ377">
        <v>67.8</v>
      </c>
      <c r="DK377">
        <v>74.599999999999994</v>
      </c>
      <c r="DL377">
        <v>58.7</v>
      </c>
      <c r="DO377">
        <v>74.900000000000006</v>
      </c>
      <c r="DR377">
        <v>49.1</v>
      </c>
      <c r="DS377">
        <v>53.1</v>
      </c>
      <c r="DT377">
        <v>47.3</v>
      </c>
      <c r="DU377">
        <v>68.5</v>
      </c>
      <c r="DV377">
        <v>71.5</v>
      </c>
      <c r="DW377">
        <v>70.099999999999994</v>
      </c>
      <c r="DX377">
        <v>72.400000000000006</v>
      </c>
      <c r="DY377">
        <v>95.2</v>
      </c>
      <c r="DZ377">
        <v>68.2</v>
      </c>
      <c r="EA377">
        <v>72.099999999999994</v>
      </c>
      <c r="EB377">
        <v>86.9</v>
      </c>
      <c r="EC377">
        <v>55.3</v>
      </c>
      <c r="ED377">
        <v>59</v>
      </c>
      <c r="EE377">
        <v>58.5</v>
      </c>
      <c r="EF377">
        <v>67.400000000000006</v>
      </c>
      <c r="EG377">
        <v>19.899999999999999</v>
      </c>
      <c r="EI377">
        <v>24.7</v>
      </c>
      <c r="EY377">
        <v>67.2</v>
      </c>
      <c r="EZ377">
        <v>84</v>
      </c>
      <c r="FA377">
        <v>48.5</v>
      </c>
      <c r="FB377">
        <v>71.900000000000006</v>
      </c>
      <c r="FC377">
        <v>71.099999999999994</v>
      </c>
      <c r="FF377">
        <v>53.6</v>
      </c>
      <c r="FH377">
        <v>86.1</v>
      </c>
      <c r="FI377">
        <v>56.3</v>
      </c>
      <c r="FJ377">
        <v>82.2</v>
      </c>
    </row>
    <row r="378" spans="1:166" x14ac:dyDescent="0.25">
      <c r="A378" s="1">
        <v>28611</v>
      </c>
      <c r="E378">
        <v>79.400000000000006</v>
      </c>
      <c r="F378">
        <v>84.8</v>
      </c>
      <c r="G378">
        <v>78.900000000000006</v>
      </c>
      <c r="K378">
        <v>41.3</v>
      </c>
      <c r="O378">
        <v>71.099999999999994</v>
      </c>
      <c r="P378">
        <v>71.400000000000006</v>
      </c>
      <c r="Q378">
        <v>70.5</v>
      </c>
      <c r="R378">
        <v>73</v>
      </c>
      <c r="S378">
        <v>70.5</v>
      </c>
      <c r="T378">
        <v>69</v>
      </c>
      <c r="U378">
        <v>71.099999999999994</v>
      </c>
      <c r="CC378">
        <v>69.099999999999994</v>
      </c>
      <c r="CD378">
        <v>73.3</v>
      </c>
      <c r="CE378">
        <v>65.900000000000006</v>
      </c>
      <c r="CN378">
        <v>71.099999999999994</v>
      </c>
      <c r="CQ378">
        <v>65</v>
      </c>
      <c r="CU378">
        <v>68.599999999999994</v>
      </c>
      <c r="CV378">
        <v>74.2</v>
      </c>
      <c r="CW378">
        <v>64.099999999999994</v>
      </c>
      <c r="CX378">
        <v>59</v>
      </c>
      <c r="DF378">
        <v>68.7</v>
      </c>
      <c r="DG378">
        <v>71.2</v>
      </c>
      <c r="DI378">
        <v>81</v>
      </c>
      <c r="DJ378">
        <v>68.099999999999994</v>
      </c>
      <c r="DK378">
        <v>75.2</v>
      </c>
      <c r="DL378">
        <v>58.7</v>
      </c>
      <c r="DO378">
        <v>75.599999999999994</v>
      </c>
      <c r="DR378">
        <v>49.6</v>
      </c>
      <c r="DS378">
        <v>53.7</v>
      </c>
      <c r="DT378">
        <v>47.7</v>
      </c>
      <c r="DU378">
        <v>69.5</v>
      </c>
      <c r="DV378">
        <v>72.3</v>
      </c>
      <c r="DW378">
        <v>70.400000000000006</v>
      </c>
      <c r="DX378">
        <v>73.2</v>
      </c>
      <c r="DY378">
        <v>95.4</v>
      </c>
      <c r="DZ378">
        <v>69.099999999999994</v>
      </c>
      <c r="EA378">
        <v>72.8</v>
      </c>
      <c r="EB378">
        <v>87.4</v>
      </c>
      <c r="EC378">
        <v>56.2</v>
      </c>
      <c r="ED378">
        <v>60.1</v>
      </c>
      <c r="EE378">
        <v>59.7</v>
      </c>
      <c r="EF378">
        <v>67.900000000000006</v>
      </c>
      <c r="EG378">
        <v>19.899999999999999</v>
      </c>
      <c r="EI378">
        <v>24.7</v>
      </c>
      <c r="EY378">
        <v>67.8</v>
      </c>
      <c r="EZ378">
        <v>84.6</v>
      </c>
      <c r="FA378">
        <v>48.9</v>
      </c>
      <c r="FB378">
        <v>72.5</v>
      </c>
      <c r="FC378">
        <v>71.599999999999994</v>
      </c>
      <c r="FF378">
        <v>54.4</v>
      </c>
      <c r="FH378">
        <v>87</v>
      </c>
      <c r="FI378">
        <v>57.3</v>
      </c>
      <c r="FJ378">
        <v>84.6</v>
      </c>
    </row>
    <row r="379" spans="1:166" x14ac:dyDescent="0.25">
      <c r="A379" s="1">
        <v>28642</v>
      </c>
      <c r="E379">
        <v>80.5</v>
      </c>
      <c r="F379">
        <v>86.1</v>
      </c>
      <c r="G379">
        <v>80</v>
      </c>
      <c r="K379">
        <v>41.7</v>
      </c>
      <c r="O379">
        <v>71.7</v>
      </c>
      <c r="P379">
        <v>72</v>
      </c>
      <c r="Q379">
        <v>71.2</v>
      </c>
      <c r="R379">
        <v>73.5</v>
      </c>
      <c r="S379">
        <v>71</v>
      </c>
      <c r="T379">
        <v>69.8</v>
      </c>
      <c r="U379">
        <v>71.599999999999994</v>
      </c>
      <c r="CC379">
        <v>69.7</v>
      </c>
      <c r="CD379">
        <v>74</v>
      </c>
      <c r="CE379">
        <v>66.5</v>
      </c>
      <c r="CN379">
        <v>71.5</v>
      </c>
      <c r="CQ379">
        <v>65.599999999999994</v>
      </c>
      <c r="CU379">
        <v>69.3</v>
      </c>
      <c r="CV379">
        <v>75</v>
      </c>
      <c r="CW379">
        <v>64.599999999999994</v>
      </c>
      <c r="CX379">
        <v>59.5</v>
      </c>
      <c r="DF379">
        <v>69.2</v>
      </c>
      <c r="DG379">
        <v>71.7</v>
      </c>
      <c r="DI379">
        <v>81.599999999999994</v>
      </c>
      <c r="DJ379">
        <v>68.400000000000006</v>
      </c>
      <c r="DK379">
        <v>76.099999999999994</v>
      </c>
      <c r="DL379">
        <v>58.7</v>
      </c>
      <c r="DO379">
        <v>76.400000000000006</v>
      </c>
      <c r="DR379">
        <v>50.2</v>
      </c>
      <c r="DS379">
        <v>54.4</v>
      </c>
      <c r="DT379">
        <v>48.2</v>
      </c>
      <c r="DU379">
        <v>70.099999999999994</v>
      </c>
      <c r="DV379">
        <v>72.5</v>
      </c>
      <c r="DW379">
        <v>70.8</v>
      </c>
      <c r="DX379">
        <v>73.2</v>
      </c>
      <c r="DY379">
        <v>92.5</v>
      </c>
      <c r="DZ379">
        <v>69.599999999999994</v>
      </c>
      <c r="EA379">
        <v>74.599999999999994</v>
      </c>
      <c r="EB379">
        <v>89.8</v>
      </c>
      <c r="EC379">
        <v>57.4</v>
      </c>
      <c r="ED379">
        <v>61.6</v>
      </c>
      <c r="EE379">
        <v>61.2</v>
      </c>
      <c r="EF379">
        <v>68.400000000000006</v>
      </c>
      <c r="EG379">
        <v>19.899999999999999</v>
      </c>
      <c r="EI379">
        <v>24.7</v>
      </c>
      <c r="EY379">
        <v>68.3</v>
      </c>
      <c r="EZ379">
        <v>84.6</v>
      </c>
      <c r="FA379">
        <v>49.4</v>
      </c>
      <c r="FB379">
        <v>73.099999999999994</v>
      </c>
      <c r="FC379">
        <v>72.2</v>
      </c>
      <c r="FF379">
        <v>55.7</v>
      </c>
      <c r="FH379">
        <v>89.4</v>
      </c>
      <c r="FI379">
        <v>58.9</v>
      </c>
      <c r="FJ379">
        <v>87.4</v>
      </c>
    </row>
    <row r="380" spans="1:166" x14ac:dyDescent="0.25">
      <c r="A380" s="1">
        <v>28672</v>
      </c>
      <c r="E380">
        <v>80.7</v>
      </c>
      <c r="F380">
        <v>95.3</v>
      </c>
      <c r="G380">
        <v>79.5</v>
      </c>
      <c r="K380">
        <v>42</v>
      </c>
      <c r="O380">
        <v>72.3</v>
      </c>
      <c r="P380">
        <v>72.8</v>
      </c>
      <c r="Q380">
        <v>71.7</v>
      </c>
      <c r="R380">
        <v>74.5</v>
      </c>
      <c r="S380">
        <v>71.5</v>
      </c>
      <c r="T380">
        <v>70.2</v>
      </c>
      <c r="U380">
        <v>72.099999999999994</v>
      </c>
      <c r="CC380">
        <v>70.3</v>
      </c>
      <c r="CD380">
        <v>74.599999999999994</v>
      </c>
      <c r="CE380">
        <v>67.099999999999994</v>
      </c>
      <c r="CN380">
        <v>72</v>
      </c>
      <c r="CQ380">
        <v>65.8</v>
      </c>
      <c r="CU380">
        <v>69.900000000000006</v>
      </c>
      <c r="CV380">
        <v>75.599999999999994</v>
      </c>
      <c r="CW380">
        <v>65.2</v>
      </c>
      <c r="CX380">
        <v>60</v>
      </c>
      <c r="DF380">
        <v>69.400000000000006</v>
      </c>
      <c r="DG380">
        <v>72</v>
      </c>
      <c r="DI380">
        <v>80.599999999999994</v>
      </c>
      <c r="DJ380">
        <v>68.8</v>
      </c>
      <c r="DK380">
        <v>75.900000000000006</v>
      </c>
      <c r="DL380">
        <v>58.7</v>
      </c>
      <c r="DO380">
        <v>76.8</v>
      </c>
      <c r="DR380">
        <v>49.6</v>
      </c>
      <c r="DS380">
        <v>53.3</v>
      </c>
      <c r="DT380">
        <v>47.9</v>
      </c>
      <c r="DU380">
        <v>71</v>
      </c>
      <c r="DV380">
        <v>72.900000000000006</v>
      </c>
      <c r="DW380">
        <v>71.2</v>
      </c>
      <c r="DX380">
        <v>73.7</v>
      </c>
      <c r="DY380">
        <v>93.3</v>
      </c>
      <c r="DZ380">
        <v>69.900000000000006</v>
      </c>
      <c r="EA380">
        <v>74.2</v>
      </c>
      <c r="EB380">
        <v>88.1</v>
      </c>
      <c r="EC380">
        <v>58.3</v>
      </c>
      <c r="ED380">
        <v>62.7</v>
      </c>
      <c r="EE380">
        <v>62.5</v>
      </c>
      <c r="EF380">
        <v>68.8</v>
      </c>
      <c r="EG380">
        <v>19.899999999999999</v>
      </c>
      <c r="EI380">
        <v>24.7</v>
      </c>
      <c r="EY380">
        <v>68.599999999999994</v>
      </c>
      <c r="EZ380">
        <v>84.2</v>
      </c>
      <c r="FA380">
        <v>49.1</v>
      </c>
      <c r="FB380">
        <v>73.3</v>
      </c>
      <c r="FC380">
        <v>72.5</v>
      </c>
      <c r="FF380">
        <v>56.8</v>
      </c>
      <c r="FH380">
        <v>88.7</v>
      </c>
      <c r="FI380">
        <v>60</v>
      </c>
      <c r="FJ380">
        <v>89.6</v>
      </c>
    </row>
    <row r="381" spans="1:166" x14ac:dyDescent="0.25">
      <c r="A381" s="1">
        <v>28703</v>
      </c>
      <c r="E381">
        <v>80</v>
      </c>
      <c r="F381">
        <v>87</v>
      </c>
      <c r="G381">
        <v>79.3</v>
      </c>
      <c r="K381">
        <v>42.3</v>
      </c>
      <c r="O381">
        <v>72.8</v>
      </c>
      <c r="P381">
        <v>73.2</v>
      </c>
      <c r="Q381">
        <v>71.900000000000006</v>
      </c>
      <c r="R381">
        <v>75.2</v>
      </c>
      <c r="S381">
        <v>72</v>
      </c>
      <c r="T381">
        <v>70.8</v>
      </c>
      <c r="U381">
        <v>72.599999999999994</v>
      </c>
      <c r="CC381">
        <v>70.400000000000006</v>
      </c>
      <c r="CD381">
        <v>74.7</v>
      </c>
      <c r="CE381">
        <v>67.5</v>
      </c>
      <c r="CN381">
        <v>72.7</v>
      </c>
      <c r="CQ381">
        <v>66.099999999999994</v>
      </c>
      <c r="CU381">
        <v>69.900000000000006</v>
      </c>
      <c r="CV381">
        <v>75.5</v>
      </c>
      <c r="CW381">
        <v>65.599999999999994</v>
      </c>
      <c r="CX381">
        <v>60.2</v>
      </c>
      <c r="DF381">
        <v>69.900000000000006</v>
      </c>
      <c r="DG381">
        <v>72.599999999999994</v>
      </c>
      <c r="DI381">
        <v>81.400000000000006</v>
      </c>
      <c r="DJ381">
        <v>69.2</v>
      </c>
      <c r="DK381">
        <v>77.400000000000006</v>
      </c>
      <c r="DL381">
        <v>58.7</v>
      </c>
      <c r="DO381">
        <v>77.5</v>
      </c>
      <c r="DR381">
        <v>49.5</v>
      </c>
      <c r="DS381">
        <v>53.2</v>
      </c>
      <c r="DT381">
        <v>47.7</v>
      </c>
      <c r="DU381">
        <v>71.3</v>
      </c>
      <c r="DV381">
        <v>73.7</v>
      </c>
      <c r="DW381">
        <v>71.7</v>
      </c>
      <c r="DX381">
        <v>74.599999999999994</v>
      </c>
      <c r="DY381">
        <v>96.5</v>
      </c>
      <c r="DZ381">
        <v>70.400000000000006</v>
      </c>
      <c r="EA381">
        <v>73.7</v>
      </c>
      <c r="EB381">
        <v>86.8</v>
      </c>
      <c r="EC381">
        <v>58.6</v>
      </c>
      <c r="ED381">
        <v>63.2</v>
      </c>
      <c r="EE381">
        <v>62.9</v>
      </c>
      <c r="EF381">
        <v>69.400000000000006</v>
      </c>
      <c r="EG381">
        <v>19.899999999999999</v>
      </c>
      <c r="EI381">
        <v>24.7</v>
      </c>
      <c r="EY381">
        <v>69.099999999999994</v>
      </c>
      <c r="EZ381">
        <v>85.1</v>
      </c>
      <c r="FA381">
        <v>48.7</v>
      </c>
      <c r="FB381">
        <v>74</v>
      </c>
      <c r="FC381">
        <v>73.2</v>
      </c>
      <c r="FF381">
        <v>56.8</v>
      </c>
      <c r="FH381">
        <v>87.7</v>
      </c>
      <c r="FI381">
        <v>60.3</v>
      </c>
      <c r="FJ381">
        <v>90.4</v>
      </c>
    </row>
    <row r="382" spans="1:166" x14ac:dyDescent="0.25">
      <c r="A382" s="1">
        <v>28734</v>
      </c>
      <c r="E382">
        <v>80.8</v>
      </c>
      <c r="F382">
        <v>86</v>
      </c>
      <c r="G382">
        <v>80.400000000000006</v>
      </c>
      <c r="K382">
        <v>42.8</v>
      </c>
      <c r="O382">
        <v>73.5</v>
      </c>
      <c r="P382">
        <v>73.8</v>
      </c>
      <c r="Q382">
        <v>72.3</v>
      </c>
      <c r="R382">
        <v>76.099999999999994</v>
      </c>
      <c r="S382">
        <v>72.599999999999994</v>
      </c>
      <c r="T382">
        <v>71.5</v>
      </c>
      <c r="U382">
        <v>73.2</v>
      </c>
      <c r="CC382">
        <v>71.099999999999994</v>
      </c>
      <c r="CD382">
        <v>75.400000000000006</v>
      </c>
      <c r="CE382">
        <v>68.099999999999994</v>
      </c>
      <c r="CN382">
        <v>73.2</v>
      </c>
      <c r="CQ382">
        <v>66.7</v>
      </c>
      <c r="CU382">
        <v>70.599999999999994</v>
      </c>
      <c r="CV382">
        <v>76.3</v>
      </c>
      <c r="CW382">
        <v>66.3</v>
      </c>
      <c r="CX382">
        <v>60.7</v>
      </c>
      <c r="DF382">
        <v>70.5</v>
      </c>
      <c r="DG382">
        <v>73.2</v>
      </c>
      <c r="DI382">
        <v>82.8</v>
      </c>
      <c r="DJ382">
        <v>70.099999999999994</v>
      </c>
      <c r="DK382">
        <v>77.599999999999994</v>
      </c>
      <c r="DL382">
        <v>58.7</v>
      </c>
      <c r="DO382">
        <v>77.900000000000006</v>
      </c>
      <c r="DR382">
        <v>49.8</v>
      </c>
      <c r="DS382">
        <v>53.3</v>
      </c>
      <c r="DT382">
        <v>48.1</v>
      </c>
      <c r="DU382">
        <v>72.7</v>
      </c>
      <c r="DV382">
        <v>74.099999999999994</v>
      </c>
      <c r="DW382">
        <v>72.2</v>
      </c>
      <c r="DX382">
        <v>74.900000000000006</v>
      </c>
      <c r="DY382">
        <v>96.5</v>
      </c>
      <c r="DZ382">
        <v>70.900000000000006</v>
      </c>
      <c r="EA382">
        <v>75.099999999999994</v>
      </c>
      <c r="EB382">
        <v>88.7</v>
      </c>
      <c r="EC382">
        <v>59.5</v>
      </c>
      <c r="ED382">
        <v>64.2</v>
      </c>
      <c r="EE382">
        <v>64</v>
      </c>
      <c r="EF382">
        <v>70</v>
      </c>
      <c r="EG382">
        <v>19.899999999999999</v>
      </c>
      <c r="EI382">
        <v>24.7</v>
      </c>
      <c r="EY382">
        <v>69.599999999999994</v>
      </c>
      <c r="EZ382">
        <v>86.3</v>
      </c>
      <c r="FA382">
        <v>49</v>
      </c>
      <c r="FB382">
        <v>74.7</v>
      </c>
      <c r="FC382">
        <v>73.7</v>
      </c>
      <c r="FF382">
        <v>57.6</v>
      </c>
      <c r="FH382">
        <v>89.7</v>
      </c>
      <c r="FI382">
        <v>61.4</v>
      </c>
      <c r="FJ382">
        <v>92.3</v>
      </c>
    </row>
    <row r="383" spans="1:166" x14ac:dyDescent="0.25">
      <c r="A383" s="1">
        <v>28764</v>
      </c>
      <c r="E383">
        <v>82.2</v>
      </c>
      <c r="F383">
        <v>87.9</v>
      </c>
      <c r="G383">
        <v>81.7</v>
      </c>
      <c r="K383">
        <v>43.3</v>
      </c>
      <c r="O383">
        <v>73.400000000000006</v>
      </c>
      <c r="P383">
        <v>73.7</v>
      </c>
      <c r="Q383">
        <v>72.900000000000006</v>
      </c>
      <c r="R383">
        <v>75.3</v>
      </c>
      <c r="S383">
        <v>72.8</v>
      </c>
      <c r="T383">
        <v>71.8</v>
      </c>
      <c r="U383">
        <v>73.2</v>
      </c>
      <c r="CC383">
        <v>71.400000000000006</v>
      </c>
      <c r="CD383">
        <v>75.7</v>
      </c>
      <c r="CE383">
        <v>68.2</v>
      </c>
      <c r="CN383">
        <v>74.099999999999994</v>
      </c>
      <c r="CQ383">
        <v>67.3</v>
      </c>
      <c r="CU383">
        <v>71</v>
      </c>
      <c r="CV383">
        <v>76.7</v>
      </c>
      <c r="CW383">
        <v>66.3</v>
      </c>
      <c r="CX383">
        <v>61.3</v>
      </c>
      <c r="DF383">
        <v>71.3</v>
      </c>
      <c r="DG383">
        <v>74</v>
      </c>
      <c r="DI383">
        <v>84.5</v>
      </c>
      <c r="DJ383">
        <v>70.900000000000006</v>
      </c>
      <c r="DK383">
        <v>78.400000000000006</v>
      </c>
      <c r="DL383">
        <v>58.7</v>
      </c>
      <c r="DO383">
        <v>78.599999999999994</v>
      </c>
      <c r="DR383">
        <v>50.4</v>
      </c>
      <c r="DS383">
        <v>54</v>
      </c>
      <c r="DT383">
        <v>48.6</v>
      </c>
      <c r="DU383">
        <v>73.8</v>
      </c>
      <c r="DV383">
        <v>75</v>
      </c>
      <c r="DW383">
        <v>72.8</v>
      </c>
      <c r="DX383">
        <v>76</v>
      </c>
      <c r="DY383">
        <v>99.7</v>
      </c>
      <c r="DZ383">
        <v>71.400000000000006</v>
      </c>
      <c r="EA383">
        <v>77</v>
      </c>
      <c r="EB383">
        <v>91.4</v>
      </c>
      <c r="EC383">
        <v>60.4</v>
      </c>
      <c r="ED383">
        <v>65.400000000000006</v>
      </c>
      <c r="EE383">
        <v>65.2</v>
      </c>
      <c r="EF383">
        <v>70.7</v>
      </c>
      <c r="EG383">
        <v>19.899999999999999</v>
      </c>
      <c r="EI383">
        <v>24.7</v>
      </c>
      <c r="EY383">
        <v>70.3</v>
      </c>
      <c r="EZ383">
        <v>88.4</v>
      </c>
      <c r="FA383">
        <v>49.5</v>
      </c>
      <c r="FB383">
        <v>75.5</v>
      </c>
      <c r="FC383">
        <v>74.5</v>
      </c>
      <c r="FF383">
        <v>58.5</v>
      </c>
      <c r="FH383">
        <v>92.3</v>
      </c>
      <c r="FI383">
        <v>62.5</v>
      </c>
      <c r="FJ383">
        <v>94.7</v>
      </c>
    </row>
    <row r="384" spans="1:166" x14ac:dyDescent="0.25">
      <c r="A384" s="1">
        <v>28795</v>
      </c>
      <c r="E384">
        <v>82.4</v>
      </c>
      <c r="F384">
        <v>88.8</v>
      </c>
      <c r="G384">
        <v>81.900000000000006</v>
      </c>
      <c r="K384">
        <v>44</v>
      </c>
      <c r="O384">
        <v>74.099999999999994</v>
      </c>
      <c r="P384">
        <v>74.400000000000006</v>
      </c>
      <c r="Q384">
        <v>73.8</v>
      </c>
      <c r="R384">
        <v>75.599999999999994</v>
      </c>
      <c r="S384">
        <v>73.5</v>
      </c>
      <c r="T384">
        <v>72.7</v>
      </c>
      <c r="U384">
        <v>73.8</v>
      </c>
      <c r="CC384">
        <v>72</v>
      </c>
      <c r="CD384">
        <v>76.2</v>
      </c>
      <c r="CE384">
        <v>68.8</v>
      </c>
      <c r="CN384">
        <v>74.5</v>
      </c>
      <c r="CQ384">
        <v>67.900000000000006</v>
      </c>
      <c r="CU384">
        <v>71.5</v>
      </c>
      <c r="CV384">
        <v>77.2</v>
      </c>
      <c r="CW384">
        <v>66.900000000000006</v>
      </c>
      <c r="CX384">
        <v>62</v>
      </c>
      <c r="DF384">
        <v>71.900000000000006</v>
      </c>
      <c r="DG384">
        <v>74.599999999999994</v>
      </c>
      <c r="DI384">
        <v>83.9</v>
      </c>
      <c r="DJ384">
        <v>71.400000000000006</v>
      </c>
      <c r="DK384">
        <v>79.400000000000006</v>
      </c>
      <c r="DL384">
        <v>58.7</v>
      </c>
      <c r="DO384">
        <v>79.599999999999994</v>
      </c>
      <c r="DR384">
        <v>51</v>
      </c>
      <c r="DS384">
        <v>54.7</v>
      </c>
      <c r="DT384">
        <v>49.2</v>
      </c>
      <c r="DU384">
        <v>74.5</v>
      </c>
      <c r="DV384">
        <v>75.3</v>
      </c>
      <c r="DW384">
        <v>73.5</v>
      </c>
      <c r="DX384">
        <v>76.3</v>
      </c>
      <c r="DY384">
        <v>99.2</v>
      </c>
      <c r="DZ384">
        <v>72</v>
      </c>
      <c r="EA384">
        <v>77.400000000000006</v>
      </c>
      <c r="EB384">
        <v>91.6</v>
      </c>
      <c r="EC384">
        <v>61.1</v>
      </c>
      <c r="ED384">
        <v>66.3</v>
      </c>
      <c r="EE384">
        <v>66.099999999999994</v>
      </c>
      <c r="EF384">
        <v>71.7</v>
      </c>
      <c r="EG384">
        <v>19.899999999999999</v>
      </c>
      <c r="EI384">
        <v>24.7</v>
      </c>
      <c r="EY384">
        <v>71</v>
      </c>
      <c r="EZ384">
        <v>88.2</v>
      </c>
      <c r="FA384">
        <v>50.1</v>
      </c>
      <c r="FB384">
        <v>76.2</v>
      </c>
      <c r="FC384">
        <v>75.2</v>
      </c>
      <c r="FF384">
        <v>59.2</v>
      </c>
      <c r="FH384">
        <v>92.7</v>
      </c>
      <c r="FI384">
        <v>63.6</v>
      </c>
      <c r="FJ384">
        <v>96.3</v>
      </c>
    </row>
    <row r="385" spans="1:166" x14ac:dyDescent="0.25">
      <c r="A385" s="1">
        <v>28825</v>
      </c>
      <c r="E385">
        <v>83.6</v>
      </c>
      <c r="F385">
        <v>91.7</v>
      </c>
      <c r="G385">
        <v>82.8</v>
      </c>
      <c r="K385">
        <v>45</v>
      </c>
      <c r="O385">
        <v>74.7</v>
      </c>
      <c r="P385">
        <v>75.099999999999994</v>
      </c>
      <c r="Q385">
        <v>74.3</v>
      </c>
      <c r="R385">
        <v>76.599999999999994</v>
      </c>
      <c r="S385">
        <v>74</v>
      </c>
      <c r="T385">
        <v>73.2</v>
      </c>
      <c r="U385">
        <v>74.3</v>
      </c>
      <c r="CC385">
        <v>72.8</v>
      </c>
      <c r="CD385">
        <v>77</v>
      </c>
      <c r="CE385">
        <v>69.599999999999994</v>
      </c>
      <c r="CN385">
        <v>75</v>
      </c>
      <c r="CQ385">
        <v>68.5</v>
      </c>
      <c r="CU385">
        <v>72.5</v>
      </c>
      <c r="CV385">
        <v>78.099999999999994</v>
      </c>
      <c r="CW385">
        <v>67.7</v>
      </c>
      <c r="CX385">
        <v>62.7</v>
      </c>
      <c r="DF385">
        <v>72.400000000000006</v>
      </c>
      <c r="DG385">
        <v>75</v>
      </c>
      <c r="DI385">
        <v>85.3</v>
      </c>
      <c r="DJ385">
        <v>71.900000000000006</v>
      </c>
      <c r="DK385">
        <v>79.5</v>
      </c>
      <c r="DL385">
        <v>58.7</v>
      </c>
      <c r="DO385">
        <v>79.8</v>
      </c>
      <c r="DR385">
        <v>51.5</v>
      </c>
      <c r="DS385">
        <v>55.1</v>
      </c>
      <c r="DT385">
        <v>49.8</v>
      </c>
      <c r="DU385">
        <v>75.2</v>
      </c>
      <c r="DV385">
        <v>76.099999999999994</v>
      </c>
      <c r="DW385">
        <v>73.900000000000006</v>
      </c>
      <c r="DX385">
        <v>77.099999999999994</v>
      </c>
      <c r="DY385">
        <v>101.5</v>
      </c>
      <c r="DZ385">
        <v>72.400000000000006</v>
      </c>
      <c r="EA385">
        <v>78</v>
      </c>
      <c r="EB385">
        <v>92.4</v>
      </c>
      <c r="EC385">
        <v>61.7</v>
      </c>
      <c r="ED385">
        <v>66.599999999999994</v>
      </c>
      <c r="EE385">
        <v>66.400000000000006</v>
      </c>
      <c r="EF385">
        <v>72.099999999999994</v>
      </c>
      <c r="EG385">
        <v>19.899999999999999</v>
      </c>
      <c r="EI385">
        <v>24.7</v>
      </c>
      <c r="EY385">
        <v>71.400000000000006</v>
      </c>
      <c r="EZ385">
        <v>89.6</v>
      </c>
      <c r="FA385">
        <v>50.6</v>
      </c>
      <c r="FB385">
        <v>76.599999999999994</v>
      </c>
      <c r="FC385">
        <v>75.599999999999994</v>
      </c>
      <c r="FF385">
        <v>59.7</v>
      </c>
      <c r="FH385">
        <v>93.4</v>
      </c>
      <c r="FI385">
        <v>63.7</v>
      </c>
      <c r="FJ385">
        <v>96.8</v>
      </c>
    </row>
    <row r="386" spans="1:166" x14ac:dyDescent="0.25">
      <c r="A386" s="1">
        <v>28856</v>
      </c>
      <c r="E386">
        <v>85</v>
      </c>
      <c r="F386">
        <v>91.5</v>
      </c>
      <c r="G386">
        <v>84.4</v>
      </c>
      <c r="K386">
        <v>45.9</v>
      </c>
      <c r="O386">
        <v>75.3</v>
      </c>
      <c r="P386">
        <v>75.7</v>
      </c>
      <c r="Q386">
        <v>74.8</v>
      </c>
      <c r="R386">
        <v>77.400000000000006</v>
      </c>
      <c r="S386">
        <v>74.5</v>
      </c>
      <c r="T386">
        <v>73.900000000000006</v>
      </c>
      <c r="U386">
        <v>74.900000000000006</v>
      </c>
      <c r="CC386">
        <v>73.7</v>
      </c>
      <c r="CD386">
        <v>77.900000000000006</v>
      </c>
      <c r="CE386">
        <v>70.2</v>
      </c>
      <c r="CN386">
        <v>75.400000000000006</v>
      </c>
      <c r="CQ386">
        <v>69.099999999999994</v>
      </c>
      <c r="CU386">
        <v>73.3</v>
      </c>
      <c r="CV386">
        <v>79</v>
      </c>
      <c r="CW386">
        <v>68.400000000000006</v>
      </c>
      <c r="CX386">
        <v>63.3</v>
      </c>
      <c r="DF386">
        <v>73.099999999999994</v>
      </c>
      <c r="DG386">
        <v>76</v>
      </c>
      <c r="DI386">
        <v>87.4</v>
      </c>
      <c r="DJ386">
        <v>72.400000000000006</v>
      </c>
      <c r="DK386">
        <v>81</v>
      </c>
      <c r="DL386">
        <v>58.7</v>
      </c>
      <c r="DO386">
        <v>80.900000000000006</v>
      </c>
      <c r="DR386">
        <v>51.8</v>
      </c>
      <c r="DS386">
        <v>55.2</v>
      </c>
      <c r="DT386">
        <v>50.2</v>
      </c>
      <c r="DU386">
        <v>75.400000000000006</v>
      </c>
      <c r="DV386">
        <v>76.5</v>
      </c>
      <c r="DW386">
        <v>74.400000000000006</v>
      </c>
      <c r="DX386">
        <v>77.400000000000006</v>
      </c>
      <c r="DY386">
        <v>100.7</v>
      </c>
      <c r="DZ386">
        <v>73</v>
      </c>
      <c r="EA386">
        <v>80.099999999999994</v>
      </c>
      <c r="EB386">
        <v>95.8</v>
      </c>
      <c r="EC386">
        <v>62</v>
      </c>
      <c r="ED386">
        <v>66.7</v>
      </c>
      <c r="EE386">
        <v>66.5</v>
      </c>
      <c r="EF386">
        <v>73.2</v>
      </c>
      <c r="EG386">
        <v>19.899999999999999</v>
      </c>
      <c r="EI386">
        <v>24.7</v>
      </c>
      <c r="EY386">
        <v>72.099999999999994</v>
      </c>
      <c r="EZ386">
        <v>90.9</v>
      </c>
      <c r="FA386">
        <v>51.2</v>
      </c>
      <c r="FB386">
        <v>77.3</v>
      </c>
      <c r="FC386">
        <v>76.3</v>
      </c>
      <c r="FF386">
        <v>60.1</v>
      </c>
      <c r="FH386">
        <v>96.1</v>
      </c>
      <c r="FI386">
        <v>64</v>
      </c>
      <c r="FJ386">
        <v>96.4</v>
      </c>
    </row>
    <row r="387" spans="1:166" x14ac:dyDescent="0.25">
      <c r="A387" s="1">
        <v>28887</v>
      </c>
      <c r="E387">
        <v>86.5</v>
      </c>
      <c r="F387">
        <v>97.6</v>
      </c>
      <c r="G387">
        <v>85.5</v>
      </c>
      <c r="K387">
        <v>46.5</v>
      </c>
      <c r="O387">
        <v>75.900000000000006</v>
      </c>
      <c r="P387">
        <v>76.3</v>
      </c>
      <c r="Q387">
        <v>75.099999999999994</v>
      </c>
      <c r="R387">
        <v>78.2</v>
      </c>
      <c r="S387">
        <v>75.2</v>
      </c>
      <c r="T387">
        <v>74.400000000000006</v>
      </c>
      <c r="U387">
        <v>75.599999999999994</v>
      </c>
      <c r="CC387">
        <v>74.400000000000006</v>
      </c>
      <c r="CD387">
        <v>78.7</v>
      </c>
      <c r="CE387">
        <v>70.8</v>
      </c>
      <c r="CN387">
        <v>76.3</v>
      </c>
      <c r="CQ387">
        <v>69.599999999999994</v>
      </c>
      <c r="CU387">
        <v>74.2</v>
      </c>
      <c r="CV387">
        <v>79.900000000000006</v>
      </c>
      <c r="CW387">
        <v>69</v>
      </c>
      <c r="CX387">
        <v>63.8</v>
      </c>
      <c r="DF387">
        <v>73.7</v>
      </c>
      <c r="DG387">
        <v>76.599999999999994</v>
      </c>
      <c r="DI387">
        <v>88.2</v>
      </c>
      <c r="DJ387">
        <v>73.099999999999994</v>
      </c>
      <c r="DK387">
        <v>82.3</v>
      </c>
      <c r="DL387">
        <v>58.7</v>
      </c>
      <c r="DO387">
        <v>81.400000000000006</v>
      </c>
      <c r="DR387">
        <v>52</v>
      </c>
      <c r="DS387">
        <v>55.5</v>
      </c>
      <c r="DT387">
        <v>50.3</v>
      </c>
      <c r="DU387">
        <v>75.5</v>
      </c>
      <c r="DV387">
        <v>77.400000000000006</v>
      </c>
      <c r="DW387">
        <v>75</v>
      </c>
      <c r="DX387">
        <v>78.5</v>
      </c>
      <c r="DY387">
        <v>104.7</v>
      </c>
      <c r="DZ387">
        <v>73.5</v>
      </c>
      <c r="EA387">
        <v>82.1</v>
      </c>
      <c r="EB387">
        <v>98.4</v>
      </c>
      <c r="EC387">
        <v>63.5</v>
      </c>
      <c r="ED387">
        <v>68.599999999999994</v>
      </c>
      <c r="EE387">
        <v>68.400000000000006</v>
      </c>
      <c r="EF387">
        <v>73.599999999999994</v>
      </c>
      <c r="EG387">
        <v>19.899999999999999</v>
      </c>
      <c r="EI387">
        <v>24.7</v>
      </c>
      <c r="EY387">
        <v>72.7</v>
      </c>
      <c r="EZ387">
        <v>92.5</v>
      </c>
      <c r="FA387">
        <v>51.4</v>
      </c>
      <c r="FB387">
        <v>78.099999999999994</v>
      </c>
      <c r="FC387">
        <v>77</v>
      </c>
      <c r="FF387">
        <v>61.8</v>
      </c>
      <c r="FH387">
        <v>98.8</v>
      </c>
      <c r="FI387">
        <v>66</v>
      </c>
      <c r="FJ387">
        <v>99.6</v>
      </c>
    </row>
    <row r="388" spans="1:166" x14ac:dyDescent="0.25">
      <c r="A388" s="1">
        <v>28915</v>
      </c>
      <c r="E388">
        <v>87.2</v>
      </c>
      <c r="F388">
        <v>94.7</v>
      </c>
      <c r="G388">
        <v>86.5</v>
      </c>
      <c r="K388">
        <v>47.4</v>
      </c>
      <c r="O388">
        <v>76.400000000000006</v>
      </c>
      <c r="P388">
        <v>76.8</v>
      </c>
      <c r="Q388">
        <v>75.5</v>
      </c>
      <c r="R388">
        <v>78.8</v>
      </c>
      <c r="S388">
        <v>75.7</v>
      </c>
      <c r="T388">
        <v>75</v>
      </c>
      <c r="U388">
        <v>76.099999999999994</v>
      </c>
      <c r="CC388">
        <v>75</v>
      </c>
      <c r="CD388">
        <v>79.3</v>
      </c>
      <c r="CE388">
        <v>71.400000000000006</v>
      </c>
      <c r="CN388">
        <v>76.7</v>
      </c>
      <c r="CQ388">
        <v>70.2</v>
      </c>
      <c r="CU388">
        <v>74.8</v>
      </c>
      <c r="CV388">
        <v>80.5</v>
      </c>
      <c r="CW388">
        <v>69.599999999999994</v>
      </c>
      <c r="CX388">
        <v>64.400000000000006</v>
      </c>
      <c r="DF388">
        <v>74.599999999999994</v>
      </c>
      <c r="DG388">
        <v>77.599999999999994</v>
      </c>
      <c r="DI388">
        <v>88.9</v>
      </c>
      <c r="DJ388">
        <v>74.099999999999994</v>
      </c>
      <c r="DK388">
        <v>83.4</v>
      </c>
      <c r="DL388">
        <v>58.7</v>
      </c>
      <c r="DO388">
        <v>82.1</v>
      </c>
      <c r="DR388">
        <v>52.9</v>
      </c>
      <c r="DS388">
        <v>56.5</v>
      </c>
      <c r="DT388">
        <v>51.2</v>
      </c>
      <c r="DU388">
        <v>77.3</v>
      </c>
      <c r="DV388">
        <v>77.599999999999994</v>
      </c>
      <c r="DW388">
        <v>75.599999999999994</v>
      </c>
      <c r="DX388">
        <v>78.5</v>
      </c>
      <c r="DY388">
        <v>103.3</v>
      </c>
      <c r="DZ388">
        <v>73.8</v>
      </c>
      <c r="EA388">
        <v>83.8</v>
      </c>
      <c r="EB388">
        <v>100</v>
      </c>
      <c r="EC388">
        <v>65.2</v>
      </c>
      <c r="ED388">
        <v>70.8</v>
      </c>
      <c r="EE388">
        <v>70.7</v>
      </c>
      <c r="EF388">
        <v>74.099999999999994</v>
      </c>
      <c r="EG388">
        <v>19.899999999999999</v>
      </c>
      <c r="EI388">
        <v>24.7</v>
      </c>
      <c r="EY388">
        <v>73.5</v>
      </c>
      <c r="EZ388">
        <v>92.7</v>
      </c>
      <c r="FA388">
        <v>52.4</v>
      </c>
      <c r="FB388">
        <v>78.900000000000006</v>
      </c>
      <c r="FC388">
        <v>77.8</v>
      </c>
      <c r="FF388">
        <v>63.8</v>
      </c>
      <c r="FH388">
        <v>101.1</v>
      </c>
      <c r="FI388">
        <v>69.099999999999994</v>
      </c>
      <c r="FJ388">
        <v>104.2</v>
      </c>
    </row>
    <row r="389" spans="1:166" x14ac:dyDescent="0.25">
      <c r="A389" s="1">
        <v>28946</v>
      </c>
      <c r="E389">
        <v>87.6</v>
      </c>
      <c r="F389">
        <v>93</v>
      </c>
      <c r="G389">
        <v>87.1</v>
      </c>
      <c r="K389">
        <v>49.2</v>
      </c>
      <c r="O389">
        <v>77</v>
      </c>
      <c r="P389">
        <v>77.3</v>
      </c>
      <c r="Q389">
        <v>76.2</v>
      </c>
      <c r="R389">
        <v>79.2</v>
      </c>
      <c r="S389">
        <v>76.400000000000006</v>
      </c>
      <c r="T389">
        <v>75.7</v>
      </c>
      <c r="U389">
        <v>76.7</v>
      </c>
      <c r="CC389">
        <v>75.8</v>
      </c>
      <c r="CD389">
        <v>79.8</v>
      </c>
      <c r="CE389">
        <v>72.2</v>
      </c>
      <c r="CN389">
        <v>77.7</v>
      </c>
      <c r="CQ389">
        <v>70.900000000000006</v>
      </c>
      <c r="CU389">
        <v>75.599999999999994</v>
      </c>
      <c r="CV389">
        <v>81</v>
      </c>
      <c r="CW389">
        <v>70.5</v>
      </c>
      <c r="CX389">
        <v>65.5</v>
      </c>
      <c r="DF389">
        <v>75.7</v>
      </c>
      <c r="DG389">
        <v>78.8</v>
      </c>
      <c r="DI389">
        <v>90</v>
      </c>
      <c r="DJ389">
        <v>75.400000000000006</v>
      </c>
      <c r="DK389">
        <v>85</v>
      </c>
      <c r="DL389">
        <v>58.7</v>
      </c>
      <c r="DO389">
        <v>82.9</v>
      </c>
      <c r="DR389">
        <v>54.7</v>
      </c>
      <c r="DS389">
        <v>58.2</v>
      </c>
      <c r="DT389">
        <v>53.1</v>
      </c>
      <c r="DU389">
        <v>77.599999999999994</v>
      </c>
      <c r="DV389">
        <v>78</v>
      </c>
      <c r="DW389">
        <v>76.099999999999994</v>
      </c>
      <c r="DX389">
        <v>79</v>
      </c>
      <c r="DY389">
        <v>104</v>
      </c>
      <c r="DZ389">
        <v>74.400000000000006</v>
      </c>
      <c r="EA389">
        <v>84.4</v>
      </c>
      <c r="EB389">
        <v>100.7</v>
      </c>
      <c r="EC389">
        <v>65.7</v>
      </c>
      <c r="ED389">
        <v>71.3</v>
      </c>
      <c r="EE389">
        <v>71.2</v>
      </c>
      <c r="EF389">
        <v>74.599999999999994</v>
      </c>
      <c r="EG389">
        <v>19.899999999999999</v>
      </c>
      <c r="EI389">
        <v>24.7</v>
      </c>
      <c r="EY389">
        <v>74.7</v>
      </c>
      <c r="EZ389">
        <v>93.6</v>
      </c>
      <c r="FA389">
        <v>54.3</v>
      </c>
      <c r="FB389">
        <v>79.900000000000006</v>
      </c>
      <c r="FC389">
        <v>78.900000000000006</v>
      </c>
      <c r="FF389">
        <v>64.2</v>
      </c>
      <c r="FH389">
        <v>101.8</v>
      </c>
      <c r="FI389">
        <v>69.599999999999994</v>
      </c>
      <c r="FJ389">
        <v>105.1</v>
      </c>
    </row>
    <row r="390" spans="1:166" x14ac:dyDescent="0.25">
      <c r="A390" s="1">
        <v>28976</v>
      </c>
      <c r="E390">
        <v>86.8</v>
      </c>
      <c r="F390">
        <v>90.8</v>
      </c>
      <c r="G390">
        <v>86.5</v>
      </c>
      <c r="K390">
        <v>51.8</v>
      </c>
      <c r="O390">
        <v>77.400000000000006</v>
      </c>
      <c r="P390">
        <v>77.7</v>
      </c>
      <c r="Q390">
        <v>76.400000000000006</v>
      </c>
      <c r="R390">
        <v>79.7</v>
      </c>
      <c r="S390">
        <v>76.8</v>
      </c>
      <c r="T390">
        <v>76.3</v>
      </c>
      <c r="U390">
        <v>77.099999999999994</v>
      </c>
      <c r="CC390">
        <v>76.2</v>
      </c>
      <c r="CD390">
        <v>79.900000000000006</v>
      </c>
      <c r="CE390">
        <v>73</v>
      </c>
      <c r="CN390">
        <v>78.7</v>
      </c>
      <c r="CQ390">
        <v>72</v>
      </c>
      <c r="CU390">
        <v>75.900000000000006</v>
      </c>
      <c r="CV390">
        <v>80.900000000000006</v>
      </c>
      <c r="CW390">
        <v>71.400000000000006</v>
      </c>
      <c r="CX390">
        <v>66.599999999999994</v>
      </c>
      <c r="DF390">
        <v>76.599999999999994</v>
      </c>
      <c r="DG390">
        <v>79.5</v>
      </c>
      <c r="DI390">
        <v>89.4</v>
      </c>
      <c r="DJ390">
        <v>76.400000000000006</v>
      </c>
      <c r="DK390">
        <v>85.7</v>
      </c>
      <c r="DL390">
        <v>58.7</v>
      </c>
      <c r="DO390">
        <v>83.4</v>
      </c>
      <c r="DR390">
        <v>57.1</v>
      </c>
      <c r="DS390">
        <v>60</v>
      </c>
      <c r="DT390">
        <v>55.7</v>
      </c>
      <c r="DU390">
        <v>78.5</v>
      </c>
      <c r="DV390">
        <v>78.599999999999994</v>
      </c>
      <c r="DW390">
        <v>76.900000000000006</v>
      </c>
      <c r="DX390">
        <v>79.3</v>
      </c>
      <c r="DY390">
        <v>103.7</v>
      </c>
      <c r="DZ390">
        <v>74.900000000000006</v>
      </c>
      <c r="EA390">
        <v>84.7</v>
      </c>
      <c r="EB390">
        <v>99.8</v>
      </c>
      <c r="EC390">
        <v>67.400000000000006</v>
      </c>
      <c r="ED390">
        <v>72.7</v>
      </c>
      <c r="EE390">
        <v>72.7</v>
      </c>
      <c r="EF390">
        <v>75.2</v>
      </c>
      <c r="EG390">
        <v>19.899999999999999</v>
      </c>
      <c r="EI390">
        <v>24.7</v>
      </c>
      <c r="EY390">
        <v>75.7</v>
      </c>
      <c r="EZ390">
        <v>93</v>
      </c>
      <c r="FA390">
        <v>56.4</v>
      </c>
      <c r="FB390">
        <v>80.5</v>
      </c>
      <c r="FC390">
        <v>79.599999999999994</v>
      </c>
      <c r="FF390">
        <v>66</v>
      </c>
      <c r="FH390">
        <v>101.5</v>
      </c>
      <c r="FI390">
        <v>70.8</v>
      </c>
      <c r="FJ390">
        <v>106.7</v>
      </c>
    </row>
    <row r="391" spans="1:166" x14ac:dyDescent="0.25">
      <c r="A391" s="1">
        <v>29007</v>
      </c>
      <c r="E391">
        <v>85.9</v>
      </c>
      <c r="F391">
        <v>92.1</v>
      </c>
      <c r="G391">
        <v>85.4</v>
      </c>
      <c r="K391">
        <v>54.3</v>
      </c>
      <c r="O391">
        <v>78</v>
      </c>
      <c r="P391">
        <v>78.400000000000006</v>
      </c>
      <c r="Q391">
        <v>76.900000000000006</v>
      </c>
      <c r="R391">
        <v>80.400000000000006</v>
      </c>
      <c r="S391">
        <v>77.3</v>
      </c>
      <c r="T391">
        <v>76.7</v>
      </c>
      <c r="U391">
        <v>77.5</v>
      </c>
      <c r="CC391">
        <v>76.599999999999994</v>
      </c>
      <c r="CD391">
        <v>80.099999999999994</v>
      </c>
      <c r="CE391">
        <v>73.8</v>
      </c>
      <c r="CN391">
        <v>79.599999999999994</v>
      </c>
      <c r="CQ391">
        <v>72.900000000000006</v>
      </c>
      <c r="CU391">
        <v>76.400000000000006</v>
      </c>
      <c r="CV391">
        <v>81</v>
      </c>
      <c r="CW391">
        <v>72.400000000000006</v>
      </c>
      <c r="CX391">
        <v>67.900000000000006</v>
      </c>
      <c r="DF391">
        <v>77.5</v>
      </c>
      <c r="DG391">
        <v>80.2</v>
      </c>
      <c r="DI391">
        <v>89.4</v>
      </c>
      <c r="DJ391">
        <v>77.2</v>
      </c>
      <c r="DK391">
        <v>86.7</v>
      </c>
      <c r="DL391">
        <v>58.7</v>
      </c>
      <c r="DO391">
        <v>83.7</v>
      </c>
      <c r="DR391">
        <v>59.5</v>
      </c>
      <c r="DS391">
        <v>62.2</v>
      </c>
      <c r="DT391">
        <v>58.1</v>
      </c>
      <c r="DU391">
        <v>78.8</v>
      </c>
      <c r="DV391">
        <v>79.400000000000006</v>
      </c>
      <c r="DW391">
        <v>77.400000000000006</v>
      </c>
      <c r="DX391">
        <v>80.099999999999994</v>
      </c>
      <c r="DY391">
        <v>105.1</v>
      </c>
      <c r="DZ391">
        <v>75.400000000000006</v>
      </c>
      <c r="EA391">
        <v>85.6</v>
      </c>
      <c r="EB391">
        <v>99.1</v>
      </c>
      <c r="EC391">
        <v>70</v>
      </c>
      <c r="ED391">
        <v>76.2</v>
      </c>
      <c r="EE391">
        <v>76.5</v>
      </c>
      <c r="EF391">
        <v>75.8</v>
      </c>
      <c r="EG391">
        <v>19.899999999999999</v>
      </c>
      <c r="EI391">
        <v>24.7</v>
      </c>
      <c r="EY391">
        <v>76.5</v>
      </c>
      <c r="EZ391">
        <v>93.5</v>
      </c>
      <c r="FA391">
        <v>58.8</v>
      </c>
      <c r="FB391">
        <v>81.099999999999994</v>
      </c>
      <c r="FC391">
        <v>80.099999999999994</v>
      </c>
      <c r="FF391">
        <v>68.599999999999994</v>
      </c>
      <c r="FH391">
        <v>101.9</v>
      </c>
      <c r="FI391">
        <v>74.599999999999994</v>
      </c>
      <c r="FJ391">
        <v>111.6</v>
      </c>
    </row>
    <row r="392" spans="1:166" x14ac:dyDescent="0.25">
      <c r="A392" s="1">
        <v>29037</v>
      </c>
      <c r="E392">
        <v>86.2</v>
      </c>
      <c r="F392">
        <v>91.1</v>
      </c>
      <c r="G392">
        <v>85.7</v>
      </c>
      <c r="K392">
        <v>57.4</v>
      </c>
      <c r="O392">
        <v>78.5</v>
      </c>
      <c r="P392">
        <v>78.8</v>
      </c>
      <c r="Q392">
        <v>77.5</v>
      </c>
      <c r="R392">
        <v>80.900000000000006</v>
      </c>
      <c r="S392">
        <v>77.8</v>
      </c>
      <c r="T392">
        <v>77.5</v>
      </c>
      <c r="U392">
        <v>78</v>
      </c>
      <c r="CC392">
        <v>77.400000000000006</v>
      </c>
      <c r="CD392">
        <v>80.5</v>
      </c>
      <c r="CE392">
        <v>74.8</v>
      </c>
      <c r="CN392">
        <v>81.099999999999994</v>
      </c>
      <c r="CQ392">
        <v>74.099999999999994</v>
      </c>
      <c r="CU392">
        <v>77.3</v>
      </c>
      <c r="CV392">
        <v>81.400000000000006</v>
      </c>
      <c r="CW392">
        <v>73.599999999999994</v>
      </c>
      <c r="CX392">
        <v>69.5</v>
      </c>
      <c r="DF392">
        <v>78.7</v>
      </c>
      <c r="DG392">
        <v>81.400000000000006</v>
      </c>
      <c r="DI392">
        <v>89.9</v>
      </c>
      <c r="DJ392">
        <v>79</v>
      </c>
      <c r="DK392">
        <v>88</v>
      </c>
      <c r="DL392">
        <v>58.7</v>
      </c>
      <c r="DO392">
        <v>84.2</v>
      </c>
      <c r="DR392">
        <v>61.9</v>
      </c>
      <c r="DS392">
        <v>65</v>
      </c>
      <c r="DT392">
        <v>60.4</v>
      </c>
      <c r="DU392">
        <v>79</v>
      </c>
      <c r="DV392">
        <v>80.900000000000006</v>
      </c>
      <c r="DW392">
        <v>78.099999999999994</v>
      </c>
      <c r="DX392">
        <v>82.4</v>
      </c>
      <c r="DY392">
        <v>113.6</v>
      </c>
      <c r="DZ392">
        <v>76.2</v>
      </c>
      <c r="EA392">
        <v>86.5</v>
      </c>
      <c r="EB392">
        <v>100.5</v>
      </c>
      <c r="EC392">
        <v>70.3</v>
      </c>
      <c r="ED392">
        <v>76.400000000000006</v>
      </c>
      <c r="EE392">
        <v>76.599999999999994</v>
      </c>
      <c r="EF392">
        <v>76.599999999999994</v>
      </c>
      <c r="EG392">
        <v>19.899999999999999</v>
      </c>
      <c r="EI392">
        <v>24.7</v>
      </c>
      <c r="EY392">
        <v>77.7</v>
      </c>
      <c r="EZ392">
        <v>96.4</v>
      </c>
      <c r="FA392">
        <v>61.3</v>
      </c>
      <c r="FB392">
        <v>82.1</v>
      </c>
      <c r="FC392">
        <v>81.099999999999994</v>
      </c>
      <c r="FF392">
        <v>69.2</v>
      </c>
      <c r="FH392">
        <v>102.6</v>
      </c>
      <c r="FI392">
        <v>75.099999999999994</v>
      </c>
      <c r="FJ392">
        <v>109.4</v>
      </c>
    </row>
    <row r="393" spans="1:166" x14ac:dyDescent="0.25">
      <c r="A393" s="1">
        <v>29068</v>
      </c>
      <c r="E393">
        <v>86.7</v>
      </c>
      <c r="F393">
        <v>95</v>
      </c>
      <c r="G393">
        <v>86</v>
      </c>
      <c r="K393">
        <v>60.6</v>
      </c>
      <c r="O393">
        <v>78.8</v>
      </c>
      <c r="P393">
        <v>79.3</v>
      </c>
      <c r="Q393">
        <v>78.599999999999994</v>
      </c>
      <c r="R393">
        <v>80.7</v>
      </c>
      <c r="S393">
        <v>77.8</v>
      </c>
      <c r="T393">
        <v>77.900000000000006</v>
      </c>
      <c r="U393">
        <v>77.8</v>
      </c>
      <c r="CC393">
        <v>78.2</v>
      </c>
      <c r="CD393">
        <v>80.900000000000006</v>
      </c>
      <c r="CE393">
        <v>75.599999999999994</v>
      </c>
      <c r="CN393">
        <v>81.7</v>
      </c>
      <c r="CQ393">
        <v>75.3</v>
      </c>
      <c r="CU393">
        <v>78.3</v>
      </c>
      <c r="CV393">
        <v>81.900000000000006</v>
      </c>
      <c r="CW393">
        <v>74.7</v>
      </c>
      <c r="CX393">
        <v>71.400000000000006</v>
      </c>
      <c r="DF393">
        <v>79.8</v>
      </c>
      <c r="DG393">
        <v>82.1</v>
      </c>
      <c r="DI393">
        <v>89.8</v>
      </c>
      <c r="DJ393">
        <v>80</v>
      </c>
      <c r="DK393">
        <v>88.6</v>
      </c>
      <c r="DL393">
        <v>58.7</v>
      </c>
      <c r="DO393">
        <v>84.8</v>
      </c>
      <c r="DR393">
        <v>65.2</v>
      </c>
      <c r="DS393">
        <v>67.400000000000006</v>
      </c>
      <c r="DT393">
        <v>64.2</v>
      </c>
      <c r="DU393">
        <v>80.7</v>
      </c>
      <c r="DV393">
        <v>81.3</v>
      </c>
      <c r="DW393">
        <v>79.2</v>
      </c>
      <c r="DX393">
        <v>82.2</v>
      </c>
      <c r="DY393">
        <v>109</v>
      </c>
      <c r="DZ393">
        <v>77.099999999999994</v>
      </c>
      <c r="EA393">
        <v>85.5</v>
      </c>
      <c r="EB393">
        <v>98.6</v>
      </c>
      <c r="EC393">
        <v>70.599999999999994</v>
      </c>
      <c r="ED393">
        <v>76.3</v>
      </c>
      <c r="EE393">
        <v>76.3</v>
      </c>
      <c r="EF393">
        <v>77.3</v>
      </c>
      <c r="EG393">
        <v>19.899999999999999</v>
      </c>
      <c r="EI393">
        <v>24.7</v>
      </c>
      <c r="EY393">
        <v>78.900000000000006</v>
      </c>
      <c r="EZ393">
        <v>95</v>
      </c>
      <c r="FA393">
        <v>64.5</v>
      </c>
      <c r="FB393">
        <v>82.7</v>
      </c>
      <c r="FC393">
        <v>81.8</v>
      </c>
      <c r="FF393">
        <v>69.400000000000006</v>
      </c>
      <c r="FH393">
        <v>100.3</v>
      </c>
      <c r="FI393">
        <v>74.900000000000006</v>
      </c>
      <c r="FJ393">
        <v>106.4</v>
      </c>
    </row>
    <row r="394" spans="1:166" x14ac:dyDescent="0.25">
      <c r="A394" s="1">
        <v>29099</v>
      </c>
      <c r="E394">
        <v>87.8</v>
      </c>
      <c r="F394">
        <v>86.6</v>
      </c>
      <c r="G394">
        <v>87.9</v>
      </c>
      <c r="K394">
        <v>64.400000000000006</v>
      </c>
      <c r="O394">
        <v>79.7</v>
      </c>
      <c r="P394">
        <v>80.3</v>
      </c>
      <c r="Q394">
        <v>79</v>
      </c>
      <c r="R394">
        <v>82.4</v>
      </c>
      <c r="S394">
        <v>78.7</v>
      </c>
      <c r="T394">
        <v>78.599999999999994</v>
      </c>
      <c r="U394">
        <v>78.7</v>
      </c>
      <c r="CC394">
        <v>79.5</v>
      </c>
      <c r="CD394">
        <v>81.900000000000006</v>
      </c>
      <c r="CE394">
        <v>77.099999999999994</v>
      </c>
      <c r="CN394">
        <v>82.3</v>
      </c>
      <c r="CQ394">
        <v>76.7</v>
      </c>
      <c r="CU394">
        <v>79.8</v>
      </c>
      <c r="CV394">
        <v>82.9</v>
      </c>
      <c r="CW394">
        <v>76.400000000000006</v>
      </c>
      <c r="CX394">
        <v>73.099999999999994</v>
      </c>
      <c r="DF394">
        <v>81.099999999999994</v>
      </c>
      <c r="DG394">
        <v>83.1</v>
      </c>
      <c r="DI394">
        <v>91.1</v>
      </c>
      <c r="DJ394">
        <v>81.3</v>
      </c>
      <c r="DK394">
        <v>89.7</v>
      </c>
      <c r="DL394">
        <v>58.7</v>
      </c>
      <c r="DO394">
        <v>86</v>
      </c>
      <c r="DR394">
        <v>68.3</v>
      </c>
      <c r="DS394">
        <v>70.2</v>
      </c>
      <c r="DT394">
        <v>67.400000000000006</v>
      </c>
      <c r="DU394">
        <v>81</v>
      </c>
      <c r="DV394">
        <v>82</v>
      </c>
      <c r="DW394">
        <v>79.7</v>
      </c>
      <c r="DX394">
        <v>82.9</v>
      </c>
      <c r="DY394">
        <v>109.4</v>
      </c>
      <c r="DZ394">
        <v>77.900000000000006</v>
      </c>
      <c r="EA394">
        <v>87.9</v>
      </c>
      <c r="EB394">
        <v>100.9</v>
      </c>
      <c r="EC394">
        <v>73</v>
      </c>
      <c r="ED394">
        <v>79</v>
      </c>
      <c r="EE394">
        <v>79.3</v>
      </c>
      <c r="EF394">
        <v>78.099999999999994</v>
      </c>
      <c r="EG394">
        <v>19.899999999999999</v>
      </c>
      <c r="EI394">
        <v>24.7</v>
      </c>
      <c r="EY394">
        <v>80.2</v>
      </c>
      <c r="EZ394">
        <v>96.1</v>
      </c>
      <c r="FA394">
        <v>67.7</v>
      </c>
      <c r="FB394">
        <v>83.7</v>
      </c>
      <c r="FC394">
        <v>82.7</v>
      </c>
      <c r="FF394">
        <v>71.7</v>
      </c>
      <c r="FH394">
        <v>102.3</v>
      </c>
      <c r="FI394">
        <v>78.099999999999994</v>
      </c>
      <c r="FJ394">
        <v>106.5</v>
      </c>
    </row>
    <row r="395" spans="1:166" x14ac:dyDescent="0.25">
      <c r="A395" s="1">
        <v>29129</v>
      </c>
      <c r="E395">
        <v>87.8</v>
      </c>
      <c r="F395">
        <v>90</v>
      </c>
      <c r="G395">
        <v>87.7</v>
      </c>
      <c r="K395">
        <v>67.3</v>
      </c>
      <c r="O395">
        <v>80.400000000000006</v>
      </c>
      <c r="P395">
        <v>81</v>
      </c>
      <c r="Q395">
        <v>79.599999999999994</v>
      </c>
      <c r="R395">
        <v>83.2</v>
      </c>
      <c r="S395">
        <v>79.2</v>
      </c>
      <c r="T395">
        <v>79.2</v>
      </c>
      <c r="U395">
        <v>79.2</v>
      </c>
      <c r="CC395">
        <v>80.400000000000006</v>
      </c>
      <c r="CD395">
        <v>82.3</v>
      </c>
      <c r="CE395">
        <v>78.099999999999994</v>
      </c>
      <c r="CN395">
        <v>83.1</v>
      </c>
      <c r="CQ395">
        <v>78</v>
      </c>
      <c r="CU395">
        <v>80.599999999999994</v>
      </c>
      <c r="CV395">
        <v>83.4</v>
      </c>
      <c r="CW395">
        <v>77.7</v>
      </c>
      <c r="CX395">
        <v>74.599999999999994</v>
      </c>
      <c r="DF395">
        <v>82.4</v>
      </c>
      <c r="DG395">
        <v>84.2</v>
      </c>
      <c r="DI395">
        <v>90.4</v>
      </c>
      <c r="DJ395">
        <v>82.7</v>
      </c>
      <c r="DK395">
        <v>91.6</v>
      </c>
      <c r="DL395">
        <v>58.7</v>
      </c>
      <c r="DO395">
        <v>87.1</v>
      </c>
      <c r="DR395">
        <v>70.8</v>
      </c>
      <c r="DS395">
        <v>72.5</v>
      </c>
      <c r="DT395">
        <v>70</v>
      </c>
      <c r="DU395">
        <v>82</v>
      </c>
      <c r="DV395">
        <v>83.1</v>
      </c>
      <c r="DW395">
        <v>80.7</v>
      </c>
      <c r="DX395">
        <v>84.2</v>
      </c>
      <c r="DY395">
        <v>111.3</v>
      </c>
      <c r="DZ395">
        <v>79.099999999999994</v>
      </c>
      <c r="EA395">
        <v>88.8</v>
      </c>
      <c r="EB395">
        <v>101.1</v>
      </c>
      <c r="EC395">
        <v>74.599999999999994</v>
      </c>
      <c r="ED395">
        <v>81.099999999999994</v>
      </c>
      <c r="EE395">
        <v>81.400000000000006</v>
      </c>
      <c r="EF395">
        <v>79.3</v>
      </c>
      <c r="EG395">
        <v>19.899999999999999</v>
      </c>
      <c r="EI395">
        <v>24.7</v>
      </c>
      <c r="EY395">
        <v>81.7</v>
      </c>
      <c r="EZ395">
        <v>96</v>
      </c>
      <c r="FA395">
        <v>70.099999999999994</v>
      </c>
      <c r="FB395">
        <v>84.8</v>
      </c>
      <c r="FC395">
        <v>83.9</v>
      </c>
      <c r="FF395">
        <v>73.599999999999994</v>
      </c>
      <c r="FH395">
        <v>102.9</v>
      </c>
      <c r="FI395">
        <v>80.400000000000006</v>
      </c>
      <c r="FJ395">
        <v>108.9</v>
      </c>
    </row>
    <row r="396" spans="1:166" x14ac:dyDescent="0.25">
      <c r="A396" s="1">
        <v>29160</v>
      </c>
      <c r="E396">
        <v>89.5</v>
      </c>
      <c r="F396">
        <v>91.6</v>
      </c>
      <c r="G396">
        <v>89.3</v>
      </c>
      <c r="K396">
        <v>69.3</v>
      </c>
      <c r="O396">
        <v>81</v>
      </c>
      <c r="P396">
        <v>81.599999999999994</v>
      </c>
      <c r="Q396">
        <v>79.900000000000006</v>
      </c>
      <c r="R396">
        <v>84.1</v>
      </c>
      <c r="S396">
        <v>79.8</v>
      </c>
      <c r="T396">
        <v>79.900000000000006</v>
      </c>
      <c r="U396">
        <v>79.8</v>
      </c>
      <c r="CC396">
        <v>81.400000000000006</v>
      </c>
      <c r="CD396">
        <v>83.2</v>
      </c>
      <c r="CE396">
        <v>79</v>
      </c>
      <c r="CN396">
        <v>83.4</v>
      </c>
      <c r="CQ396">
        <v>78.900000000000006</v>
      </c>
      <c r="CU396">
        <v>81.8</v>
      </c>
      <c r="CV396">
        <v>84.4</v>
      </c>
      <c r="CW396">
        <v>78.599999999999994</v>
      </c>
      <c r="CX396">
        <v>75.599999999999994</v>
      </c>
      <c r="DF396">
        <v>83.2</v>
      </c>
      <c r="DG396">
        <v>85.1</v>
      </c>
      <c r="DI396">
        <v>91.7</v>
      </c>
      <c r="DJ396">
        <v>83.8</v>
      </c>
      <c r="DK396">
        <v>92.1</v>
      </c>
      <c r="DL396">
        <v>58.7</v>
      </c>
      <c r="DO396">
        <v>87.1</v>
      </c>
      <c r="DR396">
        <v>72.400000000000006</v>
      </c>
      <c r="DS396">
        <v>74.3</v>
      </c>
      <c r="DT396">
        <v>71.599999999999994</v>
      </c>
      <c r="DU396">
        <v>83</v>
      </c>
      <c r="DV396">
        <v>83.3</v>
      </c>
      <c r="DW396">
        <v>81.400000000000006</v>
      </c>
      <c r="DX396">
        <v>84.4</v>
      </c>
      <c r="DY396">
        <v>108.6</v>
      </c>
      <c r="DZ396">
        <v>79.900000000000006</v>
      </c>
      <c r="EA396">
        <v>90</v>
      </c>
      <c r="EB396">
        <v>102</v>
      </c>
      <c r="EC396">
        <v>76.099999999999994</v>
      </c>
      <c r="ED396">
        <v>83.1</v>
      </c>
      <c r="EE396">
        <v>83.5</v>
      </c>
      <c r="EF396">
        <v>80.3</v>
      </c>
      <c r="EG396">
        <v>19.899999999999999</v>
      </c>
      <c r="EI396">
        <v>24.7</v>
      </c>
      <c r="EY396">
        <v>82.4</v>
      </c>
      <c r="EZ396">
        <v>96.2</v>
      </c>
      <c r="FA396">
        <v>71.900000000000006</v>
      </c>
      <c r="FB396">
        <v>85.4</v>
      </c>
      <c r="FC396">
        <v>84.5</v>
      </c>
      <c r="FF396">
        <v>75</v>
      </c>
      <c r="FH396">
        <v>104.1</v>
      </c>
      <c r="FI396">
        <v>82.6</v>
      </c>
      <c r="FJ396">
        <v>111.3</v>
      </c>
    </row>
    <row r="397" spans="1:166" x14ac:dyDescent="0.25">
      <c r="A397" s="1">
        <v>29190</v>
      </c>
      <c r="E397">
        <v>90</v>
      </c>
      <c r="F397">
        <v>90.7</v>
      </c>
      <c r="G397">
        <v>89.9</v>
      </c>
      <c r="K397">
        <v>71.099999999999994</v>
      </c>
      <c r="O397">
        <v>81.7</v>
      </c>
      <c r="P397">
        <v>82.3</v>
      </c>
      <c r="Q397">
        <v>80.5</v>
      </c>
      <c r="R397">
        <v>84.8</v>
      </c>
      <c r="S397">
        <v>80.599999999999994</v>
      </c>
      <c r="T397">
        <v>80.5</v>
      </c>
      <c r="U397">
        <v>80.599999999999994</v>
      </c>
      <c r="CC397">
        <v>82.2</v>
      </c>
      <c r="CD397">
        <v>83.8</v>
      </c>
      <c r="CE397">
        <v>79.8</v>
      </c>
      <c r="CN397">
        <v>84.2</v>
      </c>
      <c r="CQ397">
        <v>79.8</v>
      </c>
      <c r="CU397">
        <v>82.6</v>
      </c>
      <c r="CV397">
        <v>84.9</v>
      </c>
      <c r="CW397">
        <v>79.5</v>
      </c>
      <c r="CX397">
        <v>76.599999999999994</v>
      </c>
      <c r="DF397">
        <v>84</v>
      </c>
      <c r="DG397">
        <v>86</v>
      </c>
      <c r="DI397">
        <v>93</v>
      </c>
      <c r="DJ397">
        <v>84.7</v>
      </c>
      <c r="DK397">
        <v>93.1</v>
      </c>
      <c r="DL397">
        <v>58.7</v>
      </c>
      <c r="DO397">
        <v>87.1</v>
      </c>
      <c r="DR397">
        <v>73.400000000000006</v>
      </c>
      <c r="DS397">
        <v>75.599999999999994</v>
      </c>
      <c r="DT397">
        <v>72.400000000000006</v>
      </c>
      <c r="DU397">
        <v>84.3</v>
      </c>
      <c r="DV397">
        <v>84.3</v>
      </c>
      <c r="DW397">
        <v>82.2</v>
      </c>
      <c r="DX397">
        <v>85.2</v>
      </c>
      <c r="DY397">
        <v>108.5</v>
      </c>
      <c r="DZ397">
        <v>80.7</v>
      </c>
      <c r="EA397">
        <v>91.2</v>
      </c>
      <c r="EB397">
        <v>102.9</v>
      </c>
      <c r="EC397">
        <v>77.7</v>
      </c>
      <c r="ED397">
        <v>84.7</v>
      </c>
      <c r="EE397">
        <v>85.1</v>
      </c>
      <c r="EF397">
        <v>81.3</v>
      </c>
      <c r="EG397">
        <v>19.899999999999999</v>
      </c>
      <c r="EI397">
        <v>24.7</v>
      </c>
      <c r="EY397">
        <v>83.2</v>
      </c>
      <c r="EZ397">
        <v>97.1</v>
      </c>
      <c r="FA397">
        <v>73.099999999999994</v>
      </c>
      <c r="FB397">
        <v>86.1</v>
      </c>
      <c r="FC397">
        <v>85.2</v>
      </c>
      <c r="FF397">
        <v>76.5</v>
      </c>
      <c r="FH397">
        <v>104.8</v>
      </c>
      <c r="FI397">
        <v>84.2</v>
      </c>
      <c r="FJ397">
        <v>111.3</v>
      </c>
    </row>
    <row r="398" spans="1:166" x14ac:dyDescent="0.25">
      <c r="A398" s="1">
        <v>29221</v>
      </c>
      <c r="E398">
        <v>89.5</v>
      </c>
      <c r="F398">
        <v>88.2</v>
      </c>
      <c r="G398">
        <v>89.6</v>
      </c>
      <c r="K398">
        <v>73.8</v>
      </c>
      <c r="O398">
        <v>83.3</v>
      </c>
      <c r="P398">
        <v>84.2</v>
      </c>
      <c r="Q398">
        <v>81.5</v>
      </c>
      <c r="R398">
        <v>87.6</v>
      </c>
      <c r="S398">
        <v>81.7</v>
      </c>
      <c r="T398">
        <v>81.599999999999994</v>
      </c>
      <c r="U398">
        <v>81.7</v>
      </c>
      <c r="CC398">
        <v>83.4</v>
      </c>
      <c r="CD398">
        <v>84.9</v>
      </c>
      <c r="CE398">
        <v>81.599999999999994</v>
      </c>
      <c r="CN398">
        <v>85.4</v>
      </c>
      <c r="CQ398">
        <v>81.2</v>
      </c>
      <c r="CU398">
        <v>83.9</v>
      </c>
      <c r="CV398">
        <v>85.9</v>
      </c>
      <c r="CW398">
        <v>81.599999999999994</v>
      </c>
      <c r="CX398">
        <v>78.3</v>
      </c>
      <c r="DF398">
        <v>86</v>
      </c>
      <c r="DG398">
        <v>88.2</v>
      </c>
      <c r="DI398">
        <v>91.7</v>
      </c>
      <c r="DJ398">
        <v>86.8</v>
      </c>
      <c r="DK398">
        <v>98.1</v>
      </c>
      <c r="DL398">
        <v>58.7</v>
      </c>
      <c r="DO398">
        <v>88.1</v>
      </c>
      <c r="DR398">
        <v>76.8</v>
      </c>
      <c r="DS398">
        <v>78</v>
      </c>
      <c r="DT398">
        <v>76.099999999999994</v>
      </c>
      <c r="DU398">
        <v>86.1</v>
      </c>
      <c r="DV398">
        <v>84.7</v>
      </c>
      <c r="DW398">
        <v>83.1</v>
      </c>
      <c r="DX398">
        <v>85.4</v>
      </c>
      <c r="DY398">
        <v>105.3</v>
      </c>
      <c r="DZ398">
        <v>81.8</v>
      </c>
      <c r="EA398">
        <v>90.9</v>
      </c>
      <c r="EB398">
        <v>100</v>
      </c>
      <c r="EC398">
        <v>80.2</v>
      </c>
      <c r="ED398">
        <v>88.4</v>
      </c>
      <c r="EE398">
        <v>89</v>
      </c>
      <c r="EF398">
        <v>83.1</v>
      </c>
      <c r="EG398">
        <v>19.899999999999999</v>
      </c>
      <c r="EI398">
        <v>24.7</v>
      </c>
      <c r="EY398">
        <v>85.4</v>
      </c>
      <c r="EZ398">
        <v>95.2</v>
      </c>
      <c r="FA398">
        <v>76.3</v>
      </c>
      <c r="FB398">
        <v>87.8</v>
      </c>
      <c r="FC398">
        <v>87.2</v>
      </c>
      <c r="FF398">
        <v>79.099999999999994</v>
      </c>
      <c r="FH398">
        <v>102.8</v>
      </c>
      <c r="FI398">
        <v>87.8</v>
      </c>
      <c r="FJ398">
        <v>112.6</v>
      </c>
    </row>
    <row r="399" spans="1:166" x14ac:dyDescent="0.25">
      <c r="A399" s="1">
        <v>29252</v>
      </c>
      <c r="E399">
        <v>89.3</v>
      </c>
      <c r="F399">
        <v>85</v>
      </c>
      <c r="G399">
        <v>89.6</v>
      </c>
      <c r="K399">
        <v>78.599999999999994</v>
      </c>
      <c r="O399">
        <v>84.2</v>
      </c>
      <c r="P399">
        <v>85.2</v>
      </c>
      <c r="Q399">
        <v>82.3</v>
      </c>
      <c r="R399">
        <v>89</v>
      </c>
      <c r="S399">
        <v>82.3</v>
      </c>
      <c r="T399">
        <v>82.4</v>
      </c>
      <c r="U399">
        <v>82.3</v>
      </c>
      <c r="CC399">
        <v>84.6</v>
      </c>
      <c r="CD399">
        <v>85.5</v>
      </c>
      <c r="CE399">
        <v>83.2</v>
      </c>
      <c r="CN399">
        <v>87.1</v>
      </c>
      <c r="CQ399">
        <v>83.4</v>
      </c>
      <c r="CU399">
        <v>85.2</v>
      </c>
      <c r="CV399">
        <v>86.5</v>
      </c>
      <c r="CW399">
        <v>83.6</v>
      </c>
      <c r="CX399">
        <v>80.599999999999994</v>
      </c>
      <c r="DF399">
        <v>87.6</v>
      </c>
      <c r="DG399">
        <v>89.5</v>
      </c>
      <c r="DI399">
        <v>97.8</v>
      </c>
      <c r="DJ399">
        <v>87.8</v>
      </c>
      <c r="DK399">
        <v>98.9</v>
      </c>
      <c r="DL399">
        <v>58.7</v>
      </c>
      <c r="DO399">
        <v>89.2</v>
      </c>
      <c r="DR399">
        <v>80</v>
      </c>
      <c r="DS399">
        <v>80.7</v>
      </c>
      <c r="DT399">
        <v>79.7</v>
      </c>
      <c r="DU399">
        <v>86</v>
      </c>
      <c r="DV399">
        <v>87.1</v>
      </c>
      <c r="DW399">
        <v>83.9</v>
      </c>
      <c r="DX399">
        <v>88.6</v>
      </c>
      <c r="DY399">
        <v>107.2</v>
      </c>
      <c r="DZ399">
        <v>85.2</v>
      </c>
      <c r="EA399">
        <v>92.6</v>
      </c>
      <c r="EB399">
        <v>101.8</v>
      </c>
      <c r="EC399">
        <v>81.900000000000006</v>
      </c>
      <c r="ED399">
        <v>89.7</v>
      </c>
      <c r="EE399">
        <v>90.3</v>
      </c>
      <c r="EF399">
        <v>84</v>
      </c>
      <c r="EG399">
        <v>19.899999999999999</v>
      </c>
      <c r="EI399">
        <v>24.7</v>
      </c>
      <c r="EY399">
        <v>86.9</v>
      </c>
      <c r="EZ399">
        <v>100.3</v>
      </c>
      <c r="FA399">
        <v>79.8</v>
      </c>
      <c r="FB399">
        <v>89.1</v>
      </c>
      <c r="FC399">
        <v>88.2</v>
      </c>
      <c r="FF399">
        <v>80.400000000000006</v>
      </c>
      <c r="FH399">
        <v>104.8</v>
      </c>
      <c r="FI399">
        <v>88.6</v>
      </c>
      <c r="FJ399">
        <v>115.3</v>
      </c>
    </row>
    <row r="400" spans="1:166" x14ac:dyDescent="0.25">
      <c r="A400" s="1">
        <v>29281</v>
      </c>
      <c r="E400">
        <v>90</v>
      </c>
      <c r="F400">
        <v>89.4</v>
      </c>
      <c r="G400">
        <v>90</v>
      </c>
      <c r="K400">
        <v>82.1</v>
      </c>
      <c r="O400">
        <v>84.7</v>
      </c>
      <c r="P400">
        <v>85.5</v>
      </c>
      <c r="Q400">
        <v>83.1</v>
      </c>
      <c r="R400">
        <v>88.7</v>
      </c>
      <c r="S400">
        <v>83.1</v>
      </c>
      <c r="T400">
        <v>83.2</v>
      </c>
      <c r="U400">
        <v>83</v>
      </c>
      <c r="CC400">
        <v>85.5</v>
      </c>
      <c r="CD400">
        <v>86</v>
      </c>
      <c r="CE400">
        <v>84.2</v>
      </c>
      <c r="CN400">
        <v>87.2</v>
      </c>
      <c r="CQ400">
        <v>84.8</v>
      </c>
      <c r="CU400">
        <v>86.1</v>
      </c>
      <c r="CV400">
        <v>87</v>
      </c>
      <c r="CW400">
        <v>84.7</v>
      </c>
      <c r="CX400">
        <v>82.4</v>
      </c>
      <c r="DF400">
        <v>88.2</v>
      </c>
      <c r="DG400">
        <v>89.5</v>
      </c>
      <c r="DI400">
        <v>95.9</v>
      </c>
      <c r="DJ400">
        <v>88.9</v>
      </c>
      <c r="DK400">
        <v>97</v>
      </c>
      <c r="DL400">
        <v>58.7</v>
      </c>
      <c r="DO400">
        <v>90.3</v>
      </c>
      <c r="DR400">
        <v>82.5</v>
      </c>
      <c r="DS400">
        <v>82.1</v>
      </c>
      <c r="DT400">
        <v>82.5</v>
      </c>
      <c r="DU400">
        <v>86.4</v>
      </c>
      <c r="DV400">
        <v>87.8</v>
      </c>
      <c r="DW400">
        <v>84.8</v>
      </c>
      <c r="DX400">
        <v>89.3</v>
      </c>
      <c r="DY400">
        <v>105.5</v>
      </c>
      <c r="DZ400">
        <v>86.3</v>
      </c>
      <c r="EA400">
        <v>90.8</v>
      </c>
      <c r="EB400">
        <v>99.1</v>
      </c>
      <c r="EC400">
        <v>81.2</v>
      </c>
      <c r="ED400">
        <v>88.8</v>
      </c>
      <c r="EE400">
        <v>89.2</v>
      </c>
      <c r="EF400">
        <v>84.4</v>
      </c>
      <c r="EG400">
        <v>19.899999999999999</v>
      </c>
      <c r="EI400">
        <v>24.7</v>
      </c>
      <c r="EY400">
        <v>87.6</v>
      </c>
      <c r="EZ400">
        <v>98.5</v>
      </c>
      <c r="FA400">
        <v>82.5</v>
      </c>
      <c r="FB400">
        <v>89.3</v>
      </c>
      <c r="FC400">
        <v>88.6</v>
      </c>
      <c r="FF400">
        <v>79.900000000000006</v>
      </c>
      <c r="FH400">
        <v>101.8</v>
      </c>
      <c r="FI400">
        <v>88.3</v>
      </c>
      <c r="FJ400">
        <v>111.7</v>
      </c>
    </row>
    <row r="401" spans="1:166" x14ac:dyDescent="0.25">
      <c r="A401" s="1">
        <v>29312</v>
      </c>
      <c r="E401">
        <v>88.6</v>
      </c>
      <c r="F401">
        <v>85.8</v>
      </c>
      <c r="G401">
        <v>88.9</v>
      </c>
      <c r="K401">
        <v>86.2</v>
      </c>
      <c r="O401">
        <v>85.5</v>
      </c>
      <c r="P401">
        <v>86.1</v>
      </c>
      <c r="Q401">
        <v>83.9</v>
      </c>
      <c r="R401">
        <v>89.1</v>
      </c>
      <c r="S401">
        <v>84.4</v>
      </c>
      <c r="T401">
        <v>84.8</v>
      </c>
      <c r="U401">
        <v>84.1</v>
      </c>
      <c r="CC401">
        <v>86.2</v>
      </c>
      <c r="CD401">
        <v>86.2</v>
      </c>
      <c r="CE401">
        <v>85.6</v>
      </c>
      <c r="CN401">
        <v>87.2</v>
      </c>
      <c r="CQ401">
        <v>86</v>
      </c>
      <c r="CU401">
        <v>86.7</v>
      </c>
      <c r="CV401">
        <v>86.8</v>
      </c>
      <c r="CW401">
        <v>86.1</v>
      </c>
      <c r="CX401">
        <v>84.6</v>
      </c>
      <c r="DF401">
        <v>88.5</v>
      </c>
      <c r="DG401">
        <v>89.6</v>
      </c>
      <c r="DI401">
        <v>94.8</v>
      </c>
      <c r="DJ401">
        <v>90.2</v>
      </c>
      <c r="DK401">
        <v>94.9</v>
      </c>
      <c r="DL401">
        <v>58.7</v>
      </c>
      <c r="DO401">
        <v>89.8</v>
      </c>
      <c r="DR401">
        <v>84</v>
      </c>
      <c r="DS401">
        <v>83.2</v>
      </c>
      <c r="DT401">
        <v>84.3</v>
      </c>
      <c r="DU401">
        <v>88</v>
      </c>
      <c r="DV401">
        <v>87.8</v>
      </c>
      <c r="DW401">
        <v>86</v>
      </c>
      <c r="DX401">
        <v>88.8</v>
      </c>
      <c r="DY401">
        <v>99.2</v>
      </c>
      <c r="DZ401">
        <v>86.9</v>
      </c>
      <c r="EA401">
        <v>88.3</v>
      </c>
      <c r="EB401">
        <v>94</v>
      </c>
      <c r="EC401">
        <v>81.7</v>
      </c>
      <c r="ED401">
        <v>88.7</v>
      </c>
      <c r="EE401">
        <v>89.3</v>
      </c>
      <c r="EF401">
        <v>85.2</v>
      </c>
      <c r="EG401">
        <v>19.899999999999999</v>
      </c>
      <c r="EI401">
        <v>24.7</v>
      </c>
      <c r="EY401">
        <v>88.1</v>
      </c>
      <c r="EZ401">
        <v>96.1</v>
      </c>
      <c r="FA401">
        <v>84.1</v>
      </c>
      <c r="FB401">
        <v>89.4</v>
      </c>
      <c r="FC401">
        <v>88.8</v>
      </c>
      <c r="FF401">
        <v>80.2</v>
      </c>
      <c r="FH401">
        <v>97.4</v>
      </c>
      <c r="FI401">
        <v>87.7</v>
      </c>
      <c r="FJ401">
        <v>109.9</v>
      </c>
    </row>
    <row r="402" spans="1:166" x14ac:dyDescent="0.25">
      <c r="A402" s="1">
        <v>29342</v>
      </c>
      <c r="E402">
        <v>89.1</v>
      </c>
      <c r="F402">
        <v>90.2</v>
      </c>
      <c r="G402">
        <v>89.1</v>
      </c>
      <c r="K402">
        <v>86.6</v>
      </c>
      <c r="O402">
        <v>85.7</v>
      </c>
      <c r="P402">
        <v>86.3</v>
      </c>
      <c r="Q402">
        <v>84.4</v>
      </c>
      <c r="R402">
        <v>89</v>
      </c>
      <c r="S402">
        <v>84.6</v>
      </c>
      <c r="T402">
        <v>85</v>
      </c>
      <c r="U402">
        <v>84.4</v>
      </c>
      <c r="CC402">
        <v>86.6</v>
      </c>
      <c r="CD402">
        <v>86.6</v>
      </c>
      <c r="CE402">
        <v>85.8</v>
      </c>
      <c r="CN402">
        <v>87.9</v>
      </c>
      <c r="CQ402">
        <v>86.4</v>
      </c>
      <c r="CU402">
        <v>87.1</v>
      </c>
      <c r="CV402">
        <v>87.1</v>
      </c>
      <c r="CW402">
        <v>86.4</v>
      </c>
      <c r="CX402">
        <v>85</v>
      </c>
      <c r="DF402">
        <v>89</v>
      </c>
      <c r="DG402">
        <v>90.4</v>
      </c>
      <c r="DI402">
        <v>99.8</v>
      </c>
      <c r="DJ402">
        <v>90.8</v>
      </c>
      <c r="DK402">
        <v>94.9</v>
      </c>
      <c r="DL402">
        <v>58.7</v>
      </c>
      <c r="DO402">
        <v>89.9</v>
      </c>
      <c r="DR402">
        <v>84.2</v>
      </c>
      <c r="DS402">
        <v>84.3</v>
      </c>
      <c r="DT402">
        <v>84</v>
      </c>
      <c r="DU402">
        <v>88.6</v>
      </c>
      <c r="DV402">
        <v>88.2</v>
      </c>
      <c r="DW402">
        <v>86.4</v>
      </c>
      <c r="DX402">
        <v>89</v>
      </c>
      <c r="DY402">
        <v>101.6</v>
      </c>
      <c r="DZ402">
        <v>86.6</v>
      </c>
      <c r="EA402">
        <v>89.5</v>
      </c>
      <c r="EB402">
        <v>96.3</v>
      </c>
      <c r="EC402">
        <v>81.5</v>
      </c>
      <c r="ED402">
        <v>88</v>
      </c>
      <c r="EE402">
        <v>88.4</v>
      </c>
      <c r="EF402">
        <v>85.7</v>
      </c>
      <c r="EG402">
        <v>19.899999999999999</v>
      </c>
      <c r="EI402">
        <v>24.7</v>
      </c>
      <c r="EY402">
        <v>88.4</v>
      </c>
      <c r="EZ402">
        <v>100.3</v>
      </c>
      <c r="FA402">
        <v>84</v>
      </c>
      <c r="FB402">
        <v>90</v>
      </c>
      <c r="FC402">
        <v>89.1</v>
      </c>
      <c r="FF402">
        <v>79.900000000000006</v>
      </c>
      <c r="FH402">
        <v>98.7</v>
      </c>
      <c r="FI402">
        <v>86.7</v>
      </c>
      <c r="FJ402">
        <v>107.2</v>
      </c>
    </row>
    <row r="403" spans="1:166" x14ac:dyDescent="0.25">
      <c r="A403" s="1">
        <v>29373</v>
      </c>
      <c r="E403">
        <v>89.8</v>
      </c>
      <c r="F403">
        <v>89.2</v>
      </c>
      <c r="G403">
        <v>89.9</v>
      </c>
      <c r="K403">
        <v>86.5</v>
      </c>
      <c r="O403">
        <v>86.6</v>
      </c>
      <c r="P403">
        <v>87.4</v>
      </c>
      <c r="Q403">
        <v>85.4</v>
      </c>
      <c r="R403">
        <v>90.3</v>
      </c>
      <c r="S403">
        <v>85.1</v>
      </c>
      <c r="T403">
        <v>85.6</v>
      </c>
      <c r="U403">
        <v>84.9</v>
      </c>
      <c r="CC403">
        <v>87.3</v>
      </c>
      <c r="CD403">
        <v>87.4</v>
      </c>
      <c r="CE403">
        <v>86.6</v>
      </c>
      <c r="CN403">
        <v>88.2</v>
      </c>
      <c r="CQ403">
        <v>87.1</v>
      </c>
      <c r="CU403">
        <v>87.9</v>
      </c>
      <c r="CV403">
        <v>88.2</v>
      </c>
      <c r="CW403">
        <v>87.2</v>
      </c>
      <c r="CX403">
        <v>85.6</v>
      </c>
      <c r="DF403">
        <v>89.8</v>
      </c>
      <c r="DG403">
        <v>91.3</v>
      </c>
      <c r="DI403">
        <v>102</v>
      </c>
      <c r="DJ403">
        <v>91.4</v>
      </c>
      <c r="DK403">
        <v>96.3</v>
      </c>
      <c r="DL403">
        <v>58.7</v>
      </c>
      <c r="DO403">
        <v>90.7</v>
      </c>
      <c r="DR403">
        <v>84.7</v>
      </c>
      <c r="DS403">
        <v>85.5</v>
      </c>
      <c r="DT403">
        <v>84.3</v>
      </c>
      <c r="DU403">
        <v>89.4</v>
      </c>
      <c r="DV403">
        <v>88.6</v>
      </c>
      <c r="DW403">
        <v>87.4</v>
      </c>
      <c r="DX403">
        <v>89.1</v>
      </c>
      <c r="DY403">
        <v>99.5</v>
      </c>
      <c r="DZ403">
        <v>87.3</v>
      </c>
      <c r="EA403">
        <v>90.1</v>
      </c>
      <c r="EB403">
        <v>97.1</v>
      </c>
      <c r="EC403">
        <v>81.8</v>
      </c>
      <c r="ED403">
        <v>88.2</v>
      </c>
      <c r="EE403">
        <v>88.6</v>
      </c>
      <c r="EF403">
        <v>86.3</v>
      </c>
      <c r="EG403">
        <v>19.899999999999999</v>
      </c>
      <c r="EI403">
        <v>24.7</v>
      </c>
      <c r="EY403">
        <v>89.1</v>
      </c>
      <c r="EZ403">
        <v>101.2</v>
      </c>
      <c r="FA403">
        <v>84.8</v>
      </c>
      <c r="FB403">
        <v>90.7</v>
      </c>
      <c r="FC403">
        <v>89.8</v>
      </c>
      <c r="FF403">
        <v>80.599999999999994</v>
      </c>
      <c r="FH403">
        <v>99.2</v>
      </c>
      <c r="FI403">
        <v>87.3</v>
      </c>
      <c r="FJ403">
        <v>106.1</v>
      </c>
    </row>
    <row r="404" spans="1:166" x14ac:dyDescent="0.25">
      <c r="A404" s="1">
        <v>29403</v>
      </c>
      <c r="E404">
        <v>92.8</v>
      </c>
      <c r="F404">
        <v>96.3</v>
      </c>
      <c r="G404">
        <v>92.5</v>
      </c>
      <c r="K404">
        <v>86.8</v>
      </c>
      <c r="O404">
        <v>87.7</v>
      </c>
      <c r="P404">
        <v>88.6</v>
      </c>
      <c r="Q404">
        <v>86.2</v>
      </c>
      <c r="R404">
        <v>91.7</v>
      </c>
      <c r="S404">
        <v>86.2</v>
      </c>
      <c r="T404">
        <v>86.4</v>
      </c>
      <c r="U404">
        <v>86.1</v>
      </c>
      <c r="CC404">
        <v>88.7</v>
      </c>
      <c r="CD404">
        <v>89</v>
      </c>
      <c r="CE404">
        <v>87.5</v>
      </c>
      <c r="CN404">
        <v>90.2</v>
      </c>
      <c r="CQ404">
        <v>88</v>
      </c>
      <c r="CU404">
        <v>89.4</v>
      </c>
      <c r="CV404">
        <v>89.9</v>
      </c>
      <c r="CW404">
        <v>88.1</v>
      </c>
      <c r="CX404">
        <v>86.2</v>
      </c>
      <c r="DF404">
        <v>90.5</v>
      </c>
      <c r="DG404">
        <v>91.6</v>
      </c>
      <c r="DI404">
        <v>102.8</v>
      </c>
      <c r="DJ404">
        <v>91.7</v>
      </c>
      <c r="DK404">
        <v>96.2</v>
      </c>
      <c r="DL404">
        <v>58.7</v>
      </c>
      <c r="DO404">
        <v>91.6</v>
      </c>
      <c r="DR404">
        <v>86.2</v>
      </c>
      <c r="DS404">
        <v>86</v>
      </c>
      <c r="DT404">
        <v>86.1</v>
      </c>
      <c r="DU404">
        <v>89.9</v>
      </c>
      <c r="DV404">
        <v>90.1</v>
      </c>
      <c r="DW404">
        <v>87.9</v>
      </c>
      <c r="DX404">
        <v>91.1</v>
      </c>
      <c r="DY404">
        <v>108.6</v>
      </c>
      <c r="DZ404">
        <v>87.9</v>
      </c>
      <c r="EA404">
        <v>94.6</v>
      </c>
      <c r="EB404">
        <v>104.2</v>
      </c>
      <c r="EC404">
        <v>83.4</v>
      </c>
      <c r="ED404">
        <v>90</v>
      </c>
      <c r="EE404">
        <v>90.3</v>
      </c>
      <c r="EF404">
        <v>88.5</v>
      </c>
      <c r="EG404">
        <v>19.899999999999999</v>
      </c>
      <c r="EI404">
        <v>24.7</v>
      </c>
      <c r="EY404">
        <v>89.8</v>
      </c>
      <c r="EZ404">
        <v>104.5</v>
      </c>
      <c r="FA404">
        <v>86.5</v>
      </c>
      <c r="FB404">
        <v>91.3</v>
      </c>
      <c r="FC404">
        <v>90.3</v>
      </c>
      <c r="FF404">
        <v>82</v>
      </c>
      <c r="FH404">
        <v>105.6</v>
      </c>
      <c r="FI404">
        <v>88.7</v>
      </c>
      <c r="FJ404">
        <v>109.6</v>
      </c>
    </row>
    <row r="405" spans="1:166" x14ac:dyDescent="0.25">
      <c r="A405" s="1">
        <v>29434</v>
      </c>
      <c r="E405">
        <v>95.2</v>
      </c>
      <c r="F405">
        <v>99.2</v>
      </c>
      <c r="G405">
        <v>94.9</v>
      </c>
      <c r="K405">
        <v>87</v>
      </c>
      <c r="O405">
        <v>88.4</v>
      </c>
      <c r="P405">
        <v>89.2</v>
      </c>
      <c r="Q405">
        <v>86.9</v>
      </c>
      <c r="R405">
        <v>92.2</v>
      </c>
      <c r="S405">
        <v>87</v>
      </c>
      <c r="T405">
        <v>87.1</v>
      </c>
      <c r="U405">
        <v>86.9</v>
      </c>
      <c r="CC405">
        <v>89.7</v>
      </c>
      <c r="CD405">
        <v>90.1</v>
      </c>
      <c r="CE405">
        <v>88.1</v>
      </c>
      <c r="CN405">
        <v>91.6</v>
      </c>
      <c r="CQ405">
        <v>88.8</v>
      </c>
      <c r="CU405">
        <v>90.5</v>
      </c>
      <c r="CV405">
        <v>91.2</v>
      </c>
      <c r="CW405">
        <v>88.6</v>
      </c>
      <c r="CX405">
        <v>86.7</v>
      </c>
      <c r="DF405">
        <v>91.5</v>
      </c>
      <c r="DG405">
        <v>92.8</v>
      </c>
      <c r="DI405">
        <v>108.4</v>
      </c>
      <c r="DJ405">
        <v>92.4</v>
      </c>
      <c r="DK405">
        <v>96.8</v>
      </c>
      <c r="DL405">
        <v>58.7</v>
      </c>
      <c r="DO405">
        <v>92.2</v>
      </c>
      <c r="DR405">
        <v>86.4</v>
      </c>
      <c r="DS405">
        <v>86.7</v>
      </c>
      <c r="DT405">
        <v>86.1</v>
      </c>
      <c r="DU405">
        <v>90.3</v>
      </c>
      <c r="DV405">
        <v>91.3</v>
      </c>
      <c r="DW405">
        <v>88.5</v>
      </c>
      <c r="DX405">
        <v>92.7</v>
      </c>
      <c r="DY405">
        <v>115.2</v>
      </c>
      <c r="DZ405">
        <v>88.4</v>
      </c>
      <c r="EA405">
        <v>99</v>
      </c>
      <c r="EB405">
        <v>110.9</v>
      </c>
      <c r="EC405">
        <v>85.3</v>
      </c>
      <c r="ED405">
        <v>92.2</v>
      </c>
      <c r="EE405">
        <v>92.6</v>
      </c>
      <c r="EF405">
        <v>90.3</v>
      </c>
      <c r="EG405">
        <v>19.899999999999999</v>
      </c>
      <c r="EI405">
        <v>24.7</v>
      </c>
      <c r="EY405">
        <v>90.4</v>
      </c>
      <c r="EZ405">
        <v>110.2</v>
      </c>
      <c r="FA405">
        <v>86.6</v>
      </c>
      <c r="FB405">
        <v>92.4</v>
      </c>
      <c r="FC405">
        <v>91.1</v>
      </c>
      <c r="FF405">
        <v>83.9</v>
      </c>
      <c r="FH405">
        <v>111.5</v>
      </c>
      <c r="FI405">
        <v>91.2</v>
      </c>
      <c r="FJ405">
        <v>112.4</v>
      </c>
    </row>
    <row r="406" spans="1:166" x14ac:dyDescent="0.25">
      <c r="A406" s="1">
        <v>29465</v>
      </c>
      <c r="E406">
        <v>95.3</v>
      </c>
      <c r="F406">
        <v>106.1</v>
      </c>
      <c r="G406">
        <v>94.3</v>
      </c>
      <c r="K406">
        <v>87.4</v>
      </c>
      <c r="O406">
        <v>88.8</v>
      </c>
      <c r="P406">
        <v>89.6</v>
      </c>
      <c r="Q406">
        <v>87.2</v>
      </c>
      <c r="R406">
        <v>92.8</v>
      </c>
      <c r="S406">
        <v>87.5</v>
      </c>
      <c r="T406">
        <v>88</v>
      </c>
      <c r="U406">
        <v>87.3</v>
      </c>
      <c r="CC406">
        <v>90.1</v>
      </c>
      <c r="CD406">
        <v>90.5</v>
      </c>
      <c r="CE406">
        <v>88.6</v>
      </c>
      <c r="CN406">
        <v>92.7</v>
      </c>
      <c r="CQ406">
        <v>89.3</v>
      </c>
      <c r="CU406">
        <v>90.8</v>
      </c>
      <c r="CV406">
        <v>91.5</v>
      </c>
      <c r="CW406">
        <v>89</v>
      </c>
      <c r="CX406">
        <v>87</v>
      </c>
      <c r="DF406">
        <v>91.9</v>
      </c>
      <c r="DG406">
        <v>92.9</v>
      </c>
      <c r="DI406">
        <v>107.1</v>
      </c>
      <c r="DJ406">
        <v>92.7</v>
      </c>
      <c r="DK406">
        <v>97</v>
      </c>
      <c r="DL406">
        <v>58.7</v>
      </c>
      <c r="DO406">
        <v>92.6</v>
      </c>
      <c r="DR406">
        <v>87.3</v>
      </c>
      <c r="DS406">
        <v>88.4</v>
      </c>
      <c r="DT406">
        <v>86.7</v>
      </c>
      <c r="DU406">
        <v>90.5</v>
      </c>
      <c r="DV406">
        <v>92.3</v>
      </c>
      <c r="DW406">
        <v>89</v>
      </c>
      <c r="DX406">
        <v>93.8</v>
      </c>
      <c r="DY406">
        <v>120.5</v>
      </c>
      <c r="DZ406">
        <v>88.9</v>
      </c>
      <c r="EA406">
        <v>100.4</v>
      </c>
      <c r="EB406">
        <v>111.9</v>
      </c>
      <c r="EC406">
        <v>87.1</v>
      </c>
      <c r="ED406">
        <v>94.2</v>
      </c>
      <c r="EE406">
        <v>94.7</v>
      </c>
      <c r="EF406">
        <v>91</v>
      </c>
      <c r="EG406">
        <v>19.899999999999999</v>
      </c>
      <c r="EI406">
        <v>24.7</v>
      </c>
      <c r="EY406">
        <v>90.8</v>
      </c>
      <c r="EZ406">
        <v>110.7</v>
      </c>
      <c r="FA406">
        <v>87.3</v>
      </c>
      <c r="FB406">
        <v>92.8</v>
      </c>
      <c r="FC406">
        <v>91.4</v>
      </c>
      <c r="FF406">
        <v>85.4</v>
      </c>
      <c r="FH406">
        <v>113</v>
      </c>
      <c r="FI406">
        <v>92.9</v>
      </c>
      <c r="FJ406">
        <v>116.2</v>
      </c>
    </row>
    <row r="407" spans="1:166" x14ac:dyDescent="0.25">
      <c r="A407" s="1">
        <v>29495</v>
      </c>
      <c r="E407">
        <v>96.1</v>
      </c>
      <c r="F407">
        <v>98.6</v>
      </c>
      <c r="G407">
        <v>95.9</v>
      </c>
      <c r="K407">
        <v>87.7</v>
      </c>
      <c r="O407">
        <v>89.6</v>
      </c>
      <c r="P407">
        <v>90.1</v>
      </c>
      <c r="Q407">
        <v>87.5</v>
      </c>
      <c r="R407">
        <v>93.5</v>
      </c>
      <c r="S407">
        <v>88.8</v>
      </c>
      <c r="T407">
        <v>88.8</v>
      </c>
      <c r="U407">
        <v>88.8</v>
      </c>
      <c r="CC407">
        <v>90.8</v>
      </c>
      <c r="CD407">
        <v>91.3</v>
      </c>
      <c r="CE407">
        <v>89.3</v>
      </c>
      <c r="CN407">
        <v>94.2</v>
      </c>
      <c r="CQ407">
        <v>90</v>
      </c>
      <c r="CU407">
        <v>91.3</v>
      </c>
      <c r="CV407">
        <v>92.1</v>
      </c>
      <c r="CW407">
        <v>89.5</v>
      </c>
      <c r="CX407">
        <v>87.4</v>
      </c>
      <c r="DF407">
        <v>92.8</v>
      </c>
      <c r="DG407">
        <v>94.2</v>
      </c>
      <c r="DI407">
        <v>115.5</v>
      </c>
      <c r="DJ407">
        <v>93.3</v>
      </c>
      <c r="DK407">
        <v>98.1</v>
      </c>
      <c r="DL407">
        <v>58.7</v>
      </c>
      <c r="DO407">
        <v>93.1</v>
      </c>
      <c r="DR407">
        <v>87.4</v>
      </c>
      <c r="DS407">
        <v>88.8</v>
      </c>
      <c r="DT407">
        <v>86.6</v>
      </c>
      <c r="DU407">
        <v>91.1</v>
      </c>
      <c r="DV407">
        <v>92.8</v>
      </c>
      <c r="DW407">
        <v>89.4</v>
      </c>
      <c r="DX407">
        <v>94.4</v>
      </c>
      <c r="DY407">
        <v>120.9</v>
      </c>
      <c r="DZ407">
        <v>89.5</v>
      </c>
      <c r="EA407">
        <v>102.2</v>
      </c>
      <c r="EB407">
        <v>113.9</v>
      </c>
      <c r="EC407">
        <v>88.6</v>
      </c>
      <c r="ED407">
        <v>95.7</v>
      </c>
      <c r="EE407">
        <v>96.3</v>
      </c>
      <c r="EF407">
        <v>91.5</v>
      </c>
      <c r="EG407">
        <v>19.899999999999999</v>
      </c>
      <c r="EI407">
        <v>24.7</v>
      </c>
      <c r="EY407">
        <v>91.4</v>
      </c>
      <c r="EZ407">
        <v>116.9</v>
      </c>
      <c r="FA407">
        <v>87.3</v>
      </c>
      <c r="FB407">
        <v>93.8</v>
      </c>
      <c r="FC407">
        <v>92.1</v>
      </c>
      <c r="FF407">
        <v>87.4</v>
      </c>
      <c r="FH407">
        <v>115</v>
      </c>
      <c r="FI407">
        <v>95.1</v>
      </c>
      <c r="FJ407">
        <v>118.2</v>
      </c>
    </row>
    <row r="408" spans="1:166" x14ac:dyDescent="0.25">
      <c r="A408" s="1">
        <v>29526</v>
      </c>
      <c r="E408">
        <v>96.5</v>
      </c>
      <c r="F408">
        <v>100.2</v>
      </c>
      <c r="G408">
        <v>96.2</v>
      </c>
      <c r="K408">
        <v>89.1</v>
      </c>
      <c r="O408">
        <v>90.1</v>
      </c>
      <c r="P408">
        <v>90.5</v>
      </c>
      <c r="Q408">
        <v>88.1</v>
      </c>
      <c r="R408">
        <v>93.7</v>
      </c>
      <c r="S408">
        <v>89.3</v>
      </c>
      <c r="T408">
        <v>89.6</v>
      </c>
      <c r="U408">
        <v>89.2</v>
      </c>
      <c r="CC408">
        <v>91.4</v>
      </c>
      <c r="CD408">
        <v>91.8</v>
      </c>
      <c r="CE408">
        <v>89.9</v>
      </c>
      <c r="CN408">
        <v>95</v>
      </c>
      <c r="CQ408">
        <v>90.6</v>
      </c>
      <c r="CU408">
        <v>92</v>
      </c>
      <c r="CV408">
        <v>92.5</v>
      </c>
      <c r="CW408">
        <v>90.2</v>
      </c>
      <c r="CX408">
        <v>88.3</v>
      </c>
      <c r="DF408">
        <v>93.5</v>
      </c>
      <c r="DG408">
        <v>94.9</v>
      </c>
      <c r="DI408">
        <v>117.5</v>
      </c>
      <c r="DJ408">
        <v>94.2</v>
      </c>
      <c r="DK408">
        <v>98.5</v>
      </c>
      <c r="DL408">
        <v>58.7</v>
      </c>
      <c r="DO408">
        <v>93.9</v>
      </c>
      <c r="DR408">
        <v>88.9</v>
      </c>
      <c r="DS408">
        <v>90</v>
      </c>
      <c r="DT408">
        <v>88.3</v>
      </c>
      <c r="DU408">
        <v>91.3</v>
      </c>
      <c r="DV408">
        <v>93.8</v>
      </c>
      <c r="DW408">
        <v>90.1</v>
      </c>
      <c r="DX408">
        <v>95.6</v>
      </c>
      <c r="DY408">
        <v>123.9</v>
      </c>
      <c r="DZ408">
        <v>90.3</v>
      </c>
      <c r="EA408">
        <v>103.5</v>
      </c>
      <c r="EB408">
        <v>114.6</v>
      </c>
      <c r="EC408">
        <v>90.6</v>
      </c>
      <c r="ED408">
        <v>98</v>
      </c>
      <c r="EE408">
        <v>98.6</v>
      </c>
      <c r="EF408">
        <v>92.1</v>
      </c>
      <c r="EG408">
        <v>19.899999999999999</v>
      </c>
      <c r="EI408">
        <v>24.7</v>
      </c>
      <c r="EY408">
        <v>92.1</v>
      </c>
      <c r="EZ408">
        <v>119.3</v>
      </c>
      <c r="FA408">
        <v>88.8</v>
      </c>
      <c r="FB408">
        <v>94.4</v>
      </c>
      <c r="FC408">
        <v>92.6</v>
      </c>
      <c r="FF408">
        <v>89.4</v>
      </c>
      <c r="FH408">
        <v>115.8</v>
      </c>
      <c r="FI408">
        <v>97.5</v>
      </c>
      <c r="FJ408">
        <v>119.8</v>
      </c>
    </row>
    <row r="409" spans="1:166" x14ac:dyDescent="0.25">
      <c r="A409" s="1">
        <v>29556</v>
      </c>
      <c r="E409">
        <v>96.6</v>
      </c>
      <c r="F409">
        <v>101.7</v>
      </c>
      <c r="G409">
        <v>96.2</v>
      </c>
      <c r="K409">
        <v>90.6</v>
      </c>
      <c r="O409">
        <v>90.4</v>
      </c>
      <c r="P409">
        <v>90.8</v>
      </c>
      <c r="Q409">
        <v>88.7</v>
      </c>
      <c r="R409">
        <v>93.7</v>
      </c>
      <c r="S409">
        <v>89.7</v>
      </c>
      <c r="T409">
        <v>90.1</v>
      </c>
      <c r="U409">
        <v>89.5</v>
      </c>
      <c r="CC409">
        <v>91.8</v>
      </c>
      <c r="CD409">
        <v>92</v>
      </c>
      <c r="CE409">
        <v>90.4</v>
      </c>
      <c r="CN409">
        <v>95.8</v>
      </c>
      <c r="CQ409">
        <v>91.2</v>
      </c>
      <c r="CU409">
        <v>92.4</v>
      </c>
      <c r="CV409">
        <v>92.7</v>
      </c>
      <c r="CW409">
        <v>90.7</v>
      </c>
      <c r="CX409">
        <v>89.3</v>
      </c>
      <c r="DF409">
        <v>94.4</v>
      </c>
      <c r="DG409">
        <v>95.5</v>
      </c>
      <c r="DI409">
        <v>110.3</v>
      </c>
      <c r="DJ409">
        <v>95.1</v>
      </c>
      <c r="DK409">
        <v>98.5</v>
      </c>
      <c r="DL409">
        <v>58.7</v>
      </c>
      <c r="DO409">
        <v>94.8</v>
      </c>
      <c r="DR409">
        <v>91.5</v>
      </c>
      <c r="DS409">
        <v>92.3</v>
      </c>
      <c r="DT409">
        <v>91</v>
      </c>
      <c r="DU409">
        <v>91.9</v>
      </c>
      <c r="DV409">
        <v>93.8</v>
      </c>
      <c r="DW409">
        <v>90.4</v>
      </c>
      <c r="DX409">
        <v>95.4</v>
      </c>
      <c r="DY409">
        <v>119.5</v>
      </c>
      <c r="DZ409">
        <v>90.9</v>
      </c>
      <c r="EA409">
        <v>102.7</v>
      </c>
      <c r="EB409">
        <v>111.7</v>
      </c>
      <c r="EC409">
        <v>92.3</v>
      </c>
      <c r="ED409">
        <v>100.2</v>
      </c>
      <c r="EE409">
        <v>100.9</v>
      </c>
      <c r="EF409">
        <v>92.7</v>
      </c>
      <c r="EG409">
        <v>19.899999999999999</v>
      </c>
      <c r="EI409">
        <v>24.7</v>
      </c>
      <c r="EY409">
        <v>93.4</v>
      </c>
      <c r="EZ409">
        <v>112.6</v>
      </c>
      <c r="FA409">
        <v>91.5</v>
      </c>
      <c r="FB409">
        <v>95</v>
      </c>
      <c r="FC409">
        <v>93.7</v>
      </c>
      <c r="FF409">
        <v>90.8</v>
      </c>
      <c r="FH409">
        <v>113.5</v>
      </c>
      <c r="FI409">
        <v>99.7</v>
      </c>
      <c r="FJ409">
        <v>119.3</v>
      </c>
    </row>
    <row r="410" spans="1:166" x14ac:dyDescent="0.25">
      <c r="A410" s="1">
        <v>29587</v>
      </c>
      <c r="E410">
        <v>96.8</v>
      </c>
      <c r="F410">
        <v>99.9</v>
      </c>
      <c r="G410">
        <v>96.5</v>
      </c>
      <c r="K410">
        <v>93</v>
      </c>
      <c r="O410">
        <v>91.4</v>
      </c>
      <c r="P410">
        <v>91.7</v>
      </c>
      <c r="Q410">
        <v>90.2</v>
      </c>
      <c r="R410">
        <v>93.9</v>
      </c>
      <c r="S410">
        <v>90.8</v>
      </c>
      <c r="T410">
        <v>91.1</v>
      </c>
      <c r="U410">
        <v>90.6</v>
      </c>
      <c r="CC410">
        <v>92.8</v>
      </c>
      <c r="CD410">
        <v>92.8</v>
      </c>
      <c r="CE410">
        <v>91.7</v>
      </c>
      <c r="CN410">
        <v>97</v>
      </c>
      <c r="CQ410">
        <v>92.5</v>
      </c>
      <c r="CU410">
        <v>93.3</v>
      </c>
      <c r="CV410">
        <v>93.4</v>
      </c>
      <c r="CW410">
        <v>92</v>
      </c>
      <c r="CX410">
        <v>91</v>
      </c>
      <c r="DF410">
        <v>95.6</v>
      </c>
      <c r="DG410">
        <v>96.3</v>
      </c>
      <c r="DI410">
        <v>110.8</v>
      </c>
      <c r="DJ410">
        <v>96.7</v>
      </c>
      <c r="DK410">
        <v>98.6</v>
      </c>
      <c r="DL410">
        <v>58.7</v>
      </c>
      <c r="DO410">
        <v>95.4</v>
      </c>
      <c r="DR410">
        <v>94</v>
      </c>
      <c r="DS410">
        <v>95.1</v>
      </c>
      <c r="DT410">
        <v>93.3</v>
      </c>
      <c r="DU410">
        <v>93</v>
      </c>
      <c r="DV410">
        <v>94.6</v>
      </c>
      <c r="DW410">
        <v>91.4</v>
      </c>
      <c r="DX410">
        <v>96.1</v>
      </c>
      <c r="DY410">
        <v>120.3</v>
      </c>
      <c r="DZ410">
        <v>91.6</v>
      </c>
      <c r="EA410">
        <v>103.4</v>
      </c>
      <c r="EB410">
        <v>111.1</v>
      </c>
      <c r="EC410">
        <v>94.4</v>
      </c>
      <c r="ED410">
        <v>102.9</v>
      </c>
      <c r="EE410">
        <v>103.8</v>
      </c>
      <c r="EF410">
        <v>94</v>
      </c>
      <c r="EG410">
        <v>19.899999999999999</v>
      </c>
      <c r="EI410">
        <v>24.7</v>
      </c>
      <c r="EY410">
        <v>94.6</v>
      </c>
      <c r="EZ410">
        <v>113.3</v>
      </c>
      <c r="FA410">
        <v>94</v>
      </c>
      <c r="FB410">
        <v>95.9</v>
      </c>
      <c r="FC410">
        <v>94.7</v>
      </c>
      <c r="FF410">
        <v>93.4</v>
      </c>
      <c r="FH410">
        <v>111.8</v>
      </c>
      <c r="FI410">
        <v>103.4</v>
      </c>
      <c r="FJ410">
        <v>113.3</v>
      </c>
    </row>
    <row r="411" spans="1:166" x14ac:dyDescent="0.25">
      <c r="A411" s="1">
        <v>29618</v>
      </c>
      <c r="E411">
        <v>96.5</v>
      </c>
      <c r="F411">
        <v>100.9</v>
      </c>
      <c r="G411">
        <v>96.2</v>
      </c>
      <c r="K411">
        <v>96.8</v>
      </c>
      <c r="O411">
        <v>92</v>
      </c>
      <c r="P411">
        <v>92.2</v>
      </c>
      <c r="Q411">
        <v>90.6</v>
      </c>
      <c r="R411">
        <v>94.4</v>
      </c>
      <c r="S411">
        <v>91.7</v>
      </c>
      <c r="T411">
        <v>92.1</v>
      </c>
      <c r="U411">
        <v>91.5</v>
      </c>
      <c r="CC411">
        <v>93.6</v>
      </c>
      <c r="CD411">
        <v>93.2</v>
      </c>
      <c r="CE411">
        <v>92.7</v>
      </c>
      <c r="CN411">
        <v>96.9</v>
      </c>
      <c r="CQ411">
        <v>93.6</v>
      </c>
      <c r="CU411">
        <v>94.1</v>
      </c>
      <c r="CV411">
        <v>93.6</v>
      </c>
      <c r="CW411">
        <v>93.1</v>
      </c>
      <c r="CX411">
        <v>92.5</v>
      </c>
      <c r="DF411">
        <v>96.1</v>
      </c>
      <c r="DG411">
        <v>96.5</v>
      </c>
      <c r="DI411">
        <v>107.7</v>
      </c>
      <c r="DJ411">
        <v>97.5</v>
      </c>
      <c r="DK411">
        <v>97.7</v>
      </c>
      <c r="DL411">
        <v>58.7</v>
      </c>
      <c r="DO411">
        <v>95.2</v>
      </c>
      <c r="DR411">
        <v>96.7</v>
      </c>
      <c r="DS411">
        <v>97.5</v>
      </c>
      <c r="DT411">
        <v>96.3</v>
      </c>
      <c r="DU411">
        <v>93.9</v>
      </c>
      <c r="DV411">
        <v>94.6</v>
      </c>
      <c r="DW411">
        <v>92.2</v>
      </c>
      <c r="DX411">
        <v>95.8</v>
      </c>
      <c r="DY411">
        <v>114.7</v>
      </c>
      <c r="DZ411">
        <v>92.3</v>
      </c>
      <c r="EA411">
        <v>104.2</v>
      </c>
      <c r="EB411">
        <v>107.6</v>
      </c>
      <c r="EC411">
        <v>100.1</v>
      </c>
      <c r="ED411">
        <v>110.2</v>
      </c>
      <c r="EE411">
        <v>111.6</v>
      </c>
      <c r="EF411">
        <v>94.5</v>
      </c>
      <c r="EG411">
        <v>19.899999999999999</v>
      </c>
      <c r="EI411">
        <v>24.7</v>
      </c>
      <c r="EY411">
        <v>95.3</v>
      </c>
      <c r="EZ411">
        <v>109.7</v>
      </c>
      <c r="FA411">
        <v>96.7</v>
      </c>
      <c r="FB411">
        <v>96</v>
      </c>
      <c r="FC411">
        <v>94.9</v>
      </c>
      <c r="FF411">
        <v>99.7</v>
      </c>
      <c r="FH411">
        <v>107.5</v>
      </c>
      <c r="FI411">
        <v>112.3</v>
      </c>
      <c r="FJ411">
        <v>106.2</v>
      </c>
    </row>
    <row r="412" spans="1:166" x14ac:dyDescent="0.25">
      <c r="A412" s="1">
        <v>29646</v>
      </c>
      <c r="E412">
        <v>97.2</v>
      </c>
      <c r="F412">
        <v>107.7</v>
      </c>
      <c r="G412">
        <v>96.3</v>
      </c>
      <c r="K412">
        <v>101.5</v>
      </c>
      <c r="O412">
        <v>92.6</v>
      </c>
      <c r="P412">
        <v>92.8</v>
      </c>
      <c r="Q412">
        <v>91.4</v>
      </c>
      <c r="R412">
        <v>94.6</v>
      </c>
      <c r="S412">
        <v>92.4</v>
      </c>
      <c r="T412">
        <v>92.8</v>
      </c>
      <c r="U412">
        <v>92.1</v>
      </c>
      <c r="CC412">
        <v>94.7</v>
      </c>
      <c r="CD412">
        <v>93.8</v>
      </c>
      <c r="CE412">
        <v>94</v>
      </c>
      <c r="CN412">
        <v>97.6</v>
      </c>
      <c r="CQ412">
        <v>95</v>
      </c>
      <c r="CU412">
        <v>95.3</v>
      </c>
      <c r="CV412">
        <v>94.3</v>
      </c>
      <c r="CW412">
        <v>94.6</v>
      </c>
      <c r="CX412">
        <v>94.6</v>
      </c>
      <c r="DF412">
        <v>97.1</v>
      </c>
      <c r="DG412">
        <v>97.1</v>
      </c>
      <c r="DI412">
        <v>105.5</v>
      </c>
      <c r="DJ412">
        <v>98.2</v>
      </c>
      <c r="DK412">
        <v>98.7</v>
      </c>
      <c r="DL412">
        <v>58.7</v>
      </c>
      <c r="DO412">
        <v>96</v>
      </c>
      <c r="DR412">
        <v>100.6</v>
      </c>
      <c r="DS412">
        <v>100.5</v>
      </c>
      <c r="DT412">
        <v>100.7</v>
      </c>
      <c r="DU412">
        <v>94.5</v>
      </c>
      <c r="DV412">
        <v>95.1</v>
      </c>
      <c r="DW412">
        <v>92.8</v>
      </c>
      <c r="DX412">
        <v>96.2</v>
      </c>
      <c r="DY412">
        <v>113</v>
      </c>
      <c r="DZ412">
        <v>93</v>
      </c>
      <c r="EA412">
        <v>103.8</v>
      </c>
      <c r="EB412">
        <v>106</v>
      </c>
      <c r="EC412">
        <v>101.1</v>
      </c>
      <c r="ED412">
        <v>111.5</v>
      </c>
      <c r="EE412">
        <v>112.8</v>
      </c>
      <c r="EF412">
        <v>95.2</v>
      </c>
      <c r="EG412">
        <v>19.899999999999999</v>
      </c>
      <c r="EI412">
        <v>24.7</v>
      </c>
      <c r="EY412">
        <v>96.5</v>
      </c>
      <c r="EZ412">
        <v>107.6</v>
      </c>
      <c r="FA412">
        <v>100.8</v>
      </c>
      <c r="FB412">
        <v>96.4</v>
      </c>
      <c r="FC412">
        <v>95.6</v>
      </c>
      <c r="FF412">
        <v>100.8</v>
      </c>
      <c r="FH412">
        <v>106.8</v>
      </c>
      <c r="FI412">
        <v>113.7</v>
      </c>
      <c r="FJ412">
        <v>108.9</v>
      </c>
    </row>
    <row r="413" spans="1:166" x14ac:dyDescent="0.25">
      <c r="A413" s="1">
        <v>29677</v>
      </c>
      <c r="E413">
        <v>97.2</v>
      </c>
      <c r="F413">
        <v>106.4</v>
      </c>
      <c r="G413">
        <v>96.3</v>
      </c>
      <c r="K413">
        <v>105.6</v>
      </c>
      <c r="O413">
        <v>93.5</v>
      </c>
      <c r="P413">
        <v>93.6</v>
      </c>
      <c r="Q413">
        <v>92.2</v>
      </c>
      <c r="R413">
        <v>95.5</v>
      </c>
      <c r="S413">
        <v>93.1</v>
      </c>
      <c r="T413">
        <v>93.4</v>
      </c>
      <c r="U413">
        <v>93</v>
      </c>
      <c r="CC413">
        <v>95.7</v>
      </c>
      <c r="CD413">
        <v>94.4</v>
      </c>
      <c r="CE413">
        <v>95.3</v>
      </c>
      <c r="CN413">
        <v>98.4</v>
      </c>
      <c r="CQ413">
        <v>96.3</v>
      </c>
      <c r="CU413">
        <v>96.4</v>
      </c>
      <c r="CV413">
        <v>94.8</v>
      </c>
      <c r="CW413">
        <v>96.1</v>
      </c>
      <c r="CX413">
        <v>96.4</v>
      </c>
      <c r="DF413">
        <v>98.3</v>
      </c>
      <c r="DG413">
        <v>97.8</v>
      </c>
      <c r="DI413">
        <v>103.8</v>
      </c>
      <c r="DJ413">
        <v>99.3</v>
      </c>
      <c r="DK413">
        <v>99.8</v>
      </c>
      <c r="DL413">
        <v>58.7</v>
      </c>
      <c r="DO413">
        <v>97.6</v>
      </c>
      <c r="DR413">
        <v>103.1</v>
      </c>
      <c r="DS413">
        <v>102.2</v>
      </c>
      <c r="DT413">
        <v>103.8</v>
      </c>
      <c r="DU413">
        <v>95.4</v>
      </c>
      <c r="DV413">
        <v>96.2</v>
      </c>
      <c r="DW413">
        <v>94.1</v>
      </c>
      <c r="DX413">
        <v>97.3</v>
      </c>
      <c r="DY413">
        <v>117.3</v>
      </c>
      <c r="DZ413">
        <v>93.7</v>
      </c>
      <c r="EA413">
        <v>104.2</v>
      </c>
      <c r="EB413">
        <v>105.6</v>
      </c>
      <c r="EC413">
        <v>102.4</v>
      </c>
      <c r="ED413">
        <v>112.8</v>
      </c>
      <c r="EE413">
        <v>114.1</v>
      </c>
      <c r="EF413">
        <v>96</v>
      </c>
      <c r="EG413">
        <v>19.899999999999999</v>
      </c>
      <c r="EI413">
        <v>24.7</v>
      </c>
      <c r="EY413">
        <v>97.8</v>
      </c>
      <c r="EZ413">
        <v>107.3</v>
      </c>
      <c r="FA413">
        <v>103.3</v>
      </c>
      <c r="FB413">
        <v>97.3</v>
      </c>
      <c r="FC413">
        <v>96.6</v>
      </c>
      <c r="FF413">
        <v>102.1</v>
      </c>
      <c r="FH413">
        <v>107.1</v>
      </c>
      <c r="FI413">
        <v>115.1</v>
      </c>
      <c r="FJ413">
        <v>111.9</v>
      </c>
    </row>
    <row r="414" spans="1:166" x14ac:dyDescent="0.25">
      <c r="A414" s="1">
        <v>29707</v>
      </c>
      <c r="E414">
        <v>97.4</v>
      </c>
      <c r="F414">
        <v>103.1</v>
      </c>
      <c r="G414">
        <v>96.9</v>
      </c>
      <c r="K414">
        <v>104.2</v>
      </c>
      <c r="O414">
        <v>94</v>
      </c>
      <c r="P414">
        <v>94.2</v>
      </c>
      <c r="Q414">
        <v>92.7</v>
      </c>
      <c r="R414">
        <v>96.2</v>
      </c>
      <c r="S414">
        <v>93.8</v>
      </c>
      <c r="T414">
        <v>94.1</v>
      </c>
      <c r="U414">
        <v>93.6</v>
      </c>
      <c r="CC414">
        <v>96</v>
      </c>
      <c r="CD414">
        <v>94.9</v>
      </c>
      <c r="CE414">
        <v>95.6</v>
      </c>
      <c r="CN414">
        <v>98.7</v>
      </c>
      <c r="CQ414">
        <v>96.6</v>
      </c>
      <c r="CU414">
        <v>96.6</v>
      </c>
      <c r="CV414">
        <v>95.2</v>
      </c>
      <c r="CW414">
        <v>96.2</v>
      </c>
      <c r="CX414">
        <v>96.2</v>
      </c>
      <c r="DF414">
        <v>98.7</v>
      </c>
      <c r="DG414">
        <v>98.2</v>
      </c>
      <c r="DI414">
        <v>101.7</v>
      </c>
      <c r="DJ414">
        <v>100.1</v>
      </c>
      <c r="DK414">
        <v>100.5</v>
      </c>
      <c r="DL414">
        <v>58.7</v>
      </c>
      <c r="DO414">
        <v>97.9</v>
      </c>
      <c r="DR414">
        <v>103.3</v>
      </c>
      <c r="DS414">
        <v>102.7</v>
      </c>
      <c r="DT414">
        <v>103.7</v>
      </c>
      <c r="DU414">
        <v>96.2</v>
      </c>
      <c r="DV414">
        <v>97</v>
      </c>
      <c r="DW414">
        <v>94.5</v>
      </c>
      <c r="DX414">
        <v>98.1</v>
      </c>
      <c r="DY414">
        <v>118.4</v>
      </c>
      <c r="DZ414">
        <v>94.2</v>
      </c>
      <c r="EA414">
        <v>103.8</v>
      </c>
      <c r="EB414">
        <v>103.8</v>
      </c>
      <c r="EC414">
        <v>103.7</v>
      </c>
      <c r="ED414">
        <v>113.3</v>
      </c>
      <c r="EE414">
        <v>114.7</v>
      </c>
      <c r="EF414">
        <v>96.3</v>
      </c>
      <c r="EG414">
        <v>19.899999999999999</v>
      </c>
      <c r="EI414">
        <v>24.7</v>
      </c>
      <c r="EY414">
        <v>98.3</v>
      </c>
      <c r="EZ414">
        <v>106</v>
      </c>
      <c r="FA414">
        <v>102.8</v>
      </c>
      <c r="FB414">
        <v>97.8</v>
      </c>
      <c r="FC414">
        <v>97.1</v>
      </c>
      <c r="FF414">
        <v>103.6</v>
      </c>
      <c r="FH414">
        <v>106</v>
      </c>
      <c r="FI414">
        <v>116.3</v>
      </c>
      <c r="FJ414">
        <v>113.7</v>
      </c>
    </row>
    <row r="415" spans="1:166" x14ac:dyDescent="0.25">
      <c r="A415" s="1">
        <v>29738</v>
      </c>
      <c r="E415">
        <v>98</v>
      </c>
      <c r="F415">
        <v>103.8</v>
      </c>
      <c r="G415">
        <v>97.4</v>
      </c>
      <c r="K415">
        <v>104</v>
      </c>
      <c r="O415">
        <v>94.6</v>
      </c>
      <c r="P415">
        <v>94.6</v>
      </c>
      <c r="Q415">
        <v>93.2</v>
      </c>
      <c r="R415">
        <v>96.6</v>
      </c>
      <c r="S415">
        <v>94.4</v>
      </c>
      <c r="T415">
        <v>94.7</v>
      </c>
      <c r="U415">
        <v>94.3</v>
      </c>
      <c r="CC415">
        <v>96.5</v>
      </c>
      <c r="CD415">
        <v>95.4</v>
      </c>
      <c r="CE415">
        <v>96</v>
      </c>
      <c r="CN415">
        <v>99</v>
      </c>
      <c r="CQ415">
        <v>97.2</v>
      </c>
      <c r="CU415">
        <v>97</v>
      </c>
      <c r="CV415">
        <v>95.7</v>
      </c>
      <c r="CW415">
        <v>96.6</v>
      </c>
      <c r="CX415">
        <v>96.5</v>
      </c>
      <c r="DF415">
        <v>99</v>
      </c>
      <c r="DG415">
        <v>98.7</v>
      </c>
      <c r="DI415">
        <v>103</v>
      </c>
      <c r="DJ415">
        <v>100.8</v>
      </c>
      <c r="DK415">
        <v>100.7</v>
      </c>
      <c r="DL415">
        <v>58.7</v>
      </c>
      <c r="DO415">
        <v>98.4</v>
      </c>
      <c r="DR415">
        <v>102.4</v>
      </c>
      <c r="DS415">
        <v>101.6</v>
      </c>
      <c r="DT415">
        <v>103</v>
      </c>
      <c r="DU415">
        <v>96.8</v>
      </c>
      <c r="DV415">
        <v>97.4</v>
      </c>
      <c r="DW415">
        <v>95</v>
      </c>
      <c r="DX415">
        <v>98.4</v>
      </c>
      <c r="DY415">
        <v>115.1</v>
      </c>
      <c r="DZ415">
        <v>95.3</v>
      </c>
      <c r="EA415">
        <v>104.9</v>
      </c>
      <c r="EB415">
        <v>105.8</v>
      </c>
      <c r="EC415">
        <v>103.8</v>
      </c>
      <c r="ED415">
        <v>112.3</v>
      </c>
      <c r="EE415">
        <v>113.6</v>
      </c>
      <c r="EF415">
        <v>96.7</v>
      </c>
      <c r="EG415">
        <v>19.899999999999999</v>
      </c>
      <c r="EI415">
        <v>24.7</v>
      </c>
      <c r="EY415">
        <v>98.6</v>
      </c>
      <c r="EZ415">
        <v>106.2</v>
      </c>
      <c r="FA415">
        <v>101.9</v>
      </c>
      <c r="FB415">
        <v>98.4</v>
      </c>
      <c r="FC415">
        <v>97.7</v>
      </c>
      <c r="FF415">
        <v>103.7</v>
      </c>
      <c r="FH415">
        <v>107.9</v>
      </c>
      <c r="FI415">
        <v>114.7</v>
      </c>
      <c r="FJ415">
        <v>115.5</v>
      </c>
    </row>
    <row r="416" spans="1:166" x14ac:dyDescent="0.25">
      <c r="A416" s="1">
        <v>29768</v>
      </c>
      <c r="E416">
        <v>99</v>
      </c>
      <c r="F416">
        <v>105.7</v>
      </c>
      <c r="G416">
        <v>98.4</v>
      </c>
      <c r="K416">
        <v>102.7</v>
      </c>
      <c r="O416">
        <v>94.8</v>
      </c>
      <c r="P416">
        <v>94.7</v>
      </c>
      <c r="Q416">
        <v>93.4</v>
      </c>
      <c r="R416">
        <v>96.4</v>
      </c>
      <c r="S416">
        <v>95</v>
      </c>
      <c r="T416">
        <v>95.4</v>
      </c>
      <c r="U416">
        <v>94.8</v>
      </c>
      <c r="CC416">
        <v>96.7</v>
      </c>
      <c r="CD416">
        <v>95.8</v>
      </c>
      <c r="CE416">
        <v>96</v>
      </c>
      <c r="CN416">
        <v>99.2</v>
      </c>
      <c r="CQ416">
        <v>97.4</v>
      </c>
      <c r="CU416">
        <v>97.1</v>
      </c>
      <c r="CV416">
        <v>96.1</v>
      </c>
      <c r="CW416">
        <v>96.4</v>
      </c>
      <c r="CX416">
        <v>96.3</v>
      </c>
      <c r="DF416">
        <v>99.2</v>
      </c>
      <c r="DG416">
        <v>99.4</v>
      </c>
      <c r="DI416">
        <v>101.1</v>
      </c>
      <c r="DJ416">
        <v>101.6</v>
      </c>
      <c r="DK416">
        <v>101.7</v>
      </c>
      <c r="DL416">
        <v>58.7</v>
      </c>
      <c r="DO416">
        <v>98.7</v>
      </c>
      <c r="DR416">
        <v>100.9</v>
      </c>
      <c r="DS416">
        <v>99.8</v>
      </c>
      <c r="DT416">
        <v>101.6</v>
      </c>
      <c r="DU416">
        <v>97.5</v>
      </c>
      <c r="DV416">
        <v>97.8</v>
      </c>
      <c r="DW416">
        <v>95.7</v>
      </c>
      <c r="DX416">
        <v>98.7</v>
      </c>
      <c r="DY416">
        <v>112.5</v>
      </c>
      <c r="DZ416">
        <v>96.3</v>
      </c>
      <c r="EA416">
        <v>105</v>
      </c>
      <c r="EB416">
        <v>105.6</v>
      </c>
      <c r="EC416">
        <v>104</v>
      </c>
      <c r="ED416">
        <v>111.4</v>
      </c>
      <c r="EE416">
        <v>112.6</v>
      </c>
      <c r="EF416">
        <v>97</v>
      </c>
      <c r="EG416">
        <v>19.899999999999999</v>
      </c>
      <c r="EI416">
        <v>24.7</v>
      </c>
      <c r="EY416">
        <v>98.9</v>
      </c>
      <c r="EZ416">
        <v>104.1</v>
      </c>
      <c r="FA416">
        <v>100.8</v>
      </c>
      <c r="FB416">
        <v>98.9</v>
      </c>
      <c r="FC416">
        <v>98.4</v>
      </c>
      <c r="FF416">
        <v>103.8</v>
      </c>
      <c r="FH416">
        <v>108</v>
      </c>
      <c r="FI416">
        <v>113.5</v>
      </c>
      <c r="FJ416">
        <v>116.4</v>
      </c>
    </row>
    <row r="417" spans="1:166" x14ac:dyDescent="0.25">
      <c r="A417" s="1">
        <v>29799</v>
      </c>
      <c r="E417">
        <v>98.9</v>
      </c>
      <c r="F417">
        <v>103.3</v>
      </c>
      <c r="G417">
        <v>98.5</v>
      </c>
      <c r="K417">
        <v>101.1</v>
      </c>
      <c r="O417">
        <v>95.3</v>
      </c>
      <c r="P417">
        <v>95.2</v>
      </c>
      <c r="Q417">
        <v>94.2</v>
      </c>
      <c r="R417">
        <v>96.7</v>
      </c>
      <c r="S417">
        <v>95.4</v>
      </c>
      <c r="T417">
        <v>95.9</v>
      </c>
      <c r="U417">
        <v>95.2</v>
      </c>
      <c r="CC417">
        <v>96.8</v>
      </c>
      <c r="CD417">
        <v>96.2</v>
      </c>
      <c r="CE417">
        <v>96.2</v>
      </c>
      <c r="CN417">
        <v>99.5</v>
      </c>
      <c r="CQ417">
        <v>97.7</v>
      </c>
      <c r="CU417">
        <v>97.1</v>
      </c>
      <c r="CV417">
        <v>96.5</v>
      </c>
      <c r="CW417">
        <v>96.4</v>
      </c>
      <c r="CX417">
        <v>96.3</v>
      </c>
      <c r="DF417">
        <v>99.7</v>
      </c>
      <c r="DG417">
        <v>100</v>
      </c>
      <c r="DI417">
        <v>101.5</v>
      </c>
      <c r="DJ417">
        <v>102.1</v>
      </c>
      <c r="DK417">
        <v>102.2</v>
      </c>
      <c r="DL417">
        <v>58.7</v>
      </c>
      <c r="DO417">
        <v>98.8</v>
      </c>
      <c r="DR417">
        <v>101.6</v>
      </c>
      <c r="DS417">
        <v>101.1</v>
      </c>
      <c r="DT417">
        <v>101.9</v>
      </c>
      <c r="DU417">
        <v>98.3</v>
      </c>
      <c r="DV417">
        <v>97.9</v>
      </c>
      <c r="DW417">
        <v>96.3</v>
      </c>
      <c r="DX417">
        <v>98.7</v>
      </c>
      <c r="DY417">
        <v>111.3</v>
      </c>
      <c r="DZ417">
        <v>96.6</v>
      </c>
      <c r="EA417">
        <v>104</v>
      </c>
      <c r="EB417">
        <v>104.6</v>
      </c>
      <c r="EC417">
        <v>103.1</v>
      </c>
      <c r="ED417">
        <v>110.8</v>
      </c>
      <c r="EE417">
        <v>112.1</v>
      </c>
      <c r="EF417">
        <v>97.4</v>
      </c>
      <c r="EG417">
        <v>19.899999999999999</v>
      </c>
      <c r="EI417">
        <v>24.7</v>
      </c>
      <c r="EY417">
        <v>99.5</v>
      </c>
      <c r="EZ417">
        <v>103.9</v>
      </c>
      <c r="FA417">
        <v>101.6</v>
      </c>
      <c r="FB417">
        <v>99.3</v>
      </c>
      <c r="FC417">
        <v>98.9</v>
      </c>
      <c r="FF417">
        <v>103.2</v>
      </c>
      <c r="FH417">
        <v>107</v>
      </c>
      <c r="FI417">
        <v>113.2</v>
      </c>
      <c r="FJ417">
        <v>115.5</v>
      </c>
    </row>
    <row r="418" spans="1:166" x14ac:dyDescent="0.25">
      <c r="A418" s="1">
        <v>29830</v>
      </c>
      <c r="E418">
        <v>98.7</v>
      </c>
      <c r="F418">
        <v>103.8</v>
      </c>
      <c r="G418">
        <v>98.2</v>
      </c>
      <c r="K418">
        <v>101.9</v>
      </c>
      <c r="O418">
        <v>95.9</v>
      </c>
      <c r="P418">
        <v>95.9</v>
      </c>
      <c r="Q418">
        <v>94.8</v>
      </c>
      <c r="R418">
        <v>97.2</v>
      </c>
      <c r="S418">
        <v>96.1</v>
      </c>
      <c r="T418">
        <v>96.5</v>
      </c>
      <c r="U418">
        <v>95.8</v>
      </c>
      <c r="CC418">
        <v>97.2</v>
      </c>
      <c r="CD418">
        <v>96.6</v>
      </c>
      <c r="CE418">
        <v>96.8</v>
      </c>
      <c r="CN418">
        <v>99.5</v>
      </c>
      <c r="CQ418">
        <v>98.2</v>
      </c>
      <c r="CU418">
        <v>97.5</v>
      </c>
      <c r="CV418">
        <v>96.8</v>
      </c>
      <c r="CW418">
        <v>97.1</v>
      </c>
      <c r="CX418">
        <v>97</v>
      </c>
      <c r="DF418">
        <v>99.7</v>
      </c>
      <c r="DG418">
        <v>100.1</v>
      </c>
      <c r="DI418">
        <v>98.8</v>
      </c>
      <c r="DJ418">
        <v>102.5</v>
      </c>
      <c r="DK418">
        <v>102.4</v>
      </c>
      <c r="DL418">
        <v>58.7</v>
      </c>
      <c r="DO418">
        <v>98.8</v>
      </c>
      <c r="DR418">
        <v>101.2</v>
      </c>
      <c r="DS418">
        <v>100.3</v>
      </c>
      <c r="DT418">
        <v>101.8</v>
      </c>
      <c r="DU418">
        <v>98.5</v>
      </c>
      <c r="DV418">
        <v>97.9</v>
      </c>
      <c r="DW418">
        <v>96.8</v>
      </c>
      <c r="DX418">
        <v>98.5</v>
      </c>
      <c r="DY418">
        <v>106.9</v>
      </c>
      <c r="DZ418">
        <v>97.1</v>
      </c>
      <c r="EA418">
        <v>102.7</v>
      </c>
      <c r="EB418">
        <v>102.2</v>
      </c>
      <c r="EC418">
        <v>103.1</v>
      </c>
      <c r="ED418">
        <v>109.7</v>
      </c>
      <c r="EE418">
        <v>110.8</v>
      </c>
      <c r="EF418">
        <v>97.8</v>
      </c>
      <c r="EG418">
        <v>19.899999999999999</v>
      </c>
      <c r="EI418">
        <v>24.7</v>
      </c>
      <c r="EY418">
        <v>99.7</v>
      </c>
      <c r="EZ418">
        <v>100.9</v>
      </c>
      <c r="FA418">
        <v>100.8</v>
      </c>
      <c r="FB418">
        <v>99.6</v>
      </c>
      <c r="FC418">
        <v>99.3</v>
      </c>
      <c r="FF418">
        <v>103.6</v>
      </c>
      <c r="FH418">
        <v>104.5</v>
      </c>
      <c r="FI418">
        <v>112.5</v>
      </c>
      <c r="FJ418">
        <v>112.6</v>
      </c>
    </row>
    <row r="419" spans="1:166" x14ac:dyDescent="0.25">
      <c r="A419" s="1">
        <v>29860</v>
      </c>
      <c r="E419">
        <v>98.5</v>
      </c>
      <c r="F419">
        <v>105.3</v>
      </c>
      <c r="G419">
        <v>97.9</v>
      </c>
      <c r="K419">
        <v>101.6</v>
      </c>
      <c r="O419">
        <v>96.5</v>
      </c>
      <c r="P419">
        <v>96.4</v>
      </c>
      <c r="Q419">
        <v>95.1</v>
      </c>
      <c r="R419">
        <v>98.1</v>
      </c>
      <c r="S419">
        <v>96.9</v>
      </c>
      <c r="T419">
        <v>97</v>
      </c>
      <c r="U419">
        <v>96.8</v>
      </c>
      <c r="CC419">
        <v>97.6</v>
      </c>
      <c r="CD419">
        <v>97</v>
      </c>
      <c r="CE419">
        <v>97.3</v>
      </c>
      <c r="CN419">
        <v>99</v>
      </c>
      <c r="CQ419">
        <v>98.4</v>
      </c>
      <c r="CU419">
        <v>97.8</v>
      </c>
      <c r="CV419">
        <v>97.1</v>
      </c>
      <c r="CW419">
        <v>97.5</v>
      </c>
      <c r="CX419">
        <v>97.1</v>
      </c>
      <c r="DF419">
        <v>99.8</v>
      </c>
      <c r="DG419">
        <v>100</v>
      </c>
      <c r="DI419">
        <v>98.1</v>
      </c>
      <c r="DJ419">
        <v>102.5</v>
      </c>
      <c r="DK419">
        <v>102</v>
      </c>
      <c r="DL419">
        <v>58.7</v>
      </c>
      <c r="DO419">
        <v>99.2</v>
      </c>
      <c r="DR419">
        <v>101.1</v>
      </c>
      <c r="DS419">
        <v>100.3</v>
      </c>
      <c r="DT419">
        <v>101.6</v>
      </c>
      <c r="DU419">
        <v>98.6</v>
      </c>
      <c r="DV419">
        <v>98.1</v>
      </c>
      <c r="DW419">
        <v>97.3</v>
      </c>
      <c r="DX419">
        <v>98.4</v>
      </c>
      <c r="DY419">
        <v>103.7</v>
      </c>
      <c r="DZ419">
        <v>97.6</v>
      </c>
      <c r="EA419">
        <v>101.2</v>
      </c>
      <c r="EB419">
        <v>100.5</v>
      </c>
      <c r="EC419">
        <v>101.8</v>
      </c>
      <c r="ED419">
        <v>108.3</v>
      </c>
      <c r="EE419">
        <v>109.2</v>
      </c>
      <c r="EF419">
        <v>98.8</v>
      </c>
      <c r="EG419">
        <v>19.899999999999999</v>
      </c>
      <c r="EI419">
        <v>24.7</v>
      </c>
      <c r="EY419">
        <v>99.8</v>
      </c>
      <c r="EZ419">
        <v>99.7</v>
      </c>
      <c r="FA419">
        <v>100.6</v>
      </c>
      <c r="FB419">
        <v>99.7</v>
      </c>
      <c r="FC419">
        <v>99.5</v>
      </c>
      <c r="FF419">
        <v>102.1</v>
      </c>
      <c r="FH419">
        <v>102.8</v>
      </c>
      <c r="FI419">
        <v>110.4</v>
      </c>
      <c r="FJ419">
        <v>110.8</v>
      </c>
    </row>
    <row r="420" spans="1:166" x14ac:dyDescent="0.25">
      <c r="A420" s="1">
        <v>29891</v>
      </c>
      <c r="E420">
        <v>98.1</v>
      </c>
      <c r="F420">
        <v>104.6</v>
      </c>
      <c r="G420">
        <v>97.5</v>
      </c>
      <c r="K420">
        <v>102.2</v>
      </c>
      <c r="O420">
        <v>97</v>
      </c>
      <c r="P420">
        <v>96.9</v>
      </c>
      <c r="Q420">
        <v>95.5</v>
      </c>
      <c r="R420">
        <v>98.7</v>
      </c>
      <c r="S420">
        <v>97.5</v>
      </c>
      <c r="T420">
        <v>97.4</v>
      </c>
      <c r="U420">
        <v>97.4</v>
      </c>
      <c r="CC420">
        <v>97.9</v>
      </c>
      <c r="CD420">
        <v>97.3</v>
      </c>
      <c r="CE420">
        <v>97.8</v>
      </c>
      <c r="CN420">
        <v>99.2</v>
      </c>
      <c r="CQ420">
        <v>98.7</v>
      </c>
      <c r="CU420">
        <v>98</v>
      </c>
      <c r="CV420">
        <v>97.3</v>
      </c>
      <c r="CW420">
        <v>98</v>
      </c>
      <c r="CX420">
        <v>97.6</v>
      </c>
      <c r="DF420">
        <v>99.9</v>
      </c>
      <c r="DG420">
        <v>100.2</v>
      </c>
      <c r="DI420">
        <v>97</v>
      </c>
      <c r="DJ420">
        <v>102.3</v>
      </c>
      <c r="DK420">
        <v>101.8</v>
      </c>
      <c r="DL420">
        <v>58.7</v>
      </c>
      <c r="DO420">
        <v>99.4</v>
      </c>
      <c r="DR420">
        <v>101.1</v>
      </c>
      <c r="DS420">
        <v>100</v>
      </c>
      <c r="DT420">
        <v>101.9</v>
      </c>
      <c r="DU420">
        <v>98.8</v>
      </c>
      <c r="DV420">
        <v>98.2</v>
      </c>
      <c r="DW420">
        <v>97.8</v>
      </c>
      <c r="DX420">
        <v>98.3</v>
      </c>
      <c r="DY420">
        <v>101.1</v>
      </c>
      <c r="DZ420">
        <v>98.1</v>
      </c>
      <c r="EA420">
        <v>99.7</v>
      </c>
      <c r="EB420">
        <v>98.2</v>
      </c>
      <c r="EC420">
        <v>101.3</v>
      </c>
      <c r="ED420">
        <v>106.7</v>
      </c>
      <c r="EE420">
        <v>107.5</v>
      </c>
      <c r="EF420">
        <v>99</v>
      </c>
      <c r="EG420">
        <v>19.899999999999999</v>
      </c>
      <c r="EI420">
        <v>24.7</v>
      </c>
      <c r="EY420">
        <v>100</v>
      </c>
      <c r="EZ420">
        <v>98.3</v>
      </c>
      <c r="FA420">
        <v>100.9</v>
      </c>
      <c r="FB420">
        <v>99.7</v>
      </c>
      <c r="FC420">
        <v>99.7</v>
      </c>
      <c r="FF420">
        <v>101.7</v>
      </c>
      <c r="FH420">
        <v>100.3</v>
      </c>
      <c r="FI420">
        <v>108.9</v>
      </c>
      <c r="FJ420">
        <v>107.5</v>
      </c>
    </row>
    <row r="421" spans="1:166" x14ac:dyDescent="0.25">
      <c r="A421" s="1">
        <v>29921</v>
      </c>
      <c r="E421">
        <v>98.1</v>
      </c>
      <c r="F421">
        <v>109.4</v>
      </c>
      <c r="G421">
        <v>97</v>
      </c>
      <c r="K421">
        <v>103.2</v>
      </c>
      <c r="O421">
        <v>97.6</v>
      </c>
      <c r="P421">
        <v>97.3</v>
      </c>
      <c r="Q421">
        <v>96.2</v>
      </c>
      <c r="R421">
        <v>98.9</v>
      </c>
      <c r="S421">
        <v>98.1</v>
      </c>
      <c r="T421">
        <v>98.1</v>
      </c>
      <c r="U421">
        <v>98.1</v>
      </c>
      <c r="CC421">
        <v>98.3</v>
      </c>
      <c r="CD421">
        <v>97.7</v>
      </c>
      <c r="CE421">
        <v>98.4</v>
      </c>
      <c r="CN421">
        <v>99.3</v>
      </c>
      <c r="CQ421">
        <v>99.3</v>
      </c>
      <c r="CU421">
        <v>98.4</v>
      </c>
      <c r="CV421">
        <v>97.6</v>
      </c>
      <c r="CW421">
        <v>98.5</v>
      </c>
      <c r="CX421">
        <v>98.3</v>
      </c>
      <c r="DF421">
        <v>100</v>
      </c>
      <c r="DG421">
        <v>100.2</v>
      </c>
      <c r="DI421">
        <v>97</v>
      </c>
      <c r="DJ421">
        <v>102.1</v>
      </c>
      <c r="DK421">
        <v>101.6</v>
      </c>
      <c r="DL421">
        <v>58.7</v>
      </c>
      <c r="DO421">
        <v>99.6</v>
      </c>
      <c r="DR421">
        <v>101.3</v>
      </c>
      <c r="DS421">
        <v>100.5</v>
      </c>
      <c r="DT421">
        <v>101.8</v>
      </c>
      <c r="DU421">
        <v>98.8</v>
      </c>
      <c r="DV421">
        <v>98.7</v>
      </c>
      <c r="DW421">
        <v>98.4</v>
      </c>
      <c r="DX421">
        <v>98.8</v>
      </c>
      <c r="DY421">
        <v>102.2</v>
      </c>
      <c r="DZ421">
        <v>98.4</v>
      </c>
      <c r="EA421">
        <v>98.8</v>
      </c>
      <c r="EB421">
        <v>96.1</v>
      </c>
      <c r="EC421">
        <v>101.7</v>
      </c>
      <c r="ED421">
        <v>106.2</v>
      </c>
      <c r="EE421">
        <v>106.9</v>
      </c>
      <c r="EF421">
        <v>99.4</v>
      </c>
      <c r="EG421">
        <v>19.899999999999999</v>
      </c>
      <c r="EI421">
        <v>24.7</v>
      </c>
      <c r="EY421">
        <v>100.1</v>
      </c>
      <c r="EZ421">
        <v>98.3</v>
      </c>
      <c r="FA421">
        <v>101.6</v>
      </c>
      <c r="FB421">
        <v>99.7</v>
      </c>
      <c r="FC421">
        <v>99.8</v>
      </c>
      <c r="FF421">
        <v>102.2</v>
      </c>
      <c r="FH421">
        <v>98.2</v>
      </c>
      <c r="FI421">
        <v>108.3</v>
      </c>
      <c r="FJ421">
        <v>106</v>
      </c>
    </row>
    <row r="422" spans="1:166" x14ac:dyDescent="0.25">
      <c r="A422" s="1">
        <v>29952</v>
      </c>
      <c r="E422">
        <v>98.9</v>
      </c>
      <c r="F422">
        <v>109</v>
      </c>
      <c r="G422">
        <v>98</v>
      </c>
      <c r="K422">
        <v>103.2</v>
      </c>
      <c r="O422">
        <v>98.1</v>
      </c>
      <c r="P422">
        <v>97.9</v>
      </c>
      <c r="Q422">
        <v>97.1</v>
      </c>
      <c r="R422">
        <v>99.1</v>
      </c>
      <c r="S422">
        <v>98.6</v>
      </c>
      <c r="T422">
        <v>98.8</v>
      </c>
      <c r="U422">
        <v>98.5</v>
      </c>
      <c r="CC422">
        <v>98.9</v>
      </c>
      <c r="CD422">
        <v>98.3</v>
      </c>
      <c r="CE422">
        <v>98.9</v>
      </c>
      <c r="CN422">
        <v>99.6</v>
      </c>
      <c r="CQ422">
        <v>99.5</v>
      </c>
      <c r="CU422">
        <v>99</v>
      </c>
      <c r="CV422">
        <v>98.3</v>
      </c>
      <c r="CW422">
        <v>99</v>
      </c>
      <c r="CX422">
        <v>98.9</v>
      </c>
      <c r="DF422">
        <v>100.4</v>
      </c>
      <c r="DG422">
        <v>100</v>
      </c>
      <c r="DI422">
        <v>99</v>
      </c>
      <c r="DJ422">
        <v>101.9</v>
      </c>
      <c r="DK422">
        <v>101.1</v>
      </c>
      <c r="DL422">
        <v>58.7</v>
      </c>
      <c r="DO422">
        <v>99.7</v>
      </c>
      <c r="DR422">
        <v>102.7</v>
      </c>
      <c r="DS422">
        <v>102.3</v>
      </c>
      <c r="DT422">
        <v>103</v>
      </c>
      <c r="DU422">
        <v>99.2</v>
      </c>
      <c r="DV422">
        <v>99</v>
      </c>
      <c r="DW422">
        <v>99</v>
      </c>
      <c r="DX422">
        <v>99.1</v>
      </c>
      <c r="DY422">
        <v>102.6</v>
      </c>
      <c r="DZ422">
        <v>98.7</v>
      </c>
      <c r="EA422">
        <v>99.7</v>
      </c>
      <c r="EB422">
        <v>99.2</v>
      </c>
      <c r="EC422">
        <v>100.4</v>
      </c>
      <c r="ED422">
        <v>104.2</v>
      </c>
      <c r="EE422">
        <v>104.7</v>
      </c>
      <c r="EF422">
        <v>99.1</v>
      </c>
      <c r="EG422">
        <v>19.899999999999999</v>
      </c>
      <c r="EI422">
        <v>24.7</v>
      </c>
      <c r="EY422">
        <v>100.5</v>
      </c>
      <c r="EZ422">
        <v>99.9</v>
      </c>
      <c r="FA422">
        <v>102.7</v>
      </c>
      <c r="FB422">
        <v>99.9</v>
      </c>
      <c r="FC422">
        <v>99.9</v>
      </c>
      <c r="FF422">
        <v>100.5</v>
      </c>
      <c r="FH422">
        <v>99.6</v>
      </c>
      <c r="FI422">
        <v>105.6</v>
      </c>
      <c r="FJ422">
        <v>101.2</v>
      </c>
    </row>
    <row r="423" spans="1:166" x14ac:dyDescent="0.25">
      <c r="A423" s="1">
        <v>29983</v>
      </c>
      <c r="E423">
        <v>99.2</v>
      </c>
      <c r="F423">
        <v>107.3</v>
      </c>
      <c r="G423">
        <v>98.5</v>
      </c>
      <c r="K423">
        <v>102.1</v>
      </c>
      <c r="O423">
        <v>98.1</v>
      </c>
      <c r="P423">
        <v>98</v>
      </c>
      <c r="Q423">
        <v>97.7</v>
      </c>
      <c r="R423">
        <v>98.4</v>
      </c>
      <c r="S423">
        <v>98.2</v>
      </c>
      <c r="T423">
        <v>98.7</v>
      </c>
      <c r="U423">
        <v>98</v>
      </c>
      <c r="CC423">
        <v>98.8</v>
      </c>
      <c r="CD423">
        <v>98.4</v>
      </c>
      <c r="CE423">
        <v>98.7</v>
      </c>
      <c r="CN423">
        <v>99.7</v>
      </c>
      <c r="CQ423">
        <v>99.5</v>
      </c>
      <c r="CU423">
        <v>99</v>
      </c>
      <c r="CV423">
        <v>98.4</v>
      </c>
      <c r="CW423">
        <v>98.8</v>
      </c>
      <c r="CX423">
        <v>99</v>
      </c>
      <c r="DF423">
        <v>100.3</v>
      </c>
      <c r="DG423">
        <v>100.3</v>
      </c>
      <c r="DI423">
        <v>99.6</v>
      </c>
      <c r="DJ423">
        <v>101.8</v>
      </c>
      <c r="DK423">
        <v>100.9</v>
      </c>
      <c r="DL423">
        <v>58.7</v>
      </c>
      <c r="DO423">
        <v>99.6</v>
      </c>
      <c r="DR423">
        <v>101.2</v>
      </c>
      <c r="DS423">
        <v>100.5</v>
      </c>
      <c r="DT423">
        <v>101.8</v>
      </c>
      <c r="DU423">
        <v>99.9</v>
      </c>
      <c r="DV423">
        <v>99.4</v>
      </c>
      <c r="DW423">
        <v>99.2</v>
      </c>
      <c r="DX423">
        <v>99.4</v>
      </c>
      <c r="DY423">
        <v>103</v>
      </c>
      <c r="DZ423">
        <v>98.9</v>
      </c>
      <c r="EA423">
        <v>100</v>
      </c>
      <c r="EB423">
        <v>100.1</v>
      </c>
      <c r="EC423">
        <v>99.8</v>
      </c>
      <c r="ED423">
        <v>102.8</v>
      </c>
      <c r="EE423">
        <v>103.2</v>
      </c>
      <c r="EF423">
        <v>99.6</v>
      </c>
      <c r="EG423">
        <v>19.899999999999999</v>
      </c>
      <c r="EI423">
        <v>24.7</v>
      </c>
      <c r="EY423">
        <v>100.3</v>
      </c>
      <c r="EZ423">
        <v>100.6</v>
      </c>
      <c r="FA423">
        <v>101.4</v>
      </c>
      <c r="FB423">
        <v>100</v>
      </c>
      <c r="FC423">
        <v>100</v>
      </c>
      <c r="FF423">
        <v>100</v>
      </c>
      <c r="FH423">
        <v>100.3</v>
      </c>
      <c r="FI423">
        <v>103.7</v>
      </c>
      <c r="FJ423">
        <v>100.7</v>
      </c>
    </row>
    <row r="424" spans="1:166" x14ac:dyDescent="0.25">
      <c r="A424" s="1">
        <v>30011</v>
      </c>
      <c r="E424">
        <v>99</v>
      </c>
      <c r="F424">
        <v>101.2</v>
      </c>
      <c r="G424">
        <v>98.8</v>
      </c>
      <c r="K424">
        <v>98.5</v>
      </c>
      <c r="O424">
        <v>98.7</v>
      </c>
      <c r="P424">
        <v>98.7</v>
      </c>
      <c r="Q424">
        <v>98.6</v>
      </c>
      <c r="R424">
        <v>98.9</v>
      </c>
      <c r="S424">
        <v>98.7</v>
      </c>
      <c r="T424">
        <v>99</v>
      </c>
      <c r="U424">
        <v>98.6</v>
      </c>
      <c r="CC424">
        <v>98.8</v>
      </c>
      <c r="CD424">
        <v>98.8</v>
      </c>
      <c r="CE424">
        <v>98.7</v>
      </c>
      <c r="CN424">
        <v>99.6</v>
      </c>
      <c r="CQ424">
        <v>99.2</v>
      </c>
      <c r="CU424">
        <v>98.8</v>
      </c>
      <c r="CV424">
        <v>98.9</v>
      </c>
      <c r="CW424">
        <v>98.7</v>
      </c>
      <c r="CX424">
        <v>98.5</v>
      </c>
      <c r="DF424">
        <v>99.9</v>
      </c>
      <c r="DG424">
        <v>100.2</v>
      </c>
      <c r="DI424">
        <v>99.4</v>
      </c>
      <c r="DJ424">
        <v>101.6</v>
      </c>
      <c r="DK424">
        <v>100.2</v>
      </c>
      <c r="DL424">
        <v>58.7</v>
      </c>
      <c r="DO424">
        <v>99.7</v>
      </c>
      <c r="DR424">
        <v>99.7</v>
      </c>
      <c r="DS424">
        <v>99.1</v>
      </c>
      <c r="DT424">
        <v>100.2</v>
      </c>
      <c r="DU424">
        <v>99.9</v>
      </c>
      <c r="DV424">
        <v>99.6</v>
      </c>
      <c r="DW424">
        <v>99.4</v>
      </c>
      <c r="DX424">
        <v>99.6</v>
      </c>
      <c r="DY424">
        <v>102.3</v>
      </c>
      <c r="DZ424">
        <v>99</v>
      </c>
      <c r="EA424">
        <v>99.7</v>
      </c>
      <c r="EB424">
        <v>100.4</v>
      </c>
      <c r="EC424">
        <v>98.9</v>
      </c>
      <c r="ED424">
        <v>100.7</v>
      </c>
      <c r="EE424">
        <v>100.8</v>
      </c>
      <c r="EF424">
        <v>100.5</v>
      </c>
      <c r="EG424">
        <v>19.899999999999999</v>
      </c>
      <c r="EI424">
        <v>24.7</v>
      </c>
      <c r="EY424">
        <v>100</v>
      </c>
      <c r="EZ424">
        <v>100.2</v>
      </c>
      <c r="FA424">
        <v>100.2</v>
      </c>
      <c r="FB424">
        <v>99.9</v>
      </c>
      <c r="FC424">
        <v>99.9</v>
      </c>
      <c r="FF424">
        <v>98.9</v>
      </c>
      <c r="FH424">
        <v>100.3</v>
      </c>
      <c r="FI424">
        <v>101.1</v>
      </c>
      <c r="FJ424">
        <v>100</v>
      </c>
    </row>
    <row r="425" spans="1:166" x14ac:dyDescent="0.25">
      <c r="A425" s="1">
        <v>30042</v>
      </c>
      <c r="E425">
        <v>100.2</v>
      </c>
      <c r="F425">
        <v>100.8</v>
      </c>
      <c r="G425">
        <v>100.1</v>
      </c>
      <c r="K425">
        <v>96.2</v>
      </c>
      <c r="O425">
        <v>99</v>
      </c>
      <c r="P425">
        <v>99</v>
      </c>
      <c r="Q425">
        <v>99.1</v>
      </c>
      <c r="R425">
        <v>98.9</v>
      </c>
      <c r="S425">
        <v>99</v>
      </c>
      <c r="T425">
        <v>99.2</v>
      </c>
      <c r="U425">
        <v>98.9</v>
      </c>
      <c r="CC425">
        <v>99</v>
      </c>
      <c r="CD425">
        <v>99.3</v>
      </c>
      <c r="CE425">
        <v>98.6</v>
      </c>
      <c r="CN425">
        <v>99.7</v>
      </c>
      <c r="CQ425">
        <v>98.7</v>
      </c>
      <c r="CU425">
        <v>98.9</v>
      </c>
      <c r="CV425">
        <v>99.5</v>
      </c>
      <c r="CW425">
        <v>98.4</v>
      </c>
      <c r="CX425">
        <v>98.1</v>
      </c>
      <c r="DF425">
        <v>99.7</v>
      </c>
      <c r="DG425">
        <v>100.2</v>
      </c>
      <c r="DI425">
        <v>100.4</v>
      </c>
      <c r="DJ425">
        <v>100.6</v>
      </c>
      <c r="DK425">
        <v>100</v>
      </c>
      <c r="DL425">
        <v>58.7</v>
      </c>
      <c r="DO425">
        <v>99.6</v>
      </c>
      <c r="DR425">
        <v>98.6</v>
      </c>
      <c r="DS425">
        <v>98.2</v>
      </c>
      <c r="DT425">
        <v>98.8</v>
      </c>
      <c r="DU425">
        <v>99.9</v>
      </c>
      <c r="DV425">
        <v>99.8</v>
      </c>
      <c r="DW425">
        <v>99.6</v>
      </c>
      <c r="DX425">
        <v>99.9</v>
      </c>
      <c r="DY425">
        <v>103.7</v>
      </c>
      <c r="DZ425">
        <v>99.3</v>
      </c>
      <c r="EA425">
        <v>100.2</v>
      </c>
      <c r="EB425">
        <v>101.9</v>
      </c>
      <c r="EC425">
        <v>98.4</v>
      </c>
      <c r="ED425">
        <v>99.3</v>
      </c>
      <c r="EE425">
        <v>99.3</v>
      </c>
      <c r="EF425">
        <v>100.3</v>
      </c>
      <c r="EG425">
        <v>19.899999999999999</v>
      </c>
      <c r="EI425">
        <v>24.7</v>
      </c>
      <c r="EY425">
        <v>99.6</v>
      </c>
      <c r="EZ425">
        <v>101.3</v>
      </c>
      <c r="FA425">
        <v>99.1</v>
      </c>
      <c r="FB425">
        <v>99.9</v>
      </c>
      <c r="FC425">
        <v>99.8</v>
      </c>
      <c r="FF425">
        <v>98.2</v>
      </c>
      <c r="FH425">
        <v>101.7</v>
      </c>
      <c r="FI425">
        <v>99.3</v>
      </c>
      <c r="FJ425">
        <v>101.1</v>
      </c>
    </row>
    <row r="426" spans="1:166" x14ac:dyDescent="0.25">
      <c r="A426" s="1">
        <v>30072</v>
      </c>
      <c r="E426">
        <v>100.9</v>
      </c>
      <c r="F426">
        <v>101.9</v>
      </c>
      <c r="G426">
        <v>100.8</v>
      </c>
      <c r="K426">
        <v>92.8</v>
      </c>
      <c r="O426">
        <v>99.4</v>
      </c>
      <c r="P426">
        <v>99.5</v>
      </c>
      <c r="Q426">
        <v>99.6</v>
      </c>
      <c r="R426">
        <v>99.3</v>
      </c>
      <c r="S426">
        <v>99.5</v>
      </c>
      <c r="T426">
        <v>99.5</v>
      </c>
      <c r="U426">
        <v>99.4</v>
      </c>
      <c r="CC426">
        <v>99</v>
      </c>
      <c r="CD426">
        <v>99.9</v>
      </c>
      <c r="CE426">
        <v>98.4</v>
      </c>
      <c r="CN426">
        <v>100.2</v>
      </c>
      <c r="CQ426">
        <v>98.6</v>
      </c>
      <c r="CU426">
        <v>98.8</v>
      </c>
      <c r="CV426">
        <v>100</v>
      </c>
      <c r="CW426">
        <v>98</v>
      </c>
      <c r="CX426">
        <v>97.3</v>
      </c>
      <c r="DF426">
        <v>99.7</v>
      </c>
      <c r="DG426">
        <v>100.4</v>
      </c>
      <c r="DI426">
        <v>101.9</v>
      </c>
      <c r="DJ426">
        <v>100.5</v>
      </c>
      <c r="DK426">
        <v>100.2</v>
      </c>
      <c r="DL426">
        <v>58.7</v>
      </c>
      <c r="DO426">
        <v>99.7</v>
      </c>
      <c r="DR426">
        <v>97.3</v>
      </c>
      <c r="DS426">
        <v>97.2</v>
      </c>
      <c r="DT426">
        <v>97.3</v>
      </c>
      <c r="DU426">
        <v>99.9</v>
      </c>
      <c r="DV426">
        <v>100.4</v>
      </c>
      <c r="DW426">
        <v>100</v>
      </c>
      <c r="DX426">
        <v>100.5</v>
      </c>
      <c r="DY426">
        <v>103.3</v>
      </c>
      <c r="DZ426">
        <v>100</v>
      </c>
      <c r="EA426">
        <v>101.9</v>
      </c>
      <c r="EB426">
        <v>104.4</v>
      </c>
      <c r="EC426">
        <v>99.2</v>
      </c>
      <c r="ED426">
        <v>99.8</v>
      </c>
      <c r="EE426">
        <v>99.8</v>
      </c>
      <c r="EF426">
        <v>100.8</v>
      </c>
      <c r="EG426">
        <v>19.899999999999999</v>
      </c>
      <c r="EI426">
        <v>24.7</v>
      </c>
      <c r="EY426">
        <v>99.6</v>
      </c>
      <c r="EZ426">
        <v>102.3</v>
      </c>
      <c r="FA426">
        <v>97.1</v>
      </c>
      <c r="FB426">
        <v>100.2</v>
      </c>
      <c r="FC426">
        <v>100.1</v>
      </c>
      <c r="FF426">
        <v>99</v>
      </c>
      <c r="FH426">
        <v>103.9</v>
      </c>
      <c r="FI426">
        <v>99.7</v>
      </c>
      <c r="FJ426">
        <v>102.2</v>
      </c>
    </row>
    <row r="427" spans="1:166" x14ac:dyDescent="0.25">
      <c r="A427" s="1">
        <v>30103</v>
      </c>
      <c r="E427">
        <v>101.6</v>
      </c>
      <c r="F427">
        <v>101.9</v>
      </c>
      <c r="G427">
        <v>101.6</v>
      </c>
      <c r="K427">
        <v>95.9</v>
      </c>
      <c r="O427">
        <v>99.9</v>
      </c>
      <c r="P427">
        <v>99.9</v>
      </c>
      <c r="Q427">
        <v>99.9</v>
      </c>
      <c r="R427">
        <v>99.9</v>
      </c>
      <c r="S427">
        <v>100</v>
      </c>
      <c r="T427">
        <v>99.9</v>
      </c>
      <c r="U427">
        <v>100</v>
      </c>
      <c r="CC427">
        <v>99.8</v>
      </c>
      <c r="CD427">
        <v>100.3</v>
      </c>
      <c r="CE427">
        <v>99.3</v>
      </c>
      <c r="CN427">
        <v>100.2</v>
      </c>
      <c r="CQ427">
        <v>99.4</v>
      </c>
      <c r="CU427">
        <v>99.8</v>
      </c>
      <c r="CV427">
        <v>100.5</v>
      </c>
      <c r="CW427">
        <v>99</v>
      </c>
      <c r="CX427">
        <v>98.5</v>
      </c>
      <c r="DF427">
        <v>99.8</v>
      </c>
      <c r="DG427">
        <v>100.1</v>
      </c>
      <c r="DI427">
        <v>102.1</v>
      </c>
      <c r="DJ427">
        <v>100.1</v>
      </c>
      <c r="DK427">
        <v>99.6</v>
      </c>
      <c r="DL427">
        <v>58.7</v>
      </c>
      <c r="DO427">
        <v>100.1</v>
      </c>
      <c r="DR427">
        <v>98.4</v>
      </c>
      <c r="DS427">
        <v>98.9</v>
      </c>
      <c r="DT427">
        <v>98</v>
      </c>
      <c r="DU427">
        <v>100</v>
      </c>
      <c r="DV427">
        <v>100.6</v>
      </c>
      <c r="DW427">
        <v>100.1</v>
      </c>
      <c r="DX427">
        <v>100.7</v>
      </c>
      <c r="DY427">
        <v>104.1</v>
      </c>
      <c r="DZ427">
        <v>100.1</v>
      </c>
      <c r="EA427">
        <v>101.8</v>
      </c>
      <c r="EB427">
        <v>104</v>
      </c>
      <c r="EC427">
        <v>99.5</v>
      </c>
      <c r="ED427">
        <v>99.5</v>
      </c>
      <c r="EE427">
        <v>99.3</v>
      </c>
      <c r="EF427">
        <v>100.7</v>
      </c>
      <c r="EG427">
        <v>19.899999999999999</v>
      </c>
      <c r="EI427">
        <v>24.7</v>
      </c>
      <c r="EY427">
        <v>99.7</v>
      </c>
      <c r="EZ427">
        <v>102.5</v>
      </c>
      <c r="FA427">
        <v>98</v>
      </c>
      <c r="FB427">
        <v>100.2</v>
      </c>
      <c r="FC427">
        <v>100</v>
      </c>
      <c r="FF427">
        <v>99.5</v>
      </c>
      <c r="FH427">
        <v>103.3</v>
      </c>
      <c r="FI427">
        <v>99.3</v>
      </c>
      <c r="FJ427">
        <v>101</v>
      </c>
    </row>
    <row r="428" spans="1:166" x14ac:dyDescent="0.25">
      <c r="A428" s="1">
        <v>30133</v>
      </c>
      <c r="E428">
        <v>100.1</v>
      </c>
      <c r="F428">
        <v>98.5</v>
      </c>
      <c r="G428">
        <v>100.3</v>
      </c>
      <c r="K428">
        <v>100.6</v>
      </c>
      <c r="O428">
        <v>100.1</v>
      </c>
      <c r="P428">
        <v>100</v>
      </c>
      <c r="Q428">
        <v>99.8</v>
      </c>
      <c r="R428">
        <v>100.2</v>
      </c>
      <c r="S428">
        <v>100.3</v>
      </c>
      <c r="T428">
        <v>100.4</v>
      </c>
      <c r="U428">
        <v>100.3</v>
      </c>
      <c r="CC428">
        <v>100.2</v>
      </c>
      <c r="CD428">
        <v>100.1</v>
      </c>
      <c r="CE428">
        <v>100.2</v>
      </c>
      <c r="CN428">
        <v>100</v>
      </c>
      <c r="CQ428">
        <v>100.3</v>
      </c>
      <c r="CU428">
        <v>100.1</v>
      </c>
      <c r="CV428">
        <v>100</v>
      </c>
      <c r="CW428">
        <v>100.1</v>
      </c>
      <c r="CX428">
        <v>100.1</v>
      </c>
      <c r="DF428">
        <v>100</v>
      </c>
      <c r="DG428">
        <v>99.8</v>
      </c>
      <c r="DI428">
        <v>100.7</v>
      </c>
      <c r="DJ428">
        <v>99.4</v>
      </c>
      <c r="DK428">
        <v>99.5</v>
      </c>
      <c r="DL428">
        <v>58.7</v>
      </c>
      <c r="DO428">
        <v>100</v>
      </c>
      <c r="DR428">
        <v>100.6</v>
      </c>
      <c r="DS428">
        <v>101</v>
      </c>
      <c r="DT428">
        <v>100.3</v>
      </c>
      <c r="DU428">
        <v>100.2</v>
      </c>
      <c r="DV428">
        <v>100.4</v>
      </c>
      <c r="DW428">
        <v>100.2</v>
      </c>
      <c r="DX428">
        <v>100.4</v>
      </c>
      <c r="DY428">
        <v>101.8</v>
      </c>
      <c r="DZ428">
        <v>100.2</v>
      </c>
      <c r="EA428">
        <v>100.7</v>
      </c>
      <c r="EB428">
        <v>101.1</v>
      </c>
      <c r="EC428">
        <v>100.3</v>
      </c>
      <c r="ED428">
        <v>99.6</v>
      </c>
      <c r="EE428">
        <v>99.5</v>
      </c>
      <c r="EF428">
        <v>100.2</v>
      </c>
      <c r="EG428">
        <v>19.899999999999999</v>
      </c>
      <c r="EI428">
        <v>24.7</v>
      </c>
      <c r="EY428">
        <v>100</v>
      </c>
      <c r="EZ428">
        <v>101.1</v>
      </c>
      <c r="FA428">
        <v>100.6</v>
      </c>
      <c r="FB428">
        <v>99.9</v>
      </c>
      <c r="FC428">
        <v>99.8</v>
      </c>
      <c r="FF428">
        <v>100.2</v>
      </c>
      <c r="FH428">
        <v>101.1</v>
      </c>
      <c r="FI428">
        <v>99.4</v>
      </c>
      <c r="FJ428">
        <v>101.4</v>
      </c>
    </row>
    <row r="429" spans="1:166" x14ac:dyDescent="0.25">
      <c r="A429" s="1">
        <v>30164</v>
      </c>
      <c r="E429">
        <v>100.1</v>
      </c>
      <c r="F429">
        <v>96.1</v>
      </c>
      <c r="G429">
        <v>100.5</v>
      </c>
      <c r="K429">
        <v>101.4</v>
      </c>
      <c r="O429">
        <v>100.6</v>
      </c>
      <c r="P429">
        <v>100.5</v>
      </c>
      <c r="Q429">
        <v>100.4</v>
      </c>
      <c r="R429">
        <v>100.7</v>
      </c>
      <c r="S429">
        <v>100.7</v>
      </c>
      <c r="T429">
        <v>100.6</v>
      </c>
      <c r="U429">
        <v>100.8</v>
      </c>
      <c r="CC429">
        <v>100.6</v>
      </c>
      <c r="CD429">
        <v>100.4</v>
      </c>
      <c r="CE429">
        <v>100.7</v>
      </c>
      <c r="CN429">
        <v>99.7</v>
      </c>
      <c r="CQ429">
        <v>100.6</v>
      </c>
      <c r="CU429">
        <v>100.5</v>
      </c>
      <c r="CV429">
        <v>100.4</v>
      </c>
      <c r="CW429">
        <v>100.7</v>
      </c>
      <c r="CX429">
        <v>100.8</v>
      </c>
      <c r="DF429">
        <v>99.9</v>
      </c>
      <c r="DG429">
        <v>99.6</v>
      </c>
      <c r="DI429">
        <v>100.4</v>
      </c>
      <c r="DJ429">
        <v>99.3</v>
      </c>
      <c r="DK429">
        <v>99</v>
      </c>
      <c r="DL429">
        <v>58.7</v>
      </c>
      <c r="DO429">
        <v>99.7</v>
      </c>
      <c r="DR429">
        <v>100.9</v>
      </c>
      <c r="DS429">
        <v>101.5</v>
      </c>
      <c r="DT429">
        <v>100.5</v>
      </c>
      <c r="DU429">
        <v>100</v>
      </c>
      <c r="DV429">
        <v>100.2</v>
      </c>
      <c r="DW429">
        <v>100.2</v>
      </c>
      <c r="DX429">
        <v>100.1</v>
      </c>
      <c r="DY429">
        <v>98.5</v>
      </c>
      <c r="DZ429">
        <v>100.5</v>
      </c>
      <c r="EA429">
        <v>99.8</v>
      </c>
      <c r="EB429">
        <v>99.6</v>
      </c>
      <c r="EC429">
        <v>100</v>
      </c>
      <c r="ED429">
        <v>99</v>
      </c>
      <c r="EE429">
        <v>98.8</v>
      </c>
      <c r="EF429">
        <v>100.1</v>
      </c>
      <c r="EG429">
        <v>19.899999999999999</v>
      </c>
      <c r="EI429">
        <v>24.7</v>
      </c>
      <c r="EY429">
        <v>99.9</v>
      </c>
      <c r="EZ429">
        <v>99.8</v>
      </c>
      <c r="FA429">
        <v>100.9</v>
      </c>
      <c r="FB429">
        <v>99.7</v>
      </c>
      <c r="FC429">
        <v>99.7</v>
      </c>
      <c r="FF429">
        <v>99.9</v>
      </c>
      <c r="FH429">
        <v>99.7</v>
      </c>
      <c r="FI429">
        <v>98.4</v>
      </c>
      <c r="FJ429">
        <v>100</v>
      </c>
    </row>
    <row r="430" spans="1:166" x14ac:dyDescent="0.25">
      <c r="A430" s="1">
        <v>30195</v>
      </c>
      <c r="E430">
        <v>100.1</v>
      </c>
      <c r="F430">
        <v>93.2</v>
      </c>
      <c r="G430">
        <v>100.7</v>
      </c>
      <c r="K430">
        <v>101.5</v>
      </c>
      <c r="O430">
        <v>100.8</v>
      </c>
      <c r="P430">
        <v>100.8</v>
      </c>
      <c r="Q430">
        <v>100.9</v>
      </c>
      <c r="R430">
        <v>100.6</v>
      </c>
      <c r="S430">
        <v>101</v>
      </c>
      <c r="T430">
        <v>100.8</v>
      </c>
      <c r="U430">
        <v>101.1</v>
      </c>
      <c r="CC430">
        <v>100.7</v>
      </c>
      <c r="CD430">
        <v>100.6</v>
      </c>
      <c r="CE430">
        <v>101</v>
      </c>
      <c r="CN430">
        <v>99.9</v>
      </c>
      <c r="CQ430">
        <v>100.7</v>
      </c>
      <c r="CU430">
        <v>100.7</v>
      </c>
      <c r="CV430">
        <v>100.5</v>
      </c>
      <c r="CW430">
        <v>100.9</v>
      </c>
      <c r="CX430">
        <v>101.1</v>
      </c>
      <c r="DF430">
        <v>100</v>
      </c>
      <c r="DG430">
        <v>99.9</v>
      </c>
      <c r="DI430">
        <v>100</v>
      </c>
      <c r="DJ430">
        <v>99.2</v>
      </c>
      <c r="DK430">
        <v>100.1</v>
      </c>
      <c r="DL430">
        <v>58.7</v>
      </c>
      <c r="DO430">
        <v>100.4</v>
      </c>
      <c r="DR430">
        <v>99.5</v>
      </c>
      <c r="DS430">
        <v>99.3</v>
      </c>
      <c r="DT430">
        <v>99.7</v>
      </c>
      <c r="DU430">
        <v>100.2</v>
      </c>
      <c r="DV430">
        <v>100.1</v>
      </c>
      <c r="DW430">
        <v>100.5</v>
      </c>
      <c r="DX430">
        <v>100</v>
      </c>
      <c r="DY430">
        <v>95.6</v>
      </c>
      <c r="DZ430">
        <v>100.7</v>
      </c>
      <c r="EA430">
        <v>99.2</v>
      </c>
      <c r="EB430">
        <v>98.1</v>
      </c>
      <c r="EC430">
        <v>100.3</v>
      </c>
      <c r="ED430">
        <v>98.6</v>
      </c>
      <c r="EE430">
        <v>98.4</v>
      </c>
      <c r="EF430">
        <v>99.7</v>
      </c>
      <c r="EG430">
        <v>19.899999999999999</v>
      </c>
      <c r="EI430">
        <v>24.7</v>
      </c>
      <c r="EY430">
        <v>100</v>
      </c>
      <c r="EZ430">
        <v>98.8</v>
      </c>
      <c r="FA430">
        <v>99.3</v>
      </c>
      <c r="FB430">
        <v>100.1</v>
      </c>
      <c r="FC430">
        <v>100.2</v>
      </c>
      <c r="FF430">
        <v>100.4</v>
      </c>
      <c r="FH430">
        <v>98.3</v>
      </c>
      <c r="FI430">
        <v>98.2</v>
      </c>
      <c r="FJ430">
        <v>98.9</v>
      </c>
    </row>
    <row r="431" spans="1:166" x14ac:dyDescent="0.25">
      <c r="A431" s="1">
        <v>30225</v>
      </c>
      <c r="E431">
        <v>100</v>
      </c>
      <c r="F431">
        <v>96.3</v>
      </c>
      <c r="G431">
        <v>100.3</v>
      </c>
      <c r="K431">
        <v>101.2</v>
      </c>
      <c r="O431">
        <v>101.3</v>
      </c>
      <c r="P431">
        <v>101.4</v>
      </c>
      <c r="Q431">
        <v>101.8</v>
      </c>
      <c r="R431">
        <v>100.9</v>
      </c>
      <c r="S431">
        <v>101.1</v>
      </c>
      <c r="T431">
        <v>100.7</v>
      </c>
      <c r="U431">
        <v>101.2</v>
      </c>
      <c r="CC431">
        <v>101</v>
      </c>
      <c r="CD431">
        <v>101</v>
      </c>
      <c r="CE431">
        <v>101.3</v>
      </c>
      <c r="CN431">
        <v>100</v>
      </c>
      <c r="CQ431">
        <v>100.8</v>
      </c>
      <c r="CU431">
        <v>101</v>
      </c>
      <c r="CV431">
        <v>100.9</v>
      </c>
      <c r="CW431">
        <v>101.3</v>
      </c>
      <c r="CX431">
        <v>101.6</v>
      </c>
      <c r="DF431">
        <v>99.9</v>
      </c>
      <c r="DG431">
        <v>99.9</v>
      </c>
      <c r="DI431">
        <v>99.5</v>
      </c>
      <c r="DJ431">
        <v>98.8</v>
      </c>
      <c r="DK431">
        <v>99.7</v>
      </c>
      <c r="DL431">
        <v>58.7</v>
      </c>
      <c r="DO431">
        <v>100.4</v>
      </c>
      <c r="DR431">
        <v>99.7</v>
      </c>
      <c r="DS431">
        <v>100</v>
      </c>
      <c r="DT431">
        <v>99.6</v>
      </c>
      <c r="DU431">
        <v>100</v>
      </c>
      <c r="DV431">
        <v>100.1</v>
      </c>
      <c r="DW431">
        <v>100.6</v>
      </c>
      <c r="DX431">
        <v>99.8</v>
      </c>
      <c r="DY431">
        <v>93</v>
      </c>
      <c r="DZ431">
        <v>100.8</v>
      </c>
      <c r="EA431">
        <v>98.7</v>
      </c>
      <c r="EB431">
        <v>97.1</v>
      </c>
      <c r="EC431">
        <v>100.5</v>
      </c>
      <c r="ED431">
        <v>99.2</v>
      </c>
      <c r="EE431">
        <v>99.1</v>
      </c>
      <c r="EF431">
        <v>99.4</v>
      </c>
      <c r="EG431">
        <v>19.899999999999999</v>
      </c>
      <c r="EI431">
        <v>24.7</v>
      </c>
      <c r="EY431">
        <v>100</v>
      </c>
      <c r="EZ431">
        <v>97.8</v>
      </c>
      <c r="FA431">
        <v>99.4</v>
      </c>
      <c r="FB431">
        <v>100.1</v>
      </c>
      <c r="FC431">
        <v>100.2</v>
      </c>
      <c r="FF431">
        <v>100.5</v>
      </c>
      <c r="FH431">
        <v>97.2</v>
      </c>
      <c r="FI431">
        <v>98.8</v>
      </c>
      <c r="FJ431">
        <v>97.7</v>
      </c>
    </row>
    <row r="432" spans="1:166" x14ac:dyDescent="0.25">
      <c r="A432" s="1">
        <v>30256</v>
      </c>
      <c r="E432">
        <v>100</v>
      </c>
      <c r="F432">
        <v>94.6</v>
      </c>
      <c r="G432">
        <v>100.5</v>
      </c>
      <c r="K432">
        <v>103.1</v>
      </c>
      <c r="O432">
        <v>101.6</v>
      </c>
      <c r="P432">
        <v>101.7</v>
      </c>
      <c r="Q432">
        <v>101.9</v>
      </c>
      <c r="R432">
        <v>101.4</v>
      </c>
      <c r="S432">
        <v>101.3</v>
      </c>
      <c r="T432">
        <v>101.1</v>
      </c>
      <c r="U432">
        <v>101.4</v>
      </c>
      <c r="CC432">
        <v>101.4</v>
      </c>
      <c r="CD432">
        <v>101.1</v>
      </c>
      <c r="CE432">
        <v>101.8</v>
      </c>
      <c r="CN432">
        <v>100.5</v>
      </c>
      <c r="CQ432">
        <v>101.1</v>
      </c>
      <c r="CU432">
        <v>101.4</v>
      </c>
      <c r="CV432">
        <v>101.1</v>
      </c>
      <c r="CW432">
        <v>102</v>
      </c>
      <c r="CX432">
        <v>102.4</v>
      </c>
      <c r="DF432">
        <v>100.1</v>
      </c>
      <c r="DG432">
        <v>99.9</v>
      </c>
      <c r="DI432">
        <v>98.8</v>
      </c>
      <c r="DJ432">
        <v>98.6</v>
      </c>
      <c r="DK432">
        <v>100</v>
      </c>
      <c r="DL432">
        <v>58.7</v>
      </c>
      <c r="DO432">
        <v>100.6</v>
      </c>
      <c r="DR432">
        <v>100.2</v>
      </c>
      <c r="DS432">
        <v>100.3</v>
      </c>
      <c r="DT432">
        <v>100.1</v>
      </c>
      <c r="DU432">
        <v>100.2</v>
      </c>
      <c r="DV432">
        <v>100.3</v>
      </c>
      <c r="DW432">
        <v>100.7</v>
      </c>
      <c r="DX432">
        <v>100.1</v>
      </c>
      <c r="DY432">
        <v>95.5</v>
      </c>
      <c r="DZ432">
        <v>100.8</v>
      </c>
      <c r="EA432">
        <v>99.2</v>
      </c>
      <c r="EB432">
        <v>97.2</v>
      </c>
      <c r="EC432">
        <v>101.3</v>
      </c>
      <c r="ED432">
        <v>98.5</v>
      </c>
      <c r="EE432">
        <v>98.3</v>
      </c>
      <c r="EF432">
        <v>99.3</v>
      </c>
      <c r="EG432">
        <v>19.899999999999999</v>
      </c>
      <c r="EI432">
        <v>24.7</v>
      </c>
      <c r="EY432">
        <v>100.2</v>
      </c>
      <c r="EZ432">
        <v>98.1</v>
      </c>
      <c r="FA432">
        <v>100.3</v>
      </c>
      <c r="FB432">
        <v>100</v>
      </c>
      <c r="FC432">
        <v>100.2</v>
      </c>
      <c r="FF432">
        <v>101.4</v>
      </c>
      <c r="FH432">
        <v>97</v>
      </c>
      <c r="FI432">
        <v>98</v>
      </c>
      <c r="FJ432">
        <v>96.3</v>
      </c>
    </row>
    <row r="433" spans="1:166" x14ac:dyDescent="0.25">
      <c r="A433" s="1">
        <v>30286</v>
      </c>
      <c r="E433">
        <v>100.1</v>
      </c>
      <c r="F433">
        <v>99.5</v>
      </c>
      <c r="G433">
        <v>100.2</v>
      </c>
      <c r="K433">
        <v>102.8</v>
      </c>
      <c r="O433">
        <v>102.2</v>
      </c>
      <c r="P433">
        <v>102.3</v>
      </c>
      <c r="Q433">
        <v>102.7</v>
      </c>
      <c r="R433">
        <v>101.7</v>
      </c>
      <c r="S433">
        <v>101.9</v>
      </c>
      <c r="T433">
        <v>101.4</v>
      </c>
      <c r="U433">
        <v>102.1</v>
      </c>
      <c r="CC433">
        <v>101.8</v>
      </c>
      <c r="CD433">
        <v>101.6</v>
      </c>
      <c r="CE433">
        <v>102.3</v>
      </c>
      <c r="CN433">
        <v>101.3</v>
      </c>
      <c r="CQ433">
        <v>101.5</v>
      </c>
      <c r="CU433">
        <v>101.7</v>
      </c>
      <c r="CV433">
        <v>101.5</v>
      </c>
      <c r="CW433">
        <v>102.4</v>
      </c>
      <c r="CX433">
        <v>102.8</v>
      </c>
      <c r="DF433">
        <v>100.1</v>
      </c>
      <c r="DG433">
        <v>99.8</v>
      </c>
      <c r="DI433">
        <v>98.6</v>
      </c>
      <c r="DJ433">
        <v>98.1</v>
      </c>
      <c r="DK433">
        <v>100</v>
      </c>
      <c r="DL433">
        <v>58.7</v>
      </c>
      <c r="DO433">
        <v>100.7</v>
      </c>
      <c r="DR433">
        <v>100.5</v>
      </c>
      <c r="DS433">
        <v>101</v>
      </c>
      <c r="DT433">
        <v>100.2</v>
      </c>
      <c r="DU433">
        <v>100.4</v>
      </c>
      <c r="DV433">
        <v>100.4</v>
      </c>
      <c r="DW433">
        <v>100.7</v>
      </c>
      <c r="DX433">
        <v>100.3</v>
      </c>
      <c r="DY433">
        <v>97.7</v>
      </c>
      <c r="DZ433">
        <v>100.7</v>
      </c>
      <c r="EA433">
        <v>98.8</v>
      </c>
      <c r="EB433">
        <v>97.3</v>
      </c>
      <c r="EC433">
        <v>100.4</v>
      </c>
      <c r="ED433">
        <v>97.4</v>
      </c>
      <c r="EE433">
        <v>97</v>
      </c>
      <c r="EF433">
        <v>100.3</v>
      </c>
      <c r="EG433">
        <v>19.899999999999999</v>
      </c>
      <c r="EI433">
        <v>24.7</v>
      </c>
      <c r="EY433">
        <v>100.2</v>
      </c>
      <c r="EZ433">
        <v>98.4</v>
      </c>
      <c r="FA433">
        <v>100.8</v>
      </c>
      <c r="FB433">
        <v>100</v>
      </c>
      <c r="FC433">
        <v>100.3</v>
      </c>
      <c r="FF433">
        <v>100.4</v>
      </c>
      <c r="FH433">
        <v>97</v>
      </c>
      <c r="FI433">
        <v>96.4</v>
      </c>
      <c r="FJ433">
        <v>95.9</v>
      </c>
    </row>
    <row r="434" spans="1:166" x14ac:dyDescent="0.25">
      <c r="A434" s="1">
        <v>30317</v>
      </c>
      <c r="E434">
        <v>99.6</v>
      </c>
      <c r="F434">
        <v>90.5</v>
      </c>
      <c r="G434">
        <v>100.4</v>
      </c>
      <c r="K434">
        <v>99</v>
      </c>
      <c r="O434">
        <v>101.8</v>
      </c>
      <c r="P434">
        <v>101.9</v>
      </c>
      <c r="Q434">
        <v>102</v>
      </c>
      <c r="R434">
        <v>101.7</v>
      </c>
      <c r="S434">
        <v>101.8</v>
      </c>
      <c r="T434">
        <v>101.4</v>
      </c>
      <c r="U434">
        <v>101.9</v>
      </c>
      <c r="CC434">
        <v>101</v>
      </c>
      <c r="CD434">
        <v>101.3</v>
      </c>
      <c r="CE434">
        <v>101.5</v>
      </c>
      <c r="CN434">
        <v>100.8</v>
      </c>
      <c r="CQ434">
        <v>100.7</v>
      </c>
      <c r="CU434">
        <v>100.8</v>
      </c>
      <c r="CV434">
        <v>101.1</v>
      </c>
      <c r="CW434">
        <v>101.2</v>
      </c>
      <c r="CX434">
        <v>101.1</v>
      </c>
      <c r="DF434">
        <v>99.8</v>
      </c>
      <c r="DG434">
        <v>99.8</v>
      </c>
      <c r="DI434">
        <v>99</v>
      </c>
      <c r="DJ434">
        <v>97.7</v>
      </c>
      <c r="DK434">
        <v>100.8</v>
      </c>
      <c r="DL434">
        <v>58.7</v>
      </c>
      <c r="DO434">
        <v>101.2</v>
      </c>
      <c r="DR434">
        <v>98.3</v>
      </c>
      <c r="DS434">
        <v>98.3</v>
      </c>
      <c r="DT434">
        <v>98.3</v>
      </c>
      <c r="DU434">
        <v>100.1</v>
      </c>
      <c r="DV434">
        <v>100.4</v>
      </c>
      <c r="DW434">
        <v>100.7</v>
      </c>
      <c r="DX434">
        <v>100.3</v>
      </c>
      <c r="DY434">
        <v>98.6</v>
      </c>
      <c r="DZ434">
        <v>100.5</v>
      </c>
      <c r="EA434">
        <v>98.8</v>
      </c>
      <c r="EB434">
        <v>97.7</v>
      </c>
      <c r="EC434">
        <v>100.1</v>
      </c>
      <c r="ED434">
        <v>97</v>
      </c>
      <c r="EE434">
        <v>97.7</v>
      </c>
      <c r="EF434">
        <v>99.4</v>
      </c>
      <c r="EG434">
        <v>19.899999999999999</v>
      </c>
      <c r="EI434">
        <v>24.7</v>
      </c>
      <c r="EY434">
        <v>99.9</v>
      </c>
      <c r="EZ434">
        <v>98.9</v>
      </c>
      <c r="FA434">
        <v>98</v>
      </c>
      <c r="FB434">
        <v>100.2</v>
      </c>
      <c r="FC434">
        <v>100.3</v>
      </c>
      <c r="FF434">
        <v>100</v>
      </c>
      <c r="FH434">
        <v>97.6</v>
      </c>
      <c r="FI434">
        <v>96</v>
      </c>
      <c r="FJ434">
        <v>97.3</v>
      </c>
    </row>
    <row r="435" spans="1:166" x14ac:dyDescent="0.25">
      <c r="A435" s="1">
        <v>30348</v>
      </c>
      <c r="E435">
        <v>100.3</v>
      </c>
      <c r="F435">
        <v>91.3</v>
      </c>
      <c r="G435">
        <v>101.1</v>
      </c>
      <c r="K435">
        <v>96.6</v>
      </c>
      <c r="O435">
        <v>102.2</v>
      </c>
      <c r="P435">
        <v>102.3</v>
      </c>
      <c r="Q435">
        <v>102.1</v>
      </c>
      <c r="R435">
        <v>102.4</v>
      </c>
      <c r="S435">
        <v>102.1</v>
      </c>
      <c r="T435">
        <v>101.7</v>
      </c>
      <c r="U435">
        <v>102.2</v>
      </c>
      <c r="CC435">
        <v>101.1</v>
      </c>
      <c r="CD435">
        <v>101.7</v>
      </c>
      <c r="CE435">
        <v>101.3</v>
      </c>
      <c r="CN435">
        <v>101.4</v>
      </c>
      <c r="CQ435">
        <v>100.4</v>
      </c>
      <c r="CU435">
        <v>100.8</v>
      </c>
      <c r="CV435">
        <v>101.6</v>
      </c>
      <c r="CW435">
        <v>100.9</v>
      </c>
      <c r="CX435">
        <v>100.2</v>
      </c>
      <c r="DF435">
        <v>100</v>
      </c>
      <c r="DG435">
        <v>100.5</v>
      </c>
      <c r="DI435">
        <v>100</v>
      </c>
      <c r="DJ435">
        <v>97.5</v>
      </c>
      <c r="DK435">
        <v>103.2</v>
      </c>
      <c r="DL435">
        <v>58.7</v>
      </c>
      <c r="DO435">
        <v>101.6</v>
      </c>
      <c r="DR435">
        <v>96.1</v>
      </c>
      <c r="DS435">
        <v>96.2</v>
      </c>
      <c r="DT435">
        <v>96</v>
      </c>
      <c r="DU435">
        <v>99.8</v>
      </c>
      <c r="DV435">
        <v>100.6</v>
      </c>
      <c r="DW435">
        <v>100.7</v>
      </c>
      <c r="DX435">
        <v>100.5</v>
      </c>
      <c r="DY435">
        <v>100.9</v>
      </c>
      <c r="DZ435">
        <v>100.5</v>
      </c>
      <c r="EA435">
        <v>100</v>
      </c>
      <c r="EB435">
        <v>100.2</v>
      </c>
      <c r="EC435">
        <v>99.8</v>
      </c>
      <c r="ED435">
        <v>96</v>
      </c>
      <c r="EE435">
        <v>96.9</v>
      </c>
      <c r="EF435">
        <v>99.2</v>
      </c>
      <c r="EG435">
        <v>19.899999999999999</v>
      </c>
      <c r="EI435">
        <v>24.7</v>
      </c>
      <c r="EY435">
        <v>100</v>
      </c>
      <c r="EZ435">
        <v>100.2</v>
      </c>
      <c r="FA435">
        <v>96.1</v>
      </c>
      <c r="FB435">
        <v>100.7</v>
      </c>
      <c r="FC435">
        <v>100.8</v>
      </c>
      <c r="FF435">
        <v>99.6</v>
      </c>
      <c r="FH435">
        <v>100.1</v>
      </c>
      <c r="FI435">
        <v>95</v>
      </c>
      <c r="FJ435">
        <v>99.8</v>
      </c>
    </row>
    <row r="436" spans="1:166" x14ac:dyDescent="0.25">
      <c r="A436" s="1">
        <v>30376</v>
      </c>
      <c r="E436">
        <v>100.5</v>
      </c>
      <c r="F436">
        <v>94.6</v>
      </c>
      <c r="G436">
        <v>101</v>
      </c>
      <c r="K436">
        <v>93.9</v>
      </c>
      <c r="O436">
        <v>102.5</v>
      </c>
      <c r="P436">
        <v>102.6</v>
      </c>
      <c r="Q436">
        <v>102.8</v>
      </c>
      <c r="R436">
        <v>102.5</v>
      </c>
      <c r="S436">
        <v>102.2</v>
      </c>
      <c r="T436">
        <v>101.8</v>
      </c>
      <c r="U436">
        <v>102.4</v>
      </c>
      <c r="CC436">
        <v>101</v>
      </c>
      <c r="CD436">
        <v>102</v>
      </c>
      <c r="CE436">
        <v>101.1</v>
      </c>
      <c r="CN436">
        <v>101.4</v>
      </c>
      <c r="CQ436">
        <v>100</v>
      </c>
      <c r="CU436">
        <v>100.7</v>
      </c>
      <c r="CV436">
        <v>101.9</v>
      </c>
      <c r="CW436">
        <v>100.5</v>
      </c>
      <c r="CX436">
        <v>99.6</v>
      </c>
      <c r="DF436">
        <v>99.7</v>
      </c>
      <c r="DG436">
        <v>100.1</v>
      </c>
      <c r="DI436">
        <v>99.8</v>
      </c>
      <c r="DJ436">
        <v>97.3</v>
      </c>
      <c r="DK436">
        <v>102</v>
      </c>
      <c r="DL436">
        <v>58.7</v>
      </c>
      <c r="DO436">
        <v>101.9</v>
      </c>
      <c r="DR436">
        <v>95.1</v>
      </c>
      <c r="DS436">
        <v>96.1</v>
      </c>
      <c r="DT436">
        <v>94.3</v>
      </c>
      <c r="DU436">
        <v>99.6</v>
      </c>
      <c r="DV436">
        <v>100.7</v>
      </c>
      <c r="DW436">
        <v>100.8</v>
      </c>
      <c r="DX436">
        <v>100.8</v>
      </c>
      <c r="DY436">
        <v>101.8</v>
      </c>
      <c r="DZ436">
        <v>100.5</v>
      </c>
      <c r="EA436">
        <v>100.5</v>
      </c>
      <c r="EB436">
        <v>100.4</v>
      </c>
      <c r="EC436">
        <v>100.7</v>
      </c>
      <c r="ED436">
        <v>96.4</v>
      </c>
      <c r="EE436">
        <v>97</v>
      </c>
      <c r="EF436">
        <v>99.1</v>
      </c>
      <c r="EG436">
        <v>19.899999999999999</v>
      </c>
      <c r="EI436">
        <v>24.7</v>
      </c>
      <c r="EY436">
        <v>99.7</v>
      </c>
      <c r="EZ436">
        <v>100.4</v>
      </c>
      <c r="FA436">
        <v>93.5</v>
      </c>
      <c r="FB436">
        <v>100.9</v>
      </c>
      <c r="FC436">
        <v>100.8</v>
      </c>
      <c r="FF436">
        <v>100.5</v>
      </c>
      <c r="FH436">
        <v>100.8</v>
      </c>
      <c r="FI436">
        <v>95.3</v>
      </c>
      <c r="FJ436">
        <v>102.2</v>
      </c>
    </row>
    <row r="437" spans="1:166" x14ac:dyDescent="0.25">
      <c r="A437" s="1">
        <v>30407</v>
      </c>
      <c r="E437">
        <v>101.1</v>
      </c>
      <c r="F437">
        <v>100.2</v>
      </c>
      <c r="G437">
        <v>101.2</v>
      </c>
      <c r="K437">
        <v>93.5</v>
      </c>
      <c r="O437">
        <v>102.4</v>
      </c>
      <c r="P437">
        <v>102.5</v>
      </c>
      <c r="Q437">
        <v>102.4</v>
      </c>
      <c r="R437">
        <v>102.5</v>
      </c>
      <c r="S437">
        <v>102.3</v>
      </c>
      <c r="T437">
        <v>101.9</v>
      </c>
      <c r="U437">
        <v>102.5</v>
      </c>
      <c r="CC437">
        <v>101.1</v>
      </c>
      <c r="CD437">
        <v>102.1</v>
      </c>
      <c r="CE437">
        <v>101</v>
      </c>
      <c r="CN437">
        <v>101.7</v>
      </c>
      <c r="CQ437">
        <v>99.6</v>
      </c>
      <c r="CU437">
        <v>100.7</v>
      </c>
      <c r="CV437">
        <v>102</v>
      </c>
      <c r="CW437">
        <v>100.3</v>
      </c>
      <c r="CX437">
        <v>99.3</v>
      </c>
      <c r="DF437">
        <v>99.5</v>
      </c>
      <c r="DG437">
        <v>100.3</v>
      </c>
      <c r="DI437">
        <v>100.5</v>
      </c>
      <c r="DJ437">
        <v>97.3</v>
      </c>
      <c r="DK437">
        <v>102</v>
      </c>
      <c r="DL437">
        <v>58.7</v>
      </c>
      <c r="DO437">
        <v>102</v>
      </c>
      <c r="DR437">
        <v>92.7</v>
      </c>
      <c r="DS437">
        <v>93.2</v>
      </c>
      <c r="DT437">
        <v>92.3</v>
      </c>
      <c r="DU437">
        <v>99.4</v>
      </c>
      <c r="DV437">
        <v>101</v>
      </c>
      <c r="DW437">
        <v>100.9</v>
      </c>
      <c r="DX437">
        <v>101.1</v>
      </c>
      <c r="DY437">
        <v>105.7</v>
      </c>
      <c r="DZ437">
        <v>100.6</v>
      </c>
      <c r="EA437">
        <v>101.2</v>
      </c>
      <c r="EB437">
        <v>102.2</v>
      </c>
      <c r="EC437">
        <v>99.9</v>
      </c>
      <c r="ED437">
        <v>97</v>
      </c>
      <c r="EE437">
        <v>96.9</v>
      </c>
      <c r="EF437">
        <v>99.3</v>
      </c>
      <c r="EG437">
        <v>19.899999999999999</v>
      </c>
      <c r="EI437">
        <v>24.7</v>
      </c>
      <c r="EY437">
        <v>99.4</v>
      </c>
      <c r="EZ437">
        <v>102</v>
      </c>
      <c r="FA437">
        <v>93.1</v>
      </c>
      <c r="FB437">
        <v>100.7</v>
      </c>
      <c r="FC437">
        <v>100.9</v>
      </c>
      <c r="FF437">
        <v>99.7</v>
      </c>
      <c r="FH437">
        <v>102.2</v>
      </c>
      <c r="FI437">
        <v>96.2</v>
      </c>
      <c r="FJ437">
        <v>102.1</v>
      </c>
    </row>
    <row r="438" spans="1:166" x14ac:dyDescent="0.25">
      <c r="A438" s="1">
        <v>30437</v>
      </c>
      <c r="E438">
        <v>101.1</v>
      </c>
      <c r="F438">
        <v>105.1</v>
      </c>
      <c r="G438">
        <v>100.8</v>
      </c>
      <c r="K438">
        <v>94.7</v>
      </c>
      <c r="O438">
        <v>102.6</v>
      </c>
      <c r="P438">
        <v>102.7</v>
      </c>
      <c r="Q438">
        <v>102.6</v>
      </c>
      <c r="R438">
        <v>102.8</v>
      </c>
      <c r="S438">
        <v>102.5</v>
      </c>
      <c r="T438">
        <v>102</v>
      </c>
      <c r="U438">
        <v>102.7</v>
      </c>
      <c r="CC438">
        <v>101.4</v>
      </c>
      <c r="CD438">
        <v>102.3</v>
      </c>
      <c r="CE438">
        <v>101.4</v>
      </c>
      <c r="CN438">
        <v>101.9</v>
      </c>
      <c r="CQ438">
        <v>100.2</v>
      </c>
      <c r="CU438">
        <v>101</v>
      </c>
      <c r="CV438">
        <v>102.2</v>
      </c>
      <c r="CW438">
        <v>100.8</v>
      </c>
      <c r="CX438">
        <v>99.8</v>
      </c>
      <c r="DF438">
        <v>99.8</v>
      </c>
      <c r="DG438">
        <v>100.5</v>
      </c>
      <c r="DI438">
        <v>100.5</v>
      </c>
      <c r="DJ438">
        <v>97.4</v>
      </c>
      <c r="DK438">
        <v>102.5</v>
      </c>
      <c r="DL438">
        <v>58.7</v>
      </c>
      <c r="DO438">
        <v>102.3</v>
      </c>
      <c r="DR438">
        <v>93.7</v>
      </c>
      <c r="DS438">
        <v>93.7</v>
      </c>
      <c r="DT438">
        <v>93.7</v>
      </c>
      <c r="DU438">
        <v>99.7</v>
      </c>
      <c r="DV438">
        <v>101.1</v>
      </c>
      <c r="DW438">
        <v>101</v>
      </c>
      <c r="DX438">
        <v>101.1</v>
      </c>
      <c r="DY438">
        <v>104.4</v>
      </c>
      <c r="DZ438">
        <v>100.7</v>
      </c>
      <c r="EA438">
        <v>100.9</v>
      </c>
      <c r="EB438">
        <v>101.6</v>
      </c>
      <c r="EC438">
        <v>100.1</v>
      </c>
      <c r="ED438">
        <v>97.7</v>
      </c>
      <c r="EE438">
        <v>97.5</v>
      </c>
      <c r="EF438">
        <v>99.3</v>
      </c>
      <c r="EG438">
        <v>19.899999999999999</v>
      </c>
      <c r="EI438">
        <v>24.7</v>
      </c>
      <c r="EY438">
        <v>99.7</v>
      </c>
      <c r="EZ438">
        <v>101.6</v>
      </c>
      <c r="FA438">
        <v>93.3</v>
      </c>
      <c r="FB438">
        <v>101.1</v>
      </c>
      <c r="FC438">
        <v>101</v>
      </c>
      <c r="FF438">
        <v>99.7</v>
      </c>
      <c r="FH438">
        <v>102</v>
      </c>
      <c r="FI438">
        <v>97.1</v>
      </c>
      <c r="FJ438">
        <v>103.4</v>
      </c>
    </row>
    <row r="439" spans="1:166" x14ac:dyDescent="0.25">
      <c r="A439" s="1">
        <v>30468</v>
      </c>
      <c r="E439">
        <v>100.7</v>
      </c>
      <c r="F439">
        <v>101</v>
      </c>
      <c r="G439">
        <v>100.7</v>
      </c>
      <c r="K439">
        <v>96.5</v>
      </c>
      <c r="O439">
        <v>102.8</v>
      </c>
      <c r="P439">
        <v>103</v>
      </c>
      <c r="Q439">
        <v>103</v>
      </c>
      <c r="R439">
        <v>102.9</v>
      </c>
      <c r="S439">
        <v>102.6</v>
      </c>
      <c r="T439">
        <v>102.2</v>
      </c>
      <c r="U439">
        <v>102.8</v>
      </c>
      <c r="CC439">
        <v>101.6</v>
      </c>
      <c r="CD439">
        <v>102.3</v>
      </c>
      <c r="CE439">
        <v>101.9</v>
      </c>
      <c r="CN439">
        <v>102</v>
      </c>
      <c r="CQ439">
        <v>100.8</v>
      </c>
      <c r="CU439">
        <v>101.3</v>
      </c>
      <c r="CV439">
        <v>102.2</v>
      </c>
      <c r="CW439">
        <v>101.4</v>
      </c>
      <c r="CX439">
        <v>100.8</v>
      </c>
      <c r="DF439">
        <v>100.2</v>
      </c>
      <c r="DG439">
        <v>100.8</v>
      </c>
      <c r="DI439">
        <v>100.4</v>
      </c>
      <c r="DJ439">
        <v>97.4</v>
      </c>
      <c r="DK439">
        <v>103</v>
      </c>
      <c r="DL439">
        <v>58.7</v>
      </c>
      <c r="DO439">
        <v>102.6</v>
      </c>
      <c r="DR439">
        <v>95.2</v>
      </c>
      <c r="DS439">
        <v>95.7</v>
      </c>
      <c r="DT439">
        <v>94.8</v>
      </c>
      <c r="DU439">
        <v>99.9</v>
      </c>
      <c r="DV439">
        <v>101.3</v>
      </c>
      <c r="DW439">
        <v>101.4</v>
      </c>
      <c r="DX439">
        <v>101.2</v>
      </c>
      <c r="DY439">
        <v>103.7</v>
      </c>
      <c r="DZ439">
        <v>100.8</v>
      </c>
      <c r="EA439">
        <v>100.5</v>
      </c>
      <c r="EB439">
        <v>100.3</v>
      </c>
      <c r="EC439">
        <v>100.6</v>
      </c>
      <c r="ED439">
        <v>99.1</v>
      </c>
      <c r="EE439">
        <v>98.2</v>
      </c>
      <c r="EF439">
        <v>99.6</v>
      </c>
      <c r="EG439">
        <v>19.899999999999999</v>
      </c>
      <c r="EI439">
        <v>24.7</v>
      </c>
      <c r="EY439">
        <v>100.2</v>
      </c>
      <c r="EZ439">
        <v>101.3</v>
      </c>
      <c r="FA439">
        <v>94.7</v>
      </c>
      <c r="FB439">
        <v>101.3</v>
      </c>
      <c r="FC439">
        <v>101.3</v>
      </c>
      <c r="FF439">
        <v>100.2</v>
      </c>
      <c r="FH439">
        <v>101.3</v>
      </c>
      <c r="FI439">
        <v>98.4</v>
      </c>
      <c r="FJ439">
        <v>104.8</v>
      </c>
    </row>
    <row r="440" spans="1:166" x14ac:dyDescent="0.25">
      <c r="A440" s="1">
        <v>30498</v>
      </c>
      <c r="E440">
        <v>100.2</v>
      </c>
      <c r="F440">
        <v>101.4</v>
      </c>
      <c r="G440">
        <v>100.2</v>
      </c>
      <c r="K440">
        <v>96</v>
      </c>
      <c r="O440">
        <v>103.1</v>
      </c>
      <c r="P440">
        <v>103.3</v>
      </c>
      <c r="Q440">
        <v>103.4</v>
      </c>
      <c r="R440">
        <v>103.1</v>
      </c>
      <c r="S440">
        <v>102.8</v>
      </c>
      <c r="T440">
        <v>102.3</v>
      </c>
      <c r="U440">
        <v>103.1</v>
      </c>
      <c r="CC440">
        <v>101.6</v>
      </c>
      <c r="CD440">
        <v>102.4</v>
      </c>
      <c r="CE440">
        <v>102</v>
      </c>
      <c r="CN440">
        <v>102.6</v>
      </c>
      <c r="CQ440">
        <v>100.9</v>
      </c>
      <c r="CU440">
        <v>101.3</v>
      </c>
      <c r="CV440">
        <v>102.2</v>
      </c>
      <c r="CW440">
        <v>101.5</v>
      </c>
      <c r="CX440">
        <v>100.8</v>
      </c>
      <c r="DF440">
        <v>100.5</v>
      </c>
      <c r="DG440">
        <v>101.4</v>
      </c>
      <c r="DI440">
        <v>99.7</v>
      </c>
      <c r="DJ440">
        <v>98.3</v>
      </c>
      <c r="DK440">
        <v>103.5</v>
      </c>
      <c r="DL440">
        <v>58.7</v>
      </c>
      <c r="DO440">
        <v>102.9</v>
      </c>
      <c r="DR440">
        <v>95</v>
      </c>
      <c r="DS440">
        <v>95.6</v>
      </c>
      <c r="DT440">
        <v>94.5</v>
      </c>
      <c r="DU440">
        <v>100.2</v>
      </c>
      <c r="DV440">
        <v>101.4</v>
      </c>
      <c r="DW440">
        <v>101.5</v>
      </c>
      <c r="DX440">
        <v>101.3</v>
      </c>
      <c r="DY440">
        <v>104.3</v>
      </c>
      <c r="DZ440">
        <v>101</v>
      </c>
      <c r="EA440">
        <v>99.5</v>
      </c>
      <c r="EB440">
        <v>98.5</v>
      </c>
      <c r="EC440">
        <v>100.6</v>
      </c>
      <c r="ED440">
        <v>99.7</v>
      </c>
      <c r="EE440">
        <v>98.7</v>
      </c>
      <c r="EF440">
        <v>99.9</v>
      </c>
      <c r="EG440">
        <v>19.899999999999999</v>
      </c>
      <c r="EI440">
        <v>24.7</v>
      </c>
      <c r="EY440">
        <v>100.5</v>
      </c>
      <c r="EZ440">
        <v>101</v>
      </c>
      <c r="FA440">
        <v>94.9</v>
      </c>
      <c r="FB440">
        <v>101.6</v>
      </c>
      <c r="FC440">
        <v>101.8</v>
      </c>
      <c r="FF440">
        <v>100.1</v>
      </c>
      <c r="FH440">
        <v>100.2</v>
      </c>
      <c r="FI440">
        <v>99.1</v>
      </c>
      <c r="FJ440">
        <v>106.2</v>
      </c>
    </row>
    <row r="441" spans="1:166" x14ac:dyDescent="0.25">
      <c r="A441" s="1">
        <v>30529</v>
      </c>
      <c r="E441">
        <v>100.6</v>
      </c>
      <c r="F441">
        <v>105</v>
      </c>
      <c r="G441">
        <v>100.2</v>
      </c>
      <c r="K441">
        <v>96</v>
      </c>
      <c r="O441">
        <v>103.5</v>
      </c>
      <c r="P441">
        <v>103.7</v>
      </c>
      <c r="Q441">
        <v>104.1</v>
      </c>
      <c r="R441">
        <v>103.3</v>
      </c>
      <c r="S441">
        <v>103.1</v>
      </c>
      <c r="T441">
        <v>102.6</v>
      </c>
      <c r="U441">
        <v>103.4</v>
      </c>
      <c r="CC441">
        <v>101.9</v>
      </c>
      <c r="CD441">
        <v>102.7</v>
      </c>
      <c r="CE441">
        <v>102.3</v>
      </c>
      <c r="CN441">
        <v>104.3</v>
      </c>
      <c r="CQ441">
        <v>101.3</v>
      </c>
      <c r="CU441">
        <v>101.6</v>
      </c>
      <c r="CV441">
        <v>102.6</v>
      </c>
      <c r="CW441">
        <v>101.8</v>
      </c>
      <c r="CX441">
        <v>101.2</v>
      </c>
      <c r="DF441">
        <v>100.9</v>
      </c>
      <c r="DG441">
        <v>101.6</v>
      </c>
      <c r="DI441">
        <v>101.5</v>
      </c>
      <c r="DJ441">
        <v>98.7</v>
      </c>
      <c r="DK441">
        <v>103.5</v>
      </c>
      <c r="DL441">
        <v>58.7</v>
      </c>
      <c r="DO441">
        <v>103.2</v>
      </c>
      <c r="DR441">
        <v>95.5</v>
      </c>
      <c r="DS441">
        <v>96.3</v>
      </c>
      <c r="DT441">
        <v>95</v>
      </c>
      <c r="DU441">
        <v>100.4</v>
      </c>
      <c r="DV441">
        <v>102.2</v>
      </c>
      <c r="DW441">
        <v>101.8</v>
      </c>
      <c r="DX441">
        <v>102.4</v>
      </c>
      <c r="DY441">
        <v>112.2</v>
      </c>
      <c r="DZ441">
        <v>101.1</v>
      </c>
      <c r="EA441">
        <v>102.2</v>
      </c>
      <c r="EB441">
        <v>103.1</v>
      </c>
      <c r="EC441">
        <v>101.2</v>
      </c>
      <c r="ED441">
        <v>100.5</v>
      </c>
      <c r="EE441">
        <v>99.7</v>
      </c>
      <c r="EF441">
        <v>100.4</v>
      </c>
      <c r="EG441">
        <v>19.899999999999999</v>
      </c>
      <c r="EI441">
        <v>24.7</v>
      </c>
      <c r="EY441">
        <v>100.7</v>
      </c>
      <c r="EZ441">
        <v>104.5</v>
      </c>
      <c r="FA441">
        <v>95.4</v>
      </c>
      <c r="FB441">
        <v>102</v>
      </c>
      <c r="FC441">
        <v>102</v>
      </c>
      <c r="FF441">
        <v>100.7</v>
      </c>
      <c r="FH441">
        <v>104.3</v>
      </c>
      <c r="FI441">
        <v>99.6</v>
      </c>
      <c r="FJ441">
        <v>108.4</v>
      </c>
    </row>
    <row r="442" spans="1:166" x14ac:dyDescent="0.25">
      <c r="A442" s="1">
        <v>30560</v>
      </c>
      <c r="E442">
        <v>101.5</v>
      </c>
      <c r="F442">
        <v>109.3</v>
      </c>
      <c r="G442">
        <v>100.9</v>
      </c>
      <c r="K442">
        <v>95.8</v>
      </c>
      <c r="O442">
        <v>103.5</v>
      </c>
      <c r="P442">
        <v>103.7</v>
      </c>
      <c r="Q442">
        <v>104</v>
      </c>
      <c r="R442">
        <v>103.3</v>
      </c>
      <c r="S442">
        <v>103.3</v>
      </c>
      <c r="T442">
        <v>102.7</v>
      </c>
      <c r="U442">
        <v>103.6</v>
      </c>
      <c r="CC442">
        <v>102.2</v>
      </c>
      <c r="CD442">
        <v>103</v>
      </c>
      <c r="CE442">
        <v>102.3</v>
      </c>
      <c r="CN442">
        <v>105.5</v>
      </c>
      <c r="CQ442">
        <v>101.6</v>
      </c>
      <c r="CU442">
        <v>101.8</v>
      </c>
      <c r="CV442">
        <v>102.9</v>
      </c>
      <c r="CW442">
        <v>101.8</v>
      </c>
      <c r="CX442">
        <v>101.1</v>
      </c>
      <c r="DF442">
        <v>101.6</v>
      </c>
      <c r="DG442">
        <v>102.3</v>
      </c>
      <c r="DI442">
        <v>105.2</v>
      </c>
      <c r="DJ442">
        <v>99.4</v>
      </c>
      <c r="DK442">
        <v>103.9</v>
      </c>
      <c r="DL442">
        <v>58.7</v>
      </c>
      <c r="DO442">
        <v>103.4</v>
      </c>
      <c r="DR442">
        <v>96.3</v>
      </c>
      <c r="DS442">
        <v>97.4</v>
      </c>
      <c r="DT442">
        <v>95.4</v>
      </c>
      <c r="DU442">
        <v>100.8</v>
      </c>
      <c r="DV442">
        <v>103.1</v>
      </c>
      <c r="DW442">
        <v>102</v>
      </c>
      <c r="DX442">
        <v>103.6</v>
      </c>
      <c r="DY442">
        <v>121.2</v>
      </c>
      <c r="DZ442">
        <v>101.3</v>
      </c>
      <c r="EA442">
        <v>103.3</v>
      </c>
      <c r="EB442">
        <v>104.9</v>
      </c>
      <c r="EC442">
        <v>101.6</v>
      </c>
      <c r="ED442">
        <v>100.5</v>
      </c>
      <c r="EE442">
        <v>100</v>
      </c>
      <c r="EF442">
        <v>101</v>
      </c>
      <c r="EG442">
        <v>19.899999999999999</v>
      </c>
      <c r="EI442">
        <v>24.7</v>
      </c>
      <c r="EY442">
        <v>101.1</v>
      </c>
      <c r="EZ442">
        <v>109.8</v>
      </c>
      <c r="FA442">
        <v>95.7</v>
      </c>
      <c r="FB442">
        <v>102.7</v>
      </c>
      <c r="FC442">
        <v>102.3</v>
      </c>
      <c r="FF442">
        <v>101.2</v>
      </c>
      <c r="FH442">
        <v>105.8</v>
      </c>
      <c r="FI442">
        <v>99.4</v>
      </c>
      <c r="FJ442">
        <v>109</v>
      </c>
    </row>
    <row r="443" spans="1:166" x14ac:dyDescent="0.25">
      <c r="A443" s="1">
        <v>30590</v>
      </c>
      <c r="E443">
        <v>102.4</v>
      </c>
      <c r="F443">
        <v>117.8</v>
      </c>
      <c r="G443">
        <v>101.1</v>
      </c>
      <c r="K443">
        <v>94.6</v>
      </c>
      <c r="O443">
        <v>103.6</v>
      </c>
      <c r="P443">
        <v>103.7</v>
      </c>
      <c r="Q443">
        <v>104.5</v>
      </c>
      <c r="R443">
        <v>102.8</v>
      </c>
      <c r="S443">
        <v>103.4</v>
      </c>
      <c r="T443">
        <v>102.9</v>
      </c>
      <c r="U443">
        <v>103.7</v>
      </c>
      <c r="CC443">
        <v>102.2</v>
      </c>
      <c r="CD443">
        <v>103.3</v>
      </c>
      <c r="CE443">
        <v>102.2</v>
      </c>
      <c r="CN443">
        <v>105.4</v>
      </c>
      <c r="CQ443">
        <v>101.7</v>
      </c>
      <c r="CU443">
        <v>101.9</v>
      </c>
      <c r="CV443">
        <v>103.3</v>
      </c>
      <c r="CW443">
        <v>101.5</v>
      </c>
      <c r="CX443">
        <v>101</v>
      </c>
      <c r="DF443">
        <v>101.7</v>
      </c>
      <c r="DG443">
        <v>102.3</v>
      </c>
      <c r="DI443">
        <v>103.3</v>
      </c>
      <c r="DJ443">
        <v>99.7</v>
      </c>
      <c r="DK443">
        <v>103.8</v>
      </c>
      <c r="DL443">
        <v>58.7</v>
      </c>
      <c r="DO443">
        <v>103.7</v>
      </c>
      <c r="DR443">
        <v>97</v>
      </c>
      <c r="DS443">
        <v>98.6</v>
      </c>
      <c r="DT443">
        <v>95.8</v>
      </c>
      <c r="DU443">
        <v>101.1</v>
      </c>
      <c r="DV443">
        <v>103.2</v>
      </c>
      <c r="DW443">
        <v>102.4</v>
      </c>
      <c r="DX443">
        <v>103.6</v>
      </c>
      <c r="DY443">
        <v>120.2</v>
      </c>
      <c r="DZ443">
        <v>101.4</v>
      </c>
      <c r="EA443">
        <v>103.2</v>
      </c>
      <c r="EB443">
        <v>105.2</v>
      </c>
      <c r="EC443">
        <v>101</v>
      </c>
      <c r="ED443">
        <v>100.1</v>
      </c>
      <c r="EE443">
        <v>100.1</v>
      </c>
      <c r="EF443">
        <v>100.9</v>
      </c>
      <c r="EG443">
        <v>19.899999999999999</v>
      </c>
      <c r="EI443">
        <v>24.7</v>
      </c>
      <c r="EY443">
        <v>101.4</v>
      </c>
      <c r="EZ443">
        <v>108.2</v>
      </c>
      <c r="FA443">
        <v>96.2</v>
      </c>
      <c r="FB443">
        <v>102.8</v>
      </c>
      <c r="FC443">
        <v>102.5</v>
      </c>
      <c r="FF443">
        <v>100.6</v>
      </c>
      <c r="FH443">
        <v>106</v>
      </c>
      <c r="FI443">
        <v>99</v>
      </c>
      <c r="FJ443">
        <v>109.1</v>
      </c>
    </row>
    <row r="444" spans="1:166" x14ac:dyDescent="0.25">
      <c r="A444" s="1">
        <v>30621</v>
      </c>
      <c r="E444">
        <v>101.6</v>
      </c>
      <c r="F444">
        <v>108</v>
      </c>
      <c r="G444">
        <v>101</v>
      </c>
      <c r="K444">
        <v>93.2</v>
      </c>
      <c r="O444">
        <v>103.8</v>
      </c>
      <c r="P444">
        <v>103.9</v>
      </c>
      <c r="Q444">
        <v>104.6</v>
      </c>
      <c r="R444">
        <v>103.2</v>
      </c>
      <c r="S444">
        <v>103.5</v>
      </c>
      <c r="T444">
        <v>103.1</v>
      </c>
      <c r="U444">
        <v>103.7</v>
      </c>
      <c r="CC444">
        <v>102</v>
      </c>
      <c r="CD444">
        <v>103.2</v>
      </c>
      <c r="CE444">
        <v>102.1</v>
      </c>
      <c r="CN444">
        <v>105.1</v>
      </c>
      <c r="CQ444">
        <v>101.4</v>
      </c>
      <c r="CU444">
        <v>101.5</v>
      </c>
      <c r="CV444">
        <v>103.1</v>
      </c>
      <c r="CW444">
        <v>101.3</v>
      </c>
      <c r="CX444">
        <v>100.5</v>
      </c>
      <c r="DF444">
        <v>101.8</v>
      </c>
      <c r="DG444">
        <v>102.5</v>
      </c>
      <c r="DI444">
        <v>102.5</v>
      </c>
      <c r="DJ444">
        <v>100.4</v>
      </c>
      <c r="DK444">
        <v>103.8</v>
      </c>
      <c r="DL444">
        <v>58.7</v>
      </c>
      <c r="DO444">
        <v>104</v>
      </c>
      <c r="DR444">
        <v>95.6</v>
      </c>
      <c r="DS444">
        <v>96.9</v>
      </c>
      <c r="DT444">
        <v>94.7</v>
      </c>
      <c r="DU444">
        <v>101.6</v>
      </c>
      <c r="DV444">
        <v>103.5</v>
      </c>
      <c r="DW444">
        <v>102.6</v>
      </c>
      <c r="DX444">
        <v>103.9</v>
      </c>
      <c r="DY444">
        <v>120.5</v>
      </c>
      <c r="DZ444">
        <v>101.8</v>
      </c>
      <c r="EA444">
        <v>102.3</v>
      </c>
      <c r="EB444">
        <v>103.2</v>
      </c>
      <c r="EC444">
        <v>101.3</v>
      </c>
      <c r="ED444">
        <v>100.2</v>
      </c>
      <c r="EE444">
        <v>100.4</v>
      </c>
      <c r="EF444">
        <v>101.5</v>
      </c>
      <c r="EG444">
        <v>19.899999999999999</v>
      </c>
      <c r="EI444">
        <v>24.7</v>
      </c>
      <c r="EY444">
        <v>101.5</v>
      </c>
      <c r="EZ444">
        <v>107.6</v>
      </c>
      <c r="FA444">
        <v>95.6</v>
      </c>
      <c r="FB444">
        <v>103</v>
      </c>
      <c r="FC444">
        <v>102.8</v>
      </c>
      <c r="FF444">
        <v>101</v>
      </c>
      <c r="FH444">
        <v>104.7</v>
      </c>
      <c r="FI444">
        <v>99.1</v>
      </c>
      <c r="FJ444">
        <v>109.9</v>
      </c>
    </row>
    <row r="445" spans="1:166" x14ac:dyDescent="0.25">
      <c r="A445" s="1">
        <v>30651</v>
      </c>
      <c r="E445">
        <v>102.3</v>
      </c>
      <c r="F445">
        <v>104.6</v>
      </c>
      <c r="G445">
        <v>102.1</v>
      </c>
      <c r="K445">
        <v>92.7</v>
      </c>
      <c r="O445">
        <v>104.1</v>
      </c>
      <c r="P445">
        <v>104.3</v>
      </c>
      <c r="Q445">
        <v>105.1</v>
      </c>
      <c r="R445">
        <v>103.5</v>
      </c>
      <c r="S445">
        <v>103.8</v>
      </c>
      <c r="T445">
        <v>103.3</v>
      </c>
      <c r="U445">
        <v>104</v>
      </c>
      <c r="CC445">
        <v>102.3</v>
      </c>
      <c r="CD445">
        <v>103.7</v>
      </c>
      <c r="CE445">
        <v>102.3</v>
      </c>
      <c r="CN445">
        <v>104.8</v>
      </c>
      <c r="CQ445">
        <v>101.5</v>
      </c>
      <c r="CU445">
        <v>101.9</v>
      </c>
      <c r="CV445">
        <v>103.6</v>
      </c>
      <c r="CW445">
        <v>101.5</v>
      </c>
      <c r="CX445">
        <v>100.6</v>
      </c>
      <c r="DF445">
        <v>101.9</v>
      </c>
      <c r="DG445">
        <v>102.9</v>
      </c>
      <c r="DI445">
        <v>104</v>
      </c>
      <c r="DJ445">
        <v>100.7</v>
      </c>
      <c r="DK445">
        <v>104.2</v>
      </c>
      <c r="DL445">
        <v>58.7</v>
      </c>
      <c r="DO445">
        <v>104.2</v>
      </c>
      <c r="DR445">
        <v>94.8</v>
      </c>
      <c r="DS445">
        <v>96.2</v>
      </c>
      <c r="DT445">
        <v>93.7</v>
      </c>
      <c r="DU445">
        <v>101.8</v>
      </c>
      <c r="DV445">
        <v>103.6</v>
      </c>
      <c r="DW445">
        <v>103</v>
      </c>
      <c r="DX445">
        <v>103.9</v>
      </c>
      <c r="DY445">
        <v>116.7</v>
      </c>
      <c r="DZ445">
        <v>102.1</v>
      </c>
      <c r="EA445">
        <v>103.5</v>
      </c>
      <c r="EB445">
        <v>104.9</v>
      </c>
      <c r="EC445">
        <v>101.9</v>
      </c>
      <c r="ED445">
        <v>100.2</v>
      </c>
      <c r="EE445">
        <v>100.9</v>
      </c>
      <c r="EF445">
        <v>101.7</v>
      </c>
      <c r="EG445">
        <v>19.899999999999999</v>
      </c>
      <c r="EI445">
        <v>24.7</v>
      </c>
      <c r="EY445">
        <v>101.6</v>
      </c>
      <c r="EZ445">
        <v>107.7</v>
      </c>
      <c r="FA445">
        <v>95</v>
      </c>
      <c r="FB445">
        <v>103.2</v>
      </c>
      <c r="FC445">
        <v>103.1</v>
      </c>
      <c r="FF445">
        <v>101.6</v>
      </c>
      <c r="FH445">
        <v>106.3</v>
      </c>
      <c r="FI445">
        <v>98.9</v>
      </c>
      <c r="FJ445">
        <v>111.2</v>
      </c>
    </row>
    <row r="446" spans="1:166" x14ac:dyDescent="0.25">
      <c r="A446" s="1">
        <v>30682</v>
      </c>
      <c r="E446">
        <v>104.8</v>
      </c>
      <c r="F446">
        <v>118.6</v>
      </c>
      <c r="G446">
        <v>103.6</v>
      </c>
      <c r="K446">
        <v>92</v>
      </c>
      <c r="O446">
        <v>104.5</v>
      </c>
      <c r="P446">
        <v>104.7</v>
      </c>
      <c r="Q446">
        <v>105.5</v>
      </c>
      <c r="R446">
        <v>103.7</v>
      </c>
      <c r="S446">
        <v>104.1</v>
      </c>
      <c r="T446">
        <v>103.5</v>
      </c>
      <c r="U446">
        <v>104.5</v>
      </c>
      <c r="CC446">
        <v>103</v>
      </c>
      <c r="CD446">
        <v>104.6</v>
      </c>
      <c r="CE446">
        <v>102.4</v>
      </c>
      <c r="CN446">
        <v>105.1</v>
      </c>
      <c r="CQ446">
        <v>101.8</v>
      </c>
      <c r="CU446">
        <v>102.7</v>
      </c>
      <c r="CV446">
        <v>104.7</v>
      </c>
      <c r="CW446">
        <v>101.6</v>
      </c>
      <c r="CX446">
        <v>100.6</v>
      </c>
      <c r="DF446">
        <v>102.1</v>
      </c>
      <c r="DG446">
        <v>103.2</v>
      </c>
      <c r="DI446">
        <v>105.9</v>
      </c>
      <c r="DJ446">
        <v>101</v>
      </c>
      <c r="DK446">
        <v>104.6</v>
      </c>
      <c r="DL446">
        <v>58.7</v>
      </c>
      <c r="DO446">
        <v>104.2</v>
      </c>
      <c r="DR446">
        <v>94.6</v>
      </c>
      <c r="DS446">
        <v>96.1</v>
      </c>
      <c r="DT446">
        <v>93.5</v>
      </c>
      <c r="DU446">
        <v>102.5</v>
      </c>
      <c r="DV446">
        <v>103.8</v>
      </c>
      <c r="DW446">
        <v>103.3</v>
      </c>
      <c r="DX446">
        <v>104</v>
      </c>
      <c r="DY446">
        <v>116.2</v>
      </c>
      <c r="DZ446">
        <v>102.4</v>
      </c>
      <c r="EA446">
        <v>104.6</v>
      </c>
      <c r="EB446">
        <v>106.8</v>
      </c>
      <c r="EC446">
        <v>102.2</v>
      </c>
      <c r="ED446">
        <v>100.4</v>
      </c>
      <c r="EE446">
        <v>101.2</v>
      </c>
      <c r="EF446">
        <v>101.7</v>
      </c>
      <c r="EG446">
        <v>19.899999999999999</v>
      </c>
      <c r="EI446">
        <v>24.7</v>
      </c>
      <c r="EY446">
        <v>101.8</v>
      </c>
      <c r="EZ446">
        <v>108.9</v>
      </c>
      <c r="FA446">
        <v>94.4</v>
      </c>
      <c r="FB446">
        <v>103.6</v>
      </c>
      <c r="FC446">
        <v>103.4</v>
      </c>
      <c r="FF446">
        <v>102.1</v>
      </c>
      <c r="FH446">
        <v>107.8</v>
      </c>
      <c r="FI446">
        <v>99.4</v>
      </c>
      <c r="FJ446">
        <v>111.5</v>
      </c>
    </row>
    <row r="447" spans="1:166" x14ac:dyDescent="0.25">
      <c r="A447" s="1">
        <v>30713</v>
      </c>
      <c r="E447">
        <v>105.3</v>
      </c>
      <c r="F447">
        <v>118.2</v>
      </c>
      <c r="G447">
        <v>104.2</v>
      </c>
      <c r="K447">
        <v>92.9</v>
      </c>
      <c r="O447">
        <v>104.7</v>
      </c>
      <c r="P447">
        <v>104.8</v>
      </c>
      <c r="Q447">
        <v>105.5</v>
      </c>
      <c r="R447">
        <v>103.9</v>
      </c>
      <c r="S447">
        <v>104.5</v>
      </c>
      <c r="T447">
        <v>103.7</v>
      </c>
      <c r="U447">
        <v>104.8</v>
      </c>
      <c r="CC447">
        <v>103.4</v>
      </c>
      <c r="CD447">
        <v>104.9</v>
      </c>
      <c r="CE447">
        <v>102.8</v>
      </c>
      <c r="CN447">
        <v>104.8</v>
      </c>
      <c r="CQ447">
        <v>102.5</v>
      </c>
      <c r="CU447">
        <v>103.1</v>
      </c>
      <c r="CV447">
        <v>105</v>
      </c>
      <c r="CW447">
        <v>101.9</v>
      </c>
      <c r="CX447">
        <v>101</v>
      </c>
      <c r="DF447">
        <v>102.5</v>
      </c>
      <c r="DG447">
        <v>103.5</v>
      </c>
      <c r="DI447">
        <v>105.6</v>
      </c>
      <c r="DJ447">
        <v>101</v>
      </c>
      <c r="DK447">
        <v>105.2</v>
      </c>
      <c r="DL447">
        <v>58.7</v>
      </c>
      <c r="DO447">
        <v>104.8</v>
      </c>
      <c r="DR447">
        <v>95.5</v>
      </c>
      <c r="DS447">
        <v>96.8</v>
      </c>
      <c r="DT447">
        <v>94.5</v>
      </c>
      <c r="DU447">
        <v>103.1</v>
      </c>
      <c r="DV447">
        <v>103.8</v>
      </c>
      <c r="DW447">
        <v>103.8</v>
      </c>
      <c r="DX447">
        <v>103.8</v>
      </c>
      <c r="DY447">
        <v>110</v>
      </c>
      <c r="DZ447">
        <v>102.8</v>
      </c>
      <c r="EA447">
        <v>103.8</v>
      </c>
      <c r="EB447">
        <v>104.5</v>
      </c>
      <c r="EC447">
        <v>103</v>
      </c>
      <c r="ED447">
        <v>101.9</v>
      </c>
      <c r="EE447">
        <v>102.2</v>
      </c>
      <c r="EF447">
        <v>103.4</v>
      </c>
      <c r="EG447">
        <v>19.899999999999999</v>
      </c>
      <c r="EI447">
        <v>24.7</v>
      </c>
      <c r="EY447">
        <v>102.2</v>
      </c>
      <c r="EZ447">
        <v>106.9</v>
      </c>
      <c r="FA447">
        <v>95.4</v>
      </c>
      <c r="FB447">
        <v>103.9</v>
      </c>
      <c r="FC447">
        <v>103.8</v>
      </c>
      <c r="FF447">
        <v>102.9</v>
      </c>
      <c r="FH447">
        <v>106.5</v>
      </c>
      <c r="FI447">
        <v>101.2</v>
      </c>
      <c r="FJ447">
        <v>113.8</v>
      </c>
    </row>
    <row r="448" spans="1:166" x14ac:dyDescent="0.25">
      <c r="A448" s="1">
        <v>30742</v>
      </c>
      <c r="E448">
        <v>106.2</v>
      </c>
      <c r="F448">
        <v>122.8</v>
      </c>
      <c r="G448">
        <v>104.7</v>
      </c>
      <c r="K448">
        <v>92.1</v>
      </c>
      <c r="O448">
        <v>105.2</v>
      </c>
      <c r="P448">
        <v>105.4</v>
      </c>
      <c r="Q448">
        <v>106.3</v>
      </c>
      <c r="R448">
        <v>104.5</v>
      </c>
      <c r="S448">
        <v>104.6</v>
      </c>
      <c r="T448">
        <v>103.9</v>
      </c>
      <c r="U448">
        <v>104.9</v>
      </c>
      <c r="CC448">
        <v>103.8</v>
      </c>
      <c r="CD448">
        <v>105.5</v>
      </c>
      <c r="CE448">
        <v>103</v>
      </c>
      <c r="CN448">
        <v>106.2</v>
      </c>
      <c r="CQ448">
        <v>103</v>
      </c>
      <c r="CU448">
        <v>103.6</v>
      </c>
      <c r="CV448">
        <v>105.8</v>
      </c>
      <c r="CW448">
        <v>102.2</v>
      </c>
      <c r="CX448">
        <v>101.1</v>
      </c>
      <c r="DF448">
        <v>103</v>
      </c>
      <c r="DG448">
        <v>104.2</v>
      </c>
      <c r="DI448">
        <v>106.3</v>
      </c>
      <c r="DJ448">
        <v>102.1</v>
      </c>
      <c r="DK448">
        <v>106.1</v>
      </c>
      <c r="DL448">
        <v>58.7</v>
      </c>
      <c r="DO448">
        <v>105.3</v>
      </c>
      <c r="DR448">
        <v>95.8</v>
      </c>
      <c r="DS448">
        <v>96.8</v>
      </c>
      <c r="DT448">
        <v>95.1</v>
      </c>
      <c r="DU448">
        <v>103.8</v>
      </c>
      <c r="DV448">
        <v>104.1</v>
      </c>
      <c r="DW448">
        <v>104</v>
      </c>
      <c r="DX448">
        <v>104.1</v>
      </c>
      <c r="DY448">
        <v>113.4</v>
      </c>
      <c r="DZ448">
        <v>103</v>
      </c>
      <c r="EA448">
        <v>105.7</v>
      </c>
      <c r="EB448">
        <v>108.4</v>
      </c>
      <c r="EC448">
        <v>102.8</v>
      </c>
      <c r="ED448">
        <v>103.1</v>
      </c>
      <c r="EE448">
        <v>102.9</v>
      </c>
      <c r="EF448">
        <v>101.9</v>
      </c>
      <c r="EG448">
        <v>19.899999999999999</v>
      </c>
      <c r="EI448">
        <v>24.7</v>
      </c>
      <c r="EY448">
        <v>102.8</v>
      </c>
      <c r="EZ448">
        <v>108.3</v>
      </c>
      <c r="FA448">
        <v>96</v>
      </c>
      <c r="FB448">
        <v>104.4</v>
      </c>
      <c r="FC448">
        <v>104.4</v>
      </c>
      <c r="FF448">
        <v>102.4</v>
      </c>
      <c r="FH448">
        <v>109.8</v>
      </c>
      <c r="FI448">
        <v>102.8</v>
      </c>
      <c r="FJ448">
        <v>114.8</v>
      </c>
    </row>
    <row r="449" spans="1:166" x14ac:dyDescent="0.25">
      <c r="A449" s="1">
        <v>30773</v>
      </c>
      <c r="E449">
        <v>105.2</v>
      </c>
      <c r="F449">
        <v>111</v>
      </c>
      <c r="G449">
        <v>104.7</v>
      </c>
      <c r="K449">
        <v>94</v>
      </c>
      <c r="O449">
        <v>105.3</v>
      </c>
      <c r="P449">
        <v>105.2</v>
      </c>
      <c r="Q449">
        <v>105.9</v>
      </c>
      <c r="R449">
        <v>104.4</v>
      </c>
      <c r="S449">
        <v>105.3</v>
      </c>
      <c r="T449">
        <v>104.4</v>
      </c>
      <c r="U449">
        <v>105.7</v>
      </c>
      <c r="CC449">
        <v>103.9</v>
      </c>
      <c r="CD449">
        <v>105.3</v>
      </c>
      <c r="CE449">
        <v>103.4</v>
      </c>
      <c r="CN449">
        <v>106.3</v>
      </c>
      <c r="CQ449">
        <v>103.1</v>
      </c>
      <c r="CU449">
        <v>103.5</v>
      </c>
      <c r="CV449">
        <v>105.3</v>
      </c>
      <c r="CW449">
        <v>102.5</v>
      </c>
      <c r="CX449">
        <v>101.6</v>
      </c>
      <c r="DF449">
        <v>103.2</v>
      </c>
      <c r="DG449">
        <v>104.4</v>
      </c>
      <c r="DI449">
        <v>106.6</v>
      </c>
      <c r="DJ449">
        <v>102.5</v>
      </c>
      <c r="DK449">
        <v>105.8</v>
      </c>
      <c r="DL449">
        <v>58.7</v>
      </c>
      <c r="DO449">
        <v>105.4</v>
      </c>
      <c r="DR449">
        <v>96.2</v>
      </c>
      <c r="DS449">
        <v>97.5</v>
      </c>
      <c r="DT449">
        <v>95.3</v>
      </c>
      <c r="DU449">
        <v>104.6</v>
      </c>
      <c r="DV449">
        <v>104.2</v>
      </c>
      <c r="DW449">
        <v>104.4</v>
      </c>
      <c r="DX449">
        <v>104.2</v>
      </c>
      <c r="DY449">
        <v>112.5</v>
      </c>
      <c r="DZ449">
        <v>103.2</v>
      </c>
      <c r="EA449">
        <v>105.2</v>
      </c>
      <c r="EB449">
        <v>107</v>
      </c>
      <c r="EC449">
        <v>103.1</v>
      </c>
      <c r="ED449">
        <v>103.5</v>
      </c>
      <c r="EE449">
        <v>102.7</v>
      </c>
      <c r="EF449">
        <v>102.7</v>
      </c>
      <c r="EG449">
        <v>19.899999999999999</v>
      </c>
      <c r="EI449">
        <v>24.7</v>
      </c>
      <c r="EY449">
        <v>103</v>
      </c>
      <c r="EZ449">
        <v>108.3</v>
      </c>
      <c r="FA449">
        <v>96.4</v>
      </c>
      <c r="FB449">
        <v>104.6</v>
      </c>
      <c r="FC449">
        <v>104.5</v>
      </c>
      <c r="FF449">
        <v>102.7</v>
      </c>
      <c r="FH449">
        <v>108.8</v>
      </c>
      <c r="FI449">
        <v>103.4</v>
      </c>
      <c r="FJ449">
        <v>115.1</v>
      </c>
    </row>
    <row r="450" spans="1:166" x14ac:dyDescent="0.25">
      <c r="A450" s="1">
        <v>30803</v>
      </c>
      <c r="E450">
        <v>104.7</v>
      </c>
      <c r="F450">
        <v>107</v>
      </c>
      <c r="G450">
        <v>104.5</v>
      </c>
      <c r="K450">
        <v>94.1</v>
      </c>
      <c r="O450">
        <v>105.3</v>
      </c>
      <c r="P450">
        <v>105.5</v>
      </c>
      <c r="Q450">
        <v>106.5</v>
      </c>
      <c r="R450">
        <v>104.4</v>
      </c>
      <c r="S450">
        <v>105.1</v>
      </c>
      <c r="T450">
        <v>104.6</v>
      </c>
      <c r="U450">
        <v>105.3</v>
      </c>
      <c r="CC450">
        <v>103.8</v>
      </c>
      <c r="CD450">
        <v>105.2</v>
      </c>
      <c r="CE450">
        <v>103.5</v>
      </c>
      <c r="CN450">
        <v>106.5</v>
      </c>
      <c r="CQ450">
        <v>103.3</v>
      </c>
      <c r="CU450">
        <v>103.5</v>
      </c>
      <c r="CV450">
        <v>105.2</v>
      </c>
      <c r="CW450">
        <v>102.7</v>
      </c>
      <c r="CX450">
        <v>102</v>
      </c>
      <c r="DF450">
        <v>103.4</v>
      </c>
      <c r="DG450">
        <v>104.5</v>
      </c>
      <c r="DI450">
        <v>107.5</v>
      </c>
      <c r="DJ450">
        <v>102.7</v>
      </c>
      <c r="DK450">
        <v>105.2</v>
      </c>
      <c r="DL450">
        <v>58.7</v>
      </c>
      <c r="DO450">
        <v>105.3</v>
      </c>
      <c r="DR450">
        <v>97.2</v>
      </c>
      <c r="DS450">
        <v>98.5</v>
      </c>
      <c r="DT450">
        <v>96.2</v>
      </c>
      <c r="DU450">
        <v>105.2</v>
      </c>
      <c r="DV450">
        <v>104.3</v>
      </c>
      <c r="DW450">
        <v>104.6</v>
      </c>
      <c r="DX450">
        <v>104.2</v>
      </c>
      <c r="DY450">
        <v>110</v>
      </c>
      <c r="DZ450">
        <v>103.4</v>
      </c>
      <c r="EA450">
        <v>104.5</v>
      </c>
      <c r="EB450">
        <v>105.3</v>
      </c>
      <c r="EC450">
        <v>103.6</v>
      </c>
      <c r="ED450">
        <v>103.9</v>
      </c>
      <c r="EE450">
        <v>102.9</v>
      </c>
      <c r="EF450">
        <v>104</v>
      </c>
      <c r="EG450">
        <v>19.899999999999999</v>
      </c>
      <c r="EI450">
        <v>24.7</v>
      </c>
      <c r="EY450">
        <v>103.2</v>
      </c>
      <c r="EZ450">
        <v>108.2</v>
      </c>
      <c r="FA450">
        <v>96.6</v>
      </c>
      <c r="FB450">
        <v>104.8</v>
      </c>
      <c r="FC450">
        <v>104.6</v>
      </c>
      <c r="FF450">
        <v>102.9</v>
      </c>
      <c r="FH450">
        <v>107.6</v>
      </c>
      <c r="FI450">
        <v>103.4</v>
      </c>
      <c r="FJ450">
        <v>115.7</v>
      </c>
    </row>
    <row r="451" spans="1:166" x14ac:dyDescent="0.25">
      <c r="A451" s="1">
        <v>30834</v>
      </c>
      <c r="E451">
        <v>104.5</v>
      </c>
      <c r="F451">
        <v>105.2</v>
      </c>
      <c r="G451">
        <v>104.5</v>
      </c>
      <c r="K451">
        <v>93.3</v>
      </c>
      <c r="O451">
        <v>105.5</v>
      </c>
      <c r="P451">
        <v>105.6</v>
      </c>
      <c r="Q451">
        <v>106.8</v>
      </c>
      <c r="R451">
        <v>104.4</v>
      </c>
      <c r="S451">
        <v>105.2</v>
      </c>
      <c r="T451">
        <v>104.9</v>
      </c>
      <c r="U451">
        <v>105.3</v>
      </c>
      <c r="CC451">
        <v>103.8</v>
      </c>
      <c r="CD451">
        <v>105.3</v>
      </c>
      <c r="CE451">
        <v>103.5</v>
      </c>
      <c r="CN451">
        <v>106.4</v>
      </c>
      <c r="CQ451">
        <v>103.5</v>
      </c>
      <c r="CU451">
        <v>103.4</v>
      </c>
      <c r="CV451">
        <v>105.3</v>
      </c>
      <c r="CW451">
        <v>102.6</v>
      </c>
      <c r="CX451">
        <v>101.9</v>
      </c>
      <c r="DF451">
        <v>103.6</v>
      </c>
      <c r="DG451">
        <v>104.6</v>
      </c>
      <c r="DI451">
        <v>106.9</v>
      </c>
      <c r="DJ451">
        <v>102.8</v>
      </c>
      <c r="DK451">
        <v>105.4</v>
      </c>
      <c r="DL451">
        <v>58.7</v>
      </c>
      <c r="DO451">
        <v>105.4</v>
      </c>
      <c r="DR451">
        <v>97.5</v>
      </c>
      <c r="DS451">
        <v>98.7</v>
      </c>
      <c r="DT451">
        <v>96.6</v>
      </c>
      <c r="DU451">
        <v>105.6</v>
      </c>
      <c r="DV451">
        <v>104.3</v>
      </c>
      <c r="DW451">
        <v>104.9</v>
      </c>
      <c r="DX451">
        <v>104</v>
      </c>
      <c r="DY451">
        <v>106.9</v>
      </c>
      <c r="DZ451">
        <v>103.7</v>
      </c>
      <c r="EA451">
        <v>103.3</v>
      </c>
      <c r="EB451">
        <v>103.3</v>
      </c>
      <c r="EC451">
        <v>103.2</v>
      </c>
      <c r="ED451">
        <v>103</v>
      </c>
      <c r="EE451">
        <v>102.1</v>
      </c>
      <c r="EF451">
        <v>104.3</v>
      </c>
      <c r="EG451">
        <v>19.899999999999999</v>
      </c>
      <c r="EI451">
        <v>24.7</v>
      </c>
      <c r="EY451">
        <v>103.4</v>
      </c>
      <c r="EZ451">
        <v>106.9</v>
      </c>
      <c r="FA451">
        <v>96.7</v>
      </c>
      <c r="FB451">
        <v>104.9</v>
      </c>
      <c r="FC451">
        <v>104.8</v>
      </c>
      <c r="FF451">
        <v>102.8</v>
      </c>
      <c r="FH451">
        <v>105.7</v>
      </c>
      <c r="FI451">
        <v>102.8</v>
      </c>
      <c r="FJ451">
        <v>114.1</v>
      </c>
    </row>
    <row r="452" spans="1:166" x14ac:dyDescent="0.25">
      <c r="A452" s="1">
        <v>30864</v>
      </c>
      <c r="E452">
        <v>105.9</v>
      </c>
      <c r="F452">
        <v>111.6</v>
      </c>
      <c r="G452">
        <v>105.4</v>
      </c>
      <c r="K452">
        <v>91.3</v>
      </c>
      <c r="O452">
        <v>105.7</v>
      </c>
      <c r="P452">
        <v>105.8</v>
      </c>
      <c r="Q452">
        <v>106.9</v>
      </c>
      <c r="R452">
        <v>104.6</v>
      </c>
      <c r="S452">
        <v>105.5</v>
      </c>
      <c r="T452">
        <v>105.2</v>
      </c>
      <c r="U452">
        <v>105.6</v>
      </c>
      <c r="CC452">
        <v>104</v>
      </c>
      <c r="CD452">
        <v>105.8</v>
      </c>
      <c r="CE452">
        <v>103.4</v>
      </c>
      <c r="CN452">
        <v>105.9</v>
      </c>
      <c r="CQ452">
        <v>103.4</v>
      </c>
      <c r="CU452">
        <v>103.6</v>
      </c>
      <c r="CV452">
        <v>105.9</v>
      </c>
      <c r="CW452">
        <v>102.3</v>
      </c>
      <c r="CX452">
        <v>101.3</v>
      </c>
      <c r="DF452">
        <v>103.4</v>
      </c>
      <c r="DG452">
        <v>104.5</v>
      </c>
      <c r="DI452">
        <v>106.9</v>
      </c>
      <c r="DJ452">
        <v>102.8</v>
      </c>
      <c r="DK452">
        <v>104.9</v>
      </c>
      <c r="DL452">
        <v>58.7</v>
      </c>
      <c r="DO452">
        <v>105.7</v>
      </c>
      <c r="DR452">
        <v>96.4</v>
      </c>
      <c r="DS452">
        <v>97.7</v>
      </c>
      <c r="DT452">
        <v>95.5</v>
      </c>
      <c r="DU452">
        <v>106.2</v>
      </c>
      <c r="DV452">
        <v>104.1</v>
      </c>
      <c r="DW452">
        <v>105</v>
      </c>
      <c r="DX452">
        <v>103.6</v>
      </c>
      <c r="DY452">
        <v>102.8</v>
      </c>
      <c r="DZ452">
        <v>103.8</v>
      </c>
      <c r="EA452">
        <v>104</v>
      </c>
      <c r="EB452">
        <v>105.2</v>
      </c>
      <c r="EC452">
        <v>102.8</v>
      </c>
      <c r="ED452">
        <v>101.7</v>
      </c>
      <c r="EE452">
        <v>101</v>
      </c>
      <c r="EF452">
        <v>104.1</v>
      </c>
      <c r="EG452">
        <v>19.899999999999999</v>
      </c>
      <c r="EI452">
        <v>24.7</v>
      </c>
      <c r="EY452">
        <v>103.3</v>
      </c>
      <c r="EZ452">
        <v>105.7</v>
      </c>
      <c r="FA452">
        <v>96.3</v>
      </c>
      <c r="FB452">
        <v>104.8</v>
      </c>
      <c r="FC452">
        <v>104.9</v>
      </c>
      <c r="FF452">
        <v>102.6</v>
      </c>
      <c r="FH452">
        <v>106.7</v>
      </c>
      <c r="FI452">
        <v>101.4</v>
      </c>
      <c r="FJ452">
        <v>112</v>
      </c>
    </row>
    <row r="453" spans="1:166" x14ac:dyDescent="0.25">
      <c r="A453" s="1">
        <v>30895</v>
      </c>
      <c r="E453">
        <v>105.8</v>
      </c>
      <c r="F453">
        <v>112.1</v>
      </c>
      <c r="G453">
        <v>105.3</v>
      </c>
      <c r="K453">
        <v>89.3</v>
      </c>
      <c r="O453">
        <v>105.9</v>
      </c>
      <c r="P453">
        <v>106.1</v>
      </c>
      <c r="Q453">
        <v>107.3</v>
      </c>
      <c r="R453">
        <v>104.7</v>
      </c>
      <c r="S453">
        <v>105.6</v>
      </c>
      <c r="T453">
        <v>105.5</v>
      </c>
      <c r="U453">
        <v>105.6</v>
      </c>
      <c r="CC453">
        <v>103.8</v>
      </c>
      <c r="CD453">
        <v>105.9</v>
      </c>
      <c r="CE453">
        <v>103.2</v>
      </c>
      <c r="CN453">
        <v>105.8</v>
      </c>
      <c r="CQ453">
        <v>103.3</v>
      </c>
      <c r="CU453">
        <v>103.3</v>
      </c>
      <c r="CV453">
        <v>106</v>
      </c>
      <c r="CW453">
        <v>102</v>
      </c>
      <c r="CX453">
        <v>100.7</v>
      </c>
      <c r="DF453">
        <v>103.2</v>
      </c>
      <c r="DG453">
        <v>104.4</v>
      </c>
      <c r="DI453">
        <v>106.4</v>
      </c>
      <c r="DJ453">
        <v>102.4</v>
      </c>
      <c r="DK453">
        <v>104.8</v>
      </c>
      <c r="DL453">
        <v>58.7</v>
      </c>
      <c r="DO453">
        <v>106</v>
      </c>
      <c r="DR453">
        <v>95</v>
      </c>
      <c r="DS453">
        <v>96.2</v>
      </c>
      <c r="DT453">
        <v>94.3</v>
      </c>
      <c r="DU453">
        <v>106.7</v>
      </c>
      <c r="DV453">
        <v>104.5</v>
      </c>
      <c r="DW453">
        <v>105.7</v>
      </c>
      <c r="DX453">
        <v>103.9</v>
      </c>
      <c r="DY453">
        <v>101.6</v>
      </c>
      <c r="DZ453">
        <v>104.3</v>
      </c>
      <c r="EA453">
        <v>103.3</v>
      </c>
      <c r="EB453">
        <v>104</v>
      </c>
      <c r="EC453">
        <v>102.4</v>
      </c>
      <c r="ED453">
        <v>100.4</v>
      </c>
      <c r="EE453">
        <v>99.8</v>
      </c>
      <c r="EF453">
        <v>102.9</v>
      </c>
      <c r="EG453">
        <v>19.899999999999999</v>
      </c>
      <c r="EI453">
        <v>24.7</v>
      </c>
      <c r="EY453">
        <v>103.2</v>
      </c>
      <c r="EZ453">
        <v>105</v>
      </c>
      <c r="FA453">
        <v>95</v>
      </c>
      <c r="FB453">
        <v>104.9</v>
      </c>
      <c r="FC453">
        <v>105.1</v>
      </c>
      <c r="FF453">
        <v>102.4</v>
      </c>
      <c r="FH453">
        <v>105.3</v>
      </c>
      <c r="FI453">
        <v>99.8</v>
      </c>
      <c r="FJ453">
        <v>109.6</v>
      </c>
    </row>
    <row r="454" spans="1:166" x14ac:dyDescent="0.25">
      <c r="A454" s="1">
        <v>30926</v>
      </c>
      <c r="E454">
        <v>105.5</v>
      </c>
      <c r="F454">
        <v>111.8</v>
      </c>
      <c r="G454">
        <v>105</v>
      </c>
      <c r="K454">
        <v>88.2</v>
      </c>
      <c r="O454">
        <v>106.2</v>
      </c>
      <c r="P454">
        <v>106.3</v>
      </c>
      <c r="Q454">
        <v>107.4</v>
      </c>
      <c r="R454">
        <v>105</v>
      </c>
      <c r="S454">
        <v>105.9</v>
      </c>
      <c r="T454">
        <v>105.5</v>
      </c>
      <c r="U454">
        <v>106</v>
      </c>
      <c r="CC454">
        <v>103.8</v>
      </c>
      <c r="CD454">
        <v>106</v>
      </c>
      <c r="CE454">
        <v>103.2</v>
      </c>
      <c r="CN454">
        <v>105.6</v>
      </c>
      <c r="CQ454">
        <v>103.2</v>
      </c>
      <c r="CU454">
        <v>103.2</v>
      </c>
      <c r="CV454">
        <v>106.1</v>
      </c>
      <c r="CW454">
        <v>101.9</v>
      </c>
      <c r="CX454">
        <v>100.4</v>
      </c>
      <c r="DF454">
        <v>103.1</v>
      </c>
      <c r="DG454">
        <v>104.1</v>
      </c>
      <c r="DI454">
        <v>105.6</v>
      </c>
      <c r="DJ454">
        <v>102.3</v>
      </c>
      <c r="DK454">
        <v>104.1</v>
      </c>
      <c r="DL454">
        <v>58.7</v>
      </c>
      <c r="DO454">
        <v>106.2</v>
      </c>
      <c r="DR454">
        <v>94.9</v>
      </c>
      <c r="DS454">
        <v>96.3</v>
      </c>
      <c r="DT454">
        <v>93.8</v>
      </c>
      <c r="DU454">
        <v>107</v>
      </c>
      <c r="DV454">
        <v>104.2</v>
      </c>
      <c r="DW454">
        <v>105.7</v>
      </c>
      <c r="DX454">
        <v>103.5</v>
      </c>
      <c r="DY454">
        <v>98.8</v>
      </c>
      <c r="DZ454">
        <v>104.3</v>
      </c>
      <c r="EA454">
        <v>102.8</v>
      </c>
      <c r="EB454">
        <v>103.5</v>
      </c>
      <c r="EC454">
        <v>102.1</v>
      </c>
      <c r="ED454">
        <v>100.4</v>
      </c>
      <c r="EE454">
        <v>100.1</v>
      </c>
      <c r="EF454">
        <v>103.8</v>
      </c>
      <c r="EG454">
        <v>19.899999999999999</v>
      </c>
      <c r="EI454">
        <v>24.7</v>
      </c>
      <c r="EY454">
        <v>103.1</v>
      </c>
      <c r="EZ454">
        <v>103.7</v>
      </c>
      <c r="FA454">
        <v>94.3</v>
      </c>
      <c r="FB454">
        <v>104.8</v>
      </c>
      <c r="FC454">
        <v>105</v>
      </c>
      <c r="FF454">
        <v>101.9</v>
      </c>
      <c r="FH454">
        <v>105</v>
      </c>
      <c r="FI454">
        <v>99.4</v>
      </c>
      <c r="FJ454">
        <v>110.5</v>
      </c>
    </row>
    <row r="455" spans="1:166" x14ac:dyDescent="0.25">
      <c r="A455" s="1">
        <v>30956</v>
      </c>
      <c r="E455">
        <v>105.2</v>
      </c>
      <c r="F455">
        <v>109.6</v>
      </c>
      <c r="G455">
        <v>104.8</v>
      </c>
      <c r="K455">
        <v>89.1</v>
      </c>
      <c r="O455">
        <v>105.9</v>
      </c>
      <c r="P455">
        <v>106</v>
      </c>
      <c r="Q455">
        <v>107.7</v>
      </c>
      <c r="R455">
        <v>104.2</v>
      </c>
      <c r="S455">
        <v>105.6</v>
      </c>
      <c r="T455">
        <v>105.6</v>
      </c>
      <c r="U455">
        <v>105.6</v>
      </c>
      <c r="CC455">
        <v>103.6</v>
      </c>
      <c r="CD455">
        <v>105.7</v>
      </c>
      <c r="CE455">
        <v>103.1</v>
      </c>
      <c r="CN455">
        <v>105.4</v>
      </c>
      <c r="CQ455">
        <v>103.4</v>
      </c>
      <c r="CU455">
        <v>103.1</v>
      </c>
      <c r="CV455">
        <v>105.8</v>
      </c>
      <c r="CW455">
        <v>101.9</v>
      </c>
      <c r="CX455">
        <v>100.9</v>
      </c>
      <c r="DF455">
        <v>103.2</v>
      </c>
      <c r="DG455">
        <v>104</v>
      </c>
      <c r="DI455">
        <v>105.2</v>
      </c>
      <c r="DJ455">
        <v>102.3</v>
      </c>
      <c r="DK455">
        <v>103.8</v>
      </c>
      <c r="DL455">
        <v>58.7</v>
      </c>
      <c r="DO455">
        <v>106.4</v>
      </c>
      <c r="DR455">
        <v>95.2</v>
      </c>
      <c r="DS455">
        <v>97.1</v>
      </c>
      <c r="DT455">
        <v>93.9</v>
      </c>
      <c r="DU455">
        <v>108.1</v>
      </c>
      <c r="DV455">
        <v>104.2</v>
      </c>
      <c r="DW455">
        <v>105.9</v>
      </c>
      <c r="DX455">
        <v>103.3</v>
      </c>
      <c r="DY455">
        <v>95</v>
      </c>
      <c r="DZ455">
        <v>104.4</v>
      </c>
      <c r="EA455">
        <v>101.5</v>
      </c>
      <c r="EB455">
        <v>101.5</v>
      </c>
      <c r="EC455">
        <v>101.4</v>
      </c>
      <c r="ED455">
        <v>99</v>
      </c>
      <c r="EE455">
        <v>99.2</v>
      </c>
      <c r="EF455">
        <v>102.9</v>
      </c>
      <c r="EG455">
        <v>19.899999999999999</v>
      </c>
      <c r="EI455">
        <v>24.7</v>
      </c>
      <c r="EY455">
        <v>103.2</v>
      </c>
      <c r="EZ455">
        <v>102.3</v>
      </c>
      <c r="FA455">
        <v>94.7</v>
      </c>
      <c r="FB455">
        <v>104.9</v>
      </c>
      <c r="FC455">
        <v>105.1</v>
      </c>
      <c r="FF455">
        <v>101.3</v>
      </c>
      <c r="FH455">
        <v>103</v>
      </c>
      <c r="FI455">
        <v>97.6</v>
      </c>
      <c r="FJ455">
        <v>108.5</v>
      </c>
    </row>
    <row r="456" spans="1:166" x14ac:dyDescent="0.25">
      <c r="A456" s="1">
        <v>30987</v>
      </c>
      <c r="E456">
        <v>105.6</v>
      </c>
      <c r="F456">
        <v>102.7</v>
      </c>
      <c r="G456">
        <v>105.9</v>
      </c>
      <c r="K456">
        <v>89.5</v>
      </c>
      <c r="O456">
        <v>106.2</v>
      </c>
      <c r="P456">
        <v>106.3</v>
      </c>
      <c r="Q456">
        <v>107.8</v>
      </c>
      <c r="R456">
        <v>104.7</v>
      </c>
      <c r="S456">
        <v>105.8</v>
      </c>
      <c r="T456">
        <v>105.8</v>
      </c>
      <c r="U456">
        <v>105.8</v>
      </c>
      <c r="CC456">
        <v>104</v>
      </c>
      <c r="CD456">
        <v>106</v>
      </c>
      <c r="CE456">
        <v>103.4</v>
      </c>
      <c r="CN456">
        <v>105.2</v>
      </c>
      <c r="CQ456">
        <v>103.6</v>
      </c>
      <c r="CU456">
        <v>103.4</v>
      </c>
      <c r="CV456">
        <v>106.1</v>
      </c>
      <c r="CW456">
        <v>102.2</v>
      </c>
      <c r="CX456">
        <v>101.1</v>
      </c>
      <c r="DF456">
        <v>103.3</v>
      </c>
      <c r="DG456">
        <v>104.2</v>
      </c>
      <c r="DI456">
        <v>106.5</v>
      </c>
      <c r="DJ456">
        <v>102.1</v>
      </c>
      <c r="DK456">
        <v>104.3</v>
      </c>
      <c r="DL456">
        <v>58.7</v>
      </c>
      <c r="DO456">
        <v>106.5</v>
      </c>
      <c r="DR456">
        <v>95.2</v>
      </c>
      <c r="DS456">
        <v>96.9</v>
      </c>
      <c r="DT456">
        <v>93.9</v>
      </c>
      <c r="DU456">
        <v>108.7</v>
      </c>
      <c r="DV456">
        <v>104</v>
      </c>
      <c r="DW456">
        <v>106.1</v>
      </c>
      <c r="DX456">
        <v>102.9</v>
      </c>
      <c r="DY456">
        <v>92.2</v>
      </c>
      <c r="DZ456">
        <v>104.5</v>
      </c>
      <c r="EA456">
        <v>101.9</v>
      </c>
      <c r="EB456">
        <v>103.3</v>
      </c>
      <c r="EC456">
        <v>100.4</v>
      </c>
      <c r="ED456">
        <v>97.7</v>
      </c>
      <c r="EE456">
        <v>97.7</v>
      </c>
      <c r="EF456">
        <v>102.8</v>
      </c>
      <c r="EG456">
        <v>19.899999999999999</v>
      </c>
      <c r="EI456">
        <v>24.7</v>
      </c>
      <c r="EY456">
        <v>103.4</v>
      </c>
      <c r="EZ456">
        <v>102.5</v>
      </c>
      <c r="FA456">
        <v>95.3</v>
      </c>
      <c r="FB456">
        <v>104.9</v>
      </c>
      <c r="FC456">
        <v>105.3</v>
      </c>
      <c r="FF456">
        <v>100.1</v>
      </c>
      <c r="FH456">
        <v>104.3</v>
      </c>
      <c r="FI456">
        <v>95.8</v>
      </c>
      <c r="FJ456">
        <v>107.7</v>
      </c>
    </row>
    <row r="457" spans="1:166" x14ac:dyDescent="0.25">
      <c r="A457" s="1">
        <v>31017</v>
      </c>
      <c r="E457">
        <v>105.6</v>
      </c>
      <c r="F457">
        <v>101.1</v>
      </c>
      <c r="G457">
        <v>106</v>
      </c>
      <c r="K457">
        <v>88.7</v>
      </c>
      <c r="O457">
        <v>106.3</v>
      </c>
      <c r="P457">
        <v>106.6</v>
      </c>
      <c r="Q457">
        <v>108.1</v>
      </c>
      <c r="R457">
        <v>105</v>
      </c>
      <c r="S457">
        <v>105.6</v>
      </c>
      <c r="T457">
        <v>105.8</v>
      </c>
      <c r="U457">
        <v>105.6</v>
      </c>
      <c r="CC457">
        <v>104</v>
      </c>
      <c r="CD457">
        <v>106.2</v>
      </c>
      <c r="CE457">
        <v>103.4</v>
      </c>
      <c r="CN457">
        <v>105.2</v>
      </c>
      <c r="CQ457">
        <v>103.6</v>
      </c>
      <c r="CU457">
        <v>103.5</v>
      </c>
      <c r="CV457">
        <v>106.3</v>
      </c>
      <c r="CW457">
        <v>102.3</v>
      </c>
      <c r="CX457">
        <v>101</v>
      </c>
      <c r="DF457">
        <v>103.2</v>
      </c>
      <c r="DG457">
        <v>104.1</v>
      </c>
      <c r="DI457">
        <v>106</v>
      </c>
      <c r="DJ457">
        <v>101.9</v>
      </c>
      <c r="DK457">
        <v>104</v>
      </c>
      <c r="DL457">
        <v>58.7</v>
      </c>
      <c r="DO457">
        <v>106.7</v>
      </c>
      <c r="DR457">
        <v>94.7</v>
      </c>
      <c r="DS457">
        <v>97.1</v>
      </c>
      <c r="DT457">
        <v>93</v>
      </c>
      <c r="DU457">
        <v>109</v>
      </c>
      <c r="DV457">
        <v>104.1</v>
      </c>
      <c r="DW457">
        <v>106.3</v>
      </c>
      <c r="DX457">
        <v>103</v>
      </c>
      <c r="DY457">
        <v>91.1</v>
      </c>
      <c r="DZ457">
        <v>104.7</v>
      </c>
      <c r="EA457">
        <v>101.4</v>
      </c>
      <c r="EB457">
        <v>102.9</v>
      </c>
      <c r="EC457">
        <v>99.8</v>
      </c>
      <c r="ED457">
        <v>96.4</v>
      </c>
      <c r="EE457">
        <v>97</v>
      </c>
      <c r="EF457">
        <v>102.8</v>
      </c>
      <c r="EG457">
        <v>19.899999999999999</v>
      </c>
      <c r="EI457">
        <v>24.7</v>
      </c>
      <c r="EY457">
        <v>103.3</v>
      </c>
      <c r="EZ457">
        <v>101.8</v>
      </c>
      <c r="FA457">
        <v>94.8</v>
      </c>
      <c r="FB457">
        <v>104.9</v>
      </c>
      <c r="FC457">
        <v>105.3</v>
      </c>
      <c r="FF457">
        <v>99.5</v>
      </c>
      <c r="FH457">
        <v>103.9</v>
      </c>
      <c r="FI457">
        <v>94.4</v>
      </c>
      <c r="FJ457">
        <v>107.3</v>
      </c>
    </row>
    <row r="458" spans="1:166" x14ac:dyDescent="0.25">
      <c r="A458" s="1">
        <v>31048</v>
      </c>
      <c r="E458">
        <v>105.4</v>
      </c>
      <c r="F458">
        <v>100.3</v>
      </c>
      <c r="G458">
        <v>105.8</v>
      </c>
      <c r="K458">
        <v>86.9</v>
      </c>
      <c r="O458">
        <v>106.9</v>
      </c>
      <c r="P458">
        <v>107.2</v>
      </c>
      <c r="Q458">
        <v>108.6</v>
      </c>
      <c r="R458">
        <v>105.7</v>
      </c>
      <c r="S458">
        <v>106.3</v>
      </c>
      <c r="T458">
        <v>106.3</v>
      </c>
      <c r="U458">
        <v>106.3</v>
      </c>
      <c r="CC458">
        <v>104</v>
      </c>
      <c r="CD458">
        <v>106.5</v>
      </c>
      <c r="CE458">
        <v>103.6</v>
      </c>
      <c r="CN458">
        <v>105.1</v>
      </c>
      <c r="CQ458">
        <v>103.7</v>
      </c>
      <c r="CU458">
        <v>103.4</v>
      </c>
      <c r="CV458">
        <v>106.6</v>
      </c>
      <c r="CW458">
        <v>102.3</v>
      </c>
      <c r="CX458">
        <v>100.6</v>
      </c>
      <c r="DF458">
        <v>103.1</v>
      </c>
      <c r="DG458">
        <v>103.9</v>
      </c>
      <c r="DI458">
        <v>104.3</v>
      </c>
      <c r="DJ458">
        <v>101.7</v>
      </c>
      <c r="DK458">
        <v>103.7</v>
      </c>
      <c r="DL458">
        <v>58.7</v>
      </c>
      <c r="DO458">
        <v>106.8</v>
      </c>
      <c r="DR458">
        <v>94.5</v>
      </c>
      <c r="DS458">
        <v>97</v>
      </c>
      <c r="DT458">
        <v>92.9</v>
      </c>
      <c r="DU458">
        <v>109</v>
      </c>
      <c r="DV458">
        <v>104.3</v>
      </c>
      <c r="DW458">
        <v>106.6</v>
      </c>
      <c r="DX458">
        <v>103.1</v>
      </c>
      <c r="DY458">
        <v>90.4</v>
      </c>
      <c r="DZ458">
        <v>104.9</v>
      </c>
      <c r="EA458">
        <v>99.9</v>
      </c>
      <c r="EB458">
        <v>101.2</v>
      </c>
      <c r="EC458">
        <v>98.5</v>
      </c>
      <c r="ED458">
        <v>95.3</v>
      </c>
      <c r="EE458">
        <v>95.5</v>
      </c>
      <c r="EF458">
        <v>103.8</v>
      </c>
      <c r="EG458">
        <v>19.899999999999999</v>
      </c>
      <c r="EI458">
        <v>24.7</v>
      </c>
      <c r="EY458">
        <v>103.3</v>
      </c>
      <c r="EZ458">
        <v>100.4</v>
      </c>
      <c r="FA458">
        <v>94.4</v>
      </c>
      <c r="FB458">
        <v>104.9</v>
      </c>
      <c r="FC458">
        <v>105.3</v>
      </c>
      <c r="FF458">
        <v>98.1</v>
      </c>
      <c r="FH458">
        <v>102.5</v>
      </c>
      <c r="FI458">
        <v>93.1</v>
      </c>
      <c r="FJ458">
        <v>107.4</v>
      </c>
    </row>
    <row r="459" spans="1:166" x14ac:dyDescent="0.25">
      <c r="A459" s="1">
        <v>31079</v>
      </c>
      <c r="E459">
        <v>106</v>
      </c>
      <c r="F459">
        <v>108.2</v>
      </c>
      <c r="G459">
        <v>105.8</v>
      </c>
      <c r="K459">
        <v>84.8</v>
      </c>
      <c r="O459">
        <v>107.3</v>
      </c>
      <c r="P459">
        <v>107.5</v>
      </c>
      <c r="Q459">
        <v>108.8</v>
      </c>
      <c r="R459">
        <v>105.9</v>
      </c>
      <c r="S459">
        <v>106.9</v>
      </c>
      <c r="T459">
        <v>106.7</v>
      </c>
      <c r="U459">
        <v>107</v>
      </c>
      <c r="CC459">
        <v>104.1</v>
      </c>
      <c r="CD459">
        <v>107</v>
      </c>
      <c r="CE459">
        <v>103.5</v>
      </c>
      <c r="CN459">
        <v>105</v>
      </c>
      <c r="CQ459">
        <v>103.4</v>
      </c>
      <c r="CU459">
        <v>103.4</v>
      </c>
      <c r="CV459">
        <v>107</v>
      </c>
      <c r="CW459">
        <v>102</v>
      </c>
      <c r="CX459">
        <v>100</v>
      </c>
      <c r="DF459">
        <v>102.8</v>
      </c>
      <c r="DG459">
        <v>103.7</v>
      </c>
      <c r="DI459">
        <v>104.5</v>
      </c>
      <c r="DJ459">
        <v>101.3</v>
      </c>
      <c r="DK459">
        <v>103.6</v>
      </c>
      <c r="DL459">
        <v>58.7</v>
      </c>
      <c r="DO459">
        <v>106.7</v>
      </c>
      <c r="DR459">
        <v>92.9</v>
      </c>
      <c r="DS459">
        <v>95.2</v>
      </c>
      <c r="DT459">
        <v>91.3</v>
      </c>
      <c r="DU459">
        <v>109.2</v>
      </c>
      <c r="DV459">
        <v>104.4</v>
      </c>
      <c r="DW459">
        <v>106.7</v>
      </c>
      <c r="DX459">
        <v>103.2</v>
      </c>
      <c r="DY459">
        <v>89.9</v>
      </c>
      <c r="DZ459">
        <v>105</v>
      </c>
      <c r="EA459">
        <v>99.4</v>
      </c>
      <c r="EB459">
        <v>100.5</v>
      </c>
      <c r="EC459">
        <v>98.1</v>
      </c>
      <c r="ED459">
        <v>94.6</v>
      </c>
      <c r="EE459">
        <v>94.1</v>
      </c>
      <c r="EF459">
        <v>104.7</v>
      </c>
      <c r="EG459">
        <v>19.899999999999999</v>
      </c>
      <c r="EI459">
        <v>24.7</v>
      </c>
      <c r="EY459">
        <v>102.9</v>
      </c>
      <c r="EZ459">
        <v>100.4</v>
      </c>
      <c r="FA459">
        <v>92.8</v>
      </c>
      <c r="FB459">
        <v>104.8</v>
      </c>
      <c r="FC459">
        <v>105.3</v>
      </c>
      <c r="FF459">
        <v>97.9</v>
      </c>
      <c r="FH459">
        <v>102</v>
      </c>
      <c r="FI459">
        <v>92.6</v>
      </c>
      <c r="FJ459">
        <v>107.2</v>
      </c>
    </row>
    <row r="460" spans="1:166" x14ac:dyDescent="0.25">
      <c r="A460" s="1">
        <v>31107</v>
      </c>
      <c r="E460">
        <v>105.4</v>
      </c>
      <c r="F460">
        <v>106.7</v>
      </c>
      <c r="G460">
        <v>105.3</v>
      </c>
      <c r="K460">
        <v>84.2</v>
      </c>
      <c r="O460">
        <v>107.6</v>
      </c>
      <c r="P460">
        <v>107.9</v>
      </c>
      <c r="Q460">
        <v>109.5</v>
      </c>
      <c r="R460">
        <v>106</v>
      </c>
      <c r="S460">
        <v>107.1</v>
      </c>
      <c r="T460">
        <v>106.9</v>
      </c>
      <c r="U460">
        <v>107.2</v>
      </c>
      <c r="CC460">
        <v>104.1</v>
      </c>
      <c r="CD460">
        <v>107.1</v>
      </c>
      <c r="CE460">
        <v>103.7</v>
      </c>
      <c r="CN460">
        <v>104.9</v>
      </c>
      <c r="CQ460">
        <v>103.7</v>
      </c>
      <c r="CU460">
        <v>103.3</v>
      </c>
      <c r="CV460">
        <v>107</v>
      </c>
      <c r="CW460">
        <v>102.1</v>
      </c>
      <c r="CX460">
        <v>100.2</v>
      </c>
      <c r="DF460">
        <v>102.7</v>
      </c>
      <c r="DG460">
        <v>103.5</v>
      </c>
      <c r="DI460">
        <v>104.2</v>
      </c>
      <c r="DJ460">
        <v>101</v>
      </c>
      <c r="DK460">
        <v>103.3</v>
      </c>
      <c r="DL460">
        <v>58.7</v>
      </c>
      <c r="DO460">
        <v>106.6</v>
      </c>
      <c r="DR460">
        <v>92.5</v>
      </c>
      <c r="DS460">
        <v>94.5</v>
      </c>
      <c r="DT460">
        <v>91</v>
      </c>
      <c r="DU460">
        <v>109.4</v>
      </c>
      <c r="DV460">
        <v>104.4</v>
      </c>
      <c r="DW460">
        <v>107</v>
      </c>
      <c r="DX460">
        <v>103</v>
      </c>
      <c r="DY460">
        <v>88.5</v>
      </c>
      <c r="DZ460">
        <v>105.1</v>
      </c>
      <c r="EA460">
        <v>97.6</v>
      </c>
      <c r="EB460">
        <v>97.8</v>
      </c>
      <c r="EC460">
        <v>97.4</v>
      </c>
      <c r="ED460">
        <v>95.4</v>
      </c>
      <c r="EE460">
        <v>94</v>
      </c>
      <c r="EF460">
        <v>105</v>
      </c>
      <c r="EG460">
        <v>19.899999999999999</v>
      </c>
      <c r="EI460">
        <v>24.7</v>
      </c>
      <c r="EY460">
        <v>102.8</v>
      </c>
      <c r="EZ460">
        <v>99.7</v>
      </c>
      <c r="FA460">
        <v>92.8</v>
      </c>
      <c r="FB460">
        <v>104.7</v>
      </c>
      <c r="FC460">
        <v>105.2</v>
      </c>
      <c r="FF460">
        <v>97.1</v>
      </c>
      <c r="FH460">
        <v>99.8</v>
      </c>
      <c r="FI460">
        <v>93.7</v>
      </c>
      <c r="FJ460">
        <v>107</v>
      </c>
    </row>
    <row r="461" spans="1:166" x14ac:dyDescent="0.25">
      <c r="A461" s="1">
        <v>31138</v>
      </c>
      <c r="E461">
        <v>104.8</v>
      </c>
      <c r="F461">
        <v>106.6</v>
      </c>
      <c r="G461">
        <v>104.6</v>
      </c>
      <c r="K461">
        <v>89.4</v>
      </c>
      <c r="O461">
        <v>107.6</v>
      </c>
      <c r="P461">
        <v>107.7</v>
      </c>
      <c r="Q461">
        <v>109.3</v>
      </c>
      <c r="R461">
        <v>106.1</v>
      </c>
      <c r="S461">
        <v>107.1</v>
      </c>
      <c r="T461">
        <v>107</v>
      </c>
      <c r="U461">
        <v>107.2</v>
      </c>
      <c r="CC461">
        <v>104.6</v>
      </c>
      <c r="CD461">
        <v>106.8</v>
      </c>
      <c r="CE461">
        <v>104.5</v>
      </c>
      <c r="CN461">
        <v>105.2</v>
      </c>
      <c r="CQ461">
        <v>104.2</v>
      </c>
      <c r="CU461">
        <v>103.9</v>
      </c>
      <c r="CV461">
        <v>106.7</v>
      </c>
      <c r="CW461">
        <v>103.3</v>
      </c>
      <c r="CX461">
        <v>101.9</v>
      </c>
      <c r="DF461">
        <v>102.9</v>
      </c>
      <c r="DG461">
        <v>103.6</v>
      </c>
      <c r="DI461">
        <v>103.8</v>
      </c>
      <c r="DJ461">
        <v>100.7</v>
      </c>
      <c r="DK461">
        <v>103.6</v>
      </c>
      <c r="DL461">
        <v>58.7</v>
      </c>
      <c r="DO461">
        <v>106.6</v>
      </c>
      <c r="DR461">
        <v>94.4</v>
      </c>
      <c r="DS461">
        <v>96.2</v>
      </c>
      <c r="DT461">
        <v>93.1</v>
      </c>
      <c r="DU461">
        <v>109.2</v>
      </c>
      <c r="DV461">
        <v>104.2</v>
      </c>
      <c r="DW461">
        <v>107</v>
      </c>
      <c r="DX461">
        <v>102.7</v>
      </c>
      <c r="DY461">
        <v>86</v>
      </c>
      <c r="DZ461">
        <v>105.1</v>
      </c>
      <c r="EA461">
        <v>96.7</v>
      </c>
      <c r="EB461">
        <v>95.8</v>
      </c>
      <c r="EC461">
        <v>97.8</v>
      </c>
      <c r="ED461">
        <v>95.7</v>
      </c>
      <c r="EE461">
        <v>94.2</v>
      </c>
      <c r="EF461">
        <v>105.8</v>
      </c>
      <c r="EG461">
        <v>19.899999999999999</v>
      </c>
      <c r="EI461">
        <v>24.7</v>
      </c>
      <c r="EY461">
        <v>103.1</v>
      </c>
      <c r="EZ461">
        <v>98.7</v>
      </c>
      <c r="FA461">
        <v>94.6</v>
      </c>
      <c r="FB461">
        <v>104.6</v>
      </c>
      <c r="FC461">
        <v>105.2</v>
      </c>
      <c r="FF461">
        <v>97.3</v>
      </c>
      <c r="FH461">
        <v>98.3</v>
      </c>
      <c r="FI461">
        <v>94.2</v>
      </c>
      <c r="FJ461">
        <v>107.4</v>
      </c>
    </row>
    <row r="462" spans="1:166" x14ac:dyDescent="0.25">
      <c r="A462" s="1">
        <v>31168</v>
      </c>
      <c r="E462">
        <v>103.8</v>
      </c>
      <c r="F462">
        <v>98.5</v>
      </c>
      <c r="G462">
        <v>104.2</v>
      </c>
      <c r="K462">
        <v>91.9</v>
      </c>
      <c r="O462">
        <v>107.8</v>
      </c>
      <c r="P462">
        <v>108</v>
      </c>
      <c r="Q462">
        <v>109.4</v>
      </c>
      <c r="R462">
        <v>106.5</v>
      </c>
      <c r="S462">
        <v>107.4</v>
      </c>
      <c r="T462">
        <v>107.1</v>
      </c>
      <c r="U462">
        <v>107.5</v>
      </c>
      <c r="CC462">
        <v>104.9</v>
      </c>
      <c r="CD462">
        <v>106.7</v>
      </c>
      <c r="CE462">
        <v>105.2</v>
      </c>
      <c r="CN462">
        <v>104.8</v>
      </c>
      <c r="CQ462">
        <v>104.6</v>
      </c>
      <c r="CU462">
        <v>104.2</v>
      </c>
      <c r="CV462">
        <v>106.5</v>
      </c>
      <c r="CW462">
        <v>104.1</v>
      </c>
      <c r="CX462">
        <v>103</v>
      </c>
      <c r="DF462">
        <v>103.2</v>
      </c>
      <c r="DG462">
        <v>103.5</v>
      </c>
      <c r="DI462">
        <v>102</v>
      </c>
      <c r="DJ462">
        <v>100.7</v>
      </c>
      <c r="DK462">
        <v>103.9</v>
      </c>
      <c r="DL462">
        <v>58.7</v>
      </c>
      <c r="DO462">
        <v>107.4</v>
      </c>
      <c r="DR462">
        <v>95.6</v>
      </c>
      <c r="DS462">
        <v>96.9</v>
      </c>
      <c r="DT462">
        <v>94.7</v>
      </c>
      <c r="DU462">
        <v>109.1</v>
      </c>
      <c r="DV462">
        <v>104.1</v>
      </c>
      <c r="DW462">
        <v>107.2</v>
      </c>
      <c r="DX462">
        <v>102.6</v>
      </c>
      <c r="DY462">
        <v>83.5</v>
      </c>
      <c r="DZ462">
        <v>105.2</v>
      </c>
      <c r="EA462">
        <v>95.8</v>
      </c>
      <c r="EB462">
        <v>93.6</v>
      </c>
      <c r="EC462">
        <v>98.1</v>
      </c>
      <c r="ED462">
        <v>95.1</v>
      </c>
      <c r="EE462">
        <v>93.5</v>
      </c>
      <c r="EF462">
        <v>105.7</v>
      </c>
      <c r="EG462">
        <v>19.899999999999999</v>
      </c>
      <c r="EI462">
        <v>24.7</v>
      </c>
      <c r="EY462">
        <v>103.5</v>
      </c>
      <c r="EZ462">
        <v>96.7</v>
      </c>
      <c r="FA462">
        <v>94.9</v>
      </c>
      <c r="FB462">
        <v>104.8</v>
      </c>
      <c r="FC462">
        <v>105.3</v>
      </c>
      <c r="FF462">
        <v>97.9</v>
      </c>
      <c r="FH462">
        <v>96.2</v>
      </c>
      <c r="FI462">
        <v>93.7</v>
      </c>
      <c r="FJ462">
        <v>105.3</v>
      </c>
    </row>
    <row r="463" spans="1:166" x14ac:dyDescent="0.25">
      <c r="A463" s="1">
        <v>31199</v>
      </c>
      <c r="E463">
        <v>103.7</v>
      </c>
      <c r="F463">
        <v>95.4</v>
      </c>
      <c r="G463">
        <v>104.4</v>
      </c>
      <c r="K463">
        <v>88.5</v>
      </c>
      <c r="O463">
        <v>108.2</v>
      </c>
      <c r="P463">
        <v>108.5</v>
      </c>
      <c r="Q463">
        <v>109.9</v>
      </c>
      <c r="R463">
        <v>106.8</v>
      </c>
      <c r="S463">
        <v>107.6</v>
      </c>
      <c r="T463">
        <v>107.3</v>
      </c>
      <c r="U463">
        <v>107.7</v>
      </c>
      <c r="CC463">
        <v>104.6</v>
      </c>
      <c r="CD463">
        <v>107</v>
      </c>
      <c r="CE463">
        <v>104.9</v>
      </c>
      <c r="CN463">
        <v>104.8</v>
      </c>
      <c r="CQ463">
        <v>104.5</v>
      </c>
      <c r="CU463">
        <v>103.8</v>
      </c>
      <c r="CV463">
        <v>106.7</v>
      </c>
      <c r="CW463">
        <v>103.6</v>
      </c>
      <c r="CX463">
        <v>102</v>
      </c>
      <c r="DF463">
        <v>102.6</v>
      </c>
      <c r="DG463">
        <v>103.5</v>
      </c>
      <c r="DI463">
        <v>101.9</v>
      </c>
      <c r="DJ463">
        <v>100.6</v>
      </c>
      <c r="DK463">
        <v>103.9</v>
      </c>
      <c r="DL463">
        <v>58.7</v>
      </c>
      <c r="DO463">
        <v>107.9</v>
      </c>
      <c r="DR463">
        <v>91.7</v>
      </c>
      <c r="DS463">
        <v>92</v>
      </c>
      <c r="DT463">
        <v>91.5</v>
      </c>
      <c r="DU463">
        <v>109.3</v>
      </c>
      <c r="DV463">
        <v>104.1</v>
      </c>
      <c r="DW463">
        <v>107.3</v>
      </c>
      <c r="DX463">
        <v>102.5</v>
      </c>
      <c r="DY463">
        <v>82.4</v>
      </c>
      <c r="DZ463">
        <v>105.2</v>
      </c>
      <c r="EA463">
        <v>95.2</v>
      </c>
      <c r="EB463">
        <v>93.5</v>
      </c>
      <c r="EC463">
        <v>97.1</v>
      </c>
      <c r="ED463">
        <v>93.9</v>
      </c>
      <c r="EE463">
        <v>92.5</v>
      </c>
      <c r="EF463">
        <v>106.2</v>
      </c>
      <c r="EG463">
        <v>19.899999999999999</v>
      </c>
      <c r="EI463">
        <v>24.7</v>
      </c>
      <c r="EY463">
        <v>103</v>
      </c>
      <c r="EZ463">
        <v>96.4</v>
      </c>
      <c r="FA463">
        <v>91.6</v>
      </c>
      <c r="FB463">
        <v>104.8</v>
      </c>
      <c r="FC463">
        <v>105.5</v>
      </c>
      <c r="FF463">
        <v>96.8</v>
      </c>
      <c r="FH463">
        <v>95.6</v>
      </c>
      <c r="FI463">
        <v>92.1</v>
      </c>
      <c r="FJ463">
        <v>103.6</v>
      </c>
    </row>
    <row r="464" spans="1:166" x14ac:dyDescent="0.25">
      <c r="A464" s="1">
        <v>31229</v>
      </c>
      <c r="E464">
        <v>104.3</v>
      </c>
      <c r="F464">
        <v>106.7</v>
      </c>
      <c r="G464">
        <v>104.1</v>
      </c>
      <c r="K464">
        <v>87</v>
      </c>
      <c r="O464">
        <v>108.4</v>
      </c>
      <c r="P464">
        <v>108.7</v>
      </c>
      <c r="Q464">
        <v>110.3</v>
      </c>
      <c r="R464">
        <v>106.9</v>
      </c>
      <c r="S464">
        <v>107.7</v>
      </c>
      <c r="T464">
        <v>107.4</v>
      </c>
      <c r="U464">
        <v>107.8</v>
      </c>
      <c r="CC464">
        <v>104.7</v>
      </c>
      <c r="CD464">
        <v>107.3</v>
      </c>
      <c r="CE464">
        <v>104.7</v>
      </c>
      <c r="CN464">
        <v>104.9</v>
      </c>
      <c r="CQ464">
        <v>104.6</v>
      </c>
      <c r="CU464">
        <v>103.8</v>
      </c>
      <c r="CV464">
        <v>107.2</v>
      </c>
      <c r="CW464">
        <v>103.4</v>
      </c>
      <c r="CX464">
        <v>101.6</v>
      </c>
      <c r="DF464">
        <v>102.3</v>
      </c>
      <c r="DG464">
        <v>103.3</v>
      </c>
      <c r="DI464">
        <v>100.8</v>
      </c>
      <c r="DJ464">
        <v>100.3</v>
      </c>
      <c r="DK464">
        <v>103.5</v>
      </c>
      <c r="DL464">
        <v>58.7</v>
      </c>
      <c r="DO464">
        <v>107.7</v>
      </c>
      <c r="DR464">
        <v>90.6</v>
      </c>
      <c r="DS464">
        <v>91.1</v>
      </c>
      <c r="DT464">
        <v>90.3</v>
      </c>
      <c r="DU464">
        <v>109.1</v>
      </c>
      <c r="DV464">
        <v>104.3</v>
      </c>
      <c r="DW464">
        <v>107.3</v>
      </c>
      <c r="DX464">
        <v>102.8</v>
      </c>
      <c r="DY464">
        <v>84.2</v>
      </c>
      <c r="DZ464">
        <v>105.3</v>
      </c>
      <c r="EA464">
        <v>94.9</v>
      </c>
      <c r="EB464">
        <v>92.9</v>
      </c>
      <c r="EC464">
        <v>97.1</v>
      </c>
      <c r="ED464">
        <v>94.2</v>
      </c>
      <c r="EE464">
        <v>92.8</v>
      </c>
      <c r="EF464">
        <v>106.3</v>
      </c>
      <c r="EG464">
        <v>19.899999999999999</v>
      </c>
      <c r="EI464">
        <v>24.7</v>
      </c>
      <c r="EY464">
        <v>102.7</v>
      </c>
      <c r="EZ464">
        <v>96.1</v>
      </c>
      <c r="FA464">
        <v>90.4</v>
      </c>
      <c r="FB464">
        <v>104.9</v>
      </c>
      <c r="FC464">
        <v>105.3</v>
      </c>
      <c r="FF464">
        <v>96.7</v>
      </c>
      <c r="FH464">
        <v>95.4</v>
      </c>
      <c r="FI464">
        <v>92.2</v>
      </c>
      <c r="FJ464">
        <v>104.3</v>
      </c>
    </row>
    <row r="465" spans="1:166" x14ac:dyDescent="0.25">
      <c r="A465" s="1">
        <v>31260</v>
      </c>
      <c r="E465">
        <v>103.8</v>
      </c>
      <c r="F465">
        <v>102.7</v>
      </c>
      <c r="G465">
        <v>103.8</v>
      </c>
      <c r="K465">
        <v>86.4</v>
      </c>
      <c r="O465">
        <v>108.5</v>
      </c>
      <c r="P465">
        <v>108.8</v>
      </c>
      <c r="Q465">
        <v>110.4</v>
      </c>
      <c r="R465">
        <v>107.1</v>
      </c>
      <c r="S465">
        <v>107.9</v>
      </c>
      <c r="T465">
        <v>107.7</v>
      </c>
      <c r="U465">
        <v>107.9</v>
      </c>
      <c r="CC465">
        <v>104.5</v>
      </c>
      <c r="CD465">
        <v>107.2</v>
      </c>
      <c r="CE465">
        <v>104.7</v>
      </c>
      <c r="CN465">
        <v>104.6</v>
      </c>
      <c r="CQ465">
        <v>104.5</v>
      </c>
      <c r="CU465">
        <v>103.6</v>
      </c>
      <c r="CV465">
        <v>107</v>
      </c>
      <c r="CW465">
        <v>103.3</v>
      </c>
      <c r="CX465">
        <v>101.4</v>
      </c>
      <c r="DF465">
        <v>102.3</v>
      </c>
      <c r="DG465">
        <v>103.2</v>
      </c>
      <c r="DI465">
        <v>99</v>
      </c>
      <c r="DJ465">
        <v>100.6</v>
      </c>
      <c r="DK465">
        <v>103.4</v>
      </c>
      <c r="DL465">
        <v>58.7</v>
      </c>
      <c r="DO465">
        <v>107.7</v>
      </c>
      <c r="DR465">
        <v>90.4</v>
      </c>
      <c r="DS465">
        <v>90.9</v>
      </c>
      <c r="DT465">
        <v>90.1</v>
      </c>
      <c r="DU465">
        <v>108.9</v>
      </c>
      <c r="DV465">
        <v>104.5</v>
      </c>
      <c r="DW465">
        <v>107.5</v>
      </c>
      <c r="DX465">
        <v>102.9</v>
      </c>
      <c r="DY465">
        <v>84.6</v>
      </c>
      <c r="DZ465">
        <v>105.5</v>
      </c>
      <c r="EA465">
        <v>92.9</v>
      </c>
      <c r="EB465">
        <v>89.9</v>
      </c>
      <c r="EC465">
        <v>96.1</v>
      </c>
      <c r="ED465">
        <v>93.5</v>
      </c>
      <c r="EE465">
        <v>92</v>
      </c>
      <c r="EF465">
        <v>106.3</v>
      </c>
      <c r="EG465">
        <v>19.899999999999999</v>
      </c>
      <c r="EI465">
        <v>24.7</v>
      </c>
      <c r="EY465">
        <v>102.7</v>
      </c>
      <c r="EZ465">
        <v>94.9</v>
      </c>
      <c r="FA465">
        <v>90.3</v>
      </c>
      <c r="FB465">
        <v>104.8</v>
      </c>
      <c r="FC465">
        <v>105.3</v>
      </c>
      <c r="FF465">
        <v>96</v>
      </c>
      <c r="FH465">
        <v>93</v>
      </c>
      <c r="FI465">
        <v>91.9</v>
      </c>
      <c r="FJ465">
        <v>103.6</v>
      </c>
    </row>
    <row r="466" spans="1:166" x14ac:dyDescent="0.25">
      <c r="A466" s="1">
        <v>31291</v>
      </c>
      <c r="E466">
        <v>102.5</v>
      </c>
      <c r="F466">
        <v>99.7</v>
      </c>
      <c r="G466">
        <v>102.8</v>
      </c>
      <c r="K466">
        <v>86.3</v>
      </c>
      <c r="O466">
        <v>107.9</v>
      </c>
      <c r="P466">
        <v>108.3</v>
      </c>
      <c r="Q466">
        <v>110.7</v>
      </c>
      <c r="R466">
        <v>105.6</v>
      </c>
      <c r="S466">
        <v>107.2</v>
      </c>
      <c r="T466">
        <v>107.6</v>
      </c>
      <c r="U466">
        <v>107</v>
      </c>
      <c r="CC466">
        <v>103.8</v>
      </c>
      <c r="CD466">
        <v>106.5</v>
      </c>
      <c r="CE466">
        <v>104.2</v>
      </c>
      <c r="CN466">
        <v>104.3</v>
      </c>
      <c r="CQ466">
        <v>104.6</v>
      </c>
      <c r="CU466">
        <v>102.9</v>
      </c>
      <c r="CV466">
        <v>106.2</v>
      </c>
      <c r="CW466">
        <v>102.9</v>
      </c>
      <c r="CX466">
        <v>101.6</v>
      </c>
      <c r="DF466">
        <v>102.2</v>
      </c>
      <c r="DG466">
        <v>103.1</v>
      </c>
      <c r="DI466">
        <v>97.7</v>
      </c>
      <c r="DJ466">
        <v>100.4</v>
      </c>
      <c r="DK466">
        <v>102.9</v>
      </c>
      <c r="DL466">
        <v>58.7</v>
      </c>
      <c r="DO466">
        <v>107.5</v>
      </c>
      <c r="DR466">
        <v>90.5</v>
      </c>
      <c r="DS466">
        <v>91</v>
      </c>
      <c r="DT466">
        <v>90.3</v>
      </c>
      <c r="DU466">
        <v>108.5</v>
      </c>
      <c r="DV466">
        <v>104.6</v>
      </c>
      <c r="DW466">
        <v>107.6</v>
      </c>
      <c r="DX466">
        <v>103</v>
      </c>
      <c r="DY466">
        <v>84.3</v>
      </c>
      <c r="DZ466">
        <v>105.6</v>
      </c>
      <c r="EA466">
        <v>91.8</v>
      </c>
      <c r="EB466">
        <v>87.9</v>
      </c>
      <c r="EC466">
        <v>96</v>
      </c>
      <c r="ED466">
        <v>93.5</v>
      </c>
      <c r="EE466">
        <v>92.1</v>
      </c>
      <c r="EF466">
        <v>105.8</v>
      </c>
      <c r="EG466">
        <v>19.899999999999999</v>
      </c>
      <c r="EI466">
        <v>24.7</v>
      </c>
      <c r="EY466">
        <v>102.6</v>
      </c>
      <c r="EZ466">
        <v>93.9</v>
      </c>
      <c r="FA466">
        <v>90.4</v>
      </c>
      <c r="FB466">
        <v>104.7</v>
      </c>
      <c r="FC466">
        <v>105.2</v>
      </c>
      <c r="FF466">
        <v>96</v>
      </c>
      <c r="FH466">
        <v>91.3</v>
      </c>
      <c r="FI466">
        <v>91.4</v>
      </c>
      <c r="FJ466">
        <v>103.3</v>
      </c>
    </row>
    <row r="467" spans="1:166" x14ac:dyDescent="0.25">
      <c r="A467" s="1">
        <v>31321</v>
      </c>
      <c r="E467">
        <v>103.9</v>
      </c>
      <c r="F467">
        <v>97.5</v>
      </c>
      <c r="G467">
        <v>104.4</v>
      </c>
      <c r="K467">
        <v>87.1</v>
      </c>
      <c r="O467">
        <v>108.9</v>
      </c>
      <c r="P467">
        <v>109.1</v>
      </c>
      <c r="Q467">
        <v>111</v>
      </c>
      <c r="R467">
        <v>107</v>
      </c>
      <c r="S467">
        <v>108.3</v>
      </c>
      <c r="T467">
        <v>108.1</v>
      </c>
      <c r="U467">
        <v>108.4</v>
      </c>
      <c r="CC467">
        <v>104.9</v>
      </c>
      <c r="CD467">
        <v>107.5</v>
      </c>
      <c r="CE467">
        <v>105.1</v>
      </c>
      <c r="CN467">
        <v>104.4</v>
      </c>
      <c r="CQ467">
        <v>105.1</v>
      </c>
      <c r="CU467">
        <v>103.9</v>
      </c>
      <c r="CV467">
        <v>107.3</v>
      </c>
      <c r="CW467">
        <v>103.7</v>
      </c>
      <c r="CX467">
        <v>102.1</v>
      </c>
      <c r="DF467">
        <v>102.3</v>
      </c>
      <c r="DG467">
        <v>102.9</v>
      </c>
      <c r="DI467">
        <v>99.1</v>
      </c>
      <c r="DJ467">
        <v>99.8</v>
      </c>
      <c r="DK467">
        <v>102.8</v>
      </c>
      <c r="DL467">
        <v>58.7</v>
      </c>
      <c r="DO467">
        <v>107.6</v>
      </c>
      <c r="DR467">
        <v>91.3</v>
      </c>
      <c r="DS467">
        <v>91.8</v>
      </c>
      <c r="DT467">
        <v>91</v>
      </c>
      <c r="DU467">
        <v>108.7</v>
      </c>
      <c r="DV467">
        <v>104.8</v>
      </c>
      <c r="DW467">
        <v>107.7</v>
      </c>
      <c r="DX467">
        <v>103.3</v>
      </c>
      <c r="DY467">
        <v>87.1</v>
      </c>
      <c r="DZ467">
        <v>105.6</v>
      </c>
      <c r="EA467">
        <v>94.1</v>
      </c>
      <c r="EB467">
        <v>92.2</v>
      </c>
      <c r="EC467">
        <v>96.1</v>
      </c>
      <c r="ED467">
        <v>93.5</v>
      </c>
      <c r="EE467">
        <v>92.4</v>
      </c>
      <c r="EF467">
        <v>106.6</v>
      </c>
      <c r="EG467">
        <v>19.899999999999999</v>
      </c>
      <c r="EI467">
        <v>24.7</v>
      </c>
      <c r="EY467">
        <v>102.7</v>
      </c>
      <c r="EZ467">
        <v>95.7</v>
      </c>
      <c r="FA467">
        <v>91.1</v>
      </c>
      <c r="FB467">
        <v>104.7</v>
      </c>
      <c r="FC467">
        <v>105.1</v>
      </c>
      <c r="FF467">
        <v>96</v>
      </c>
      <c r="FH467">
        <v>94.7</v>
      </c>
      <c r="FI467">
        <v>91.3</v>
      </c>
      <c r="FJ467">
        <v>103.7</v>
      </c>
    </row>
    <row r="468" spans="1:166" x14ac:dyDescent="0.25">
      <c r="A468" s="1">
        <v>31352</v>
      </c>
      <c r="E468">
        <v>105.3</v>
      </c>
      <c r="F468">
        <v>101.9</v>
      </c>
      <c r="G468">
        <v>105.6</v>
      </c>
      <c r="K468">
        <v>87.9</v>
      </c>
      <c r="O468">
        <v>109.1</v>
      </c>
      <c r="P468">
        <v>109.4</v>
      </c>
      <c r="Q468">
        <v>111.2</v>
      </c>
      <c r="R468">
        <v>107.3</v>
      </c>
      <c r="S468">
        <v>108.5</v>
      </c>
      <c r="T468">
        <v>108.4</v>
      </c>
      <c r="U468">
        <v>108.6</v>
      </c>
      <c r="CC468">
        <v>105.5</v>
      </c>
      <c r="CD468">
        <v>108.1</v>
      </c>
      <c r="CE468">
        <v>105.5</v>
      </c>
      <c r="CN468">
        <v>104.9</v>
      </c>
      <c r="CQ468">
        <v>105.4</v>
      </c>
      <c r="CU468">
        <v>104.6</v>
      </c>
      <c r="CV468">
        <v>107.9</v>
      </c>
      <c r="CW468">
        <v>104.1</v>
      </c>
      <c r="CX468">
        <v>102.5</v>
      </c>
      <c r="DF468">
        <v>102.5</v>
      </c>
      <c r="DG468">
        <v>102.9</v>
      </c>
      <c r="DI468">
        <v>100.2</v>
      </c>
      <c r="DJ468">
        <v>99.8</v>
      </c>
      <c r="DK468">
        <v>102.5</v>
      </c>
      <c r="DL468">
        <v>58.7</v>
      </c>
      <c r="DO468">
        <v>107.6</v>
      </c>
      <c r="DR468">
        <v>92.5</v>
      </c>
      <c r="DS468">
        <v>92.9</v>
      </c>
      <c r="DT468">
        <v>92.1</v>
      </c>
      <c r="DU468">
        <v>108.5</v>
      </c>
      <c r="DV468">
        <v>104.9</v>
      </c>
      <c r="DW468">
        <v>107.7</v>
      </c>
      <c r="DX468">
        <v>103.5</v>
      </c>
      <c r="DY468">
        <v>88.2</v>
      </c>
      <c r="DZ468">
        <v>105.7</v>
      </c>
      <c r="EA468">
        <v>95.7</v>
      </c>
      <c r="EB468">
        <v>96</v>
      </c>
      <c r="EC468">
        <v>95.4</v>
      </c>
      <c r="ED468">
        <v>93.4</v>
      </c>
      <c r="EE468">
        <v>92.2</v>
      </c>
      <c r="EF468">
        <v>106.5</v>
      </c>
      <c r="EG468">
        <v>19.899999999999999</v>
      </c>
      <c r="EI468">
        <v>24.7</v>
      </c>
      <c r="EY468">
        <v>102.8</v>
      </c>
      <c r="EZ468">
        <v>96.8</v>
      </c>
      <c r="FA468">
        <v>92.1</v>
      </c>
      <c r="FB468">
        <v>104.8</v>
      </c>
      <c r="FC468">
        <v>105.1</v>
      </c>
      <c r="FF468">
        <v>95.3</v>
      </c>
      <c r="FH468">
        <v>97.5</v>
      </c>
      <c r="FI468">
        <v>91.3</v>
      </c>
      <c r="FJ468">
        <v>103</v>
      </c>
    </row>
    <row r="469" spans="1:166" x14ac:dyDescent="0.25">
      <c r="A469" s="1">
        <v>31382</v>
      </c>
      <c r="E469">
        <v>106.1</v>
      </c>
      <c r="F469">
        <v>107.9</v>
      </c>
      <c r="G469">
        <v>106</v>
      </c>
      <c r="K469">
        <v>90</v>
      </c>
      <c r="O469">
        <v>109.1</v>
      </c>
      <c r="P469">
        <v>109.4</v>
      </c>
      <c r="Q469">
        <v>111.2</v>
      </c>
      <c r="R469">
        <v>107.4</v>
      </c>
      <c r="S469">
        <v>108.6</v>
      </c>
      <c r="T469">
        <v>108.4</v>
      </c>
      <c r="U469">
        <v>108.7</v>
      </c>
      <c r="CC469">
        <v>106</v>
      </c>
      <c r="CD469">
        <v>108.3</v>
      </c>
      <c r="CE469">
        <v>105.9</v>
      </c>
      <c r="CN469">
        <v>105.2</v>
      </c>
      <c r="CQ469">
        <v>105.9</v>
      </c>
      <c r="CU469">
        <v>105.3</v>
      </c>
      <c r="CV469">
        <v>108.2</v>
      </c>
      <c r="CW469">
        <v>104.6</v>
      </c>
      <c r="CX469">
        <v>103.4</v>
      </c>
      <c r="DF469">
        <v>102.9</v>
      </c>
      <c r="DG469">
        <v>103</v>
      </c>
      <c r="DI469">
        <v>100.3</v>
      </c>
      <c r="DJ469">
        <v>99.9</v>
      </c>
      <c r="DK469">
        <v>102.5</v>
      </c>
      <c r="DL469">
        <v>58.7</v>
      </c>
      <c r="DO469">
        <v>107.8</v>
      </c>
      <c r="DR469">
        <v>94.3</v>
      </c>
      <c r="DS469">
        <v>95.1</v>
      </c>
      <c r="DT469">
        <v>93.7</v>
      </c>
      <c r="DU469">
        <v>109</v>
      </c>
      <c r="DV469">
        <v>105</v>
      </c>
      <c r="DW469">
        <v>107.8</v>
      </c>
      <c r="DX469">
        <v>103.7</v>
      </c>
      <c r="DY469">
        <v>89.4</v>
      </c>
      <c r="DZ469">
        <v>105.7</v>
      </c>
      <c r="EA469">
        <v>95.5</v>
      </c>
      <c r="EB469">
        <v>95.9</v>
      </c>
      <c r="EC469">
        <v>95.1</v>
      </c>
      <c r="ED469">
        <v>93.8</v>
      </c>
      <c r="EE469">
        <v>92.2</v>
      </c>
      <c r="EF469">
        <v>106.3</v>
      </c>
      <c r="EG469">
        <v>19.899999999999999</v>
      </c>
      <c r="EI469">
        <v>24.7</v>
      </c>
      <c r="EY469">
        <v>103.2</v>
      </c>
      <c r="EZ469">
        <v>97.2</v>
      </c>
      <c r="FA469">
        <v>94</v>
      </c>
      <c r="FB469">
        <v>104.8</v>
      </c>
      <c r="FC469">
        <v>105.1</v>
      </c>
      <c r="FF469">
        <v>95.2</v>
      </c>
      <c r="FH469">
        <v>97.3</v>
      </c>
      <c r="FI469">
        <v>91.3</v>
      </c>
      <c r="FJ469">
        <v>102.4</v>
      </c>
    </row>
    <row r="470" spans="1:166" x14ac:dyDescent="0.25">
      <c r="A470" s="1">
        <v>31413</v>
      </c>
      <c r="E470">
        <v>105.8</v>
      </c>
      <c r="F470">
        <v>105</v>
      </c>
      <c r="G470">
        <v>105.9</v>
      </c>
      <c r="K470">
        <v>86.3</v>
      </c>
      <c r="O470">
        <v>109.3</v>
      </c>
      <c r="P470">
        <v>109.6</v>
      </c>
      <c r="Q470">
        <v>111.8</v>
      </c>
      <c r="R470">
        <v>107.1</v>
      </c>
      <c r="S470">
        <v>108.6</v>
      </c>
      <c r="T470">
        <v>108.6</v>
      </c>
      <c r="U470">
        <v>108.6</v>
      </c>
      <c r="CC470">
        <v>105.5</v>
      </c>
      <c r="CD470">
        <v>108.4</v>
      </c>
      <c r="CE470">
        <v>105.3</v>
      </c>
      <c r="CN470">
        <v>104.9</v>
      </c>
      <c r="CQ470">
        <v>105.4</v>
      </c>
      <c r="CU470">
        <v>104.6</v>
      </c>
      <c r="CV470">
        <v>108.3</v>
      </c>
      <c r="CW470">
        <v>103.8</v>
      </c>
      <c r="CX470">
        <v>102.2</v>
      </c>
      <c r="DF470">
        <v>102.4</v>
      </c>
      <c r="DG470">
        <v>102.6</v>
      </c>
      <c r="DI470">
        <v>99.1</v>
      </c>
      <c r="DJ470">
        <v>99.7</v>
      </c>
      <c r="DK470">
        <v>101.3</v>
      </c>
      <c r="DL470">
        <v>58.7</v>
      </c>
      <c r="DO470">
        <v>107.8</v>
      </c>
      <c r="DR470">
        <v>92</v>
      </c>
      <c r="DS470">
        <v>92.8</v>
      </c>
      <c r="DT470">
        <v>91.4</v>
      </c>
      <c r="DU470">
        <v>109.2</v>
      </c>
      <c r="DV470">
        <v>105.2</v>
      </c>
      <c r="DW470">
        <v>107.9</v>
      </c>
      <c r="DX470">
        <v>103.9</v>
      </c>
      <c r="DY470">
        <v>90.9</v>
      </c>
      <c r="DZ470">
        <v>105.7</v>
      </c>
      <c r="EA470">
        <v>94.2</v>
      </c>
      <c r="EB470">
        <v>93.3</v>
      </c>
      <c r="EC470">
        <v>95.2</v>
      </c>
      <c r="ED470">
        <v>92.7</v>
      </c>
      <c r="EE470">
        <v>92.4</v>
      </c>
      <c r="EF470">
        <v>106.2</v>
      </c>
      <c r="EG470">
        <v>19.899999999999999</v>
      </c>
      <c r="EI470">
        <v>24.7</v>
      </c>
      <c r="EY470">
        <v>102.7</v>
      </c>
      <c r="EZ470">
        <v>96.8</v>
      </c>
      <c r="FA470">
        <v>91.7</v>
      </c>
      <c r="FB470">
        <v>104.7</v>
      </c>
      <c r="FC470">
        <v>105</v>
      </c>
      <c r="FF470">
        <v>95.2</v>
      </c>
      <c r="FH470">
        <v>95.5</v>
      </c>
      <c r="FI470">
        <v>90.6</v>
      </c>
      <c r="FJ470">
        <v>103.6</v>
      </c>
    </row>
    <row r="471" spans="1:166" x14ac:dyDescent="0.25">
      <c r="A471" s="1">
        <v>31444</v>
      </c>
      <c r="E471">
        <v>104.8</v>
      </c>
      <c r="F471">
        <v>95.9</v>
      </c>
      <c r="G471">
        <v>105.5</v>
      </c>
      <c r="K471">
        <v>77.900000000000006</v>
      </c>
      <c r="O471">
        <v>109.5</v>
      </c>
      <c r="P471">
        <v>109.8</v>
      </c>
      <c r="Q471">
        <v>112</v>
      </c>
      <c r="R471">
        <v>107.4</v>
      </c>
      <c r="S471">
        <v>108.7</v>
      </c>
      <c r="T471">
        <v>108.9</v>
      </c>
      <c r="U471">
        <v>108.7</v>
      </c>
      <c r="CC471">
        <v>104.1</v>
      </c>
      <c r="CD471">
        <v>108.2</v>
      </c>
      <c r="CE471">
        <v>103.8</v>
      </c>
      <c r="CN471">
        <v>104.4</v>
      </c>
      <c r="CQ471">
        <v>104.3</v>
      </c>
      <c r="CU471">
        <v>102.8</v>
      </c>
      <c r="CV471">
        <v>108</v>
      </c>
      <c r="CW471">
        <v>101.6</v>
      </c>
      <c r="CX471">
        <v>98.8</v>
      </c>
      <c r="DF471">
        <v>101.2</v>
      </c>
      <c r="DG471">
        <v>102.3</v>
      </c>
      <c r="DI471">
        <v>98.1</v>
      </c>
      <c r="DJ471">
        <v>99.2</v>
      </c>
      <c r="DK471">
        <v>101.3</v>
      </c>
      <c r="DL471">
        <v>58.7</v>
      </c>
      <c r="DO471">
        <v>107.9</v>
      </c>
      <c r="DR471">
        <v>85.5</v>
      </c>
      <c r="DS471">
        <v>86.5</v>
      </c>
      <c r="DT471">
        <v>84.9</v>
      </c>
      <c r="DU471">
        <v>108.9</v>
      </c>
      <c r="DV471">
        <v>105.3</v>
      </c>
      <c r="DW471">
        <v>107.9</v>
      </c>
      <c r="DX471">
        <v>103.9</v>
      </c>
      <c r="DY471">
        <v>91</v>
      </c>
      <c r="DZ471">
        <v>105.8</v>
      </c>
      <c r="EA471">
        <v>90.5</v>
      </c>
      <c r="EB471">
        <v>91.8</v>
      </c>
      <c r="EC471">
        <v>89.2</v>
      </c>
      <c r="ED471">
        <v>85</v>
      </c>
      <c r="EE471">
        <v>83.3</v>
      </c>
      <c r="EF471">
        <v>104.7</v>
      </c>
      <c r="EG471">
        <v>19.899999999999999</v>
      </c>
      <c r="EI471">
        <v>24.7</v>
      </c>
      <c r="EY471">
        <v>101.5</v>
      </c>
      <c r="EZ471">
        <v>96.1</v>
      </c>
      <c r="FA471">
        <v>85.3</v>
      </c>
      <c r="FB471">
        <v>104.6</v>
      </c>
      <c r="FC471">
        <v>104.9</v>
      </c>
      <c r="FF471">
        <v>88.7</v>
      </c>
      <c r="FH471">
        <v>94.3</v>
      </c>
      <c r="FI471">
        <v>81</v>
      </c>
      <c r="FJ471">
        <v>103.5</v>
      </c>
    </row>
    <row r="472" spans="1:166" x14ac:dyDescent="0.25">
      <c r="A472" s="1">
        <v>31472</v>
      </c>
      <c r="E472">
        <v>104.8</v>
      </c>
      <c r="F472">
        <v>97.5</v>
      </c>
      <c r="G472">
        <v>105.3</v>
      </c>
      <c r="K472">
        <v>68.2</v>
      </c>
      <c r="O472">
        <v>109.6</v>
      </c>
      <c r="P472">
        <v>110</v>
      </c>
      <c r="Q472">
        <v>112.2</v>
      </c>
      <c r="R472">
        <v>107.6</v>
      </c>
      <c r="S472">
        <v>108.9</v>
      </c>
      <c r="T472">
        <v>108.8</v>
      </c>
      <c r="U472">
        <v>108.9</v>
      </c>
      <c r="CC472">
        <v>102.8</v>
      </c>
      <c r="CD472">
        <v>108.3</v>
      </c>
      <c r="CE472">
        <v>102.1</v>
      </c>
      <c r="CN472">
        <v>104.2</v>
      </c>
      <c r="CQ472">
        <v>103</v>
      </c>
      <c r="CU472">
        <v>101</v>
      </c>
      <c r="CV472">
        <v>108.1</v>
      </c>
      <c r="CW472">
        <v>99.1</v>
      </c>
      <c r="CX472">
        <v>94.9</v>
      </c>
      <c r="DF472">
        <v>99.9</v>
      </c>
      <c r="DG472">
        <v>102.3</v>
      </c>
      <c r="DI472">
        <v>97.2</v>
      </c>
      <c r="DJ472">
        <v>99.2</v>
      </c>
      <c r="DK472">
        <v>101.3</v>
      </c>
      <c r="DL472">
        <v>58.7</v>
      </c>
      <c r="DO472">
        <v>107.8</v>
      </c>
      <c r="DR472">
        <v>77.599999999999994</v>
      </c>
      <c r="DS472">
        <v>78.8</v>
      </c>
      <c r="DT472">
        <v>76.8</v>
      </c>
      <c r="DU472">
        <v>109.2</v>
      </c>
      <c r="DV472">
        <v>105.5</v>
      </c>
      <c r="DW472">
        <v>108</v>
      </c>
      <c r="DX472">
        <v>104.3</v>
      </c>
      <c r="DY472">
        <v>92.8</v>
      </c>
      <c r="DZ472">
        <v>105.8</v>
      </c>
      <c r="EA472">
        <v>88.2</v>
      </c>
      <c r="EB472">
        <v>91</v>
      </c>
      <c r="EC472">
        <v>85.1</v>
      </c>
      <c r="ED472">
        <v>77.5</v>
      </c>
      <c r="EE472">
        <v>73.8</v>
      </c>
      <c r="EF472">
        <v>105.7</v>
      </c>
      <c r="EG472">
        <v>19.899999999999999</v>
      </c>
      <c r="EI472">
        <v>24.7</v>
      </c>
      <c r="EY472">
        <v>100.1</v>
      </c>
      <c r="EZ472">
        <v>96</v>
      </c>
      <c r="FA472">
        <v>77.5</v>
      </c>
      <c r="FB472">
        <v>104.6</v>
      </c>
      <c r="FC472">
        <v>105</v>
      </c>
      <c r="FF472">
        <v>84.3</v>
      </c>
      <c r="FH472">
        <v>93.8</v>
      </c>
      <c r="FI472">
        <v>71.3</v>
      </c>
      <c r="FJ472">
        <v>103.8</v>
      </c>
    </row>
    <row r="473" spans="1:166" x14ac:dyDescent="0.25">
      <c r="A473" s="1">
        <v>31503</v>
      </c>
      <c r="E473">
        <v>105</v>
      </c>
      <c r="F473">
        <v>102.8</v>
      </c>
      <c r="G473">
        <v>105.1</v>
      </c>
      <c r="K473">
        <v>62.7</v>
      </c>
      <c r="O473">
        <v>110.1</v>
      </c>
      <c r="P473">
        <v>110.5</v>
      </c>
      <c r="Q473">
        <v>112.5</v>
      </c>
      <c r="R473">
        <v>108.4</v>
      </c>
      <c r="S473">
        <v>109.2</v>
      </c>
      <c r="T473">
        <v>109.1</v>
      </c>
      <c r="U473">
        <v>109.2</v>
      </c>
      <c r="CC473">
        <v>102.3</v>
      </c>
      <c r="CD473">
        <v>108.7</v>
      </c>
      <c r="CE473">
        <v>101.3</v>
      </c>
      <c r="CN473">
        <v>103.8</v>
      </c>
      <c r="CQ473">
        <v>102.3</v>
      </c>
      <c r="CU473">
        <v>100.3</v>
      </c>
      <c r="CV473">
        <v>108.5</v>
      </c>
      <c r="CW473">
        <v>97.9</v>
      </c>
      <c r="CX473">
        <v>92.7</v>
      </c>
      <c r="DF473">
        <v>98.9</v>
      </c>
      <c r="DG473">
        <v>101.9</v>
      </c>
      <c r="DI473">
        <v>96.5</v>
      </c>
      <c r="DJ473">
        <v>97.9</v>
      </c>
      <c r="DK473">
        <v>100.9</v>
      </c>
      <c r="DL473">
        <v>58.7</v>
      </c>
      <c r="DO473">
        <v>108.2</v>
      </c>
      <c r="DR473">
        <v>73</v>
      </c>
      <c r="DS473">
        <v>74.7</v>
      </c>
      <c r="DT473">
        <v>71.900000000000006</v>
      </c>
      <c r="DU473">
        <v>109.4</v>
      </c>
      <c r="DV473">
        <v>105.5</v>
      </c>
      <c r="DW473">
        <v>108</v>
      </c>
      <c r="DX473">
        <v>104.3</v>
      </c>
      <c r="DY473">
        <v>93</v>
      </c>
      <c r="DZ473">
        <v>105.9</v>
      </c>
      <c r="EA473">
        <v>85.6</v>
      </c>
      <c r="EB473">
        <v>89</v>
      </c>
      <c r="EC473">
        <v>82</v>
      </c>
      <c r="ED473">
        <v>74.099999999999994</v>
      </c>
      <c r="EE473">
        <v>70.099999999999994</v>
      </c>
      <c r="EF473">
        <v>105.5</v>
      </c>
      <c r="EG473">
        <v>19.899999999999999</v>
      </c>
      <c r="EI473">
        <v>24.7</v>
      </c>
      <c r="EY473">
        <v>99.1</v>
      </c>
      <c r="EZ473">
        <v>95.6</v>
      </c>
      <c r="FA473">
        <v>73</v>
      </c>
      <c r="FB473">
        <v>104.4</v>
      </c>
      <c r="FC473">
        <v>104.7</v>
      </c>
      <c r="FF473">
        <v>80.8</v>
      </c>
      <c r="FH473">
        <v>92.2</v>
      </c>
      <c r="FI473">
        <v>67.3</v>
      </c>
      <c r="FJ473">
        <v>103.9</v>
      </c>
    </row>
    <row r="474" spans="1:166" x14ac:dyDescent="0.25">
      <c r="A474" s="1">
        <v>31533</v>
      </c>
      <c r="E474">
        <v>106.1</v>
      </c>
      <c r="F474">
        <v>108.5</v>
      </c>
      <c r="G474">
        <v>105.9</v>
      </c>
      <c r="K474">
        <v>63.9</v>
      </c>
      <c r="O474">
        <v>110.2</v>
      </c>
      <c r="P474">
        <v>110.7</v>
      </c>
      <c r="Q474">
        <v>112.8</v>
      </c>
      <c r="R474">
        <v>108.4</v>
      </c>
      <c r="S474">
        <v>109.3</v>
      </c>
      <c r="T474">
        <v>109.2</v>
      </c>
      <c r="U474">
        <v>109.3</v>
      </c>
      <c r="CC474">
        <v>102.8</v>
      </c>
      <c r="CD474">
        <v>109.1</v>
      </c>
      <c r="CE474">
        <v>101.7</v>
      </c>
      <c r="CN474">
        <v>103.6</v>
      </c>
      <c r="CQ474">
        <v>102.4</v>
      </c>
      <c r="CU474">
        <v>101</v>
      </c>
      <c r="CV474">
        <v>109.1</v>
      </c>
      <c r="CW474">
        <v>98.4</v>
      </c>
      <c r="CX474">
        <v>93.4</v>
      </c>
      <c r="DF474">
        <v>98.7</v>
      </c>
      <c r="DG474">
        <v>101.7</v>
      </c>
      <c r="DI474">
        <v>97.2</v>
      </c>
      <c r="DJ474">
        <v>97.6</v>
      </c>
      <c r="DK474">
        <v>100.7</v>
      </c>
      <c r="DL474">
        <v>58.7</v>
      </c>
      <c r="DO474">
        <v>108.2</v>
      </c>
      <c r="DR474">
        <v>71.7</v>
      </c>
      <c r="DS474">
        <v>73.900000000000006</v>
      </c>
      <c r="DT474">
        <v>70.400000000000006</v>
      </c>
      <c r="DU474">
        <v>109.7</v>
      </c>
      <c r="DV474">
        <v>105.4</v>
      </c>
      <c r="DW474">
        <v>108</v>
      </c>
      <c r="DX474">
        <v>104.2</v>
      </c>
      <c r="DY474">
        <v>91.6</v>
      </c>
      <c r="DZ474">
        <v>106</v>
      </c>
      <c r="EA474">
        <v>86.5</v>
      </c>
      <c r="EB474">
        <v>91.2</v>
      </c>
      <c r="EC474">
        <v>81.5</v>
      </c>
      <c r="ED474">
        <v>73.599999999999994</v>
      </c>
      <c r="EE474">
        <v>69.599999999999994</v>
      </c>
      <c r="EF474">
        <v>106.1</v>
      </c>
      <c r="EG474">
        <v>19.899999999999999</v>
      </c>
      <c r="EI474">
        <v>24.7</v>
      </c>
      <c r="EY474">
        <v>98.9</v>
      </c>
      <c r="EZ474">
        <v>95.7</v>
      </c>
      <c r="FA474">
        <v>71.7</v>
      </c>
      <c r="FB474">
        <v>104.4</v>
      </c>
      <c r="FC474">
        <v>104.6</v>
      </c>
      <c r="FF474">
        <v>80.3</v>
      </c>
      <c r="FH474">
        <v>94</v>
      </c>
      <c r="FI474">
        <v>66.7</v>
      </c>
      <c r="FJ474">
        <v>104.1</v>
      </c>
    </row>
    <row r="475" spans="1:166" x14ac:dyDescent="0.25">
      <c r="A475" s="1">
        <v>31564</v>
      </c>
      <c r="E475">
        <v>106.2</v>
      </c>
      <c r="F475">
        <v>102.6</v>
      </c>
      <c r="G475">
        <v>106.4</v>
      </c>
      <c r="K475">
        <v>64.5</v>
      </c>
      <c r="O475">
        <v>110.5</v>
      </c>
      <c r="P475">
        <v>111</v>
      </c>
      <c r="Q475">
        <v>113.1</v>
      </c>
      <c r="R475">
        <v>108.6</v>
      </c>
      <c r="S475">
        <v>109.6</v>
      </c>
      <c r="T475">
        <v>109.6</v>
      </c>
      <c r="U475">
        <v>109.6</v>
      </c>
      <c r="CC475">
        <v>103.1</v>
      </c>
      <c r="CD475">
        <v>109.3</v>
      </c>
      <c r="CE475">
        <v>102</v>
      </c>
      <c r="CN475">
        <v>103.4</v>
      </c>
      <c r="CQ475">
        <v>102.4</v>
      </c>
      <c r="CU475">
        <v>101.2</v>
      </c>
      <c r="CV475">
        <v>109.2</v>
      </c>
      <c r="CW475">
        <v>98.7</v>
      </c>
      <c r="CX475">
        <v>93.8</v>
      </c>
      <c r="DF475">
        <v>98.6</v>
      </c>
      <c r="DG475">
        <v>101.7</v>
      </c>
      <c r="DI475">
        <v>96.8</v>
      </c>
      <c r="DJ475">
        <v>97.5</v>
      </c>
      <c r="DK475">
        <v>100.9</v>
      </c>
      <c r="DL475">
        <v>58.7</v>
      </c>
      <c r="DO475">
        <v>108.1</v>
      </c>
      <c r="DR475">
        <v>71.2</v>
      </c>
      <c r="DS475">
        <v>73.599999999999994</v>
      </c>
      <c r="DT475">
        <v>69.8</v>
      </c>
      <c r="DU475">
        <v>109.9</v>
      </c>
      <c r="DV475">
        <v>105.6</v>
      </c>
      <c r="DW475">
        <v>108.1</v>
      </c>
      <c r="DX475">
        <v>104.3</v>
      </c>
      <c r="DY475">
        <v>91.4</v>
      </c>
      <c r="DZ475">
        <v>106.1</v>
      </c>
      <c r="EA475">
        <v>86.2</v>
      </c>
      <c r="EB475">
        <v>90.9</v>
      </c>
      <c r="EC475">
        <v>81.099999999999994</v>
      </c>
      <c r="ED475">
        <v>74.099999999999994</v>
      </c>
      <c r="EE475">
        <v>70.400000000000006</v>
      </c>
      <c r="EF475">
        <v>106.5</v>
      </c>
      <c r="EG475">
        <v>19.899999999999999</v>
      </c>
      <c r="EI475">
        <v>24.7</v>
      </c>
      <c r="EY475">
        <v>98.8</v>
      </c>
      <c r="EZ475">
        <v>95.3</v>
      </c>
      <c r="FA475">
        <v>71.2</v>
      </c>
      <c r="FB475">
        <v>104.4</v>
      </c>
      <c r="FC475">
        <v>104.7</v>
      </c>
      <c r="FF475">
        <v>79.8</v>
      </c>
      <c r="FH475">
        <v>93.9</v>
      </c>
      <c r="FI475">
        <v>67.2</v>
      </c>
      <c r="FJ475">
        <v>104.7</v>
      </c>
    </row>
    <row r="476" spans="1:166" x14ac:dyDescent="0.25">
      <c r="A476" s="1">
        <v>31594</v>
      </c>
      <c r="E476">
        <v>107.6</v>
      </c>
      <c r="F476">
        <v>104.7</v>
      </c>
      <c r="G476">
        <v>107.8</v>
      </c>
      <c r="K476">
        <v>55.5</v>
      </c>
      <c r="O476">
        <v>110.7</v>
      </c>
      <c r="P476">
        <v>111.2</v>
      </c>
      <c r="Q476">
        <v>113.2</v>
      </c>
      <c r="R476">
        <v>108.9</v>
      </c>
      <c r="S476">
        <v>109.7</v>
      </c>
      <c r="T476">
        <v>109.8</v>
      </c>
      <c r="U476">
        <v>109.7</v>
      </c>
      <c r="CC476">
        <v>102.3</v>
      </c>
      <c r="CD476">
        <v>109.9</v>
      </c>
      <c r="CE476">
        <v>100.5</v>
      </c>
      <c r="CN476">
        <v>102.9</v>
      </c>
      <c r="CQ476">
        <v>101.3</v>
      </c>
      <c r="CU476">
        <v>100.2</v>
      </c>
      <c r="CV476">
        <v>109.9</v>
      </c>
      <c r="CW476">
        <v>96.5</v>
      </c>
      <c r="CX476">
        <v>90.3</v>
      </c>
      <c r="DF476">
        <v>98</v>
      </c>
      <c r="DG476">
        <v>101.9</v>
      </c>
      <c r="DI476">
        <v>97.6</v>
      </c>
      <c r="DJ476">
        <v>97.6</v>
      </c>
      <c r="DK476">
        <v>101</v>
      </c>
      <c r="DL476">
        <v>58.7</v>
      </c>
      <c r="DO476">
        <v>108</v>
      </c>
      <c r="DR476">
        <v>66.7</v>
      </c>
      <c r="DS476">
        <v>69.900000000000006</v>
      </c>
      <c r="DT476">
        <v>64.7</v>
      </c>
      <c r="DU476">
        <v>110.3</v>
      </c>
      <c r="DV476">
        <v>105.6</v>
      </c>
      <c r="DW476">
        <v>108.3</v>
      </c>
      <c r="DX476">
        <v>104.2</v>
      </c>
      <c r="DY476">
        <v>90.1</v>
      </c>
      <c r="DZ476">
        <v>106.2</v>
      </c>
      <c r="EA476">
        <v>86.4</v>
      </c>
      <c r="EB476">
        <v>93.5</v>
      </c>
      <c r="EC476">
        <v>78.3</v>
      </c>
      <c r="ED476">
        <v>72.400000000000006</v>
      </c>
      <c r="EE476">
        <v>68.599999999999994</v>
      </c>
      <c r="EF476">
        <v>106.7</v>
      </c>
      <c r="EG476">
        <v>19.899999999999999</v>
      </c>
      <c r="EI476">
        <v>24.7</v>
      </c>
      <c r="EY476">
        <v>98.1</v>
      </c>
      <c r="EZ476">
        <v>95.5</v>
      </c>
      <c r="FA476">
        <v>66.599999999999994</v>
      </c>
      <c r="FB476">
        <v>104.5</v>
      </c>
      <c r="FC476">
        <v>104.8</v>
      </c>
      <c r="FF476">
        <v>76.8</v>
      </c>
      <c r="FH476">
        <v>96.1</v>
      </c>
      <c r="FI476">
        <v>65</v>
      </c>
      <c r="FJ476">
        <v>105.3</v>
      </c>
    </row>
    <row r="477" spans="1:166" x14ac:dyDescent="0.25">
      <c r="A477" s="1">
        <v>31625</v>
      </c>
      <c r="E477">
        <v>109.5</v>
      </c>
      <c r="F477">
        <v>109.1</v>
      </c>
      <c r="G477">
        <v>109.5</v>
      </c>
      <c r="K477">
        <v>55</v>
      </c>
      <c r="O477">
        <v>110.8</v>
      </c>
      <c r="P477">
        <v>111.3</v>
      </c>
      <c r="Q477">
        <v>113.3</v>
      </c>
      <c r="R477">
        <v>108.9</v>
      </c>
      <c r="S477">
        <v>109.8</v>
      </c>
      <c r="T477">
        <v>110</v>
      </c>
      <c r="U477">
        <v>109.8</v>
      </c>
      <c r="CC477">
        <v>102.7</v>
      </c>
      <c r="CD477">
        <v>110.5</v>
      </c>
      <c r="CE477">
        <v>100.5</v>
      </c>
      <c r="CN477">
        <v>102.5</v>
      </c>
      <c r="CQ477">
        <v>101.6</v>
      </c>
      <c r="CU477">
        <v>100.7</v>
      </c>
      <c r="CV477">
        <v>110.7</v>
      </c>
      <c r="CW477">
        <v>96.4</v>
      </c>
      <c r="CX477">
        <v>90.2</v>
      </c>
      <c r="DF477">
        <v>98</v>
      </c>
      <c r="DG477">
        <v>102.1</v>
      </c>
      <c r="DI477">
        <v>99.9</v>
      </c>
      <c r="DJ477">
        <v>97.5</v>
      </c>
      <c r="DK477">
        <v>101.3</v>
      </c>
      <c r="DL477">
        <v>58.7</v>
      </c>
      <c r="DO477">
        <v>108</v>
      </c>
      <c r="DR477">
        <v>65.7</v>
      </c>
      <c r="DS477">
        <v>68.8</v>
      </c>
      <c r="DT477">
        <v>63.9</v>
      </c>
      <c r="DU477">
        <v>110.9</v>
      </c>
      <c r="DV477">
        <v>105.6</v>
      </c>
      <c r="DW477">
        <v>108.3</v>
      </c>
      <c r="DX477">
        <v>104.2</v>
      </c>
      <c r="DY477">
        <v>89.5</v>
      </c>
      <c r="DZ477">
        <v>106.2</v>
      </c>
      <c r="EA477">
        <v>86.7</v>
      </c>
      <c r="EB477">
        <v>96.3</v>
      </c>
      <c r="EC477">
        <v>75.8</v>
      </c>
      <c r="ED477">
        <v>69</v>
      </c>
      <c r="EE477">
        <v>65</v>
      </c>
      <c r="EF477">
        <v>107.2</v>
      </c>
      <c r="EG477">
        <v>19.899999999999999</v>
      </c>
      <c r="EI477">
        <v>24.7</v>
      </c>
      <c r="EY477">
        <v>98</v>
      </c>
      <c r="EZ477">
        <v>97</v>
      </c>
      <c r="FA477">
        <v>65.7</v>
      </c>
      <c r="FB477">
        <v>104.7</v>
      </c>
      <c r="FC477">
        <v>104.9</v>
      </c>
      <c r="FF477">
        <v>76.3</v>
      </c>
      <c r="FH477">
        <v>97</v>
      </c>
      <c r="FI477">
        <v>64.400000000000006</v>
      </c>
      <c r="FJ477">
        <v>99.7</v>
      </c>
    </row>
    <row r="478" spans="1:166" x14ac:dyDescent="0.25">
      <c r="A478" s="1">
        <v>31656</v>
      </c>
      <c r="E478">
        <v>109</v>
      </c>
      <c r="F478">
        <v>109</v>
      </c>
      <c r="G478">
        <v>109</v>
      </c>
      <c r="K478">
        <v>57.2</v>
      </c>
      <c r="O478">
        <v>110.7</v>
      </c>
      <c r="P478">
        <v>111.2</v>
      </c>
      <c r="Q478">
        <v>113.6</v>
      </c>
      <c r="R478">
        <v>108.4</v>
      </c>
      <c r="S478">
        <v>109.7</v>
      </c>
      <c r="T478">
        <v>110.1</v>
      </c>
      <c r="U478">
        <v>109.6</v>
      </c>
      <c r="CC478">
        <v>102.9</v>
      </c>
      <c r="CD478">
        <v>110.3</v>
      </c>
      <c r="CE478">
        <v>100.8</v>
      </c>
      <c r="CN478">
        <v>102.6</v>
      </c>
      <c r="CQ478">
        <v>101.6</v>
      </c>
      <c r="CU478">
        <v>100.9</v>
      </c>
      <c r="CV478">
        <v>110.5</v>
      </c>
      <c r="CW478">
        <v>97</v>
      </c>
      <c r="CX478">
        <v>91.3</v>
      </c>
      <c r="DF478">
        <v>98.5</v>
      </c>
      <c r="DG478">
        <v>102.3</v>
      </c>
      <c r="DI478">
        <v>99.3</v>
      </c>
      <c r="DJ478">
        <v>97.6</v>
      </c>
      <c r="DK478">
        <v>101.7</v>
      </c>
      <c r="DL478">
        <v>58.7</v>
      </c>
      <c r="DO478">
        <v>108.2</v>
      </c>
      <c r="DR478">
        <v>68.099999999999994</v>
      </c>
      <c r="DS478">
        <v>71.099999999999994</v>
      </c>
      <c r="DT478">
        <v>66.3</v>
      </c>
      <c r="DU478">
        <v>111.2</v>
      </c>
      <c r="DV478">
        <v>105.8</v>
      </c>
      <c r="DW478">
        <v>108.5</v>
      </c>
      <c r="DX478">
        <v>104.4</v>
      </c>
      <c r="DY478">
        <v>90.7</v>
      </c>
      <c r="DZ478">
        <v>106.4</v>
      </c>
      <c r="EA478">
        <v>86.6</v>
      </c>
      <c r="EB478">
        <v>94.9</v>
      </c>
      <c r="EC478">
        <v>77.099999999999994</v>
      </c>
      <c r="ED478">
        <v>72.7</v>
      </c>
      <c r="EE478">
        <v>68.7</v>
      </c>
      <c r="EF478">
        <v>106.9</v>
      </c>
      <c r="EG478">
        <v>19.899999999999999</v>
      </c>
      <c r="EI478">
        <v>24.7</v>
      </c>
      <c r="EY478">
        <v>98.6</v>
      </c>
      <c r="EZ478">
        <v>96.9</v>
      </c>
      <c r="FA478">
        <v>68</v>
      </c>
      <c r="FB478">
        <v>104.8</v>
      </c>
      <c r="FC478">
        <v>105.1</v>
      </c>
      <c r="FF478">
        <v>77.5</v>
      </c>
      <c r="FH478">
        <v>96.1</v>
      </c>
      <c r="FI478">
        <v>68.400000000000006</v>
      </c>
      <c r="FJ478">
        <v>100.3</v>
      </c>
    </row>
    <row r="479" spans="1:166" x14ac:dyDescent="0.25">
      <c r="A479" s="1">
        <v>31686</v>
      </c>
      <c r="E479">
        <v>109.8</v>
      </c>
      <c r="F479">
        <v>113.2</v>
      </c>
      <c r="G479">
        <v>109.5</v>
      </c>
      <c r="K479">
        <v>55.2</v>
      </c>
      <c r="O479">
        <v>111.8</v>
      </c>
      <c r="P479">
        <v>112.5</v>
      </c>
      <c r="Q479">
        <v>114</v>
      </c>
      <c r="R479">
        <v>110.7</v>
      </c>
      <c r="S479">
        <v>110.6</v>
      </c>
      <c r="T479">
        <v>110.5</v>
      </c>
      <c r="U479">
        <v>110.7</v>
      </c>
      <c r="CC479">
        <v>103.5</v>
      </c>
      <c r="CD479">
        <v>111.3</v>
      </c>
      <c r="CE479">
        <v>101.4</v>
      </c>
      <c r="CN479">
        <v>103</v>
      </c>
      <c r="CQ479">
        <v>101.4</v>
      </c>
      <c r="CU479">
        <v>101.5</v>
      </c>
      <c r="CV479">
        <v>111.6</v>
      </c>
      <c r="CW479">
        <v>97.4</v>
      </c>
      <c r="CX479">
        <v>90.7</v>
      </c>
      <c r="DF479">
        <v>98.3</v>
      </c>
      <c r="DG479">
        <v>102.4</v>
      </c>
      <c r="DI479">
        <v>99.7</v>
      </c>
      <c r="DJ479">
        <v>97.8</v>
      </c>
      <c r="DK479">
        <v>101.5</v>
      </c>
      <c r="DL479">
        <v>58.7</v>
      </c>
      <c r="DO479">
        <v>108.2</v>
      </c>
      <c r="DR479">
        <v>66.8</v>
      </c>
      <c r="DS479">
        <v>70.2</v>
      </c>
      <c r="DT479">
        <v>64.7</v>
      </c>
      <c r="DU479">
        <v>111.4</v>
      </c>
      <c r="DV479">
        <v>105.6</v>
      </c>
      <c r="DW479">
        <v>108.6</v>
      </c>
      <c r="DX479">
        <v>104.2</v>
      </c>
      <c r="DY479">
        <v>87.9</v>
      </c>
      <c r="DZ479">
        <v>106.6</v>
      </c>
      <c r="EA479">
        <v>87.4</v>
      </c>
      <c r="EB479">
        <v>95.9</v>
      </c>
      <c r="EC479">
        <v>77.7</v>
      </c>
      <c r="ED479">
        <v>73.5</v>
      </c>
      <c r="EE479">
        <v>69.400000000000006</v>
      </c>
      <c r="EF479">
        <v>107.2</v>
      </c>
      <c r="EG479">
        <v>19.899999999999999</v>
      </c>
      <c r="EI479">
        <v>24.7</v>
      </c>
      <c r="EY479">
        <v>98.4</v>
      </c>
      <c r="EZ479">
        <v>96.3</v>
      </c>
      <c r="FA479">
        <v>66.7</v>
      </c>
      <c r="FB479">
        <v>104.9</v>
      </c>
      <c r="FC479">
        <v>105.1</v>
      </c>
      <c r="FF479">
        <v>77.7</v>
      </c>
      <c r="FH479">
        <v>97.2</v>
      </c>
      <c r="FI479">
        <v>67.900000000000006</v>
      </c>
      <c r="FJ479">
        <v>102</v>
      </c>
    </row>
    <row r="480" spans="1:166" x14ac:dyDescent="0.25">
      <c r="A480" s="1">
        <v>31717</v>
      </c>
      <c r="E480">
        <v>109.5</v>
      </c>
      <c r="F480">
        <v>110.8</v>
      </c>
      <c r="G480">
        <v>109.3</v>
      </c>
      <c r="K480">
        <v>55</v>
      </c>
      <c r="O480">
        <v>112</v>
      </c>
      <c r="P480">
        <v>112.6</v>
      </c>
      <c r="Q480">
        <v>114.1</v>
      </c>
      <c r="R480">
        <v>110.9</v>
      </c>
      <c r="S480">
        <v>110.8</v>
      </c>
      <c r="T480">
        <v>110.8</v>
      </c>
      <c r="U480">
        <v>110.9</v>
      </c>
      <c r="CC480">
        <v>103.4</v>
      </c>
      <c r="CD480">
        <v>111.3</v>
      </c>
      <c r="CE480">
        <v>101.4</v>
      </c>
      <c r="CN480">
        <v>103.4</v>
      </c>
      <c r="CQ480">
        <v>101.4</v>
      </c>
      <c r="CU480">
        <v>101.4</v>
      </c>
      <c r="CV480">
        <v>111.5</v>
      </c>
      <c r="CW480">
        <v>97.4</v>
      </c>
      <c r="CX480">
        <v>90.6</v>
      </c>
      <c r="DF480">
        <v>98.3</v>
      </c>
      <c r="DG480">
        <v>102.5</v>
      </c>
      <c r="DI480">
        <v>99.6</v>
      </c>
      <c r="DJ480">
        <v>98.1</v>
      </c>
      <c r="DK480">
        <v>101.5</v>
      </c>
      <c r="DL480">
        <v>58.7</v>
      </c>
      <c r="DO480">
        <v>108.3</v>
      </c>
      <c r="DR480">
        <v>66.7</v>
      </c>
      <c r="DS480">
        <v>70.2</v>
      </c>
      <c r="DT480">
        <v>64.5</v>
      </c>
      <c r="DU480">
        <v>111.6</v>
      </c>
      <c r="DV480">
        <v>105.8</v>
      </c>
      <c r="DW480">
        <v>108.8</v>
      </c>
      <c r="DX480">
        <v>104.3</v>
      </c>
      <c r="DY480">
        <v>88.4</v>
      </c>
      <c r="DZ480">
        <v>106.6</v>
      </c>
      <c r="EA480">
        <v>87.6</v>
      </c>
      <c r="EB480">
        <v>96</v>
      </c>
      <c r="EC480">
        <v>78.2</v>
      </c>
      <c r="ED480">
        <v>73.900000000000006</v>
      </c>
      <c r="EE480">
        <v>69.7</v>
      </c>
      <c r="EF480">
        <v>107.6</v>
      </c>
      <c r="EG480">
        <v>19.899999999999999</v>
      </c>
      <c r="EI480">
        <v>24.7</v>
      </c>
      <c r="EY480">
        <v>98.5</v>
      </c>
      <c r="EZ480">
        <v>96.4</v>
      </c>
      <c r="FA480">
        <v>66.599999999999994</v>
      </c>
      <c r="FB480">
        <v>105</v>
      </c>
      <c r="FC480">
        <v>105.2</v>
      </c>
      <c r="FF480">
        <v>78.099999999999994</v>
      </c>
      <c r="FH480">
        <v>97.4</v>
      </c>
      <c r="FI480">
        <v>68.2</v>
      </c>
      <c r="FJ480">
        <v>102.8</v>
      </c>
    </row>
    <row r="481" spans="1:166" x14ac:dyDescent="0.25">
      <c r="A481" s="1">
        <v>31747</v>
      </c>
      <c r="E481">
        <v>109.3</v>
      </c>
      <c r="F481">
        <v>110.5</v>
      </c>
      <c r="G481">
        <v>109.2</v>
      </c>
      <c r="K481">
        <v>55.6</v>
      </c>
      <c r="O481">
        <v>112.1</v>
      </c>
      <c r="P481">
        <v>112.8</v>
      </c>
      <c r="Q481">
        <v>114.3</v>
      </c>
      <c r="R481">
        <v>111.1</v>
      </c>
      <c r="S481">
        <v>110.9</v>
      </c>
      <c r="T481">
        <v>110.9</v>
      </c>
      <c r="U481">
        <v>111</v>
      </c>
      <c r="CC481">
        <v>103.6</v>
      </c>
      <c r="CD481">
        <v>111.4</v>
      </c>
      <c r="CE481">
        <v>101.7</v>
      </c>
      <c r="CN481">
        <v>103.6</v>
      </c>
      <c r="CQ481">
        <v>101.6</v>
      </c>
      <c r="CU481">
        <v>101.5</v>
      </c>
      <c r="CV481">
        <v>111.6</v>
      </c>
      <c r="CW481">
        <v>97.7</v>
      </c>
      <c r="CX481">
        <v>91</v>
      </c>
      <c r="DF481">
        <v>98.5</v>
      </c>
      <c r="DG481">
        <v>102.5</v>
      </c>
      <c r="DI481">
        <v>99.7</v>
      </c>
      <c r="DJ481">
        <v>98.3</v>
      </c>
      <c r="DK481">
        <v>101.3</v>
      </c>
      <c r="DL481">
        <v>58.7</v>
      </c>
      <c r="DO481">
        <v>108.1</v>
      </c>
      <c r="DR481">
        <v>67.5</v>
      </c>
      <c r="DS481">
        <v>70.8</v>
      </c>
      <c r="DT481">
        <v>65.400000000000006</v>
      </c>
      <c r="DU481">
        <v>112</v>
      </c>
      <c r="DV481">
        <v>105.9</v>
      </c>
      <c r="DW481">
        <v>108.8</v>
      </c>
      <c r="DX481">
        <v>104.5</v>
      </c>
      <c r="DY481">
        <v>88.7</v>
      </c>
      <c r="DZ481">
        <v>106.8</v>
      </c>
      <c r="EA481">
        <v>86.9</v>
      </c>
      <c r="EB481">
        <v>94.4</v>
      </c>
      <c r="EC481">
        <v>78.3</v>
      </c>
      <c r="ED481">
        <v>74</v>
      </c>
      <c r="EE481">
        <v>70.400000000000006</v>
      </c>
      <c r="EF481">
        <v>107.8</v>
      </c>
      <c r="EG481">
        <v>19.899999999999999</v>
      </c>
      <c r="EI481">
        <v>24.7</v>
      </c>
      <c r="EY481">
        <v>98.6</v>
      </c>
      <c r="EZ481">
        <v>96.5</v>
      </c>
      <c r="FA481">
        <v>67.3</v>
      </c>
      <c r="FB481">
        <v>105</v>
      </c>
      <c r="FC481">
        <v>105.3</v>
      </c>
      <c r="FF481">
        <v>77.900000000000006</v>
      </c>
      <c r="FH481">
        <v>96.5</v>
      </c>
      <c r="FI481">
        <v>67.900000000000006</v>
      </c>
      <c r="FJ481">
        <v>104.1</v>
      </c>
    </row>
    <row r="482" spans="1:166" x14ac:dyDescent="0.25">
      <c r="A482" s="1">
        <v>31778</v>
      </c>
      <c r="E482">
        <v>108</v>
      </c>
      <c r="F482">
        <v>102.4</v>
      </c>
      <c r="G482">
        <v>108.4</v>
      </c>
      <c r="K482">
        <v>59.2</v>
      </c>
      <c r="O482">
        <v>112.5</v>
      </c>
      <c r="P482">
        <v>113.1</v>
      </c>
      <c r="Q482">
        <v>114.5</v>
      </c>
      <c r="R482">
        <v>111.5</v>
      </c>
      <c r="S482">
        <v>111.3</v>
      </c>
      <c r="T482">
        <v>111.1</v>
      </c>
      <c r="U482">
        <v>111.3</v>
      </c>
      <c r="CC482">
        <v>104.1</v>
      </c>
      <c r="CD482">
        <v>111.3</v>
      </c>
      <c r="CE482">
        <v>102.8</v>
      </c>
      <c r="CN482">
        <v>103.6</v>
      </c>
      <c r="CQ482">
        <v>101.8</v>
      </c>
      <c r="CU482">
        <v>102.1</v>
      </c>
      <c r="CV482">
        <v>111.3</v>
      </c>
      <c r="CW482">
        <v>99.2</v>
      </c>
      <c r="CX482">
        <v>92.7</v>
      </c>
      <c r="DF482">
        <v>99</v>
      </c>
      <c r="DG482">
        <v>102.8</v>
      </c>
      <c r="DI482">
        <v>98.7</v>
      </c>
      <c r="DJ482">
        <v>98.7</v>
      </c>
      <c r="DK482">
        <v>101.9</v>
      </c>
      <c r="DL482">
        <v>58.7</v>
      </c>
      <c r="DO482">
        <v>108.1</v>
      </c>
      <c r="DR482">
        <v>69.5</v>
      </c>
      <c r="DS482">
        <v>72.599999999999994</v>
      </c>
      <c r="DT482">
        <v>67.599999999999994</v>
      </c>
      <c r="DU482">
        <v>112.4</v>
      </c>
      <c r="DV482">
        <v>106.1</v>
      </c>
      <c r="DW482">
        <v>109</v>
      </c>
      <c r="DX482">
        <v>104.7</v>
      </c>
      <c r="DY482">
        <v>88</v>
      </c>
      <c r="DZ482">
        <v>107</v>
      </c>
      <c r="EA482">
        <v>89.3</v>
      </c>
      <c r="EB482">
        <v>92.6</v>
      </c>
      <c r="EC482">
        <v>83.2</v>
      </c>
      <c r="ED482">
        <v>79.900000000000006</v>
      </c>
      <c r="EE482">
        <v>77.8</v>
      </c>
      <c r="EF482">
        <v>108.3</v>
      </c>
      <c r="EG482">
        <v>19.899999999999999</v>
      </c>
      <c r="EI482">
        <v>24.7</v>
      </c>
      <c r="EY482">
        <v>99.2</v>
      </c>
      <c r="EZ482">
        <v>95.6</v>
      </c>
      <c r="FA482">
        <v>69.3</v>
      </c>
      <c r="FB482">
        <v>105.2</v>
      </c>
      <c r="FC482">
        <v>105.6</v>
      </c>
      <c r="FF482">
        <v>82.8</v>
      </c>
      <c r="FH482">
        <v>95.5</v>
      </c>
      <c r="FI482">
        <v>74.099999999999994</v>
      </c>
      <c r="FJ482">
        <v>105.4</v>
      </c>
    </row>
    <row r="483" spans="1:166" x14ac:dyDescent="0.25">
      <c r="A483" s="1">
        <v>31809</v>
      </c>
      <c r="E483">
        <v>108.6</v>
      </c>
      <c r="F483">
        <v>107.1</v>
      </c>
      <c r="G483">
        <v>108.7</v>
      </c>
      <c r="K483">
        <v>60.7</v>
      </c>
      <c r="O483">
        <v>112.3</v>
      </c>
      <c r="P483">
        <v>112.9</v>
      </c>
      <c r="Q483">
        <v>114.8</v>
      </c>
      <c r="R483">
        <v>110.5</v>
      </c>
      <c r="S483">
        <v>111.1</v>
      </c>
      <c r="T483">
        <v>111.1</v>
      </c>
      <c r="U483">
        <v>111.1</v>
      </c>
      <c r="CC483">
        <v>104.4</v>
      </c>
      <c r="CD483">
        <v>111.3</v>
      </c>
      <c r="CE483">
        <v>103</v>
      </c>
      <c r="CN483">
        <v>104</v>
      </c>
      <c r="CQ483">
        <v>102.3</v>
      </c>
      <c r="CU483">
        <v>102.5</v>
      </c>
      <c r="CV483">
        <v>111.4</v>
      </c>
      <c r="CW483">
        <v>99.5</v>
      </c>
      <c r="CX483">
        <v>93.5</v>
      </c>
      <c r="DF483">
        <v>99.8</v>
      </c>
      <c r="DG483">
        <v>103.1</v>
      </c>
      <c r="DI483">
        <v>99.4</v>
      </c>
      <c r="DJ483">
        <v>99.3</v>
      </c>
      <c r="DK483">
        <v>102.4</v>
      </c>
      <c r="DL483">
        <v>58.7</v>
      </c>
      <c r="DO483">
        <v>108.3</v>
      </c>
      <c r="DR483">
        <v>71.7</v>
      </c>
      <c r="DS483">
        <v>74.8</v>
      </c>
      <c r="DT483">
        <v>69.8</v>
      </c>
      <c r="DU483">
        <v>113.3</v>
      </c>
      <c r="DV483">
        <v>106.5</v>
      </c>
      <c r="DW483">
        <v>109.1</v>
      </c>
      <c r="DX483">
        <v>105.2</v>
      </c>
      <c r="DY483">
        <v>90.9</v>
      </c>
      <c r="DZ483">
        <v>107.2</v>
      </c>
      <c r="EA483">
        <v>90.2</v>
      </c>
      <c r="EB483">
        <v>93.6</v>
      </c>
      <c r="EC483">
        <v>84.1</v>
      </c>
      <c r="ED483">
        <v>82.4</v>
      </c>
      <c r="EE483">
        <v>79.5</v>
      </c>
      <c r="EF483">
        <v>109.3</v>
      </c>
      <c r="EG483">
        <v>19.899999999999999</v>
      </c>
      <c r="EI483">
        <v>24.7</v>
      </c>
      <c r="EY483">
        <v>99.9</v>
      </c>
      <c r="EZ483">
        <v>97</v>
      </c>
      <c r="FA483">
        <v>71.5</v>
      </c>
      <c r="FB483">
        <v>105.6</v>
      </c>
      <c r="FC483">
        <v>105.9</v>
      </c>
      <c r="FF483">
        <v>83.6</v>
      </c>
      <c r="FH483">
        <v>96.4</v>
      </c>
      <c r="FI483">
        <v>76.8</v>
      </c>
      <c r="FJ483">
        <v>106.2</v>
      </c>
    </row>
    <row r="484" spans="1:166" x14ac:dyDescent="0.25">
      <c r="A484" s="1">
        <v>31837</v>
      </c>
      <c r="E484">
        <v>108.3</v>
      </c>
      <c r="F484">
        <v>107.7</v>
      </c>
      <c r="G484">
        <v>108.3</v>
      </c>
      <c r="K484">
        <v>61.4</v>
      </c>
      <c r="O484">
        <v>112.4</v>
      </c>
      <c r="P484">
        <v>113.1</v>
      </c>
      <c r="Q484">
        <v>115.1</v>
      </c>
      <c r="R484">
        <v>110.7</v>
      </c>
      <c r="S484">
        <v>111.1</v>
      </c>
      <c r="T484">
        <v>111.3</v>
      </c>
      <c r="U484">
        <v>111.1</v>
      </c>
      <c r="CC484">
        <v>104.5</v>
      </c>
      <c r="CD484">
        <v>111.3</v>
      </c>
      <c r="CE484">
        <v>103.2</v>
      </c>
      <c r="CN484">
        <v>104.4</v>
      </c>
      <c r="CQ484">
        <v>102.7</v>
      </c>
      <c r="CU484">
        <v>102.6</v>
      </c>
      <c r="CV484">
        <v>111.4</v>
      </c>
      <c r="CW484">
        <v>99.8</v>
      </c>
      <c r="CX484">
        <v>94</v>
      </c>
      <c r="DF484">
        <v>99.9</v>
      </c>
      <c r="DG484">
        <v>103.4</v>
      </c>
      <c r="DI484">
        <v>98.9</v>
      </c>
      <c r="DJ484">
        <v>99.6</v>
      </c>
      <c r="DK484">
        <v>102.7</v>
      </c>
      <c r="DL484">
        <v>58.7</v>
      </c>
      <c r="DO484">
        <v>108.4</v>
      </c>
      <c r="DR484">
        <v>71.5</v>
      </c>
      <c r="DS484">
        <v>74.599999999999994</v>
      </c>
      <c r="DT484">
        <v>69.7</v>
      </c>
      <c r="DU484">
        <v>113.7</v>
      </c>
      <c r="DV484">
        <v>106.5</v>
      </c>
      <c r="DW484">
        <v>109.2</v>
      </c>
      <c r="DX484">
        <v>105.2</v>
      </c>
      <c r="DY484">
        <v>89.2</v>
      </c>
      <c r="DZ484">
        <v>107.4</v>
      </c>
      <c r="EA484">
        <v>90.5</v>
      </c>
      <c r="EB484">
        <v>93.1</v>
      </c>
      <c r="EC484">
        <v>84.8</v>
      </c>
      <c r="ED484">
        <v>84</v>
      </c>
      <c r="EE484">
        <v>79.400000000000006</v>
      </c>
      <c r="EF484">
        <v>110.7</v>
      </c>
      <c r="EG484">
        <v>19.899999999999999</v>
      </c>
      <c r="EI484">
        <v>24.7</v>
      </c>
      <c r="EY484">
        <v>100.1</v>
      </c>
      <c r="EZ484">
        <v>96.1</v>
      </c>
      <c r="FA484">
        <v>71.3</v>
      </c>
      <c r="FB484">
        <v>105.8</v>
      </c>
      <c r="FC484">
        <v>106.2</v>
      </c>
      <c r="FF484">
        <v>84.4</v>
      </c>
      <c r="FH484">
        <v>96.2</v>
      </c>
      <c r="FI484">
        <v>78.5</v>
      </c>
      <c r="FJ484">
        <v>106.5</v>
      </c>
    </row>
    <row r="485" spans="1:166" x14ac:dyDescent="0.25">
      <c r="A485" s="1">
        <v>31868</v>
      </c>
      <c r="E485">
        <v>109.6</v>
      </c>
      <c r="F485">
        <v>104.8</v>
      </c>
      <c r="G485">
        <v>109.9</v>
      </c>
      <c r="K485">
        <v>61.7</v>
      </c>
      <c r="O485">
        <v>112.9</v>
      </c>
      <c r="P485">
        <v>113.6</v>
      </c>
      <c r="Q485">
        <v>115.4</v>
      </c>
      <c r="R485">
        <v>111.4</v>
      </c>
      <c r="S485">
        <v>111.6</v>
      </c>
      <c r="T485">
        <v>111.6</v>
      </c>
      <c r="U485">
        <v>111.6</v>
      </c>
      <c r="CC485">
        <v>105.1</v>
      </c>
      <c r="CD485">
        <v>112</v>
      </c>
      <c r="CE485">
        <v>103.6</v>
      </c>
      <c r="CN485">
        <v>104.4</v>
      </c>
      <c r="CQ485">
        <v>102.8</v>
      </c>
      <c r="CU485">
        <v>103.3</v>
      </c>
      <c r="CV485">
        <v>112.2</v>
      </c>
      <c r="CW485">
        <v>100.2</v>
      </c>
      <c r="CX485">
        <v>94.3</v>
      </c>
      <c r="DF485">
        <v>100.3</v>
      </c>
      <c r="DG485">
        <v>103.9</v>
      </c>
      <c r="DI485">
        <v>100.9</v>
      </c>
      <c r="DJ485">
        <v>100.6</v>
      </c>
      <c r="DK485">
        <v>103.1</v>
      </c>
      <c r="DL485">
        <v>58.7</v>
      </c>
      <c r="DO485">
        <v>108.5</v>
      </c>
      <c r="DR485">
        <v>72</v>
      </c>
      <c r="DS485">
        <v>75</v>
      </c>
      <c r="DT485">
        <v>70.2</v>
      </c>
      <c r="DU485">
        <v>113.9</v>
      </c>
      <c r="DV485">
        <v>106.8</v>
      </c>
      <c r="DW485">
        <v>109.3</v>
      </c>
      <c r="DX485">
        <v>105.5</v>
      </c>
      <c r="DY485">
        <v>90.8</v>
      </c>
      <c r="DZ485">
        <v>107.7</v>
      </c>
      <c r="EA485">
        <v>92.5</v>
      </c>
      <c r="EB485">
        <v>97.4</v>
      </c>
      <c r="EC485">
        <v>85.4</v>
      </c>
      <c r="ED485">
        <v>85.2</v>
      </c>
      <c r="EE485">
        <v>80.599999999999994</v>
      </c>
      <c r="EF485">
        <v>110.5</v>
      </c>
      <c r="EG485">
        <v>19.899999999999999</v>
      </c>
      <c r="EI485">
        <v>24.7</v>
      </c>
      <c r="EY485">
        <v>100.4</v>
      </c>
      <c r="EZ485">
        <v>98</v>
      </c>
      <c r="FA485">
        <v>71.8</v>
      </c>
      <c r="FB485">
        <v>106.2</v>
      </c>
      <c r="FC485">
        <v>106.5</v>
      </c>
      <c r="FF485">
        <v>84.9</v>
      </c>
      <c r="FH485">
        <v>99.6</v>
      </c>
      <c r="FI485">
        <v>79.900000000000006</v>
      </c>
      <c r="FJ485">
        <v>107.5</v>
      </c>
    </row>
    <row r="486" spans="1:166" x14ac:dyDescent="0.25">
      <c r="A486" s="1">
        <v>31898</v>
      </c>
      <c r="E486">
        <v>110.5</v>
      </c>
      <c r="F486">
        <v>105</v>
      </c>
      <c r="G486">
        <v>110.8</v>
      </c>
      <c r="K486">
        <v>60.7</v>
      </c>
      <c r="O486">
        <v>113</v>
      </c>
      <c r="P486">
        <v>113.7</v>
      </c>
      <c r="Q486">
        <v>115.6</v>
      </c>
      <c r="R486">
        <v>111.3</v>
      </c>
      <c r="S486">
        <v>111.6</v>
      </c>
      <c r="T486">
        <v>111.6</v>
      </c>
      <c r="U486">
        <v>111.6</v>
      </c>
      <c r="CC486">
        <v>105.2</v>
      </c>
      <c r="CD486">
        <v>112.3</v>
      </c>
      <c r="CE486">
        <v>103.5</v>
      </c>
      <c r="CN486">
        <v>104.8</v>
      </c>
      <c r="CQ486">
        <v>102.4</v>
      </c>
      <c r="CU486">
        <v>103.4</v>
      </c>
      <c r="CV486">
        <v>112.6</v>
      </c>
      <c r="CW486">
        <v>100</v>
      </c>
      <c r="CX486">
        <v>94</v>
      </c>
      <c r="DF486">
        <v>100.8</v>
      </c>
      <c r="DG486">
        <v>104.5</v>
      </c>
      <c r="DI486">
        <v>102.3</v>
      </c>
      <c r="DJ486">
        <v>101.2</v>
      </c>
      <c r="DK486">
        <v>104.4</v>
      </c>
      <c r="DL486">
        <v>58.7</v>
      </c>
      <c r="DO486">
        <v>108.7</v>
      </c>
      <c r="DR486">
        <v>72.8</v>
      </c>
      <c r="DS486">
        <v>75.900000000000006</v>
      </c>
      <c r="DT486">
        <v>70.900000000000006</v>
      </c>
      <c r="DU486">
        <v>114</v>
      </c>
      <c r="DV486">
        <v>107.3</v>
      </c>
      <c r="DW486">
        <v>109.4</v>
      </c>
      <c r="DX486">
        <v>106.3</v>
      </c>
      <c r="DY486">
        <v>94.8</v>
      </c>
      <c r="DZ486">
        <v>107.8</v>
      </c>
      <c r="EA486">
        <v>93.8</v>
      </c>
      <c r="EB486">
        <v>99.1</v>
      </c>
      <c r="EC486">
        <v>86.3</v>
      </c>
      <c r="ED486">
        <v>87.2</v>
      </c>
      <c r="EE486">
        <v>82.5</v>
      </c>
      <c r="EF486">
        <v>110.9</v>
      </c>
      <c r="EG486">
        <v>19.899999999999999</v>
      </c>
      <c r="EI486">
        <v>24.7</v>
      </c>
      <c r="EY486">
        <v>100.9</v>
      </c>
      <c r="EZ486">
        <v>100.3</v>
      </c>
      <c r="FA486">
        <v>72.5</v>
      </c>
      <c r="FB486">
        <v>106.7</v>
      </c>
      <c r="FC486">
        <v>107</v>
      </c>
      <c r="FF486">
        <v>85.7</v>
      </c>
      <c r="FH486">
        <v>101.5</v>
      </c>
      <c r="FI486">
        <v>82</v>
      </c>
      <c r="FJ486">
        <v>110</v>
      </c>
    </row>
    <row r="487" spans="1:166" x14ac:dyDescent="0.25">
      <c r="A487" s="1">
        <v>31929</v>
      </c>
      <c r="E487">
        <v>110.4</v>
      </c>
      <c r="F487">
        <v>108.4</v>
      </c>
      <c r="G487">
        <v>110.5</v>
      </c>
      <c r="K487">
        <v>61.9</v>
      </c>
      <c r="O487">
        <v>113.1</v>
      </c>
      <c r="P487">
        <v>113.9</v>
      </c>
      <c r="Q487">
        <v>115.9</v>
      </c>
      <c r="R487">
        <v>111.3</v>
      </c>
      <c r="S487">
        <v>111.5</v>
      </c>
      <c r="T487">
        <v>111.6</v>
      </c>
      <c r="U487">
        <v>111.5</v>
      </c>
      <c r="CC487">
        <v>105.5</v>
      </c>
      <c r="CD487">
        <v>112.4</v>
      </c>
      <c r="CE487">
        <v>103.8</v>
      </c>
      <c r="CN487">
        <v>105</v>
      </c>
      <c r="CQ487">
        <v>102.5</v>
      </c>
      <c r="CU487">
        <v>103.8</v>
      </c>
      <c r="CV487">
        <v>112.7</v>
      </c>
      <c r="CW487">
        <v>100.5</v>
      </c>
      <c r="CX487">
        <v>94.7</v>
      </c>
      <c r="DF487">
        <v>101.4</v>
      </c>
      <c r="DG487">
        <v>105.1</v>
      </c>
      <c r="DI487">
        <v>101.6</v>
      </c>
      <c r="DJ487">
        <v>102.6</v>
      </c>
      <c r="DK487">
        <v>105</v>
      </c>
      <c r="DL487">
        <v>58.7</v>
      </c>
      <c r="DO487">
        <v>109.2</v>
      </c>
      <c r="DR487">
        <v>73.7</v>
      </c>
      <c r="DS487">
        <v>76.2</v>
      </c>
      <c r="DT487">
        <v>72.2</v>
      </c>
      <c r="DU487">
        <v>114.2</v>
      </c>
      <c r="DV487">
        <v>107.5</v>
      </c>
      <c r="DW487">
        <v>109.6</v>
      </c>
      <c r="DX487">
        <v>106.5</v>
      </c>
      <c r="DY487">
        <v>95.8</v>
      </c>
      <c r="DZ487">
        <v>108</v>
      </c>
      <c r="EA487">
        <v>94.5</v>
      </c>
      <c r="EB487">
        <v>98.2</v>
      </c>
      <c r="EC487">
        <v>87.9</v>
      </c>
      <c r="ED487">
        <v>89.1</v>
      </c>
      <c r="EE487">
        <v>84.9</v>
      </c>
      <c r="EF487">
        <v>111.8</v>
      </c>
      <c r="EG487">
        <v>19.899999999999999</v>
      </c>
      <c r="EI487">
        <v>24.7</v>
      </c>
      <c r="EY487">
        <v>101.5</v>
      </c>
      <c r="EZ487">
        <v>100.2</v>
      </c>
      <c r="FA487">
        <v>73.400000000000006</v>
      </c>
      <c r="FB487">
        <v>107.2</v>
      </c>
      <c r="FC487">
        <v>107.5</v>
      </c>
      <c r="FF487">
        <v>87.2</v>
      </c>
      <c r="FH487">
        <v>101.7</v>
      </c>
      <c r="FI487">
        <v>83.8</v>
      </c>
      <c r="FJ487">
        <v>113.2</v>
      </c>
    </row>
    <row r="488" spans="1:166" x14ac:dyDescent="0.25">
      <c r="A488" s="1">
        <v>31959</v>
      </c>
      <c r="E488">
        <v>110.2</v>
      </c>
      <c r="F488">
        <v>110</v>
      </c>
      <c r="G488">
        <v>110.2</v>
      </c>
      <c r="K488">
        <v>62.7</v>
      </c>
      <c r="O488">
        <v>113.3</v>
      </c>
      <c r="P488">
        <v>114.2</v>
      </c>
      <c r="Q488">
        <v>116.3</v>
      </c>
      <c r="R488">
        <v>111.5</v>
      </c>
      <c r="S488">
        <v>111.7</v>
      </c>
      <c r="T488">
        <v>111.9</v>
      </c>
      <c r="U488">
        <v>111.7</v>
      </c>
      <c r="CC488">
        <v>105.7</v>
      </c>
      <c r="CD488">
        <v>112.5</v>
      </c>
      <c r="CE488">
        <v>104.1</v>
      </c>
      <c r="CN488">
        <v>105.3</v>
      </c>
      <c r="CQ488">
        <v>102.8</v>
      </c>
      <c r="CU488">
        <v>104</v>
      </c>
      <c r="CV488">
        <v>112.8</v>
      </c>
      <c r="CW488">
        <v>100.9</v>
      </c>
      <c r="CX488">
        <v>95.3</v>
      </c>
      <c r="DF488">
        <v>101.9</v>
      </c>
      <c r="DG488">
        <v>105.5</v>
      </c>
      <c r="DI488">
        <v>101.5</v>
      </c>
      <c r="DJ488">
        <v>102.6</v>
      </c>
      <c r="DK488">
        <v>106.4</v>
      </c>
      <c r="DL488">
        <v>58.7</v>
      </c>
      <c r="DO488">
        <v>109.7</v>
      </c>
      <c r="DR488">
        <v>75.099999999999994</v>
      </c>
      <c r="DS488">
        <v>77.599999999999994</v>
      </c>
      <c r="DT488">
        <v>73.5</v>
      </c>
      <c r="DU488">
        <v>114.3</v>
      </c>
      <c r="DV488">
        <v>107.7</v>
      </c>
      <c r="DW488">
        <v>109.9</v>
      </c>
      <c r="DX488">
        <v>106.6</v>
      </c>
      <c r="DY488">
        <v>94.6</v>
      </c>
      <c r="DZ488">
        <v>108.3</v>
      </c>
      <c r="EA488">
        <v>95.6</v>
      </c>
      <c r="EB488">
        <v>97.1</v>
      </c>
      <c r="EC488">
        <v>90.3</v>
      </c>
      <c r="ED488">
        <v>92.4</v>
      </c>
      <c r="EE488">
        <v>88.4</v>
      </c>
      <c r="EF488">
        <v>112.8</v>
      </c>
      <c r="EG488">
        <v>19.899999999999999</v>
      </c>
      <c r="EI488">
        <v>24.7</v>
      </c>
      <c r="EY488">
        <v>102</v>
      </c>
      <c r="EZ488">
        <v>99.7</v>
      </c>
      <c r="FA488">
        <v>74.7</v>
      </c>
      <c r="FB488">
        <v>107.5</v>
      </c>
      <c r="FC488">
        <v>107.9</v>
      </c>
      <c r="FF488">
        <v>89.7</v>
      </c>
      <c r="FH488">
        <v>101.6</v>
      </c>
      <c r="FI488">
        <v>87.2</v>
      </c>
      <c r="FJ488">
        <v>115.9</v>
      </c>
    </row>
    <row r="489" spans="1:166" x14ac:dyDescent="0.25">
      <c r="A489" s="1">
        <v>31990</v>
      </c>
      <c r="E489">
        <v>109.4</v>
      </c>
      <c r="F489">
        <v>101.3</v>
      </c>
      <c r="G489">
        <v>110</v>
      </c>
      <c r="K489">
        <v>64</v>
      </c>
      <c r="O489">
        <v>113.6</v>
      </c>
      <c r="P489">
        <v>114.6</v>
      </c>
      <c r="Q489">
        <v>116.8</v>
      </c>
      <c r="R489">
        <v>111.6</v>
      </c>
      <c r="S489">
        <v>112</v>
      </c>
      <c r="T489">
        <v>112</v>
      </c>
      <c r="U489">
        <v>112</v>
      </c>
      <c r="CC489">
        <v>105.9</v>
      </c>
      <c r="CD489">
        <v>112.5</v>
      </c>
      <c r="CE489">
        <v>104.5</v>
      </c>
      <c r="CN489">
        <v>105.7</v>
      </c>
      <c r="CQ489">
        <v>103.1</v>
      </c>
      <c r="CU489">
        <v>104.2</v>
      </c>
      <c r="CV489">
        <v>112.7</v>
      </c>
      <c r="CW489">
        <v>101.4</v>
      </c>
      <c r="CX489">
        <v>96.2</v>
      </c>
      <c r="DF489">
        <v>102.4</v>
      </c>
      <c r="DG489">
        <v>105.9</v>
      </c>
      <c r="DI489">
        <v>100.9</v>
      </c>
      <c r="DJ489">
        <v>103.2</v>
      </c>
      <c r="DK489">
        <v>107.3</v>
      </c>
      <c r="DL489">
        <v>58.7</v>
      </c>
      <c r="DO489">
        <v>110.2</v>
      </c>
      <c r="DR489">
        <v>76.2</v>
      </c>
      <c r="DS489">
        <v>78.7</v>
      </c>
      <c r="DT489">
        <v>74.8</v>
      </c>
      <c r="DU489">
        <v>114.5</v>
      </c>
      <c r="DV489">
        <v>107.8</v>
      </c>
      <c r="DW489">
        <v>110.1</v>
      </c>
      <c r="DX489">
        <v>106.7</v>
      </c>
      <c r="DY489">
        <v>94.4</v>
      </c>
      <c r="DZ489">
        <v>108.5</v>
      </c>
      <c r="EA489">
        <v>96.5</v>
      </c>
      <c r="EB489">
        <v>96.8</v>
      </c>
      <c r="EC489">
        <v>91.9</v>
      </c>
      <c r="ED489">
        <v>94.7</v>
      </c>
      <c r="EE489">
        <v>90.5</v>
      </c>
      <c r="EF489">
        <v>115.2</v>
      </c>
      <c r="EG489">
        <v>19.899999999999999</v>
      </c>
      <c r="EI489">
        <v>24.7</v>
      </c>
      <c r="EY489">
        <v>102.6</v>
      </c>
      <c r="EZ489">
        <v>99.2</v>
      </c>
      <c r="FA489">
        <v>75.900000000000006</v>
      </c>
      <c r="FB489">
        <v>107.9</v>
      </c>
      <c r="FC489">
        <v>108.3</v>
      </c>
      <c r="FF489">
        <v>91.2</v>
      </c>
      <c r="FH489">
        <v>102.2</v>
      </c>
      <c r="FI489">
        <v>88.8</v>
      </c>
      <c r="FJ489">
        <v>119.1</v>
      </c>
    </row>
    <row r="490" spans="1:166" x14ac:dyDescent="0.25">
      <c r="A490" s="1">
        <v>32021</v>
      </c>
      <c r="E490">
        <v>110.3</v>
      </c>
      <c r="F490">
        <v>108.5</v>
      </c>
      <c r="G490">
        <v>110.4</v>
      </c>
      <c r="K490">
        <v>63.1</v>
      </c>
      <c r="O490">
        <v>113.9</v>
      </c>
      <c r="P490">
        <v>115</v>
      </c>
      <c r="Q490">
        <v>117.3</v>
      </c>
      <c r="R490">
        <v>112</v>
      </c>
      <c r="S490">
        <v>112</v>
      </c>
      <c r="T490">
        <v>112.2</v>
      </c>
      <c r="U490">
        <v>112</v>
      </c>
      <c r="CC490">
        <v>106.2</v>
      </c>
      <c r="CD490">
        <v>113</v>
      </c>
      <c r="CE490">
        <v>104.1</v>
      </c>
      <c r="CN490">
        <v>106.2</v>
      </c>
      <c r="CQ490">
        <v>103.1</v>
      </c>
      <c r="CU490">
        <v>104.5</v>
      </c>
      <c r="CV490">
        <v>113.3</v>
      </c>
      <c r="CW490">
        <v>101</v>
      </c>
      <c r="CX490">
        <v>96</v>
      </c>
      <c r="DF490">
        <v>102.6</v>
      </c>
      <c r="DG490">
        <v>106.4</v>
      </c>
      <c r="DI490">
        <v>102.1</v>
      </c>
      <c r="DJ490">
        <v>103.8</v>
      </c>
      <c r="DK490">
        <v>108.2</v>
      </c>
      <c r="DL490">
        <v>58.7</v>
      </c>
      <c r="DO490">
        <v>110.8</v>
      </c>
      <c r="DR490">
        <v>74.7</v>
      </c>
      <c r="DS490">
        <v>77</v>
      </c>
      <c r="DT490">
        <v>73.3</v>
      </c>
      <c r="DU490">
        <v>115.4</v>
      </c>
      <c r="DV490">
        <v>108.2</v>
      </c>
      <c r="DW490">
        <v>110.4</v>
      </c>
      <c r="DX490">
        <v>107.1</v>
      </c>
      <c r="DY490">
        <v>95</v>
      </c>
      <c r="DZ490">
        <v>108.7</v>
      </c>
      <c r="EA490">
        <v>96</v>
      </c>
      <c r="EB490">
        <v>97.4</v>
      </c>
      <c r="EC490">
        <v>90.8</v>
      </c>
      <c r="ED490">
        <v>92</v>
      </c>
      <c r="EE490">
        <v>88.6</v>
      </c>
      <c r="EF490">
        <v>118.8</v>
      </c>
      <c r="EG490">
        <v>19.899999999999999</v>
      </c>
      <c r="EI490">
        <v>24.7</v>
      </c>
      <c r="EY490">
        <v>102.7</v>
      </c>
      <c r="EZ490">
        <v>100.2</v>
      </c>
      <c r="FA490">
        <v>74.400000000000006</v>
      </c>
      <c r="FB490">
        <v>108.4</v>
      </c>
      <c r="FC490">
        <v>108.9</v>
      </c>
      <c r="FF490">
        <v>90.2</v>
      </c>
      <c r="FH490">
        <v>103.6</v>
      </c>
      <c r="FI490">
        <v>85.5</v>
      </c>
      <c r="FJ490">
        <v>122.8</v>
      </c>
    </row>
    <row r="491" spans="1:166" x14ac:dyDescent="0.25">
      <c r="A491" s="1">
        <v>32051</v>
      </c>
      <c r="E491">
        <v>109.9</v>
      </c>
      <c r="F491">
        <v>104.2</v>
      </c>
      <c r="G491">
        <v>110.2</v>
      </c>
      <c r="K491">
        <v>62.8</v>
      </c>
      <c r="O491">
        <v>114</v>
      </c>
      <c r="P491">
        <v>115.1</v>
      </c>
      <c r="Q491">
        <v>117.6</v>
      </c>
      <c r="R491">
        <v>112</v>
      </c>
      <c r="S491">
        <v>112</v>
      </c>
      <c r="T491">
        <v>112.4</v>
      </c>
      <c r="U491">
        <v>111.8</v>
      </c>
      <c r="CC491">
        <v>106</v>
      </c>
      <c r="CD491">
        <v>112.9</v>
      </c>
      <c r="CE491">
        <v>105.2</v>
      </c>
      <c r="CN491">
        <v>106.9</v>
      </c>
      <c r="CQ491">
        <v>103.1</v>
      </c>
      <c r="CU491">
        <v>104.4</v>
      </c>
      <c r="CV491">
        <v>113.2</v>
      </c>
      <c r="CW491">
        <v>102.1</v>
      </c>
      <c r="CX491">
        <v>96</v>
      </c>
      <c r="DF491">
        <v>103.1</v>
      </c>
      <c r="DG491">
        <v>107.2</v>
      </c>
      <c r="DI491">
        <v>102</v>
      </c>
      <c r="DJ491">
        <v>104.7</v>
      </c>
      <c r="DK491">
        <v>109.9</v>
      </c>
      <c r="DL491">
        <v>58.7</v>
      </c>
      <c r="DO491">
        <v>111.3</v>
      </c>
      <c r="DR491">
        <v>74.5</v>
      </c>
      <c r="DS491">
        <v>76.3</v>
      </c>
      <c r="DT491">
        <v>73.400000000000006</v>
      </c>
      <c r="DU491">
        <v>116</v>
      </c>
      <c r="DV491">
        <v>108.8</v>
      </c>
      <c r="DW491">
        <v>110.8</v>
      </c>
      <c r="DX491">
        <v>107.8</v>
      </c>
      <c r="DY491">
        <v>96.6</v>
      </c>
      <c r="DZ491">
        <v>109.3</v>
      </c>
      <c r="EA491">
        <v>95.8</v>
      </c>
      <c r="EB491">
        <v>97.3</v>
      </c>
      <c r="EC491">
        <v>90.6</v>
      </c>
      <c r="ED491">
        <v>92.3</v>
      </c>
      <c r="EE491">
        <v>88.9</v>
      </c>
      <c r="EF491">
        <v>121.2</v>
      </c>
      <c r="EG491">
        <v>19.899999999999999</v>
      </c>
      <c r="EI491">
        <v>24.7</v>
      </c>
      <c r="EY491">
        <v>103.2</v>
      </c>
      <c r="EZ491">
        <v>100.7</v>
      </c>
      <c r="FA491">
        <v>74.3</v>
      </c>
      <c r="FB491">
        <v>109.1</v>
      </c>
      <c r="FC491">
        <v>109.6</v>
      </c>
      <c r="FF491">
        <v>90</v>
      </c>
      <c r="FH491">
        <v>104.5</v>
      </c>
      <c r="FI491">
        <v>85.9</v>
      </c>
      <c r="FJ491">
        <v>126.6</v>
      </c>
    </row>
    <row r="492" spans="1:166" x14ac:dyDescent="0.25">
      <c r="A492" s="1">
        <v>32082</v>
      </c>
      <c r="E492">
        <v>109.9</v>
      </c>
      <c r="F492">
        <v>117</v>
      </c>
      <c r="G492">
        <v>109.3</v>
      </c>
      <c r="K492">
        <v>61.8</v>
      </c>
      <c r="O492">
        <v>114.2</v>
      </c>
      <c r="P492">
        <v>115.4</v>
      </c>
      <c r="Q492">
        <v>118</v>
      </c>
      <c r="R492">
        <v>112</v>
      </c>
      <c r="S492">
        <v>112.1</v>
      </c>
      <c r="T492">
        <v>112.5</v>
      </c>
      <c r="U492">
        <v>112</v>
      </c>
      <c r="CC492">
        <v>106</v>
      </c>
      <c r="CD492">
        <v>113</v>
      </c>
      <c r="CE492">
        <v>105</v>
      </c>
      <c r="CN492">
        <v>107.2</v>
      </c>
      <c r="CQ492">
        <v>103.1</v>
      </c>
      <c r="CU492">
        <v>104.3</v>
      </c>
      <c r="CV492">
        <v>113.4</v>
      </c>
      <c r="CW492">
        <v>101.8</v>
      </c>
      <c r="CX492">
        <v>95.9</v>
      </c>
      <c r="DF492">
        <v>103.5</v>
      </c>
      <c r="DG492">
        <v>107.6</v>
      </c>
      <c r="DI492">
        <v>101.1</v>
      </c>
      <c r="DJ492">
        <v>105.2</v>
      </c>
      <c r="DK492">
        <v>110.9</v>
      </c>
      <c r="DL492">
        <v>58.7</v>
      </c>
      <c r="DO492">
        <v>112</v>
      </c>
      <c r="DR492">
        <v>74.3</v>
      </c>
      <c r="DS492">
        <v>76.3</v>
      </c>
      <c r="DT492">
        <v>73.2</v>
      </c>
      <c r="DU492">
        <v>116.4</v>
      </c>
      <c r="DV492">
        <v>109.5</v>
      </c>
      <c r="DW492">
        <v>111.2</v>
      </c>
      <c r="DX492">
        <v>108.7</v>
      </c>
      <c r="DY492">
        <v>100.9</v>
      </c>
      <c r="DZ492">
        <v>109.7</v>
      </c>
      <c r="EA492">
        <v>95.1</v>
      </c>
      <c r="EB492">
        <v>96.2</v>
      </c>
      <c r="EC492">
        <v>90.1</v>
      </c>
      <c r="ED492">
        <v>92.4</v>
      </c>
      <c r="EE492">
        <v>88.7</v>
      </c>
      <c r="EF492">
        <v>123.3</v>
      </c>
      <c r="EG492">
        <v>19.899999999999999</v>
      </c>
      <c r="EI492">
        <v>24.7</v>
      </c>
      <c r="EY492">
        <v>103.6</v>
      </c>
      <c r="EZ492">
        <v>101.5</v>
      </c>
      <c r="FA492">
        <v>74.099999999999994</v>
      </c>
      <c r="FB492">
        <v>109.6</v>
      </c>
      <c r="FC492">
        <v>110.1</v>
      </c>
      <c r="FF492">
        <v>89.7</v>
      </c>
      <c r="FH492">
        <v>103.9</v>
      </c>
      <c r="FI492">
        <v>86</v>
      </c>
      <c r="FJ492">
        <v>127.5</v>
      </c>
    </row>
    <row r="493" spans="1:166" x14ac:dyDescent="0.25">
      <c r="A493" s="1">
        <v>32112</v>
      </c>
      <c r="E493">
        <v>109.1</v>
      </c>
      <c r="F493">
        <v>107.9</v>
      </c>
      <c r="G493">
        <v>109.1</v>
      </c>
      <c r="K493">
        <v>61.6</v>
      </c>
      <c r="O493">
        <v>114.3</v>
      </c>
      <c r="P493">
        <v>115.6</v>
      </c>
      <c r="Q493">
        <v>118.6</v>
      </c>
      <c r="R493">
        <v>111.6</v>
      </c>
      <c r="S493">
        <v>112.2</v>
      </c>
      <c r="T493">
        <v>112.9</v>
      </c>
      <c r="U493">
        <v>111.9</v>
      </c>
      <c r="CC493">
        <v>105.8</v>
      </c>
      <c r="CD493">
        <v>112.9</v>
      </c>
      <c r="CE493">
        <v>105</v>
      </c>
      <c r="CN493">
        <v>107.8</v>
      </c>
      <c r="CQ493">
        <v>103.2</v>
      </c>
      <c r="CU493">
        <v>104.1</v>
      </c>
      <c r="CV493">
        <v>113.1</v>
      </c>
      <c r="CW493">
        <v>101.8</v>
      </c>
      <c r="CX493">
        <v>96.1</v>
      </c>
      <c r="DF493">
        <v>103.8</v>
      </c>
      <c r="DG493">
        <v>108.3</v>
      </c>
      <c r="DI493">
        <v>100.4</v>
      </c>
      <c r="DJ493">
        <v>105.6</v>
      </c>
      <c r="DK493">
        <v>112.8</v>
      </c>
      <c r="DL493">
        <v>58.7</v>
      </c>
      <c r="DO493">
        <v>112.6</v>
      </c>
      <c r="DR493">
        <v>73.3</v>
      </c>
      <c r="DS493">
        <v>75.3</v>
      </c>
      <c r="DT493">
        <v>72</v>
      </c>
      <c r="DU493">
        <v>116.3</v>
      </c>
      <c r="DV493">
        <v>110</v>
      </c>
      <c r="DW493">
        <v>111.5</v>
      </c>
      <c r="DX493">
        <v>109.3</v>
      </c>
      <c r="DY493">
        <v>103.6</v>
      </c>
      <c r="DZ493">
        <v>110</v>
      </c>
      <c r="EA493">
        <v>94.9</v>
      </c>
      <c r="EB493">
        <v>96.9</v>
      </c>
      <c r="EC493">
        <v>89.3</v>
      </c>
      <c r="ED493">
        <v>90</v>
      </c>
      <c r="EE493">
        <v>86.6</v>
      </c>
      <c r="EF493">
        <v>124.6</v>
      </c>
      <c r="EG493">
        <v>19.899999999999999</v>
      </c>
      <c r="EI493">
        <v>24.7</v>
      </c>
      <c r="EY493">
        <v>103.9</v>
      </c>
      <c r="EZ493">
        <v>102</v>
      </c>
      <c r="FA493">
        <v>73</v>
      </c>
      <c r="FB493">
        <v>110.2</v>
      </c>
      <c r="FC493">
        <v>110.7</v>
      </c>
      <c r="FF493">
        <v>88.9</v>
      </c>
      <c r="FH493">
        <v>104.5</v>
      </c>
      <c r="FI493">
        <v>83.3</v>
      </c>
      <c r="FJ493">
        <v>127.9</v>
      </c>
    </row>
    <row r="494" spans="1:166" x14ac:dyDescent="0.25">
      <c r="A494" s="1">
        <v>32143</v>
      </c>
      <c r="E494">
        <v>110.7</v>
      </c>
      <c r="F494">
        <v>112.6</v>
      </c>
      <c r="G494">
        <v>110.5</v>
      </c>
      <c r="K494">
        <v>60.1</v>
      </c>
      <c r="O494">
        <v>115</v>
      </c>
      <c r="P494">
        <v>116.3</v>
      </c>
      <c r="Q494">
        <v>119.3</v>
      </c>
      <c r="R494">
        <v>112.4</v>
      </c>
      <c r="S494">
        <v>112.8</v>
      </c>
      <c r="T494">
        <v>113.3</v>
      </c>
      <c r="U494">
        <v>112.6</v>
      </c>
      <c r="CC494">
        <v>106.4</v>
      </c>
      <c r="CD494">
        <v>113.8</v>
      </c>
      <c r="CE494">
        <v>105</v>
      </c>
      <c r="CN494">
        <v>108.2</v>
      </c>
      <c r="CQ494">
        <v>103.4</v>
      </c>
      <c r="CU494">
        <v>104.6</v>
      </c>
      <c r="CV494">
        <v>114.2</v>
      </c>
      <c r="CW494">
        <v>101.6</v>
      </c>
      <c r="CX494">
        <v>95.8</v>
      </c>
      <c r="DF494">
        <v>104.1</v>
      </c>
      <c r="DG494">
        <v>109.4</v>
      </c>
      <c r="DI494">
        <v>102.5</v>
      </c>
      <c r="DJ494">
        <v>107.2</v>
      </c>
      <c r="DK494">
        <v>114.4</v>
      </c>
      <c r="DL494">
        <v>58.7</v>
      </c>
      <c r="DO494">
        <v>113.7</v>
      </c>
      <c r="DR494">
        <v>70.599999999999994</v>
      </c>
      <c r="DS494">
        <v>72.599999999999994</v>
      </c>
      <c r="DT494">
        <v>69.400000000000006</v>
      </c>
      <c r="DU494">
        <v>116.7</v>
      </c>
      <c r="DV494">
        <v>110.5</v>
      </c>
      <c r="DW494">
        <v>112</v>
      </c>
      <c r="DX494">
        <v>109.7</v>
      </c>
      <c r="DY494">
        <v>102.7</v>
      </c>
      <c r="DZ494">
        <v>110.5</v>
      </c>
      <c r="EA494">
        <v>94.2</v>
      </c>
      <c r="EB494">
        <v>98.5</v>
      </c>
      <c r="EC494">
        <v>87.3</v>
      </c>
      <c r="ED494">
        <v>85.3</v>
      </c>
      <c r="EE494">
        <v>83.6</v>
      </c>
      <c r="EF494">
        <v>125.8</v>
      </c>
      <c r="EG494">
        <v>19.899999999999999</v>
      </c>
      <c r="EI494">
        <v>24.7</v>
      </c>
      <c r="EY494">
        <v>104.2</v>
      </c>
      <c r="EZ494">
        <v>103.1</v>
      </c>
      <c r="FA494">
        <v>71.099999999999994</v>
      </c>
      <c r="FB494">
        <v>111.1</v>
      </c>
      <c r="FC494">
        <v>111.8</v>
      </c>
      <c r="FF494">
        <v>86.9</v>
      </c>
      <c r="FH494">
        <v>106.1</v>
      </c>
      <c r="FI494">
        <v>78.900000000000006</v>
      </c>
      <c r="FJ494">
        <v>129.4</v>
      </c>
    </row>
    <row r="495" spans="1:166" x14ac:dyDescent="0.25">
      <c r="A495" s="1">
        <v>32174</v>
      </c>
      <c r="E495">
        <v>109.9</v>
      </c>
      <c r="F495">
        <v>100.6</v>
      </c>
      <c r="G495">
        <v>110.5</v>
      </c>
      <c r="K495">
        <v>59.8</v>
      </c>
      <c r="O495">
        <v>115.3</v>
      </c>
      <c r="P495">
        <v>116.7</v>
      </c>
      <c r="Q495">
        <v>119.7</v>
      </c>
      <c r="R495">
        <v>112.6</v>
      </c>
      <c r="S495">
        <v>113</v>
      </c>
      <c r="T495">
        <v>113.7</v>
      </c>
      <c r="U495">
        <v>112.8</v>
      </c>
      <c r="CC495">
        <v>106.3</v>
      </c>
      <c r="CD495">
        <v>113.8</v>
      </c>
      <c r="CE495">
        <v>105.2</v>
      </c>
      <c r="CN495">
        <v>108.9</v>
      </c>
      <c r="CQ495">
        <v>103.8</v>
      </c>
      <c r="CU495">
        <v>104.4</v>
      </c>
      <c r="CV495">
        <v>114.1</v>
      </c>
      <c r="CW495">
        <v>101.8</v>
      </c>
      <c r="CX495">
        <v>95.9</v>
      </c>
      <c r="DF495">
        <v>104.4</v>
      </c>
      <c r="DG495">
        <v>109.9</v>
      </c>
      <c r="DI495">
        <v>102.9</v>
      </c>
      <c r="DJ495">
        <v>108.1</v>
      </c>
      <c r="DK495">
        <v>114.4</v>
      </c>
      <c r="DL495">
        <v>58.7</v>
      </c>
      <c r="DO495">
        <v>113.9</v>
      </c>
      <c r="DR495">
        <v>70.7</v>
      </c>
      <c r="DS495">
        <v>72.400000000000006</v>
      </c>
      <c r="DT495">
        <v>69.599999999999994</v>
      </c>
      <c r="DU495">
        <v>116.9</v>
      </c>
      <c r="DV495">
        <v>110.7</v>
      </c>
      <c r="DW495">
        <v>112.5</v>
      </c>
      <c r="DX495">
        <v>109.8</v>
      </c>
      <c r="DY495">
        <v>102</v>
      </c>
      <c r="DZ495">
        <v>110.8</v>
      </c>
      <c r="EA495">
        <v>95.2</v>
      </c>
      <c r="EB495">
        <v>100.7</v>
      </c>
      <c r="EC495">
        <v>87.5</v>
      </c>
      <c r="ED495">
        <v>87.9</v>
      </c>
      <c r="EE495">
        <v>84.1</v>
      </c>
      <c r="EF495">
        <v>126.2</v>
      </c>
      <c r="EG495">
        <v>19.899999999999999</v>
      </c>
      <c r="EI495">
        <v>24.7</v>
      </c>
      <c r="EY495">
        <v>104.5</v>
      </c>
      <c r="EZ495">
        <v>103.1</v>
      </c>
      <c r="FA495">
        <v>71.099999999999994</v>
      </c>
      <c r="FB495">
        <v>111.5</v>
      </c>
      <c r="FC495">
        <v>112.2</v>
      </c>
      <c r="FF495">
        <v>87</v>
      </c>
      <c r="FH495">
        <v>108.3</v>
      </c>
      <c r="FI495">
        <v>81.400000000000006</v>
      </c>
      <c r="FJ495">
        <v>131.69999999999999</v>
      </c>
    </row>
    <row r="496" spans="1:166" x14ac:dyDescent="0.25">
      <c r="A496" s="1">
        <v>32203</v>
      </c>
      <c r="E496">
        <v>110.3</v>
      </c>
      <c r="F496">
        <v>101.9</v>
      </c>
      <c r="G496">
        <v>110.8</v>
      </c>
      <c r="K496">
        <v>59.7</v>
      </c>
      <c r="O496">
        <v>115.6</v>
      </c>
      <c r="P496">
        <v>117</v>
      </c>
      <c r="Q496">
        <v>120.2</v>
      </c>
      <c r="R496">
        <v>112.7</v>
      </c>
      <c r="S496">
        <v>113.2</v>
      </c>
      <c r="T496">
        <v>114.3</v>
      </c>
      <c r="U496">
        <v>112.8</v>
      </c>
      <c r="CC496">
        <v>106.6</v>
      </c>
      <c r="CD496">
        <v>114.1</v>
      </c>
      <c r="CE496">
        <v>105.3</v>
      </c>
      <c r="CN496">
        <v>109.2</v>
      </c>
      <c r="CQ496">
        <v>104</v>
      </c>
      <c r="CU496">
        <v>104.7</v>
      </c>
      <c r="CV496">
        <v>114.4</v>
      </c>
      <c r="CW496">
        <v>102</v>
      </c>
      <c r="CX496">
        <v>96.1</v>
      </c>
      <c r="DF496">
        <v>104.8</v>
      </c>
      <c r="DG496">
        <v>110.5</v>
      </c>
      <c r="DI496">
        <v>102.3</v>
      </c>
      <c r="DJ496">
        <v>109.4</v>
      </c>
      <c r="DK496">
        <v>114.9</v>
      </c>
      <c r="DL496">
        <v>58.7</v>
      </c>
      <c r="DO496">
        <v>114.3</v>
      </c>
      <c r="DR496">
        <v>70.400000000000006</v>
      </c>
      <c r="DS496">
        <v>72.099999999999994</v>
      </c>
      <c r="DT496">
        <v>69.3</v>
      </c>
      <c r="DU496">
        <v>117.3</v>
      </c>
      <c r="DV496">
        <v>111.1</v>
      </c>
      <c r="DW496">
        <v>113</v>
      </c>
      <c r="DX496">
        <v>110.2</v>
      </c>
      <c r="DY496">
        <v>103.6</v>
      </c>
      <c r="DZ496">
        <v>111.2</v>
      </c>
      <c r="EA496">
        <v>94.1</v>
      </c>
      <c r="EB496">
        <v>99.8</v>
      </c>
      <c r="EC496">
        <v>86.3</v>
      </c>
      <c r="ED496">
        <v>88</v>
      </c>
      <c r="EE496">
        <v>82.3</v>
      </c>
      <c r="EF496">
        <v>126.8</v>
      </c>
      <c r="EG496">
        <v>19.899999999999999</v>
      </c>
      <c r="EI496">
        <v>24.7</v>
      </c>
      <c r="EY496">
        <v>104.9</v>
      </c>
      <c r="EZ496">
        <v>103.2</v>
      </c>
      <c r="FA496">
        <v>70.900000000000006</v>
      </c>
      <c r="FB496">
        <v>112.1</v>
      </c>
      <c r="FC496">
        <v>112.8</v>
      </c>
      <c r="FF496">
        <v>85.8</v>
      </c>
      <c r="FH496">
        <v>108</v>
      </c>
      <c r="FI496">
        <v>81.3</v>
      </c>
      <c r="FJ496">
        <v>133</v>
      </c>
    </row>
    <row r="497" spans="1:166" x14ac:dyDescent="0.25">
      <c r="A497" s="1">
        <v>32234</v>
      </c>
      <c r="E497">
        <v>110.4</v>
      </c>
      <c r="F497">
        <v>100.6</v>
      </c>
      <c r="G497">
        <v>111.1</v>
      </c>
      <c r="K497">
        <v>61.4</v>
      </c>
      <c r="O497">
        <v>115.9</v>
      </c>
      <c r="P497">
        <v>117.2</v>
      </c>
      <c r="Q497">
        <v>120.5</v>
      </c>
      <c r="R497">
        <v>112.8</v>
      </c>
      <c r="S497">
        <v>113.5</v>
      </c>
      <c r="T497">
        <v>114.6</v>
      </c>
      <c r="U497">
        <v>113.1</v>
      </c>
      <c r="CC497">
        <v>107</v>
      </c>
      <c r="CD497">
        <v>114.3</v>
      </c>
      <c r="CE497">
        <v>105.9</v>
      </c>
      <c r="CN497">
        <v>110.2</v>
      </c>
      <c r="CQ497">
        <v>104.4</v>
      </c>
      <c r="CU497">
        <v>105.2</v>
      </c>
      <c r="CV497">
        <v>114.6</v>
      </c>
      <c r="CW497">
        <v>102.7</v>
      </c>
      <c r="CX497">
        <v>97.1</v>
      </c>
      <c r="DF497">
        <v>105.5</v>
      </c>
      <c r="DG497">
        <v>111.5</v>
      </c>
      <c r="DI497">
        <v>103.2</v>
      </c>
      <c r="DJ497">
        <v>110.5</v>
      </c>
      <c r="DK497">
        <v>116.6</v>
      </c>
      <c r="DL497">
        <v>58.7</v>
      </c>
      <c r="DO497">
        <v>114.8</v>
      </c>
      <c r="DR497">
        <v>70.8</v>
      </c>
      <c r="DS497">
        <v>72.599999999999994</v>
      </c>
      <c r="DT497">
        <v>69.7</v>
      </c>
      <c r="DU497">
        <v>118.3</v>
      </c>
      <c r="DV497">
        <v>111.8</v>
      </c>
      <c r="DW497">
        <v>113.4</v>
      </c>
      <c r="DX497">
        <v>111</v>
      </c>
      <c r="DY497">
        <v>105.9</v>
      </c>
      <c r="DZ497">
        <v>111.7</v>
      </c>
      <c r="EA497">
        <v>95.4</v>
      </c>
      <c r="EB497">
        <v>100.9</v>
      </c>
      <c r="EC497">
        <v>87.8</v>
      </c>
      <c r="ED497">
        <v>89.8</v>
      </c>
      <c r="EE497">
        <v>83.7</v>
      </c>
      <c r="EF497">
        <v>127.1</v>
      </c>
      <c r="EG497">
        <v>19.899999999999999</v>
      </c>
      <c r="EI497">
        <v>24.7</v>
      </c>
      <c r="EY497">
        <v>105.6</v>
      </c>
      <c r="EZ497">
        <v>104.6</v>
      </c>
      <c r="FA497">
        <v>71.400000000000006</v>
      </c>
      <c r="FB497">
        <v>112.9</v>
      </c>
      <c r="FC497">
        <v>113.6</v>
      </c>
      <c r="FF497">
        <v>87.3</v>
      </c>
      <c r="FH497">
        <v>108.6</v>
      </c>
      <c r="FI497">
        <v>83.4</v>
      </c>
      <c r="FJ497">
        <v>132.1</v>
      </c>
    </row>
    <row r="498" spans="1:166" x14ac:dyDescent="0.25">
      <c r="A498" s="1">
        <v>32264</v>
      </c>
      <c r="E498">
        <v>110.7</v>
      </c>
      <c r="F498">
        <v>98.9</v>
      </c>
      <c r="G498">
        <v>111.5</v>
      </c>
      <c r="K498">
        <v>60.8</v>
      </c>
      <c r="O498">
        <v>116.2</v>
      </c>
      <c r="P498">
        <v>117.6</v>
      </c>
      <c r="Q498">
        <v>120.9</v>
      </c>
      <c r="R498">
        <v>113.2</v>
      </c>
      <c r="S498">
        <v>113.8</v>
      </c>
      <c r="T498">
        <v>115</v>
      </c>
      <c r="U498">
        <v>113.4</v>
      </c>
      <c r="CC498">
        <v>107.2</v>
      </c>
      <c r="CD498">
        <v>114.7</v>
      </c>
      <c r="CE498">
        <v>106.1</v>
      </c>
      <c r="CN498">
        <v>110.3</v>
      </c>
      <c r="CQ498">
        <v>104.8</v>
      </c>
      <c r="CU498">
        <v>105.4</v>
      </c>
      <c r="CV498">
        <v>115</v>
      </c>
      <c r="CW498">
        <v>102.8</v>
      </c>
      <c r="CX498">
        <v>97.1</v>
      </c>
      <c r="DF498">
        <v>106.2</v>
      </c>
      <c r="DG498">
        <v>112.2</v>
      </c>
      <c r="DI498">
        <v>103.2</v>
      </c>
      <c r="DJ498">
        <v>111.6</v>
      </c>
      <c r="DK498">
        <v>117.6</v>
      </c>
      <c r="DL498">
        <v>58.7</v>
      </c>
      <c r="DO498">
        <v>115.2</v>
      </c>
      <c r="DR498">
        <v>71.400000000000006</v>
      </c>
      <c r="DS498">
        <v>73.099999999999994</v>
      </c>
      <c r="DT498">
        <v>70.3</v>
      </c>
      <c r="DU498">
        <v>119.5</v>
      </c>
      <c r="DV498">
        <v>112.2</v>
      </c>
      <c r="DW498">
        <v>114.1</v>
      </c>
      <c r="DX498">
        <v>111.3</v>
      </c>
      <c r="DY498">
        <v>105.2</v>
      </c>
      <c r="DZ498">
        <v>112.1</v>
      </c>
      <c r="EA498">
        <v>95.8</v>
      </c>
      <c r="EB498">
        <v>101.3</v>
      </c>
      <c r="EC498">
        <v>88.1</v>
      </c>
      <c r="ED498">
        <v>90.8</v>
      </c>
      <c r="EE498">
        <v>85.2</v>
      </c>
      <c r="EF498">
        <v>127.4</v>
      </c>
      <c r="EG498">
        <v>19.899999999999999</v>
      </c>
      <c r="EI498">
        <v>24.7</v>
      </c>
      <c r="EY498">
        <v>106.3</v>
      </c>
      <c r="EZ498">
        <v>104.4</v>
      </c>
      <c r="FA498">
        <v>71.599999999999994</v>
      </c>
      <c r="FB498">
        <v>113.5</v>
      </c>
      <c r="FC498">
        <v>114.3</v>
      </c>
      <c r="FF498">
        <v>87.6</v>
      </c>
      <c r="FH498">
        <v>108.5</v>
      </c>
      <c r="FI498">
        <v>84.9</v>
      </c>
      <c r="FJ498">
        <v>130.69999999999999</v>
      </c>
    </row>
    <row r="499" spans="1:166" x14ac:dyDescent="0.25">
      <c r="A499" s="1">
        <v>32295</v>
      </c>
      <c r="E499">
        <v>111.7</v>
      </c>
      <c r="F499">
        <v>101.9</v>
      </c>
      <c r="G499">
        <v>112.4</v>
      </c>
      <c r="K499">
        <v>59.8</v>
      </c>
      <c r="O499">
        <v>116.6</v>
      </c>
      <c r="P499">
        <v>118</v>
      </c>
      <c r="Q499">
        <v>121.6</v>
      </c>
      <c r="R499">
        <v>113.3</v>
      </c>
      <c r="S499">
        <v>114</v>
      </c>
      <c r="T499">
        <v>115.3</v>
      </c>
      <c r="U499">
        <v>113.5</v>
      </c>
      <c r="CC499">
        <v>107.5</v>
      </c>
      <c r="CD499">
        <v>115.2</v>
      </c>
      <c r="CE499">
        <v>106.2</v>
      </c>
      <c r="CN499">
        <v>112.8</v>
      </c>
      <c r="CQ499">
        <v>105</v>
      </c>
      <c r="CU499">
        <v>105.7</v>
      </c>
      <c r="CV499">
        <v>115.7</v>
      </c>
      <c r="CW499">
        <v>102.8</v>
      </c>
      <c r="CX499">
        <v>97</v>
      </c>
      <c r="DF499">
        <v>107.4</v>
      </c>
      <c r="DG499">
        <v>112.9</v>
      </c>
      <c r="DI499">
        <v>105.9</v>
      </c>
      <c r="DJ499">
        <v>112.3</v>
      </c>
      <c r="DK499">
        <v>118.9</v>
      </c>
      <c r="DL499">
        <v>58.7</v>
      </c>
      <c r="DO499">
        <v>115.7</v>
      </c>
      <c r="DR499">
        <v>74.099999999999994</v>
      </c>
      <c r="DS499">
        <v>76.400000000000006</v>
      </c>
      <c r="DT499">
        <v>72.8</v>
      </c>
      <c r="DU499">
        <v>120</v>
      </c>
      <c r="DV499">
        <v>113.7</v>
      </c>
      <c r="DW499">
        <v>114.5</v>
      </c>
      <c r="DX499">
        <v>113.5</v>
      </c>
      <c r="DY499">
        <v>118.2</v>
      </c>
      <c r="DZ499">
        <v>112.4</v>
      </c>
      <c r="EA499">
        <v>97</v>
      </c>
      <c r="EB499">
        <v>106.3</v>
      </c>
      <c r="EC499">
        <v>87</v>
      </c>
      <c r="ED499">
        <v>90</v>
      </c>
      <c r="EE499">
        <v>84.5</v>
      </c>
      <c r="EF499">
        <v>126.4</v>
      </c>
      <c r="EG499">
        <v>19.899999999999999</v>
      </c>
      <c r="EI499">
        <v>24.7</v>
      </c>
      <c r="EY499">
        <v>107.2</v>
      </c>
      <c r="EZ499">
        <v>110.6</v>
      </c>
      <c r="FA499">
        <v>72.8</v>
      </c>
      <c r="FB499">
        <v>114.4</v>
      </c>
      <c r="FC499">
        <v>114.9</v>
      </c>
      <c r="FF499">
        <v>86.5</v>
      </c>
      <c r="FH499">
        <v>112.3</v>
      </c>
      <c r="FI499">
        <v>84.2</v>
      </c>
      <c r="FJ499">
        <v>131.1</v>
      </c>
    </row>
    <row r="500" spans="1:166" x14ac:dyDescent="0.25">
      <c r="A500" s="1">
        <v>32325</v>
      </c>
      <c r="E500">
        <v>113</v>
      </c>
      <c r="F500">
        <v>111.5</v>
      </c>
      <c r="G500">
        <v>113</v>
      </c>
      <c r="K500">
        <v>60.7</v>
      </c>
      <c r="O500">
        <v>117.2</v>
      </c>
      <c r="P500">
        <v>118.7</v>
      </c>
      <c r="Q500">
        <v>122.3</v>
      </c>
      <c r="R500">
        <v>113.9</v>
      </c>
      <c r="S500">
        <v>114.4</v>
      </c>
      <c r="T500">
        <v>115.7</v>
      </c>
      <c r="U500">
        <v>114</v>
      </c>
      <c r="CC500">
        <v>108.4</v>
      </c>
      <c r="CD500">
        <v>116</v>
      </c>
      <c r="CE500">
        <v>106.8</v>
      </c>
      <c r="CN500">
        <v>113.5</v>
      </c>
      <c r="CQ500">
        <v>105.1</v>
      </c>
      <c r="CU500">
        <v>106.6</v>
      </c>
      <c r="CV500">
        <v>116.6</v>
      </c>
      <c r="CW500">
        <v>103.5</v>
      </c>
      <c r="CX500">
        <v>97.9</v>
      </c>
      <c r="DF500">
        <v>108.3</v>
      </c>
      <c r="DG500">
        <v>114.1</v>
      </c>
      <c r="DI500">
        <v>108.6</v>
      </c>
      <c r="DJ500">
        <v>114</v>
      </c>
      <c r="DK500">
        <v>119.7</v>
      </c>
      <c r="DL500">
        <v>58.7</v>
      </c>
      <c r="DO500">
        <v>116.4</v>
      </c>
      <c r="DR500">
        <v>74.099999999999994</v>
      </c>
      <c r="DS500">
        <v>76.2</v>
      </c>
      <c r="DT500">
        <v>72.8</v>
      </c>
      <c r="DU500">
        <v>120.6</v>
      </c>
      <c r="DV500">
        <v>115.1</v>
      </c>
      <c r="DW500">
        <v>115.2</v>
      </c>
      <c r="DX500">
        <v>115</v>
      </c>
      <c r="DY500">
        <v>126.5</v>
      </c>
      <c r="DZ500">
        <v>113</v>
      </c>
      <c r="EA500">
        <v>96.7</v>
      </c>
      <c r="EB500">
        <v>108.4</v>
      </c>
      <c r="EC500">
        <v>85.2</v>
      </c>
      <c r="ED500">
        <v>86</v>
      </c>
      <c r="EE500">
        <v>81.2</v>
      </c>
      <c r="EF500">
        <v>126.2</v>
      </c>
      <c r="EG500">
        <v>19.899999999999999</v>
      </c>
      <c r="EI500">
        <v>24.7</v>
      </c>
      <c r="EY500">
        <v>107.9</v>
      </c>
      <c r="EZ500">
        <v>115.1</v>
      </c>
      <c r="FA500">
        <v>72.099999999999994</v>
      </c>
      <c r="FB500">
        <v>115.5</v>
      </c>
      <c r="FC500">
        <v>115.8</v>
      </c>
      <c r="FF500">
        <v>84.7</v>
      </c>
      <c r="FH500">
        <v>114.4</v>
      </c>
      <c r="FI500">
        <v>80.099999999999994</v>
      </c>
      <c r="FJ500">
        <v>133.19999999999999</v>
      </c>
    </row>
    <row r="501" spans="1:166" x14ac:dyDescent="0.25">
      <c r="A501" s="1">
        <v>32356</v>
      </c>
      <c r="E501">
        <v>113.7</v>
      </c>
      <c r="F501">
        <v>117.8</v>
      </c>
      <c r="G501">
        <v>113.3</v>
      </c>
      <c r="K501">
        <v>60.1</v>
      </c>
      <c r="O501">
        <v>117.7</v>
      </c>
      <c r="P501">
        <v>119.4</v>
      </c>
      <c r="Q501">
        <v>122.9</v>
      </c>
      <c r="R501">
        <v>114.6</v>
      </c>
      <c r="S501">
        <v>114.9</v>
      </c>
      <c r="T501">
        <v>116.2</v>
      </c>
      <c r="U501">
        <v>114.4</v>
      </c>
      <c r="CC501">
        <v>108.8</v>
      </c>
      <c r="CD501">
        <v>116.6</v>
      </c>
      <c r="CE501">
        <v>107.1</v>
      </c>
      <c r="CN501">
        <v>114.2</v>
      </c>
      <c r="CQ501">
        <v>105.3</v>
      </c>
      <c r="CU501">
        <v>107.1</v>
      </c>
      <c r="CV501">
        <v>117.3</v>
      </c>
      <c r="CW501">
        <v>103.8</v>
      </c>
      <c r="CX501">
        <v>97.9</v>
      </c>
      <c r="DF501">
        <v>108.5</v>
      </c>
      <c r="DG501">
        <v>114.5</v>
      </c>
      <c r="DI501">
        <v>108.3</v>
      </c>
      <c r="DJ501">
        <v>115</v>
      </c>
      <c r="DK501">
        <v>119.9</v>
      </c>
      <c r="DL501">
        <v>58.7</v>
      </c>
      <c r="DO501">
        <v>116.7</v>
      </c>
      <c r="DR501">
        <v>73.599999999999994</v>
      </c>
      <c r="DS501">
        <v>75.900000000000006</v>
      </c>
      <c r="DT501">
        <v>72.2</v>
      </c>
      <c r="DU501">
        <v>121.4</v>
      </c>
      <c r="DV501">
        <v>115.1</v>
      </c>
      <c r="DW501">
        <v>115.7</v>
      </c>
      <c r="DX501">
        <v>114.9</v>
      </c>
      <c r="DY501">
        <v>123.7</v>
      </c>
      <c r="DZ501">
        <v>113.4</v>
      </c>
      <c r="EA501">
        <v>97</v>
      </c>
      <c r="EB501">
        <v>110.5</v>
      </c>
      <c r="EC501">
        <v>84.5</v>
      </c>
      <c r="ED501">
        <v>85.7</v>
      </c>
      <c r="EE501">
        <v>80.900000000000006</v>
      </c>
      <c r="EF501">
        <v>125.6</v>
      </c>
      <c r="EG501">
        <v>19.899999999999999</v>
      </c>
      <c r="EI501">
        <v>24.7</v>
      </c>
      <c r="EY501">
        <v>108.2</v>
      </c>
      <c r="EZ501">
        <v>114</v>
      </c>
      <c r="FA501">
        <v>71.7</v>
      </c>
      <c r="FB501">
        <v>115.8</v>
      </c>
      <c r="FC501">
        <v>116.3</v>
      </c>
      <c r="FF501">
        <v>83.9</v>
      </c>
      <c r="FH501">
        <v>116.2</v>
      </c>
      <c r="FI501">
        <v>79.400000000000006</v>
      </c>
      <c r="FJ501">
        <v>134.30000000000001</v>
      </c>
    </row>
    <row r="502" spans="1:166" x14ac:dyDescent="0.25">
      <c r="A502" s="1">
        <v>32387</v>
      </c>
      <c r="E502">
        <v>115.3</v>
      </c>
      <c r="F502">
        <v>125</v>
      </c>
      <c r="G502">
        <v>114.5</v>
      </c>
      <c r="K502">
        <v>58.2</v>
      </c>
      <c r="O502">
        <v>118.1</v>
      </c>
      <c r="P502">
        <v>119.7</v>
      </c>
      <c r="Q502">
        <v>123.4</v>
      </c>
      <c r="R502">
        <v>114.8</v>
      </c>
      <c r="S502">
        <v>115.2</v>
      </c>
      <c r="T502">
        <v>116.5</v>
      </c>
      <c r="U502">
        <v>114.7</v>
      </c>
      <c r="CC502">
        <v>109</v>
      </c>
      <c r="CD502">
        <v>117.3</v>
      </c>
      <c r="CE502">
        <v>107</v>
      </c>
      <c r="CN502">
        <v>114.7</v>
      </c>
      <c r="CQ502">
        <v>105.3</v>
      </c>
      <c r="CU502">
        <v>107.3</v>
      </c>
      <c r="CV502">
        <v>118.1</v>
      </c>
      <c r="CW502">
        <v>103.4</v>
      </c>
      <c r="CX502">
        <v>97.3</v>
      </c>
      <c r="DF502">
        <v>108.7</v>
      </c>
      <c r="DG502">
        <v>115</v>
      </c>
      <c r="DI502">
        <v>109.1</v>
      </c>
      <c r="DJ502">
        <v>115.8</v>
      </c>
      <c r="DK502">
        <v>120.2</v>
      </c>
      <c r="DL502">
        <v>58.7</v>
      </c>
      <c r="DO502">
        <v>117.1</v>
      </c>
      <c r="DR502">
        <v>72.400000000000006</v>
      </c>
      <c r="DS502">
        <v>74.900000000000006</v>
      </c>
      <c r="DT502">
        <v>70.900000000000006</v>
      </c>
      <c r="DU502">
        <v>122.4</v>
      </c>
      <c r="DV502">
        <v>115.6</v>
      </c>
      <c r="DW502">
        <v>116.2</v>
      </c>
      <c r="DX502">
        <v>115.4</v>
      </c>
      <c r="DY502">
        <v>124.2</v>
      </c>
      <c r="DZ502">
        <v>113.8</v>
      </c>
      <c r="EA502">
        <v>97</v>
      </c>
      <c r="EB502">
        <v>112.9</v>
      </c>
      <c r="EC502">
        <v>83</v>
      </c>
      <c r="ED502">
        <v>82.2</v>
      </c>
      <c r="EE502">
        <v>78.7</v>
      </c>
      <c r="EF502">
        <v>126.2</v>
      </c>
      <c r="EG502">
        <v>19.899999999999999</v>
      </c>
      <c r="EI502">
        <v>24.7</v>
      </c>
      <c r="EY502">
        <v>108.4</v>
      </c>
      <c r="EZ502">
        <v>114.7</v>
      </c>
      <c r="FA502">
        <v>70.5</v>
      </c>
      <c r="FB502">
        <v>116.4</v>
      </c>
      <c r="FC502">
        <v>116.8</v>
      </c>
      <c r="FF502">
        <v>82.5</v>
      </c>
      <c r="FH502">
        <v>117.7</v>
      </c>
      <c r="FI502">
        <v>75.5</v>
      </c>
      <c r="FJ502">
        <v>133.30000000000001</v>
      </c>
    </row>
    <row r="503" spans="1:166" x14ac:dyDescent="0.25">
      <c r="A503" s="1">
        <v>32417</v>
      </c>
      <c r="E503">
        <v>114.9</v>
      </c>
      <c r="F503">
        <v>119.3</v>
      </c>
      <c r="G503">
        <v>114.5</v>
      </c>
      <c r="K503">
        <v>58.6</v>
      </c>
      <c r="O503">
        <v>118.4</v>
      </c>
      <c r="P503">
        <v>120.1</v>
      </c>
      <c r="Q503">
        <v>123.8</v>
      </c>
      <c r="R503">
        <v>115</v>
      </c>
      <c r="S503">
        <v>115.5</v>
      </c>
      <c r="T503">
        <v>116.9</v>
      </c>
      <c r="U503">
        <v>114.9</v>
      </c>
      <c r="CC503">
        <v>109.2</v>
      </c>
      <c r="CD503">
        <v>117.4</v>
      </c>
      <c r="CE503">
        <v>107.3</v>
      </c>
      <c r="CN503">
        <v>114.3</v>
      </c>
      <c r="CQ503">
        <v>105.3</v>
      </c>
      <c r="CU503">
        <v>107.5</v>
      </c>
      <c r="CV503">
        <v>118.2</v>
      </c>
      <c r="CW503">
        <v>103.8</v>
      </c>
      <c r="CX503">
        <v>97.8</v>
      </c>
      <c r="DF503">
        <v>108.6</v>
      </c>
      <c r="DG503">
        <v>115.4</v>
      </c>
      <c r="DI503">
        <v>108.6</v>
      </c>
      <c r="DJ503">
        <v>116.1</v>
      </c>
      <c r="DK503">
        <v>121.3</v>
      </c>
      <c r="DL503">
        <v>58.7</v>
      </c>
      <c r="DO503">
        <v>117.7</v>
      </c>
      <c r="DR503">
        <v>69.3</v>
      </c>
      <c r="DS503">
        <v>72</v>
      </c>
      <c r="DT503">
        <v>67.599999999999994</v>
      </c>
      <c r="DU503">
        <v>122.4</v>
      </c>
      <c r="DV503">
        <v>116</v>
      </c>
      <c r="DW503">
        <v>116.7</v>
      </c>
      <c r="DX503">
        <v>115.9</v>
      </c>
      <c r="DY503">
        <v>125.5</v>
      </c>
      <c r="DZ503">
        <v>114.1</v>
      </c>
      <c r="EA503">
        <v>96.6</v>
      </c>
      <c r="EB503">
        <v>113.6</v>
      </c>
      <c r="EC503">
        <v>82</v>
      </c>
      <c r="ED503">
        <v>78.8</v>
      </c>
      <c r="EE503">
        <v>76</v>
      </c>
      <c r="EF503">
        <v>126</v>
      </c>
      <c r="EG503">
        <v>19.899999999999999</v>
      </c>
      <c r="EI503">
        <v>24.7</v>
      </c>
      <c r="EY503">
        <v>108.2</v>
      </c>
      <c r="EZ503">
        <v>114.8</v>
      </c>
      <c r="FA503">
        <v>69</v>
      </c>
      <c r="FB503">
        <v>116.8</v>
      </c>
      <c r="FC503">
        <v>117.3</v>
      </c>
      <c r="FF503">
        <v>81.400000000000006</v>
      </c>
      <c r="FH503">
        <v>118.3</v>
      </c>
      <c r="FI503">
        <v>71.8</v>
      </c>
      <c r="FJ503">
        <v>133.6</v>
      </c>
    </row>
    <row r="504" spans="1:166" x14ac:dyDescent="0.25">
      <c r="A504" s="1">
        <v>32448</v>
      </c>
      <c r="E504">
        <v>115.1</v>
      </c>
      <c r="F504">
        <v>115.6</v>
      </c>
      <c r="G504">
        <v>115</v>
      </c>
      <c r="K504">
        <v>59.4</v>
      </c>
      <c r="O504">
        <v>118.7</v>
      </c>
      <c r="P504">
        <v>120.5</v>
      </c>
      <c r="Q504">
        <v>124.4</v>
      </c>
      <c r="R504">
        <v>115.1</v>
      </c>
      <c r="S504">
        <v>115.7</v>
      </c>
      <c r="T504">
        <v>117.3</v>
      </c>
      <c r="U504">
        <v>115.2</v>
      </c>
      <c r="CC504">
        <v>109.6</v>
      </c>
      <c r="CD504">
        <v>117.7</v>
      </c>
      <c r="CE504">
        <v>107.8</v>
      </c>
      <c r="CN504">
        <v>114.1</v>
      </c>
      <c r="CQ504">
        <v>105.6</v>
      </c>
      <c r="CU504">
        <v>107.9</v>
      </c>
      <c r="CV504">
        <v>118.5</v>
      </c>
      <c r="CW504">
        <v>104.3</v>
      </c>
      <c r="CX504">
        <v>98.5</v>
      </c>
      <c r="DF504">
        <v>108.8</v>
      </c>
      <c r="DG504">
        <v>116.2</v>
      </c>
      <c r="DI504">
        <v>108.3</v>
      </c>
      <c r="DJ504">
        <v>116.9</v>
      </c>
      <c r="DK504">
        <v>123</v>
      </c>
      <c r="DL504">
        <v>58.7</v>
      </c>
      <c r="DO504">
        <v>118.3</v>
      </c>
      <c r="DR504">
        <v>68.099999999999994</v>
      </c>
      <c r="DS504">
        <v>70.400000000000006</v>
      </c>
      <c r="DT504">
        <v>66.8</v>
      </c>
      <c r="DU504">
        <v>122.5</v>
      </c>
      <c r="DV504">
        <v>116.2</v>
      </c>
      <c r="DW504">
        <v>117.1</v>
      </c>
      <c r="DX504">
        <v>115.9</v>
      </c>
      <c r="DY504">
        <v>122.7</v>
      </c>
      <c r="DZ504">
        <v>114.6</v>
      </c>
      <c r="EA504">
        <v>95.2</v>
      </c>
      <c r="EB504">
        <v>109.7</v>
      </c>
      <c r="EC504">
        <v>82.1</v>
      </c>
      <c r="ED504">
        <v>80</v>
      </c>
      <c r="EE504">
        <v>76.5</v>
      </c>
      <c r="EF504">
        <v>126.9</v>
      </c>
      <c r="EG504">
        <v>19.899999999999999</v>
      </c>
      <c r="EI504">
        <v>24.7</v>
      </c>
      <c r="EY504">
        <v>108.5</v>
      </c>
      <c r="EZ504">
        <v>113.7</v>
      </c>
      <c r="FA504">
        <v>68.7</v>
      </c>
      <c r="FB504">
        <v>117.4</v>
      </c>
      <c r="FC504">
        <v>118</v>
      </c>
      <c r="FF504">
        <v>81.400000000000006</v>
      </c>
      <c r="FH504">
        <v>116</v>
      </c>
      <c r="FI504">
        <v>72.8</v>
      </c>
      <c r="FJ504">
        <v>136</v>
      </c>
    </row>
    <row r="505" spans="1:166" x14ac:dyDescent="0.25">
      <c r="A505" s="1">
        <v>32478</v>
      </c>
      <c r="E505">
        <v>115.7</v>
      </c>
      <c r="F505">
        <v>118.1</v>
      </c>
      <c r="G505">
        <v>115.5</v>
      </c>
      <c r="K505">
        <v>59.2</v>
      </c>
      <c r="O505">
        <v>119.2</v>
      </c>
      <c r="P505">
        <v>121</v>
      </c>
      <c r="Q505">
        <v>125.1</v>
      </c>
      <c r="R505">
        <v>115.5</v>
      </c>
      <c r="S505">
        <v>116.1</v>
      </c>
      <c r="T505">
        <v>117.6</v>
      </c>
      <c r="U505">
        <v>115.6</v>
      </c>
      <c r="CC505">
        <v>110</v>
      </c>
      <c r="CD505">
        <v>118.3</v>
      </c>
      <c r="CE505">
        <v>108.1</v>
      </c>
      <c r="CN505">
        <v>114.7</v>
      </c>
      <c r="CQ505">
        <v>106</v>
      </c>
      <c r="CU505">
        <v>108.3</v>
      </c>
      <c r="CV505">
        <v>119</v>
      </c>
      <c r="CW505">
        <v>104.7</v>
      </c>
      <c r="CX505">
        <v>98.8</v>
      </c>
      <c r="DF505">
        <v>109.4</v>
      </c>
      <c r="DG505">
        <v>117</v>
      </c>
      <c r="DI505">
        <v>109.4</v>
      </c>
      <c r="DJ505">
        <v>117.5</v>
      </c>
      <c r="DK505">
        <v>124.3</v>
      </c>
      <c r="DL505">
        <v>58.7</v>
      </c>
      <c r="DO505">
        <v>118.9</v>
      </c>
      <c r="DR505">
        <v>69.2</v>
      </c>
      <c r="DS505">
        <v>71.400000000000006</v>
      </c>
      <c r="DT505">
        <v>67.8</v>
      </c>
      <c r="DU505">
        <v>122.9</v>
      </c>
      <c r="DV505">
        <v>116.3</v>
      </c>
      <c r="DW505">
        <v>117.6</v>
      </c>
      <c r="DX505">
        <v>115.7</v>
      </c>
      <c r="DY505">
        <v>118.8</v>
      </c>
      <c r="DZ505">
        <v>115</v>
      </c>
      <c r="EA505">
        <v>98.1</v>
      </c>
      <c r="EB505">
        <v>111.3</v>
      </c>
      <c r="EC505">
        <v>85.6</v>
      </c>
      <c r="ED505">
        <v>85.8</v>
      </c>
      <c r="EE505">
        <v>81.099999999999994</v>
      </c>
      <c r="EF505">
        <v>127.9</v>
      </c>
      <c r="EG505">
        <v>19.899999999999999</v>
      </c>
      <c r="EI505">
        <v>24.7</v>
      </c>
      <c r="EY505">
        <v>109.2</v>
      </c>
      <c r="EZ505">
        <v>113.1</v>
      </c>
      <c r="FA505">
        <v>69.8</v>
      </c>
      <c r="FB505">
        <v>117.9</v>
      </c>
      <c r="FC505">
        <v>118.6</v>
      </c>
      <c r="FF505">
        <v>85</v>
      </c>
      <c r="FH505">
        <v>117.7</v>
      </c>
      <c r="FI505">
        <v>79.2</v>
      </c>
      <c r="FJ505">
        <v>137.6</v>
      </c>
    </row>
    <row r="506" spans="1:166" x14ac:dyDescent="0.25">
      <c r="A506" s="1">
        <v>32509</v>
      </c>
      <c r="E506">
        <v>116.9</v>
      </c>
      <c r="F506">
        <v>116.5</v>
      </c>
      <c r="G506">
        <v>116.9</v>
      </c>
      <c r="K506">
        <v>61.8</v>
      </c>
      <c r="O506">
        <v>119.9</v>
      </c>
      <c r="P506">
        <v>121.6</v>
      </c>
      <c r="Q506">
        <v>125.6</v>
      </c>
      <c r="R506">
        <v>116.3</v>
      </c>
      <c r="S506">
        <v>116.9</v>
      </c>
      <c r="T506">
        <v>118.3</v>
      </c>
      <c r="U506">
        <v>116.4</v>
      </c>
      <c r="CC506">
        <v>111.1</v>
      </c>
      <c r="CD506">
        <v>119.1</v>
      </c>
      <c r="CE506">
        <v>109.2</v>
      </c>
      <c r="CN506">
        <v>115.7</v>
      </c>
      <c r="CQ506">
        <v>106.8</v>
      </c>
      <c r="CU506">
        <v>109.5</v>
      </c>
      <c r="CV506">
        <v>119.9</v>
      </c>
      <c r="CW506">
        <v>105.9</v>
      </c>
      <c r="CX506">
        <v>100.2</v>
      </c>
      <c r="DF506">
        <v>110.8</v>
      </c>
      <c r="DG506">
        <v>117.8</v>
      </c>
      <c r="DI506">
        <v>111.2</v>
      </c>
      <c r="DJ506">
        <v>118.8</v>
      </c>
      <c r="DK506">
        <v>125.2</v>
      </c>
      <c r="DL506">
        <v>58.7</v>
      </c>
      <c r="DO506">
        <v>119.5</v>
      </c>
      <c r="DR506">
        <v>72.599999999999994</v>
      </c>
      <c r="DS506">
        <v>74.5</v>
      </c>
      <c r="DT506">
        <v>71.5</v>
      </c>
      <c r="DU506">
        <v>123.3</v>
      </c>
      <c r="DV506">
        <v>117.2</v>
      </c>
      <c r="DW506">
        <v>118</v>
      </c>
      <c r="DX506">
        <v>116.8</v>
      </c>
      <c r="DY506">
        <v>123.5</v>
      </c>
      <c r="DZ506">
        <v>115.6</v>
      </c>
      <c r="EA506">
        <v>102</v>
      </c>
      <c r="EB506">
        <v>114.1</v>
      </c>
      <c r="EC506">
        <v>90.1</v>
      </c>
      <c r="ED506">
        <v>89.2</v>
      </c>
      <c r="EE506">
        <v>86.5</v>
      </c>
      <c r="EF506">
        <v>129</v>
      </c>
      <c r="EG506">
        <v>19.899999999999999</v>
      </c>
      <c r="EI506">
        <v>24.7</v>
      </c>
      <c r="EY506">
        <v>110.5</v>
      </c>
      <c r="EZ506">
        <v>115.9</v>
      </c>
      <c r="FA506">
        <v>72.3</v>
      </c>
      <c r="FB506">
        <v>118.8</v>
      </c>
      <c r="FC506">
        <v>119.5</v>
      </c>
      <c r="FF506">
        <v>89.6</v>
      </c>
      <c r="FH506">
        <v>120.5</v>
      </c>
      <c r="FI506">
        <v>82.7</v>
      </c>
      <c r="FJ506">
        <v>140.6</v>
      </c>
    </row>
    <row r="507" spans="1:166" x14ac:dyDescent="0.25">
      <c r="A507" s="1">
        <v>32540</v>
      </c>
      <c r="E507">
        <v>117.6</v>
      </c>
      <c r="F507">
        <v>122.3</v>
      </c>
      <c r="G507">
        <v>117.2</v>
      </c>
      <c r="K507">
        <v>63.4</v>
      </c>
      <c r="O507">
        <v>120.5</v>
      </c>
      <c r="P507">
        <v>122.3</v>
      </c>
      <c r="Q507">
        <v>126.5</v>
      </c>
      <c r="R507">
        <v>116.7</v>
      </c>
      <c r="S507">
        <v>117.3</v>
      </c>
      <c r="T507">
        <v>118.8</v>
      </c>
      <c r="U507">
        <v>116.8</v>
      </c>
      <c r="CC507">
        <v>111.9</v>
      </c>
      <c r="CD507">
        <v>119.7</v>
      </c>
      <c r="CE507">
        <v>110</v>
      </c>
      <c r="CN507">
        <v>115.6</v>
      </c>
      <c r="CQ507">
        <v>107.2</v>
      </c>
      <c r="CU507">
        <v>110.5</v>
      </c>
      <c r="CV507">
        <v>120.6</v>
      </c>
      <c r="CW507">
        <v>106.9</v>
      </c>
      <c r="CX507">
        <v>101.4</v>
      </c>
      <c r="DF507">
        <v>111.3</v>
      </c>
      <c r="DG507">
        <v>118.3</v>
      </c>
      <c r="DI507">
        <v>111.1</v>
      </c>
      <c r="DJ507">
        <v>119.2</v>
      </c>
      <c r="DK507">
        <v>125.6</v>
      </c>
      <c r="DL507">
        <v>58.7</v>
      </c>
      <c r="DO507">
        <v>120</v>
      </c>
      <c r="DR507">
        <v>73.599999999999994</v>
      </c>
      <c r="DS507">
        <v>75.599999999999994</v>
      </c>
      <c r="DT507">
        <v>72.400000000000006</v>
      </c>
      <c r="DU507">
        <v>123.9</v>
      </c>
      <c r="DV507">
        <v>117.5</v>
      </c>
      <c r="DW507">
        <v>118.4</v>
      </c>
      <c r="DX507">
        <v>117.1</v>
      </c>
      <c r="DY507">
        <v>122.8</v>
      </c>
      <c r="DZ507">
        <v>116.1</v>
      </c>
      <c r="EA507">
        <v>101.7</v>
      </c>
      <c r="EB507">
        <v>112.2</v>
      </c>
      <c r="EC507">
        <v>90.7</v>
      </c>
      <c r="ED507">
        <v>91.1</v>
      </c>
      <c r="EE507">
        <v>86.8</v>
      </c>
      <c r="EF507">
        <v>130</v>
      </c>
      <c r="EG507">
        <v>19.899999999999999</v>
      </c>
      <c r="EI507">
        <v>24.7</v>
      </c>
      <c r="EY507">
        <v>111</v>
      </c>
      <c r="EZ507">
        <v>115.5</v>
      </c>
      <c r="FA507">
        <v>73.3</v>
      </c>
      <c r="FB507">
        <v>119.2</v>
      </c>
      <c r="FC507">
        <v>119.9</v>
      </c>
      <c r="FF507">
        <v>90.3</v>
      </c>
      <c r="FH507">
        <v>119.1</v>
      </c>
      <c r="FI507">
        <v>84.6</v>
      </c>
      <c r="FJ507">
        <v>140.30000000000001</v>
      </c>
    </row>
    <row r="508" spans="1:166" x14ac:dyDescent="0.25">
      <c r="A508" s="1">
        <v>32568</v>
      </c>
      <c r="E508">
        <v>118.2</v>
      </c>
      <c r="F508">
        <v>125.1</v>
      </c>
      <c r="G508">
        <v>117.6</v>
      </c>
      <c r="K508">
        <v>64.2</v>
      </c>
      <c r="O508">
        <v>120.7</v>
      </c>
      <c r="P508">
        <v>122.5</v>
      </c>
      <c r="Q508">
        <v>126.9</v>
      </c>
      <c r="R508">
        <v>116.6</v>
      </c>
      <c r="S508">
        <v>117.5</v>
      </c>
      <c r="T508">
        <v>119.1</v>
      </c>
      <c r="U508">
        <v>116.9</v>
      </c>
      <c r="CC508">
        <v>112.3</v>
      </c>
      <c r="CD508">
        <v>120</v>
      </c>
      <c r="CE508">
        <v>110.4</v>
      </c>
      <c r="CN508">
        <v>116.4</v>
      </c>
      <c r="CQ508">
        <v>107.7</v>
      </c>
      <c r="CU508">
        <v>110.9</v>
      </c>
      <c r="CV508">
        <v>121</v>
      </c>
      <c r="CW508">
        <v>107.4</v>
      </c>
      <c r="CX508">
        <v>102.1</v>
      </c>
      <c r="DF508">
        <v>111.9</v>
      </c>
      <c r="DG508">
        <v>118.6</v>
      </c>
      <c r="DI508">
        <v>111.8</v>
      </c>
      <c r="DJ508">
        <v>119.6</v>
      </c>
      <c r="DK508">
        <v>125.7</v>
      </c>
      <c r="DL508">
        <v>58.7</v>
      </c>
      <c r="DO508">
        <v>120.4</v>
      </c>
      <c r="DR508">
        <v>75.2</v>
      </c>
      <c r="DS508">
        <v>76.8</v>
      </c>
      <c r="DT508">
        <v>74.2</v>
      </c>
      <c r="DU508">
        <v>124.3</v>
      </c>
      <c r="DV508">
        <v>118.1</v>
      </c>
      <c r="DW508">
        <v>119</v>
      </c>
      <c r="DX508">
        <v>117.7</v>
      </c>
      <c r="DY508">
        <v>123.8</v>
      </c>
      <c r="DZ508">
        <v>116.6</v>
      </c>
      <c r="EA508">
        <v>102.9</v>
      </c>
      <c r="EB508">
        <v>113.2</v>
      </c>
      <c r="EC508">
        <v>92</v>
      </c>
      <c r="ED508">
        <v>95.7</v>
      </c>
      <c r="EE508">
        <v>90</v>
      </c>
      <c r="EF508">
        <v>131</v>
      </c>
      <c r="EG508">
        <v>19.899999999999999</v>
      </c>
      <c r="EI508">
        <v>24.7</v>
      </c>
      <c r="EY508">
        <v>111.6</v>
      </c>
      <c r="EZ508">
        <v>116.4</v>
      </c>
      <c r="FA508">
        <v>74.8</v>
      </c>
      <c r="FB508">
        <v>119.6</v>
      </c>
      <c r="FC508">
        <v>120.2</v>
      </c>
      <c r="FF508">
        <v>91.6</v>
      </c>
      <c r="FH508">
        <v>119.8</v>
      </c>
      <c r="FI508">
        <v>89.5</v>
      </c>
      <c r="FJ508">
        <v>140.6</v>
      </c>
    </row>
    <row r="509" spans="1:166" x14ac:dyDescent="0.25">
      <c r="A509" s="1">
        <v>32599</v>
      </c>
      <c r="E509">
        <v>117.8</v>
      </c>
      <c r="F509">
        <v>120.2</v>
      </c>
      <c r="G509">
        <v>117.6</v>
      </c>
      <c r="K509">
        <v>69.2</v>
      </c>
      <c r="O509">
        <v>120.8</v>
      </c>
      <c r="P509">
        <v>122.7</v>
      </c>
      <c r="Q509">
        <v>127.2</v>
      </c>
      <c r="R509">
        <v>116.5</v>
      </c>
      <c r="S509">
        <v>117.6</v>
      </c>
      <c r="T509">
        <v>119.4</v>
      </c>
      <c r="U509">
        <v>117</v>
      </c>
      <c r="CC509">
        <v>113.1</v>
      </c>
      <c r="CD509">
        <v>120</v>
      </c>
      <c r="CE509">
        <v>111.5</v>
      </c>
      <c r="CN509">
        <v>116.2</v>
      </c>
      <c r="CQ509">
        <v>108.5</v>
      </c>
      <c r="CU509">
        <v>111.9</v>
      </c>
      <c r="CV509">
        <v>120.9</v>
      </c>
      <c r="CW509">
        <v>109</v>
      </c>
      <c r="CX509">
        <v>104.5</v>
      </c>
      <c r="DF509">
        <v>112.5</v>
      </c>
      <c r="DG509">
        <v>118.7</v>
      </c>
      <c r="DI509">
        <v>111.4</v>
      </c>
      <c r="DJ509">
        <v>119.9</v>
      </c>
      <c r="DK509">
        <v>125.5</v>
      </c>
      <c r="DL509">
        <v>58.7</v>
      </c>
      <c r="DO509">
        <v>120.7</v>
      </c>
      <c r="DR509">
        <v>78.400000000000006</v>
      </c>
      <c r="DS509">
        <v>79.7</v>
      </c>
      <c r="DT509">
        <v>77.5</v>
      </c>
      <c r="DU509">
        <v>125</v>
      </c>
      <c r="DV509">
        <v>118.1</v>
      </c>
      <c r="DW509">
        <v>119.4</v>
      </c>
      <c r="DX509">
        <v>117.5</v>
      </c>
      <c r="DY509">
        <v>119.9</v>
      </c>
      <c r="DZ509">
        <v>116.8</v>
      </c>
      <c r="EA509">
        <v>104.1</v>
      </c>
      <c r="EB509">
        <v>111.2</v>
      </c>
      <c r="EC509">
        <v>95.1</v>
      </c>
      <c r="ED509">
        <v>100.3</v>
      </c>
      <c r="EE509">
        <v>93.9</v>
      </c>
      <c r="EF509">
        <v>133.1</v>
      </c>
      <c r="EG509">
        <v>19.899999999999999</v>
      </c>
      <c r="EI509">
        <v>24.7</v>
      </c>
      <c r="EY509">
        <v>112.4</v>
      </c>
      <c r="EZ509">
        <v>114.8</v>
      </c>
      <c r="FA509">
        <v>78</v>
      </c>
      <c r="FB509">
        <v>119.7</v>
      </c>
      <c r="FC509">
        <v>120.5</v>
      </c>
      <c r="FF509">
        <v>94.6</v>
      </c>
      <c r="FH509">
        <v>118.3</v>
      </c>
      <c r="FI509">
        <v>94</v>
      </c>
      <c r="FJ509">
        <v>140.30000000000001</v>
      </c>
    </row>
    <row r="510" spans="1:166" x14ac:dyDescent="0.25">
      <c r="A510" s="1">
        <v>32629</v>
      </c>
      <c r="E510">
        <v>118.3</v>
      </c>
      <c r="F510">
        <v>125.1</v>
      </c>
      <c r="G510">
        <v>117.7</v>
      </c>
      <c r="K510">
        <v>71</v>
      </c>
      <c r="O510">
        <v>121.6</v>
      </c>
      <c r="P510">
        <v>123.6</v>
      </c>
      <c r="Q510">
        <v>128.30000000000001</v>
      </c>
      <c r="R510">
        <v>117.2</v>
      </c>
      <c r="S510">
        <v>118.3</v>
      </c>
      <c r="T510">
        <v>119.8</v>
      </c>
      <c r="U510">
        <v>117.8</v>
      </c>
      <c r="CC510">
        <v>114</v>
      </c>
      <c r="CD510">
        <v>120.7</v>
      </c>
      <c r="CE510">
        <v>112.6</v>
      </c>
      <c r="CN510">
        <v>116.5</v>
      </c>
      <c r="CQ510">
        <v>109.1</v>
      </c>
      <c r="CU510">
        <v>112.9</v>
      </c>
      <c r="CV510">
        <v>121.6</v>
      </c>
      <c r="CW510">
        <v>110.3</v>
      </c>
      <c r="CX510">
        <v>105.9</v>
      </c>
      <c r="DF510">
        <v>112.6</v>
      </c>
      <c r="DG510">
        <v>118.8</v>
      </c>
      <c r="DI510">
        <v>111.4</v>
      </c>
      <c r="DJ510">
        <v>120.2</v>
      </c>
      <c r="DK510">
        <v>124.9</v>
      </c>
      <c r="DL510">
        <v>58.7</v>
      </c>
      <c r="DO510">
        <v>121.1</v>
      </c>
      <c r="DR510">
        <v>78.5</v>
      </c>
      <c r="DS510">
        <v>80.2</v>
      </c>
      <c r="DT510">
        <v>77.5</v>
      </c>
      <c r="DU510">
        <v>125.2</v>
      </c>
      <c r="DV510">
        <v>118.1</v>
      </c>
      <c r="DW510">
        <v>119.8</v>
      </c>
      <c r="DX510">
        <v>117.3</v>
      </c>
      <c r="DY510">
        <v>116.2</v>
      </c>
      <c r="DZ510">
        <v>117.2</v>
      </c>
      <c r="EA510">
        <v>104.5</v>
      </c>
      <c r="EB510">
        <v>110.9</v>
      </c>
      <c r="EC510">
        <v>95.9</v>
      </c>
      <c r="ED510">
        <v>99.6</v>
      </c>
      <c r="EE510">
        <v>94.3</v>
      </c>
      <c r="EF510">
        <v>134</v>
      </c>
      <c r="EG510">
        <v>19.899999999999999</v>
      </c>
      <c r="EI510">
        <v>24.7</v>
      </c>
      <c r="EY510">
        <v>112.6</v>
      </c>
      <c r="EZ510">
        <v>113.6</v>
      </c>
      <c r="FA510">
        <v>78.099999999999994</v>
      </c>
      <c r="FB510">
        <v>119.8</v>
      </c>
      <c r="FC510">
        <v>120.6</v>
      </c>
      <c r="FF510">
        <v>95.3</v>
      </c>
      <c r="FH510">
        <v>118</v>
      </c>
      <c r="FI510">
        <v>93.2</v>
      </c>
      <c r="FJ510">
        <v>139.80000000000001</v>
      </c>
    </row>
    <row r="511" spans="1:166" x14ac:dyDescent="0.25">
      <c r="A511" s="1">
        <v>32660</v>
      </c>
      <c r="E511">
        <v>118</v>
      </c>
      <c r="F511">
        <v>119.3</v>
      </c>
      <c r="G511">
        <v>117.9</v>
      </c>
      <c r="K511">
        <v>69.5</v>
      </c>
      <c r="O511">
        <v>122.2</v>
      </c>
      <c r="P511">
        <v>124.1</v>
      </c>
      <c r="Q511">
        <v>128.80000000000001</v>
      </c>
      <c r="R511">
        <v>117.7</v>
      </c>
      <c r="S511">
        <v>118.9</v>
      </c>
      <c r="T511">
        <v>120.3</v>
      </c>
      <c r="U511">
        <v>118.3</v>
      </c>
      <c r="CC511">
        <v>114</v>
      </c>
      <c r="CD511">
        <v>121</v>
      </c>
      <c r="CE511">
        <v>112.7</v>
      </c>
      <c r="CN511">
        <v>116.3</v>
      </c>
      <c r="CQ511">
        <v>109.4</v>
      </c>
      <c r="CU511">
        <v>112.7</v>
      </c>
      <c r="CV511">
        <v>121.8</v>
      </c>
      <c r="CW511">
        <v>110.1</v>
      </c>
      <c r="CX511">
        <v>105.5</v>
      </c>
      <c r="DF511">
        <v>112.5</v>
      </c>
      <c r="DG511">
        <v>118.5</v>
      </c>
      <c r="DI511">
        <v>111.4</v>
      </c>
      <c r="DJ511">
        <v>119.7</v>
      </c>
      <c r="DK511">
        <v>124</v>
      </c>
      <c r="DL511">
        <v>58.7</v>
      </c>
      <c r="DO511">
        <v>121.4</v>
      </c>
      <c r="DR511">
        <v>78.2</v>
      </c>
      <c r="DS511">
        <v>80.2</v>
      </c>
      <c r="DT511">
        <v>77</v>
      </c>
      <c r="DU511">
        <v>125.6</v>
      </c>
      <c r="DV511">
        <v>118</v>
      </c>
      <c r="DW511">
        <v>120.1</v>
      </c>
      <c r="DX511">
        <v>116.9</v>
      </c>
      <c r="DY511">
        <v>110.7</v>
      </c>
      <c r="DZ511">
        <v>117.6</v>
      </c>
      <c r="EA511">
        <v>103.2</v>
      </c>
      <c r="EB511">
        <v>109.4</v>
      </c>
      <c r="EC511">
        <v>94.7</v>
      </c>
      <c r="ED511">
        <v>98.3</v>
      </c>
      <c r="EE511">
        <v>92.6</v>
      </c>
      <c r="EF511">
        <v>136.19999999999999</v>
      </c>
      <c r="EG511">
        <v>19.899999999999999</v>
      </c>
      <c r="EI511">
        <v>24.7</v>
      </c>
      <c r="EY511">
        <v>112.5</v>
      </c>
      <c r="EZ511">
        <v>111.7</v>
      </c>
      <c r="FA511">
        <v>77.8</v>
      </c>
      <c r="FB511">
        <v>119.7</v>
      </c>
      <c r="FC511">
        <v>120.6</v>
      </c>
      <c r="FF511">
        <v>94.2</v>
      </c>
      <c r="FH511">
        <v>116.4</v>
      </c>
      <c r="FI511">
        <v>91.8</v>
      </c>
      <c r="FJ511">
        <v>137.9</v>
      </c>
    </row>
    <row r="512" spans="1:166" x14ac:dyDescent="0.25">
      <c r="A512" s="1">
        <v>32690</v>
      </c>
      <c r="E512">
        <v>118.4</v>
      </c>
      <c r="F512">
        <v>118.8</v>
      </c>
      <c r="G512">
        <v>118.3</v>
      </c>
      <c r="K512">
        <v>67.7</v>
      </c>
      <c r="O512">
        <v>122.1</v>
      </c>
      <c r="P512">
        <v>123.9</v>
      </c>
      <c r="Q512">
        <v>128.9</v>
      </c>
      <c r="R512">
        <v>117.2</v>
      </c>
      <c r="S512">
        <v>118.9</v>
      </c>
      <c r="T512">
        <v>120.4</v>
      </c>
      <c r="U512">
        <v>118.3</v>
      </c>
      <c r="CC512">
        <v>113.8</v>
      </c>
      <c r="CD512">
        <v>121.1</v>
      </c>
      <c r="CE512">
        <v>112.3</v>
      </c>
      <c r="CN512">
        <v>116.4</v>
      </c>
      <c r="CQ512">
        <v>109.7</v>
      </c>
      <c r="CU512">
        <v>112.4</v>
      </c>
      <c r="CV512">
        <v>121.9</v>
      </c>
      <c r="CW512">
        <v>109.5</v>
      </c>
      <c r="CX512">
        <v>104.8</v>
      </c>
      <c r="DF512">
        <v>112.2</v>
      </c>
      <c r="DG512">
        <v>118.2</v>
      </c>
      <c r="DI512">
        <v>112.1</v>
      </c>
      <c r="DJ512">
        <v>118.8</v>
      </c>
      <c r="DK512">
        <v>123.1</v>
      </c>
      <c r="DL512">
        <v>58.7</v>
      </c>
      <c r="DO512">
        <v>121.5</v>
      </c>
      <c r="DR512">
        <v>77.2</v>
      </c>
      <c r="DS512">
        <v>79.3</v>
      </c>
      <c r="DT512">
        <v>75.900000000000006</v>
      </c>
      <c r="DU512">
        <v>126.1</v>
      </c>
      <c r="DV512">
        <v>118.3</v>
      </c>
      <c r="DW512">
        <v>120.2</v>
      </c>
      <c r="DX512">
        <v>117.4</v>
      </c>
      <c r="DY512">
        <v>113.4</v>
      </c>
      <c r="DZ512">
        <v>117.8</v>
      </c>
      <c r="EA512">
        <v>103.5</v>
      </c>
      <c r="EB512">
        <v>108.9</v>
      </c>
      <c r="EC512">
        <v>95.5</v>
      </c>
      <c r="ED512">
        <v>98.5</v>
      </c>
      <c r="EE512">
        <v>93.4</v>
      </c>
      <c r="EF512">
        <v>137.9</v>
      </c>
      <c r="EG512">
        <v>19.899999999999999</v>
      </c>
      <c r="EI512">
        <v>24.7</v>
      </c>
      <c r="EY512">
        <v>112.2</v>
      </c>
      <c r="EZ512">
        <v>113.1</v>
      </c>
      <c r="FA512">
        <v>76.8</v>
      </c>
      <c r="FB512">
        <v>119.6</v>
      </c>
      <c r="FC512">
        <v>120.3</v>
      </c>
      <c r="FF512">
        <v>94.9</v>
      </c>
      <c r="FH512">
        <v>115.4</v>
      </c>
      <c r="FI512">
        <v>91.8</v>
      </c>
      <c r="FJ512">
        <v>135.9</v>
      </c>
    </row>
    <row r="513" spans="1:170" x14ac:dyDescent="0.25">
      <c r="A513" s="1">
        <v>32721</v>
      </c>
      <c r="E513">
        <v>118.7</v>
      </c>
      <c r="F513">
        <v>118.6</v>
      </c>
      <c r="G513">
        <v>118.6</v>
      </c>
      <c r="K513">
        <v>62.4</v>
      </c>
      <c r="O513">
        <v>122.7</v>
      </c>
      <c r="P513">
        <v>124.7</v>
      </c>
      <c r="Q513">
        <v>129.80000000000001</v>
      </c>
      <c r="R513">
        <v>117.9</v>
      </c>
      <c r="S513">
        <v>119.3</v>
      </c>
      <c r="T513">
        <v>120.8</v>
      </c>
      <c r="U513">
        <v>118.8</v>
      </c>
      <c r="CC513">
        <v>113.4</v>
      </c>
      <c r="CD513">
        <v>121.6</v>
      </c>
      <c r="CE513">
        <v>111.6</v>
      </c>
      <c r="CN513">
        <v>116.2</v>
      </c>
      <c r="CQ513">
        <v>109.4</v>
      </c>
      <c r="CU513">
        <v>111.7</v>
      </c>
      <c r="CV513">
        <v>122.5</v>
      </c>
      <c r="CW513">
        <v>108.3</v>
      </c>
      <c r="CX513">
        <v>102.9</v>
      </c>
      <c r="DF513">
        <v>111.8</v>
      </c>
      <c r="DG513">
        <v>117.9</v>
      </c>
      <c r="DI513">
        <v>112.6</v>
      </c>
      <c r="DJ513">
        <v>118</v>
      </c>
      <c r="DK513">
        <v>122.3</v>
      </c>
      <c r="DL513">
        <v>58.7</v>
      </c>
      <c r="DO513">
        <v>121.7</v>
      </c>
      <c r="DR513">
        <v>75.5</v>
      </c>
      <c r="DS513">
        <v>77.7</v>
      </c>
      <c r="DT513">
        <v>74.2</v>
      </c>
      <c r="DU513">
        <v>126.1</v>
      </c>
      <c r="DV513">
        <v>118.3</v>
      </c>
      <c r="DW513">
        <v>120.5</v>
      </c>
      <c r="DX513">
        <v>117.2</v>
      </c>
      <c r="DY513">
        <v>110.7</v>
      </c>
      <c r="DZ513">
        <v>118.1</v>
      </c>
      <c r="EA513">
        <v>101.2</v>
      </c>
      <c r="EB513">
        <v>110.1</v>
      </c>
      <c r="EC513">
        <v>91.2</v>
      </c>
      <c r="ED513">
        <v>93.8</v>
      </c>
      <c r="EE513">
        <v>88.4</v>
      </c>
      <c r="EF513">
        <v>140</v>
      </c>
      <c r="EG513">
        <v>19.899999999999999</v>
      </c>
      <c r="EI513">
        <v>24.7</v>
      </c>
      <c r="EY513">
        <v>111.8</v>
      </c>
      <c r="EZ513">
        <v>112.4</v>
      </c>
      <c r="FA513">
        <v>75.2</v>
      </c>
      <c r="FB513">
        <v>119.5</v>
      </c>
      <c r="FC513">
        <v>120.2</v>
      </c>
      <c r="FF513">
        <v>90.4</v>
      </c>
      <c r="FH513">
        <v>116.6</v>
      </c>
      <c r="FI513">
        <v>86.2</v>
      </c>
      <c r="FJ513">
        <v>136.80000000000001</v>
      </c>
    </row>
    <row r="514" spans="1:170" x14ac:dyDescent="0.25">
      <c r="A514" s="1">
        <v>32752</v>
      </c>
      <c r="E514">
        <v>118.7</v>
      </c>
      <c r="F514">
        <v>114</v>
      </c>
      <c r="G514">
        <v>119</v>
      </c>
      <c r="K514">
        <v>64.8</v>
      </c>
      <c r="O514">
        <v>123.1</v>
      </c>
      <c r="P514">
        <v>125.2</v>
      </c>
      <c r="Q514">
        <v>129.9</v>
      </c>
      <c r="R514">
        <v>118.7</v>
      </c>
      <c r="S514">
        <v>119.7</v>
      </c>
      <c r="T514">
        <v>121.2</v>
      </c>
      <c r="U514">
        <v>119.2</v>
      </c>
      <c r="CC514">
        <v>114</v>
      </c>
      <c r="CD514">
        <v>121.9</v>
      </c>
      <c r="CE514">
        <v>112.5</v>
      </c>
      <c r="CN514">
        <v>116.2</v>
      </c>
      <c r="CQ514">
        <v>109.7</v>
      </c>
      <c r="CU514">
        <v>112.5</v>
      </c>
      <c r="CV514">
        <v>122.7</v>
      </c>
      <c r="CW514">
        <v>109.4</v>
      </c>
      <c r="CX514">
        <v>104.1</v>
      </c>
      <c r="DF514">
        <v>112.1</v>
      </c>
      <c r="DG514">
        <v>117.8</v>
      </c>
      <c r="DI514">
        <v>113.2</v>
      </c>
      <c r="DJ514">
        <v>117.5</v>
      </c>
      <c r="DK514">
        <v>122.6</v>
      </c>
      <c r="DL514">
        <v>58.7</v>
      </c>
      <c r="DO514">
        <v>122</v>
      </c>
      <c r="DR514">
        <v>76.400000000000006</v>
      </c>
      <c r="DS514">
        <v>78.400000000000006</v>
      </c>
      <c r="DT514">
        <v>75.2</v>
      </c>
      <c r="DU514">
        <v>126.2</v>
      </c>
      <c r="DV514">
        <v>118.5</v>
      </c>
      <c r="DW514">
        <v>120.6</v>
      </c>
      <c r="DX514">
        <v>117.4</v>
      </c>
      <c r="DY514">
        <v>110.6</v>
      </c>
      <c r="DZ514">
        <v>118.2</v>
      </c>
      <c r="EA514">
        <v>102.5</v>
      </c>
      <c r="EB514">
        <v>109.6</v>
      </c>
      <c r="EC514">
        <v>93.5</v>
      </c>
      <c r="ED514">
        <v>94</v>
      </c>
      <c r="EE514">
        <v>90.8</v>
      </c>
      <c r="EF514">
        <v>140.69999999999999</v>
      </c>
      <c r="EG514">
        <v>19.899999999999999</v>
      </c>
      <c r="EI514">
        <v>24.7</v>
      </c>
      <c r="EY514">
        <v>112.1</v>
      </c>
      <c r="EZ514">
        <v>112.9</v>
      </c>
      <c r="FA514">
        <v>76.099999999999994</v>
      </c>
      <c r="FB514">
        <v>119.6</v>
      </c>
      <c r="FC514">
        <v>120.2</v>
      </c>
      <c r="FF514">
        <v>92.9</v>
      </c>
      <c r="FH514">
        <v>116.4</v>
      </c>
      <c r="FI514">
        <v>86.5</v>
      </c>
      <c r="FJ514">
        <v>137.5</v>
      </c>
    </row>
    <row r="515" spans="1:170" x14ac:dyDescent="0.25">
      <c r="A515" s="1">
        <v>32782</v>
      </c>
      <c r="E515">
        <v>119.9</v>
      </c>
      <c r="F515">
        <v>123.9</v>
      </c>
      <c r="G515">
        <v>119.6</v>
      </c>
      <c r="K515">
        <v>64.900000000000006</v>
      </c>
      <c r="O515">
        <v>123.5</v>
      </c>
      <c r="P515">
        <v>125.6</v>
      </c>
      <c r="Q515">
        <v>130.80000000000001</v>
      </c>
      <c r="R515">
        <v>118.6</v>
      </c>
      <c r="S515">
        <v>120</v>
      </c>
      <c r="T515">
        <v>121.5</v>
      </c>
      <c r="U515">
        <v>119.4</v>
      </c>
      <c r="CC515">
        <v>114.6</v>
      </c>
      <c r="CD515">
        <v>122.6</v>
      </c>
      <c r="CE515">
        <v>112.8</v>
      </c>
      <c r="CN515">
        <v>116.3</v>
      </c>
      <c r="CQ515">
        <v>109.8</v>
      </c>
      <c r="CU515">
        <v>113.1</v>
      </c>
      <c r="CV515">
        <v>123.5</v>
      </c>
      <c r="CW515">
        <v>109.8</v>
      </c>
      <c r="CX515">
        <v>104.6</v>
      </c>
      <c r="DF515">
        <v>112.2</v>
      </c>
      <c r="DG515">
        <v>117.9</v>
      </c>
      <c r="DI515">
        <v>113.5</v>
      </c>
      <c r="DJ515">
        <v>117</v>
      </c>
      <c r="DK515">
        <v>122.7</v>
      </c>
      <c r="DL515">
        <v>58.7</v>
      </c>
      <c r="DO515">
        <v>122.5</v>
      </c>
      <c r="DR515">
        <v>76.8</v>
      </c>
      <c r="DS515">
        <v>78.900000000000006</v>
      </c>
      <c r="DT515">
        <v>75.5</v>
      </c>
      <c r="DU515">
        <v>126.3</v>
      </c>
      <c r="DV515">
        <v>118.4</v>
      </c>
      <c r="DW515">
        <v>120.6</v>
      </c>
      <c r="DX515">
        <v>117.2</v>
      </c>
      <c r="DY515">
        <v>108.6</v>
      </c>
      <c r="DZ515">
        <v>118.4</v>
      </c>
      <c r="EA515">
        <v>102.7</v>
      </c>
      <c r="EB515">
        <v>109.3</v>
      </c>
      <c r="EC515">
        <v>94</v>
      </c>
      <c r="ED515">
        <v>94.6</v>
      </c>
      <c r="EE515">
        <v>92.1</v>
      </c>
      <c r="EF515">
        <v>143.19999999999999</v>
      </c>
      <c r="EG515">
        <v>19.899999999999999</v>
      </c>
      <c r="EI515">
        <v>24.7</v>
      </c>
      <c r="EY515">
        <v>112.2</v>
      </c>
      <c r="EZ515">
        <v>112.4</v>
      </c>
      <c r="FA515">
        <v>76.400000000000006</v>
      </c>
      <c r="FB515">
        <v>119.6</v>
      </c>
      <c r="FC515">
        <v>120.3</v>
      </c>
      <c r="FF515">
        <v>93.4</v>
      </c>
      <c r="FH515">
        <v>116.3</v>
      </c>
      <c r="FI515">
        <v>87.1</v>
      </c>
      <c r="FJ515">
        <v>137.9</v>
      </c>
    </row>
    <row r="516" spans="1:170" x14ac:dyDescent="0.25">
      <c r="A516" s="1">
        <v>32813</v>
      </c>
      <c r="E516">
        <v>120.5</v>
      </c>
      <c r="F516">
        <v>112.2</v>
      </c>
      <c r="G516">
        <v>121</v>
      </c>
      <c r="K516">
        <v>63.6</v>
      </c>
      <c r="O516">
        <v>123.9</v>
      </c>
      <c r="P516">
        <v>126.1</v>
      </c>
      <c r="Q516">
        <v>131.4</v>
      </c>
      <c r="R516">
        <v>118.7</v>
      </c>
      <c r="S516">
        <v>120.4</v>
      </c>
      <c r="T516">
        <v>121.8</v>
      </c>
      <c r="U516">
        <v>119.9</v>
      </c>
      <c r="CC516">
        <v>114.8</v>
      </c>
      <c r="CD516">
        <v>123</v>
      </c>
      <c r="CE516">
        <v>112.8</v>
      </c>
      <c r="CN516">
        <v>116.4</v>
      </c>
      <c r="CQ516">
        <v>109.7</v>
      </c>
      <c r="CU516">
        <v>113.2</v>
      </c>
      <c r="CV516">
        <v>124</v>
      </c>
      <c r="CW516">
        <v>109.6</v>
      </c>
      <c r="CX516">
        <v>104.4</v>
      </c>
      <c r="DF516">
        <v>112</v>
      </c>
      <c r="DG516">
        <v>117.8</v>
      </c>
      <c r="DI516">
        <v>116.3</v>
      </c>
      <c r="DJ516">
        <v>116.7</v>
      </c>
      <c r="DK516">
        <v>121.7</v>
      </c>
      <c r="DL516">
        <v>58.7</v>
      </c>
      <c r="DO516">
        <v>122.3</v>
      </c>
      <c r="DR516">
        <v>76.099999999999994</v>
      </c>
      <c r="DS516">
        <v>77.900000000000006</v>
      </c>
      <c r="DT516">
        <v>75</v>
      </c>
      <c r="DU516">
        <v>126.5</v>
      </c>
      <c r="DV516">
        <v>118.4</v>
      </c>
      <c r="DW516">
        <v>120.8</v>
      </c>
      <c r="DX516">
        <v>117.2</v>
      </c>
      <c r="DY516">
        <v>107.2</v>
      </c>
      <c r="DZ516">
        <v>118.6</v>
      </c>
      <c r="EA516">
        <v>103.5</v>
      </c>
      <c r="EB516">
        <v>112.2</v>
      </c>
      <c r="EC516">
        <v>93.6</v>
      </c>
      <c r="ED516">
        <v>94.5</v>
      </c>
      <c r="EE516">
        <v>91</v>
      </c>
      <c r="EF516">
        <v>144</v>
      </c>
      <c r="EG516">
        <v>19.899999999999999</v>
      </c>
      <c r="EI516">
        <v>24.7</v>
      </c>
      <c r="EY516">
        <v>111.9</v>
      </c>
      <c r="EZ516">
        <v>113.8</v>
      </c>
      <c r="FA516">
        <v>75.8</v>
      </c>
      <c r="FB516">
        <v>119.5</v>
      </c>
      <c r="FC516">
        <v>120</v>
      </c>
      <c r="FF516">
        <v>93</v>
      </c>
      <c r="FH516">
        <v>117.6</v>
      </c>
      <c r="FI516">
        <v>86.9</v>
      </c>
      <c r="FJ516">
        <v>134.9</v>
      </c>
    </row>
    <row r="517" spans="1:170" x14ac:dyDescent="0.25">
      <c r="A517" s="1">
        <v>32843</v>
      </c>
      <c r="E517">
        <v>121.8</v>
      </c>
      <c r="F517">
        <v>121.6</v>
      </c>
      <c r="G517">
        <v>121.8</v>
      </c>
      <c r="K517">
        <v>65.099999999999994</v>
      </c>
      <c r="O517">
        <v>124.2</v>
      </c>
      <c r="P517">
        <v>126.3</v>
      </c>
      <c r="Q517">
        <v>131.6</v>
      </c>
      <c r="R517">
        <v>119.1</v>
      </c>
      <c r="S517">
        <v>120.6</v>
      </c>
      <c r="T517">
        <v>122.1</v>
      </c>
      <c r="U517">
        <v>120</v>
      </c>
      <c r="CC517">
        <v>115.5</v>
      </c>
      <c r="CD517">
        <v>123.6</v>
      </c>
      <c r="CE517">
        <v>113.4</v>
      </c>
      <c r="CN517">
        <v>116.6</v>
      </c>
      <c r="CQ517">
        <v>110.2</v>
      </c>
      <c r="CU517">
        <v>114.1</v>
      </c>
      <c r="CV517">
        <v>124.7</v>
      </c>
      <c r="CW517">
        <v>110.3</v>
      </c>
      <c r="CX517">
        <v>105.2</v>
      </c>
      <c r="DF517">
        <v>112.2</v>
      </c>
      <c r="DG517">
        <v>117.5</v>
      </c>
      <c r="DI517">
        <v>116.5</v>
      </c>
      <c r="DJ517">
        <v>116.6</v>
      </c>
      <c r="DK517">
        <v>120.5</v>
      </c>
      <c r="DL517">
        <v>58.7</v>
      </c>
      <c r="DO517">
        <v>122.1</v>
      </c>
      <c r="DR517">
        <v>78</v>
      </c>
      <c r="DS517">
        <v>79.8</v>
      </c>
      <c r="DT517">
        <v>76.900000000000006</v>
      </c>
      <c r="DU517">
        <v>126.8</v>
      </c>
      <c r="DV517">
        <v>118.4</v>
      </c>
      <c r="DW517">
        <v>120.9</v>
      </c>
      <c r="DX517">
        <v>117.1</v>
      </c>
      <c r="DY517">
        <v>106.3</v>
      </c>
      <c r="DZ517">
        <v>118.7</v>
      </c>
      <c r="EA517">
        <v>105.1</v>
      </c>
      <c r="EB517">
        <v>114.6</v>
      </c>
      <c r="EC517">
        <v>94.5</v>
      </c>
      <c r="ED517">
        <v>98.2</v>
      </c>
      <c r="EE517">
        <v>92.1</v>
      </c>
      <c r="EF517">
        <v>144.4</v>
      </c>
      <c r="EG517">
        <v>19.899999999999999</v>
      </c>
      <c r="EI517">
        <v>24.7</v>
      </c>
      <c r="EY517">
        <v>112.1</v>
      </c>
      <c r="EZ517">
        <v>113.6</v>
      </c>
      <c r="FA517">
        <v>77.599999999999994</v>
      </c>
      <c r="FB517">
        <v>119.4</v>
      </c>
      <c r="FC517">
        <v>119.8</v>
      </c>
      <c r="FF517">
        <v>94</v>
      </c>
      <c r="FH517">
        <v>118.9</v>
      </c>
      <c r="FI517">
        <v>90.9</v>
      </c>
      <c r="FJ517">
        <v>132.80000000000001</v>
      </c>
      <c r="FM517">
        <v>100</v>
      </c>
      <c r="FN517">
        <v>100</v>
      </c>
    </row>
    <row r="518" spans="1:170" x14ac:dyDescent="0.25">
      <c r="A518" s="1">
        <v>32874</v>
      </c>
      <c r="E518">
        <v>124.2</v>
      </c>
      <c r="F518">
        <v>148.4</v>
      </c>
      <c r="G518">
        <v>122.3</v>
      </c>
      <c r="K518">
        <v>73.8</v>
      </c>
      <c r="O518">
        <v>124.5</v>
      </c>
      <c r="P518">
        <v>126.6</v>
      </c>
      <c r="Q518">
        <v>132.30000000000001</v>
      </c>
      <c r="R518">
        <v>118.7</v>
      </c>
      <c r="S518">
        <v>121</v>
      </c>
      <c r="T518">
        <v>122.5</v>
      </c>
      <c r="U518">
        <v>120.5</v>
      </c>
      <c r="CC518">
        <v>117.7</v>
      </c>
      <c r="CD518">
        <v>124.5</v>
      </c>
      <c r="CE518">
        <v>115.5</v>
      </c>
      <c r="CN518">
        <v>117.1</v>
      </c>
      <c r="CQ518">
        <v>111.6</v>
      </c>
      <c r="CU518">
        <v>116.9</v>
      </c>
      <c r="CV518">
        <v>125.8</v>
      </c>
      <c r="CW518">
        <v>113.3</v>
      </c>
      <c r="CX518">
        <v>109.5</v>
      </c>
      <c r="DF518">
        <v>113.7</v>
      </c>
      <c r="DG518">
        <v>117.7</v>
      </c>
      <c r="DI518">
        <v>116.2</v>
      </c>
      <c r="DJ518">
        <v>116.7</v>
      </c>
      <c r="DK518">
        <v>120.2</v>
      </c>
      <c r="DL518">
        <v>118.1</v>
      </c>
      <c r="DO518">
        <v>121.9</v>
      </c>
      <c r="DR518">
        <v>85.9</v>
      </c>
      <c r="DS518">
        <v>86.7</v>
      </c>
      <c r="DT518">
        <v>85.3</v>
      </c>
      <c r="DU518">
        <v>127.5</v>
      </c>
      <c r="DV518">
        <v>118.7</v>
      </c>
      <c r="DW518">
        <v>121.1</v>
      </c>
      <c r="DX518">
        <v>117.5</v>
      </c>
      <c r="DY518">
        <v>106.6</v>
      </c>
      <c r="DZ518">
        <v>119</v>
      </c>
      <c r="EA518">
        <v>106.7</v>
      </c>
      <c r="EB518">
        <v>114.6</v>
      </c>
      <c r="EC518">
        <v>97</v>
      </c>
      <c r="ED518">
        <v>101.2</v>
      </c>
      <c r="EE518">
        <v>96.2</v>
      </c>
      <c r="EF518">
        <v>143.9</v>
      </c>
      <c r="EG518">
        <v>84.4</v>
      </c>
      <c r="EH518">
        <v>82.7</v>
      </c>
      <c r="EI518">
        <v>86.5</v>
      </c>
      <c r="EY518">
        <v>113.7</v>
      </c>
      <c r="EZ518">
        <v>113.4</v>
      </c>
      <c r="FA518">
        <v>85.4</v>
      </c>
      <c r="FB518">
        <v>119.6</v>
      </c>
      <c r="FC518">
        <v>120</v>
      </c>
      <c r="FF518">
        <v>96.5</v>
      </c>
      <c r="FG518">
        <v>81.5</v>
      </c>
      <c r="FH518">
        <v>118.8</v>
      </c>
      <c r="FI518">
        <v>94.2</v>
      </c>
      <c r="FJ518">
        <v>132.69999999999999</v>
      </c>
      <c r="FM518">
        <v>101.3</v>
      </c>
      <c r="FN518">
        <v>100</v>
      </c>
    </row>
    <row r="519" spans="1:170" x14ac:dyDescent="0.25">
      <c r="A519" s="1">
        <v>32905</v>
      </c>
      <c r="E519">
        <v>124.9</v>
      </c>
      <c r="F519">
        <v>152.4</v>
      </c>
      <c r="G519">
        <v>122.8</v>
      </c>
      <c r="K519">
        <v>71</v>
      </c>
      <c r="O519">
        <v>124.9</v>
      </c>
      <c r="P519">
        <v>127</v>
      </c>
      <c r="Q519">
        <v>132.80000000000001</v>
      </c>
      <c r="R519">
        <v>119</v>
      </c>
      <c r="S519">
        <v>121.4</v>
      </c>
      <c r="T519">
        <v>122.9</v>
      </c>
      <c r="U519">
        <v>120.8</v>
      </c>
      <c r="CC519">
        <v>117.6</v>
      </c>
      <c r="CD519">
        <v>125</v>
      </c>
      <c r="CE519">
        <v>115.2</v>
      </c>
      <c r="CN519">
        <v>116.9</v>
      </c>
      <c r="CQ519">
        <v>111.1</v>
      </c>
      <c r="CU519">
        <v>116.7</v>
      </c>
      <c r="CV519">
        <v>126.4</v>
      </c>
      <c r="CW519">
        <v>112.7</v>
      </c>
      <c r="CX519">
        <v>108.5</v>
      </c>
      <c r="DF519">
        <v>112.8</v>
      </c>
      <c r="DG519">
        <v>117.5</v>
      </c>
      <c r="DI519">
        <v>115.7</v>
      </c>
      <c r="DJ519">
        <v>117</v>
      </c>
      <c r="DK519">
        <v>119</v>
      </c>
      <c r="DL519">
        <v>118.1</v>
      </c>
      <c r="DO519">
        <v>121.9</v>
      </c>
      <c r="DR519">
        <v>81.5</v>
      </c>
      <c r="DS519">
        <v>83.4</v>
      </c>
      <c r="DT519">
        <v>80.3</v>
      </c>
      <c r="DU519">
        <v>127.6</v>
      </c>
      <c r="DV519">
        <v>118.4</v>
      </c>
      <c r="DW519">
        <v>121.3</v>
      </c>
      <c r="DX519">
        <v>117</v>
      </c>
      <c r="DY519">
        <v>101.3</v>
      </c>
      <c r="DZ519">
        <v>119.2</v>
      </c>
      <c r="EA519">
        <v>106.8</v>
      </c>
      <c r="EB519">
        <v>114.6</v>
      </c>
      <c r="EC519">
        <v>97.2</v>
      </c>
      <c r="ED519">
        <v>101</v>
      </c>
      <c r="EE519">
        <v>96</v>
      </c>
      <c r="EF519">
        <v>144.30000000000001</v>
      </c>
      <c r="EG519">
        <v>85.8</v>
      </c>
      <c r="EH519">
        <v>84.2</v>
      </c>
      <c r="EI519">
        <v>87.6</v>
      </c>
      <c r="EY519">
        <v>112.9</v>
      </c>
      <c r="EZ519">
        <v>112.1</v>
      </c>
      <c r="FA519">
        <v>81.099999999999994</v>
      </c>
      <c r="FB519">
        <v>119.4</v>
      </c>
      <c r="FC519">
        <v>119.9</v>
      </c>
      <c r="FF519">
        <v>96.7</v>
      </c>
      <c r="FG519">
        <v>82.1</v>
      </c>
      <c r="FH519">
        <v>118.6</v>
      </c>
      <c r="FI519">
        <v>93.9</v>
      </c>
      <c r="FJ519">
        <v>131.6</v>
      </c>
      <c r="FM519">
        <v>106</v>
      </c>
      <c r="FN519">
        <v>100</v>
      </c>
    </row>
    <row r="520" spans="1:170" x14ac:dyDescent="0.25">
      <c r="A520" s="1">
        <v>32933</v>
      </c>
      <c r="E520">
        <v>124.5</v>
      </c>
      <c r="F520">
        <v>138.19999999999999</v>
      </c>
      <c r="G520">
        <v>123.4</v>
      </c>
      <c r="K520">
        <v>69.2</v>
      </c>
      <c r="O520">
        <v>125.3</v>
      </c>
      <c r="P520">
        <v>127.3</v>
      </c>
      <c r="Q520">
        <v>133.4</v>
      </c>
      <c r="R520">
        <v>119.1</v>
      </c>
      <c r="S520">
        <v>121.8</v>
      </c>
      <c r="T520">
        <v>123.4</v>
      </c>
      <c r="U520">
        <v>121.1</v>
      </c>
      <c r="CC520">
        <v>117.5</v>
      </c>
      <c r="CD520">
        <v>125.1</v>
      </c>
      <c r="CE520">
        <v>115.1</v>
      </c>
      <c r="CN520">
        <v>117.1</v>
      </c>
      <c r="CQ520">
        <v>111.4</v>
      </c>
      <c r="CU520">
        <v>116.3</v>
      </c>
      <c r="CV520">
        <v>126.4</v>
      </c>
      <c r="CW520">
        <v>112.4</v>
      </c>
      <c r="CX520">
        <v>108</v>
      </c>
      <c r="DF520">
        <v>112.9</v>
      </c>
      <c r="DG520">
        <v>117.8</v>
      </c>
      <c r="DI520">
        <v>116.3</v>
      </c>
      <c r="DJ520">
        <v>116.9</v>
      </c>
      <c r="DK520">
        <v>120</v>
      </c>
      <c r="DL520">
        <v>118.4</v>
      </c>
      <c r="DO520">
        <v>122.4</v>
      </c>
      <c r="DR520">
        <v>80.400000000000006</v>
      </c>
      <c r="DS520">
        <v>82.6</v>
      </c>
      <c r="DT520">
        <v>79.099999999999994</v>
      </c>
      <c r="DU520">
        <v>127.5</v>
      </c>
      <c r="DV520">
        <v>118.6</v>
      </c>
      <c r="DW520">
        <v>121.5</v>
      </c>
      <c r="DX520">
        <v>117.1</v>
      </c>
      <c r="DY520">
        <v>100.9</v>
      </c>
      <c r="DZ520">
        <v>119.4</v>
      </c>
      <c r="EA520">
        <v>105.1</v>
      </c>
      <c r="EB520">
        <v>114.1</v>
      </c>
      <c r="EC520">
        <v>94.8</v>
      </c>
      <c r="ED520">
        <v>97.7</v>
      </c>
      <c r="EE520">
        <v>92.5</v>
      </c>
      <c r="EF520">
        <v>145.30000000000001</v>
      </c>
      <c r="EG520">
        <v>85.6</v>
      </c>
      <c r="EH520">
        <v>83.9</v>
      </c>
      <c r="EI520">
        <v>87.5</v>
      </c>
      <c r="EY520">
        <v>112.9</v>
      </c>
      <c r="EZ520">
        <v>112</v>
      </c>
      <c r="FA520">
        <v>80.099999999999994</v>
      </c>
      <c r="FB520">
        <v>119.7</v>
      </c>
      <c r="FC520">
        <v>120.2</v>
      </c>
      <c r="FF520">
        <v>94.2</v>
      </c>
      <c r="FG520">
        <v>78.599999999999994</v>
      </c>
      <c r="FH520">
        <v>118.7</v>
      </c>
      <c r="FI520">
        <v>90.3</v>
      </c>
      <c r="FJ520">
        <v>133.9</v>
      </c>
      <c r="FM520">
        <v>108.5</v>
      </c>
      <c r="FN520">
        <v>100</v>
      </c>
    </row>
    <row r="521" spans="1:170" x14ac:dyDescent="0.25">
      <c r="A521" s="1">
        <v>32964</v>
      </c>
      <c r="E521">
        <v>123.3</v>
      </c>
      <c r="F521">
        <v>118.8</v>
      </c>
      <c r="G521">
        <v>123.6</v>
      </c>
      <c r="K521">
        <v>69.400000000000006</v>
      </c>
      <c r="O521">
        <v>125.5</v>
      </c>
      <c r="P521">
        <v>127.6</v>
      </c>
      <c r="Q521">
        <v>133.6</v>
      </c>
      <c r="R521">
        <v>119.4</v>
      </c>
      <c r="S521">
        <v>122.1</v>
      </c>
      <c r="T521">
        <v>123.8</v>
      </c>
      <c r="U521">
        <v>121.5</v>
      </c>
      <c r="CC521">
        <v>117.4</v>
      </c>
      <c r="CD521">
        <v>125</v>
      </c>
      <c r="CE521">
        <v>115.4</v>
      </c>
      <c r="CN521">
        <v>117.6</v>
      </c>
      <c r="CQ521">
        <v>111.7</v>
      </c>
      <c r="CU521">
        <v>116.1</v>
      </c>
      <c r="CV521">
        <v>126</v>
      </c>
      <c r="CW521">
        <v>112.6</v>
      </c>
      <c r="CX521">
        <v>108.2</v>
      </c>
      <c r="DF521">
        <v>113.1</v>
      </c>
      <c r="DG521">
        <v>118.1</v>
      </c>
      <c r="DI521">
        <v>117.4</v>
      </c>
      <c r="DJ521">
        <v>116.9</v>
      </c>
      <c r="DK521">
        <v>120.7</v>
      </c>
      <c r="DL521">
        <v>118.6</v>
      </c>
      <c r="DO521">
        <v>122.9</v>
      </c>
      <c r="DR521">
        <v>80.3</v>
      </c>
      <c r="DS521">
        <v>82.1</v>
      </c>
      <c r="DT521">
        <v>79.2</v>
      </c>
      <c r="DU521">
        <v>127.9</v>
      </c>
      <c r="DV521">
        <v>118.8</v>
      </c>
      <c r="DW521">
        <v>121.6</v>
      </c>
      <c r="DX521">
        <v>117.4</v>
      </c>
      <c r="DY521">
        <v>101.7</v>
      </c>
      <c r="DZ521">
        <v>119.6</v>
      </c>
      <c r="EA521">
        <v>102.7</v>
      </c>
      <c r="EB521">
        <v>114.3</v>
      </c>
      <c r="EC521">
        <v>91.1</v>
      </c>
      <c r="ED521">
        <v>92.5</v>
      </c>
      <c r="EE521">
        <v>87.2</v>
      </c>
      <c r="EF521">
        <v>145.80000000000001</v>
      </c>
      <c r="EG521">
        <v>85.4</v>
      </c>
      <c r="EH521">
        <v>83.5</v>
      </c>
      <c r="EI521">
        <v>87.4</v>
      </c>
      <c r="EY521">
        <v>113.1</v>
      </c>
      <c r="EZ521">
        <v>113.3</v>
      </c>
      <c r="FA521">
        <v>79.900000000000006</v>
      </c>
      <c r="FB521">
        <v>120</v>
      </c>
      <c r="FC521">
        <v>120.5</v>
      </c>
      <c r="FF521">
        <v>90.3</v>
      </c>
      <c r="FG521">
        <v>73.400000000000006</v>
      </c>
      <c r="FH521">
        <v>119.7</v>
      </c>
      <c r="FI521">
        <v>84.7</v>
      </c>
      <c r="FJ521">
        <v>137</v>
      </c>
      <c r="FM521">
        <v>108.1</v>
      </c>
      <c r="FN521">
        <v>100</v>
      </c>
    </row>
    <row r="522" spans="1:170" x14ac:dyDescent="0.25">
      <c r="A522" s="1">
        <v>32994</v>
      </c>
      <c r="E522">
        <v>123.8</v>
      </c>
      <c r="F522">
        <v>112.2</v>
      </c>
      <c r="G522">
        <v>124.6</v>
      </c>
      <c r="K522">
        <v>67.599999999999994</v>
      </c>
      <c r="O522">
        <v>126</v>
      </c>
      <c r="P522">
        <v>128.30000000000001</v>
      </c>
      <c r="Q522">
        <v>134.69999999999999</v>
      </c>
      <c r="R522">
        <v>119.5</v>
      </c>
      <c r="S522">
        <v>122.1</v>
      </c>
      <c r="T522">
        <v>124.1</v>
      </c>
      <c r="U522">
        <v>121.4</v>
      </c>
      <c r="CC522">
        <v>117.5</v>
      </c>
      <c r="CD522">
        <v>125.5</v>
      </c>
      <c r="CE522">
        <v>115.4</v>
      </c>
      <c r="CN522">
        <v>117.5</v>
      </c>
      <c r="CQ522">
        <v>111.8</v>
      </c>
      <c r="CU522">
        <v>116.3</v>
      </c>
      <c r="CV522">
        <v>126.7</v>
      </c>
      <c r="CW522">
        <v>112.5</v>
      </c>
      <c r="CX522">
        <v>108.1</v>
      </c>
      <c r="DF522">
        <v>113.1</v>
      </c>
      <c r="DG522">
        <v>118.3</v>
      </c>
      <c r="DI522">
        <v>119.8</v>
      </c>
      <c r="DJ522">
        <v>116.9</v>
      </c>
      <c r="DK522">
        <v>120.5</v>
      </c>
      <c r="DL522">
        <v>118.7</v>
      </c>
      <c r="DO522">
        <v>123</v>
      </c>
      <c r="DR522">
        <v>79</v>
      </c>
      <c r="DS522">
        <v>81</v>
      </c>
      <c r="DT522">
        <v>77.8</v>
      </c>
      <c r="DU522">
        <v>127.7</v>
      </c>
      <c r="DV522">
        <v>119.4</v>
      </c>
      <c r="DW522">
        <v>121.8</v>
      </c>
      <c r="DX522">
        <v>118.1</v>
      </c>
      <c r="DY522">
        <v>105.3</v>
      </c>
      <c r="DZ522">
        <v>119.9</v>
      </c>
      <c r="EA522">
        <v>103.1</v>
      </c>
      <c r="EB522">
        <v>113.4</v>
      </c>
      <c r="EC522">
        <v>92.3</v>
      </c>
      <c r="ED522">
        <v>94.5</v>
      </c>
      <c r="EE522">
        <v>89.2</v>
      </c>
      <c r="EF522">
        <v>146.4</v>
      </c>
      <c r="EG522">
        <v>84.5</v>
      </c>
      <c r="EH522">
        <v>82.4</v>
      </c>
      <c r="EI522">
        <v>86.9</v>
      </c>
      <c r="EY522">
        <v>113</v>
      </c>
      <c r="EZ522">
        <v>115.6</v>
      </c>
      <c r="FA522">
        <v>78.7</v>
      </c>
      <c r="FB522">
        <v>120.3</v>
      </c>
      <c r="FC522">
        <v>120.6</v>
      </c>
      <c r="FF522">
        <v>91.5</v>
      </c>
      <c r="FG522">
        <v>74.5</v>
      </c>
      <c r="FH522">
        <v>119.3</v>
      </c>
      <c r="FI522">
        <v>86.8</v>
      </c>
      <c r="FJ522">
        <v>138</v>
      </c>
      <c r="FM522">
        <v>108.6</v>
      </c>
      <c r="FN522">
        <v>100</v>
      </c>
    </row>
    <row r="523" spans="1:170" x14ac:dyDescent="0.25">
      <c r="A523" s="1">
        <v>33025</v>
      </c>
      <c r="E523">
        <v>123.6</v>
      </c>
      <c r="F523">
        <v>108.6</v>
      </c>
      <c r="G523">
        <v>124.7</v>
      </c>
      <c r="K523">
        <v>67.400000000000006</v>
      </c>
      <c r="O523">
        <v>126.4</v>
      </c>
      <c r="P523">
        <v>128.80000000000001</v>
      </c>
      <c r="Q523">
        <v>134.80000000000001</v>
      </c>
      <c r="R523">
        <v>120.5</v>
      </c>
      <c r="S523">
        <v>122.5</v>
      </c>
      <c r="T523">
        <v>124.3</v>
      </c>
      <c r="U523">
        <v>121.8</v>
      </c>
      <c r="CC523">
        <v>117.6</v>
      </c>
      <c r="CD523">
        <v>125.7</v>
      </c>
      <c r="CE523">
        <v>115.6</v>
      </c>
      <c r="CN523">
        <v>117.9</v>
      </c>
      <c r="CQ523">
        <v>112.2</v>
      </c>
      <c r="CU523">
        <v>116.3</v>
      </c>
      <c r="CV523">
        <v>126.9</v>
      </c>
      <c r="CW523">
        <v>112.8</v>
      </c>
      <c r="CX523">
        <v>108</v>
      </c>
      <c r="DF523">
        <v>112.9</v>
      </c>
      <c r="DG523">
        <v>118.3</v>
      </c>
      <c r="DI523">
        <v>120.2</v>
      </c>
      <c r="DJ523">
        <v>117</v>
      </c>
      <c r="DK523">
        <v>119.8</v>
      </c>
      <c r="DL523">
        <v>118.8</v>
      </c>
      <c r="DO523">
        <v>122.7</v>
      </c>
      <c r="DR523">
        <v>78.400000000000006</v>
      </c>
      <c r="DS523">
        <v>80.599999999999994</v>
      </c>
      <c r="DT523">
        <v>77.099999999999994</v>
      </c>
      <c r="DU523">
        <v>127.6</v>
      </c>
      <c r="DV523">
        <v>119.2</v>
      </c>
      <c r="DW523">
        <v>121.8</v>
      </c>
      <c r="DX523">
        <v>117.9</v>
      </c>
      <c r="DY523">
        <v>103.5</v>
      </c>
      <c r="DZ523">
        <v>119.9</v>
      </c>
      <c r="EA523">
        <v>100.6</v>
      </c>
      <c r="EB523">
        <v>113.5</v>
      </c>
      <c r="EC523">
        <v>88.2</v>
      </c>
      <c r="ED523">
        <v>88.9</v>
      </c>
      <c r="EE523">
        <v>83.4</v>
      </c>
      <c r="EF523">
        <v>146.5</v>
      </c>
      <c r="EG523">
        <v>84</v>
      </c>
      <c r="EH523">
        <v>81.900000000000006</v>
      </c>
      <c r="EI523">
        <v>86.5</v>
      </c>
      <c r="EY523">
        <v>112.8</v>
      </c>
      <c r="EZ523">
        <v>115.1</v>
      </c>
      <c r="FA523">
        <v>78.099999999999994</v>
      </c>
      <c r="FB523">
        <v>120.1</v>
      </c>
      <c r="FC523">
        <v>120.4</v>
      </c>
      <c r="FF523">
        <v>87.3</v>
      </c>
      <c r="FG523">
        <v>69.8</v>
      </c>
      <c r="FH523">
        <v>119.2</v>
      </c>
      <c r="FI523">
        <v>80.8</v>
      </c>
      <c r="FJ523">
        <v>137.30000000000001</v>
      </c>
      <c r="FM523">
        <v>107.9</v>
      </c>
      <c r="FN523">
        <v>100</v>
      </c>
    </row>
    <row r="524" spans="1:170" x14ac:dyDescent="0.25">
      <c r="A524" s="1">
        <v>33055</v>
      </c>
      <c r="E524">
        <v>124.5</v>
      </c>
      <c r="F524">
        <v>113.7</v>
      </c>
      <c r="G524">
        <v>125.2</v>
      </c>
      <c r="K524">
        <v>67</v>
      </c>
      <c r="O524">
        <v>126.6</v>
      </c>
      <c r="P524">
        <v>128.9</v>
      </c>
      <c r="Q524">
        <v>134.80000000000001</v>
      </c>
      <c r="R524">
        <v>120.7</v>
      </c>
      <c r="S524">
        <v>122.9</v>
      </c>
      <c r="T524">
        <v>124.6</v>
      </c>
      <c r="U524">
        <v>122.3</v>
      </c>
      <c r="CC524">
        <v>117.9</v>
      </c>
      <c r="CD524">
        <v>126.1</v>
      </c>
      <c r="CE524">
        <v>115.7</v>
      </c>
      <c r="CN524">
        <v>118.1</v>
      </c>
      <c r="CQ524">
        <v>112.4</v>
      </c>
      <c r="CU524">
        <v>116.6</v>
      </c>
      <c r="CV524">
        <v>127.3</v>
      </c>
      <c r="CW524">
        <v>112.7</v>
      </c>
      <c r="CX524">
        <v>107.9</v>
      </c>
      <c r="DF524">
        <v>112.8</v>
      </c>
      <c r="DG524">
        <v>118.4</v>
      </c>
      <c r="DI524">
        <v>119.6</v>
      </c>
      <c r="DJ524">
        <v>117</v>
      </c>
      <c r="DK524">
        <v>120.2</v>
      </c>
      <c r="DL524">
        <v>119</v>
      </c>
      <c r="DO524">
        <v>122.9</v>
      </c>
      <c r="DR524">
        <v>76.900000000000006</v>
      </c>
      <c r="DS524">
        <v>79.2</v>
      </c>
      <c r="DT524">
        <v>75.599999999999994</v>
      </c>
      <c r="DU524">
        <v>127.5</v>
      </c>
      <c r="DV524">
        <v>119.6</v>
      </c>
      <c r="DW524">
        <v>122</v>
      </c>
      <c r="DX524">
        <v>118.4</v>
      </c>
      <c r="DY524">
        <v>105.6</v>
      </c>
      <c r="DZ524">
        <v>120.1</v>
      </c>
      <c r="EA524">
        <v>101</v>
      </c>
      <c r="EB524">
        <v>114.4</v>
      </c>
      <c r="EC524">
        <v>88.3</v>
      </c>
      <c r="ED524">
        <v>87.7</v>
      </c>
      <c r="EE524">
        <v>82.2</v>
      </c>
      <c r="EF524">
        <v>147.30000000000001</v>
      </c>
      <c r="EG524">
        <v>87.1</v>
      </c>
      <c r="EH524">
        <v>85.6</v>
      </c>
      <c r="EI524">
        <v>89</v>
      </c>
      <c r="EY524">
        <v>112.7</v>
      </c>
      <c r="EZ524">
        <v>114.6</v>
      </c>
      <c r="FA524">
        <v>76.7</v>
      </c>
      <c r="FB524">
        <v>120.3</v>
      </c>
      <c r="FC524">
        <v>120.6</v>
      </c>
      <c r="FF524">
        <v>87.3</v>
      </c>
      <c r="FG524">
        <v>69.8</v>
      </c>
      <c r="FH524">
        <v>120.1</v>
      </c>
      <c r="FI524">
        <v>79.5</v>
      </c>
      <c r="FJ524">
        <v>138</v>
      </c>
      <c r="FM524">
        <v>108.8</v>
      </c>
      <c r="FN524">
        <v>100</v>
      </c>
    </row>
    <row r="525" spans="1:170" x14ac:dyDescent="0.25">
      <c r="A525" s="1">
        <v>33086</v>
      </c>
      <c r="E525">
        <v>124.7</v>
      </c>
      <c r="F525">
        <v>112.9</v>
      </c>
      <c r="G525">
        <v>125.5</v>
      </c>
      <c r="K525">
        <v>73.099999999999994</v>
      </c>
      <c r="O525">
        <v>127.1</v>
      </c>
      <c r="P525">
        <v>129.30000000000001</v>
      </c>
      <c r="Q525">
        <v>135.4</v>
      </c>
      <c r="R525">
        <v>120.8</v>
      </c>
      <c r="S525">
        <v>123.3</v>
      </c>
      <c r="T525">
        <v>124.9</v>
      </c>
      <c r="U525">
        <v>122.8</v>
      </c>
      <c r="CC525">
        <v>119.2</v>
      </c>
      <c r="CD525">
        <v>126.4</v>
      </c>
      <c r="CE525">
        <v>117.4</v>
      </c>
      <c r="CN525">
        <v>118.6</v>
      </c>
      <c r="CQ525">
        <v>113.5</v>
      </c>
      <c r="CU525">
        <v>118.2</v>
      </c>
      <c r="CV525">
        <v>127.6</v>
      </c>
      <c r="CW525">
        <v>115</v>
      </c>
      <c r="CX525">
        <v>111</v>
      </c>
      <c r="DF525">
        <v>114</v>
      </c>
      <c r="DG525">
        <v>118.6</v>
      </c>
      <c r="DI525">
        <v>119.5</v>
      </c>
      <c r="DJ525">
        <v>116.8</v>
      </c>
      <c r="DK525">
        <v>121.4</v>
      </c>
      <c r="DL525">
        <v>119.1</v>
      </c>
      <c r="DO525">
        <v>123</v>
      </c>
      <c r="DR525">
        <v>83.5</v>
      </c>
      <c r="DS525">
        <v>85.1</v>
      </c>
      <c r="DT525">
        <v>82.5</v>
      </c>
      <c r="DU525">
        <v>127.5</v>
      </c>
      <c r="DV525">
        <v>119.4</v>
      </c>
      <c r="DW525">
        <v>122.1</v>
      </c>
      <c r="DX525">
        <v>118.1</v>
      </c>
      <c r="DY525">
        <v>102.8</v>
      </c>
      <c r="DZ525">
        <v>120.3</v>
      </c>
      <c r="EA525">
        <v>110.5</v>
      </c>
      <c r="EB525">
        <v>113.1</v>
      </c>
      <c r="EC525">
        <v>103.9</v>
      </c>
      <c r="ED525">
        <v>111.9</v>
      </c>
      <c r="EE525">
        <v>107</v>
      </c>
      <c r="EF525">
        <v>146.9</v>
      </c>
      <c r="EG525">
        <v>82.2</v>
      </c>
      <c r="EH525">
        <v>79.900000000000006</v>
      </c>
      <c r="EI525">
        <v>84.9</v>
      </c>
      <c r="EY525">
        <v>114.1</v>
      </c>
      <c r="EZ525">
        <v>114.2</v>
      </c>
      <c r="FA525">
        <v>83.1</v>
      </c>
      <c r="FB525">
        <v>120.4</v>
      </c>
      <c r="FC525">
        <v>120.8</v>
      </c>
      <c r="FF525">
        <v>103.4</v>
      </c>
      <c r="FG525">
        <v>87.8</v>
      </c>
      <c r="FH525">
        <v>119.6</v>
      </c>
      <c r="FI525">
        <v>105</v>
      </c>
      <c r="FJ525">
        <v>140.1</v>
      </c>
      <c r="FM525">
        <v>108.5</v>
      </c>
      <c r="FN525">
        <v>100</v>
      </c>
    </row>
    <row r="526" spans="1:170" x14ac:dyDescent="0.25">
      <c r="A526" s="1">
        <v>33117</v>
      </c>
      <c r="E526">
        <v>124.3</v>
      </c>
      <c r="F526">
        <v>109.6</v>
      </c>
      <c r="G526">
        <v>125.3</v>
      </c>
      <c r="K526">
        <v>80.3</v>
      </c>
      <c r="O526">
        <v>127.7</v>
      </c>
      <c r="P526">
        <v>130.1</v>
      </c>
      <c r="Q526">
        <v>136</v>
      </c>
      <c r="R526">
        <v>121.9</v>
      </c>
      <c r="S526">
        <v>123.8</v>
      </c>
      <c r="T526">
        <v>125.3</v>
      </c>
      <c r="U526">
        <v>123.2</v>
      </c>
      <c r="CC526">
        <v>120.7</v>
      </c>
      <c r="CD526">
        <v>126.8</v>
      </c>
      <c r="CE526">
        <v>119.5</v>
      </c>
      <c r="CN526">
        <v>119.2</v>
      </c>
      <c r="CQ526">
        <v>114.6</v>
      </c>
      <c r="CU526">
        <v>120</v>
      </c>
      <c r="CV526">
        <v>127.9</v>
      </c>
      <c r="CW526">
        <v>117.9</v>
      </c>
      <c r="CX526">
        <v>114.5</v>
      </c>
      <c r="DF526">
        <v>115.8</v>
      </c>
      <c r="DG526">
        <v>119.3</v>
      </c>
      <c r="DI526">
        <v>118.5</v>
      </c>
      <c r="DJ526">
        <v>118.5</v>
      </c>
      <c r="DK526">
        <v>122</v>
      </c>
      <c r="DL526">
        <v>119.4</v>
      </c>
      <c r="DO526">
        <v>123.4</v>
      </c>
      <c r="DR526">
        <v>90.9</v>
      </c>
      <c r="DS526">
        <v>91.4</v>
      </c>
      <c r="DT526">
        <v>90.6</v>
      </c>
      <c r="DU526">
        <v>127.4</v>
      </c>
      <c r="DV526">
        <v>119.8</v>
      </c>
      <c r="DW526">
        <v>122.5</v>
      </c>
      <c r="DX526">
        <v>118.4</v>
      </c>
      <c r="DY526">
        <v>102.8</v>
      </c>
      <c r="DZ526">
        <v>120.6</v>
      </c>
      <c r="EA526">
        <v>115.8</v>
      </c>
      <c r="EB526">
        <v>111.7</v>
      </c>
      <c r="EC526">
        <v>113.1</v>
      </c>
      <c r="ED526">
        <v>124.7</v>
      </c>
      <c r="EE526">
        <v>120.3</v>
      </c>
      <c r="EF526">
        <v>145.80000000000001</v>
      </c>
      <c r="EG526">
        <v>82.7</v>
      </c>
      <c r="EH526">
        <v>80.3</v>
      </c>
      <c r="EI526">
        <v>85.4</v>
      </c>
      <c r="EY526">
        <v>115.9</v>
      </c>
      <c r="EZ526">
        <v>113.2</v>
      </c>
      <c r="FA526">
        <v>90.5</v>
      </c>
      <c r="FB526">
        <v>120.9</v>
      </c>
      <c r="FC526">
        <v>121.5</v>
      </c>
      <c r="FF526">
        <v>112.9</v>
      </c>
      <c r="FG526">
        <v>98.8</v>
      </c>
      <c r="FH526">
        <v>118.6</v>
      </c>
      <c r="FI526">
        <v>118.6</v>
      </c>
      <c r="FJ526">
        <v>139.9</v>
      </c>
      <c r="FM526">
        <v>113.4</v>
      </c>
      <c r="FN526">
        <v>100</v>
      </c>
    </row>
    <row r="527" spans="1:170" x14ac:dyDescent="0.25">
      <c r="A527" s="1">
        <v>33147</v>
      </c>
      <c r="E527">
        <v>124.7</v>
      </c>
      <c r="F527">
        <v>116.4</v>
      </c>
      <c r="G527">
        <v>125.2</v>
      </c>
      <c r="K527">
        <v>86.3</v>
      </c>
      <c r="O527">
        <v>128</v>
      </c>
      <c r="P527">
        <v>130.30000000000001</v>
      </c>
      <c r="Q527">
        <v>136.69999999999999</v>
      </c>
      <c r="R527">
        <v>121.5</v>
      </c>
      <c r="S527">
        <v>124.1</v>
      </c>
      <c r="T527">
        <v>125.7</v>
      </c>
      <c r="U527">
        <v>123.5</v>
      </c>
      <c r="CC527">
        <v>121.9</v>
      </c>
      <c r="CD527">
        <v>127.1</v>
      </c>
      <c r="CE527">
        <v>121</v>
      </c>
      <c r="CN527">
        <v>119.9</v>
      </c>
      <c r="CQ527">
        <v>115.6</v>
      </c>
      <c r="CU527">
        <v>121.5</v>
      </c>
      <c r="CV527">
        <v>128.19999999999999</v>
      </c>
      <c r="CW527">
        <v>120</v>
      </c>
      <c r="CX527">
        <v>117.6</v>
      </c>
      <c r="DF527">
        <v>117.4</v>
      </c>
      <c r="DG527">
        <v>120</v>
      </c>
      <c r="DI527">
        <v>117.6</v>
      </c>
      <c r="DJ527">
        <v>120.2</v>
      </c>
      <c r="DK527">
        <v>122.5</v>
      </c>
      <c r="DL527">
        <v>119.6</v>
      </c>
      <c r="DO527">
        <v>123.5</v>
      </c>
      <c r="DR527">
        <v>97.7</v>
      </c>
      <c r="DS527">
        <v>97.9</v>
      </c>
      <c r="DT527">
        <v>97.6</v>
      </c>
      <c r="DU527">
        <v>127.7</v>
      </c>
      <c r="DV527">
        <v>120.1</v>
      </c>
      <c r="DW527">
        <v>122.9</v>
      </c>
      <c r="DX527">
        <v>118.7</v>
      </c>
      <c r="DY527">
        <v>102.9</v>
      </c>
      <c r="DZ527">
        <v>120.9</v>
      </c>
      <c r="EA527">
        <v>125.8</v>
      </c>
      <c r="EB527">
        <v>112.3</v>
      </c>
      <c r="EC527">
        <v>128.30000000000001</v>
      </c>
      <c r="ED527">
        <v>146.30000000000001</v>
      </c>
      <c r="EE527">
        <v>142.5</v>
      </c>
      <c r="EF527">
        <v>144.1</v>
      </c>
      <c r="EG527">
        <v>82.8</v>
      </c>
      <c r="EH527">
        <v>80.3</v>
      </c>
      <c r="EI527">
        <v>85.5</v>
      </c>
      <c r="EY527">
        <v>117.7</v>
      </c>
      <c r="EZ527">
        <v>113.1</v>
      </c>
      <c r="FA527">
        <v>97.3</v>
      </c>
      <c r="FB527">
        <v>121.5</v>
      </c>
      <c r="FC527">
        <v>122.1</v>
      </c>
      <c r="FF527">
        <v>128.5</v>
      </c>
      <c r="FG527">
        <v>117.4</v>
      </c>
      <c r="FH527">
        <v>118.6</v>
      </c>
      <c r="FI527">
        <v>141.4</v>
      </c>
      <c r="FJ527">
        <v>138.4</v>
      </c>
      <c r="FM527">
        <v>117.2</v>
      </c>
      <c r="FN527">
        <v>100</v>
      </c>
    </row>
    <row r="528" spans="1:170" x14ac:dyDescent="0.25">
      <c r="A528" s="1">
        <v>33178</v>
      </c>
      <c r="E528">
        <v>125.4</v>
      </c>
      <c r="F528">
        <v>126.3</v>
      </c>
      <c r="G528">
        <v>125.3</v>
      </c>
      <c r="K528">
        <v>87.4</v>
      </c>
      <c r="O528">
        <v>128.4</v>
      </c>
      <c r="P528">
        <v>130.80000000000001</v>
      </c>
      <c r="Q528">
        <v>137.19999999999999</v>
      </c>
      <c r="R528">
        <v>122</v>
      </c>
      <c r="S528">
        <v>124.5</v>
      </c>
      <c r="T528">
        <v>126.1</v>
      </c>
      <c r="U528">
        <v>123.9</v>
      </c>
      <c r="CC528">
        <v>122.6</v>
      </c>
      <c r="CD528">
        <v>127.6</v>
      </c>
      <c r="CE528">
        <v>121.6</v>
      </c>
      <c r="CN528">
        <v>119.9</v>
      </c>
      <c r="CQ528">
        <v>115.8</v>
      </c>
      <c r="CU528">
        <v>122.3</v>
      </c>
      <c r="CV528">
        <v>128.80000000000001</v>
      </c>
      <c r="CW528">
        <v>120.7</v>
      </c>
      <c r="CX528">
        <v>118.4</v>
      </c>
      <c r="DF528">
        <v>117.7</v>
      </c>
      <c r="DG528">
        <v>120.2</v>
      </c>
      <c r="DI528">
        <v>116.6</v>
      </c>
      <c r="DJ528">
        <v>121.4</v>
      </c>
      <c r="DK528">
        <v>121.6</v>
      </c>
      <c r="DL528">
        <v>119.9</v>
      </c>
      <c r="DO528">
        <v>123.6</v>
      </c>
      <c r="DR528">
        <v>98.2</v>
      </c>
      <c r="DS528">
        <v>99.7</v>
      </c>
      <c r="DT528">
        <v>97.3</v>
      </c>
      <c r="DU528">
        <v>128.1</v>
      </c>
      <c r="DV528">
        <v>120.3</v>
      </c>
      <c r="DW528">
        <v>123.3</v>
      </c>
      <c r="DX528">
        <v>118.7</v>
      </c>
      <c r="DY528">
        <v>100.1</v>
      </c>
      <c r="DZ528">
        <v>121.4</v>
      </c>
      <c r="EA528">
        <v>117.8</v>
      </c>
      <c r="EB528">
        <v>111.3</v>
      </c>
      <c r="EC528">
        <v>116.4</v>
      </c>
      <c r="ED528">
        <v>128.5</v>
      </c>
      <c r="EE528">
        <v>124.3</v>
      </c>
      <c r="EF528">
        <v>143.4</v>
      </c>
      <c r="EG528">
        <v>85</v>
      </c>
      <c r="EH528">
        <v>82.9</v>
      </c>
      <c r="EI528">
        <v>87.4</v>
      </c>
      <c r="EY528">
        <v>118</v>
      </c>
      <c r="EZ528">
        <v>111.7</v>
      </c>
      <c r="FA528">
        <v>97.9</v>
      </c>
      <c r="FB528">
        <v>121.6</v>
      </c>
      <c r="FC528">
        <v>122.3</v>
      </c>
      <c r="FF528">
        <v>116.3</v>
      </c>
      <c r="FG528">
        <v>103.9</v>
      </c>
      <c r="FH528">
        <v>117.1</v>
      </c>
      <c r="FI528">
        <v>122.7</v>
      </c>
      <c r="FJ528">
        <v>135.69999999999999</v>
      </c>
      <c r="FM528">
        <v>123.5</v>
      </c>
      <c r="FN528">
        <v>100</v>
      </c>
    </row>
    <row r="529" spans="1:170" x14ac:dyDescent="0.25">
      <c r="A529" s="1">
        <v>33208</v>
      </c>
      <c r="E529">
        <v>124.7</v>
      </c>
      <c r="F529">
        <v>118.1</v>
      </c>
      <c r="G529">
        <v>125.1</v>
      </c>
      <c r="K529">
        <v>84.5</v>
      </c>
      <c r="O529">
        <v>128.6</v>
      </c>
      <c r="P529">
        <v>130.9</v>
      </c>
      <c r="Q529">
        <v>137.1</v>
      </c>
      <c r="R529">
        <v>122.4</v>
      </c>
      <c r="S529">
        <v>124.8</v>
      </c>
      <c r="T529">
        <v>126.4</v>
      </c>
      <c r="U529">
        <v>124.2</v>
      </c>
      <c r="CC529">
        <v>122</v>
      </c>
      <c r="CD529">
        <v>127.6</v>
      </c>
      <c r="CE529">
        <v>121.1</v>
      </c>
      <c r="CN529">
        <v>119.9</v>
      </c>
      <c r="CQ529">
        <v>115.6</v>
      </c>
      <c r="CU529">
        <v>121.4</v>
      </c>
      <c r="CV529">
        <v>128.6</v>
      </c>
      <c r="CW529">
        <v>119.8</v>
      </c>
      <c r="CX529">
        <v>117</v>
      </c>
      <c r="DF529">
        <v>116.9</v>
      </c>
      <c r="DG529">
        <v>119.9</v>
      </c>
      <c r="DI529">
        <v>117.1</v>
      </c>
      <c r="DJ529">
        <v>120.9</v>
      </c>
      <c r="DK529">
        <v>120.3</v>
      </c>
      <c r="DL529">
        <v>120.1</v>
      </c>
      <c r="DO529">
        <v>123.7</v>
      </c>
      <c r="DR529">
        <v>94.3</v>
      </c>
      <c r="DS529">
        <v>95.2</v>
      </c>
      <c r="DT529">
        <v>93.8</v>
      </c>
      <c r="DU529">
        <v>128.1</v>
      </c>
      <c r="DV529">
        <v>120.5</v>
      </c>
      <c r="DW529">
        <v>123.5</v>
      </c>
      <c r="DX529">
        <v>118.9</v>
      </c>
      <c r="DY529">
        <v>100.2</v>
      </c>
      <c r="DZ529">
        <v>121.6</v>
      </c>
      <c r="EA529">
        <v>110.8</v>
      </c>
      <c r="EB529">
        <v>109.5</v>
      </c>
      <c r="EC529">
        <v>106.6</v>
      </c>
      <c r="ED529">
        <v>113.4</v>
      </c>
      <c r="EE529">
        <v>108.8</v>
      </c>
      <c r="EF529">
        <v>142.69999999999999</v>
      </c>
      <c r="EG529">
        <v>87.7</v>
      </c>
      <c r="EH529">
        <v>86.1</v>
      </c>
      <c r="EI529">
        <v>89.5</v>
      </c>
      <c r="EY529">
        <v>117.2</v>
      </c>
      <c r="EZ529">
        <v>112</v>
      </c>
      <c r="FA529">
        <v>94.1</v>
      </c>
      <c r="FB529">
        <v>121.5</v>
      </c>
      <c r="FC529">
        <v>122.1</v>
      </c>
      <c r="FF529">
        <v>106.2</v>
      </c>
      <c r="FG529">
        <v>92.7</v>
      </c>
      <c r="FH529">
        <v>115.3</v>
      </c>
      <c r="FI529">
        <v>106.8</v>
      </c>
      <c r="FJ529">
        <v>133.80000000000001</v>
      </c>
      <c r="FM529">
        <v>124.2</v>
      </c>
      <c r="FN529">
        <v>100</v>
      </c>
    </row>
    <row r="530" spans="1:170" x14ac:dyDescent="0.25">
      <c r="A530" s="1">
        <v>33239</v>
      </c>
      <c r="E530">
        <v>125</v>
      </c>
      <c r="F530">
        <v>123.5</v>
      </c>
      <c r="G530">
        <v>125.1</v>
      </c>
      <c r="K530">
        <v>84.8</v>
      </c>
      <c r="O530">
        <v>129.5</v>
      </c>
      <c r="P530">
        <v>131.80000000000001</v>
      </c>
      <c r="Q530">
        <v>138.19999999999999</v>
      </c>
      <c r="R530">
        <v>123</v>
      </c>
      <c r="S530">
        <v>125.6</v>
      </c>
      <c r="T530">
        <v>127.2</v>
      </c>
      <c r="U530">
        <v>125</v>
      </c>
      <c r="CC530">
        <v>122.6</v>
      </c>
      <c r="CD530">
        <v>128.30000000000001</v>
      </c>
      <c r="CE530">
        <v>121.8</v>
      </c>
      <c r="CN530">
        <v>119.7</v>
      </c>
      <c r="CQ530">
        <v>115.1</v>
      </c>
      <c r="CU530">
        <v>122</v>
      </c>
      <c r="CV530">
        <v>129.30000000000001</v>
      </c>
      <c r="CW530">
        <v>120.5</v>
      </c>
      <c r="CX530">
        <v>117.8</v>
      </c>
      <c r="DF530">
        <v>116.9</v>
      </c>
      <c r="DG530">
        <v>119.9</v>
      </c>
      <c r="DI530">
        <v>116.2</v>
      </c>
      <c r="DJ530">
        <v>120.8</v>
      </c>
      <c r="DK530">
        <v>120</v>
      </c>
      <c r="DL530">
        <v>120.5</v>
      </c>
      <c r="DO530">
        <v>124</v>
      </c>
      <c r="DR530">
        <v>93.7</v>
      </c>
      <c r="DS530">
        <v>96.1</v>
      </c>
      <c r="DT530">
        <v>92.1</v>
      </c>
      <c r="DU530">
        <v>129.19999999999999</v>
      </c>
      <c r="DV530">
        <v>120.9</v>
      </c>
      <c r="DW530">
        <v>124.2</v>
      </c>
      <c r="DX530">
        <v>119.1</v>
      </c>
      <c r="DY530">
        <v>98.6</v>
      </c>
      <c r="DZ530">
        <v>122.1</v>
      </c>
      <c r="EA530">
        <v>113.3</v>
      </c>
      <c r="EB530">
        <v>108.3</v>
      </c>
      <c r="EC530">
        <v>110.9</v>
      </c>
      <c r="ED530">
        <v>120.6</v>
      </c>
      <c r="EE530">
        <v>116.1</v>
      </c>
      <c r="EF530">
        <v>145.19999999999999</v>
      </c>
      <c r="EG530">
        <v>88.5</v>
      </c>
      <c r="EH530">
        <v>87.4</v>
      </c>
      <c r="EI530">
        <v>89.9</v>
      </c>
      <c r="EY530">
        <v>117.2</v>
      </c>
      <c r="EZ530">
        <v>110.8</v>
      </c>
      <c r="FA530">
        <v>93.5</v>
      </c>
      <c r="FB530">
        <v>121.7</v>
      </c>
      <c r="FC530">
        <v>122.4</v>
      </c>
      <c r="FF530">
        <v>110.6</v>
      </c>
      <c r="FG530">
        <v>97.6</v>
      </c>
      <c r="FH530">
        <v>114.6</v>
      </c>
      <c r="FI530">
        <v>114.2</v>
      </c>
      <c r="FJ530">
        <v>134.19999999999999</v>
      </c>
      <c r="FM530">
        <v>124.2</v>
      </c>
      <c r="FN530">
        <v>100</v>
      </c>
    </row>
    <row r="531" spans="1:170" x14ac:dyDescent="0.25">
      <c r="A531" s="1">
        <v>33270</v>
      </c>
      <c r="E531">
        <v>124.7</v>
      </c>
      <c r="F531">
        <v>118.3</v>
      </c>
      <c r="G531">
        <v>125.1</v>
      </c>
      <c r="K531">
        <v>80.599999999999994</v>
      </c>
      <c r="O531">
        <v>129.80000000000001</v>
      </c>
      <c r="P531">
        <v>132.30000000000001</v>
      </c>
      <c r="Q531">
        <v>138.69999999999999</v>
      </c>
      <c r="R531">
        <v>123.4</v>
      </c>
      <c r="S531">
        <v>125.8</v>
      </c>
      <c r="T531">
        <v>127.4</v>
      </c>
      <c r="U531">
        <v>125.2</v>
      </c>
      <c r="CC531">
        <v>121.8</v>
      </c>
      <c r="CD531">
        <v>128.4</v>
      </c>
      <c r="CE531">
        <v>120.8</v>
      </c>
      <c r="CN531">
        <v>119.8</v>
      </c>
      <c r="CQ531">
        <v>114.6</v>
      </c>
      <c r="CU531">
        <v>120.8</v>
      </c>
      <c r="CV531">
        <v>129.4</v>
      </c>
      <c r="CW531">
        <v>118.9</v>
      </c>
      <c r="CX531">
        <v>115.5</v>
      </c>
      <c r="DF531">
        <v>115.9</v>
      </c>
      <c r="DG531">
        <v>119.5</v>
      </c>
      <c r="DI531">
        <v>116.1</v>
      </c>
      <c r="DJ531">
        <v>120.1</v>
      </c>
      <c r="DK531">
        <v>119.1</v>
      </c>
      <c r="DL531">
        <v>120.8</v>
      </c>
      <c r="DO531">
        <v>123.8</v>
      </c>
      <c r="DR531">
        <v>89.8</v>
      </c>
      <c r="DS531">
        <v>92.3</v>
      </c>
      <c r="DT531">
        <v>88.1</v>
      </c>
      <c r="DU531">
        <v>129</v>
      </c>
      <c r="DV531">
        <v>121.1</v>
      </c>
      <c r="DW531">
        <v>124.4</v>
      </c>
      <c r="DX531">
        <v>119.4</v>
      </c>
      <c r="DY531">
        <v>99.3</v>
      </c>
      <c r="DZ531">
        <v>122.3</v>
      </c>
      <c r="EA531">
        <v>104.1</v>
      </c>
      <c r="EB531">
        <v>107.3</v>
      </c>
      <c r="EC531">
        <v>98</v>
      </c>
      <c r="ED531">
        <v>101.1</v>
      </c>
      <c r="EE531">
        <v>96</v>
      </c>
      <c r="EF531">
        <v>146</v>
      </c>
      <c r="EG531">
        <v>85.6</v>
      </c>
      <c r="EH531">
        <v>84.7</v>
      </c>
      <c r="EI531">
        <v>86.9</v>
      </c>
      <c r="EY531">
        <v>116.2</v>
      </c>
      <c r="EZ531">
        <v>111</v>
      </c>
      <c r="FA531">
        <v>89.6</v>
      </c>
      <c r="FB531">
        <v>121.5</v>
      </c>
      <c r="FC531">
        <v>122.1</v>
      </c>
      <c r="FF531">
        <v>97.2</v>
      </c>
      <c r="FG531">
        <v>83.1</v>
      </c>
      <c r="FH531">
        <v>113.7</v>
      </c>
      <c r="FI531">
        <v>93.4</v>
      </c>
      <c r="FJ531">
        <v>133.69999999999999</v>
      </c>
      <c r="FM531">
        <v>124.1</v>
      </c>
      <c r="FN531">
        <v>100</v>
      </c>
    </row>
    <row r="532" spans="1:170" x14ac:dyDescent="0.25">
      <c r="A532" s="1">
        <v>33298</v>
      </c>
      <c r="E532">
        <v>125</v>
      </c>
      <c r="F532">
        <v>124.4</v>
      </c>
      <c r="G532">
        <v>125</v>
      </c>
      <c r="K532">
        <v>77.8</v>
      </c>
      <c r="O532">
        <v>130.1</v>
      </c>
      <c r="P532">
        <v>132.6</v>
      </c>
      <c r="Q532">
        <v>139.1</v>
      </c>
      <c r="R532">
        <v>123.7</v>
      </c>
      <c r="S532">
        <v>126</v>
      </c>
      <c r="T532">
        <v>127.5</v>
      </c>
      <c r="U532">
        <v>125.4</v>
      </c>
      <c r="CC532">
        <v>121.3</v>
      </c>
      <c r="CD532">
        <v>128.69999999999999</v>
      </c>
      <c r="CE532">
        <v>120.1</v>
      </c>
      <c r="CN532">
        <v>119.7</v>
      </c>
      <c r="CQ532">
        <v>114.1</v>
      </c>
      <c r="CU532">
        <v>120.2</v>
      </c>
      <c r="CV532">
        <v>129.69999999999999</v>
      </c>
      <c r="CW532">
        <v>117.9</v>
      </c>
      <c r="CX532">
        <v>114</v>
      </c>
      <c r="DF532">
        <v>114.7</v>
      </c>
      <c r="DG532">
        <v>118.8</v>
      </c>
      <c r="DI532">
        <v>116.4</v>
      </c>
      <c r="DJ532">
        <v>118</v>
      </c>
      <c r="DK532">
        <v>118.6</v>
      </c>
      <c r="DL532">
        <v>120.9</v>
      </c>
      <c r="DO532">
        <v>123.9</v>
      </c>
      <c r="DR532">
        <v>85.1</v>
      </c>
      <c r="DS532">
        <v>87.8</v>
      </c>
      <c r="DT532">
        <v>83.3</v>
      </c>
      <c r="DU532">
        <v>128.80000000000001</v>
      </c>
      <c r="DV532">
        <v>121.2</v>
      </c>
      <c r="DW532">
        <v>124.5</v>
      </c>
      <c r="DX532">
        <v>119.6</v>
      </c>
      <c r="DY532">
        <v>100.7</v>
      </c>
      <c r="DZ532">
        <v>122.3</v>
      </c>
      <c r="EA532">
        <v>100.5</v>
      </c>
      <c r="EB532">
        <v>108</v>
      </c>
      <c r="EC532">
        <v>92.3</v>
      </c>
      <c r="ED532">
        <v>92.1</v>
      </c>
      <c r="EE532">
        <v>86.8</v>
      </c>
      <c r="EF532">
        <v>145.1</v>
      </c>
      <c r="EG532">
        <v>84.8</v>
      </c>
      <c r="EH532">
        <v>84.1</v>
      </c>
      <c r="EI532">
        <v>86.1</v>
      </c>
      <c r="EY532">
        <v>114.8</v>
      </c>
      <c r="EZ532">
        <v>111.7</v>
      </c>
      <c r="FA532">
        <v>84.9</v>
      </c>
      <c r="FB532">
        <v>121.1</v>
      </c>
      <c r="FC532">
        <v>121.7</v>
      </c>
      <c r="FF532">
        <v>91.4</v>
      </c>
      <c r="FG532">
        <v>77</v>
      </c>
      <c r="FH532">
        <v>113.7</v>
      </c>
      <c r="FI532">
        <v>84</v>
      </c>
      <c r="FJ532">
        <v>131.80000000000001</v>
      </c>
      <c r="FM532">
        <v>124</v>
      </c>
      <c r="FN532">
        <v>100</v>
      </c>
    </row>
    <row r="533" spans="1:170" x14ac:dyDescent="0.25">
      <c r="A533" s="1">
        <v>33329</v>
      </c>
      <c r="E533">
        <v>125.2</v>
      </c>
      <c r="F533">
        <v>128</v>
      </c>
      <c r="G533">
        <v>124.9</v>
      </c>
      <c r="K533">
        <v>77.2</v>
      </c>
      <c r="O533">
        <v>130.4</v>
      </c>
      <c r="P533">
        <v>133</v>
      </c>
      <c r="Q533">
        <v>139.69999999999999</v>
      </c>
      <c r="R533">
        <v>123.7</v>
      </c>
      <c r="S533">
        <v>126.1</v>
      </c>
      <c r="T533">
        <v>127.7</v>
      </c>
      <c r="U533">
        <v>125.4</v>
      </c>
      <c r="CC533">
        <v>121.3</v>
      </c>
      <c r="CD533">
        <v>128.9</v>
      </c>
      <c r="CE533">
        <v>120.1</v>
      </c>
      <c r="CN533">
        <v>119.8</v>
      </c>
      <c r="CQ533">
        <v>114.3</v>
      </c>
      <c r="CU533">
        <v>120.2</v>
      </c>
      <c r="CV533">
        <v>130</v>
      </c>
      <c r="CW533">
        <v>117.8</v>
      </c>
      <c r="CX533">
        <v>114</v>
      </c>
      <c r="DF533">
        <v>114.2</v>
      </c>
      <c r="DG533">
        <v>118.5</v>
      </c>
      <c r="DI533">
        <v>116</v>
      </c>
      <c r="DJ533">
        <v>117.3</v>
      </c>
      <c r="DK533">
        <v>118.1</v>
      </c>
      <c r="DL533">
        <v>121</v>
      </c>
      <c r="DO533">
        <v>124.2</v>
      </c>
      <c r="DR533">
        <v>83.7</v>
      </c>
      <c r="DS533">
        <v>87.1</v>
      </c>
      <c r="DT533">
        <v>81.5</v>
      </c>
      <c r="DU533">
        <v>128.4</v>
      </c>
      <c r="DV533">
        <v>121.3</v>
      </c>
      <c r="DW533">
        <v>124.4</v>
      </c>
      <c r="DX533">
        <v>119.7</v>
      </c>
      <c r="DY533">
        <v>101.1</v>
      </c>
      <c r="DZ533">
        <v>122.4</v>
      </c>
      <c r="EA533">
        <v>100.2</v>
      </c>
      <c r="EB533">
        <v>107.7</v>
      </c>
      <c r="EC533">
        <v>92</v>
      </c>
      <c r="ED533">
        <v>93.9</v>
      </c>
      <c r="EE533">
        <v>88.6</v>
      </c>
      <c r="EF533">
        <v>145.5</v>
      </c>
      <c r="EG533">
        <v>81.7</v>
      </c>
      <c r="EH533">
        <v>81.2</v>
      </c>
      <c r="EI533">
        <v>82.8</v>
      </c>
      <c r="EY533">
        <v>114.4</v>
      </c>
      <c r="EZ533">
        <v>111.5</v>
      </c>
      <c r="FA533">
        <v>83.6</v>
      </c>
      <c r="FB533">
        <v>120.9</v>
      </c>
      <c r="FC533">
        <v>121.5</v>
      </c>
      <c r="FF533">
        <v>91.1</v>
      </c>
      <c r="FG533">
        <v>76.7</v>
      </c>
      <c r="FH533">
        <v>113.4</v>
      </c>
      <c r="FI533">
        <v>85.9</v>
      </c>
      <c r="FJ533">
        <v>131.69999999999999</v>
      </c>
      <c r="FM533">
        <v>125.8</v>
      </c>
      <c r="FN533">
        <v>100</v>
      </c>
    </row>
    <row r="534" spans="1:170" x14ac:dyDescent="0.25">
      <c r="A534" s="1">
        <v>33359</v>
      </c>
      <c r="E534">
        <v>125.3</v>
      </c>
      <c r="F534">
        <v>137.4</v>
      </c>
      <c r="G534">
        <v>124.3</v>
      </c>
      <c r="K534">
        <v>77.599999999999994</v>
      </c>
      <c r="O534">
        <v>130.6</v>
      </c>
      <c r="P534">
        <v>133.19999999999999</v>
      </c>
      <c r="Q534">
        <v>140.30000000000001</v>
      </c>
      <c r="R534">
        <v>123.4</v>
      </c>
      <c r="S534">
        <v>126.5</v>
      </c>
      <c r="T534">
        <v>127.7</v>
      </c>
      <c r="U534">
        <v>126</v>
      </c>
      <c r="CC534">
        <v>121.6</v>
      </c>
      <c r="CD534">
        <v>129.19999999999999</v>
      </c>
      <c r="CE534">
        <v>120.4</v>
      </c>
      <c r="CN534">
        <v>119.5</v>
      </c>
      <c r="CQ534">
        <v>114.5</v>
      </c>
      <c r="CU534">
        <v>120.4</v>
      </c>
      <c r="CV534">
        <v>130.19999999999999</v>
      </c>
      <c r="CW534">
        <v>118.1</v>
      </c>
      <c r="CX534">
        <v>114.5</v>
      </c>
      <c r="DF534">
        <v>114.1</v>
      </c>
      <c r="DG534">
        <v>118</v>
      </c>
      <c r="DI534">
        <v>114.8</v>
      </c>
      <c r="DJ534">
        <v>116.4</v>
      </c>
      <c r="DK534">
        <v>117.4</v>
      </c>
      <c r="DL534">
        <v>121</v>
      </c>
      <c r="DO534">
        <v>124.4</v>
      </c>
      <c r="DR534">
        <v>84</v>
      </c>
      <c r="DS534">
        <v>87.6</v>
      </c>
      <c r="DT534">
        <v>81.7</v>
      </c>
      <c r="DU534">
        <v>128.1</v>
      </c>
      <c r="DV534">
        <v>121.3</v>
      </c>
      <c r="DW534">
        <v>124.4</v>
      </c>
      <c r="DX534">
        <v>119.7</v>
      </c>
      <c r="DY534">
        <v>100.2</v>
      </c>
      <c r="DZ534">
        <v>122.5</v>
      </c>
      <c r="EA534">
        <v>100.9</v>
      </c>
      <c r="EB534">
        <v>105.8</v>
      </c>
      <c r="EC534">
        <v>94</v>
      </c>
      <c r="ED534">
        <v>95.6</v>
      </c>
      <c r="EE534">
        <v>90.3</v>
      </c>
      <c r="EF534">
        <v>147.4</v>
      </c>
      <c r="EG534">
        <v>84</v>
      </c>
      <c r="EH534">
        <v>83.3</v>
      </c>
      <c r="EI534">
        <v>85.2</v>
      </c>
      <c r="EY534">
        <v>114.3</v>
      </c>
      <c r="EZ534">
        <v>110.4</v>
      </c>
      <c r="FA534">
        <v>83.8</v>
      </c>
      <c r="FB534">
        <v>120.7</v>
      </c>
      <c r="FC534">
        <v>121.3</v>
      </c>
      <c r="FF534">
        <v>93.2</v>
      </c>
      <c r="FG534">
        <v>79.2</v>
      </c>
      <c r="FH534">
        <v>111.7</v>
      </c>
      <c r="FI534">
        <v>87.5</v>
      </c>
      <c r="FJ534">
        <v>130.4</v>
      </c>
      <c r="FM534">
        <v>125.4</v>
      </c>
      <c r="FN534">
        <v>100</v>
      </c>
    </row>
    <row r="535" spans="1:170" x14ac:dyDescent="0.25">
      <c r="A535" s="1">
        <v>33390</v>
      </c>
      <c r="E535">
        <v>124.9</v>
      </c>
      <c r="F535">
        <v>131.1</v>
      </c>
      <c r="G535">
        <v>124.3</v>
      </c>
      <c r="K535">
        <v>76.8</v>
      </c>
      <c r="O535">
        <v>130.69999999999999</v>
      </c>
      <c r="P535">
        <v>133.19999999999999</v>
      </c>
      <c r="Q535">
        <v>140.4</v>
      </c>
      <c r="R535">
        <v>123.4</v>
      </c>
      <c r="S535">
        <v>126.6</v>
      </c>
      <c r="T535">
        <v>127.9</v>
      </c>
      <c r="U535">
        <v>126.1</v>
      </c>
      <c r="CC535">
        <v>121.4</v>
      </c>
      <c r="CD535">
        <v>129.1</v>
      </c>
      <c r="CE535">
        <v>120.3</v>
      </c>
      <c r="CN535">
        <v>119.6</v>
      </c>
      <c r="CQ535">
        <v>114.6</v>
      </c>
      <c r="CU535">
        <v>120.1</v>
      </c>
      <c r="CV535">
        <v>130</v>
      </c>
      <c r="CW535">
        <v>117.8</v>
      </c>
      <c r="CX535">
        <v>114.1</v>
      </c>
      <c r="DF535">
        <v>113.9</v>
      </c>
      <c r="DG535">
        <v>117.8</v>
      </c>
      <c r="DI535">
        <v>114.7</v>
      </c>
      <c r="DJ535">
        <v>115.9</v>
      </c>
      <c r="DK535">
        <v>117.1</v>
      </c>
      <c r="DL535">
        <v>121</v>
      </c>
      <c r="DO535">
        <v>125.1</v>
      </c>
      <c r="DR535">
        <v>83.4</v>
      </c>
      <c r="DS535">
        <v>86.3</v>
      </c>
      <c r="DT535">
        <v>81.5</v>
      </c>
      <c r="DU535">
        <v>127.7</v>
      </c>
      <c r="DV535">
        <v>121.4</v>
      </c>
      <c r="DW535">
        <v>124.5</v>
      </c>
      <c r="DX535">
        <v>119.9</v>
      </c>
      <c r="DY535">
        <v>100.5</v>
      </c>
      <c r="DZ535">
        <v>122.7</v>
      </c>
      <c r="EA535">
        <v>99.2</v>
      </c>
      <c r="EB535">
        <v>105.9</v>
      </c>
      <c r="EC535">
        <v>91.3</v>
      </c>
      <c r="ED535">
        <v>92.2</v>
      </c>
      <c r="EE535">
        <v>86.8</v>
      </c>
      <c r="EF535">
        <v>147.19999999999999</v>
      </c>
      <c r="EG535">
        <v>82.5</v>
      </c>
      <c r="EH535">
        <v>82.1</v>
      </c>
      <c r="EI535">
        <v>83.7</v>
      </c>
      <c r="EY535">
        <v>114.1</v>
      </c>
      <c r="EZ535">
        <v>110.5</v>
      </c>
      <c r="FA535">
        <v>83.2</v>
      </c>
      <c r="FB535">
        <v>120.7</v>
      </c>
      <c r="FC535">
        <v>121.3</v>
      </c>
      <c r="FF535">
        <v>90.5</v>
      </c>
      <c r="FG535">
        <v>77.099999999999994</v>
      </c>
      <c r="FH535">
        <v>110.7</v>
      </c>
      <c r="FI535">
        <v>84.2</v>
      </c>
      <c r="FJ535">
        <v>126.1</v>
      </c>
      <c r="FM535">
        <v>125.5</v>
      </c>
      <c r="FN535">
        <v>100</v>
      </c>
    </row>
    <row r="536" spans="1:170" x14ac:dyDescent="0.25">
      <c r="A536" s="1">
        <v>33420</v>
      </c>
      <c r="E536">
        <v>124.3</v>
      </c>
      <c r="F536">
        <v>122.6</v>
      </c>
      <c r="G536">
        <v>124.4</v>
      </c>
      <c r="K536">
        <v>75.5</v>
      </c>
      <c r="O536">
        <v>131</v>
      </c>
      <c r="P536">
        <v>133.6</v>
      </c>
      <c r="Q536">
        <v>140.9</v>
      </c>
      <c r="R536">
        <v>123.4</v>
      </c>
      <c r="S536">
        <v>126.7</v>
      </c>
      <c r="T536">
        <v>127.7</v>
      </c>
      <c r="U536">
        <v>126.3</v>
      </c>
      <c r="CC536">
        <v>121.1</v>
      </c>
      <c r="CD536">
        <v>129.1</v>
      </c>
      <c r="CE536">
        <v>120</v>
      </c>
      <c r="CN536">
        <v>119</v>
      </c>
      <c r="CQ536">
        <v>114.5</v>
      </c>
      <c r="CU536">
        <v>119.6</v>
      </c>
      <c r="CV536">
        <v>130</v>
      </c>
      <c r="CW536">
        <v>117.4</v>
      </c>
      <c r="CX536">
        <v>113.5</v>
      </c>
      <c r="DF536">
        <v>113.6</v>
      </c>
      <c r="DG536">
        <v>117.4</v>
      </c>
      <c r="DI536">
        <v>114.4</v>
      </c>
      <c r="DJ536">
        <v>115.2</v>
      </c>
      <c r="DK536">
        <v>116.7</v>
      </c>
      <c r="DL536">
        <v>121.1</v>
      </c>
      <c r="DO536">
        <v>125.3</v>
      </c>
      <c r="DR536">
        <v>82.5</v>
      </c>
      <c r="DS536">
        <v>85.6</v>
      </c>
      <c r="DT536">
        <v>80.5</v>
      </c>
      <c r="DU536">
        <v>127.9</v>
      </c>
      <c r="DV536">
        <v>121.2</v>
      </c>
      <c r="DW536">
        <v>124.3</v>
      </c>
      <c r="DX536">
        <v>119.6</v>
      </c>
      <c r="DY536">
        <v>98.4</v>
      </c>
      <c r="DZ536">
        <v>122.6</v>
      </c>
      <c r="EA536">
        <v>99.4</v>
      </c>
      <c r="EB536">
        <v>104.7</v>
      </c>
      <c r="EC536">
        <v>92.3</v>
      </c>
      <c r="ED536">
        <v>94.6</v>
      </c>
      <c r="EE536">
        <v>89.3</v>
      </c>
      <c r="EF536">
        <v>147.69999999999999</v>
      </c>
      <c r="EG536">
        <v>81.400000000000006</v>
      </c>
      <c r="EH536">
        <v>81</v>
      </c>
      <c r="EI536">
        <v>82.5</v>
      </c>
      <c r="EY536">
        <v>113.8</v>
      </c>
      <c r="EZ536">
        <v>109.6</v>
      </c>
      <c r="FA536">
        <v>82.3</v>
      </c>
      <c r="FB536">
        <v>120.4</v>
      </c>
      <c r="FC536">
        <v>121.1</v>
      </c>
      <c r="FF536">
        <v>91.6</v>
      </c>
      <c r="FG536">
        <v>78.3</v>
      </c>
      <c r="FH536">
        <v>109.7</v>
      </c>
      <c r="FI536">
        <v>86.8</v>
      </c>
      <c r="FJ536">
        <v>125.4</v>
      </c>
      <c r="FM536">
        <v>125.1</v>
      </c>
      <c r="FN536">
        <v>100</v>
      </c>
    </row>
    <row r="537" spans="1:170" x14ac:dyDescent="0.25">
      <c r="A537" s="1">
        <v>33451</v>
      </c>
      <c r="E537">
        <v>123</v>
      </c>
      <c r="F537">
        <v>112.2</v>
      </c>
      <c r="G537">
        <v>123.8</v>
      </c>
      <c r="K537">
        <v>76.8</v>
      </c>
      <c r="O537">
        <v>131.30000000000001</v>
      </c>
      <c r="P537">
        <v>134</v>
      </c>
      <c r="Q537">
        <v>141.6</v>
      </c>
      <c r="R537">
        <v>123.6</v>
      </c>
      <c r="S537">
        <v>126.8</v>
      </c>
      <c r="T537">
        <v>127.7</v>
      </c>
      <c r="U537">
        <v>126.4</v>
      </c>
      <c r="CC537">
        <v>121.3</v>
      </c>
      <c r="CD537">
        <v>129</v>
      </c>
      <c r="CE537">
        <v>120.7</v>
      </c>
      <c r="CN537">
        <v>119.8</v>
      </c>
      <c r="CQ537">
        <v>115</v>
      </c>
      <c r="CU537">
        <v>119.9</v>
      </c>
      <c r="CV537">
        <v>129.80000000000001</v>
      </c>
      <c r="CW537">
        <v>118.3</v>
      </c>
      <c r="CX537">
        <v>114.7</v>
      </c>
      <c r="DF537">
        <v>113.8</v>
      </c>
      <c r="DG537">
        <v>117.3</v>
      </c>
      <c r="DI537">
        <v>114.5</v>
      </c>
      <c r="DJ537">
        <v>115.2</v>
      </c>
      <c r="DK537">
        <v>115.9</v>
      </c>
      <c r="DL537">
        <v>121.2</v>
      </c>
      <c r="DO537">
        <v>124.7</v>
      </c>
      <c r="DR537">
        <v>83.7</v>
      </c>
      <c r="DS537">
        <v>86.4</v>
      </c>
      <c r="DT537">
        <v>82</v>
      </c>
      <c r="DU537">
        <v>127.4</v>
      </c>
      <c r="DV537">
        <v>121.6</v>
      </c>
      <c r="DW537">
        <v>124.3</v>
      </c>
      <c r="DX537">
        <v>120.2</v>
      </c>
      <c r="DY537">
        <v>102.7</v>
      </c>
      <c r="DZ537">
        <v>122.7</v>
      </c>
      <c r="EA537">
        <v>99.1</v>
      </c>
      <c r="EB537">
        <v>102.7</v>
      </c>
      <c r="EC537">
        <v>93</v>
      </c>
      <c r="ED537">
        <v>95.5</v>
      </c>
      <c r="EE537">
        <v>90.1</v>
      </c>
      <c r="EF537">
        <v>149.1</v>
      </c>
      <c r="EG537">
        <v>81.8</v>
      </c>
      <c r="EH537">
        <v>81.3</v>
      </c>
      <c r="EI537">
        <v>83</v>
      </c>
      <c r="EY537">
        <v>113.9</v>
      </c>
      <c r="EZ537">
        <v>111</v>
      </c>
      <c r="FA537">
        <v>83.5</v>
      </c>
      <c r="FB537">
        <v>120.4</v>
      </c>
      <c r="FC537">
        <v>121</v>
      </c>
      <c r="FF537">
        <v>92.5</v>
      </c>
      <c r="FG537">
        <v>79</v>
      </c>
      <c r="FH537">
        <v>108.2</v>
      </c>
      <c r="FI537">
        <v>88</v>
      </c>
      <c r="FJ537">
        <v>125.8</v>
      </c>
      <c r="FM537">
        <v>125.1</v>
      </c>
      <c r="FN537">
        <v>100</v>
      </c>
    </row>
    <row r="538" spans="1:170" x14ac:dyDescent="0.25">
      <c r="A538" s="1">
        <v>33482</v>
      </c>
      <c r="E538">
        <v>122.8</v>
      </c>
      <c r="F538">
        <v>109.3</v>
      </c>
      <c r="G538">
        <v>123.8</v>
      </c>
      <c r="K538">
        <v>76.900000000000006</v>
      </c>
      <c r="O538">
        <v>131.80000000000001</v>
      </c>
      <c r="P538">
        <v>134.6</v>
      </c>
      <c r="Q538">
        <v>142.19999999999999</v>
      </c>
      <c r="R538">
        <v>124.2</v>
      </c>
      <c r="S538">
        <v>127.2</v>
      </c>
      <c r="T538">
        <v>128</v>
      </c>
      <c r="U538">
        <v>126.8</v>
      </c>
      <c r="CC538">
        <v>121.5</v>
      </c>
      <c r="CD538">
        <v>129.30000000000001</v>
      </c>
      <c r="CE538">
        <v>121</v>
      </c>
      <c r="CN538">
        <v>119.9</v>
      </c>
      <c r="CQ538">
        <v>114.8</v>
      </c>
      <c r="CU538">
        <v>120.1</v>
      </c>
      <c r="CV538">
        <v>130</v>
      </c>
      <c r="CW538">
        <v>118.7</v>
      </c>
      <c r="CX538">
        <v>115</v>
      </c>
      <c r="DF538">
        <v>114</v>
      </c>
      <c r="DG538">
        <v>117.3</v>
      </c>
      <c r="DI538">
        <v>114.5</v>
      </c>
      <c r="DJ538">
        <v>115.3</v>
      </c>
      <c r="DK538">
        <v>116</v>
      </c>
      <c r="DL538">
        <v>121.2</v>
      </c>
      <c r="DO538">
        <v>124.8</v>
      </c>
      <c r="DR538">
        <v>84.7</v>
      </c>
      <c r="DS538">
        <v>88</v>
      </c>
      <c r="DT538">
        <v>82.5</v>
      </c>
      <c r="DU538">
        <v>127.3</v>
      </c>
      <c r="DV538">
        <v>121.7</v>
      </c>
      <c r="DW538">
        <v>124.4</v>
      </c>
      <c r="DX538">
        <v>120.3</v>
      </c>
      <c r="DY538">
        <v>103.8</v>
      </c>
      <c r="DZ538">
        <v>122.7</v>
      </c>
      <c r="EA538">
        <v>98.4</v>
      </c>
      <c r="EB538">
        <v>104.1</v>
      </c>
      <c r="EC538">
        <v>91.2</v>
      </c>
      <c r="ED538">
        <v>95.4</v>
      </c>
      <c r="EE538">
        <v>90.1</v>
      </c>
      <c r="EF538">
        <v>148.6</v>
      </c>
      <c r="EG538">
        <v>77.8</v>
      </c>
      <c r="EH538">
        <v>77.7</v>
      </c>
      <c r="EI538">
        <v>78.8</v>
      </c>
      <c r="EY538">
        <v>114.2</v>
      </c>
      <c r="EZ538">
        <v>111.4</v>
      </c>
      <c r="FA538">
        <v>84.4</v>
      </c>
      <c r="FB538">
        <v>120.4</v>
      </c>
      <c r="FC538">
        <v>121</v>
      </c>
      <c r="FF538">
        <v>90.5</v>
      </c>
      <c r="FG538">
        <v>77</v>
      </c>
      <c r="FH538">
        <v>109.2</v>
      </c>
      <c r="FI538">
        <v>87.7</v>
      </c>
      <c r="FJ538">
        <v>125.7</v>
      </c>
      <c r="FM538">
        <v>124.9</v>
      </c>
      <c r="FN538">
        <v>100</v>
      </c>
    </row>
    <row r="539" spans="1:170" x14ac:dyDescent="0.25">
      <c r="A539" s="1">
        <v>33512</v>
      </c>
      <c r="E539">
        <v>123.1</v>
      </c>
      <c r="F539">
        <v>103.9</v>
      </c>
      <c r="G539">
        <v>124.5</v>
      </c>
      <c r="K539">
        <v>77.099999999999994</v>
      </c>
      <c r="O539">
        <v>132.30000000000001</v>
      </c>
      <c r="P539">
        <v>135.19999999999999</v>
      </c>
      <c r="Q539">
        <v>142.69999999999999</v>
      </c>
      <c r="R539">
        <v>124.9</v>
      </c>
      <c r="S539">
        <v>127.6</v>
      </c>
      <c r="T539">
        <v>128.19999999999999</v>
      </c>
      <c r="U539">
        <v>127.3</v>
      </c>
      <c r="CC539">
        <v>121.9</v>
      </c>
      <c r="CD539">
        <v>129.69999999999999</v>
      </c>
      <c r="CE539">
        <v>121.5</v>
      </c>
      <c r="CN539">
        <v>119.9</v>
      </c>
      <c r="CQ539">
        <v>114.7</v>
      </c>
      <c r="CU539">
        <v>120.5</v>
      </c>
      <c r="CV539">
        <v>130.5</v>
      </c>
      <c r="CW539">
        <v>119.2</v>
      </c>
      <c r="CX539">
        <v>115.4</v>
      </c>
      <c r="DF539">
        <v>114</v>
      </c>
      <c r="DG539">
        <v>117.5</v>
      </c>
      <c r="DI539">
        <v>115.8</v>
      </c>
      <c r="DJ539">
        <v>115.3</v>
      </c>
      <c r="DK539">
        <v>116.2</v>
      </c>
      <c r="DL539">
        <v>121.3</v>
      </c>
      <c r="DO539">
        <v>124.6</v>
      </c>
      <c r="DR539">
        <v>84.1</v>
      </c>
      <c r="DS539">
        <v>87.9</v>
      </c>
      <c r="DT539">
        <v>81.599999999999994</v>
      </c>
      <c r="DU539">
        <v>127.7</v>
      </c>
      <c r="DV539">
        <v>121.6</v>
      </c>
      <c r="DW539">
        <v>124.4</v>
      </c>
      <c r="DX539">
        <v>120.2</v>
      </c>
      <c r="DY539">
        <v>103.2</v>
      </c>
      <c r="DZ539">
        <v>122.6</v>
      </c>
      <c r="EA539">
        <v>100.8</v>
      </c>
      <c r="EB539">
        <v>104.9</v>
      </c>
      <c r="EC539">
        <v>94.3</v>
      </c>
      <c r="ED539">
        <v>100.1</v>
      </c>
      <c r="EE539">
        <v>94.8</v>
      </c>
      <c r="EF539">
        <v>150</v>
      </c>
      <c r="EG539">
        <v>78.599999999999994</v>
      </c>
      <c r="EH539">
        <v>78.400000000000006</v>
      </c>
      <c r="EI539">
        <v>79.599999999999994</v>
      </c>
      <c r="EY539">
        <v>114.1</v>
      </c>
      <c r="EZ539">
        <v>112.1</v>
      </c>
      <c r="FA539">
        <v>83.8</v>
      </c>
      <c r="FB539">
        <v>120.5</v>
      </c>
      <c r="FC539">
        <v>121.1</v>
      </c>
      <c r="FF539">
        <v>93.8</v>
      </c>
      <c r="FG539">
        <v>80.599999999999994</v>
      </c>
      <c r="FH539">
        <v>109.8</v>
      </c>
      <c r="FI539">
        <v>92.7</v>
      </c>
      <c r="FJ539">
        <v>125.4</v>
      </c>
      <c r="FM539">
        <v>125.2</v>
      </c>
      <c r="FN539">
        <v>100</v>
      </c>
    </row>
    <row r="540" spans="1:170" x14ac:dyDescent="0.25">
      <c r="A540" s="1">
        <v>33543</v>
      </c>
      <c r="E540">
        <v>123.4</v>
      </c>
      <c r="F540">
        <v>114.4</v>
      </c>
      <c r="G540">
        <v>124</v>
      </c>
      <c r="K540">
        <v>78.3</v>
      </c>
      <c r="O540">
        <v>132.5</v>
      </c>
      <c r="P540">
        <v>135.30000000000001</v>
      </c>
      <c r="Q540">
        <v>142.9</v>
      </c>
      <c r="R540">
        <v>124.9</v>
      </c>
      <c r="S540">
        <v>127.8</v>
      </c>
      <c r="T540">
        <v>128.4</v>
      </c>
      <c r="U540">
        <v>127.5</v>
      </c>
      <c r="CC540">
        <v>122.4</v>
      </c>
      <c r="CD540">
        <v>129.9</v>
      </c>
      <c r="CE540">
        <v>122</v>
      </c>
      <c r="CN540">
        <v>120</v>
      </c>
      <c r="CQ540">
        <v>114.9</v>
      </c>
      <c r="CU540">
        <v>121</v>
      </c>
      <c r="CV540">
        <v>130.69999999999999</v>
      </c>
      <c r="CW540">
        <v>119.8</v>
      </c>
      <c r="CX540">
        <v>116.2</v>
      </c>
      <c r="DF540">
        <v>114.1</v>
      </c>
      <c r="DG540">
        <v>117.4</v>
      </c>
      <c r="DI540">
        <v>114.8</v>
      </c>
      <c r="DJ540">
        <v>115.3</v>
      </c>
      <c r="DK540">
        <v>116.1</v>
      </c>
      <c r="DL540">
        <v>121.3</v>
      </c>
      <c r="DO540">
        <v>124.5</v>
      </c>
      <c r="DR540">
        <v>84.7</v>
      </c>
      <c r="DS540">
        <v>87.4</v>
      </c>
      <c r="DT540">
        <v>83</v>
      </c>
      <c r="DU540">
        <v>127.9</v>
      </c>
      <c r="DV540">
        <v>121.8</v>
      </c>
      <c r="DW540">
        <v>124.5</v>
      </c>
      <c r="DX540">
        <v>120.4</v>
      </c>
      <c r="DY540">
        <v>104</v>
      </c>
      <c r="DZ540">
        <v>122.7</v>
      </c>
      <c r="EA540">
        <v>100.7</v>
      </c>
      <c r="EB540">
        <v>103.9</v>
      </c>
      <c r="EC540">
        <v>94.7</v>
      </c>
      <c r="ED540">
        <v>98.1</v>
      </c>
      <c r="EE540">
        <v>92.7</v>
      </c>
      <c r="EF540">
        <v>149.1</v>
      </c>
      <c r="EG540">
        <v>82.2</v>
      </c>
      <c r="EH540">
        <v>81.7</v>
      </c>
      <c r="EI540">
        <v>83.4</v>
      </c>
      <c r="EY540">
        <v>114.2</v>
      </c>
      <c r="EZ540">
        <v>111.7</v>
      </c>
      <c r="FA540">
        <v>84.4</v>
      </c>
      <c r="FB540">
        <v>120.5</v>
      </c>
      <c r="FC540">
        <v>121.1</v>
      </c>
      <c r="FF540">
        <v>94.2</v>
      </c>
      <c r="FG540">
        <v>81.2</v>
      </c>
      <c r="FH540">
        <v>108.8</v>
      </c>
      <c r="FI540">
        <v>90.6</v>
      </c>
      <c r="FJ540">
        <v>124.4</v>
      </c>
      <c r="FM540">
        <v>125.2</v>
      </c>
      <c r="FN540">
        <v>100</v>
      </c>
    </row>
    <row r="541" spans="1:170" x14ac:dyDescent="0.25">
      <c r="A541" s="1">
        <v>33573</v>
      </c>
      <c r="E541">
        <v>122.8</v>
      </c>
      <c r="F541">
        <v>104.6</v>
      </c>
      <c r="G541">
        <v>124.1</v>
      </c>
      <c r="K541">
        <v>78.099999999999994</v>
      </c>
      <c r="O541">
        <v>132.6</v>
      </c>
      <c r="P541">
        <v>135.4</v>
      </c>
      <c r="Q541">
        <v>143</v>
      </c>
      <c r="R541">
        <v>125</v>
      </c>
      <c r="S541">
        <v>128</v>
      </c>
      <c r="T541">
        <v>128.5</v>
      </c>
      <c r="U541">
        <v>127.8</v>
      </c>
      <c r="CC541">
        <v>122.3</v>
      </c>
      <c r="CD541">
        <v>129.80000000000001</v>
      </c>
      <c r="CE541">
        <v>122</v>
      </c>
      <c r="CN541">
        <v>120</v>
      </c>
      <c r="CQ541">
        <v>115.1</v>
      </c>
      <c r="CU541">
        <v>120.8</v>
      </c>
      <c r="CV541">
        <v>130.5</v>
      </c>
      <c r="CW541">
        <v>119.8</v>
      </c>
      <c r="CX541">
        <v>116.1</v>
      </c>
      <c r="DF541">
        <v>114</v>
      </c>
      <c r="DG541">
        <v>117.4</v>
      </c>
      <c r="DI541">
        <v>115.1</v>
      </c>
      <c r="DJ541">
        <v>115.1</v>
      </c>
      <c r="DK541">
        <v>115.8</v>
      </c>
      <c r="DL541">
        <v>121.4</v>
      </c>
      <c r="DO541">
        <v>124.6</v>
      </c>
      <c r="DR541">
        <v>84.7</v>
      </c>
      <c r="DS541">
        <v>88</v>
      </c>
      <c r="DT541">
        <v>82.5</v>
      </c>
      <c r="DU541">
        <v>127.9</v>
      </c>
      <c r="DV541">
        <v>121.8</v>
      </c>
      <c r="DW541">
        <v>124.6</v>
      </c>
      <c r="DX541">
        <v>120.4</v>
      </c>
      <c r="DY541">
        <v>103.4</v>
      </c>
      <c r="DZ541">
        <v>122.8</v>
      </c>
      <c r="EA541">
        <v>98.2</v>
      </c>
      <c r="EB541">
        <v>102.6</v>
      </c>
      <c r="EC541">
        <v>91.6</v>
      </c>
      <c r="ED541">
        <v>90.3</v>
      </c>
      <c r="EE541">
        <v>84.8</v>
      </c>
      <c r="EF541">
        <v>148.80000000000001</v>
      </c>
      <c r="EG541">
        <v>85.7</v>
      </c>
      <c r="EH541">
        <v>84.8</v>
      </c>
      <c r="EI541">
        <v>87.1</v>
      </c>
      <c r="EY541">
        <v>114.2</v>
      </c>
      <c r="EZ541">
        <v>111.7</v>
      </c>
      <c r="FA541">
        <v>84.3</v>
      </c>
      <c r="FB541">
        <v>120.5</v>
      </c>
      <c r="FC541">
        <v>121.1</v>
      </c>
      <c r="FF541">
        <v>91.1</v>
      </c>
      <c r="FG541">
        <v>78</v>
      </c>
      <c r="FH541">
        <v>107.6</v>
      </c>
      <c r="FI541">
        <v>82.5</v>
      </c>
      <c r="FJ541">
        <v>123.4</v>
      </c>
      <c r="FM541">
        <v>126.7</v>
      </c>
      <c r="FN541">
        <v>100</v>
      </c>
    </row>
    <row r="542" spans="1:170" x14ac:dyDescent="0.25">
      <c r="A542" s="1">
        <v>33604</v>
      </c>
      <c r="E542">
        <v>122.8</v>
      </c>
      <c r="F542">
        <v>109.6</v>
      </c>
      <c r="G542">
        <v>123.8</v>
      </c>
      <c r="K542">
        <v>75.8</v>
      </c>
      <c r="O542">
        <v>133</v>
      </c>
      <c r="P542">
        <v>135.9</v>
      </c>
      <c r="Q542">
        <v>143.69999999999999</v>
      </c>
      <c r="R542">
        <v>125.2</v>
      </c>
      <c r="S542">
        <v>128.19999999999999</v>
      </c>
      <c r="T542">
        <v>128.69999999999999</v>
      </c>
      <c r="U542">
        <v>128</v>
      </c>
      <c r="CC542">
        <v>122</v>
      </c>
      <c r="CD542">
        <v>130.1</v>
      </c>
      <c r="CE542">
        <v>121.6</v>
      </c>
      <c r="CN542">
        <v>120.3</v>
      </c>
      <c r="CQ542">
        <v>115.2</v>
      </c>
      <c r="CU542">
        <v>120.4</v>
      </c>
      <c r="CV542">
        <v>130.80000000000001</v>
      </c>
      <c r="CW542">
        <v>119.1</v>
      </c>
      <c r="CX542">
        <v>115.2</v>
      </c>
      <c r="DF542">
        <v>113.4</v>
      </c>
      <c r="DG542">
        <v>117.2</v>
      </c>
      <c r="DI542">
        <v>114.4</v>
      </c>
      <c r="DJ542">
        <v>114.8</v>
      </c>
      <c r="DK542">
        <v>115.4</v>
      </c>
      <c r="DL542">
        <v>121.5</v>
      </c>
      <c r="DO542">
        <v>124.9</v>
      </c>
      <c r="DR542">
        <v>81.5</v>
      </c>
      <c r="DS542">
        <v>85.4</v>
      </c>
      <c r="DT542">
        <v>78.900000000000006</v>
      </c>
      <c r="DU542">
        <v>127.7</v>
      </c>
      <c r="DV542">
        <v>122</v>
      </c>
      <c r="DW542">
        <v>124.9</v>
      </c>
      <c r="DX542">
        <v>120.5</v>
      </c>
      <c r="DY542">
        <v>102.9</v>
      </c>
      <c r="DZ542">
        <v>123</v>
      </c>
      <c r="EA542">
        <v>97.2</v>
      </c>
      <c r="EB542">
        <v>104.5</v>
      </c>
      <c r="EC542">
        <v>88.9</v>
      </c>
      <c r="ED542">
        <v>87.4</v>
      </c>
      <c r="EE542">
        <v>81.400000000000006</v>
      </c>
      <c r="EF542">
        <v>152.80000000000001</v>
      </c>
      <c r="EG542">
        <v>83.5</v>
      </c>
      <c r="EH542">
        <v>82.7</v>
      </c>
      <c r="EI542">
        <v>84.8</v>
      </c>
      <c r="EY542">
        <v>113.5</v>
      </c>
      <c r="EZ542">
        <v>111.1</v>
      </c>
      <c r="FA542">
        <v>81.3</v>
      </c>
      <c r="FB542">
        <v>120.4</v>
      </c>
      <c r="FC542">
        <v>121</v>
      </c>
      <c r="FF542">
        <v>88.4</v>
      </c>
      <c r="FG542">
        <v>74.400000000000006</v>
      </c>
      <c r="FH542">
        <v>108.9</v>
      </c>
      <c r="FI542">
        <v>79.2</v>
      </c>
      <c r="FJ542">
        <v>123.4</v>
      </c>
      <c r="FM542">
        <v>131</v>
      </c>
      <c r="FN542">
        <v>100</v>
      </c>
    </row>
    <row r="543" spans="1:170" x14ac:dyDescent="0.25">
      <c r="A543" s="1">
        <v>33635</v>
      </c>
      <c r="E543">
        <v>123.5</v>
      </c>
      <c r="F543">
        <v>118.1</v>
      </c>
      <c r="G543">
        <v>123.9</v>
      </c>
      <c r="K543">
        <v>76.5</v>
      </c>
      <c r="O543">
        <v>133.1</v>
      </c>
      <c r="P543">
        <v>136</v>
      </c>
      <c r="Q543">
        <v>144.1</v>
      </c>
      <c r="R543">
        <v>124.9</v>
      </c>
      <c r="S543">
        <v>128.30000000000001</v>
      </c>
      <c r="T543">
        <v>128.80000000000001</v>
      </c>
      <c r="U543">
        <v>128.1</v>
      </c>
      <c r="CC543">
        <v>122.3</v>
      </c>
      <c r="CD543">
        <v>130.4</v>
      </c>
      <c r="CE543">
        <v>121.9</v>
      </c>
      <c r="CN543">
        <v>120.7</v>
      </c>
      <c r="CQ543">
        <v>115.4</v>
      </c>
      <c r="CU543">
        <v>120.8</v>
      </c>
      <c r="CV543">
        <v>131.1</v>
      </c>
      <c r="CW543">
        <v>119.4</v>
      </c>
      <c r="CX543">
        <v>115.7</v>
      </c>
      <c r="DF543">
        <v>113.8</v>
      </c>
      <c r="DG543">
        <v>117.4</v>
      </c>
      <c r="DI543">
        <v>114.1</v>
      </c>
      <c r="DJ543">
        <v>114.6</v>
      </c>
      <c r="DK543">
        <v>116.6</v>
      </c>
      <c r="DL543">
        <v>121.5</v>
      </c>
      <c r="DO543">
        <v>125.8</v>
      </c>
      <c r="DR543">
        <v>82.6</v>
      </c>
      <c r="DS543">
        <v>85.8</v>
      </c>
      <c r="DT543">
        <v>80.599999999999994</v>
      </c>
      <c r="DU543">
        <v>127.9</v>
      </c>
      <c r="DV543">
        <v>122</v>
      </c>
      <c r="DW543">
        <v>124.9</v>
      </c>
      <c r="DX543">
        <v>120.6</v>
      </c>
      <c r="DY543">
        <v>103.2</v>
      </c>
      <c r="DZ543">
        <v>123</v>
      </c>
      <c r="EA543">
        <v>98.6</v>
      </c>
      <c r="EB543">
        <v>106.1</v>
      </c>
      <c r="EC543">
        <v>90.1</v>
      </c>
      <c r="ED543">
        <v>89.7</v>
      </c>
      <c r="EE543">
        <v>83.7</v>
      </c>
      <c r="EF543">
        <v>155.30000000000001</v>
      </c>
      <c r="EG543">
        <v>82.6</v>
      </c>
      <c r="EH543">
        <v>82</v>
      </c>
      <c r="EI543">
        <v>83.9</v>
      </c>
      <c r="EY543">
        <v>114</v>
      </c>
      <c r="EZ543">
        <v>111</v>
      </c>
      <c r="FA543">
        <v>82.4</v>
      </c>
      <c r="FB543">
        <v>120.7</v>
      </c>
      <c r="FC543">
        <v>121.3</v>
      </c>
      <c r="FF543">
        <v>89.7</v>
      </c>
      <c r="FG543">
        <v>75.5</v>
      </c>
      <c r="FH543">
        <v>110.5</v>
      </c>
      <c r="FI543">
        <v>81.599999999999994</v>
      </c>
      <c r="FJ543">
        <v>125.2</v>
      </c>
      <c r="FM543">
        <v>131.4</v>
      </c>
      <c r="FN543">
        <v>100</v>
      </c>
    </row>
    <row r="544" spans="1:170" x14ac:dyDescent="0.25">
      <c r="A544" s="1">
        <v>33664</v>
      </c>
      <c r="E544">
        <v>123.1</v>
      </c>
      <c r="F544">
        <v>115.5</v>
      </c>
      <c r="G544">
        <v>123.6</v>
      </c>
      <c r="K544">
        <v>76.2</v>
      </c>
      <c r="O544">
        <v>133.4</v>
      </c>
      <c r="P544">
        <v>136.4</v>
      </c>
      <c r="Q544">
        <v>144.4</v>
      </c>
      <c r="R544">
        <v>125.4</v>
      </c>
      <c r="S544">
        <v>128.6</v>
      </c>
      <c r="T544">
        <v>129</v>
      </c>
      <c r="U544">
        <v>128.4</v>
      </c>
      <c r="CC544">
        <v>122.4</v>
      </c>
      <c r="CD544">
        <v>130.5</v>
      </c>
      <c r="CE544">
        <v>122.1</v>
      </c>
      <c r="CN544">
        <v>120.9</v>
      </c>
      <c r="CQ544">
        <v>115.7</v>
      </c>
      <c r="CU544">
        <v>120.8</v>
      </c>
      <c r="CV544">
        <v>131.19999999999999</v>
      </c>
      <c r="CW544">
        <v>119.6</v>
      </c>
      <c r="CX544">
        <v>115.7</v>
      </c>
      <c r="DF544">
        <v>113.9</v>
      </c>
      <c r="DG544">
        <v>117.4</v>
      </c>
      <c r="DI544">
        <v>113.6</v>
      </c>
      <c r="DJ544">
        <v>114.4</v>
      </c>
      <c r="DK544">
        <v>117.1</v>
      </c>
      <c r="DL544">
        <v>121.7</v>
      </c>
      <c r="DO544">
        <v>126.5</v>
      </c>
      <c r="DR544">
        <v>82</v>
      </c>
      <c r="DS544">
        <v>85.1</v>
      </c>
      <c r="DT544">
        <v>79.900000000000006</v>
      </c>
      <c r="DU544">
        <v>127.8</v>
      </c>
      <c r="DV544">
        <v>122.3</v>
      </c>
      <c r="DW544">
        <v>125.1</v>
      </c>
      <c r="DX544">
        <v>120.8</v>
      </c>
      <c r="DY544">
        <v>103.8</v>
      </c>
      <c r="DZ544">
        <v>123.2</v>
      </c>
      <c r="EA544">
        <v>97.1</v>
      </c>
      <c r="EB544">
        <v>105.4</v>
      </c>
      <c r="EC544">
        <v>88.1</v>
      </c>
      <c r="ED544">
        <v>88.7</v>
      </c>
      <c r="EE544">
        <v>82.4</v>
      </c>
      <c r="EF544">
        <v>157.80000000000001</v>
      </c>
      <c r="EG544">
        <v>79.099999999999994</v>
      </c>
      <c r="EH544">
        <v>78.900000000000006</v>
      </c>
      <c r="EI544">
        <v>80.2</v>
      </c>
      <c r="EY544">
        <v>114</v>
      </c>
      <c r="EZ544">
        <v>110.8</v>
      </c>
      <c r="FA544">
        <v>81.8</v>
      </c>
      <c r="FB544">
        <v>120.9</v>
      </c>
      <c r="FC544">
        <v>121.5</v>
      </c>
      <c r="FF544">
        <v>87.5</v>
      </c>
      <c r="FG544">
        <v>72.2</v>
      </c>
      <c r="FH544">
        <v>110.7</v>
      </c>
      <c r="FI544">
        <v>80.2</v>
      </c>
      <c r="FJ544">
        <v>127.7</v>
      </c>
      <c r="FM544">
        <v>132.69999999999999</v>
      </c>
      <c r="FN544">
        <v>100</v>
      </c>
    </row>
    <row r="545" spans="1:170" x14ac:dyDescent="0.25">
      <c r="A545" s="1">
        <v>33695</v>
      </c>
      <c r="E545">
        <v>122.6</v>
      </c>
      <c r="F545">
        <v>104.8</v>
      </c>
      <c r="G545">
        <v>123.9</v>
      </c>
      <c r="K545">
        <v>76.400000000000006</v>
      </c>
      <c r="O545">
        <v>133.80000000000001</v>
      </c>
      <c r="P545">
        <v>136.80000000000001</v>
      </c>
      <c r="Q545">
        <v>145.1</v>
      </c>
      <c r="R545">
        <v>125.6</v>
      </c>
      <c r="S545">
        <v>129</v>
      </c>
      <c r="T545">
        <v>129.19999999999999</v>
      </c>
      <c r="U545">
        <v>128.80000000000001</v>
      </c>
      <c r="CC545">
        <v>122.5</v>
      </c>
      <c r="CD545">
        <v>130.69999999999999</v>
      </c>
      <c r="CE545">
        <v>122.4</v>
      </c>
      <c r="CN545">
        <v>120.8</v>
      </c>
      <c r="CQ545">
        <v>115.9</v>
      </c>
      <c r="CU545">
        <v>120.9</v>
      </c>
      <c r="CV545">
        <v>131.30000000000001</v>
      </c>
      <c r="CW545">
        <v>119.9</v>
      </c>
      <c r="CX545">
        <v>116.2</v>
      </c>
      <c r="DF545">
        <v>114.1</v>
      </c>
      <c r="DG545">
        <v>117.6</v>
      </c>
      <c r="DI545">
        <v>113.4</v>
      </c>
      <c r="DJ545">
        <v>114.7</v>
      </c>
      <c r="DK545">
        <v>117.1</v>
      </c>
      <c r="DL545">
        <v>121.8</v>
      </c>
      <c r="DO545">
        <v>126.6</v>
      </c>
      <c r="DR545">
        <v>82.5</v>
      </c>
      <c r="DS545">
        <v>85.4</v>
      </c>
      <c r="DT545">
        <v>80.599999999999994</v>
      </c>
      <c r="DU545">
        <v>127.8</v>
      </c>
      <c r="DV545">
        <v>122.4</v>
      </c>
      <c r="DW545">
        <v>125.3</v>
      </c>
      <c r="DX545">
        <v>120.8</v>
      </c>
      <c r="DY545">
        <v>102.8</v>
      </c>
      <c r="DZ545">
        <v>123.4</v>
      </c>
      <c r="EA545">
        <v>98.1</v>
      </c>
      <c r="EB545">
        <v>104.1</v>
      </c>
      <c r="EC545">
        <v>90.5</v>
      </c>
      <c r="ED545">
        <v>92.7</v>
      </c>
      <c r="EE545">
        <v>86.4</v>
      </c>
      <c r="EF545">
        <v>161.19999999999999</v>
      </c>
      <c r="EG545">
        <v>78.5</v>
      </c>
      <c r="EH545">
        <v>78.3</v>
      </c>
      <c r="EI545">
        <v>79.5</v>
      </c>
      <c r="EY545">
        <v>114.3</v>
      </c>
      <c r="EZ545">
        <v>110.4</v>
      </c>
      <c r="FA545">
        <v>82.3</v>
      </c>
      <c r="FB545">
        <v>121</v>
      </c>
      <c r="FC545">
        <v>121.7</v>
      </c>
      <c r="FF545">
        <v>90.2</v>
      </c>
      <c r="FG545">
        <v>75</v>
      </c>
      <c r="FH545">
        <v>110</v>
      </c>
      <c r="FI545">
        <v>84.6</v>
      </c>
      <c r="FJ545">
        <v>128.4</v>
      </c>
      <c r="FM545">
        <v>108.8</v>
      </c>
      <c r="FN545">
        <v>100</v>
      </c>
    </row>
    <row r="546" spans="1:170" x14ac:dyDescent="0.25">
      <c r="A546" s="1">
        <v>33725</v>
      </c>
      <c r="E546">
        <v>122.5</v>
      </c>
      <c r="F546">
        <v>98.5</v>
      </c>
      <c r="G546">
        <v>124.3</v>
      </c>
      <c r="K546">
        <v>77</v>
      </c>
      <c r="O546">
        <v>134.30000000000001</v>
      </c>
      <c r="P546">
        <v>137.6</v>
      </c>
      <c r="Q546">
        <v>146.4</v>
      </c>
      <c r="R546">
        <v>125.7</v>
      </c>
      <c r="S546">
        <v>129</v>
      </c>
      <c r="T546">
        <v>129.30000000000001</v>
      </c>
      <c r="U546">
        <v>128.9</v>
      </c>
      <c r="CC546">
        <v>122.9</v>
      </c>
      <c r="CD546">
        <v>131</v>
      </c>
      <c r="CE546">
        <v>123</v>
      </c>
      <c r="CN546">
        <v>121</v>
      </c>
      <c r="CQ546">
        <v>116.2</v>
      </c>
      <c r="CU546">
        <v>121.4</v>
      </c>
      <c r="CV546">
        <v>131.69999999999999</v>
      </c>
      <c r="CW546">
        <v>120.7</v>
      </c>
      <c r="CX546">
        <v>117.2</v>
      </c>
      <c r="DF546">
        <v>114.5</v>
      </c>
      <c r="DG546">
        <v>117.8</v>
      </c>
      <c r="DI546">
        <v>114.3</v>
      </c>
      <c r="DJ546">
        <v>115</v>
      </c>
      <c r="DK546">
        <v>117.2</v>
      </c>
      <c r="DL546">
        <v>121.9</v>
      </c>
      <c r="DO546">
        <v>126.6</v>
      </c>
      <c r="DR546">
        <v>83.9</v>
      </c>
      <c r="DS546">
        <v>86.3</v>
      </c>
      <c r="DT546">
        <v>82.3</v>
      </c>
      <c r="DU546">
        <v>127.7</v>
      </c>
      <c r="DV546">
        <v>122.6</v>
      </c>
      <c r="DW546">
        <v>125.6</v>
      </c>
      <c r="DX546">
        <v>121.1</v>
      </c>
      <c r="DY546">
        <v>103.9</v>
      </c>
      <c r="DZ546">
        <v>123.6</v>
      </c>
      <c r="EA546">
        <v>100.3</v>
      </c>
      <c r="EB546">
        <v>106.2</v>
      </c>
      <c r="EC546">
        <v>92.6</v>
      </c>
      <c r="ED546">
        <v>95.1</v>
      </c>
      <c r="EE546">
        <v>88.9</v>
      </c>
      <c r="EF546">
        <v>161.9</v>
      </c>
      <c r="EG546">
        <v>79.8</v>
      </c>
      <c r="EH546">
        <v>79.5</v>
      </c>
      <c r="EI546">
        <v>80.8</v>
      </c>
      <c r="EY546">
        <v>114.6</v>
      </c>
      <c r="EZ546">
        <v>111.3</v>
      </c>
      <c r="FA546">
        <v>83.7</v>
      </c>
      <c r="FB546">
        <v>121.2</v>
      </c>
      <c r="FC546">
        <v>121.8</v>
      </c>
      <c r="FF546">
        <v>92.3</v>
      </c>
      <c r="FG546">
        <v>77.400000000000006</v>
      </c>
      <c r="FH546">
        <v>111.7</v>
      </c>
      <c r="FI546">
        <v>87.1</v>
      </c>
      <c r="FJ546">
        <v>129.1</v>
      </c>
      <c r="FM546">
        <v>103.9</v>
      </c>
      <c r="FN546">
        <v>100</v>
      </c>
    </row>
    <row r="547" spans="1:170" x14ac:dyDescent="0.25">
      <c r="A547" s="1">
        <v>33756</v>
      </c>
      <c r="E547">
        <v>122.9</v>
      </c>
      <c r="F547">
        <v>97.5</v>
      </c>
      <c r="G547">
        <v>124.8</v>
      </c>
      <c r="K547">
        <v>79</v>
      </c>
      <c r="O547">
        <v>134.1</v>
      </c>
      <c r="P547">
        <v>137.30000000000001</v>
      </c>
      <c r="Q547">
        <v>146.1</v>
      </c>
      <c r="R547">
        <v>125.5</v>
      </c>
      <c r="S547">
        <v>129</v>
      </c>
      <c r="T547">
        <v>129.19999999999999</v>
      </c>
      <c r="U547">
        <v>128.9</v>
      </c>
      <c r="CC547">
        <v>123.4</v>
      </c>
      <c r="CD547">
        <v>131</v>
      </c>
      <c r="CE547">
        <v>123.4</v>
      </c>
      <c r="CN547">
        <v>121.7</v>
      </c>
      <c r="CQ547">
        <v>116.7</v>
      </c>
      <c r="CU547">
        <v>121.9</v>
      </c>
      <c r="CV547">
        <v>131.69999999999999</v>
      </c>
      <c r="CW547">
        <v>121.3</v>
      </c>
      <c r="CX547">
        <v>118.1</v>
      </c>
      <c r="DF547">
        <v>115.1</v>
      </c>
      <c r="DG547">
        <v>118.2</v>
      </c>
      <c r="DI547">
        <v>115.2</v>
      </c>
      <c r="DJ547">
        <v>115.7</v>
      </c>
      <c r="DK547">
        <v>117.6</v>
      </c>
      <c r="DL547">
        <v>121.9</v>
      </c>
      <c r="DO547">
        <v>126.3</v>
      </c>
      <c r="DR547">
        <v>86.4</v>
      </c>
      <c r="DS547">
        <v>88.4</v>
      </c>
      <c r="DT547">
        <v>85.1</v>
      </c>
      <c r="DU547">
        <v>127.6</v>
      </c>
      <c r="DV547">
        <v>122.7</v>
      </c>
      <c r="DW547">
        <v>125.7</v>
      </c>
      <c r="DX547">
        <v>121.2</v>
      </c>
      <c r="DY547">
        <v>104.7</v>
      </c>
      <c r="DZ547">
        <v>123.5</v>
      </c>
      <c r="EA547">
        <v>101.6</v>
      </c>
      <c r="EB547">
        <v>106.4</v>
      </c>
      <c r="EC547">
        <v>94.7</v>
      </c>
      <c r="ED547">
        <v>98.9</v>
      </c>
      <c r="EE547">
        <v>92.9</v>
      </c>
      <c r="EF547">
        <v>162.19999999999999</v>
      </c>
      <c r="EG547">
        <v>78.5</v>
      </c>
      <c r="EH547">
        <v>78.400000000000006</v>
      </c>
      <c r="EI547">
        <v>79.599999999999994</v>
      </c>
      <c r="EY547">
        <v>115.3</v>
      </c>
      <c r="EZ547">
        <v>112.2</v>
      </c>
      <c r="FA547">
        <v>86.2</v>
      </c>
      <c r="FB547">
        <v>121.4</v>
      </c>
      <c r="FC547">
        <v>122</v>
      </c>
      <c r="FF547">
        <v>94.4</v>
      </c>
      <c r="FG547">
        <v>80.099999999999994</v>
      </c>
      <c r="FH547">
        <v>111.7</v>
      </c>
      <c r="FI547">
        <v>91.1</v>
      </c>
      <c r="FJ547">
        <v>128.80000000000001</v>
      </c>
      <c r="FM547">
        <v>101.1</v>
      </c>
      <c r="FN547">
        <v>100</v>
      </c>
    </row>
    <row r="548" spans="1:170" x14ac:dyDescent="0.25">
      <c r="A548" s="1">
        <v>33786</v>
      </c>
      <c r="E548">
        <v>122.7</v>
      </c>
      <c r="F548">
        <v>98</v>
      </c>
      <c r="G548">
        <v>124.5</v>
      </c>
      <c r="K548">
        <v>78.7</v>
      </c>
      <c r="O548">
        <v>134.30000000000001</v>
      </c>
      <c r="P548">
        <v>137.4</v>
      </c>
      <c r="Q548">
        <v>146.1</v>
      </c>
      <c r="R548">
        <v>125.8</v>
      </c>
      <c r="S548">
        <v>129.1</v>
      </c>
      <c r="T548">
        <v>129.19999999999999</v>
      </c>
      <c r="U548">
        <v>129</v>
      </c>
      <c r="CC548">
        <v>123.3</v>
      </c>
      <c r="CD548">
        <v>131</v>
      </c>
      <c r="CE548">
        <v>123.4</v>
      </c>
      <c r="CN548">
        <v>121.1</v>
      </c>
      <c r="CQ548">
        <v>116.8</v>
      </c>
      <c r="CU548">
        <v>121.9</v>
      </c>
      <c r="CV548">
        <v>131.69999999999999</v>
      </c>
      <c r="CW548">
        <v>121.3</v>
      </c>
      <c r="CX548">
        <v>118</v>
      </c>
      <c r="DF548">
        <v>115.2</v>
      </c>
      <c r="DG548">
        <v>118.2</v>
      </c>
      <c r="DI548">
        <v>114.2</v>
      </c>
      <c r="DJ548">
        <v>115.9</v>
      </c>
      <c r="DK548">
        <v>117.8</v>
      </c>
      <c r="DL548">
        <v>122</v>
      </c>
      <c r="DO548">
        <v>126.3</v>
      </c>
      <c r="DR548">
        <v>86.6</v>
      </c>
      <c r="DS548">
        <v>88.3</v>
      </c>
      <c r="DT548">
        <v>85.5</v>
      </c>
      <c r="DU548">
        <v>127.7</v>
      </c>
      <c r="DV548">
        <v>122.7</v>
      </c>
      <c r="DW548">
        <v>125.9</v>
      </c>
      <c r="DX548">
        <v>121</v>
      </c>
      <c r="DY548">
        <v>102.8</v>
      </c>
      <c r="DZ548">
        <v>123.6</v>
      </c>
      <c r="EA548">
        <v>101.6</v>
      </c>
      <c r="EB548">
        <v>105</v>
      </c>
      <c r="EC548">
        <v>95.6</v>
      </c>
      <c r="ED548">
        <v>97.4</v>
      </c>
      <c r="EE548">
        <v>91.3</v>
      </c>
      <c r="EF548">
        <v>162.6</v>
      </c>
      <c r="EG548">
        <v>83.7</v>
      </c>
      <c r="EH548">
        <v>82.9</v>
      </c>
      <c r="EI548">
        <v>85</v>
      </c>
      <c r="EY548">
        <v>115.4</v>
      </c>
      <c r="EZ548">
        <v>110.9</v>
      </c>
      <c r="FA548">
        <v>86.3</v>
      </c>
      <c r="FB548">
        <v>121.4</v>
      </c>
      <c r="FC548">
        <v>122.1</v>
      </c>
      <c r="FF548">
        <v>95.2</v>
      </c>
      <c r="FG548">
        <v>81</v>
      </c>
      <c r="FH548">
        <v>111</v>
      </c>
      <c r="FI548">
        <v>89.4</v>
      </c>
      <c r="FJ548">
        <v>129.6</v>
      </c>
      <c r="FM548">
        <v>106.5</v>
      </c>
      <c r="FN548">
        <v>100</v>
      </c>
    </row>
    <row r="549" spans="1:170" x14ac:dyDescent="0.25">
      <c r="A549" s="1">
        <v>33817</v>
      </c>
      <c r="E549">
        <v>123.3</v>
      </c>
      <c r="F549">
        <v>105.6</v>
      </c>
      <c r="G549">
        <v>124.6</v>
      </c>
      <c r="K549">
        <v>78.5</v>
      </c>
      <c r="O549">
        <v>134.30000000000001</v>
      </c>
      <c r="P549">
        <v>137.30000000000001</v>
      </c>
      <c r="Q549">
        <v>145.69999999999999</v>
      </c>
      <c r="R549">
        <v>126</v>
      </c>
      <c r="S549">
        <v>129.4</v>
      </c>
      <c r="T549">
        <v>129.4</v>
      </c>
      <c r="U549">
        <v>129.30000000000001</v>
      </c>
      <c r="CC549">
        <v>123.4</v>
      </c>
      <c r="CD549">
        <v>131.19999999999999</v>
      </c>
      <c r="CE549">
        <v>123.4</v>
      </c>
      <c r="CN549">
        <v>121.1</v>
      </c>
      <c r="CQ549">
        <v>116.7</v>
      </c>
      <c r="CU549">
        <v>121.9</v>
      </c>
      <c r="CV549">
        <v>131.9</v>
      </c>
      <c r="CW549">
        <v>121.1</v>
      </c>
      <c r="CX549">
        <v>117.6</v>
      </c>
      <c r="DF549">
        <v>115.1</v>
      </c>
      <c r="DG549">
        <v>118.3</v>
      </c>
      <c r="DI549">
        <v>113.2</v>
      </c>
      <c r="DJ549">
        <v>116</v>
      </c>
      <c r="DK549">
        <v>118.2</v>
      </c>
      <c r="DL549">
        <v>122.1</v>
      </c>
      <c r="DO549">
        <v>126.4</v>
      </c>
      <c r="DR549">
        <v>86</v>
      </c>
      <c r="DS549">
        <v>88.3</v>
      </c>
      <c r="DT549">
        <v>84.5</v>
      </c>
      <c r="DU549">
        <v>127.6</v>
      </c>
      <c r="DV549">
        <v>122.8</v>
      </c>
      <c r="DW549">
        <v>126.1</v>
      </c>
      <c r="DX549">
        <v>121</v>
      </c>
      <c r="DY549">
        <v>101.8</v>
      </c>
      <c r="DZ549">
        <v>123.8</v>
      </c>
      <c r="EA549">
        <v>100.7</v>
      </c>
      <c r="EB549">
        <v>103.9</v>
      </c>
      <c r="EC549">
        <v>94.7</v>
      </c>
      <c r="ED549">
        <v>96.7</v>
      </c>
      <c r="EE549">
        <v>90.5</v>
      </c>
      <c r="EF549">
        <v>163.19999999999999</v>
      </c>
      <c r="EG549">
        <v>82.8</v>
      </c>
      <c r="EH549">
        <v>82.1</v>
      </c>
      <c r="EI549">
        <v>84</v>
      </c>
      <c r="EY549">
        <v>115.4</v>
      </c>
      <c r="EZ549">
        <v>109.9</v>
      </c>
      <c r="FA549">
        <v>85.8</v>
      </c>
      <c r="FB549">
        <v>121.5</v>
      </c>
      <c r="FC549">
        <v>122.3</v>
      </c>
      <c r="FF549">
        <v>94.3</v>
      </c>
      <c r="FG549">
        <v>79.7</v>
      </c>
      <c r="FH549">
        <v>110.4</v>
      </c>
      <c r="FI549">
        <v>88.4</v>
      </c>
      <c r="FJ549">
        <v>130.4</v>
      </c>
      <c r="FM549">
        <v>108.7</v>
      </c>
      <c r="FN549">
        <v>100</v>
      </c>
    </row>
    <row r="550" spans="1:170" x14ac:dyDescent="0.25">
      <c r="A550" s="1">
        <v>33848</v>
      </c>
      <c r="E550">
        <v>123.5</v>
      </c>
      <c r="F550">
        <v>105.3</v>
      </c>
      <c r="G550">
        <v>124.8</v>
      </c>
      <c r="K550">
        <v>78.7</v>
      </c>
      <c r="O550">
        <v>134.6</v>
      </c>
      <c r="P550">
        <v>137.80000000000001</v>
      </c>
      <c r="Q550">
        <v>146.80000000000001</v>
      </c>
      <c r="R550">
        <v>125.8</v>
      </c>
      <c r="S550">
        <v>129.4</v>
      </c>
      <c r="T550">
        <v>129.6</v>
      </c>
      <c r="U550">
        <v>129.30000000000001</v>
      </c>
      <c r="CC550">
        <v>123.7</v>
      </c>
      <c r="CD550">
        <v>131.5</v>
      </c>
      <c r="CE550">
        <v>123.7</v>
      </c>
      <c r="CN550">
        <v>121.2</v>
      </c>
      <c r="CQ550">
        <v>116.8</v>
      </c>
      <c r="CU550">
        <v>122.3</v>
      </c>
      <c r="CV550">
        <v>132.19999999999999</v>
      </c>
      <c r="CW550">
        <v>121.5</v>
      </c>
      <c r="CX550">
        <v>118.3</v>
      </c>
      <c r="DF550">
        <v>115.3</v>
      </c>
      <c r="DG550">
        <v>118.4</v>
      </c>
      <c r="DI550">
        <v>114.2</v>
      </c>
      <c r="DJ550">
        <v>116.1</v>
      </c>
      <c r="DK550">
        <v>118.1</v>
      </c>
      <c r="DL550">
        <v>122.2</v>
      </c>
      <c r="DO550">
        <v>126.9</v>
      </c>
      <c r="DR550">
        <v>86.2</v>
      </c>
      <c r="DS550">
        <v>89.2</v>
      </c>
      <c r="DT550">
        <v>84.2</v>
      </c>
      <c r="DU550">
        <v>127.6</v>
      </c>
      <c r="DV550">
        <v>123.1</v>
      </c>
      <c r="DW550">
        <v>126.4</v>
      </c>
      <c r="DX550">
        <v>121.4</v>
      </c>
      <c r="DY550">
        <v>102.9</v>
      </c>
      <c r="DZ550">
        <v>124</v>
      </c>
      <c r="EA550">
        <v>102.8</v>
      </c>
      <c r="EB550">
        <v>103.9</v>
      </c>
      <c r="EC550">
        <v>98</v>
      </c>
      <c r="ED550">
        <v>98.5</v>
      </c>
      <c r="EE550">
        <v>92.3</v>
      </c>
      <c r="EF550">
        <v>164.7</v>
      </c>
      <c r="EG550">
        <v>88.3</v>
      </c>
      <c r="EH550">
        <v>86.9</v>
      </c>
      <c r="EI550">
        <v>89.8</v>
      </c>
      <c r="EY550">
        <v>115.6</v>
      </c>
      <c r="EZ550">
        <v>110.9</v>
      </c>
      <c r="FA550">
        <v>85.9</v>
      </c>
      <c r="FB550">
        <v>121.7</v>
      </c>
      <c r="FC550">
        <v>122.4</v>
      </c>
      <c r="FF550">
        <v>97.6</v>
      </c>
      <c r="FG550">
        <v>83.8</v>
      </c>
      <c r="FH550">
        <v>110.4</v>
      </c>
      <c r="FI550">
        <v>90.2</v>
      </c>
      <c r="FJ550">
        <v>130.4</v>
      </c>
      <c r="FM550">
        <v>111.9</v>
      </c>
      <c r="FN550">
        <v>100</v>
      </c>
    </row>
    <row r="551" spans="1:170" x14ac:dyDescent="0.25">
      <c r="A551" s="1">
        <v>33878</v>
      </c>
      <c r="E551">
        <v>123.9</v>
      </c>
      <c r="F551">
        <v>112.8</v>
      </c>
      <c r="G551">
        <v>124.7</v>
      </c>
      <c r="K551">
        <v>79.5</v>
      </c>
      <c r="O551">
        <v>134.9</v>
      </c>
      <c r="P551">
        <v>138.1</v>
      </c>
      <c r="Q551">
        <v>147.1</v>
      </c>
      <c r="R551">
        <v>126</v>
      </c>
      <c r="S551">
        <v>129.69999999999999</v>
      </c>
      <c r="T551">
        <v>129.80000000000001</v>
      </c>
      <c r="U551">
        <v>129.6</v>
      </c>
      <c r="CC551">
        <v>124.2</v>
      </c>
      <c r="CD551">
        <v>131.80000000000001</v>
      </c>
      <c r="CE551">
        <v>124.1</v>
      </c>
      <c r="CN551">
        <v>121.2</v>
      </c>
      <c r="CQ551">
        <v>117.1</v>
      </c>
      <c r="CU551">
        <v>122.8</v>
      </c>
      <c r="CV551">
        <v>132.6</v>
      </c>
      <c r="CW551">
        <v>122</v>
      </c>
      <c r="CX551">
        <v>119</v>
      </c>
      <c r="DF551">
        <v>115.3</v>
      </c>
      <c r="DG551">
        <v>118.2</v>
      </c>
      <c r="DI551">
        <v>113.2</v>
      </c>
      <c r="DJ551">
        <v>116</v>
      </c>
      <c r="DK551">
        <v>117.2</v>
      </c>
      <c r="DL551">
        <v>122.3</v>
      </c>
      <c r="DO551">
        <v>126.9</v>
      </c>
      <c r="DR551">
        <v>86.6</v>
      </c>
      <c r="DS551">
        <v>89.7</v>
      </c>
      <c r="DT551">
        <v>84.5</v>
      </c>
      <c r="DU551">
        <v>127.6</v>
      </c>
      <c r="DV551">
        <v>123.3</v>
      </c>
      <c r="DW551">
        <v>126.8</v>
      </c>
      <c r="DX551">
        <v>121.5</v>
      </c>
      <c r="DY551">
        <v>101.7</v>
      </c>
      <c r="DZ551">
        <v>124.3</v>
      </c>
      <c r="EA551">
        <v>102.8</v>
      </c>
      <c r="EB551">
        <v>105.8</v>
      </c>
      <c r="EC551">
        <v>96.9</v>
      </c>
      <c r="ED551">
        <v>98.3</v>
      </c>
      <c r="EE551">
        <v>92</v>
      </c>
      <c r="EF551">
        <v>166.3</v>
      </c>
      <c r="EG551">
        <v>85.8</v>
      </c>
      <c r="EH551">
        <v>84.7</v>
      </c>
      <c r="EI551">
        <v>87.1</v>
      </c>
      <c r="EY551">
        <v>115.6</v>
      </c>
      <c r="EZ551">
        <v>109.8</v>
      </c>
      <c r="FA551">
        <v>86.4</v>
      </c>
      <c r="FB551">
        <v>121.6</v>
      </c>
      <c r="FC551">
        <v>122.4</v>
      </c>
      <c r="FF551">
        <v>96.6</v>
      </c>
      <c r="FG551">
        <v>82.9</v>
      </c>
      <c r="FH551">
        <v>111.3</v>
      </c>
      <c r="FI551">
        <v>90</v>
      </c>
      <c r="FJ551">
        <v>128.9</v>
      </c>
      <c r="FM551">
        <v>112.1</v>
      </c>
      <c r="FN551">
        <v>100</v>
      </c>
    </row>
    <row r="552" spans="1:170" x14ac:dyDescent="0.25">
      <c r="A552" s="1">
        <v>33909</v>
      </c>
      <c r="E552">
        <v>123.8</v>
      </c>
      <c r="F552">
        <v>110.8</v>
      </c>
      <c r="G552">
        <v>124.7</v>
      </c>
      <c r="K552">
        <v>78.900000000000006</v>
      </c>
      <c r="O552">
        <v>135.1</v>
      </c>
      <c r="P552">
        <v>138.30000000000001</v>
      </c>
      <c r="Q552">
        <v>147.19999999999999</v>
      </c>
      <c r="R552">
        <v>126.3</v>
      </c>
      <c r="S552">
        <v>129.9</v>
      </c>
      <c r="T552">
        <v>130</v>
      </c>
      <c r="U552">
        <v>129.80000000000001</v>
      </c>
      <c r="CC552">
        <v>124.1</v>
      </c>
      <c r="CD552">
        <v>131.9</v>
      </c>
      <c r="CE552">
        <v>124.1</v>
      </c>
      <c r="CN552">
        <v>121.1</v>
      </c>
      <c r="CQ552">
        <v>117.2</v>
      </c>
      <c r="CU552">
        <v>122.6</v>
      </c>
      <c r="CV552">
        <v>132.6</v>
      </c>
      <c r="CW552">
        <v>121.9</v>
      </c>
      <c r="CX552">
        <v>118.6</v>
      </c>
      <c r="DF552">
        <v>115.1</v>
      </c>
      <c r="DG552">
        <v>118.1</v>
      </c>
      <c r="DI552">
        <v>113.2</v>
      </c>
      <c r="DJ552">
        <v>116</v>
      </c>
      <c r="DK552">
        <v>116.8</v>
      </c>
      <c r="DL552">
        <v>122.3</v>
      </c>
      <c r="DO552">
        <v>127.1</v>
      </c>
      <c r="DR552">
        <v>85.3</v>
      </c>
      <c r="DS552">
        <v>89</v>
      </c>
      <c r="DT552">
        <v>82.9</v>
      </c>
      <c r="DU552">
        <v>127.7</v>
      </c>
      <c r="DV552">
        <v>123.4</v>
      </c>
      <c r="DW552">
        <v>126.9</v>
      </c>
      <c r="DX552">
        <v>121.5</v>
      </c>
      <c r="DY552">
        <v>101.5</v>
      </c>
      <c r="DZ552">
        <v>124.4</v>
      </c>
      <c r="EA552">
        <v>102.5</v>
      </c>
      <c r="EB552">
        <v>104.3</v>
      </c>
      <c r="EC552">
        <v>97.4</v>
      </c>
      <c r="ED552">
        <v>94.4</v>
      </c>
      <c r="EE552">
        <v>87.8</v>
      </c>
      <c r="EF552">
        <v>166.7</v>
      </c>
      <c r="EG552">
        <v>94.1</v>
      </c>
      <c r="EH552">
        <v>92.1</v>
      </c>
      <c r="EI552">
        <v>95.8</v>
      </c>
      <c r="EY552">
        <v>115.4</v>
      </c>
      <c r="EZ552">
        <v>109.8</v>
      </c>
      <c r="FA552">
        <v>85.1</v>
      </c>
      <c r="FB552">
        <v>121.6</v>
      </c>
      <c r="FC552">
        <v>122.4</v>
      </c>
      <c r="FF552">
        <v>97</v>
      </c>
      <c r="FG552">
        <v>83.8</v>
      </c>
      <c r="FH552">
        <v>110.1</v>
      </c>
      <c r="FI552">
        <v>85.6</v>
      </c>
      <c r="FJ552">
        <v>128.19999999999999</v>
      </c>
      <c r="FM552">
        <v>116</v>
      </c>
      <c r="FN552">
        <v>100</v>
      </c>
    </row>
    <row r="553" spans="1:170" x14ac:dyDescent="0.25">
      <c r="A553" s="1">
        <v>33939</v>
      </c>
      <c r="E553">
        <v>124.7</v>
      </c>
      <c r="F553">
        <v>117.6</v>
      </c>
      <c r="G553">
        <v>125.2</v>
      </c>
      <c r="K553">
        <v>78.2</v>
      </c>
      <c r="O553">
        <v>135.19999999999999</v>
      </c>
      <c r="P553">
        <v>138.30000000000001</v>
      </c>
      <c r="Q553">
        <v>147.19999999999999</v>
      </c>
      <c r="R553">
        <v>126.4</v>
      </c>
      <c r="S553">
        <v>130.1</v>
      </c>
      <c r="T553">
        <v>130.19999999999999</v>
      </c>
      <c r="U553">
        <v>130.1</v>
      </c>
      <c r="CC553">
        <v>124.2</v>
      </c>
      <c r="CD553">
        <v>132.30000000000001</v>
      </c>
      <c r="CE553">
        <v>124</v>
      </c>
      <c r="CN553">
        <v>121.3</v>
      </c>
      <c r="CQ553">
        <v>117.3</v>
      </c>
      <c r="CU553">
        <v>122.7</v>
      </c>
      <c r="CV553">
        <v>133</v>
      </c>
      <c r="CW553">
        <v>121.7</v>
      </c>
      <c r="CX553">
        <v>118.3</v>
      </c>
      <c r="DF553">
        <v>115.1</v>
      </c>
      <c r="DG553">
        <v>118.1</v>
      </c>
      <c r="DI553">
        <v>113.9</v>
      </c>
      <c r="DJ553">
        <v>115.4</v>
      </c>
      <c r="DK553">
        <v>117.3</v>
      </c>
      <c r="DL553">
        <v>122.4</v>
      </c>
      <c r="DO553">
        <v>127.9</v>
      </c>
      <c r="DR553">
        <v>84.8</v>
      </c>
      <c r="DS553">
        <v>88.8</v>
      </c>
      <c r="DT553">
        <v>82.1</v>
      </c>
      <c r="DU553">
        <v>127.5</v>
      </c>
      <c r="DV553">
        <v>123.6</v>
      </c>
      <c r="DW553">
        <v>126.9</v>
      </c>
      <c r="DX553">
        <v>121.9</v>
      </c>
      <c r="DY553">
        <v>103.8</v>
      </c>
      <c r="DZ553">
        <v>124.5</v>
      </c>
      <c r="EA553">
        <v>101.3</v>
      </c>
      <c r="EB553">
        <v>105.4</v>
      </c>
      <c r="EC553">
        <v>94.8</v>
      </c>
      <c r="ED553">
        <v>92.3</v>
      </c>
      <c r="EE553">
        <v>85.3</v>
      </c>
      <c r="EF553">
        <v>170.2</v>
      </c>
      <c r="EG553">
        <v>90.7</v>
      </c>
      <c r="EH553">
        <v>89.1</v>
      </c>
      <c r="EI553">
        <v>92.3</v>
      </c>
      <c r="EY553">
        <v>115.4</v>
      </c>
      <c r="EZ553">
        <v>111</v>
      </c>
      <c r="FA553">
        <v>84.6</v>
      </c>
      <c r="FB553">
        <v>121.8</v>
      </c>
      <c r="FC553">
        <v>122.5</v>
      </c>
      <c r="FF553">
        <v>94.3</v>
      </c>
      <c r="FG553">
        <v>79.8</v>
      </c>
      <c r="FH553">
        <v>111.5</v>
      </c>
      <c r="FI553">
        <v>83.1</v>
      </c>
      <c r="FJ553">
        <v>130.5</v>
      </c>
      <c r="FM553">
        <v>120.2</v>
      </c>
      <c r="FN553">
        <v>100</v>
      </c>
    </row>
    <row r="554" spans="1:170" x14ac:dyDescent="0.25">
      <c r="A554" s="1">
        <v>33970</v>
      </c>
      <c r="E554">
        <v>124.8</v>
      </c>
      <c r="F554">
        <v>115.9</v>
      </c>
      <c r="G554">
        <v>125.4</v>
      </c>
      <c r="K554">
        <v>78.099999999999994</v>
      </c>
      <c r="O554">
        <v>135.6</v>
      </c>
      <c r="P554">
        <v>138.80000000000001</v>
      </c>
      <c r="Q554">
        <v>148</v>
      </c>
      <c r="R554">
        <v>126.6</v>
      </c>
      <c r="S554">
        <v>130.4</v>
      </c>
      <c r="T554">
        <v>130.5</v>
      </c>
      <c r="U554">
        <v>130.30000000000001</v>
      </c>
      <c r="CC554">
        <v>124.4</v>
      </c>
      <c r="CD554">
        <v>132.6</v>
      </c>
      <c r="CE554">
        <v>124.2</v>
      </c>
      <c r="CN554">
        <v>121.7</v>
      </c>
      <c r="CQ554">
        <v>117.7</v>
      </c>
      <c r="CU554">
        <v>122.9</v>
      </c>
      <c r="CV554">
        <v>133.30000000000001</v>
      </c>
      <c r="CW554">
        <v>121.9</v>
      </c>
      <c r="CX554">
        <v>118.5</v>
      </c>
      <c r="DF554">
        <v>115.4</v>
      </c>
      <c r="DG554">
        <v>118.4</v>
      </c>
      <c r="DI554">
        <v>114</v>
      </c>
      <c r="DJ554">
        <v>115.6</v>
      </c>
      <c r="DK554">
        <v>118</v>
      </c>
      <c r="DL554">
        <v>122.6</v>
      </c>
      <c r="DO554">
        <v>129.1</v>
      </c>
      <c r="DR554">
        <v>84.6</v>
      </c>
      <c r="DS554">
        <v>88.1</v>
      </c>
      <c r="DT554">
        <v>82.2</v>
      </c>
      <c r="DU554">
        <v>126.6</v>
      </c>
      <c r="DV554">
        <v>124.1</v>
      </c>
      <c r="DW554">
        <v>127.7</v>
      </c>
      <c r="DX554">
        <v>122.3</v>
      </c>
      <c r="DY554">
        <v>104.4</v>
      </c>
      <c r="DZ554">
        <v>124.8</v>
      </c>
      <c r="EA554">
        <v>101.7</v>
      </c>
      <c r="EB554">
        <v>106.2</v>
      </c>
      <c r="EC554">
        <v>95</v>
      </c>
      <c r="ED554">
        <v>92.6</v>
      </c>
      <c r="EE554">
        <v>85.3</v>
      </c>
      <c r="EF554">
        <v>175.7</v>
      </c>
      <c r="EG554">
        <v>90.6</v>
      </c>
      <c r="EH554">
        <v>88.9</v>
      </c>
      <c r="EI554">
        <v>92.2</v>
      </c>
      <c r="EY554">
        <v>115.7</v>
      </c>
      <c r="EZ554">
        <v>111.3</v>
      </c>
      <c r="FA554">
        <v>84.5</v>
      </c>
      <c r="FB554">
        <v>122.2</v>
      </c>
      <c r="FC554">
        <v>122.9</v>
      </c>
      <c r="FF554">
        <v>94.5</v>
      </c>
      <c r="FG554">
        <v>78.599999999999994</v>
      </c>
      <c r="FH554">
        <v>113.3</v>
      </c>
      <c r="FI554">
        <v>83</v>
      </c>
      <c r="FJ554">
        <v>135</v>
      </c>
      <c r="FM554">
        <v>128.1</v>
      </c>
      <c r="FN554">
        <v>100</v>
      </c>
    </row>
    <row r="555" spans="1:170" x14ac:dyDescent="0.25">
      <c r="A555" s="1">
        <v>34001</v>
      </c>
      <c r="E555">
        <v>124.7</v>
      </c>
      <c r="F555">
        <v>115</v>
      </c>
      <c r="G555">
        <v>125.4</v>
      </c>
      <c r="K555">
        <v>78.599999999999994</v>
      </c>
      <c r="O555">
        <v>135.9</v>
      </c>
      <c r="P555">
        <v>139.1</v>
      </c>
      <c r="Q555">
        <v>148.1</v>
      </c>
      <c r="R555">
        <v>127</v>
      </c>
      <c r="S555">
        <v>130.69999999999999</v>
      </c>
      <c r="T555">
        <v>130.6</v>
      </c>
      <c r="U555">
        <v>130.69999999999999</v>
      </c>
      <c r="CC555">
        <v>124.7</v>
      </c>
      <c r="CD555">
        <v>132.80000000000001</v>
      </c>
      <c r="CE555">
        <v>124.6</v>
      </c>
      <c r="CN555">
        <v>121.7</v>
      </c>
      <c r="CQ555">
        <v>118.2</v>
      </c>
      <c r="CU555">
        <v>123.2</v>
      </c>
      <c r="CV555">
        <v>133.5</v>
      </c>
      <c r="CW555">
        <v>122.3</v>
      </c>
      <c r="CX555">
        <v>118.9</v>
      </c>
      <c r="DF555">
        <v>115.9</v>
      </c>
      <c r="DG555">
        <v>118.7</v>
      </c>
      <c r="DI555">
        <v>113.3</v>
      </c>
      <c r="DJ555">
        <v>115.7</v>
      </c>
      <c r="DK555">
        <v>119</v>
      </c>
      <c r="DL555">
        <v>122.7</v>
      </c>
      <c r="DO555">
        <v>130.80000000000001</v>
      </c>
      <c r="DR555">
        <v>85.2</v>
      </c>
      <c r="DS555">
        <v>88.5</v>
      </c>
      <c r="DT555">
        <v>83</v>
      </c>
      <c r="DU555">
        <v>126.7</v>
      </c>
      <c r="DV555">
        <v>124.2</v>
      </c>
      <c r="DW555">
        <v>128</v>
      </c>
      <c r="DX555">
        <v>122.3</v>
      </c>
      <c r="DY555">
        <v>102</v>
      </c>
      <c r="DZ555">
        <v>125.1</v>
      </c>
      <c r="EA555">
        <v>101.2</v>
      </c>
      <c r="EB555">
        <v>105.8</v>
      </c>
      <c r="EC555">
        <v>94.5</v>
      </c>
      <c r="ED555">
        <v>95.9</v>
      </c>
      <c r="EE555">
        <v>88.4</v>
      </c>
      <c r="EF555">
        <v>180.2</v>
      </c>
      <c r="EG555">
        <v>83.4</v>
      </c>
      <c r="EH555">
        <v>82.6</v>
      </c>
      <c r="EI555">
        <v>84.6</v>
      </c>
      <c r="EY555">
        <v>116.2</v>
      </c>
      <c r="EZ555">
        <v>110</v>
      </c>
      <c r="FA555">
        <v>85.1</v>
      </c>
      <c r="FB555">
        <v>122.7</v>
      </c>
      <c r="FC555">
        <v>123.5</v>
      </c>
      <c r="FF555">
        <v>94</v>
      </c>
      <c r="FG555">
        <v>77.5</v>
      </c>
      <c r="FH555">
        <v>113.5</v>
      </c>
      <c r="FI555">
        <v>86.2</v>
      </c>
      <c r="FJ555">
        <v>136.80000000000001</v>
      </c>
      <c r="FM555">
        <v>128.9</v>
      </c>
      <c r="FN555">
        <v>100</v>
      </c>
    </row>
    <row r="556" spans="1:170" x14ac:dyDescent="0.25">
      <c r="A556" s="1">
        <v>34029</v>
      </c>
      <c r="E556">
        <v>124.5</v>
      </c>
      <c r="F556">
        <v>112.7</v>
      </c>
      <c r="G556">
        <v>125.4</v>
      </c>
      <c r="K556">
        <v>79.400000000000006</v>
      </c>
      <c r="O556">
        <v>136.1</v>
      </c>
      <c r="P556">
        <v>139.30000000000001</v>
      </c>
      <c r="Q556">
        <v>148.30000000000001</v>
      </c>
      <c r="R556">
        <v>127.3</v>
      </c>
      <c r="S556">
        <v>130.9</v>
      </c>
      <c r="T556">
        <v>130.69999999999999</v>
      </c>
      <c r="U556">
        <v>130.9</v>
      </c>
      <c r="CC556">
        <v>125</v>
      </c>
      <c r="CD556">
        <v>132.9</v>
      </c>
      <c r="CE556">
        <v>125</v>
      </c>
      <c r="CN556">
        <v>121.8</v>
      </c>
      <c r="CQ556">
        <v>118.3</v>
      </c>
      <c r="CU556">
        <v>123.4</v>
      </c>
      <c r="CV556">
        <v>133.5</v>
      </c>
      <c r="CW556">
        <v>122.7</v>
      </c>
      <c r="CX556">
        <v>119.4</v>
      </c>
      <c r="DF556">
        <v>116.3</v>
      </c>
      <c r="DG556">
        <v>118.8</v>
      </c>
      <c r="DI556">
        <v>113.5</v>
      </c>
      <c r="DJ556">
        <v>115.5</v>
      </c>
      <c r="DK556">
        <v>119.7</v>
      </c>
      <c r="DL556">
        <v>122.8</v>
      </c>
      <c r="DO556">
        <v>132.4</v>
      </c>
      <c r="DR556">
        <v>86</v>
      </c>
      <c r="DS556">
        <v>88.9</v>
      </c>
      <c r="DT556">
        <v>84.1</v>
      </c>
      <c r="DU556">
        <v>126.6</v>
      </c>
      <c r="DV556">
        <v>124.2</v>
      </c>
      <c r="DW556">
        <v>128.1</v>
      </c>
      <c r="DX556">
        <v>122.1</v>
      </c>
      <c r="DY556">
        <v>100.9</v>
      </c>
      <c r="DZ556">
        <v>125.2</v>
      </c>
      <c r="EA556">
        <v>101.7</v>
      </c>
      <c r="EB556">
        <v>106.5</v>
      </c>
      <c r="EC556">
        <v>94.7</v>
      </c>
      <c r="ED556">
        <v>97.4</v>
      </c>
      <c r="EE556">
        <v>89.8</v>
      </c>
      <c r="EF556">
        <v>184.1</v>
      </c>
      <c r="EG556">
        <v>81.400000000000006</v>
      </c>
      <c r="EH556">
        <v>80.8</v>
      </c>
      <c r="EI556">
        <v>82.5</v>
      </c>
      <c r="EY556">
        <v>116.7</v>
      </c>
      <c r="EZ556">
        <v>109.8</v>
      </c>
      <c r="FA556">
        <v>85.9</v>
      </c>
      <c r="FB556">
        <v>123</v>
      </c>
      <c r="FC556">
        <v>123.8</v>
      </c>
      <c r="FF556">
        <v>94.2</v>
      </c>
      <c r="FG556">
        <v>77.7</v>
      </c>
      <c r="FH556">
        <v>114.1</v>
      </c>
      <c r="FI556">
        <v>87.6</v>
      </c>
      <c r="FJ556">
        <v>137</v>
      </c>
      <c r="FM556">
        <v>128.9</v>
      </c>
      <c r="FN556">
        <v>100</v>
      </c>
    </row>
    <row r="557" spans="1:170" x14ac:dyDescent="0.25">
      <c r="A557" s="1">
        <v>34060</v>
      </c>
      <c r="E557">
        <v>126.5</v>
      </c>
      <c r="F557">
        <v>126.2</v>
      </c>
      <c r="G557">
        <v>126.5</v>
      </c>
      <c r="K557">
        <v>79.5</v>
      </c>
      <c r="O557">
        <v>136.5</v>
      </c>
      <c r="P557">
        <v>139.9</v>
      </c>
      <c r="Q557">
        <v>149</v>
      </c>
      <c r="R557">
        <v>127.8</v>
      </c>
      <c r="S557">
        <v>131.1</v>
      </c>
      <c r="T557">
        <v>130.80000000000001</v>
      </c>
      <c r="U557">
        <v>131.1</v>
      </c>
      <c r="CC557">
        <v>125.7</v>
      </c>
      <c r="CD557">
        <v>133.69999999999999</v>
      </c>
      <c r="CE557">
        <v>125.3</v>
      </c>
      <c r="CN557">
        <v>122.4</v>
      </c>
      <c r="CQ557">
        <v>119</v>
      </c>
      <c r="CU557">
        <v>124.3</v>
      </c>
      <c r="CV557">
        <v>134.69999999999999</v>
      </c>
      <c r="CW557">
        <v>123.1</v>
      </c>
      <c r="CX557">
        <v>119.8</v>
      </c>
      <c r="DF557">
        <v>116.6</v>
      </c>
      <c r="DG557">
        <v>119.1</v>
      </c>
      <c r="DI557">
        <v>114.9</v>
      </c>
      <c r="DJ557">
        <v>115.9</v>
      </c>
      <c r="DK557">
        <v>119.6</v>
      </c>
      <c r="DL557">
        <v>122.9</v>
      </c>
      <c r="DO557">
        <v>132.69999999999999</v>
      </c>
      <c r="DR557">
        <v>86.3</v>
      </c>
      <c r="DS557">
        <v>89.5</v>
      </c>
      <c r="DT557">
        <v>84.2</v>
      </c>
      <c r="DU557">
        <v>126.5</v>
      </c>
      <c r="DV557">
        <v>124.7</v>
      </c>
      <c r="DW557">
        <v>128.4</v>
      </c>
      <c r="DX557">
        <v>122.8</v>
      </c>
      <c r="DY557">
        <v>102.5</v>
      </c>
      <c r="DZ557">
        <v>125.6</v>
      </c>
      <c r="EA557">
        <v>103.2</v>
      </c>
      <c r="EB557">
        <v>109.4</v>
      </c>
      <c r="EC557">
        <v>95.3</v>
      </c>
      <c r="ED557">
        <v>97.7</v>
      </c>
      <c r="EE557">
        <v>89.2</v>
      </c>
      <c r="EF557">
        <v>195.2</v>
      </c>
      <c r="EG557">
        <v>82.4</v>
      </c>
      <c r="EH557">
        <v>81.7</v>
      </c>
      <c r="EI557">
        <v>83.6</v>
      </c>
      <c r="EY557">
        <v>116.9</v>
      </c>
      <c r="EZ557">
        <v>111.3</v>
      </c>
      <c r="FA557">
        <v>86.2</v>
      </c>
      <c r="FB557">
        <v>123.3</v>
      </c>
      <c r="FC557">
        <v>124</v>
      </c>
      <c r="FF557">
        <v>95</v>
      </c>
      <c r="FG557">
        <v>78</v>
      </c>
      <c r="FH557">
        <v>116.5</v>
      </c>
      <c r="FI557">
        <v>87.4</v>
      </c>
      <c r="FJ557">
        <v>138.4</v>
      </c>
      <c r="FM557">
        <v>129.1</v>
      </c>
      <c r="FN557">
        <v>100</v>
      </c>
    </row>
    <row r="558" spans="1:170" x14ac:dyDescent="0.25">
      <c r="A558" s="1">
        <v>34090</v>
      </c>
      <c r="E558">
        <v>126.8</v>
      </c>
      <c r="F558">
        <v>128.19999999999999</v>
      </c>
      <c r="G558">
        <v>126.6</v>
      </c>
      <c r="K558">
        <v>79.400000000000006</v>
      </c>
      <c r="O558">
        <v>136.6</v>
      </c>
      <c r="P558">
        <v>140</v>
      </c>
      <c r="Q558">
        <v>149.1</v>
      </c>
      <c r="R558">
        <v>127.9</v>
      </c>
      <c r="S558">
        <v>131.19999999999999</v>
      </c>
      <c r="T558">
        <v>130.9</v>
      </c>
      <c r="U558">
        <v>131.19999999999999</v>
      </c>
      <c r="CC558">
        <v>125.7</v>
      </c>
      <c r="CD558">
        <v>133.9</v>
      </c>
      <c r="CE558">
        <v>125.4</v>
      </c>
      <c r="CN558">
        <v>122.1</v>
      </c>
      <c r="CQ558">
        <v>118.7</v>
      </c>
      <c r="CU558">
        <v>124.4</v>
      </c>
      <c r="CV558">
        <v>134.80000000000001</v>
      </c>
      <c r="CW558">
        <v>123.1</v>
      </c>
      <c r="CX558">
        <v>119.8</v>
      </c>
      <c r="DF558">
        <v>116.3</v>
      </c>
      <c r="DG558">
        <v>118.8</v>
      </c>
      <c r="DI558">
        <v>115.2</v>
      </c>
      <c r="DJ558">
        <v>115.7</v>
      </c>
      <c r="DK558">
        <v>118.7</v>
      </c>
      <c r="DL558">
        <v>122.9</v>
      </c>
      <c r="DO558">
        <v>131.9</v>
      </c>
      <c r="DR558">
        <v>85.7</v>
      </c>
      <c r="DS558">
        <v>88.4</v>
      </c>
      <c r="DT558">
        <v>84</v>
      </c>
      <c r="DU558">
        <v>126.5</v>
      </c>
      <c r="DV558">
        <v>124.6</v>
      </c>
      <c r="DW558">
        <v>128.19999999999999</v>
      </c>
      <c r="DX558">
        <v>122.8</v>
      </c>
      <c r="DY558">
        <v>102.6</v>
      </c>
      <c r="DZ558">
        <v>125.6</v>
      </c>
      <c r="EA558">
        <v>105.6</v>
      </c>
      <c r="EB558">
        <v>110.6</v>
      </c>
      <c r="EC558">
        <v>98.4</v>
      </c>
      <c r="ED558">
        <v>98.4</v>
      </c>
      <c r="EE558">
        <v>89.5</v>
      </c>
      <c r="EF558">
        <v>202.7</v>
      </c>
      <c r="EG558">
        <v>89.4</v>
      </c>
      <c r="EH558">
        <v>87.8</v>
      </c>
      <c r="EI558">
        <v>91</v>
      </c>
      <c r="EY558">
        <v>116.6</v>
      </c>
      <c r="EZ558">
        <v>111.5</v>
      </c>
      <c r="FA558">
        <v>85.7</v>
      </c>
      <c r="FB558">
        <v>123</v>
      </c>
      <c r="FC558">
        <v>123.7</v>
      </c>
      <c r="FF558">
        <v>98.3</v>
      </c>
      <c r="FG558">
        <v>81.3</v>
      </c>
      <c r="FH558">
        <v>117.9</v>
      </c>
      <c r="FI558">
        <v>87.7</v>
      </c>
      <c r="FJ558">
        <v>140.30000000000001</v>
      </c>
      <c r="FM558">
        <v>128.30000000000001</v>
      </c>
      <c r="FN558">
        <v>100</v>
      </c>
    </row>
    <row r="559" spans="1:170" x14ac:dyDescent="0.25">
      <c r="A559" s="1">
        <v>34121</v>
      </c>
      <c r="E559">
        <v>125.3</v>
      </c>
      <c r="F559">
        <v>103</v>
      </c>
      <c r="G559">
        <v>127</v>
      </c>
      <c r="K559">
        <v>78.8</v>
      </c>
      <c r="O559">
        <v>136.4</v>
      </c>
      <c r="P559">
        <v>139.69999999999999</v>
      </c>
      <c r="Q559">
        <v>148.4</v>
      </c>
      <c r="R559">
        <v>128</v>
      </c>
      <c r="S559">
        <v>131.1</v>
      </c>
      <c r="T559">
        <v>131.1</v>
      </c>
      <c r="U559">
        <v>131</v>
      </c>
      <c r="CC559">
        <v>125.2</v>
      </c>
      <c r="CD559">
        <v>133.30000000000001</v>
      </c>
      <c r="CE559">
        <v>125</v>
      </c>
      <c r="CN559">
        <v>121.6</v>
      </c>
      <c r="CQ559">
        <v>118.6</v>
      </c>
      <c r="CU559">
        <v>123.7</v>
      </c>
      <c r="CV559">
        <v>134.1</v>
      </c>
      <c r="CW559">
        <v>122.7</v>
      </c>
      <c r="CX559">
        <v>119.1</v>
      </c>
      <c r="DF559">
        <v>116.3</v>
      </c>
      <c r="DG559">
        <v>118.8</v>
      </c>
      <c r="DI559">
        <v>114.8</v>
      </c>
      <c r="DJ559">
        <v>115.8</v>
      </c>
      <c r="DK559">
        <v>118.6</v>
      </c>
      <c r="DL559">
        <v>123</v>
      </c>
      <c r="DO559">
        <v>131.30000000000001</v>
      </c>
      <c r="DR559">
        <v>86.4</v>
      </c>
      <c r="DS559">
        <v>89.4</v>
      </c>
      <c r="DT559">
        <v>84.4</v>
      </c>
      <c r="DU559">
        <v>126.5</v>
      </c>
      <c r="DV559">
        <v>124.7</v>
      </c>
      <c r="DW559">
        <v>128.30000000000001</v>
      </c>
      <c r="DX559">
        <v>122.8</v>
      </c>
      <c r="DY559">
        <v>102.1</v>
      </c>
      <c r="DZ559">
        <v>125.7</v>
      </c>
      <c r="EA559">
        <v>103.8</v>
      </c>
      <c r="EB559">
        <v>106.5</v>
      </c>
      <c r="EC559">
        <v>98</v>
      </c>
      <c r="ED559">
        <v>94.8</v>
      </c>
      <c r="EE559">
        <v>85.9</v>
      </c>
      <c r="EF559">
        <v>198.6</v>
      </c>
      <c r="EG559">
        <v>94.9</v>
      </c>
      <c r="EH559">
        <v>92.7</v>
      </c>
      <c r="EI559">
        <v>96.7</v>
      </c>
      <c r="EY559">
        <v>116.6</v>
      </c>
      <c r="EZ559">
        <v>111.1</v>
      </c>
      <c r="FA559">
        <v>86.2</v>
      </c>
      <c r="FB559">
        <v>122.9</v>
      </c>
      <c r="FC559">
        <v>123.7</v>
      </c>
      <c r="FF559">
        <v>97.9</v>
      </c>
      <c r="FG559">
        <v>80.900000000000006</v>
      </c>
      <c r="FH559">
        <v>115</v>
      </c>
      <c r="FI559">
        <v>84.2</v>
      </c>
      <c r="FJ559">
        <v>140.30000000000001</v>
      </c>
      <c r="FM559">
        <v>128.5</v>
      </c>
      <c r="FN559">
        <v>100</v>
      </c>
    </row>
    <row r="560" spans="1:170" x14ac:dyDescent="0.25">
      <c r="A560" s="1">
        <v>34151</v>
      </c>
      <c r="E560">
        <v>125</v>
      </c>
      <c r="F560">
        <v>101.4</v>
      </c>
      <c r="G560">
        <v>126.7</v>
      </c>
      <c r="K560">
        <v>78.2</v>
      </c>
      <c r="O560">
        <v>136.6</v>
      </c>
      <c r="P560">
        <v>139.80000000000001</v>
      </c>
      <c r="Q560">
        <v>148.30000000000001</v>
      </c>
      <c r="R560">
        <v>128.30000000000001</v>
      </c>
      <c r="S560">
        <v>131.5</v>
      </c>
      <c r="T560">
        <v>131.19999999999999</v>
      </c>
      <c r="U560">
        <v>131.5</v>
      </c>
      <c r="CC560">
        <v>125.1</v>
      </c>
      <c r="CD560">
        <v>133.4</v>
      </c>
      <c r="CE560">
        <v>125</v>
      </c>
      <c r="CN560">
        <v>122.7</v>
      </c>
      <c r="CQ560">
        <v>118.7</v>
      </c>
      <c r="CU560">
        <v>123.4</v>
      </c>
      <c r="CV560">
        <v>134</v>
      </c>
      <c r="CW560">
        <v>122.5</v>
      </c>
      <c r="CX560">
        <v>118.7</v>
      </c>
      <c r="DF560">
        <v>116.3</v>
      </c>
      <c r="DG560">
        <v>118.9</v>
      </c>
      <c r="DI560">
        <v>116</v>
      </c>
      <c r="DJ560">
        <v>115.7</v>
      </c>
      <c r="DK560">
        <v>118.8</v>
      </c>
      <c r="DL560">
        <v>123</v>
      </c>
      <c r="DO560">
        <v>131.1</v>
      </c>
      <c r="DR560">
        <v>85.3</v>
      </c>
      <c r="DS560">
        <v>88.8</v>
      </c>
      <c r="DT560">
        <v>83.1</v>
      </c>
      <c r="DU560">
        <v>126.5</v>
      </c>
      <c r="DV560">
        <v>125.2</v>
      </c>
      <c r="DW560">
        <v>128.4</v>
      </c>
      <c r="DX560">
        <v>123.6</v>
      </c>
      <c r="DY560">
        <v>108</v>
      </c>
      <c r="DZ560">
        <v>125.8</v>
      </c>
      <c r="EA560">
        <v>101.6</v>
      </c>
      <c r="EB560">
        <v>107.8</v>
      </c>
      <c r="EC560">
        <v>93.7</v>
      </c>
      <c r="ED560">
        <v>93.6</v>
      </c>
      <c r="EE560">
        <v>84.7</v>
      </c>
      <c r="EF560">
        <v>198.9</v>
      </c>
      <c r="EG560">
        <v>85.5</v>
      </c>
      <c r="EH560">
        <v>84.4</v>
      </c>
      <c r="EI560">
        <v>86.9</v>
      </c>
      <c r="EY560">
        <v>116.4</v>
      </c>
      <c r="EZ560">
        <v>113.8</v>
      </c>
      <c r="FA560">
        <v>85.2</v>
      </c>
      <c r="FB560">
        <v>123.1</v>
      </c>
      <c r="FC560">
        <v>123.7</v>
      </c>
      <c r="FF560">
        <v>93.5</v>
      </c>
      <c r="FG560">
        <v>75</v>
      </c>
      <c r="FH560">
        <v>116.4</v>
      </c>
      <c r="FI560">
        <v>82.8</v>
      </c>
      <c r="FJ560">
        <v>142.1</v>
      </c>
      <c r="FM560">
        <v>130.30000000000001</v>
      </c>
      <c r="FN560">
        <v>100</v>
      </c>
    </row>
    <row r="561" spans="1:170" x14ac:dyDescent="0.25">
      <c r="A561" s="1">
        <v>34182</v>
      </c>
      <c r="E561">
        <v>125</v>
      </c>
      <c r="F561">
        <v>105.7</v>
      </c>
      <c r="G561">
        <v>126.4</v>
      </c>
      <c r="K561">
        <v>77.400000000000006</v>
      </c>
      <c r="O561">
        <v>134.9</v>
      </c>
      <c r="P561">
        <v>137.1</v>
      </c>
      <c r="Q561">
        <v>143</v>
      </c>
      <c r="R561">
        <v>128.6</v>
      </c>
      <c r="S561">
        <v>131.6</v>
      </c>
      <c r="T561">
        <v>131.30000000000001</v>
      </c>
      <c r="U561">
        <v>131.6</v>
      </c>
      <c r="CC561">
        <v>123.9</v>
      </c>
      <c r="CD561">
        <v>132.19999999999999</v>
      </c>
      <c r="CE561">
        <v>123.5</v>
      </c>
      <c r="CN561">
        <v>122.8</v>
      </c>
      <c r="CQ561">
        <v>118.6</v>
      </c>
      <c r="CU561">
        <v>121.9</v>
      </c>
      <c r="CV561">
        <v>132.30000000000001</v>
      </c>
      <c r="CW561">
        <v>120.4</v>
      </c>
      <c r="CX561">
        <v>115.6</v>
      </c>
      <c r="DF561">
        <v>116.2</v>
      </c>
      <c r="DG561">
        <v>119</v>
      </c>
      <c r="DI561">
        <v>115.3</v>
      </c>
      <c r="DJ561">
        <v>115.6</v>
      </c>
      <c r="DK561">
        <v>119.3</v>
      </c>
      <c r="DL561">
        <v>123.1</v>
      </c>
      <c r="DO561">
        <v>131.6</v>
      </c>
      <c r="DR561">
        <v>84</v>
      </c>
      <c r="DS561">
        <v>87.9</v>
      </c>
      <c r="DT561">
        <v>81.5</v>
      </c>
      <c r="DU561">
        <v>126.2</v>
      </c>
      <c r="DV561">
        <v>125.6</v>
      </c>
      <c r="DW561">
        <v>128.6</v>
      </c>
      <c r="DX561">
        <v>124</v>
      </c>
      <c r="DY561">
        <v>110</v>
      </c>
      <c r="DZ561">
        <v>126</v>
      </c>
      <c r="EA561">
        <v>100.8</v>
      </c>
      <c r="EB561">
        <v>108.1</v>
      </c>
      <c r="EC561">
        <v>92.2</v>
      </c>
      <c r="ED561">
        <v>91.9</v>
      </c>
      <c r="EE561">
        <v>83.2</v>
      </c>
      <c r="EF561">
        <v>195.5</v>
      </c>
      <c r="EG561">
        <v>84.4</v>
      </c>
      <c r="EH561">
        <v>83.5</v>
      </c>
      <c r="EI561">
        <v>85.7</v>
      </c>
      <c r="EY561">
        <v>116.3</v>
      </c>
      <c r="EZ561">
        <v>113.9</v>
      </c>
      <c r="FA561">
        <v>83.9</v>
      </c>
      <c r="FB561">
        <v>123.3</v>
      </c>
      <c r="FC561">
        <v>123.9</v>
      </c>
      <c r="FF561">
        <v>91.9</v>
      </c>
      <c r="FG561">
        <v>73.599999999999994</v>
      </c>
      <c r="FH561">
        <v>116.1</v>
      </c>
      <c r="FI561">
        <v>81.2</v>
      </c>
      <c r="FJ561">
        <v>140.4</v>
      </c>
      <c r="FM561">
        <v>131.1</v>
      </c>
      <c r="FN561">
        <v>100</v>
      </c>
    </row>
    <row r="562" spans="1:170" x14ac:dyDescent="0.25">
      <c r="A562" s="1">
        <v>34213</v>
      </c>
      <c r="E562">
        <v>125.5</v>
      </c>
      <c r="F562">
        <v>105.9</v>
      </c>
      <c r="G562">
        <v>126.9</v>
      </c>
      <c r="K562">
        <v>77.5</v>
      </c>
      <c r="O562">
        <v>134.9</v>
      </c>
      <c r="P562">
        <v>137</v>
      </c>
      <c r="Q562">
        <v>143</v>
      </c>
      <c r="R562">
        <v>128.5</v>
      </c>
      <c r="S562">
        <v>131.69999999999999</v>
      </c>
      <c r="T562">
        <v>131.5</v>
      </c>
      <c r="U562">
        <v>131.69999999999999</v>
      </c>
      <c r="CC562">
        <v>124.1</v>
      </c>
      <c r="CD562">
        <v>132.30000000000001</v>
      </c>
      <c r="CE562">
        <v>123.6</v>
      </c>
      <c r="CN562">
        <v>122.3</v>
      </c>
      <c r="CQ562">
        <v>118.4</v>
      </c>
      <c r="CU562">
        <v>122.1</v>
      </c>
      <c r="CV562">
        <v>132.5</v>
      </c>
      <c r="CW562">
        <v>120.4</v>
      </c>
      <c r="CX562">
        <v>115.6</v>
      </c>
      <c r="DF562">
        <v>116.3</v>
      </c>
      <c r="DG562">
        <v>119</v>
      </c>
      <c r="DI562">
        <v>115.9</v>
      </c>
      <c r="DJ562">
        <v>115.3</v>
      </c>
      <c r="DK562">
        <v>119.4</v>
      </c>
      <c r="DL562">
        <v>123.2</v>
      </c>
      <c r="DO562">
        <v>132.4</v>
      </c>
      <c r="DR562">
        <v>84.3</v>
      </c>
      <c r="DS562">
        <v>87.9</v>
      </c>
      <c r="DT562">
        <v>81.900000000000006</v>
      </c>
      <c r="DU562">
        <v>126.2</v>
      </c>
      <c r="DV562">
        <v>125.5</v>
      </c>
      <c r="DW562">
        <v>128.9</v>
      </c>
      <c r="DX562">
        <v>123.8</v>
      </c>
      <c r="DY562">
        <v>107.3</v>
      </c>
      <c r="DZ562">
        <v>126.1</v>
      </c>
      <c r="EA562">
        <v>101.2</v>
      </c>
      <c r="EB562">
        <v>108</v>
      </c>
      <c r="EC562">
        <v>93</v>
      </c>
      <c r="ED562">
        <v>91.3</v>
      </c>
      <c r="EE562">
        <v>82.5</v>
      </c>
      <c r="EF562">
        <v>196.3</v>
      </c>
      <c r="EG562">
        <v>87.6</v>
      </c>
      <c r="EH562">
        <v>86.2</v>
      </c>
      <c r="EI562">
        <v>89.1</v>
      </c>
      <c r="EY562">
        <v>116.5</v>
      </c>
      <c r="EZ562">
        <v>113.4</v>
      </c>
      <c r="FA562">
        <v>84.2</v>
      </c>
      <c r="FB562">
        <v>123.4</v>
      </c>
      <c r="FC562">
        <v>124</v>
      </c>
      <c r="FF562">
        <v>92.6</v>
      </c>
      <c r="FG562">
        <v>74.5</v>
      </c>
      <c r="FH562">
        <v>116.1</v>
      </c>
      <c r="FI562">
        <v>80.3</v>
      </c>
      <c r="FJ562">
        <v>140.69999999999999</v>
      </c>
      <c r="FM562">
        <v>132.19999999999999</v>
      </c>
      <c r="FN562">
        <v>100</v>
      </c>
    </row>
    <row r="563" spans="1:170" x14ac:dyDescent="0.25">
      <c r="A563" s="1">
        <v>34243</v>
      </c>
      <c r="E563">
        <v>125.4</v>
      </c>
      <c r="F563">
        <v>106.6</v>
      </c>
      <c r="G563">
        <v>126.8</v>
      </c>
      <c r="K563">
        <v>78.099999999999994</v>
      </c>
      <c r="O563">
        <v>135</v>
      </c>
      <c r="P563">
        <v>137</v>
      </c>
      <c r="Q563">
        <v>143.30000000000001</v>
      </c>
      <c r="R563">
        <v>128.19999999999999</v>
      </c>
      <c r="S563">
        <v>131.80000000000001</v>
      </c>
      <c r="T563">
        <v>131.5</v>
      </c>
      <c r="U563">
        <v>131.80000000000001</v>
      </c>
      <c r="CC563">
        <v>124.2</v>
      </c>
      <c r="CD563">
        <v>132.30000000000001</v>
      </c>
      <c r="CE563">
        <v>123.8</v>
      </c>
      <c r="CN563">
        <v>122.8</v>
      </c>
      <c r="CQ563">
        <v>118.8</v>
      </c>
      <c r="CU563">
        <v>122.3</v>
      </c>
      <c r="CV563">
        <v>132.5</v>
      </c>
      <c r="CW563">
        <v>120.7</v>
      </c>
      <c r="CX563">
        <v>116.1</v>
      </c>
      <c r="DF563">
        <v>116.4</v>
      </c>
      <c r="DG563">
        <v>119</v>
      </c>
      <c r="DI563">
        <v>116.8</v>
      </c>
      <c r="DJ563">
        <v>115.2</v>
      </c>
      <c r="DK563">
        <v>119.1</v>
      </c>
      <c r="DL563">
        <v>123.3</v>
      </c>
      <c r="DO563">
        <v>132.6</v>
      </c>
      <c r="DR563">
        <v>84.8</v>
      </c>
      <c r="DS563">
        <v>88.3</v>
      </c>
      <c r="DT563">
        <v>82.5</v>
      </c>
      <c r="DU563">
        <v>126.2</v>
      </c>
      <c r="DV563">
        <v>125.6</v>
      </c>
      <c r="DW563">
        <v>129</v>
      </c>
      <c r="DX563">
        <v>123.8</v>
      </c>
      <c r="DY563">
        <v>106</v>
      </c>
      <c r="DZ563">
        <v>126.3</v>
      </c>
      <c r="EA563">
        <v>103.7</v>
      </c>
      <c r="EB563">
        <v>107.2</v>
      </c>
      <c r="EC563">
        <v>97.4</v>
      </c>
      <c r="ED563">
        <v>96.1</v>
      </c>
      <c r="EE563">
        <v>87.4</v>
      </c>
      <c r="EF563">
        <v>197.8</v>
      </c>
      <c r="EG563">
        <v>90.8</v>
      </c>
      <c r="EH563">
        <v>89.1</v>
      </c>
      <c r="EI563">
        <v>92.4</v>
      </c>
      <c r="EY563">
        <v>116.6</v>
      </c>
      <c r="EZ563">
        <v>113.7</v>
      </c>
      <c r="FA563">
        <v>84.7</v>
      </c>
      <c r="FB563">
        <v>123.4</v>
      </c>
      <c r="FC563">
        <v>124</v>
      </c>
      <c r="FF563">
        <v>97</v>
      </c>
      <c r="FG563">
        <v>79.400000000000006</v>
      </c>
      <c r="FH563">
        <v>116.1</v>
      </c>
      <c r="FI563">
        <v>85.2</v>
      </c>
      <c r="FJ563">
        <v>142.6</v>
      </c>
      <c r="FM563">
        <v>135.6</v>
      </c>
      <c r="FN563">
        <v>100</v>
      </c>
    </row>
    <row r="564" spans="1:170" x14ac:dyDescent="0.25">
      <c r="A564" s="1">
        <v>34274</v>
      </c>
      <c r="E564">
        <v>126.8</v>
      </c>
      <c r="F564">
        <v>122.6</v>
      </c>
      <c r="G564">
        <v>127</v>
      </c>
      <c r="K564">
        <v>76.5</v>
      </c>
      <c r="O564">
        <v>135.30000000000001</v>
      </c>
      <c r="P564">
        <v>137.4</v>
      </c>
      <c r="Q564">
        <v>143.30000000000001</v>
      </c>
      <c r="R564">
        <v>128.9</v>
      </c>
      <c r="S564">
        <v>132.19999999999999</v>
      </c>
      <c r="T564">
        <v>131.80000000000001</v>
      </c>
      <c r="U564">
        <v>132.30000000000001</v>
      </c>
      <c r="CC564">
        <v>124.4</v>
      </c>
      <c r="CD564">
        <v>133</v>
      </c>
      <c r="CE564">
        <v>123.6</v>
      </c>
      <c r="CN564">
        <v>123.6</v>
      </c>
      <c r="CQ564">
        <v>118.7</v>
      </c>
      <c r="CU564">
        <v>122.3</v>
      </c>
      <c r="CV564">
        <v>133.19999999999999</v>
      </c>
      <c r="CW564">
        <v>120.3</v>
      </c>
      <c r="CX564">
        <v>115.2</v>
      </c>
      <c r="DF564">
        <v>116.5</v>
      </c>
      <c r="DG564">
        <v>119.2</v>
      </c>
      <c r="DI564">
        <v>117.7</v>
      </c>
      <c r="DJ564">
        <v>115.3</v>
      </c>
      <c r="DK564">
        <v>119.4</v>
      </c>
      <c r="DL564">
        <v>123.3</v>
      </c>
      <c r="DO564">
        <v>133.4</v>
      </c>
      <c r="DR564">
        <v>83.7</v>
      </c>
      <c r="DS564">
        <v>87</v>
      </c>
      <c r="DT564">
        <v>81.599999999999994</v>
      </c>
      <c r="DU564">
        <v>126.3</v>
      </c>
      <c r="DV564">
        <v>125.8</v>
      </c>
      <c r="DW564">
        <v>129.19999999999999</v>
      </c>
      <c r="DX564">
        <v>124.1</v>
      </c>
      <c r="DY564">
        <v>108</v>
      </c>
      <c r="DZ564">
        <v>126.4</v>
      </c>
      <c r="EA564">
        <v>103</v>
      </c>
      <c r="EB564">
        <v>111.3</v>
      </c>
      <c r="EC564">
        <v>93.7</v>
      </c>
      <c r="ED564">
        <v>92.5</v>
      </c>
      <c r="EE564">
        <v>83.4</v>
      </c>
      <c r="EF564">
        <v>200.2</v>
      </c>
      <c r="EG564">
        <v>87.5</v>
      </c>
      <c r="EH564">
        <v>86.1</v>
      </c>
      <c r="EI564">
        <v>88.9</v>
      </c>
      <c r="EY564">
        <v>116.6</v>
      </c>
      <c r="EZ564">
        <v>114.9</v>
      </c>
      <c r="FA564">
        <v>83.6</v>
      </c>
      <c r="FB564">
        <v>123.7</v>
      </c>
      <c r="FC564">
        <v>124.3</v>
      </c>
      <c r="FF564">
        <v>93.2</v>
      </c>
      <c r="FG564">
        <v>74.400000000000006</v>
      </c>
      <c r="FH564">
        <v>119.5</v>
      </c>
      <c r="FI564">
        <v>81</v>
      </c>
      <c r="FJ564">
        <v>144.1</v>
      </c>
      <c r="FM564">
        <v>136.9</v>
      </c>
      <c r="FN564">
        <v>100</v>
      </c>
    </row>
    <row r="565" spans="1:170" x14ac:dyDescent="0.25">
      <c r="A565" s="1">
        <v>34304</v>
      </c>
      <c r="E565">
        <v>127.5</v>
      </c>
      <c r="F565">
        <v>129.69999999999999</v>
      </c>
      <c r="G565">
        <v>127.3</v>
      </c>
      <c r="K565">
        <v>74.599999999999994</v>
      </c>
      <c r="O565">
        <v>135.69999999999999</v>
      </c>
      <c r="P565">
        <v>137.9</v>
      </c>
      <c r="Q565">
        <v>144</v>
      </c>
      <c r="R565">
        <v>129.19999999999999</v>
      </c>
      <c r="S565">
        <v>132.4</v>
      </c>
      <c r="T565">
        <v>131.9</v>
      </c>
      <c r="U565">
        <v>132.5</v>
      </c>
      <c r="CC565">
        <v>124.4</v>
      </c>
      <c r="CD565">
        <v>133.4</v>
      </c>
      <c r="CE565">
        <v>123.4</v>
      </c>
      <c r="CN565">
        <v>124.3</v>
      </c>
      <c r="CQ565">
        <v>118.7</v>
      </c>
      <c r="CU565">
        <v>122.3</v>
      </c>
      <c r="CV565">
        <v>133.80000000000001</v>
      </c>
      <c r="CW565">
        <v>119.9</v>
      </c>
      <c r="CX565">
        <v>114.5</v>
      </c>
      <c r="DF565">
        <v>116.2</v>
      </c>
      <c r="DG565">
        <v>119.3</v>
      </c>
      <c r="DI565">
        <v>119.3</v>
      </c>
      <c r="DJ565">
        <v>114.8</v>
      </c>
      <c r="DK565">
        <v>120.1</v>
      </c>
      <c r="DL565">
        <v>123.4</v>
      </c>
      <c r="DO565">
        <v>134.30000000000001</v>
      </c>
      <c r="DR565">
        <v>81</v>
      </c>
      <c r="DS565">
        <v>84.6</v>
      </c>
      <c r="DT565">
        <v>78.599999999999994</v>
      </c>
      <c r="DU565">
        <v>126.3</v>
      </c>
      <c r="DV565">
        <v>126.2</v>
      </c>
      <c r="DW565">
        <v>129.30000000000001</v>
      </c>
      <c r="DX565">
        <v>124.6</v>
      </c>
      <c r="DY565">
        <v>111.2</v>
      </c>
      <c r="DZ565">
        <v>126.5</v>
      </c>
      <c r="EA565">
        <v>101.7</v>
      </c>
      <c r="EB565">
        <v>113.3</v>
      </c>
      <c r="EC565">
        <v>90.5</v>
      </c>
      <c r="ED565">
        <v>87.4</v>
      </c>
      <c r="EE565">
        <v>78.2</v>
      </c>
      <c r="EF565">
        <v>197.6</v>
      </c>
      <c r="EG565">
        <v>87.9</v>
      </c>
      <c r="EH565">
        <v>86.6</v>
      </c>
      <c r="EI565">
        <v>89.3</v>
      </c>
      <c r="EY565">
        <v>116.2</v>
      </c>
      <c r="EZ565">
        <v>117</v>
      </c>
      <c r="FA565">
        <v>80.900000000000006</v>
      </c>
      <c r="FB565">
        <v>124</v>
      </c>
      <c r="FC565">
        <v>124.5</v>
      </c>
      <c r="FF565">
        <v>89.8</v>
      </c>
      <c r="FG565">
        <v>70</v>
      </c>
      <c r="FH565">
        <v>121.2</v>
      </c>
      <c r="FI565">
        <v>75.5</v>
      </c>
      <c r="FJ565">
        <v>145.30000000000001</v>
      </c>
      <c r="FM565">
        <v>136.30000000000001</v>
      </c>
      <c r="FN565">
        <v>100</v>
      </c>
    </row>
    <row r="566" spans="1:170" x14ac:dyDescent="0.25">
      <c r="A566" s="1">
        <v>34335</v>
      </c>
      <c r="E566">
        <v>127.4</v>
      </c>
      <c r="F566">
        <v>125.8</v>
      </c>
      <c r="G566">
        <v>127.5</v>
      </c>
      <c r="K566">
        <v>75.3</v>
      </c>
      <c r="O566">
        <v>136.30000000000001</v>
      </c>
      <c r="P566">
        <v>138.4</v>
      </c>
      <c r="Q566">
        <v>144.30000000000001</v>
      </c>
      <c r="R566">
        <v>129.9</v>
      </c>
      <c r="S566">
        <v>132.9</v>
      </c>
      <c r="T566">
        <v>132.30000000000001</v>
      </c>
      <c r="U566">
        <v>133.1</v>
      </c>
      <c r="CC566">
        <v>124.8</v>
      </c>
      <c r="CD566">
        <v>133.80000000000001</v>
      </c>
      <c r="CE566">
        <v>123.9</v>
      </c>
      <c r="CN566">
        <v>124.8</v>
      </c>
      <c r="CQ566">
        <v>119.4</v>
      </c>
      <c r="CU566">
        <v>122.6</v>
      </c>
      <c r="CV566">
        <v>134.1</v>
      </c>
      <c r="CW566">
        <v>120.4</v>
      </c>
      <c r="CX566">
        <v>115</v>
      </c>
      <c r="DF566">
        <v>116.5</v>
      </c>
      <c r="DG566">
        <v>119.5</v>
      </c>
      <c r="DI566">
        <v>119.7</v>
      </c>
      <c r="DJ566">
        <v>114.9</v>
      </c>
      <c r="DK566">
        <v>120.7</v>
      </c>
      <c r="DL566">
        <v>123.6</v>
      </c>
      <c r="DO566">
        <v>135.1</v>
      </c>
      <c r="DR566">
        <v>81.099999999999994</v>
      </c>
      <c r="DS566">
        <v>84.5</v>
      </c>
      <c r="DT566">
        <v>78.8</v>
      </c>
      <c r="DU566">
        <v>126.1</v>
      </c>
      <c r="DV566">
        <v>126.4</v>
      </c>
      <c r="DW566">
        <v>129.4</v>
      </c>
      <c r="DX566">
        <v>124.8</v>
      </c>
      <c r="DY566">
        <v>111.2</v>
      </c>
      <c r="DZ566">
        <v>126.8</v>
      </c>
      <c r="EA566">
        <v>103.8</v>
      </c>
      <c r="EB566">
        <v>113.6</v>
      </c>
      <c r="EC566">
        <v>93.6</v>
      </c>
      <c r="ED566">
        <v>88.7</v>
      </c>
      <c r="EE566">
        <v>79.2</v>
      </c>
      <c r="EF566">
        <v>202.6</v>
      </c>
      <c r="EG566">
        <v>93.8</v>
      </c>
      <c r="EH566">
        <v>91.7</v>
      </c>
      <c r="EI566">
        <v>95.5</v>
      </c>
      <c r="EY566">
        <v>116.5</v>
      </c>
      <c r="EZ566">
        <v>117.3</v>
      </c>
      <c r="FA566">
        <v>81.099999999999994</v>
      </c>
      <c r="FB566">
        <v>124.3</v>
      </c>
      <c r="FC566">
        <v>124.7</v>
      </c>
      <c r="FF566">
        <v>92.8</v>
      </c>
      <c r="FG566">
        <v>72.900000000000006</v>
      </c>
      <c r="FH566">
        <v>122.3</v>
      </c>
      <c r="FI566">
        <v>76.400000000000006</v>
      </c>
      <c r="FJ566">
        <v>148.30000000000001</v>
      </c>
      <c r="FM566">
        <v>138.30000000000001</v>
      </c>
      <c r="FN566">
        <v>100</v>
      </c>
    </row>
    <row r="567" spans="1:170" x14ac:dyDescent="0.25">
      <c r="A567" s="1">
        <v>34366</v>
      </c>
      <c r="E567">
        <v>126.9</v>
      </c>
      <c r="F567">
        <v>110.5</v>
      </c>
      <c r="G567">
        <v>128.1</v>
      </c>
      <c r="K567">
        <v>76.8</v>
      </c>
      <c r="O567">
        <v>136.30000000000001</v>
      </c>
      <c r="P567">
        <v>138.4</v>
      </c>
      <c r="Q567">
        <v>144.30000000000001</v>
      </c>
      <c r="R567">
        <v>129.9</v>
      </c>
      <c r="S567">
        <v>133.1</v>
      </c>
      <c r="T567">
        <v>132.4</v>
      </c>
      <c r="U567">
        <v>133.30000000000001</v>
      </c>
      <c r="CC567">
        <v>125</v>
      </c>
      <c r="CD567">
        <v>133.69999999999999</v>
      </c>
      <c r="CE567">
        <v>124.4</v>
      </c>
      <c r="CN567">
        <v>124.8</v>
      </c>
      <c r="CQ567">
        <v>120</v>
      </c>
      <c r="CU567">
        <v>122.9</v>
      </c>
      <c r="CV567">
        <v>133.9</v>
      </c>
      <c r="CW567">
        <v>121</v>
      </c>
      <c r="CX567">
        <v>115.9</v>
      </c>
      <c r="DF567">
        <v>116.9</v>
      </c>
      <c r="DG567">
        <v>119.7</v>
      </c>
      <c r="DI567">
        <v>119.7</v>
      </c>
      <c r="DJ567">
        <v>114.6</v>
      </c>
      <c r="DK567">
        <v>121.3</v>
      </c>
      <c r="DL567">
        <v>123.7</v>
      </c>
      <c r="DO567">
        <v>135.1</v>
      </c>
      <c r="DR567">
        <v>83.1</v>
      </c>
      <c r="DS567">
        <v>86</v>
      </c>
      <c r="DT567">
        <v>81.2</v>
      </c>
      <c r="DU567">
        <v>126.1</v>
      </c>
      <c r="DV567">
        <v>126.5</v>
      </c>
      <c r="DW567">
        <v>129.4</v>
      </c>
      <c r="DX567">
        <v>125</v>
      </c>
      <c r="DY567">
        <v>111.8</v>
      </c>
      <c r="DZ567">
        <v>126.9</v>
      </c>
      <c r="EA567">
        <v>102.1</v>
      </c>
      <c r="EB567">
        <v>114.3</v>
      </c>
      <c r="EC567">
        <v>90.5</v>
      </c>
      <c r="ED567">
        <v>88.3</v>
      </c>
      <c r="EE567">
        <v>78.900000000000006</v>
      </c>
      <c r="EF567">
        <v>201.5</v>
      </c>
      <c r="EG567">
        <v>86.1</v>
      </c>
      <c r="EH567">
        <v>85.1</v>
      </c>
      <c r="EI567">
        <v>87.5</v>
      </c>
      <c r="EY567">
        <v>116.9</v>
      </c>
      <c r="EZ567">
        <v>117.5</v>
      </c>
      <c r="FA567">
        <v>82.9</v>
      </c>
      <c r="FB567">
        <v>124.4</v>
      </c>
      <c r="FC567">
        <v>124.9</v>
      </c>
      <c r="FF567">
        <v>89.4</v>
      </c>
      <c r="FG567">
        <v>68.3</v>
      </c>
      <c r="FH567">
        <v>123.5</v>
      </c>
      <c r="FI567">
        <v>75.7</v>
      </c>
      <c r="FJ567">
        <v>151</v>
      </c>
      <c r="FM567">
        <v>135.9</v>
      </c>
      <c r="FN567">
        <v>100</v>
      </c>
    </row>
    <row r="568" spans="1:170" x14ac:dyDescent="0.25">
      <c r="A568" s="1">
        <v>34394</v>
      </c>
      <c r="E568">
        <v>127.3</v>
      </c>
      <c r="F568">
        <v>112</v>
      </c>
      <c r="G568">
        <v>128.4</v>
      </c>
      <c r="K568">
        <v>76.400000000000006</v>
      </c>
      <c r="O568">
        <v>136.4</v>
      </c>
      <c r="P568">
        <v>138.4</v>
      </c>
      <c r="Q568">
        <v>144.19999999999999</v>
      </c>
      <c r="R568">
        <v>130.1</v>
      </c>
      <c r="S568">
        <v>133.30000000000001</v>
      </c>
      <c r="T568">
        <v>132.6</v>
      </c>
      <c r="U568">
        <v>133.5</v>
      </c>
      <c r="CC568">
        <v>125.1</v>
      </c>
      <c r="CD568">
        <v>133.9</v>
      </c>
      <c r="CE568">
        <v>124.4</v>
      </c>
      <c r="CN568">
        <v>124.7</v>
      </c>
      <c r="CQ568">
        <v>119.9</v>
      </c>
      <c r="CU568">
        <v>122.9</v>
      </c>
      <c r="CV568">
        <v>134.1</v>
      </c>
      <c r="CW568">
        <v>120.9</v>
      </c>
      <c r="CX568">
        <v>115.6</v>
      </c>
      <c r="DF568">
        <v>117.1</v>
      </c>
      <c r="DG568">
        <v>120</v>
      </c>
      <c r="DI568">
        <v>119.9</v>
      </c>
      <c r="DJ568">
        <v>114.9</v>
      </c>
      <c r="DK568">
        <v>122.1</v>
      </c>
      <c r="DL568">
        <v>123.8</v>
      </c>
      <c r="DO568">
        <v>135.5</v>
      </c>
      <c r="DR568">
        <v>83</v>
      </c>
      <c r="DS568">
        <v>86</v>
      </c>
      <c r="DT568">
        <v>81</v>
      </c>
      <c r="DU568">
        <v>125.9</v>
      </c>
      <c r="DV568">
        <v>126.5</v>
      </c>
      <c r="DW568">
        <v>129.5</v>
      </c>
      <c r="DX568">
        <v>124.9</v>
      </c>
      <c r="DY568">
        <v>110.8</v>
      </c>
      <c r="DZ568">
        <v>126.9</v>
      </c>
      <c r="EA568">
        <v>103.8</v>
      </c>
      <c r="EB568">
        <v>114</v>
      </c>
      <c r="EC568">
        <v>93.3</v>
      </c>
      <c r="ED568">
        <v>89.9</v>
      </c>
      <c r="EE568">
        <v>80.400000000000006</v>
      </c>
      <c r="EF568">
        <v>203.1</v>
      </c>
      <c r="EG568">
        <v>91</v>
      </c>
      <c r="EH568">
        <v>89.3</v>
      </c>
      <c r="EI568">
        <v>92.7</v>
      </c>
      <c r="EY568">
        <v>117.1</v>
      </c>
      <c r="EZ568">
        <v>117.3</v>
      </c>
      <c r="FA568">
        <v>82.8</v>
      </c>
      <c r="FB568">
        <v>124.7</v>
      </c>
      <c r="FC568">
        <v>125.1</v>
      </c>
      <c r="FF568">
        <v>92.6</v>
      </c>
      <c r="FG568">
        <v>71.7</v>
      </c>
      <c r="FH568">
        <v>123.4</v>
      </c>
      <c r="FI568">
        <v>77.7</v>
      </c>
      <c r="FJ568">
        <v>151.5</v>
      </c>
      <c r="FM568">
        <v>136.80000000000001</v>
      </c>
      <c r="FN568">
        <v>100</v>
      </c>
    </row>
    <row r="569" spans="1:170" x14ac:dyDescent="0.25">
      <c r="A569" s="1">
        <v>34425</v>
      </c>
      <c r="E569">
        <v>127.2</v>
      </c>
      <c r="F569">
        <v>105.6</v>
      </c>
      <c r="G569">
        <v>128.80000000000001</v>
      </c>
      <c r="K569">
        <v>76.2</v>
      </c>
      <c r="O569">
        <v>136.6</v>
      </c>
      <c r="P569">
        <v>138.4</v>
      </c>
      <c r="Q569">
        <v>144.1</v>
      </c>
      <c r="R569">
        <v>130.30000000000001</v>
      </c>
      <c r="S569">
        <v>133.69999999999999</v>
      </c>
      <c r="T569">
        <v>132.9</v>
      </c>
      <c r="U569">
        <v>133.9</v>
      </c>
      <c r="CC569">
        <v>125.1</v>
      </c>
      <c r="CD569">
        <v>134</v>
      </c>
      <c r="CE569">
        <v>124.4</v>
      </c>
      <c r="CN569">
        <v>124.7</v>
      </c>
      <c r="CQ569">
        <v>120.3</v>
      </c>
      <c r="CU569">
        <v>122.9</v>
      </c>
      <c r="CV569">
        <v>134</v>
      </c>
      <c r="CW569">
        <v>120.9</v>
      </c>
      <c r="CX569">
        <v>115.4</v>
      </c>
      <c r="DF569">
        <v>117.1</v>
      </c>
      <c r="DG569">
        <v>120.3</v>
      </c>
      <c r="DI569">
        <v>120.8</v>
      </c>
      <c r="DJ569">
        <v>115.6</v>
      </c>
      <c r="DK569">
        <v>121.9</v>
      </c>
      <c r="DL569">
        <v>124</v>
      </c>
      <c r="DO569">
        <v>135</v>
      </c>
      <c r="DR569">
        <v>82.3</v>
      </c>
      <c r="DS569">
        <v>85.3</v>
      </c>
      <c r="DT569">
        <v>80.3</v>
      </c>
      <c r="DU569">
        <v>126.3</v>
      </c>
      <c r="DV569">
        <v>126.5</v>
      </c>
      <c r="DW569">
        <v>129.6</v>
      </c>
      <c r="DX569">
        <v>124.9</v>
      </c>
      <c r="DY569">
        <v>108.6</v>
      </c>
      <c r="DZ569">
        <v>127.2</v>
      </c>
      <c r="EA569">
        <v>103.8</v>
      </c>
      <c r="EB569">
        <v>113.4</v>
      </c>
      <c r="EC569">
        <v>93.8</v>
      </c>
      <c r="ED569">
        <v>91.9</v>
      </c>
      <c r="EE569">
        <v>82.8</v>
      </c>
      <c r="EF569">
        <v>198.5</v>
      </c>
      <c r="EG569">
        <v>88.7</v>
      </c>
      <c r="EH569">
        <v>87.3</v>
      </c>
      <c r="EI569">
        <v>90.2</v>
      </c>
      <c r="EY569">
        <v>117.1</v>
      </c>
      <c r="EZ569">
        <v>117.3</v>
      </c>
      <c r="FA569">
        <v>82.1</v>
      </c>
      <c r="FB569">
        <v>124.8</v>
      </c>
      <c r="FC569">
        <v>125.3</v>
      </c>
      <c r="FF569">
        <v>93</v>
      </c>
      <c r="FG569">
        <v>72.5</v>
      </c>
      <c r="FH569">
        <v>122.7</v>
      </c>
      <c r="FI569">
        <v>80</v>
      </c>
      <c r="FJ569">
        <v>150.69999999999999</v>
      </c>
      <c r="FM569">
        <v>136</v>
      </c>
      <c r="FN569">
        <v>100</v>
      </c>
    </row>
    <row r="570" spans="1:170" x14ac:dyDescent="0.25">
      <c r="A570" s="1">
        <v>34455</v>
      </c>
      <c r="E570">
        <v>126.5</v>
      </c>
      <c r="F570">
        <v>105.7</v>
      </c>
      <c r="G570">
        <v>128.1</v>
      </c>
      <c r="K570">
        <v>75.5</v>
      </c>
      <c r="O570">
        <v>137</v>
      </c>
      <c r="P570">
        <v>138.80000000000001</v>
      </c>
      <c r="Q570">
        <v>144.19999999999999</v>
      </c>
      <c r="R570">
        <v>130.9</v>
      </c>
      <c r="S570">
        <v>134.1</v>
      </c>
      <c r="T570">
        <v>133.19999999999999</v>
      </c>
      <c r="U570">
        <v>134.30000000000001</v>
      </c>
      <c r="CC570">
        <v>125.1</v>
      </c>
      <c r="CD570">
        <v>134.1</v>
      </c>
      <c r="CE570">
        <v>124.5</v>
      </c>
      <c r="CN570">
        <v>124.5</v>
      </c>
      <c r="CQ570">
        <v>120.2</v>
      </c>
      <c r="CU570">
        <v>122.7</v>
      </c>
      <c r="CV570">
        <v>134</v>
      </c>
      <c r="CW570">
        <v>120.8</v>
      </c>
      <c r="CX570">
        <v>115.1</v>
      </c>
      <c r="DF570">
        <v>117.2</v>
      </c>
      <c r="DG570">
        <v>120.7</v>
      </c>
      <c r="DI570">
        <v>119.8</v>
      </c>
      <c r="DJ570">
        <v>116.3</v>
      </c>
      <c r="DK570">
        <v>122.7</v>
      </c>
      <c r="DL570">
        <v>124.1</v>
      </c>
      <c r="DO570">
        <v>135.19999999999999</v>
      </c>
      <c r="DR570">
        <v>81.5</v>
      </c>
      <c r="DS570">
        <v>84.3</v>
      </c>
      <c r="DT570">
        <v>79.7</v>
      </c>
      <c r="DU570">
        <v>127.4</v>
      </c>
      <c r="DV570">
        <v>126.6</v>
      </c>
      <c r="DW570">
        <v>129.80000000000001</v>
      </c>
      <c r="DX570">
        <v>125</v>
      </c>
      <c r="DY570">
        <v>107.9</v>
      </c>
      <c r="DZ570">
        <v>127.4</v>
      </c>
      <c r="EA570">
        <v>102.2</v>
      </c>
      <c r="EB570">
        <v>108.4</v>
      </c>
      <c r="EC570">
        <v>94.3</v>
      </c>
      <c r="ED570">
        <v>95.9</v>
      </c>
      <c r="EE570">
        <v>87.2</v>
      </c>
      <c r="EF570">
        <v>196.2</v>
      </c>
      <c r="EG570">
        <v>83</v>
      </c>
      <c r="EH570">
        <v>82.2</v>
      </c>
      <c r="EI570">
        <v>84.2</v>
      </c>
      <c r="EY570">
        <v>117.3</v>
      </c>
      <c r="EZ570">
        <v>116.4</v>
      </c>
      <c r="FA570">
        <v>81.400000000000006</v>
      </c>
      <c r="FB570">
        <v>125.1</v>
      </c>
      <c r="FC570">
        <v>125.6</v>
      </c>
      <c r="FF570">
        <v>93.4</v>
      </c>
      <c r="FG570">
        <v>73.400000000000006</v>
      </c>
      <c r="FH570">
        <v>118.9</v>
      </c>
      <c r="FI570">
        <v>84.4</v>
      </c>
      <c r="FJ570">
        <v>149.69999999999999</v>
      </c>
      <c r="FM570">
        <v>135.6</v>
      </c>
      <c r="FN570">
        <v>100</v>
      </c>
    </row>
    <row r="571" spans="1:170" x14ac:dyDescent="0.25">
      <c r="A571" s="1">
        <v>34486</v>
      </c>
      <c r="E571">
        <v>126</v>
      </c>
      <c r="F571">
        <v>104.3</v>
      </c>
      <c r="G571">
        <v>127.6</v>
      </c>
      <c r="K571">
        <v>76.2</v>
      </c>
      <c r="O571">
        <v>137.19999999999999</v>
      </c>
      <c r="P571">
        <v>139</v>
      </c>
      <c r="Q571">
        <v>144.5</v>
      </c>
      <c r="R571">
        <v>131.1</v>
      </c>
      <c r="S571">
        <v>134.30000000000001</v>
      </c>
      <c r="T571">
        <v>133.19999999999999</v>
      </c>
      <c r="U571">
        <v>134.6</v>
      </c>
      <c r="CC571">
        <v>125.2</v>
      </c>
      <c r="CD571">
        <v>134.1</v>
      </c>
      <c r="CE571">
        <v>124.9</v>
      </c>
      <c r="CN571">
        <v>125</v>
      </c>
      <c r="CQ571">
        <v>120.4</v>
      </c>
      <c r="CU571">
        <v>122.8</v>
      </c>
      <c r="CV571">
        <v>133.9</v>
      </c>
      <c r="CW571">
        <v>121.2</v>
      </c>
      <c r="CX571">
        <v>115.6</v>
      </c>
      <c r="DF571">
        <v>117.8</v>
      </c>
      <c r="DG571">
        <v>121.2</v>
      </c>
      <c r="DI571">
        <v>117.9</v>
      </c>
      <c r="DJ571">
        <v>117.1</v>
      </c>
      <c r="DK571">
        <v>124.2</v>
      </c>
      <c r="DL571">
        <v>124.2</v>
      </c>
      <c r="DO571">
        <v>136.19999999999999</v>
      </c>
      <c r="DR571">
        <v>82.4</v>
      </c>
      <c r="DS571">
        <v>85.6</v>
      </c>
      <c r="DT571">
        <v>80.400000000000006</v>
      </c>
      <c r="DU571">
        <v>127.9</v>
      </c>
      <c r="DV571">
        <v>126.9</v>
      </c>
      <c r="DW571">
        <v>130.1</v>
      </c>
      <c r="DX571">
        <v>125.3</v>
      </c>
      <c r="DY571">
        <v>109.4</v>
      </c>
      <c r="DZ571">
        <v>127.6</v>
      </c>
      <c r="EA571">
        <v>102.7</v>
      </c>
      <c r="EB571">
        <v>106.8</v>
      </c>
      <c r="EC571">
        <v>96.1</v>
      </c>
      <c r="ED571">
        <v>99</v>
      </c>
      <c r="EE571">
        <v>90.6</v>
      </c>
      <c r="EF571">
        <v>195.8</v>
      </c>
      <c r="EG571">
        <v>82.1</v>
      </c>
      <c r="EH571">
        <v>81.400000000000006</v>
      </c>
      <c r="EI571">
        <v>83.3</v>
      </c>
      <c r="EY571">
        <v>117.9</v>
      </c>
      <c r="EZ571">
        <v>115.5</v>
      </c>
      <c r="FA571">
        <v>82.3</v>
      </c>
      <c r="FB571">
        <v>125.6</v>
      </c>
      <c r="FC571">
        <v>126.3</v>
      </c>
      <c r="FF571">
        <v>95.2</v>
      </c>
      <c r="FG571">
        <v>75.2</v>
      </c>
      <c r="FH571">
        <v>118.1</v>
      </c>
      <c r="FI571">
        <v>87.9</v>
      </c>
      <c r="FJ571">
        <v>151.19999999999999</v>
      </c>
      <c r="FM571">
        <v>138</v>
      </c>
      <c r="FN571">
        <v>100</v>
      </c>
    </row>
    <row r="572" spans="1:170" x14ac:dyDescent="0.25">
      <c r="A572" s="1">
        <v>34516</v>
      </c>
      <c r="E572">
        <v>126.3</v>
      </c>
      <c r="F572">
        <v>106.7</v>
      </c>
      <c r="G572">
        <v>127.7</v>
      </c>
      <c r="K572">
        <v>77.8</v>
      </c>
      <c r="O572">
        <v>137.30000000000001</v>
      </c>
      <c r="P572">
        <v>139.1</v>
      </c>
      <c r="Q572">
        <v>144.30000000000001</v>
      </c>
      <c r="R572">
        <v>131.4</v>
      </c>
      <c r="S572">
        <v>134.4</v>
      </c>
      <c r="T572">
        <v>133.5</v>
      </c>
      <c r="U572">
        <v>134.69999999999999</v>
      </c>
      <c r="CC572">
        <v>125.7</v>
      </c>
      <c r="CD572">
        <v>134.19999999999999</v>
      </c>
      <c r="CE572">
        <v>125.4</v>
      </c>
      <c r="CN572">
        <v>124.6</v>
      </c>
      <c r="CQ572">
        <v>120.7</v>
      </c>
      <c r="CU572">
        <v>123.4</v>
      </c>
      <c r="CV572">
        <v>134.1</v>
      </c>
      <c r="CW572">
        <v>121.9</v>
      </c>
      <c r="CX572">
        <v>116.5</v>
      </c>
      <c r="DF572">
        <v>118.3</v>
      </c>
      <c r="DG572">
        <v>121.7</v>
      </c>
      <c r="DI572">
        <v>115.8</v>
      </c>
      <c r="DJ572">
        <v>118.2</v>
      </c>
      <c r="DK572">
        <v>125.1</v>
      </c>
      <c r="DL572">
        <v>124.4</v>
      </c>
      <c r="DO572">
        <v>136.19999999999999</v>
      </c>
      <c r="DR572">
        <v>84</v>
      </c>
      <c r="DS572">
        <v>86.9</v>
      </c>
      <c r="DT572">
        <v>82</v>
      </c>
      <c r="DU572">
        <v>128.19999999999999</v>
      </c>
      <c r="DV572">
        <v>126.9</v>
      </c>
      <c r="DW572">
        <v>130.30000000000001</v>
      </c>
      <c r="DX572">
        <v>125.1</v>
      </c>
      <c r="DY572">
        <v>106.6</v>
      </c>
      <c r="DZ572">
        <v>127.8</v>
      </c>
      <c r="EA572">
        <v>101.7</v>
      </c>
      <c r="EB572">
        <v>102.6</v>
      </c>
      <c r="EC572">
        <v>97.2</v>
      </c>
      <c r="ED572">
        <v>102.9</v>
      </c>
      <c r="EE572">
        <v>94.6</v>
      </c>
      <c r="EF572">
        <v>197.2</v>
      </c>
      <c r="EG572">
        <v>78.3</v>
      </c>
      <c r="EH572">
        <v>78.099999999999994</v>
      </c>
      <c r="EI572">
        <v>79.3</v>
      </c>
      <c r="EY572">
        <v>118.6</v>
      </c>
      <c r="EZ572">
        <v>113.2</v>
      </c>
      <c r="FA572">
        <v>83.8</v>
      </c>
      <c r="FB572">
        <v>125.9</v>
      </c>
      <c r="FC572">
        <v>126.7</v>
      </c>
      <c r="FF572">
        <v>96.7</v>
      </c>
      <c r="FG572">
        <v>75.3</v>
      </c>
      <c r="FH572">
        <v>116.2</v>
      </c>
      <c r="FI572">
        <v>92.5</v>
      </c>
      <c r="FJ572">
        <v>155.5</v>
      </c>
      <c r="FM572">
        <v>137.4</v>
      </c>
      <c r="FN572">
        <v>100</v>
      </c>
    </row>
    <row r="573" spans="1:170" x14ac:dyDescent="0.25">
      <c r="A573" s="1">
        <v>34547</v>
      </c>
      <c r="E573">
        <v>126.1</v>
      </c>
      <c r="F573">
        <v>102.5</v>
      </c>
      <c r="G573">
        <v>127.9</v>
      </c>
      <c r="K573">
        <v>79.599999999999994</v>
      </c>
      <c r="O573">
        <v>137.6</v>
      </c>
      <c r="P573">
        <v>139.4</v>
      </c>
      <c r="Q573">
        <v>144.6</v>
      </c>
      <c r="R573">
        <v>131.80000000000001</v>
      </c>
      <c r="S573">
        <v>134.6</v>
      </c>
      <c r="T573">
        <v>133.6</v>
      </c>
      <c r="U573">
        <v>134.9</v>
      </c>
      <c r="CC573">
        <v>126.2</v>
      </c>
      <c r="CD573">
        <v>134.4</v>
      </c>
      <c r="CE573">
        <v>126.2</v>
      </c>
      <c r="CN573">
        <v>124.9</v>
      </c>
      <c r="CQ573">
        <v>120.8</v>
      </c>
      <c r="CU573">
        <v>124</v>
      </c>
      <c r="CV573">
        <v>134.30000000000001</v>
      </c>
      <c r="CW573">
        <v>122.9</v>
      </c>
      <c r="CX573">
        <v>117.7</v>
      </c>
      <c r="DF573">
        <v>119.1</v>
      </c>
      <c r="DG573">
        <v>122.5</v>
      </c>
      <c r="DI573">
        <v>117</v>
      </c>
      <c r="DJ573">
        <v>119.9</v>
      </c>
      <c r="DK573">
        <v>126</v>
      </c>
      <c r="DL573">
        <v>124.4</v>
      </c>
      <c r="DO573">
        <v>136.69999999999999</v>
      </c>
      <c r="DR573">
        <v>85.3</v>
      </c>
      <c r="DS573">
        <v>88.4</v>
      </c>
      <c r="DT573">
        <v>83.4</v>
      </c>
      <c r="DU573">
        <v>129.5</v>
      </c>
      <c r="DV573">
        <v>126.9</v>
      </c>
      <c r="DW573">
        <v>130.69999999999999</v>
      </c>
      <c r="DX573">
        <v>125</v>
      </c>
      <c r="DY573">
        <v>103.5</v>
      </c>
      <c r="DZ573">
        <v>128</v>
      </c>
      <c r="EA573">
        <v>101.6</v>
      </c>
      <c r="EB573">
        <v>100.7</v>
      </c>
      <c r="EC573">
        <v>98.2</v>
      </c>
      <c r="ED573">
        <v>103</v>
      </c>
      <c r="EE573">
        <v>94.6</v>
      </c>
      <c r="EF573">
        <v>198.5</v>
      </c>
      <c r="EG573">
        <v>80.7</v>
      </c>
      <c r="EH573">
        <v>80.2</v>
      </c>
      <c r="EI573">
        <v>81.900000000000006</v>
      </c>
      <c r="EY573">
        <v>119.4</v>
      </c>
      <c r="EZ573">
        <v>113.1</v>
      </c>
      <c r="FA573">
        <v>85.2</v>
      </c>
      <c r="FB573">
        <v>126.5</v>
      </c>
      <c r="FC573">
        <v>127.4</v>
      </c>
      <c r="FF573">
        <v>97.5</v>
      </c>
      <c r="FG573">
        <v>75.599999999999994</v>
      </c>
      <c r="FH573">
        <v>115.8</v>
      </c>
      <c r="FI573">
        <v>92.2</v>
      </c>
      <c r="FJ573">
        <v>158.80000000000001</v>
      </c>
      <c r="FM573">
        <v>137.6</v>
      </c>
      <c r="FN573">
        <v>100</v>
      </c>
    </row>
    <row r="574" spans="1:170" x14ac:dyDescent="0.25">
      <c r="A574" s="1">
        <v>34578</v>
      </c>
      <c r="E574">
        <v>126</v>
      </c>
      <c r="F574">
        <v>103.7</v>
      </c>
      <c r="G574">
        <v>127.7</v>
      </c>
      <c r="K574">
        <v>77.8</v>
      </c>
      <c r="O574">
        <v>137.69999999999999</v>
      </c>
      <c r="P574">
        <v>139.5</v>
      </c>
      <c r="Q574">
        <v>144.80000000000001</v>
      </c>
      <c r="R574">
        <v>131.69999999999999</v>
      </c>
      <c r="S574">
        <v>134.9</v>
      </c>
      <c r="T574">
        <v>133.80000000000001</v>
      </c>
      <c r="U574">
        <v>135.19999999999999</v>
      </c>
      <c r="CC574">
        <v>125.9</v>
      </c>
      <c r="CD574">
        <v>134.4</v>
      </c>
      <c r="CE574">
        <v>125.7</v>
      </c>
      <c r="CN574">
        <v>125.3</v>
      </c>
      <c r="CQ574">
        <v>120.5</v>
      </c>
      <c r="CU574">
        <v>123.5</v>
      </c>
      <c r="CV574">
        <v>134.19999999999999</v>
      </c>
      <c r="CW574">
        <v>122.2</v>
      </c>
      <c r="CX574">
        <v>116.7</v>
      </c>
      <c r="DF574">
        <v>119.6</v>
      </c>
      <c r="DG574">
        <v>123.7</v>
      </c>
      <c r="DI574">
        <v>118.1</v>
      </c>
      <c r="DJ574">
        <v>122.4</v>
      </c>
      <c r="DK574">
        <v>127.4</v>
      </c>
      <c r="DL574">
        <v>124.5</v>
      </c>
      <c r="DO574">
        <v>137.5</v>
      </c>
      <c r="DR574">
        <v>84</v>
      </c>
      <c r="DS574">
        <v>87.1</v>
      </c>
      <c r="DT574">
        <v>81.900000000000006</v>
      </c>
      <c r="DU574">
        <v>131.69999999999999</v>
      </c>
      <c r="DV574">
        <v>127.2</v>
      </c>
      <c r="DW574">
        <v>131.19999999999999</v>
      </c>
      <c r="DX574">
        <v>125.2</v>
      </c>
      <c r="DY574">
        <v>102.9</v>
      </c>
      <c r="DZ574">
        <v>128.30000000000001</v>
      </c>
      <c r="EA574">
        <v>99.7</v>
      </c>
      <c r="EB574">
        <v>100.7</v>
      </c>
      <c r="EC574">
        <v>95.1</v>
      </c>
      <c r="ED574">
        <v>99.6</v>
      </c>
      <c r="EE574">
        <v>91</v>
      </c>
      <c r="EF574">
        <v>198.3</v>
      </c>
      <c r="EG574">
        <v>78.599999999999994</v>
      </c>
      <c r="EH574">
        <v>78.400000000000006</v>
      </c>
      <c r="EI574">
        <v>79.7</v>
      </c>
      <c r="EY574">
        <v>120</v>
      </c>
      <c r="EZ574">
        <v>113.6</v>
      </c>
      <c r="FA574">
        <v>83.9</v>
      </c>
      <c r="FB574">
        <v>127.5</v>
      </c>
      <c r="FC574">
        <v>128.4</v>
      </c>
      <c r="FF574">
        <v>94.2</v>
      </c>
      <c r="FG574">
        <v>71.3</v>
      </c>
      <c r="FH574">
        <v>116.2</v>
      </c>
      <c r="FI574">
        <v>88.2</v>
      </c>
      <c r="FJ574">
        <v>160.5</v>
      </c>
      <c r="FM574">
        <v>136.19999999999999</v>
      </c>
      <c r="FN574">
        <v>100</v>
      </c>
    </row>
    <row r="575" spans="1:170" x14ac:dyDescent="0.25">
      <c r="A575" s="1">
        <v>34608</v>
      </c>
      <c r="E575">
        <v>126</v>
      </c>
      <c r="F575">
        <v>104.5</v>
      </c>
      <c r="G575">
        <v>127.6</v>
      </c>
      <c r="K575">
        <v>76.900000000000006</v>
      </c>
      <c r="O575">
        <v>137.4</v>
      </c>
      <c r="P575">
        <v>139.30000000000001</v>
      </c>
      <c r="Q575">
        <v>144.9</v>
      </c>
      <c r="R575">
        <v>131.19999999999999</v>
      </c>
      <c r="S575">
        <v>134.4</v>
      </c>
      <c r="T575">
        <v>133.5</v>
      </c>
      <c r="U575">
        <v>134.6</v>
      </c>
      <c r="CC575">
        <v>125.5</v>
      </c>
      <c r="CD575">
        <v>134.19999999999999</v>
      </c>
      <c r="CE575">
        <v>125.2</v>
      </c>
      <c r="CN575">
        <v>125.6</v>
      </c>
      <c r="CQ575">
        <v>120.6</v>
      </c>
      <c r="CU575">
        <v>123.1</v>
      </c>
      <c r="CV575">
        <v>134.1</v>
      </c>
      <c r="CW575">
        <v>121.7</v>
      </c>
      <c r="CX575">
        <v>116.2</v>
      </c>
      <c r="DF575">
        <v>120.1</v>
      </c>
      <c r="DG575">
        <v>124.5</v>
      </c>
      <c r="DI575">
        <v>116.7</v>
      </c>
      <c r="DJ575">
        <v>124.2</v>
      </c>
      <c r="DK575">
        <v>128.6</v>
      </c>
      <c r="DL575">
        <v>124.7</v>
      </c>
      <c r="DO575">
        <v>138.1</v>
      </c>
      <c r="DR575">
        <v>82.9</v>
      </c>
      <c r="DS575">
        <v>85.8</v>
      </c>
      <c r="DT575">
        <v>81.099999999999994</v>
      </c>
      <c r="DU575">
        <v>133.9</v>
      </c>
      <c r="DV575">
        <v>127.6</v>
      </c>
      <c r="DW575">
        <v>131.9</v>
      </c>
      <c r="DX575">
        <v>125.3</v>
      </c>
      <c r="DY575">
        <v>101.1</v>
      </c>
      <c r="DZ575">
        <v>128.80000000000001</v>
      </c>
      <c r="EA575">
        <v>98.6</v>
      </c>
      <c r="EB575">
        <v>99.1</v>
      </c>
      <c r="EC575">
        <v>94.5</v>
      </c>
      <c r="ED575">
        <v>100.7</v>
      </c>
      <c r="EE575">
        <v>92.2</v>
      </c>
      <c r="EF575">
        <v>198.6</v>
      </c>
      <c r="EG575">
        <v>74.8</v>
      </c>
      <c r="EH575">
        <v>75</v>
      </c>
      <c r="EI575">
        <v>75.599999999999994</v>
      </c>
      <c r="EY575">
        <v>120.5</v>
      </c>
      <c r="EZ575">
        <v>112.1</v>
      </c>
      <c r="FA575">
        <v>82.9</v>
      </c>
      <c r="FB575">
        <v>128.19999999999999</v>
      </c>
      <c r="FC575">
        <v>129.30000000000001</v>
      </c>
      <c r="FF575">
        <v>93.6</v>
      </c>
      <c r="FG575">
        <v>70.2</v>
      </c>
      <c r="FH575">
        <v>115.4</v>
      </c>
      <c r="FI575">
        <v>89.6</v>
      </c>
      <c r="FJ575">
        <v>161.30000000000001</v>
      </c>
      <c r="FM575">
        <v>135.6</v>
      </c>
      <c r="FN575">
        <v>100</v>
      </c>
    </row>
    <row r="576" spans="1:170" x14ac:dyDescent="0.25">
      <c r="A576" s="1">
        <v>34639</v>
      </c>
      <c r="E576">
        <v>126.8</v>
      </c>
      <c r="F576">
        <v>113.1</v>
      </c>
      <c r="G576">
        <v>127.8</v>
      </c>
      <c r="K576">
        <v>78.400000000000006</v>
      </c>
      <c r="O576">
        <v>137.6</v>
      </c>
      <c r="P576">
        <v>139.5</v>
      </c>
      <c r="Q576">
        <v>145.1</v>
      </c>
      <c r="R576">
        <v>131.4</v>
      </c>
      <c r="S576">
        <v>134.5</v>
      </c>
      <c r="T576">
        <v>133.69999999999999</v>
      </c>
      <c r="U576">
        <v>134.69999999999999</v>
      </c>
      <c r="CC576">
        <v>126.1</v>
      </c>
      <c r="CD576">
        <v>134.6</v>
      </c>
      <c r="CE576">
        <v>125.8</v>
      </c>
      <c r="CN576">
        <v>126</v>
      </c>
      <c r="CQ576">
        <v>121.4</v>
      </c>
      <c r="CU576">
        <v>123.9</v>
      </c>
      <c r="CV576">
        <v>134.6</v>
      </c>
      <c r="CW576">
        <v>122.4</v>
      </c>
      <c r="CX576">
        <v>117.2</v>
      </c>
      <c r="DF576">
        <v>121</v>
      </c>
      <c r="DG576">
        <v>125.6</v>
      </c>
      <c r="DI576">
        <v>118.1</v>
      </c>
      <c r="DJ576">
        <v>125.4</v>
      </c>
      <c r="DK576">
        <v>130.80000000000001</v>
      </c>
      <c r="DL576">
        <v>124.9</v>
      </c>
      <c r="DO576">
        <v>139.19999999999999</v>
      </c>
      <c r="DR576">
        <v>83.9</v>
      </c>
      <c r="DS576">
        <v>86.7</v>
      </c>
      <c r="DT576">
        <v>82.1</v>
      </c>
      <c r="DU576">
        <v>136.19999999999999</v>
      </c>
      <c r="DV576">
        <v>128</v>
      </c>
      <c r="DW576">
        <v>132.6</v>
      </c>
      <c r="DX576">
        <v>125.5</v>
      </c>
      <c r="DY576">
        <v>98.3</v>
      </c>
      <c r="DZ576">
        <v>129.4</v>
      </c>
      <c r="EA576">
        <v>99.8</v>
      </c>
      <c r="EB576">
        <v>101.1</v>
      </c>
      <c r="EC576">
        <v>95</v>
      </c>
      <c r="ED576">
        <v>102.5</v>
      </c>
      <c r="EE576">
        <v>94.1</v>
      </c>
      <c r="EF576">
        <v>198.7</v>
      </c>
      <c r="EG576">
        <v>73.2</v>
      </c>
      <c r="EH576">
        <v>73.599999999999994</v>
      </c>
      <c r="EI576">
        <v>74</v>
      </c>
      <c r="EY576">
        <v>121.5</v>
      </c>
      <c r="EZ576">
        <v>112.2</v>
      </c>
      <c r="FA576">
        <v>83.8</v>
      </c>
      <c r="FB576">
        <v>129.19999999999999</v>
      </c>
      <c r="FC576">
        <v>130.30000000000001</v>
      </c>
      <c r="FF576">
        <v>94</v>
      </c>
      <c r="FG576">
        <v>69.3</v>
      </c>
      <c r="FH576">
        <v>118.2</v>
      </c>
      <c r="FI576">
        <v>91</v>
      </c>
      <c r="FJ576">
        <v>166.6</v>
      </c>
      <c r="FM576">
        <v>135.30000000000001</v>
      </c>
      <c r="FN576">
        <v>100</v>
      </c>
    </row>
    <row r="577" spans="1:170" x14ac:dyDescent="0.25">
      <c r="A577" s="1">
        <v>34669</v>
      </c>
      <c r="E577">
        <v>128.69999999999999</v>
      </c>
      <c r="F577">
        <v>141.5</v>
      </c>
      <c r="G577">
        <v>127.7</v>
      </c>
      <c r="K577">
        <v>77.8</v>
      </c>
      <c r="O577">
        <v>137.9</v>
      </c>
      <c r="P577">
        <v>139.80000000000001</v>
      </c>
      <c r="Q577">
        <v>145.5</v>
      </c>
      <c r="R577">
        <v>131.69999999999999</v>
      </c>
      <c r="S577">
        <v>134.9</v>
      </c>
      <c r="T577">
        <v>134</v>
      </c>
      <c r="U577">
        <v>135.1</v>
      </c>
      <c r="CC577">
        <v>126.6</v>
      </c>
      <c r="CD577">
        <v>135.30000000000001</v>
      </c>
      <c r="CE577">
        <v>125.9</v>
      </c>
      <c r="CN577">
        <v>126.6</v>
      </c>
      <c r="CQ577">
        <v>121.4</v>
      </c>
      <c r="CU577">
        <v>124.4</v>
      </c>
      <c r="CV577">
        <v>135.5</v>
      </c>
      <c r="CW577">
        <v>122.4</v>
      </c>
      <c r="CX577">
        <v>117.1</v>
      </c>
      <c r="DF577">
        <v>121.5</v>
      </c>
      <c r="DG577">
        <v>126.3</v>
      </c>
      <c r="DI577">
        <v>117.9</v>
      </c>
      <c r="DJ577">
        <v>126.6</v>
      </c>
      <c r="DK577">
        <v>131.9</v>
      </c>
      <c r="DL577">
        <v>125</v>
      </c>
      <c r="DO577">
        <v>139.5</v>
      </c>
      <c r="DR577">
        <v>83.7</v>
      </c>
      <c r="DS577">
        <v>86.7</v>
      </c>
      <c r="DT577">
        <v>81.8</v>
      </c>
      <c r="DU577">
        <v>137.30000000000001</v>
      </c>
      <c r="DV577">
        <v>128.4</v>
      </c>
      <c r="DW577">
        <v>133.4</v>
      </c>
      <c r="DX577">
        <v>125.8</v>
      </c>
      <c r="DY577">
        <v>97</v>
      </c>
      <c r="DZ577">
        <v>129.80000000000001</v>
      </c>
      <c r="EA577">
        <v>101.1</v>
      </c>
      <c r="EB577">
        <v>102.6</v>
      </c>
      <c r="EC577">
        <v>96.3</v>
      </c>
      <c r="ED577">
        <v>101.8</v>
      </c>
      <c r="EE577">
        <v>93.3</v>
      </c>
      <c r="EF577">
        <v>198.8</v>
      </c>
      <c r="EG577">
        <v>77.8</v>
      </c>
      <c r="EH577">
        <v>77.5</v>
      </c>
      <c r="EI577">
        <v>78.8</v>
      </c>
      <c r="EY577">
        <v>122</v>
      </c>
      <c r="EZ577">
        <v>111.7</v>
      </c>
      <c r="FA577">
        <v>83.6</v>
      </c>
      <c r="FB577">
        <v>129.80000000000001</v>
      </c>
      <c r="FC577">
        <v>131</v>
      </c>
      <c r="FF577">
        <v>95.1</v>
      </c>
      <c r="FG577">
        <v>69.900000000000006</v>
      </c>
      <c r="FH577">
        <v>120.2</v>
      </c>
      <c r="FI577">
        <v>90.1</v>
      </c>
      <c r="FJ577">
        <v>169.9</v>
      </c>
      <c r="FM577">
        <v>134.69999999999999</v>
      </c>
      <c r="FN577">
        <v>100</v>
      </c>
    </row>
    <row r="578" spans="1:170" x14ac:dyDescent="0.25">
      <c r="A578" s="1">
        <v>34700</v>
      </c>
      <c r="E578">
        <v>128.19999999999999</v>
      </c>
      <c r="F578">
        <v>120.8</v>
      </c>
      <c r="G578">
        <v>128.69999999999999</v>
      </c>
      <c r="K578">
        <v>78.3</v>
      </c>
      <c r="O578">
        <v>138.4</v>
      </c>
      <c r="P578">
        <v>140.30000000000001</v>
      </c>
      <c r="Q578">
        <v>146</v>
      </c>
      <c r="R578">
        <v>132.1</v>
      </c>
      <c r="S578">
        <v>135.6</v>
      </c>
      <c r="T578">
        <v>134.6</v>
      </c>
      <c r="U578">
        <v>135.80000000000001</v>
      </c>
      <c r="CC578">
        <v>126.9</v>
      </c>
      <c r="CD578">
        <v>135.5</v>
      </c>
      <c r="CE578">
        <v>126.4</v>
      </c>
      <c r="CN578">
        <v>126.6</v>
      </c>
      <c r="CQ578">
        <v>121.4</v>
      </c>
      <c r="CU578">
        <v>124.6</v>
      </c>
      <c r="CV578">
        <v>135.6</v>
      </c>
      <c r="CW578">
        <v>122.9</v>
      </c>
      <c r="CX578">
        <v>117.6</v>
      </c>
      <c r="DF578">
        <v>122.8</v>
      </c>
      <c r="DG578">
        <v>128.1</v>
      </c>
      <c r="DI578">
        <v>118.4</v>
      </c>
      <c r="DJ578">
        <v>129.69999999999999</v>
      </c>
      <c r="DK578">
        <v>134.6</v>
      </c>
      <c r="DL578">
        <v>125.6</v>
      </c>
      <c r="DO578">
        <v>140.6</v>
      </c>
      <c r="DR578">
        <v>83.8</v>
      </c>
      <c r="DS578">
        <v>86.9</v>
      </c>
      <c r="DT578">
        <v>81.8</v>
      </c>
      <c r="DU578">
        <v>139.80000000000001</v>
      </c>
      <c r="DV578">
        <v>129.4</v>
      </c>
      <c r="DW578">
        <v>134.6</v>
      </c>
      <c r="DX578">
        <v>126.7</v>
      </c>
      <c r="DY578">
        <v>97.5</v>
      </c>
      <c r="DZ578">
        <v>130.80000000000001</v>
      </c>
      <c r="EA578">
        <v>102.1</v>
      </c>
      <c r="EB578">
        <v>103.5</v>
      </c>
      <c r="EC578">
        <v>97.3</v>
      </c>
      <c r="ED578">
        <v>103.7</v>
      </c>
      <c r="EE578">
        <v>95.3</v>
      </c>
      <c r="EF578">
        <v>199.2</v>
      </c>
      <c r="EG578">
        <v>77.099999999999994</v>
      </c>
      <c r="EH578">
        <v>76.8</v>
      </c>
      <c r="EI578">
        <v>78.099999999999994</v>
      </c>
      <c r="EY578">
        <v>123.3</v>
      </c>
      <c r="EZ578">
        <v>112.2</v>
      </c>
      <c r="FA578">
        <v>83.7</v>
      </c>
      <c r="FB578">
        <v>131.4</v>
      </c>
      <c r="FC578">
        <v>132.6</v>
      </c>
      <c r="FF578">
        <v>96</v>
      </c>
      <c r="FG578">
        <v>69.8</v>
      </c>
      <c r="FH578">
        <v>122.1</v>
      </c>
      <c r="FI578">
        <v>91.9</v>
      </c>
      <c r="FJ578">
        <v>174.5</v>
      </c>
      <c r="FM578">
        <v>134.9</v>
      </c>
      <c r="FN578">
        <v>100</v>
      </c>
    </row>
    <row r="579" spans="1:170" x14ac:dyDescent="0.25">
      <c r="A579" s="1">
        <v>34731</v>
      </c>
      <c r="E579">
        <v>128.4</v>
      </c>
      <c r="F579">
        <v>117.3</v>
      </c>
      <c r="G579">
        <v>129.19999999999999</v>
      </c>
      <c r="K579">
        <v>78.5</v>
      </c>
      <c r="O579">
        <v>138.69999999999999</v>
      </c>
      <c r="P579">
        <v>140.6</v>
      </c>
      <c r="Q579">
        <v>146.4</v>
      </c>
      <c r="R579">
        <v>132.1</v>
      </c>
      <c r="S579">
        <v>135.80000000000001</v>
      </c>
      <c r="T579">
        <v>134.80000000000001</v>
      </c>
      <c r="U579">
        <v>136</v>
      </c>
      <c r="CC579">
        <v>127.2</v>
      </c>
      <c r="CD579">
        <v>135.80000000000001</v>
      </c>
      <c r="CE579">
        <v>126.7</v>
      </c>
      <c r="CN579">
        <v>126.6</v>
      </c>
      <c r="CQ579">
        <v>121.4</v>
      </c>
      <c r="CU579">
        <v>124.9</v>
      </c>
      <c r="CV579">
        <v>135.80000000000001</v>
      </c>
      <c r="CW579">
        <v>123.2</v>
      </c>
      <c r="CX579">
        <v>117.9</v>
      </c>
      <c r="DF579">
        <v>123.7</v>
      </c>
      <c r="DG579">
        <v>129.30000000000001</v>
      </c>
      <c r="DI579">
        <v>118.8</v>
      </c>
      <c r="DJ579">
        <v>132.1</v>
      </c>
      <c r="DK579">
        <v>136</v>
      </c>
      <c r="DL579">
        <v>125.9</v>
      </c>
      <c r="DO579">
        <v>141</v>
      </c>
      <c r="DR579">
        <v>84.3</v>
      </c>
      <c r="DS579">
        <v>87.6</v>
      </c>
      <c r="DT579">
        <v>82.1</v>
      </c>
      <c r="DU579">
        <v>144.5</v>
      </c>
      <c r="DV579">
        <v>129.9</v>
      </c>
      <c r="DW579">
        <v>135.19999999999999</v>
      </c>
      <c r="DX579">
        <v>127.1</v>
      </c>
      <c r="DY579">
        <v>95.9</v>
      </c>
      <c r="DZ579">
        <v>131.5</v>
      </c>
      <c r="EA579">
        <v>102.9</v>
      </c>
      <c r="EB579">
        <v>105</v>
      </c>
      <c r="EC579">
        <v>97.6</v>
      </c>
      <c r="ED579">
        <v>106.8</v>
      </c>
      <c r="EE579">
        <v>98.3</v>
      </c>
      <c r="EF579">
        <v>203.7</v>
      </c>
      <c r="EG579">
        <v>72.3</v>
      </c>
      <c r="EH579">
        <v>72.599999999999994</v>
      </c>
      <c r="EI579">
        <v>73.099999999999994</v>
      </c>
      <c r="EY579">
        <v>124.3</v>
      </c>
      <c r="EZ579">
        <v>112</v>
      </c>
      <c r="FA579">
        <v>84.2</v>
      </c>
      <c r="FB579">
        <v>132.4</v>
      </c>
      <c r="FC579">
        <v>133.69999999999999</v>
      </c>
      <c r="FF579">
        <v>96.2</v>
      </c>
      <c r="FG579">
        <v>69.599999999999994</v>
      </c>
      <c r="FH579">
        <v>123.7</v>
      </c>
      <c r="FI579">
        <v>94.8</v>
      </c>
      <c r="FJ579">
        <v>176.5</v>
      </c>
      <c r="FM579">
        <v>137.5</v>
      </c>
      <c r="FN579">
        <v>100</v>
      </c>
    </row>
    <row r="580" spans="1:170" x14ac:dyDescent="0.25">
      <c r="A580" s="1">
        <v>34759</v>
      </c>
      <c r="E580">
        <v>128.69999999999999</v>
      </c>
      <c r="F580">
        <v>118.6</v>
      </c>
      <c r="G580">
        <v>129.4</v>
      </c>
      <c r="K580">
        <v>78.599999999999994</v>
      </c>
      <c r="O580">
        <v>139</v>
      </c>
      <c r="P580">
        <v>140.9</v>
      </c>
      <c r="Q580">
        <v>147.1</v>
      </c>
      <c r="R580">
        <v>132</v>
      </c>
      <c r="S580">
        <v>135.9</v>
      </c>
      <c r="T580">
        <v>135</v>
      </c>
      <c r="U580">
        <v>136.19999999999999</v>
      </c>
      <c r="CC580">
        <v>127.4</v>
      </c>
      <c r="CD580">
        <v>136</v>
      </c>
      <c r="CE580">
        <v>126.9</v>
      </c>
      <c r="CN580">
        <v>126.6</v>
      </c>
      <c r="CQ580">
        <v>121.4</v>
      </c>
      <c r="CU580">
        <v>125.1</v>
      </c>
      <c r="CV580">
        <v>136.1</v>
      </c>
      <c r="CW580">
        <v>123.4</v>
      </c>
      <c r="CX580">
        <v>118.3</v>
      </c>
      <c r="DF580">
        <v>124.3</v>
      </c>
      <c r="DG580">
        <v>129.80000000000001</v>
      </c>
      <c r="DI580">
        <v>119.3</v>
      </c>
      <c r="DJ580">
        <v>133.19999999999999</v>
      </c>
      <c r="DK580">
        <v>136.5</v>
      </c>
      <c r="DL580">
        <v>126</v>
      </c>
      <c r="DO580">
        <v>141.69999999999999</v>
      </c>
      <c r="DR580">
        <v>84.7</v>
      </c>
      <c r="DS580">
        <v>87.8</v>
      </c>
      <c r="DT580">
        <v>82.7</v>
      </c>
      <c r="DU580">
        <v>145.9</v>
      </c>
      <c r="DV580">
        <v>130.5</v>
      </c>
      <c r="DW580">
        <v>135.80000000000001</v>
      </c>
      <c r="DX580">
        <v>127.7</v>
      </c>
      <c r="DY580">
        <v>97.2</v>
      </c>
      <c r="DZ580">
        <v>132</v>
      </c>
      <c r="EA580">
        <v>102.3</v>
      </c>
      <c r="EB580">
        <v>103.7</v>
      </c>
      <c r="EC580">
        <v>97.5</v>
      </c>
      <c r="ED580">
        <v>107.4</v>
      </c>
      <c r="EE580">
        <v>98.9</v>
      </c>
      <c r="EF580">
        <v>204.7</v>
      </c>
      <c r="EG580">
        <v>71</v>
      </c>
      <c r="EH580">
        <v>71.5</v>
      </c>
      <c r="EI580">
        <v>71.8</v>
      </c>
      <c r="EY580">
        <v>124.9</v>
      </c>
      <c r="EZ580">
        <v>112.7</v>
      </c>
      <c r="FA580">
        <v>84.6</v>
      </c>
      <c r="FB580">
        <v>133</v>
      </c>
      <c r="FC580">
        <v>134.30000000000001</v>
      </c>
      <c r="FF580">
        <v>95.9</v>
      </c>
      <c r="FG580">
        <v>69.099999999999994</v>
      </c>
      <c r="FH580">
        <v>123.1</v>
      </c>
      <c r="FI580">
        <v>95</v>
      </c>
      <c r="FJ580">
        <v>177.8</v>
      </c>
      <c r="FM580">
        <v>138.4</v>
      </c>
      <c r="FN580">
        <v>100</v>
      </c>
    </row>
    <row r="581" spans="1:170" x14ac:dyDescent="0.25">
      <c r="A581" s="1">
        <v>34790</v>
      </c>
      <c r="E581">
        <v>128.9</v>
      </c>
      <c r="F581">
        <v>132.6</v>
      </c>
      <c r="G581">
        <v>128.6</v>
      </c>
      <c r="K581">
        <v>78.8</v>
      </c>
      <c r="O581">
        <v>139.30000000000001</v>
      </c>
      <c r="P581">
        <v>141.30000000000001</v>
      </c>
      <c r="Q581">
        <v>147.6</v>
      </c>
      <c r="R581">
        <v>132.30000000000001</v>
      </c>
      <c r="S581">
        <v>136.19999999999999</v>
      </c>
      <c r="T581">
        <v>135.30000000000001</v>
      </c>
      <c r="U581">
        <v>136.5</v>
      </c>
      <c r="CC581">
        <v>127.7</v>
      </c>
      <c r="CD581">
        <v>136.4</v>
      </c>
      <c r="CE581">
        <v>127.2</v>
      </c>
      <c r="CN581">
        <v>126.6</v>
      </c>
      <c r="CQ581">
        <v>121.4</v>
      </c>
      <c r="CU581">
        <v>125.4</v>
      </c>
      <c r="CV581">
        <v>136.4</v>
      </c>
      <c r="CW581">
        <v>123.7</v>
      </c>
      <c r="CX581">
        <v>118.7</v>
      </c>
      <c r="DF581">
        <v>125</v>
      </c>
      <c r="DG581">
        <v>130.69999999999999</v>
      </c>
      <c r="DI581">
        <v>117.3</v>
      </c>
      <c r="DJ581">
        <v>135.69999999999999</v>
      </c>
      <c r="DK581">
        <v>136.80000000000001</v>
      </c>
      <c r="DL581">
        <v>126.2</v>
      </c>
      <c r="DO581">
        <v>142.19999999999999</v>
      </c>
      <c r="DR581">
        <v>85.1</v>
      </c>
      <c r="DS581">
        <v>87.7</v>
      </c>
      <c r="DT581">
        <v>83.4</v>
      </c>
      <c r="DU581">
        <v>146.9</v>
      </c>
      <c r="DV581">
        <v>131.19999999999999</v>
      </c>
      <c r="DW581">
        <v>136.5</v>
      </c>
      <c r="DX581">
        <v>128.4</v>
      </c>
      <c r="DY581">
        <v>98.7</v>
      </c>
      <c r="DZ581">
        <v>132.6</v>
      </c>
      <c r="EA581">
        <v>103.7</v>
      </c>
      <c r="EB581">
        <v>102.5</v>
      </c>
      <c r="EC581">
        <v>100.4</v>
      </c>
      <c r="ED581">
        <v>111.4</v>
      </c>
      <c r="EE581">
        <v>102.9</v>
      </c>
      <c r="EF581">
        <v>206.8</v>
      </c>
      <c r="EG581">
        <v>71.900000000000006</v>
      </c>
      <c r="EH581">
        <v>72.3</v>
      </c>
      <c r="EI581">
        <v>72.7</v>
      </c>
      <c r="EY581">
        <v>125.6</v>
      </c>
      <c r="EZ581">
        <v>111.8</v>
      </c>
      <c r="FA581">
        <v>85</v>
      </c>
      <c r="FB581">
        <v>133.80000000000001</v>
      </c>
      <c r="FC581">
        <v>135.19999999999999</v>
      </c>
      <c r="FF581">
        <v>99.1</v>
      </c>
      <c r="FG581">
        <v>72</v>
      </c>
      <c r="FH581">
        <v>122.9</v>
      </c>
      <c r="FI581">
        <v>99.5</v>
      </c>
      <c r="FJ581">
        <v>180.2</v>
      </c>
      <c r="FM581">
        <v>137.19999999999999</v>
      </c>
      <c r="FN581">
        <v>100</v>
      </c>
    </row>
    <row r="582" spans="1:170" x14ac:dyDescent="0.25">
      <c r="A582" s="1">
        <v>34820</v>
      </c>
      <c r="E582">
        <v>127.8</v>
      </c>
      <c r="F582">
        <v>123.7</v>
      </c>
      <c r="G582">
        <v>128.1</v>
      </c>
      <c r="K582">
        <v>79.400000000000006</v>
      </c>
      <c r="O582">
        <v>139.69999999999999</v>
      </c>
      <c r="P582">
        <v>141.80000000000001</v>
      </c>
      <c r="Q582">
        <v>148.5</v>
      </c>
      <c r="R582">
        <v>132.4</v>
      </c>
      <c r="S582">
        <v>136.5</v>
      </c>
      <c r="T582">
        <v>135.5</v>
      </c>
      <c r="U582">
        <v>136.80000000000001</v>
      </c>
      <c r="CC582">
        <v>127.8</v>
      </c>
      <c r="CD582">
        <v>136.4</v>
      </c>
      <c r="CE582">
        <v>127.7</v>
      </c>
      <c r="CN582">
        <v>126.6</v>
      </c>
      <c r="CQ582">
        <v>121.4</v>
      </c>
      <c r="CU582">
        <v>125.5</v>
      </c>
      <c r="CV582">
        <v>136.30000000000001</v>
      </c>
      <c r="CW582">
        <v>124.3</v>
      </c>
      <c r="CX582">
        <v>119.5</v>
      </c>
      <c r="DF582">
        <v>125.2</v>
      </c>
      <c r="DG582">
        <v>130.80000000000001</v>
      </c>
      <c r="DI582">
        <v>116.2</v>
      </c>
      <c r="DJ582">
        <v>136.69999999999999</v>
      </c>
      <c r="DK582">
        <v>136.30000000000001</v>
      </c>
      <c r="DL582">
        <v>126.3</v>
      </c>
      <c r="DO582">
        <v>142.1</v>
      </c>
      <c r="DR582">
        <v>85.5</v>
      </c>
      <c r="DS582">
        <v>88.2</v>
      </c>
      <c r="DT582">
        <v>83.8</v>
      </c>
      <c r="DU582">
        <v>149</v>
      </c>
      <c r="DV582">
        <v>131.5</v>
      </c>
      <c r="DW582">
        <v>136.9</v>
      </c>
      <c r="DX582">
        <v>128.5</v>
      </c>
      <c r="DY582">
        <v>97</v>
      </c>
      <c r="DZ582">
        <v>133</v>
      </c>
      <c r="EA582">
        <v>102.4</v>
      </c>
      <c r="EB582">
        <v>99</v>
      </c>
      <c r="EC582">
        <v>100.6</v>
      </c>
      <c r="ED582">
        <v>111.3</v>
      </c>
      <c r="EE582">
        <v>102.8</v>
      </c>
      <c r="EF582">
        <v>206.5</v>
      </c>
      <c r="EG582">
        <v>72.599999999999994</v>
      </c>
      <c r="EH582">
        <v>72.900000000000006</v>
      </c>
      <c r="EI582">
        <v>73.400000000000006</v>
      </c>
      <c r="EY582">
        <v>126</v>
      </c>
      <c r="EZ582">
        <v>110.5</v>
      </c>
      <c r="FA582">
        <v>85.4</v>
      </c>
      <c r="FB582">
        <v>134</v>
      </c>
      <c r="FC582">
        <v>135.5</v>
      </c>
      <c r="FF582">
        <v>99.4</v>
      </c>
      <c r="FG582">
        <v>72.400000000000006</v>
      </c>
      <c r="FH582">
        <v>120.2</v>
      </c>
      <c r="FI582">
        <v>99.6</v>
      </c>
      <c r="FJ582">
        <v>179.6</v>
      </c>
      <c r="FM582">
        <v>142.6</v>
      </c>
      <c r="FN582">
        <v>100</v>
      </c>
    </row>
    <row r="583" spans="1:170" x14ac:dyDescent="0.25">
      <c r="A583" s="1">
        <v>34851</v>
      </c>
      <c r="E583">
        <v>127.5</v>
      </c>
      <c r="F583">
        <v>112.8</v>
      </c>
      <c r="G583">
        <v>128.5</v>
      </c>
      <c r="K583">
        <v>79.3</v>
      </c>
      <c r="O583">
        <v>139.80000000000001</v>
      </c>
      <c r="P583">
        <v>141.9</v>
      </c>
      <c r="Q583">
        <v>148.80000000000001</v>
      </c>
      <c r="R583">
        <v>132.30000000000001</v>
      </c>
      <c r="S583">
        <v>136.6</v>
      </c>
      <c r="T583">
        <v>135.69999999999999</v>
      </c>
      <c r="U583">
        <v>136.80000000000001</v>
      </c>
      <c r="CC583">
        <v>127.8</v>
      </c>
      <c r="CD583">
        <v>136.30000000000001</v>
      </c>
      <c r="CE583">
        <v>127.8</v>
      </c>
      <c r="CN583">
        <v>126.6</v>
      </c>
      <c r="CQ583">
        <v>121.4</v>
      </c>
      <c r="CU583">
        <v>125.5</v>
      </c>
      <c r="CV583">
        <v>136.30000000000001</v>
      </c>
      <c r="CW583">
        <v>124.4</v>
      </c>
      <c r="CX583">
        <v>119.6</v>
      </c>
      <c r="DF583">
        <v>125.5</v>
      </c>
      <c r="DG583">
        <v>130.9</v>
      </c>
      <c r="DI583">
        <v>117.1</v>
      </c>
      <c r="DJ583">
        <v>137.1</v>
      </c>
      <c r="DK583">
        <v>135.9</v>
      </c>
      <c r="DL583">
        <v>126.4</v>
      </c>
      <c r="DO583">
        <v>142</v>
      </c>
      <c r="DR583">
        <v>85.6</v>
      </c>
      <c r="DS583">
        <v>88.8</v>
      </c>
      <c r="DT583">
        <v>83.5</v>
      </c>
      <c r="DU583">
        <v>151.4</v>
      </c>
      <c r="DV583">
        <v>132</v>
      </c>
      <c r="DW583">
        <v>137.30000000000001</v>
      </c>
      <c r="DX583">
        <v>129.1</v>
      </c>
      <c r="DY583">
        <v>98.4</v>
      </c>
      <c r="DZ583">
        <v>133.4</v>
      </c>
      <c r="EA583">
        <v>103</v>
      </c>
      <c r="EB583">
        <v>101.7</v>
      </c>
      <c r="EC583">
        <v>99.9</v>
      </c>
      <c r="ED583">
        <v>109.3</v>
      </c>
      <c r="EE583">
        <v>100.7</v>
      </c>
      <c r="EF583">
        <v>206.5</v>
      </c>
      <c r="EG583">
        <v>74.099999999999994</v>
      </c>
      <c r="EH583">
        <v>74.3</v>
      </c>
      <c r="EI583">
        <v>75</v>
      </c>
      <c r="EY583">
        <v>126.2</v>
      </c>
      <c r="EZ583">
        <v>111.6</v>
      </c>
      <c r="FA583">
        <v>85.5</v>
      </c>
      <c r="FB583">
        <v>134.30000000000001</v>
      </c>
      <c r="FC583">
        <v>135.69999999999999</v>
      </c>
      <c r="FF583">
        <v>98.5</v>
      </c>
      <c r="FG583">
        <v>71.5</v>
      </c>
      <c r="FH583">
        <v>122.1</v>
      </c>
      <c r="FI583">
        <v>97.1</v>
      </c>
      <c r="FJ583">
        <v>179.5</v>
      </c>
      <c r="FM583">
        <v>144.9</v>
      </c>
      <c r="FN583">
        <v>100</v>
      </c>
    </row>
    <row r="584" spans="1:170" x14ac:dyDescent="0.25">
      <c r="A584" s="1">
        <v>34881</v>
      </c>
      <c r="E584">
        <v>128.6</v>
      </c>
      <c r="F584">
        <v>111.8</v>
      </c>
      <c r="G584">
        <v>129.80000000000001</v>
      </c>
      <c r="K584">
        <v>78.2</v>
      </c>
      <c r="O584">
        <v>140.19999999999999</v>
      </c>
      <c r="P584">
        <v>142.19999999999999</v>
      </c>
      <c r="Q584">
        <v>149.1</v>
      </c>
      <c r="R584">
        <v>132.6</v>
      </c>
      <c r="S584">
        <v>136.9</v>
      </c>
      <c r="T584">
        <v>136</v>
      </c>
      <c r="U584">
        <v>137.1</v>
      </c>
      <c r="CC584">
        <v>128</v>
      </c>
      <c r="CD584">
        <v>136.9</v>
      </c>
      <c r="CE584">
        <v>127.7</v>
      </c>
      <c r="CN584">
        <v>126.6</v>
      </c>
      <c r="CQ584">
        <v>121.4</v>
      </c>
      <c r="CU584">
        <v>125.6</v>
      </c>
      <c r="CV584">
        <v>136.9</v>
      </c>
      <c r="CW584">
        <v>124.2</v>
      </c>
      <c r="CX584">
        <v>119.1</v>
      </c>
      <c r="DF584">
        <v>125.6</v>
      </c>
      <c r="DG584">
        <v>131.30000000000001</v>
      </c>
      <c r="DI584">
        <v>119.2</v>
      </c>
      <c r="DJ584">
        <v>137.4</v>
      </c>
      <c r="DK584">
        <v>136.4</v>
      </c>
      <c r="DL584">
        <v>126.5</v>
      </c>
      <c r="DO584">
        <v>142.6</v>
      </c>
      <c r="DR584">
        <v>84.5</v>
      </c>
      <c r="DS584">
        <v>87.6</v>
      </c>
      <c r="DT584">
        <v>82.4</v>
      </c>
      <c r="DU584">
        <v>152</v>
      </c>
      <c r="DV584">
        <v>132.4</v>
      </c>
      <c r="DW584">
        <v>137.80000000000001</v>
      </c>
      <c r="DX584">
        <v>129.5</v>
      </c>
      <c r="DY584">
        <v>99.5</v>
      </c>
      <c r="DZ584">
        <v>133.69999999999999</v>
      </c>
      <c r="EA584">
        <v>101.6</v>
      </c>
      <c r="EB584">
        <v>103.5</v>
      </c>
      <c r="EC584">
        <v>96.5</v>
      </c>
      <c r="ED584">
        <v>104.8</v>
      </c>
      <c r="EE584">
        <v>96.4</v>
      </c>
      <c r="EF584">
        <v>201.2</v>
      </c>
      <c r="EG584">
        <v>72.900000000000006</v>
      </c>
      <c r="EH584">
        <v>73.3</v>
      </c>
      <c r="EI584">
        <v>73.599999999999994</v>
      </c>
      <c r="EY584">
        <v>126.2</v>
      </c>
      <c r="EZ584">
        <v>113.4</v>
      </c>
      <c r="FA584">
        <v>84.4</v>
      </c>
      <c r="FB584">
        <v>134.69999999999999</v>
      </c>
      <c r="FC584">
        <v>136.1</v>
      </c>
      <c r="FF584">
        <v>95</v>
      </c>
      <c r="FG584">
        <v>68.2</v>
      </c>
      <c r="FH584">
        <v>122.6</v>
      </c>
      <c r="FI584">
        <v>92.7</v>
      </c>
      <c r="FJ584">
        <v>176.4</v>
      </c>
      <c r="FM584">
        <v>146.80000000000001</v>
      </c>
      <c r="FN584">
        <v>100</v>
      </c>
    </row>
    <row r="585" spans="1:170" x14ac:dyDescent="0.25">
      <c r="A585" s="1">
        <v>34912</v>
      </c>
      <c r="E585">
        <v>128.30000000000001</v>
      </c>
      <c r="F585">
        <v>107.1</v>
      </c>
      <c r="G585">
        <v>129.9</v>
      </c>
      <c r="K585">
        <v>77.900000000000006</v>
      </c>
      <c r="O585">
        <v>140.19999999999999</v>
      </c>
      <c r="P585">
        <v>142.30000000000001</v>
      </c>
      <c r="Q585">
        <v>149.19999999999999</v>
      </c>
      <c r="R585">
        <v>132.69999999999999</v>
      </c>
      <c r="S585">
        <v>137</v>
      </c>
      <c r="T585">
        <v>136.1</v>
      </c>
      <c r="U585">
        <v>137.19999999999999</v>
      </c>
      <c r="CC585">
        <v>127.9</v>
      </c>
      <c r="CD585">
        <v>136.9</v>
      </c>
      <c r="CE585">
        <v>127.7</v>
      </c>
      <c r="CN585">
        <v>126.6</v>
      </c>
      <c r="CQ585">
        <v>121.4</v>
      </c>
      <c r="CU585">
        <v>125.5</v>
      </c>
      <c r="CV585">
        <v>136.9</v>
      </c>
      <c r="CW585">
        <v>124.1</v>
      </c>
      <c r="CX585">
        <v>119</v>
      </c>
      <c r="DF585">
        <v>125.6</v>
      </c>
      <c r="DG585">
        <v>131.30000000000001</v>
      </c>
      <c r="DI585">
        <v>119.3</v>
      </c>
      <c r="DJ585">
        <v>137.19999999999999</v>
      </c>
      <c r="DK585">
        <v>136.4</v>
      </c>
      <c r="DL585">
        <v>126.6</v>
      </c>
      <c r="DO585">
        <v>142.9</v>
      </c>
      <c r="DR585">
        <v>84.1</v>
      </c>
      <c r="DS585">
        <v>87.2</v>
      </c>
      <c r="DT585">
        <v>82</v>
      </c>
      <c r="DU585">
        <v>152.1</v>
      </c>
      <c r="DV585">
        <v>132.69999999999999</v>
      </c>
      <c r="DW585">
        <v>137.9</v>
      </c>
      <c r="DX585">
        <v>130</v>
      </c>
      <c r="DY585">
        <v>102.6</v>
      </c>
      <c r="DZ585">
        <v>133.9</v>
      </c>
      <c r="EA585">
        <v>99.7</v>
      </c>
      <c r="EB585">
        <v>103.2</v>
      </c>
      <c r="EC585">
        <v>93.7</v>
      </c>
      <c r="ED585">
        <v>104.2</v>
      </c>
      <c r="EE585">
        <v>95.9</v>
      </c>
      <c r="EF585">
        <v>199.1</v>
      </c>
      <c r="EG585">
        <v>66.5</v>
      </c>
      <c r="EH585">
        <v>67.599999999999994</v>
      </c>
      <c r="EI585">
        <v>67</v>
      </c>
      <c r="EY585">
        <v>126.2</v>
      </c>
      <c r="EZ585">
        <v>114.4</v>
      </c>
      <c r="FA585">
        <v>83.9</v>
      </c>
      <c r="FB585">
        <v>134.80000000000001</v>
      </c>
      <c r="FC585">
        <v>136.1</v>
      </c>
      <c r="FF585">
        <v>92.5</v>
      </c>
      <c r="FG585">
        <v>65.599999999999994</v>
      </c>
      <c r="FH585">
        <v>121.5</v>
      </c>
      <c r="FI585">
        <v>92.8</v>
      </c>
      <c r="FJ585">
        <v>173.4</v>
      </c>
      <c r="FM585">
        <v>148.80000000000001</v>
      </c>
      <c r="FN585">
        <v>100</v>
      </c>
    </row>
    <row r="586" spans="1:170" x14ac:dyDescent="0.25">
      <c r="A586" s="1">
        <v>34943</v>
      </c>
      <c r="E586">
        <v>129.9</v>
      </c>
      <c r="F586">
        <v>121.4</v>
      </c>
      <c r="G586">
        <v>130.5</v>
      </c>
      <c r="K586">
        <v>77.2</v>
      </c>
      <c r="O586">
        <v>140.19999999999999</v>
      </c>
      <c r="P586">
        <v>142.4</v>
      </c>
      <c r="Q586">
        <v>149.80000000000001</v>
      </c>
      <c r="R586">
        <v>132.30000000000001</v>
      </c>
      <c r="S586">
        <v>136.80000000000001</v>
      </c>
      <c r="T586">
        <v>136.1</v>
      </c>
      <c r="U586">
        <v>136.9</v>
      </c>
      <c r="CC586">
        <v>128.1</v>
      </c>
      <c r="CD586">
        <v>137.30000000000001</v>
      </c>
      <c r="CE586">
        <v>127.5</v>
      </c>
      <c r="CN586">
        <v>126.6</v>
      </c>
      <c r="CQ586">
        <v>121.4</v>
      </c>
      <c r="CU586">
        <v>125.8</v>
      </c>
      <c r="CV586">
        <v>137.5</v>
      </c>
      <c r="CW586">
        <v>123.9</v>
      </c>
      <c r="CX586">
        <v>118.8</v>
      </c>
      <c r="DF586">
        <v>125.5</v>
      </c>
      <c r="DG586">
        <v>131.30000000000001</v>
      </c>
      <c r="DI586">
        <v>120.2</v>
      </c>
      <c r="DJ586">
        <v>137</v>
      </c>
      <c r="DK586">
        <v>136</v>
      </c>
      <c r="DL586">
        <v>126.7</v>
      </c>
      <c r="DO586">
        <v>143.1</v>
      </c>
      <c r="DR586">
        <v>82.8</v>
      </c>
      <c r="DS586">
        <v>85.2</v>
      </c>
      <c r="DT586">
        <v>81.2</v>
      </c>
      <c r="DU586">
        <v>151.80000000000001</v>
      </c>
      <c r="DV586">
        <v>133.19999999999999</v>
      </c>
      <c r="DW586">
        <v>138.1</v>
      </c>
      <c r="DX586">
        <v>130.6</v>
      </c>
      <c r="DY586">
        <v>105</v>
      </c>
      <c r="DZ586">
        <v>134.19999999999999</v>
      </c>
      <c r="EA586">
        <v>102</v>
      </c>
      <c r="EB586">
        <v>107.6</v>
      </c>
      <c r="EC586">
        <v>94.5</v>
      </c>
      <c r="ED586">
        <v>105</v>
      </c>
      <c r="EE586">
        <v>96.7</v>
      </c>
      <c r="EF586">
        <v>199.3</v>
      </c>
      <c r="EG586">
        <v>67.400000000000006</v>
      </c>
      <c r="EH586">
        <v>68.400000000000006</v>
      </c>
      <c r="EI586">
        <v>68</v>
      </c>
      <c r="EY586">
        <v>126</v>
      </c>
      <c r="EZ586">
        <v>115.8</v>
      </c>
      <c r="FA586">
        <v>82.7</v>
      </c>
      <c r="FB586">
        <v>134.9</v>
      </c>
      <c r="FC586">
        <v>136.19999999999999</v>
      </c>
      <c r="FF586">
        <v>93.1</v>
      </c>
      <c r="FG586">
        <v>67.400000000000006</v>
      </c>
      <c r="FH586">
        <v>124</v>
      </c>
      <c r="FI586">
        <v>93.2</v>
      </c>
      <c r="FJ586">
        <v>170.9</v>
      </c>
      <c r="FM586">
        <v>151.5</v>
      </c>
      <c r="FN586">
        <v>100</v>
      </c>
    </row>
    <row r="587" spans="1:170" x14ac:dyDescent="0.25">
      <c r="A587" s="1">
        <v>34973</v>
      </c>
      <c r="E587">
        <v>129.9</v>
      </c>
      <c r="F587">
        <v>114.1</v>
      </c>
      <c r="G587">
        <v>131.1</v>
      </c>
      <c r="K587">
        <v>76.900000000000006</v>
      </c>
      <c r="O587">
        <v>141</v>
      </c>
      <c r="P587">
        <v>143.1</v>
      </c>
      <c r="Q587">
        <v>150.1</v>
      </c>
      <c r="R587">
        <v>133.19999999999999</v>
      </c>
      <c r="S587">
        <v>137.6</v>
      </c>
      <c r="T587">
        <v>136.9</v>
      </c>
      <c r="U587">
        <v>137.80000000000001</v>
      </c>
      <c r="CC587">
        <v>128.4</v>
      </c>
      <c r="CD587">
        <v>137.80000000000001</v>
      </c>
      <c r="CE587">
        <v>127.9</v>
      </c>
      <c r="CN587">
        <v>126.6</v>
      </c>
      <c r="CQ587">
        <v>121.4</v>
      </c>
      <c r="CU587">
        <v>126</v>
      </c>
      <c r="CV587">
        <v>137.9</v>
      </c>
      <c r="CW587">
        <v>124.2</v>
      </c>
      <c r="CX587">
        <v>118.9</v>
      </c>
      <c r="DF587">
        <v>125.4</v>
      </c>
      <c r="DG587">
        <v>131</v>
      </c>
      <c r="DI587">
        <v>122.3</v>
      </c>
      <c r="DJ587">
        <v>136.30000000000001</v>
      </c>
      <c r="DK587">
        <v>134.80000000000001</v>
      </c>
      <c r="DL587">
        <v>126.9</v>
      </c>
      <c r="DO587">
        <v>142.80000000000001</v>
      </c>
      <c r="DR587">
        <v>83</v>
      </c>
      <c r="DS587">
        <v>85.9</v>
      </c>
      <c r="DT587">
        <v>81.099999999999994</v>
      </c>
      <c r="DU587">
        <v>151.30000000000001</v>
      </c>
      <c r="DV587">
        <v>133.6</v>
      </c>
      <c r="DW587">
        <v>138.1</v>
      </c>
      <c r="DX587">
        <v>131.19999999999999</v>
      </c>
      <c r="DY587">
        <v>110.1</v>
      </c>
      <c r="DZ587">
        <v>134.19999999999999</v>
      </c>
      <c r="EA587">
        <v>101.9</v>
      </c>
      <c r="EB587">
        <v>109.6</v>
      </c>
      <c r="EC587">
        <v>93.1</v>
      </c>
      <c r="ED587">
        <v>101.5</v>
      </c>
      <c r="EE587">
        <v>93.1</v>
      </c>
      <c r="EF587">
        <v>198.5</v>
      </c>
      <c r="EG587">
        <v>69.7</v>
      </c>
      <c r="EH587">
        <v>70.400000000000006</v>
      </c>
      <c r="EI587">
        <v>70.3</v>
      </c>
      <c r="EY587">
        <v>125.8</v>
      </c>
      <c r="EZ587">
        <v>118.8</v>
      </c>
      <c r="FA587">
        <v>82.9</v>
      </c>
      <c r="FB587">
        <v>134.80000000000001</v>
      </c>
      <c r="FC587">
        <v>135.80000000000001</v>
      </c>
      <c r="FF587">
        <v>91.7</v>
      </c>
      <c r="FG587">
        <v>66.900000000000006</v>
      </c>
      <c r="FH587">
        <v>124.3</v>
      </c>
      <c r="FI587">
        <v>89.6</v>
      </c>
      <c r="FJ587">
        <v>166.6</v>
      </c>
      <c r="FM587">
        <v>151.5</v>
      </c>
      <c r="FN587">
        <v>100</v>
      </c>
    </row>
    <row r="588" spans="1:170" x14ac:dyDescent="0.25">
      <c r="A588" s="1">
        <v>35004</v>
      </c>
      <c r="E588">
        <v>131.1</v>
      </c>
      <c r="F588">
        <v>124.9</v>
      </c>
      <c r="G588">
        <v>131.6</v>
      </c>
      <c r="K588">
        <v>75.7</v>
      </c>
      <c r="O588">
        <v>141.30000000000001</v>
      </c>
      <c r="P588">
        <v>143.5</v>
      </c>
      <c r="Q588">
        <v>150.19999999999999</v>
      </c>
      <c r="R588">
        <v>133.9</v>
      </c>
      <c r="S588">
        <v>138</v>
      </c>
      <c r="T588">
        <v>137.19999999999999</v>
      </c>
      <c r="U588">
        <v>138.19999999999999</v>
      </c>
      <c r="CC588">
        <v>128.69999999999999</v>
      </c>
      <c r="CD588">
        <v>138.4</v>
      </c>
      <c r="CE588">
        <v>127.9</v>
      </c>
      <c r="CN588">
        <v>126.6</v>
      </c>
      <c r="CQ588">
        <v>121.4</v>
      </c>
      <c r="CU588">
        <v>126.2</v>
      </c>
      <c r="CV588">
        <v>138.6</v>
      </c>
      <c r="CW588">
        <v>123.9</v>
      </c>
      <c r="CX588">
        <v>118.2</v>
      </c>
      <c r="DF588">
        <v>125.2</v>
      </c>
      <c r="DG588">
        <v>130.6</v>
      </c>
      <c r="DI588">
        <v>123</v>
      </c>
      <c r="DJ588">
        <v>135.1</v>
      </c>
      <c r="DK588">
        <v>134</v>
      </c>
      <c r="DL588">
        <v>127.2</v>
      </c>
      <c r="DO588">
        <v>142.4</v>
      </c>
      <c r="DR588">
        <v>82.6</v>
      </c>
      <c r="DS588">
        <v>85.5</v>
      </c>
      <c r="DT588">
        <v>80.7</v>
      </c>
      <c r="DU588">
        <v>151.1</v>
      </c>
      <c r="DV588">
        <v>134.30000000000001</v>
      </c>
      <c r="DW588">
        <v>138.19999999999999</v>
      </c>
      <c r="DX588">
        <v>132.30000000000001</v>
      </c>
      <c r="DY588">
        <v>117</v>
      </c>
      <c r="DZ588">
        <v>134.4</v>
      </c>
      <c r="EA588">
        <v>104.1</v>
      </c>
      <c r="EB588">
        <v>114.5</v>
      </c>
      <c r="EC588">
        <v>93.5</v>
      </c>
      <c r="ED588">
        <v>100.6</v>
      </c>
      <c r="EE588">
        <v>92.2</v>
      </c>
      <c r="EF588">
        <v>197</v>
      </c>
      <c r="EG588">
        <v>72.5</v>
      </c>
      <c r="EH588">
        <v>72.8</v>
      </c>
      <c r="EI588">
        <v>73.3</v>
      </c>
      <c r="EY588">
        <v>125.4</v>
      </c>
      <c r="EZ588">
        <v>121.4</v>
      </c>
      <c r="FA588">
        <v>82.5</v>
      </c>
      <c r="FB588">
        <v>134.69999999999999</v>
      </c>
      <c r="FC588">
        <v>135.5</v>
      </c>
      <c r="FF588">
        <v>92.1</v>
      </c>
      <c r="FG588">
        <v>68.3</v>
      </c>
      <c r="FH588">
        <v>127.1</v>
      </c>
      <c r="FI588">
        <v>88.6</v>
      </c>
      <c r="FJ588">
        <v>163.6</v>
      </c>
      <c r="FM588">
        <v>153.6</v>
      </c>
      <c r="FN588">
        <v>100</v>
      </c>
    </row>
    <row r="589" spans="1:170" x14ac:dyDescent="0.25">
      <c r="A589" s="1">
        <v>35034</v>
      </c>
      <c r="E589">
        <v>131</v>
      </c>
      <c r="F589">
        <v>120.6</v>
      </c>
      <c r="G589">
        <v>131.69999999999999</v>
      </c>
      <c r="K589">
        <v>78.3</v>
      </c>
      <c r="O589">
        <v>141.5</v>
      </c>
      <c r="P589">
        <v>143.69999999999999</v>
      </c>
      <c r="Q589">
        <v>150.6</v>
      </c>
      <c r="R589">
        <v>134</v>
      </c>
      <c r="S589">
        <v>138</v>
      </c>
      <c r="T589">
        <v>136.80000000000001</v>
      </c>
      <c r="U589">
        <v>138.30000000000001</v>
      </c>
      <c r="CC589">
        <v>129.30000000000001</v>
      </c>
      <c r="CD589">
        <v>138.5</v>
      </c>
      <c r="CE589">
        <v>128.69999999999999</v>
      </c>
      <c r="CN589">
        <v>126.6</v>
      </c>
      <c r="CQ589">
        <v>121.4</v>
      </c>
      <c r="CU589">
        <v>127</v>
      </c>
      <c r="CV589">
        <v>138.69999999999999</v>
      </c>
      <c r="CW589">
        <v>125.1</v>
      </c>
      <c r="CX589">
        <v>119.9</v>
      </c>
      <c r="DF589">
        <v>125.4</v>
      </c>
      <c r="DG589">
        <v>130.1</v>
      </c>
      <c r="DI589">
        <v>123.1</v>
      </c>
      <c r="DJ589">
        <v>134.30000000000001</v>
      </c>
      <c r="DK589">
        <v>133.30000000000001</v>
      </c>
      <c r="DL589">
        <v>127.1</v>
      </c>
      <c r="DO589">
        <v>142.19999999999999</v>
      </c>
      <c r="DR589">
        <v>84.4</v>
      </c>
      <c r="DS589">
        <v>86.8</v>
      </c>
      <c r="DT589">
        <v>82.8</v>
      </c>
      <c r="DU589">
        <v>150.30000000000001</v>
      </c>
      <c r="DV589">
        <v>134.80000000000001</v>
      </c>
      <c r="DW589">
        <v>138.19999999999999</v>
      </c>
      <c r="DX589">
        <v>133</v>
      </c>
      <c r="DY589">
        <v>122.1</v>
      </c>
      <c r="DZ589">
        <v>134.5</v>
      </c>
      <c r="EA589">
        <v>106.5</v>
      </c>
      <c r="EB589">
        <v>115.7</v>
      </c>
      <c r="EC589">
        <v>96.6</v>
      </c>
      <c r="ED589">
        <v>102.4</v>
      </c>
      <c r="EE589">
        <v>94</v>
      </c>
      <c r="EF589">
        <v>197.7</v>
      </c>
      <c r="EG589">
        <v>77.599999999999994</v>
      </c>
      <c r="EH589">
        <v>77.3</v>
      </c>
      <c r="EI589">
        <v>78.599999999999994</v>
      </c>
      <c r="EY589">
        <v>125.5</v>
      </c>
      <c r="EZ589">
        <v>123</v>
      </c>
      <c r="FA589">
        <v>84.3</v>
      </c>
      <c r="FB589">
        <v>134.5</v>
      </c>
      <c r="FC589">
        <v>135.19999999999999</v>
      </c>
      <c r="FF589">
        <v>95.3</v>
      </c>
      <c r="FG589">
        <v>72.5</v>
      </c>
      <c r="FH589">
        <v>127.5</v>
      </c>
      <c r="FI589">
        <v>90.7</v>
      </c>
      <c r="FJ589">
        <v>162.30000000000001</v>
      </c>
      <c r="FM589">
        <v>149.5</v>
      </c>
      <c r="FN589">
        <v>100</v>
      </c>
    </row>
    <row r="590" spans="1:170" x14ac:dyDescent="0.25">
      <c r="A590" s="1">
        <v>35065</v>
      </c>
      <c r="E590">
        <v>131.1</v>
      </c>
      <c r="F590">
        <v>125.3</v>
      </c>
      <c r="G590">
        <v>131.5</v>
      </c>
      <c r="K590">
        <v>80.099999999999994</v>
      </c>
      <c r="O590">
        <v>141.5</v>
      </c>
      <c r="P590">
        <v>143.6</v>
      </c>
      <c r="Q590">
        <v>150.80000000000001</v>
      </c>
      <c r="R590">
        <v>133.69999999999999</v>
      </c>
      <c r="S590">
        <v>138</v>
      </c>
      <c r="T590">
        <v>137.1</v>
      </c>
      <c r="U590">
        <v>138.30000000000001</v>
      </c>
      <c r="CC590">
        <v>129.69999999999999</v>
      </c>
      <c r="CD590">
        <v>138.5</v>
      </c>
      <c r="CE590">
        <v>129.19999999999999</v>
      </c>
      <c r="CN590">
        <v>126.6</v>
      </c>
      <c r="CQ590">
        <v>121.4</v>
      </c>
      <c r="CU590">
        <v>127.6</v>
      </c>
      <c r="CV590">
        <v>138.69999999999999</v>
      </c>
      <c r="CW590">
        <v>125.9</v>
      </c>
      <c r="CX590">
        <v>121.1</v>
      </c>
      <c r="DF590">
        <v>125.5</v>
      </c>
      <c r="DG590">
        <v>129.5</v>
      </c>
      <c r="DI590">
        <v>121.3</v>
      </c>
      <c r="DJ590">
        <v>133.30000000000001</v>
      </c>
      <c r="DK590">
        <v>132.19999999999999</v>
      </c>
      <c r="DL590">
        <v>127.3</v>
      </c>
      <c r="DO590">
        <v>142</v>
      </c>
      <c r="DR590">
        <v>86.8</v>
      </c>
      <c r="DS590">
        <v>89.1</v>
      </c>
      <c r="DT590">
        <v>85.3</v>
      </c>
      <c r="DU590">
        <v>148.1</v>
      </c>
      <c r="DV590">
        <v>135.19999999999999</v>
      </c>
      <c r="DW590">
        <v>138.30000000000001</v>
      </c>
      <c r="DX590">
        <v>133.69999999999999</v>
      </c>
      <c r="DY590">
        <v>126.9</v>
      </c>
      <c r="DZ590">
        <v>134.6</v>
      </c>
      <c r="EA590">
        <v>109.8</v>
      </c>
      <c r="EB590">
        <v>117.2</v>
      </c>
      <c r="EC590">
        <v>101</v>
      </c>
      <c r="ED590">
        <v>104.1</v>
      </c>
      <c r="EE590">
        <v>95.7</v>
      </c>
      <c r="EF590">
        <v>198.9</v>
      </c>
      <c r="EG590">
        <v>86.1</v>
      </c>
      <c r="EH590">
        <v>85</v>
      </c>
      <c r="EI590">
        <v>87.5</v>
      </c>
      <c r="EY590">
        <v>125.7</v>
      </c>
      <c r="EZ590">
        <v>123.4</v>
      </c>
      <c r="FA590">
        <v>86.7</v>
      </c>
      <c r="FB590">
        <v>134.1</v>
      </c>
      <c r="FC590">
        <v>134.80000000000001</v>
      </c>
      <c r="FF590">
        <v>99.9</v>
      </c>
      <c r="FG590">
        <v>78.099999999999994</v>
      </c>
      <c r="FH590">
        <v>128.69999999999999</v>
      </c>
      <c r="FI590">
        <v>92.4</v>
      </c>
      <c r="FJ590">
        <v>162.6</v>
      </c>
      <c r="FM590">
        <v>152.30000000000001</v>
      </c>
      <c r="FN590">
        <v>100</v>
      </c>
    </row>
    <row r="591" spans="1:170" x14ac:dyDescent="0.25">
      <c r="A591" s="1">
        <v>35096</v>
      </c>
      <c r="E591">
        <v>130.80000000000001</v>
      </c>
      <c r="F591">
        <v>121.5</v>
      </c>
      <c r="G591">
        <v>131.5</v>
      </c>
      <c r="K591">
        <v>79.7</v>
      </c>
      <c r="O591">
        <v>141.6</v>
      </c>
      <c r="P591">
        <v>143.9</v>
      </c>
      <c r="Q591">
        <v>151.1</v>
      </c>
      <c r="R591">
        <v>133.80000000000001</v>
      </c>
      <c r="S591">
        <v>138.1</v>
      </c>
      <c r="T591">
        <v>137.1</v>
      </c>
      <c r="U591">
        <v>138.4</v>
      </c>
      <c r="CC591">
        <v>129.69999999999999</v>
      </c>
      <c r="CD591">
        <v>138.5</v>
      </c>
      <c r="CE591">
        <v>129.19999999999999</v>
      </c>
      <c r="CN591">
        <v>126.6</v>
      </c>
      <c r="CQ591">
        <v>121.4</v>
      </c>
      <c r="CU591">
        <v>127.5</v>
      </c>
      <c r="CV591">
        <v>138.80000000000001</v>
      </c>
      <c r="CW591">
        <v>125.9</v>
      </c>
      <c r="CX591">
        <v>121</v>
      </c>
      <c r="DF591">
        <v>125</v>
      </c>
      <c r="DG591">
        <v>129</v>
      </c>
      <c r="DI591">
        <v>121.4</v>
      </c>
      <c r="DJ591">
        <v>132.4</v>
      </c>
      <c r="DK591">
        <v>131</v>
      </c>
      <c r="DL591">
        <v>127.3</v>
      </c>
      <c r="DO591">
        <v>142.1</v>
      </c>
      <c r="DR591">
        <v>85.8</v>
      </c>
      <c r="DS591">
        <v>88.9</v>
      </c>
      <c r="DT591">
        <v>83.8</v>
      </c>
      <c r="DU591">
        <v>146.1</v>
      </c>
      <c r="DV591">
        <v>135.19999999999999</v>
      </c>
      <c r="DW591">
        <v>138.4</v>
      </c>
      <c r="DX591">
        <v>133.6</v>
      </c>
      <c r="DY591">
        <v>126.3</v>
      </c>
      <c r="DZ591">
        <v>134.6</v>
      </c>
      <c r="EA591">
        <v>111.6</v>
      </c>
      <c r="EB591">
        <v>116.5</v>
      </c>
      <c r="EC591">
        <v>104.3</v>
      </c>
      <c r="ED591">
        <v>102.8</v>
      </c>
      <c r="EE591">
        <v>94.4</v>
      </c>
      <c r="EF591">
        <v>198.6</v>
      </c>
      <c r="EG591">
        <v>97.1</v>
      </c>
      <c r="EH591">
        <v>94.8</v>
      </c>
      <c r="EI591">
        <v>99</v>
      </c>
      <c r="EY591">
        <v>125.1</v>
      </c>
      <c r="EZ591">
        <v>123.3</v>
      </c>
      <c r="FA591">
        <v>85.6</v>
      </c>
      <c r="FB591">
        <v>133.69999999999999</v>
      </c>
      <c r="FC591">
        <v>134.4</v>
      </c>
      <c r="FF591">
        <v>103.3</v>
      </c>
      <c r="FG591">
        <v>82.7</v>
      </c>
      <c r="FH591">
        <v>128.1</v>
      </c>
      <c r="FI591">
        <v>90.9</v>
      </c>
      <c r="FJ591">
        <v>162.1</v>
      </c>
      <c r="FM591">
        <v>156</v>
      </c>
      <c r="FN591">
        <v>100</v>
      </c>
    </row>
    <row r="592" spans="1:170" x14ac:dyDescent="0.25">
      <c r="A592" s="1">
        <v>35125</v>
      </c>
      <c r="E592">
        <v>132.30000000000001</v>
      </c>
      <c r="F592">
        <v>145.69999999999999</v>
      </c>
      <c r="G592">
        <v>131.19999999999999</v>
      </c>
      <c r="K592">
        <v>82.2</v>
      </c>
      <c r="O592">
        <v>141.6</v>
      </c>
      <c r="P592">
        <v>143.80000000000001</v>
      </c>
      <c r="Q592">
        <v>150.80000000000001</v>
      </c>
      <c r="R592">
        <v>133.9</v>
      </c>
      <c r="S592">
        <v>138.1</v>
      </c>
      <c r="T592">
        <v>137.1</v>
      </c>
      <c r="U592">
        <v>138.4</v>
      </c>
      <c r="CC592">
        <v>130.5</v>
      </c>
      <c r="CD592">
        <v>138.9</v>
      </c>
      <c r="CE592">
        <v>129.9</v>
      </c>
      <c r="CN592">
        <v>126.6</v>
      </c>
      <c r="CQ592">
        <v>121.4</v>
      </c>
      <c r="CU592">
        <v>128.6</v>
      </c>
      <c r="CV592">
        <v>139.30000000000001</v>
      </c>
      <c r="CW592">
        <v>126.8</v>
      </c>
      <c r="CX592">
        <v>122.3</v>
      </c>
      <c r="DF592">
        <v>125.3</v>
      </c>
      <c r="DG592">
        <v>128.6</v>
      </c>
      <c r="DI592">
        <v>121</v>
      </c>
      <c r="DJ592">
        <v>131.4</v>
      </c>
      <c r="DK592">
        <v>131</v>
      </c>
      <c r="DL592">
        <v>127.1</v>
      </c>
      <c r="DO592">
        <v>142.30000000000001</v>
      </c>
      <c r="DR592">
        <v>88.1</v>
      </c>
      <c r="DS592">
        <v>90.6</v>
      </c>
      <c r="DT592">
        <v>86.4</v>
      </c>
      <c r="DU592">
        <v>144.6</v>
      </c>
      <c r="DV592">
        <v>135.30000000000001</v>
      </c>
      <c r="DW592">
        <v>138.4</v>
      </c>
      <c r="DX592">
        <v>133.80000000000001</v>
      </c>
      <c r="DY592">
        <v>128.19999999999999</v>
      </c>
      <c r="DZ592">
        <v>134.6</v>
      </c>
      <c r="EA592">
        <v>109.8</v>
      </c>
      <c r="EB592">
        <v>116</v>
      </c>
      <c r="EC592">
        <v>101.7</v>
      </c>
      <c r="ED592">
        <v>104.1</v>
      </c>
      <c r="EE592">
        <v>95.8</v>
      </c>
      <c r="EF592">
        <v>196</v>
      </c>
      <c r="EG592">
        <v>88.2</v>
      </c>
      <c r="EH592">
        <v>86.8</v>
      </c>
      <c r="EI592">
        <v>89.7</v>
      </c>
      <c r="EY592">
        <v>125.4</v>
      </c>
      <c r="EZ592">
        <v>123.6</v>
      </c>
      <c r="FA592">
        <v>87.9</v>
      </c>
      <c r="FB592">
        <v>133.5</v>
      </c>
      <c r="FC592">
        <v>134.1</v>
      </c>
      <c r="FF592">
        <v>101.1</v>
      </c>
      <c r="FG592">
        <v>80.599999999999994</v>
      </c>
      <c r="FH592">
        <v>126.6</v>
      </c>
      <c r="FI592">
        <v>93.2</v>
      </c>
      <c r="FJ592">
        <v>158.19999999999999</v>
      </c>
      <c r="FM592">
        <v>156.19999999999999</v>
      </c>
      <c r="FN592">
        <v>100</v>
      </c>
    </row>
    <row r="593" spans="1:170" x14ac:dyDescent="0.25">
      <c r="A593" s="1">
        <v>35156</v>
      </c>
      <c r="E593">
        <v>131.69999999999999</v>
      </c>
      <c r="F593">
        <v>134.30000000000001</v>
      </c>
      <c r="G593">
        <v>131.4</v>
      </c>
      <c r="K593">
        <v>84.1</v>
      </c>
      <c r="O593">
        <v>141.6</v>
      </c>
      <c r="P593">
        <v>143.80000000000001</v>
      </c>
      <c r="Q593">
        <v>150.9</v>
      </c>
      <c r="R593">
        <v>133.80000000000001</v>
      </c>
      <c r="S593">
        <v>138.19999999999999</v>
      </c>
      <c r="T593">
        <v>137</v>
      </c>
      <c r="U593">
        <v>138.5</v>
      </c>
      <c r="CC593">
        <v>130.9</v>
      </c>
      <c r="CD593">
        <v>138.80000000000001</v>
      </c>
      <c r="CE593">
        <v>130.5</v>
      </c>
      <c r="CN593">
        <v>126.6</v>
      </c>
      <c r="CQ593">
        <v>121.4</v>
      </c>
      <c r="CU593">
        <v>129</v>
      </c>
      <c r="CV593">
        <v>139</v>
      </c>
      <c r="CW593">
        <v>127.7</v>
      </c>
      <c r="CX593">
        <v>123.5</v>
      </c>
      <c r="DF593">
        <v>125.7</v>
      </c>
      <c r="DG593">
        <v>128.30000000000001</v>
      </c>
      <c r="DI593">
        <v>121.9</v>
      </c>
      <c r="DJ593">
        <v>130.4</v>
      </c>
      <c r="DK593">
        <v>131.19999999999999</v>
      </c>
      <c r="DL593">
        <v>126.8</v>
      </c>
      <c r="DO593">
        <v>142.4</v>
      </c>
      <c r="DR593">
        <v>91.1</v>
      </c>
      <c r="DS593">
        <v>93.2</v>
      </c>
      <c r="DT593">
        <v>89.7</v>
      </c>
      <c r="DU593">
        <v>143</v>
      </c>
      <c r="DV593">
        <v>135.6</v>
      </c>
      <c r="DW593">
        <v>138.4</v>
      </c>
      <c r="DX593">
        <v>134.19999999999999</v>
      </c>
      <c r="DY593">
        <v>132.30000000000001</v>
      </c>
      <c r="DZ593">
        <v>134.5</v>
      </c>
      <c r="EA593">
        <v>114.2</v>
      </c>
      <c r="EB593">
        <v>119.6</v>
      </c>
      <c r="EC593">
        <v>106.5</v>
      </c>
      <c r="ED593">
        <v>108</v>
      </c>
      <c r="EE593">
        <v>100.1</v>
      </c>
      <c r="EF593">
        <v>191.2</v>
      </c>
      <c r="EG593">
        <v>93.9</v>
      </c>
      <c r="EH593">
        <v>91.8</v>
      </c>
      <c r="EI593">
        <v>95.6</v>
      </c>
      <c r="EY593">
        <v>125.7</v>
      </c>
      <c r="EZ593">
        <v>125.5</v>
      </c>
      <c r="FA593">
        <v>90.8</v>
      </c>
      <c r="FB593">
        <v>133.30000000000001</v>
      </c>
      <c r="FC593">
        <v>133.80000000000001</v>
      </c>
      <c r="FF593">
        <v>105.9</v>
      </c>
      <c r="FG593">
        <v>87.3</v>
      </c>
      <c r="FH593">
        <v>128.80000000000001</v>
      </c>
      <c r="FI593">
        <v>97.5</v>
      </c>
      <c r="FJ593">
        <v>156.69999999999999</v>
      </c>
      <c r="FM593">
        <v>157.19999999999999</v>
      </c>
      <c r="FN593">
        <v>100</v>
      </c>
    </row>
    <row r="594" spans="1:170" x14ac:dyDescent="0.25">
      <c r="A594" s="1">
        <v>35186</v>
      </c>
      <c r="E594">
        <v>131.4</v>
      </c>
      <c r="F594">
        <v>117.5</v>
      </c>
      <c r="G594">
        <v>132.4</v>
      </c>
      <c r="K594">
        <v>83.7</v>
      </c>
      <c r="O594">
        <v>142</v>
      </c>
      <c r="P594">
        <v>144.4</v>
      </c>
      <c r="Q594">
        <v>151.6</v>
      </c>
      <c r="R594">
        <v>134.4</v>
      </c>
      <c r="S594">
        <v>138.30000000000001</v>
      </c>
      <c r="T594">
        <v>137.1</v>
      </c>
      <c r="U594">
        <v>138.6</v>
      </c>
      <c r="CC594">
        <v>130.9</v>
      </c>
      <c r="CD594">
        <v>139</v>
      </c>
      <c r="CE594">
        <v>130.69999999999999</v>
      </c>
      <c r="CN594">
        <v>126.6</v>
      </c>
      <c r="CQ594">
        <v>121.4</v>
      </c>
      <c r="CU594">
        <v>129.1</v>
      </c>
      <c r="CV594">
        <v>139.30000000000001</v>
      </c>
      <c r="CW594">
        <v>127.9</v>
      </c>
      <c r="CX594">
        <v>123.6</v>
      </c>
      <c r="DF594">
        <v>126.2</v>
      </c>
      <c r="DG594">
        <v>128.69999999999999</v>
      </c>
      <c r="DI594">
        <v>126.4</v>
      </c>
      <c r="DJ594">
        <v>130.1</v>
      </c>
      <c r="DK594">
        <v>132.4</v>
      </c>
      <c r="DL594">
        <v>126.7</v>
      </c>
      <c r="DO594">
        <v>143.4</v>
      </c>
      <c r="DR594">
        <v>91.8</v>
      </c>
      <c r="DS594">
        <v>94.6</v>
      </c>
      <c r="DT594">
        <v>90</v>
      </c>
      <c r="DU594">
        <v>141.6</v>
      </c>
      <c r="DV594">
        <v>136.19999999999999</v>
      </c>
      <c r="DW594">
        <v>138.69999999999999</v>
      </c>
      <c r="DX594">
        <v>134.9</v>
      </c>
      <c r="DY594">
        <v>137.1</v>
      </c>
      <c r="DZ594">
        <v>134.6</v>
      </c>
      <c r="EA594">
        <v>114.6</v>
      </c>
      <c r="EB594">
        <v>124.8</v>
      </c>
      <c r="EC594">
        <v>103.7</v>
      </c>
      <c r="ED594">
        <v>105.9</v>
      </c>
      <c r="EE594">
        <v>97.9</v>
      </c>
      <c r="EF594">
        <v>193</v>
      </c>
      <c r="EG594">
        <v>90.1</v>
      </c>
      <c r="EH594">
        <v>88.5</v>
      </c>
      <c r="EI594">
        <v>91.6</v>
      </c>
      <c r="EY594">
        <v>126</v>
      </c>
      <c r="EZ594">
        <v>130.1</v>
      </c>
      <c r="FA594">
        <v>91.6</v>
      </c>
      <c r="FB594">
        <v>133.80000000000001</v>
      </c>
      <c r="FC594">
        <v>134</v>
      </c>
      <c r="FF594">
        <v>103.1</v>
      </c>
      <c r="FG594">
        <v>83.3</v>
      </c>
      <c r="FH594">
        <v>132.80000000000001</v>
      </c>
      <c r="FI594">
        <v>95.3</v>
      </c>
      <c r="FJ594">
        <v>157.6</v>
      </c>
      <c r="FM594">
        <v>159.1</v>
      </c>
      <c r="FN594">
        <v>100</v>
      </c>
    </row>
    <row r="595" spans="1:170" x14ac:dyDescent="0.25">
      <c r="A595" s="1">
        <v>35217</v>
      </c>
      <c r="E595">
        <v>133.69999999999999</v>
      </c>
      <c r="F595">
        <v>132</v>
      </c>
      <c r="G595">
        <v>133.80000000000001</v>
      </c>
      <c r="K595">
        <v>82.6</v>
      </c>
      <c r="O595">
        <v>142.19999999999999</v>
      </c>
      <c r="P595">
        <v>144.6</v>
      </c>
      <c r="Q595">
        <v>151.69999999999999</v>
      </c>
      <c r="R595">
        <v>134.69999999999999</v>
      </c>
      <c r="S595">
        <v>138.4</v>
      </c>
      <c r="T595">
        <v>137.19999999999999</v>
      </c>
      <c r="U595">
        <v>138.69999999999999</v>
      </c>
      <c r="CC595">
        <v>131.30000000000001</v>
      </c>
      <c r="CD595">
        <v>139.80000000000001</v>
      </c>
      <c r="CE595">
        <v>130.5</v>
      </c>
      <c r="CN595">
        <v>126.6</v>
      </c>
      <c r="CQ595">
        <v>121.4</v>
      </c>
      <c r="CU595">
        <v>129.5</v>
      </c>
      <c r="CV595">
        <v>140.4</v>
      </c>
      <c r="CW595">
        <v>127.6</v>
      </c>
      <c r="CX595">
        <v>123</v>
      </c>
      <c r="DF595">
        <v>125.8</v>
      </c>
      <c r="DG595">
        <v>128.69999999999999</v>
      </c>
      <c r="DI595">
        <v>128</v>
      </c>
      <c r="DJ595">
        <v>129.80000000000001</v>
      </c>
      <c r="DK595">
        <v>132.6</v>
      </c>
      <c r="DL595">
        <v>126.6</v>
      </c>
      <c r="DO595">
        <v>143.9</v>
      </c>
      <c r="DR595">
        <v>89.5</v>
      </c>
      <c r="DS595">
        <v>92.4</v>
      </c>
      <c r="DT595">
        <v>87.7</v>
      </c>
      <c r="DU595">
        <v>140.1</v>
      </c>
      <c r="DV595">
        <v>136.1</v>
      </c>
      <c r="DW595">
        <v>138.80000000000001</v>
      </c>
      <c r="DX595">
        <v>134.80000000000001</v>
      </c>
      <c r="DY595">
        <v>136.9</v>
      </c>
      <c r="DZ595">
        <v>134.5</v>
      </c>
      <c r="EA595">
        <v>112.2</v>
      </c>
      <c r="EB595">
        <v>126.8</v>
      </c>
      <c r="EC595">
        <v>98.5</v>
      </c>
      <c r="ED595">
        <v>102.6</v>
      </c>
      <c r="EE595">
        <v>94.5</v>
      </c>
      <c r="EF595">
        <v>192.7</v>
      </c>
      <c r="EG595">
        <v>82.3</v>
      </c>
      <c r="EH595">
        <v>81.5</v>
      </c>
      <c r="EI595">
        <v>83.5</v>
      </c>
      <c r="EY595">
        <v>125.5</v>
      </c>
      <c r="EZ595">
        <v>131.1</v>
      </c>
      <c r="FA595">
        <v>89.3</v>
      </c>
      <c r="FB595">
        <v>133.80000000000001</v>
      </c>
      <c r="FC595">
        <v>133.9</v>
      </c>
      <c r="FF595">
        <v>97.8</v>
      </c>
      <c r="FG595">
        <v>77.599999999999994</v>
      </c>
      <c r="FH595">
        <v>133.4</v>
      </c>
      <c r="FI595">
        <v>91.9</v>
      </c>
      <c r="FJ595">
        <v>154.6</v>
      </c>
      <c r="FM595">
        <v>160.5</v>
      </c>
      <c r="FN595">
        <v>100</v>
      </c>
    </row>
    <row r="596" spans="1:170" x14ac:dyDescent="0.25">
      <c r="A596" s="1">
        <v>35247</v>
      </c>
      <c r="E596">
        <v>133.69999999999999</v>
      </c>
      <c r="F596">
        <v>125.5</v>
      </c>
      <c r="G596">
        <v>134.30000000000001</v>
      </c>
      <c r="K596">
        <v>82.3</v>
      </c>
      <c r="O596">
        <v>142.19999999999999</v>
      </c>
      <c r="P596">
        <v>144.6</v>
      </c>
      <c r="Q596">
        <v>151.9</v>
      </c>
      <c r="R596">
        <v>134.30000000000001</v>
      </c>
      <c r="S596">
        <v>138.4</v>
      </c>
      <c r="T596">
        <v>137.19999999999999</v>
      </c>
      <c r="U596">
        <v>138.80000000000001</v>
      </c>
      <c r="CC596">
        <v>131.19999999999999</v>
      </c>
      <c r="CD596">
        <v>139.80000000000001</v>
      </c>
      <c r="CE596">
        <v>130.4</v>
      </c>
      <c r="CN596">
        <v>126.6</v>
      </c>
      <c r="CQ596">
        <v>121.4</v>
      </c>
      <c r="CU596">
        <v>129.4</v>
      </c>
      <c r="CV596">
        <v>140.30000000000001</v>
      </c>
      <c r="CW596">
        <v>127.4</v>
      </c>
      <c r="CX596">
        <v>122.9</v>
      </c>
      <c r="DF596">
        <v>125.5</v>
      </c>
      <c r="DG596">
        <v>128.30000000000001</v>
      </c>
      <c r="DI596">
        <v>128</v>
      </c>
      <c r="DJ596">
        <v>129.4</v>
      </c>
      <c r="DK596">
        <v>130.69999999999999</v>
      </c>
      <c r="DL596">
        <v>126.7</v>
      </c>
      <c r="DO596">
        <v>143.6</v>
      </c>
      <c r="DR596">
        <v>89.1</v>
      </c>
      <c r="DS596">
        <v>91.4</v>
      </c>
      <c r="DT596">
        <v>87.6</v>
      </c>
      <c r="DU596">
        <v>139.69999999999999</v>
      </c>
      <c r="DV596">
        <v>136.4</v>
      </c>
      <c r="DW596">
        <v>138.9</v>
      </c>
      <c r="DX596">
        <v>135.1</v>
      </c>
      <c r="DY596">
        <v>138.5</v>
      </c>
      <c r="DZ596">
        <v>134.6</v>
      </c>
      <c r="EA596">
        <v>114.6</v>
      </c>
      <c r="EB596">
        <v>128.6</v>
      </c>
      <c r="EC596">
        <v>101.1</v>
      </c>
      <c r="ED596">
        <v>102.5</v>
      </c>
      <c r="EE596">
        <v>94.4</v>
      </c>
      <c r="EF596">
        <v>192.9</v>
      </c>
      <c r="EG596">
        <v>89.2</v>
      </c>
      <c r="EH596">
        <v>87.6</v>
      </c>
      <c r="EI596">
        <v>90.8</v>
      </c>
      <c r="EY596">
        <v>125.2</v>
      </c>
      <c r="EZ596">
        <v>131.69999999999999</v>
      </c>
      <c r="FA596">
        <v>88.9</v>
      </c>
      <c r="FB596">
        <v>133.5</v>
      </c>
      <c r="FC596">
        <v>133.6</v>
      </c>
      <c r="FF596">
        <v>100.6</v>
      </c>
      <c r="FG596">
        <v>81.8</v>
      </c>
      <c r="FH596">
        <v>134</v>
      </c>
      <c r="FI596">
        <v>92</v>
      </c>
      <c r="FJ596">
        <v>152.19999999999999</v>
      </c>
      <c r="FM596">
        <v>163.30000000000001</v>
      </c>
      <c r="FN596">
        <v>100</v>
      </c>
    </row>
    <row r="597" spans="1:170" x14ac:dyDescent="0.25">
      <c r="A597" s="1">
        <v>35278</v>
      </c>
      <c r="E597">
        <v>134.69999999999999</v>
      </c>
      <c r="F597">
        <v>123.4</v>
      </c>
      <c r="G597">
        <v>135.5</v>
      </c>
      <c r="K597">
        <v>82.8</v>
      </c>
      <c r="O597">
        <v>142.30000000000001</v>
      </c>
      <c r="P597">
        <v>144.69999999999999</v>
      </c>
      <c r="Q597">
        <v>151.80000000000001</v>
      </c>
      <c r="R597">
        <v>134.69999999999999</v>
      </c>
      <c r="S597">
        <v>138.6</v>
      </c>
      <c r="T597">
        <v>137.30000000000001</v>
      </c>
      <c r="U597">
        <v>139</v>
      </c>
      <c r="CC597">
        <v>131.6</v>
      </c>
      <c r="CD597">
        <v>140.1</v>
      </c>
      <c r="CE597">
        <v>130.69999999999999</v>
      </c>
      <c r="CN597">
        <v>126.6</v>
      </c>
      <c r="CQ597">
        <v>121.4</v>
      </c>
      <c r="CU597">
        <v>129.9</v>
      </c>
      <c r="CV597">
        <v>140.80000000000001</v>
      </c>
      <c r="CW597">
        <v>127.7</v>
      </c>
      <c r="CX597">
        <v>123.2</v>
      </c>
      <c r="DF597">
        <v>125.6</v>
      </c>
      <c r="DG597">
        <v>128.30000000000001</v>
      </c>
      <c r="DI597">
        <v>128.30000000000001</v>
      </c>
      <c r="DJ597">
        <v>129.6</v>
      </c>
      <c r="DK597">
        <v>130.6</v>
      </c>
      <c r="DL597">
        <v>126.8</v>
      </c>
      <c r="DO597">
        <v>144</v>
      </c>
      <c r="DR597">
        <v>89.6</v>
      </c>
      <c r="DS597">
        <v>91.9</v>
      </c>
      <c r="DT597">
        <v>88.2</v>
      </c>
      <c r="DU597">
        <v>138.5</v>
      </c>
      <c r="DV597">
        <v>136.5</v>
      </c>
      <c r="DW597">
        <v>139</v>
      </c>
      <c r="DX597">
        <v>135.19999999999999</v>
      </c>
      <c r="DY597">
        <v>139</v>
      </c>
      <c r="DZ597">
        <v>134.69999999999999</v>
      </c>
      <c r="EA597">
        <v>115.3</v>
      </c>
      <c r="EB597">
        <v>127.9</v>
      </c>
      <c r="EC597">
        <v>102.7</v>
      </c>
      <c r="ED597">
        <v>104.4</v>
      </c>
      <c r="EE597">
        <v>96.3</v>
      </c>
      <c r="EF597">
        <v>194.2</v>
      </c>
      <c r="EG597">
        <v>90.2</v>
      </c>
      <c r="EH597">
        <v>88.6</v>
      </c>
      <c r="EI597">
        <v>91.7</v>
      </c>
      <c r="EY597">
        <v>125.3</v>
      </c>
      <c r="EZ597">
        <v>132.1</v>
      </c>
      <c r="FA597">
        <v>89.5</v>
      </c>
      <c r="FB597">
        <v>133.6</v>
      </c>
      <c r="FC597">
        <v>133.6</v>
      </c>
      <c r="FF597">
        <v>102.1</v>
      </c>
      <c r="FG597">
        <v>83.8</v>
      </c>
      <c r="FH597">
        <v>133.6</v>
      </c>
      <c r="FI597">
        <v>93.6</v>
      </c>
      <c r="FJ597">
        <v>152.5</v>
      </c>
      <c r="FM597">
        <v>162</v>
      </c>
      <c r="FN597">
        <v>100</v>
      </c>
    </row>
    <row r="598" spans="1:170" x14ac:dyDescent="0.25">
      <c r="A598" s="1">
        <v>35309</v>
      </c>
      <c r="E598">
        <v>135.1</v>
      </c>
      <c r="F598">
        <v>124.7</v>
      </c>
      <c r="G598">
        <v>135.80000000000001</v>
      </c>
      <c r="K598">
        <v>83</v>
      </c>
      <c r="O598">
        <v>142.19999999999999</v>
      </c>
      <c r="P598">
        <v>144.6</v>
      </c>
      <c r="Q598">
        <v>151.80000000000001</v>
      </c>
      <c r="R598">
        <v>134.5</v>
      </c>
      <c r="S598">
        <v>138.4</v>
      </c>
      <c r="T598">
        <v>137.30000000000001</v>
      </c>
      <c r="U598">
        <v>138.80000000000001</v>
      </c>
      <c r="CC598">
        <v>131.69999999999999</v>
      </c>
      <c r="CD598">
        <v>140.19999999999999</v>
      </c>
      <c r="CE598">
        <v>130.6</v>
      </c>
      <c r="CN598">
        <v>126.6</v>
      </c>
      <c r="CQ598">
        <v>121.4</v>
      </c>
      <c r="CU598">
        <v>130</v>
      </c>
      <c r="CV598">
        <v>140.9</v>
      </c>
      <c r="CW598">
        <v>127.7</v>
      </c>
      <c r="CX598">
        <v>123.3</v>
      </c>
      <c r="DF598">
        <v>126.1</v>
      </c>
      <c r="DG598">
        <v>128.69999999999999</v>
      </c>
      <c r="DI598">
        <v>128.80000000000001</v>
      </c>
      <c r="DJ598">
        <v>130.1</v>
      </c>
      <c r="DK598">
        <v>131.19999999999999</v>
      </c>
      <c r="DL598">
        <v>126.9</v>
      </c>
      <c r="DO598">
        <v>144.69999999999999</v>
      </c>
      <c r="DR598">
        <v>90.4</v>
      </c>
      <c r="DS598">
        <v>92.3</v>
      </c>
      <c r="DT598">
        <v>89.2</v>
      </c>
      <c r="DU598">
        <v>138.5</v>
      </c>
      <c r="DV598">
        <v>136.80000000000001</v>
      </c>
      <c r="DW598">
        <v>139.1</v>
      </c>
      <c r="DX598">
        <v>135.69999999999999</v>
      </c>
      <c r="DY598">
        <v>141.9</v>
      </c>
      <c r="DZ598">
        <v>134.80000000000001</v>
      </c>
      <c r="EA598">
        <v>112.7</v>
      </c>
      <c r="EB598">
        <v>124.5</v>
      </c>
      <c r="EC598">
        <v>100.8</v>
      </c>
      <c r="ED598">
        <v>107.1</v>
      </c>
      <c r="EE598">
        <v>99</v>
      </c>
      <c r="EF598">
        <v>196.1</v>
      </c>
      <c r="EG598">
        <v>80.5</v>
      </c>
      <c r="EH598">
        <v>80</v>
      </c>
      <c r="EI598">
        <v>81.599999999999994</v>
      </c>
      <c r="EY598">
        <v>125.7</v>
      </c>
      <c r="EZ598">
        <v>133.30000000000001</v>
      </c>
      <c r="FA598">
        <v>90.2</v>
      </c>
      <c r="FB598">
        <v>134</v>
      </c>
      <c r="FC598">
        <v>134</v>
      </c>
      <c r="FF598">
        <v>100</v>
      </c>
      <c r="FG598">
        <v>81</v>
      </c>
      <c r="FH598">
        <v>131.4</v>
      </c>
      <c r="FI598">
        <v>96.3</v>
      </c>
      <c r="FJ598">
        <v>153.5</v>
      </c>
      <c r="FM598">
        <v>163.30000000000001</v>
      </c>
      <c r="FN598">
        <v>100</v>
      </c>
    </row>
    <row r="599" spans="1:170" x14ac:dyDescent="0.25">
      <c r="A599" s="1">
        <v>35339</v>
      </c>
      <c r="E599">
        <v>136.5</v>
      </c>
      <c r="F599">
        <v>135.80000000000001</v>
      </c>
      <c r="G599">
        <v>136.5</v>
      </c>
      <c r="K599">
        <v>84.4</v>
      </c>
      <c r="O599">
        <v>142.30000000000001</v>
      </c>
      <c r="P599">
        <v>144.69999999999999</v>
      </c>
      <c r="Q599">
        <v>152.19999999999999</v>
      </c>
      <c r="R599">
        <v>134.30000000000001</v>
      </c>
      <c r="S599">
        <v>138.5</v>
      </c>
      <c r="T599">
        <v>137.30000000000001</v>
      </c>
      <c r="U599">
        <v>138.80000000000001</v>
      </c>
      <c r="CC599">
        <v>132.4</v>
      </c>
      <c r="CD599">
        <v>140.6</v>
      </c>
      <c r="CE599">
        <v>131.1</v>
      </c>
      <c r="CN599">
        <v>126.6</v>
      </c>
      <c r="CQ599">
        <v>121.4</v>
      </c>
      <c r="CU599">
        <v>130.9</v>
      </c>
      <c r="CV599">
        <v>141.5</v>
      </c>
      <c r="CW599">
        <v>128.4</v>
      </c>
      <c r="CX599">
        <v>124.3</v>
      </c>
      <c r="DF599">
        <v>126</v>
      </c>
      <c r="DG599">
        <v>128.4</v>
      </c>
      <c r="DI599">
        <v>129.19999999999999</v>
      </c>
      <c r="DJ599">
        <v>129.69999999999999</v>
      </c>
      <c r="DK599">
        <v>130.5</v>
      </c>
      <c r="DL599">
        <v>126.7</v>
      </c>
      <c r="DO599">
        <v>144.30000000000001</v>
      </c>
      <c r="DR599">
        <v>91.7</v>
      </c>
      <c r="DS599">
        <v>93.7</v>
      </c>
      <c r="DT599">
        <v>90.3</v>
      </c>
      <c r="DU599">
        <v>137.9</v>
      </c>
      <c r="DV599">
        <v>136</v>
      </c>
      <c r="DW599">
        <v>138.9</v>
      </c>
      <c r="DX599">
        <v>134.5</v>
      </c>
      <c r="DY599">
        <v>133.1</v>
      </c>
      <c r="DZ599">
        <v>134.69999999999999</v>
      </c>
      <c r="EA599">
        <v>111.9</v>
      </c>
      <c r="EB599">
        <v>120.7</v>
      </c>
      <c r="EC599">
        <v>102.1</v>
      </c>
      <c r="ED599">
        <v>109.8</v>
      </c>
      <c r="EE599">
        <v>101.7</v>
      </c>
      <c r="EF599">
        <v>197.3</v>
      </c>
      <c r="EG599">
        <v>79.099999999999994</v>
      </c>
      <c r="EH599">
        <v>78.7</v>
      </c>
      <c r="EI599">
        <v>80.2</v>
      </c>
      <c r="EY599">
        <v>125.7</v>
      </c>
      <c r="EZ599">
        <v>130.69999999999999</v>
      </c>
      <c r="FA599">
        <v>91.4</v>
      </c>
      <c r="FB599">
        <v>133.5</v>
      </c>
      <c r="FC599">
        <v>133.69999999999999</v>
      </c>
      <c r="FF599">
        <v>101.3</v>
      </c>
      <c r="FG599">
        <v>82.7</v>
      </c>
      <c r="FH599">
        <v>128.69999999999999</v>
      </c>
      <c r="FI599">
        <v>99.1</v>
      </c>
      <c r="FJ599">
        <v>153.30000000000001</v>
      </c>
      <c r="FM599">
        <v>164</v>
      </c>
      <c r="FN599">
        <v>100</v>
      </c>
    </row>
    <row r="600" spans="1:170" x14ac:dyDescent="0.25">
      <c r="A600" s="1">
        <v>35370</v>
      </c>
      <c r="E600">
        <v>136.30000000000001</v>
      </c>
      <c r="F600">
        <v>135</v>
      </c>
      <c r="G600">
        <v>136.30000000000001</v>
      </c>
      <c r="K600">
        <v>85.5</v>
      </c>
      <c r="O600">
        <v>142.1</v>
      </c>
      <c r="P600">
        <v>144.6</v>
      </c>
      <c r="Q600">
        <v>152</v>
      </c>
      <c r="R600">
        <v>134.19999999999999</v>
      </c>
      <c r="S600">
        <v>138.30000000000001</v>
      </c>
      <c r="T600">
        <v>137.30000000000001</v>
      </c>
      <c r="U600">
        <v>138.6</v>
      </c>
      <c r="CC600">
        <v>132.5</v>
      </c>
      <c r="CD600">
        <v>140.5</v>
      </c>
      <c r="CE600">
        <v>131.30000000000001</v>
      </c>
      <c r="CN600">
        <v>126.6</v>
      </c>
      <c r="CQ600">
        <v>121.4</v>
      </c>
      <c r="CU600">
        <v>131.1</v>
      </c>
      <c r="CV600">
        <v>141.4</v>
      </c>
      <c r="CW600">
        <v>128.69999999999999</v>
      </c>
      <c r="CX600">
        <v>124.9</v>
      </c>
      <c r="DF600">
        <v>125.8</v>
      </c>
      <c r="DG600">
        <v>128.1</v>
      </c>
      <c r="DI600">
        <v>125.1</v>
      </c>
      <c r="DJ600">
        <v>129.6</v>
      </c>
      <c r="DK600">
        <v>130.9</v>
      </c>
      <c r="DL600">
        <v>126.7</v>
      </c>
      <c r="DO600">
        <v>145</v>
      </c>
      <c r="DR600">
        <v>91.5</v>
      </c>
      <c r="DS600">
        <v>94</v>
      </c>
      <c r="DT600">
        <v>89.9</v>
      </c>
      <c r="DU600">
        <v>137.5</v>
      </c>
      <c r="DV600">
        <v>135.5</v>
      </c>
      <c r="DW600">
        <v>138.80000000000001</v>
      </c>
      <c r="DX600">
        <v>133.80000000000001</v>
      </c>
      <c r="DY600">
        <v>128.4</v>
      </c>
      <c r="DZ600">
        <v>134.5</v>
      </c>
      <c r="EA600">
        <v>115.7</v>
      </c>
      <c r="EB600">
        <v>119.4</v>
      </c>
      <c r="EC600">
        <v>109</v>
      </c>
      <c r="ED600">
        <v>108.1</v>
      </c>
      <c r="EE600">
        <v>99.8</v>
      </c>
      <c r="EF600">
        <v>198.3</v>
      </c>
      <c r="EG600">
        <v>100.4</v>
      </c>
      <c r="EH600">
        <v>97.6</v>
      </c>
      <c r="EI600">
        <v>102.4</v>
      </c>
      <c r="EY600">
        <v>125.8</v>
      </c>
      <c r="EZ600">
        <v>126.4</v>
      </c>
      <c r="FA600">
        <v>91.3</v>
      </c>
      <c r="FB600">
        <v>133.30000000000001</v>
      </c>
      <c r="FC600">
        <v>133.69999999999999</v>
      </c>
      <c r="FF600">
        <v>108.6</v>
      </c>
      <c r="FG600">
        <v>91.9</v>
      </c>
      <c r="FH600">
        <v>127.7</v>
      </c>
      <c r="FI600">
        <v>97.4</v>
      </c>
      <c r="FJ600">
        <v>153</v>
      </c>
      <c r="FM600">
        <v>164.8</v>
      </c>
      <c r="FN600">
        <v>100</v>
      </c>
    </row>
    <row r="601" spans="1:170" x14ac:dyDescent="0.25">
      <c r="A601" s="1">
        <v>35400</v>
      </c>
      <c r="E601">
        <v>135.4</v>
      </c>
      <c r="F601">
        <v>129.19999999999999</v>
      </c>
      <c r="G601">
        <v>135.80000000000001</v>
      </c>
      <c r="K601">
        <v>87.6</v>
      </c>
      <c r="O601">
        <v>142.30000000000001</v>
      </c>
      <c r="P601">
        <v>144.80000000000001</v>
      </c>
      <c r="Q601">
        <v>152.4</v>
      </c>
      <c r="R601">
        <v>134.30000000000001</v>
      </c>
      <c r="S601">
        <v>138.4</v>
      </c>
      <c r="T601">
        <v>137.4</v>
      </c>
      <c r="U601">
        <v>138.69999999999999</v>
      </c>
      <c r="CC601">
        <v>132.9</v>
      </c>
      <c r="CD601">
        <v>140.4</v>
      </c>
      <c r="CE601">
        <v>132.1</v>
      </c>
      <c r="CN601">
        <v>126.6</v>
      </c>
      <c r="CQ601">
        <v>121.4</v>
      </c>
      <c r="CU601">
        <v>131.6</v>
      </c>
      <c r="CV601">
        <v>141.19999999999999</v>
      </c>
      <c r="CW601">
        <v>129.80000000000001</v>
      </c>
      <c r="CX601">
        <v>126.3</v>
      </c>
      <c r="DF601">
        <v>126.4</v>
      </c>
      <c r="DG601">
        <v>128.30000000000001</v>
      </c>
      <c r="DI601">
        <v>124</v>
      </c>
      <c r="DJ601">
        <v>129.9</v>
      </c>
      <c r="DK601">
        <v>131.5</v>
      </c>
      <c r="DL601">
        <v>126.8</v>
      </c>
      <c r="DO601">
        <v>144.9</v>
      </c>
      <c r="DR601">
        <v>94.1</v>
      </c>
      <c r="DS601">
        <v>96.5</v>
      </c>
      <c r="DT601">
        <v>92.5</v>
      </c>
      <c r="DU601">
        <v>137.80000000000001</v>
      </c>
      <c r="DV601">
        <v>135.5</v>
      </c>
      <c r="DW601">
        <v>138.80000000000001</v>
      </c>
      <c r="DX601">
        <v>133.80000000000001</v>
      </c>
      <c r="DY601">
        <v>128.30000000000001</v>
      </c>
      <c r="DZ601">
        <v>134.6</v>
      </c>
      <c r="EA601">
        <v>122.5</v>
      </c>
      <c r="EB601">
        <v>115.4</v>
      </c>
      <c r="EC601">
        <v>122.8</v>
      </c>
      <c r="ED601">
        <v>109.4</v>
      </c>
      <c r="EE601">
        <v>101.2</v>
      </c>
      <c r="EF601">
        <v>199</v>
      </c>
      <c r="EG601">
        <v>134.1</v>
      </c>
      <c r="EH601">
        <v>127.6</v>
      </c>
      <c r="EI601">
        <v>137.5</v>
      </c>
      <c r="EY601">
        <v>126.4</v>
      </c>
      <c r="EZ601">
        <v>125.6</v>
      </c>
      <c r="FA601">
        <v>93.8</v>
      </c>
      <c r="FB601">
        <v>133.5</v>
      </c>
      <c r="FC601">
        <v>133.9</v>
      </c>
      <c r="FF601">
        <v>122.7</v>
      </c>
      <c r="FG601">
        <v>109.6</v>
      </c>
      <c r="FH601">
        <v>124.9</v>
      </c>
      <c r="FI601">
        <v>98.6</v>
      </c>
      <c r="FJ601">
        <v>153.6</v>
      </c>
      <c r="FM601">
        <v>162.5</v>
      </c>
      <c r="FN601">
        <v>100</v>
      </c>
    </row>
    <row r="602" spans="1:170" x14ac:dyDescent="0.25">
      <c r="A602" s="1">
        <v>35431</v>
      </c>
      <c r="E602">
        <v>134.80000000000001</v>
      </c>
      <c r="F602">
        <v>129.69999999999999</v>
      </c>
      <c r="G602">
        <v>135.1</v>
      </c>
      <c r="K602">
        <v>88.3</v>
      </c>
      <c r="O602">
        <v>142.5</v>
      </c>
      <c r="P602">
        <v>144.9</v>
      </c>
      <c r="Q602">
        <v>152.5</v>
      </c>
      <c r="R602">
        <v>134.4</v>
      </c>
      <c r="S602">
        <v>138.69999999999999</v>
      </c>
      <c r="T602">
        <v>137.69999999999999</v>
      </c>
      <c r="U602">
        <v>139</v>
      </c>
      <c r="CC602">
        <v>133</v>
      </c>
      <c r="CD602">
        <v>140.30000000000001</v>
      </c>
      <c r="CE602">
        <v>132.4</v>
      </c>
      <c r="CN602">
        <v>126.6</v>
      </c>
      <c r="CQ602">
        <v>121.4</v>
      </c>
      <c r="CU602">
        <v>131.69999999999999</v>
      </c>
      <c r="CV602">
        <v>141</v>
      </c>
      <c r="CW602">
        <v>130.1</v>
      </c>
      <c r="CX602">
        <v>126.8</v>
      </c>
      <c r="DF602">
        <v>126.6</v>
      </c>
      <c r="DG602">
        <v>128.4</v>
      </c>
      <c r="DI602">
        <v>123.7</v>
      </c>
      <c r="DJ602">
        <v>130.1</v>
      </c>
      <c r="DK602">
        <v>132</v>
      </c>
      <c r="DL602">
        <v>126.7</v>
      </c>
      <c r="DO602">
        <v>145.1</v>
      </c>
      <c r="DR602">
        <v>95.1</v>
      </c>
      <c r="DS602">
        <v>97.6</v>
      </c>
      <c r="DT602">
        <v>93.5</v>
      </c>
      <c r="DU602">
        <v>137.80000000000001</v>
      </c>
      <c r="DV602">
        <v>135.5</v>
      </c>
      <c r="DW602">
        <v>138.69999999999999</v>
      </c>
      <c r="DX602">
        <v>133.80000000000001</v>
      </c>
      <c r="DY602">
        <v>127.2</v>
      </c>
      <c r="DZ602">
        <v>134.69999999999999</v>
      </c>
      <c r="EA602">
        <v>127.5</v>
      </c>
      <c r="EB602">
        <v>115.2</v>
      </c>
      <c r="EC602">
        <v>130.9</v>
      </c>
      <c r="ED602">
        <v>112.7</v>
      </c>
      <c r="EE602">
        <v>104.4</v>
      </c>
      <c r="EF602">
        <v>200.4</v>
      </c>
      <c r="EG602">
        <v>149.80000000000001</v>
      </c>
      <c r="EH602">
        <v>141.6</v>
      </c>
      <c r="EI602">
        <v>153.9</v>
      </c>
      <c r="EY602">
        <v>126.7</v>
      </c>
      <c r="EZ602">
        <v>125.1</v>
      </c>
      <c r="FA602">
        <v>94.9</v>
      </c>
      <c r="FB602">
        <v>133.5</v>
      </c>
      <c r="FC602">
        <v>134.1</v>
      </c>
      <c r="FF602">
        <v>131.19999999999999</v>
      </c>
      <c r="FG602">
        <v>119.4</v>
      </c>
      <c r="FH602">
        <v>125.5</v>
      </c>
      <c r="FI602">
        <v>102.1</v>
      </c>
      <c r="FJ602">
        <v>156.19999999999999</v>
      </c>
      <c r="FM602">
        <v>177.4</v>
      </c>
      <c r="FN602">
        <v>100</v>
      </c>
    </row>
    <row r="603" spans="1:170" x14ac:dyDescent="0.25">
      <c r="A603" s="1">
        <v>35462</v>
      </c>
      <c r="E603">
        <v>134.30000000000001</v>
      </c>
      <c r="F603">
        <v>131.5</v>
      </c>
      <c r="G603">
        <v>134.4</v>
      </c>
      <c r="K603">
        <v>87.4</v>
      </c>
      <c r="O603">
        <v>142.4</v>
      </c>
      <c r="P603">
        <v>144.9</v>
      </c>
      <c r="Q603">
        <v>152.4</v>
      </c>
      <c r="R603">
        <v>134.4</v>
      </c>
      <c r="S603">
        <v>138.6</v>
      </c>
      <c r="T603">
        <v>137.69999999999999</v>
      </c>
      <c r="U603">
        <v>138.80000000000001</v>
      </c>
      <c r="CC603">
        <v>132.69999999999999</v>
      </c>
      <c r="CD603">
        <v>140.1</v>
      </c>
      <c r="CE603">
        <v>132.1</v>
      </c>
      <c r="CN603">
        <v>126.6</v>
      </c>
      <c r="CQ603">
        <v>121.4</v>
      </c>
      <c r="CU603">
        <v>131.19999999999999</v>
      </c>
      <c r="CV603">
        <v>140.80000000000001</v>
      </c>
      <c r="CW603">
        <v>129.69999999999999</v>
      </c>
      <c r="CX603">
        <v>126.2</v>
      </c>
      <c r="DF603">
        <v>126.5</v>
      </c>
      <c r="DG603">
        <v>128.4</v>
      </c>
      <c r="DI603">
        <v>123.5</v>
      </c>
      <c r="DJ603">
        <v>129.80000000000001</v>
      </c>
      <c r="DK603">
        <v>132.6</v>
      </c>
      <c r="DL603">
        <v>126.7</v>
      </c>
      <c r="DO603">
        <v>145.80000000000001</v>
      </c>
      <c r="DR603">
        <v>94</v>
      </c>
      <c r="DS603">
        <v>95.9</v>
      </c>
      <c r="DT603">
        <v>92.7</v>
      </c>
      <c r="DU603">
        <v>136.9</v>
      </c>
      <c r="DV603">
        <v>135.5</v>
      </c>
      <c r="DW603">
        <v>138.80000000000001</v>
      </c>
      <c r="DX603">
        <v>133.80000000000001</v>
      </c>
      <c r="DY603">
        <v>127.7</v>
      </c>
      <c r="DZ603">
        <v>134.6</v>
      </c>
      <c r="EA603">
        <v>116.6</v>
      </c>
      <c r="EB603">
        <v>112.9</v>
      </c>
      <c r="EC603">
        <v>114.9</v>
      </c>
      <c r="ED603">
        <v>107.5</v>
      </c>
      <c r="EE603">
        <v>99.2</v>
      </c>
      <c r="EF603">
        <v>200</v>
      </c>
      <c r="EG603">
        <v>116.6</v>
      </c>
      <c r="EH603">
        <v>112</v>
      </c>
      <c r="EI603">
        <v>119.3</v>
      </c>
      <c r="EY603">
        <v>126.5</v>
      </c>
      <c r="EZ603">
        <v>125.1</v>
      </c>
      <c r="FA603">
        <v>93.7</v>
      </c>
      <c r="FB603">
        <v>133.6</v>
      </c>
      <c r="FC603">
        <v>134.1</v>
      </c>
      <c r="FF603">
        <v>114.6</v>
      </c>
      <c r="FG603">
        <v>98</v>
      </c>
      <c r="FH603">
        <v>124.3</v>
      </c>
      <c r="FI603">
        <v>96.6</v>
      </c>
      <c r="FJ603">
        <v>157.6</v>
      </c>
      <c r="FM603">
        <v>177.9</v>
      </c>
      <c r="FN603">
        <v>100</v>
      </c>
    </row>
    <row r="604" spans="1:170" x14ac:dyDescent="0.25">
      <c r="A604" s="1">
        <v>35490</v>
      </c>
      <c r="E604">
        <v>135.69999999999999</v>
      </c>
      <c r="F604">
        <v>140.19999999999999</v>
      </c>
      <c r="G604">
        <v>135.4</v>
      </c>
      <c r="K604">
        <v>85.3</v>
      </c>
      <c r="O604">
        <v>142.6</v>
      </c>
      <c r="P604">
        <v>145.19999999999999</v>
      </c>
      <c r="Q604">
        <v>152.80000000000001</v>
      </c>
      <c r="R604">
        <v>134.6</v>
      </c>
      <c r="S604">
        <v>138.6</v>
      </c>
      <c r="T604">
        <v>137.80000000000001</v>
      </c>
      <c r="U604">
        <v>138.80000000000001</v>
      </c>
      <c r="CC604">
        <v>132.6</v>
      </c>
      <c r="CD604">
        <v>140.6</v>
      </c>
      <c r="CE604">
        <v>131.6</v>
      </c>
      <c r="CN604">
        <v>126.6</v>
      </c>
      <c r="CQ604">
        <v>121.4</v>
      </c>
      <c r="CU604">
        <v>131.19999999999999</v>
      </c>
      <c r="CV604">
        <v>141.5</v>
      </c>
      <c r="CW604">
        <v>129.1</v>
      </c>
      <c r="CX604">
        <v>125.1</v>
      </c>
      <c r="DF604">
        <v>126.1</v>
      </c>
      <c r="DG604">
        <v>128.5</v>
      </c>
      <c r="DI604">
        <v>124.7</v>
      </c>
      <c r="DJ604">
        <v>129.30000000000001</v>
      </c>
      <c r="DK604">
        <v>133.4</v>
      </c>
      <c r="DL604">
        <v>126.7</v>
      </c>
      <c r="DO604">
        <v>146.30000000000001</v>
      </c>
      <c r="DR604">
        <v>91.3</v>
      </c>
      <c r="DS604">
        <v>93.1</v>
      </c>
      <c r="DT604">
        <v>90.2</v>
      </c>
      <c r="DU604">
        <v>136</v>
      </c>
      <c r="DV604">
        <v>135.80000000000001</v>
      </c>
      <c r="DW604">
        <v>138.80000000000001</v>
      </c>
      <c r="DX604">
        <v>134.30000000000001</v>
      </c>
      <c r="DY604">
        <v>132.6</v>
      </c>
      <c r="DZ604">
        <v>134.5</v>
      </c>
      <c r="EA604">
        <v>107.5</v>
      </c>
      <c r="EB604">
        <v>114.1</v>
      </c>
      <c r="EC604">
        <v>99.2</v>
      </c>
      <c r="ED604">
        <v>103.7</v>
      </c>
      <c r="EE604">
        <v>95.2</v>
      </c>
      <c r="EF604">
        <v>200.5</v>
      </c>
      <c r="EG604">
        <v>82.1</v>
      </c>
      <c r="EH604">
        <v>81.400000000000006</v>
      </c>
      <c r="EI604">
        <v>83.3</v>
      </c>
      <c r="EY604">
        <v>126</v>
      </c>
      <c r="EZ604">
        <v>127.5</v>
      </c>
      <c r="FA604">
        <v>91.1</v>
      </c>
      <c r="FB604">
        <v>133.80000000000001</v>
      </c>
      <c r="FC604">
        <v>134.19999999999999</v>
      </c>
      <c r="FF604">
        <v>98.3</v>
      </c>
      <c r="FG604">
        <v>77.099999999999994</v>
      </c>
      <c r="FH604">
        <v>125.4</v>
      </c>
      <c r="FI604">
        <v>92.4</v>
      </c>
      <c r="FJ604">
        <v>158.69999999999999</v>
      </c>
      <c r="FM604">
        <v>166.4</v>
      </c>
      <c r="FN604">
        <v>100</v>
      </c>
    </row>
    <row r="605" spans="1:170" x14ac:dyDescent="0.25">
      <c r="A605" s="1">
        <v>35521</v>
      </c>
      <c r="E605">
        <v>134.9</v>
      </c>
      <c r="F605">
        <v>123.9</v>
      </c>
      <c r="G605">
        <v>135.69999999999999</v>
      </c>
      <c r="K605">
        <v>82.7</v>
      </c>
      <c r="O605">
        <v>142.6</v>
      </c>
      <c r="P605">
        <v>145.19999999999999</v>
      </c>
      <c r="Q605">
        <v>153.1</v>
      </c>
      <c r="R605">
        <v>134.30000000000001</v>
      </c>
      <c r="S605">
        <v>138.5</v>
      </c>
      <c r="T605">
        <v>137.80000000000001</v>
      </c>
      <c r="U605">
        <v>138.6</v>
      </c>
      <c r="CC605">
        <v>131.80000000000001</v>
      </c>
      <c r="CD605">
        <v>140.4</v>
      </c>
      <c r="CE605">
        <v>130.80000000000001</v>
      </c>
      <c r="CN605">
        <v>126.6</v>
      </c>
      <c r="CQ605">
        <v>121.4</v>
      </c>
      <c r="CU605">
        <v>130.19999999999999</v>
      </c>
      <c r="CV605">
        <v>141.19999999999999</v>
      </c>
      <c r="CW605">
        <v>128</v>
      </c>
      <c r="CX605">
        <v>123.7</v>
      </c>
      <c r="DF605">
        <v>125.6</v>
      </c>
      <c r="DG605">
        <v>128.4</v>
      </c>
      <c r="DI605">
        <v>124.2</v>
      </c>
      <c r="DJ605">
        <v>128.9</v>
      </c>
      <c r="DK605">
        <v>133.30000000000001</v>
      </c>
      <c r="DL605">
        <v>126.6</v>
      </c>
      <c r="DO605">
        <v>146.69999999999999</v>
      </c>
      <c r="DR605">
        <v>88.8</v>
      </c>
      <c r="DS605">
        <v>91.1</v>
      </c>
      <c r="DT605">
        <v>87.3</v>
      </c>
      <c r="DU605">
        <v>135.1</v>
      </c>
      <c r="DV605">
        <v>136</v>
      </c>
      <c r="DW605">
        <v>139</v>
      </c>
      <c r="DX605">
        <v>134.5</v>
      </c>
      <c r="DY605">
        <v>134.30000000000001</v>
      </c>
      <c r="DZ605">
        <v>134.6</v>
      </c>
      <c r="EA605">
        <v>107.8</v>
      </c>
      <c r="EB605">
        <v>116.8</v>
      </c>
      <c r="EC605">
        <v>97.9</v>
      </c>
      <c r="ED605">
        <v>103.2</v>
      </c>
      <c r="EE605">
        <v>94.7</v>
      </c>
      <c r="EF605">
        <v>200.7</v>
      </c>
      <c r="EG605">
        <v>79.599999999999994</v>
      </c>
      <c r="EH605">
        <v>79.2</v>
      </c>
      <c r="EI605">
        <v>80.7</v>
      </c>
      <c r="EY605">
        <v>125.5</v>
      </c>
      <c r="EZ605">
        <v>127.7</v>
      </c>
      <c r="FA605">
        <v>88.5</v>
      </c>
      <c r="FB605">
        <v>133.69999999999999</v>
      </c>
      <c r="FC605">
        <v>134.1</v>
      </c>
      <c r="FF605">
        <v>97.2</v>
      </c>
      <c r="FG605">
        <v>76.400000000000006</v>
      </c>
      <c r="FH605">
        <v>126.6</v>
      </c>
      <c r="FI605">
        <v>92.2</v>
      </c>
      <c r="FJ605">
        <v>155.80000000000001</v>
      </c>
      <c r="FM605">
        <v>167.5</v>
      </c>
      <c r="FN605">
        <v>100</v>
      </c>
    </row>
    <row r="606" spans="1:170" x14ac:dyDescent="0.25">
      <c r="A606" s="1">
        <v>35551</v>
      </c>
      <c r="E606">
        <v>135.1</v>
      </c>
      <c r="F606">
        <v>124.4</v>
      </c>
      <c r="G606">
        <v>135.80000000000001</v>
      </c>
      <c r="K606">
        <v>81.400000000000006</v>
      </c>
      <c r="O606">
        <v>142.4</v>
      </c>
      <c r="P606">
        <v>145</v>
      </c>
      <c r="Q606">
        <v>153.19999999999999</v>
      </c>
      <c r="R606">
        <v>133.9</v>
      </c>
      <c r="S606">
        <v>138.19999999999999</v>
      </c>
      <c r="T606">
        <v>137.6</v>
      </c>
      <c r="U606">
        <v>138.4</v>
      </c>
      <c r="CC606">
        <v>131.5</v>
      </c>
      <c r="CD606">
        <v>140.30000000000001</v>
      </c>
      <c r="CE606">
        <v>130.30000000000001</v>
      </c>
      <c r="CN606">
        <v>126.6</v>
      </c>
      <c r="CQ606">
        <v>121.4</v>
      </c>
      <c r="CU606">
        <v>129.80000000000001</v>
      </c>
      <c r="CV606">
        <v>141.19999999999999</v>
      </c>
      <c r="CW606">
        <v>127.3</v>
      </c>
      <c r="CX606">
        <v>123</v>
      </c>
      <c r="DF606">
        <v>125.4</v>
      </c>
      <c r="DG606">
        <v>128.30000000000001</v>
      </c>
      <c r="DI606">
        <v>123.7</v>
      </c>
      <c r="DJ606">
        <v>129</v>
      </c>
      <c r="DK606">
        <v>133.4</v>
      </c>
      <c r="DL606">
        <v>126.5</v>
      </c>
      <c r="DO606">
        <v>147.1</v>
      </c>
      <c r="DR606">
        <v>87.5</v>
      </c>
      <c r="DS606">
        <v>89.9</v>
      </c>
      <c r="DT606">
        <v>85.9</v>
      </c>
      <c r="DU606">
        <v>134.6</v>
      </c>
      <c r="DV606">
        <v>136.19999999999999</v>
      </c>
      <c r="DW606">
        <v>139.1</v>
      </c>
      <c r="DX606">
        <v>134.80000000000001</v>
      </c>
      <c r="DY606">
        <v>136.69999999999999</v>
      </c>
      <c r="DZ606">
        <v>134.5</v>
      </c>
      <c r="EA606">
        <v>109.1</v>
      </c>
      <c r="EB606">
        <v>114.5</v>
      </c>
      <c r="EC606">
        <v>101.6</v>
      </c>
      <c r="ED606">
        <v>105</v>
      </c>
      <c r="EE606">
        <v>96.4</v>
      </c>
      <c r="EF606">
        <v>201.9</v>
      </c>
      <c r="EG606">
        <v>86.3</v>
      </c>
      <c r="EH606">
        <v>85.1</v>
      </c>
      <c r="EI606">
        <v>87.7</v>
      </c>
      <c r="EY606">
        <v>125.3</v>
      </c>
      <c r="EZ606">
        <v>128.1</v>
      </c>
      <c r="FA606">
        <v>87.2</v>
      </c>
      <c r="FB606">
        <v>133.80000000000001</v>
      </c>
      <c r="FC606">
        <v>134.19999999999999</v>
      </c>
      <c r="FF606">
        <v>101</v>
      </c>
      <c r="FG606">
        <v>80.8</v>
      </c>
      <c r="FH606">
        <v>125.3</v>
      </c>
      <c r="FI606">
        <v>93.9</v>
      </c>
      <c r="FJ606">
        <v>157</v>
      </c>
      <c r="FM606">
        <v>167.1</v>
      </c>
      <c r="FN606">
        <v>100</v>
      </c>
    </row>
    <row r="607" spans="1:170" x14ac:dyDescent="0.25">
      <c r="A607" s="1">
        <v>35582</v>
      </c>
      <c r="E607">
        <v>133.9</v>
      </c>
      <c r="F607">
        <v>118.1</v>
      </c>
      <c r="G607">
        <v>135.1</v>
      </c>
      <c r="K607">
        <v>81.5</v>
      </c>
      <c r="O607">
        <v>142.4</v>
      </c>
      <c r="P607">
        <v>145.1</v>
      </c>
      <c r="Q607">
        <v>153.30000000000001</v>
      </c>
      <c r="R607">
        <v>133.9</v>
      </c>
      <c r="S607">
        <v>138.30000000000001</v>
      </c>
      <c r="T607">
        <v>137.6</v>
      </c>
      <c r="U607">
        <v>138.5</v>
      </c>
      <c r="CC607">
        <v>131.30000000000001</v>
      </c>
      <c r="CD607">
        <v>140</v>
      </c>
      <c r="CE607">
        <v>130.4</v>
      </c>
      <c r="CN607">
        <v>126.6</v>
      </c>
      <c r="CQ607">
        <v>121.4</v>
      </c>
      <c r="CU607">
        <v>129.5</v>
      </c>
      <c r="CV607">
        <v>140.69999999999999</v>
      </c>
      <c r="CW607">
        <v>127.4</v>
      </c>
      <c r="CX607">
        <v>123.1</v>
      </c>
      <c r="DF607">
        <v>125.4</v>
      </c>
      <c r="DG607">
        <v>128.19999999999999</v>
      </c>
      <c r="DI607">
        <v>122.5</v>
      </c>
      <c r="DJ607">
        <v>129</v>
      </c>
      <c r="DK607">
        <v>133.69999999999999</v>
      </c>
      <c r="DL607">
        <v>126.5</v>
      </c>
      <c r="DO607">
        <v>146.9</v>
      </c>
      <c r="DR607">
        <v>87.9</v>
      </c>
      <c r="DS607">
        <v>90.3</v>
      </c>
      <c r="DT607">
        <v>86.4</v>
      </c>
      <c r="DU607">
        <v>134.19999999999999</v>
      </c>
      <c r="DV607">
        <v>136</v>
      </c>
      <c r="DW607">
        <v>139.1</v>
      </c>
      <c r="DX607">
        <v>134.5</v>
      </c>
      <c r="DY607">
        <v>133.6</v>
      </c>
      <c r="DZ607">
        <v>134.6</v>
      </c>
      <c r="EA607">
        <v>106.2</v>
      </c>
      <c r="EB607">
        <v>109.2</v>
      </c>
      <c r="EC607">
        <v>100.3</v>
      </c>
      <c r="ED607">
        <v>100.6</v>
      </c>
      <c r="EE607">
        <v>92</v>
      </c>
      <c r="EF607">
        <v>202.1</v>
      </c>
      <c r="EG607">
        <v>90.4</v>
      </c>
      <c r="EH607">
        <v>88.7</v>
      </c>
      <c r="EI607">
        <v>92</v>
      </c>
      <c r="EY607">
        <v>125.4</v>
      </c>
      <c r="EZ607">
        <v>126.3</v>
      </c>
      <c r="FA607">
        <v>87.7</v>
      </c>
      <c r="FB607">
        <v>133.69999999999999</v>
      </c>
      <c r="FC607">
        <v>134.19999999999999</v>
      </c>
      <c r="FF607">
        <v>99.7</v>
      </c>
      <c r="FG607">
        <v>79.2</v>
      </c>
      <c r="FH607">
        <v>121.4</v>
      </c>
      <c r="FI607">
        <v>89.2</v>
      </c>
      <c r="FJ607">
        <v>156.9</v>
      </c>
      <c r="FM607">
        <v>169</v>
      </c>
      <c r="FN607">
        <v>100</v>
      </c>
    </row>
    <row r="608" spans="1:170" x14ac:dyDescent="0.25">
      <c r="A608" s="1">
        <v>35612</v>
      </c>
      <c r="E608">
        <v>133.6</v>
      </c>
      <c r="F608">
        <v>117</v>
      </c>
      <c r="G608">
        <v>134.80000000000001</v>
      </c>
      <c r="K608">
        <v>81.099999999999994</v>
      </c>
      <c r="O608">
        <v>142.19999999999999</v>
      </c>
      <c r="P608">
        <v>144.80000000000001</v>
      </c>
      <c r="Q608">
        <v>153.4</v>
      </c>
      <c r="R608">
        <v>133.1</v>
      </c>
      <c r="S608">
        <v>138.19999999999999</v>
      </c>
      <c r="T608">
        <v>137.6</v>
      </c>
      <c r="U608">
        <v>138.30000000000001</v>
      </c>
      <c r="CC608">
        <v>130.9</v>
      </c>
      <c r="CD608">
        <v>139.69999999999999</v>
      </c>
      <c r="CE608">
        <v>130.1</v>
      </c>
      <c r="CN608">
        <v>126.6</v>
      </c>
      <c r="CQ608">
        <v>121.4</v>
      </c>
      <c r="CU608">
        <v>129.1</v>
      </c>
      <c r="CV608">
        <v>140.4</v>
      </c>
      <c r="CW608">
        <v>127</v>
      </c>
      <c r="CX608">
        <v>122.9</v>
      </c>
      <c r="DF608">
        <v>125.1</v>
      </c>
      <c r="DG608">
        <v>128.19999999999999</v>
      </c>
      <c r="DI608">
        <v>121.7</v>
      </c>
      <c r="DJ608">
        <v>129.30000000000001</v>
      </c>
      <c r="DK608">
        <v>133.19999999999999</v>
      </c>
      <c r="DL608">
        <v>126.5</v>
      </c>
      <c r="DO608">
        <v>147.1</v>
      </c>
      <c r="DR608">
        <v>86.8</v>
      </c>
      <c r="DS608">
        <v>89.3</v>
      </c>
      <c r="DT608">
        <v>85.2</v>
      </c>
      <c r="DU608">
        <v>134.1</v>
      </c>
      <c r="DV608">
        <v>135.9</v>
      </c>
      <c r="DW608">
        <v>139.4</v>
      </c>
      <c r="DX608">
        <v>134</v>
      </c>
      <c r="DY608">
        <v>128.69999999999999</v>
      </c>
      <c r="DZ608">
        <v>134.80000000000001</v>
      </c>
      <c r="EA608">
        <v>106.2</v>
      </c>
      <c r="EB608">
        <v>109.7</v>
      </c>
      <c r="EC608">
        <v>100</v>
      </c>
      <c r="ED608">
        <v>101.5</v>
      </c>
      <c r="EE608">
        <v>92.8</v>
      </c>
      <c r="EF608">
        <v>203.1</v>
      </c>
      <c r="EG608">
        <v>88</v>
      </c>
      <c r="EH608">
        <v>86.5</v>
      </c>
      <c r="EI608">
        <v>89.5</v>
      </c>
      <c r="EY608">
        <v>125.2</v>
      </c>
      <c r="EZ608">
        <v>124.3</v>
      </c>
      <c r="FA608">
        <v>86.5</v>
      </c>
      <c r="FB608">
        <v>133.6</v>
      </c>
      <c r="FC608">
        <v>134.19999999999999</v>
      </c>
      <c r="FF608">
        <v>99.5</v>
      </c>
      <c r="FG608">
        <v>79.099999999999994</v>
      </c>
      <c r="FH608">
        <v>121.5</v>
      </c>
      <c r="FI608">
        <v>90.4</v>
      </c>
      <c r="FJ608">
        <v>155.69999999999999</v>
      </c>
      <c r="FM608">
        <v>170.1</v>
      </c>
      <c r="FN608">
        <v>100</v>
      </c>
    </row>
    <row r="609" spans="1:170" x14ac:dyDescent="0.25">
      <c r="A609" s="1">
        <v>35643</v>
      </c>
      <c r="E609">
        <v>134</v>
      </c>
      <c r="F609">
        <v>117.9</v>
      </c>
      <c r="G609">
        <v>135.19999999999999</v>
      </c>
      <c r="K609">
        <v>82.3</v>
      </c>
      <c r="O609">
        <v>142.30000000000001</v>
      </c>
      <c r="P609">
        <v>145</v>
      </c>
      <c r="Q609">
        <v>153.5</v>
      </c>
      <c r="R609">
        <v>133.4</v>
      </c>
      <c r="S609">
        <v>138.19999999999999</v>
      </c>
      <c r="T609">
        <v>137.69999999999999</v>
      </c>
      <c r="U609">
        <v>138.30000000000001</v>
      </c>
      <c r="CC609">
        <v>131.4</v>
      </c>
      <c r="CD609">
        <v>140</v>
      </c>
      <c r="CE609">
        <v>130.5</v>
      </c>
      <c r="CN609">
        <v>126.6</v>
      </c>
      <c r="CQ609">
        <v>121.4</v>
      </c>
      <c r="CU609">
        <v>129.69999999999999</v>
      </c>
      <c r="CV609">
        <v>140.69999999999999</v>
      </c>
      <c r="CW609">
        <v>127.7</v>
      </c>
      <c r="CX609">
        <v>123.7</v>
      </c>
      <c r="DF609">
        <v>125.3</v>
      </c>
      <c r="DG609">
        <v>128.30000000000001</v>
      </c>
      <c r="DI609">
        <v>122</v>
      </c>
      <c r="DJ609">
        <v>129.80000000000001</v>
      </c>
      <c r="DK609">
        <v>133.19999999999999</v>
      </c>
      <c r="DL609">
        <v>126.3</v>
      </c>
      <c r="DO609">
        <v>147.1</v>
      </c>
      <c r="DR609">
        <v>87.7</v>
      </c>
      <c r="DS609">
        <v>90.3</v>
      </c>
      <c r="DT609">
        <v>86</v>
      </c>
      <c r="DU609">
        <v>133.4</v>
      </c>
      <c r="DV609">
        <v>135.80000000000001</v>
      </c>
      <c r="DW609">
        <v>139.4</v>
      </c>
      <c r="DX609">
        <v>133.9</v>
      </c>
      <c r="DY609">
        <v>127.6</v>
      </c>
      <c r="DZ609">
        <v>134.80000000000001</v>
      </c>
      <c r="EA609">
        <v>106.8</v>
      </c>
      <c r="EB609">
        <v>110.1</v>
      </c>
      <c r="EC609">
        <v>100.7</v>
      </c>
      <c r="ED609">
        <v>102.1</v>
      </c>
      <c r="EE609">
        <v>93.4</v>
      </c>
      <c r="EF609">
        <v>202.9</v>
      </c>
      <c r="EG609">
        <v>88.9</v>
      </c>
      <c r="EH609">
        <v>87.3</v>
      </c>
      <c r="EI609">
        <v>90.5</v>
      </c>
      <c r="EY609">
        <v>125.4</v>
      </c>
      <c r="EZ609">
        <v>124.1</v>
      </c>
      <c r="FA609">
        <v>87.4</v>
      </c>
      <c r="FB609">
        <v>133.69999999999999</v>
      </c>
      <c r="FC609">
        <v>134.30000000000001</v>
      </c>
      <c r="FF609">
        <v>100.3</v>
      </c>
      <c r="FG609">
        <v>79.7</v>
      </c>
      <c r="FH609">
        <v>122</v>
      </c>
      <c r="FI609">
        <v>91.1</v>
      </c>
      <c r="FJ609">
        <v>156.80000000000001</v>
      </c>
      <c r="FM609">
        <v>167.1</v>
      </c>
      <c r="FN609">
        <v>100</v>
      </c>
    </row>
    <row r="610" spans="1:170" x14ac:dyDescent="0.25">
      <c r="A610" s="1">
        <v>35674</v>
      </c>
      <c r="E610">
        <v>133.9</v>
      </c>
      <c r="F610">
        <v>121.3</v>
      </c>
      <c r="G610">
        <v>134.80000000000001</v>
      </c>
      <c r="K610">
        <v>82.9</v>
      </c>
      <c r="O610">
        <v>142.6</v>
      </c>
      <c r="P610">
        <v>145.4</v>
      </c>
      <c r="Q610">
        <v>154.30000000000001</v>
      </c>
      <c r="R610">
        <v>133.30000000000001</v>
      </c>
      <c r="S610">
        <v>138.19999999999999</v>
      </c>
      <c r="T610">
        <v>137.80000000000001</v>
      </c>
      <c r="U610">
        <v>138.30000000000001</v>
      </c>
      <c r="CC610">
        <v>131.6</v>
      </c>
      <c r="CD610">
        <v>140.1</v>
      </c>
      <c r="CE610">
        <v>130.9</v>
      </c>
      <c r="CN610">
        <v>126.6</v>
      </c>
      <c r="CQ610">
        <v>121.4</v>
      </c>
      <c r="CU610">
        <v>130</v>
      </c>
      <c r="CV610">
        <v>140.9</v>
      </c>
      <c r="CW610">
        <v>128.19999999999999</v>
      </c>
      <c r="CX610">
        <v>124.4</v>
      </c>
      <c r="DF610">
        <v>125.5</v>
      </c>
      <c r="DG610">
        <v>128.30000000000001</v>
      </c>
      <c r="DI610">
        <v>122.6</v>
      </c>
      <c r="DJ610">
        <v>129.9</v>
      </c>
      <c r="DK610">
        <v>133</v>
      </c>
      <c r="DL610">
        <v>126.2</v>
      </c>
      <c r="DO610">
        <v>146.80000000000001</v>
      </c>
      <c r="DR610">
        <v>87.8</v>
      </c>
      <c r="DS610">
        <v>91.1</v>
      </c>
      <c r="DT610">
        <v>85.7</v>
      </c>
      <c r="DU610">
        <v>135.4</v>
      </c>
      <c r="DV610">
        <v>136.19999999999999</v>
      </c>
      <c r="DW610">
        <v>139.5</v>
      </c>
      <c r="DX610">
        <v>134.5</v>
      </c>
      <c r="DY610">
        <v>131.4</v>
      </c>
      <c r="DZ610">
        <v>134.9</v>
      </c>
      <c r="EA610">
        <v>108.4</v>
      </c>
      <c r="EB610">
        <v>110.3</v>
      </c>
      <c r="EC610">
        <v>103.2</v>
      </c>
      <c r="ED610">
        <v>101.1</v>
      </c>
      <c r="EE610">
        <v>92.4</v>
      </c>
      <c r="EF610">
        <v>202.6</v>
      </c>
      <c r="EG610">
        <v>97.1</v>
      </c>
      <c r="EH610">
        <v>94.5</v>
      </c>
      <c r="EI610">
        <v>99</v>
      </c>
      <c r="EY610">
        <v>125.5</v>
      </c>
      <c r="EZ610">
        <v>125.7</v>
      </c>
      <c r="FA610">
        <v>87.5</v>
      </c>
      <c r="FB610">
        <v>133.80000000000001</v>
      </c>
      <c r="FC610">
        <v>134.30000000000001</v>
      </c>
      <c r="FF610">
        <v>102.7</v>
      </c>
      <c r="FG610">
        <v>83.2</v>
      </c>
      <c r="FH610">
        <v>121.9</v>
      </c>
      <c r="FI610">
        <v>89.9</v>
      </c>
      <c r="FJ610">
        <v>155.80000000000001</v>
      </c>
      <c r="FM610">
        <v>160.5</v>
      </c>
      <c r="FN610">
        <v>100</v>
      </c>
    </row>
    <row r="611" spans="1:170" x14ac:dyDescent="0.25">
      <c r="A611" s="1">
        <v>35704</v>
      </c>
      <c r="E611">
        <v>134.9</v>
      </c>
      <c r="F611">
        <v>133.1</v>
      </c>
      <c r="G611">
        <v>135</v>
      </c>
      <c r="K611">
        <v>82.8</v>
      </c>
      <c r="O611">
        <v>142.6</v>
      </c>
      <c r="P611">
        <v>145.5</v>
      </c>
      <c r="Q611">
        <v>154.30000000000001</v>
      </c>
      <c r="R611">
        <v>133.6</v>
      </c>
      <c r="S611">
        <v>138</v>
      </c>
      <c r="T611">
        <v>137.6</v>
      </c>
      <c r="U611">
        <v>138</v>
      </c>
      <c r="CC611">
        <v>131.9</v>
      </c>
      <c r="CD611">
        <v>140.4</v>
      </c>
      <c r="CE611">
        <v>130.9</v>
      </c>
      <c r="CN611">
        <v>126.6</v>
      </c>
      <c r="CQ611">
        <v>121.4</v>
      </c>
      <c r="CU611">
        <v>130.4</v>
      </c>
      <c r="CV611">
        <v>141.4</v>
      </c>
      <c r="CW611">
        <v>128.30000000000001</v>
      </c>
      <c r="CX611">
        <v>124.4</v>
      </c>
      <c r="DF611">
        <v>125.4</v>
      </c>
      <c r="DG611">
        <v>128.1</v>
      </c>
      <c r="DI611">
        <v>122.3</v>
      </c>
      <c r="DJ611">
        <v>130</v>
      </c>
      <c r="DK611">
        <v>132.30000000000001</v>
      </c>
      <c r="DL611">
        <v>126</v>
      </c>
      <c r="DO611">
        <v>146.5</v>
      </c>
      <c r="DR611">
        <v>88.6</v>
      </c>
      <c r="DS611">
        <v>92.1</v>
      </c>
      <c r="DT611">
        <v>86.4</v>
      </c>
      <c r="DU611">
        <v>136.4</v>
      </c>
      <c r="DV611">
        <v>135.80000000000001</v>
      </c>
      <c r="DW611">
        <v>140</v>
      </c>
      <c r="DX611">
        <v>133.6</v>
      </c>
      <c r="DY611">
        <v>122.3</v>
      </c>
      <c r="DZ611">
        <v>135.19999999999999</v>
      </c>
      <c r="EA611">
        <v>113.4</v>
      </c>
      <c r="EB611">
        <v>111.2</v>
      </c>
      <c r="EC611">
        <v>110.7</v>
      </c>
      <c r="ED611">
        <v>103.3</v>
      </c>
      <c r="EE611">
        <v>94.8</v>
      </c>
      <c r="EF611">
        <v>201.1</v>
      </c>
      <c r="EG611">
        <v>112.9</v>
      </c>
      <c r="EH611">
        <v>108.7</v>
      </c>
      <c r="EI611">
        <v>115.5</v>
      </c>
      <c r="EY611">
        <v>125.6</v>
      </c>
      <c r="EZ611">
        <v>122.5</v>
      </c>
      <c r="FA611">
        <v>88.3</v>
      </c>
      <c r="FB611">
        <v>133.6</v>
      </c>
      <c r="FC611">
        <v>134.30000000000001</v>
      </c>
      <c r="FF611">
        <v>110.5</v>
      </c>
      <c r="FG611">
        <v>92.8</v>
      </c>
      <c r="FH611">
        <v>122.8</v>
      </c>
      <c r="FI611">
        <v>92.3</v>
      </c>
      <c r="FJ611">
        <v>156.69999999999999</v>
      </c>
      <c r="FM611">
        <v>163.80000000000001</v>
      </c>
      <c r="FN611">
        <v>100</v>
      </c>
    </row>
    <row r="612" spans="1:170" x14ac:dyDescent="0.25">
      <c r="A612" s="1">
        <v>35735</v>
      </c>
      <c r="E612">
        <v>134.69999999999999</v>
      </c>
      <c r="F612">
        <v>129.30000000000001</v>
      </c>
      <c r="G612">
        <v>135</v>
      </c>
      <c r="K612">
        <v>82.6</v>
      </c>
      <c r="O612">
        <v>142.4</v>
      </c>
      <c r="P612">
        <v>145.30000000000001</v>
      </c>
      <c r="Q612">
        <v>154.4</v>
      </c>
      <c r="R612">
        <v>133</v>
      </c>
      <c r="S612">
        <v>137.80000000000001</v>
      </c>
      <c r="T612">
        <v>137.6</v>
      </c>
      <c r="U612">
        <v>137.80000000000001</v>
      </c>
      <c r="CC612">
        <v>131.6</v>
      </c>
      <c r="CD612">
        <v>140.19999999999999</v>
      </c>
      <c r="CE612">
        <v>130.69999999999999</v>
      </c>
      <c r="CN612">
        <v>126.6</v>
      </c>
      <c r="CQ612">
        <v>121.4</v>
      </c>
      <c r="CU612">
        <v>130.1</v>
      </c>
      <c r="CV612">
        <v>141.19999999999999</v>
      </c>
      <c r="CW612">
        <v>128</v>
      </c>
      <c r="CX612">
        <v>124.3</v>
      </c>
      <c r="DF612">
        <v>125.6</v>
      </c>
      <c r="DG612">
        <v>128.19999999999999</v>
      </c>
      <c r="DI612">
        <v>124.5</v>
      </c>
      <c r="DJ612">
        <v>130.1</v>
      </c>
      <c r="DK612">
        <v>132.1</v>
      </c>
      <c r="DL612">
        <v>126</v>
      </c>
      <c r="DO612">
        <v>146.69999999999999</v>
      </c>
      <c r="DR612">
        <v>88.6</v>
      </c>
      <c r="DS612">
        <v>91.9</v>
      </c>
      <c r="DT612">
        <v>86.4</v>
      </c>
      <c r="DU612">
        <v>138.1</v>
      </c>
      <c r="DV612">
        <v>136.1</v>
      </c>
      <c r="DW612">
        <v>140.19999999999999</v>
      </c>
      <c r="DX612">
        <v>133.9</v>
      </c>
      <c r="DY612">
        <v>123.8</v>
      </c>
      <c r="DZ612">
        <v>135.4</v>
      </c>
      <c r="EA612">
        <v>115.8</v>
      </c>
      <c r="EB612">
        <v>112.2</v>
      </c>
      <c r="EC612">
        <v>113.9</v>
      </c>
      <c r="ED612">
        <v>102.6</v>
      </c>
      <c r="EE612">
        <v>94</v>
      </c>
      <c r="EF612">
        <v>200.9</v>
      </c>
      <c r="EG612">
        <v>122.7</v>
      </c>
      <c r="EH612">
        <v>117.4</v>
      </c>
      <c r="EI612">
        <v>125.7</v>
      </c>
      <c r="EY612">
        <v>125.7</v>
      </c>
      <c r="EZ612">
        <v>124.5</v>
      </c>
      <c r="FA612">
        <v>88.2</v>
      </c>
      <c r="FB612">
        <v>133.80000000000001</v>
      </c>
      <c r="FC612">
        <v>134.4</v>
      </c>
      <c r="FF612">
        <v>113.8</v>
      </c>
      <c r="FG612">
        <v>97.1</v>
      </c>
      <c r="FH612">
        <v>123.4</v>
      </c>
      <c r="FI612">
        <v>91.5</v>
      </c>
      <c r="FJ612">
        <v>156.5</v>
      </c>
      <c r="FM612">
        <v>164.3</v>
      </c>
      <c r="FN612">
        <v>100</v>
      </c>
    </row>
    <row r="613" spans="1:170" x14ac:dyDescent="0.25">
      <c r="A613" s="1">
        <v>35765</v>
      </c>
      <c r="E613">
        <v>134.4</v>
      </c>
      <c r="F613">
        <v>129.9</v>
      </c>
      <c r="G613">
        <v>134.69999999999999</v>
      </c>
      <c r="K613">
        <v>82.2</v>
      </c>
      <c r="O613">
        <v>142.30000000000001</v>
      </c>
      <c r="P613">
        <v>145.19999999999999</v>
      </c>
      <c r="Q613">
        <v>154.5</v>
      </c>
      <c r="R613">
        <v>132.69999999999999</v>
      </c>
      <c r="S613">
        <v>137.69999999999999</v>
      </c>
      <c r="T613">
        <v>137.6</v>
      </c>
      <c r="U613">
        <v>137.6</v>
      </c>
      <c r="CC613">
        <v>131.4</v>
      </c>
      <c r="CD613">
        <v>140</v>
      </c>
      <c r="CE613">
        <v>130.4</v>
      </c>
      <c r="CN613">
        <v>126.6</v>
      </c>
      <c r="CQ613">
        <v>121.4</v>
      </c>
      <c r="CU613">
        <v>129.9</v>
      </c>
      <c r="CV613">
        <v>141</v>
      </c>
      <c r="CW613">
        <v>127.8</v>
      </c>
      <c r="CX613">
        <v>124.1</v>
      </c>
      <c r="DF613">
        <v>125.4</v>
      </c>
      <c r="DG613">
        <v>128</v>
      </c>
      <c r="DI613">
        <v>123.4</v>
      </c>
      <c r="DJ613">
        <v>130.30000000000001</v>
      </c>
      <c r="DK613">
        <v>131.4</v>
      </c>
      <c r="DL613">
        <v>126</v>
      </c>
      <c r="DO613">
        <v>146.6</v>
      </c>
      <c r="DR613">
        <v>87.6</v>
      </c>
      <c r="DS613">
        <v>91.1</v>
      </c>
      <c r="DT613">
        <v>85.4</v>
      </c>
      <c r="DU613">
        <v>139.9</v>
      </c>
      <c r="DV613">
        <v>136</v>
      </c>
      <c r="DW613">
        <v>140.19999999999999</v>
      </c>
      <c r="DX613">
        <v>133.9</v>
      </c>
      <c r="DY613">
        <v>123.1</v>
      </c>
      <c r="DZ613">
        <v>135.4</v>
      </c>
      <c r="EA613">
        <v>108.8</v>
      </c>
      <c r="EB613">
        <v>110.6</v>
      </c>
      <c r="EC613">
        <v>103.6</v>
      </c>
      <c r="ED613">
        <v>99.5</v>
      </c>
      <c r="EE613">
        <v>90.9</v>
      </c>
      <c r="EF613">
        <v>200.7</v>
      </c>
      <c r="EG613">
        <v>100.9</v>
      </c>
      <c r="EH613">
        <v>97.9</v>
      </c>
      <c r="EI613">
        <v>103</v>
      </c>
      <c r="EY613">
        <v>125.5</v>
      </c>
      <c r="EZ613">
        <v>123.6</v>
      </c>
      <c r="FA613">
        <v>87.3</v>
      </c>
      <c r="FB613">
        <v>133.69999999999999</v>
      </c>
      <c r="FC613">
        <v>134.4</v>
      </c>
      <c r="FF613">
        <v>103.2</v>
      </c>
      <c r="FG613">
        <v>84.3</v>
      </c>
      <c r="FH613">
        <v>121.7</v>
      </c>
      <c r="FI613">
        <v>88.4</v>
      </c>
      <c r="FJ613">
        <v>154.19999999999999</v>
      </c>
      <c r="FM613">
        <v>164.3</v>
      </c>
      <c r="FN613">
        <v>100</v>
      </c>
    </row>
    <row r="614" spans="1:170" x14ac:dyDescent="0.25">
      <c r="A614" s="1">
        <v>35796</v>
      </c>
      <c r="E614">
        <v>133.69999999999999</v>
      </c>
      <c r="F614">
        <v>126.7</v>
      </c>
      <c r="G614">
        <v>134.30000000000001</v>
      </c>
      <c r="K614">
        <v>79.2</v>
      </c>
      <c r="O614">
        <v>142.4</v>
      </c>
      <c r="P614">
        <v>145.5</v>
      </c>
      <c r="Q614">
        <v>154.80000000000001</v>
      </c>
      <c r="R614">
        <v>132.9</v>
      </c>
      <c r="S614">
        <v>137.69999999999999</v>
      </c>
      <c r="T614">
        <v>137.80000000000001</v>
      </c>
      <c r="U614">
        <v>137.6</v>
      </c>
      <c r="CC614">
        <v>130.69999999999999</v>
      </c>
      <c r="CD614">
        <v>140</v>
      </c>
      <c r="CE614">
        <v>129.69999999999999</v>
      </c>
      <c r="CN614">
        <v>126.6</v>
      </c>
      <c r="CQ614">
        <v>121.4</v>
      </c>
      <c r="CU614">
        <v>128.9</v>
      </c>
      <c r="CV614">
        <v>140.9</v>
      </c>
      <c r="CW614">
        <v>126.7</v>
      </c>
      <c r="CX614">
        <v>122.5</v>
      </c>
      <c r="DF614">
        <v>124.6</v>
      </c>
      <c r="DG614">
        <v>127.6</v>
      </c>
      <c r="DI614">
        <v>120.5</v>
      </c>
      <c r="DJ614">
        <v>129.9</v>
      </c>
      <c r="DK614">
        <v>130.69999999999999</v>
      </c>
      <c r="DL614">
        <v>126</v>
      </c>
      <c r="DO614">
        <v>146.6</v>
      </c>
      <c r="DR614">
        <v>84.9</v>
      </c>
      <c r="DS614">
        <v>88.5</v>
      </c>
      <c r="DT614">
        <v>82.6</v>
      </c>
      <c r="DU614">
        <v>141.4</v>
      </c>
      <c r="DV614">
        <v>135.5</v>
      </c>
      <c r="DW614">
        <v>140.4</v>
      </c>
      <c r="DX614">
        <v>133.19999999999999</v>
      </c>
      <c r="DY614">
        <v>115.4</v>
      </c>
      <c r="DZ614">
        <v>135.5</v>
      </c>
      <c r="EA614">
        <v>102.8</v>
      </c>
      <c r="EB614">
        <v>108.1</v>
      </c>
      <c r="EC614">
        <v>95.4</v>
      </c>
      <c r="ED614">
        <v>93</v>
      </c>
      <c r="EE614">
        <v>84.7</v>
      </c>
      <c r="EF614">
        <v>200.8</v>
      </c>
      <c r="EG614">
        <v>91.1</v>
      </c>
      <c r="EH614">
        <v>89.8</v>
      </c>
      <c r="EI614">
        <v>92.8</v>
      </c>
      <c r="EY614">
        <v>124.9</v>
      </c>
      <c r="EZ614">
        <v>119.2</v>
      </c>
      <c r="FA614">
        <v>84.7</v>
      </c>
      <c r="FB614">
        <v>133.4</v>
      </c>
      <c r="FC614">
        <v>134.30000000000001</v>
      </c>
      <c r="FF614">
        <v>94.8</v>
      </c>
      <c r="FG614">
        <v>74.900000000000006</v>
      </c>
      <c r="FH614">
        <v>118.9</v>
      </c>
      <c r="FI614">
        <v>82</v>
      </c>
      <c r="FJ614">
        <v>150.4</v>
      </c>
      <c r="FM614">
        <v>165.2</v>
      </c>
      <c r="FN614">
        <v>100</v>
      </c>
    </row>
    <row r="615" spans="1:170" x14ac:dyDescent="0.25">
      <c r="A615" s="1">
        <v>35827</v>
      </c>
      <c r="E615">
        <v>134.19999999999999</v>
      </c>
      <c r="F615">
        <v>128.69999999999999</v>
      </c>
      <c r="G615">
        <v>134.6</v>
      </c>
      <c r="K615">
        <v>77.900000000000006</v>
      </c>
      <c r="O615">
        <v>142.6</v>
      </c>
      <c r="P615">
        <v>145.69999999999999</v>
      </c>
      <c r="Q615">
        <v>155.30000000000001</v>
      </c>
      <c r="R615">
        <v>132.9</v>
      </c>
      <c r="S615">
        <v>137.69999999999999</v>
      </c>
      <c r="T615">
        <v>137.80000000000001</v>
      </c>
      <c r="U615">
        <v>137.6</v>
      </c>
      <c r="CC615">
        <v>130.6</v>
      </c>
      <c r="CD615">
        <v>140.19999999999999</v>
      </c>
      <c r="CE615">
        <v>129.4</v>
      </c>
      <c r="CN615">
        <v>126.6</v>
      </c>
      <c r="CQ615">
        <v>121.4</v>
      </c>
      <c r="CU615">
        <v>128.80000000000001</v>
      </c>
      <c r="CV615">
        <v>141.19999999999999</v>
      </c>
      <c r="CW615">
        <v>126.3</v>
      </c>
      <c r="CX615">
        <v>121.9</v>
      </c>
      <c r="DF615">
        <v>124.2</v>
      </c>
      <c r="DG615">
        <v>127.4</v>
      </c>
      <c r="DI615">
        <v>122.2</v>
      </c>
      <c r="DJ615">
        <v>129.1</v>
      </c>
      <c r="DK615">
        <v>130.5</v>
      </c>
      <c r="DL615">
        <v>125.9</v>
      </c>
      <c r="DO615">
        <v>146.6</v>
      </c>
      <c r="DR615">
        <v>83.7</v>
      </c>
      <c r="DS615">
        <v>87.5</v>
      </c>
      <c r="DT615">
        <v>81.3</v>
      </c>
      <c r="DU615">
        <v>141.9</v>
      </c>
      <c r="DV615">
        <v>135.30000000000001</v>
      </c>
      <c r="DW615">
        <v>140.6</v>
      </c>
      <c r="DX615">
        <v>132.9</v>
      </c>
      <c r="DY615">
        <v>111.1</v>
      </c>
      <c r="DZ615">
        <v>135.69999999999999</v>
      </c>
      <c r="EA615">
        <v>100.8</v>
      </c>
      <c r="EB615">
        <v>107.1</v>
      </c>
      <c r="EC615">
        <v>92.8</v>
      </c>
      <c r="ED615">
        <v>92.7</v>
      </c>
      <c r="EE615">
        <v>84.4</v>
      </c>
      <c r="EF615">
        <v>201</v>
      </c>
      <c r="EG615">
        <v>85.5</v>
      </c>
      <c r="EH615">
        <v>83.4</v>
      </c>
      <c r="EI615">
        <v>87.3</v>
      </c>
      <c r="EY615">
        <v>124.6</v>
      </c>
      <c r="EZ615">
        <v>119</v>
      </c>
      <c r="FA615">
        <v>83.4</v>
      </c>
      <c r="FB615">
        <v>133.30000000000001</v>
      </c>
      <c r="FC615">
        <v>134.19999999999999</v>
      </c>
      <c r="FF615">
        <v>92</v>
      </c>
      <c r="FG615">
        <v>71.7</v>
      </c>
      <c r="FH615">
        <v>118</v>
      </c>
      <c r="FI615">
        <v>81.7</v>
      </c>
      <c r="FJ615">
        <v>150.1</v>
      </c>
      <c r="FM615">
        <v>165.2</v>
      </c>
      <c r="FN615">
        <v>100</v>
      </c>
    </row>
    <row r="616" spans="1:170" x14ac:dyDescent="0.25">
      <c r="A616" s="1">
        <v>35855</v>
      </c>
      <c r="E616">
        <v>134</v>
      </c>
      <c r="F616">
        <v>130.5</v>
      </c>
      <c r="G616">
        <v>134.30000000000001</v>
      </c>
      <c r="K616">
        <v>75.900000000000006</v>
      </c>
      <c r="O616">
        <v>143.30000000000001</v>
      </c>
      <c r="P616">
        <v>146.9</v>
      </c>
      <c r="Q616">
        <v>157.5</v>
      </c>
      <c r="R616">
        <v>132.9</v>
      </c>
      <c r="S616">
        <v>137.80000000000001</v>
      </c>
      <c r="T616">
        <v>137.9</v>
      </c>
      <c r="U616">
        <v>137.6</v>
      </c>
      <c r="CC616">
        <v>130.5</v>
      </c>
      <c r="CD616">
        <v>140.69999999999999</v>
      </c>
      <c r="CE616">
        <v>129.4</v>
      </c>
      <c r="CN616">
        <v>126.6</v>
      </c>
      <c r="CQ616">
        <v>121.4</v>
      </c>
      <c r="CU616">
        <v>128.69999999999999</v>
      </c>
      <c r="CV616">
        <v>141.9</v>
      </c>
      <c r="CW616">
        <v>126.3</v>
      </c>
      <c r="CX616">
        <v>121.9</v>
      </c>
      <c r="DF616">
        <v>123.7</v>
      </c>
      <c r="DG616">
        <v>127</v>
      </c>
      <c r="DI616">
        <v>121.7</v>
      </c>
      <c r="DJ616">
        <v>128.6</v>
      </c>
      <c r="DK616">
        <v>129.9</v>
      </c>
      <c r="DL616">
        <v>126</v>
      </c>
      <c r="DO616">
        <v>146.69999999999999</v>
      </c>
      <c r="DR616">
        <v>81.900000000000006</v>
      </c>
      <c r="DS616">
        <v>86.1</v>
      </c>
      <c r="DT616">
        <v>79.2</v>
      </c>
      <c r="DU616">
        <v>141.6</v>
      </c>
      <c r="DV616">
        <v>135.4</v>
      </c>
      <c r="DW616">
        <v>140.5</v>
      </c>
      <c r="DX616">
        <v>133</v>
      </c>
      <c r="DY616">
        <v>106.9</v>
      </c>
      <c r="DZ616">
        <v>136.30000000000001</v>
      </c>
      <c r="EA616">
        <v>99.5</v>
      </c>
      <c r="EB616">
        <v>106.9</v>
      </c>
      <c r="EC616">
        <v>90.9</v>
      </c>
      <c r="ED616">
        <v>87.4</v>
      </c>
      <c r="EE616">
        <v>79.3</v>
      </c>
      <c r="EF616">
        <v>201.3</v>
      </c>
      <c r="EG616">
        <v>88.5</v>
      </c>
      <c r="EH616">
        <v>86.8</v>
      </c>
      <c r="EI616">
        <v>90.2</v>
      </c>
      <c r="EY616">
        <v>124.1</v>
      </c>
      <c r="EZ616">
        <v>117.3</v>
      </c>
      <c r="FA616">
        <v>81.599999999999994</v>
      </c>
      <c r="FB616">
        <v>133.1</v>
      </c>
      <c r="FC616">
        <v>134.1</v>
      </c>
      <c r="FF616">
        <v>90</v>
      </c>
      <c r="FG616">
        <v>69.599999999999994</v>
      </c>
      <c r="FH616">
        <v>117.5</v>
      </c>
      <c r="FI616">
        <v>76.400000000000006</v>
      </c>
      <c r="FJ616">
        <v>148.69999999999999</v>
      </c>
      <c r="FM616">
        <v>165.2</v>
      </c>
      <c r="FN616">
        <v>100</v>
      </c>
    </row>
    <row r="617" spans="1:170" x14ac:dyDescent="0.25">
      <c r="A617" s="1">
        <v>35886</v>
      </c>
      <c r="E617">
        <v>134.6</v>
      </c>
      <c r="F617">
        <v>134.6</v>
      </c>
      <c r="G617">
        <v>134.5</v>
      </c>
      <c r="K617">
        <v>75.599999999999994</v>
      </c>
      <c r="O617">
        <v>143.4</v>
      </c>
      <c r="P617">
        <v>147.19999999999999</v>
      </c>
      <c r="Q617">
        <v>158.1</v>
      </c>
      <c r="R617">
        <v>132.80000000000001</v>
      </c>
      <c r="S617">
        <v>137.6</v>
      </c>
      <c r="T617">
        <v>137.69999999999999</v>
      </c>
      <c r="U617">
        <v>137.5</v>
      </c>
      <c r="CC617">
        <v>130.69999999999999</v>
      </c>
      <c r="CD617">
        <v>140.9</v>
      </c>
      <c r="CE617">
        <v>129.4</v>
      </c>
      <c r="CN617">
        <v>126.6</v>
      </c>
      <c r="CQ617">
        <v>121.4</v>
      </c>
      <c r="CU617">
        <v>128.9</v>
      </c>
      <c r="CV617">
        <v>142.30000000000001</v>
      </c>
      <c r="CW617">
        <v>126.3</v>
      </c>
      <c r="CX617">
        <v>122</v>
      </c>
      <c r="DF617">
        <v>123.6</v>
      </c>
      <c r="DG617">
        <v>126.9</v>
      </c>
      <c r="DI617">
        <v>122.3</v>
      </c>
      <c r="DJ617">
        <v>128.1</v>
      </c>
      <c r="DK617">
        <v>129.9</v>
      </c>
      <c r="DL617">
        <v>126</v>
      </c>
      <c r="DO617">
        <v>146.80000000000001</v>
      </c>
      <c r="DR617">
        <v>82</v>
      </c>
      <c r="DS617">
        <v>86.7</v>
      </c>
      <c r="DT617">
        <v>79</v>
      </c>
      <c r="DU617">
        <v>141</v>
      </c>
      <c r="DV617">
        <v>135.1</v>
      </c>
      <c r="DW617">
        <v>140.69999999999999</v>
      </c>
      <c r="DX617">
        <v>132.5</v>
      </c>
      <c r="DY617">
        <v>101.6</v>
      </c>
      <c r="DZ617">
        <v>136.30000000000001</v>
      </c>
      <c r="EA617">
        <v>100.6</v>
      </c>
      <c r="EB617">
        <v>106.5</v>
      </c>
      <c r="EC617">
        <v>92.9</v>
      </c>
      <c r="ED617">
        <v>88.2</v>
      </c>
      <c r="EE617">
        <v>80.2</v>
      </c>
      <c r="EF617">
        <v>202.3</v>
      </c>
      <c r="EG617">
        <v>91.8</v>
      </c>
      <c r="EH617">
        <v>89.8</v>
      </c>
      <c r="EI617">
        <v>93.6</v>
      </c>
      <c r="EY617">
        <v>124.1</v>
      </c>
      <c r="EZ617">
        <v>116</v>
      </c>
      <c r="FA617">
        <v>81.7</v>
      </c>
      <c r="FB617">
        <v>132.9</v>
      </c>
      <c r="FC617">
        <v>134</v>
      </c>
      <c r="FF617">
        <v>92.4</v>
      </c>
      <c r="FG617">
        <v>72.7</v>
      </c>
      <c r="FH617">
        <v>116.9</v>
      </c>
      <c r="FI617">
        <v>77.7</v>
      </c>
      <c r="FJ617">
        <v>147.30000000000001</v>
      </c>
      <c r="FM617">
        <v>165.1</v>
      </c>
      <c r="FN617">
        <v>100</v>
      </c>
    </row>
    <row r="618" spans="1:170" x14ac:dyDescent="0.25">
      <c r="A618" s="1">
        <v>35916</v>
      </c>
      <c r="E618">
        <v>133.69999999999999</v>
      </c>
      <c r="F618">
        <v>122.9</v>
      </c>
      <c r="G618">
        <v>134.6</v>
      </c>
      <c r="K618">
        <v>75.8</v>
      </c>
      <c r="O618">
        <v>143.5</v>
      </c>
      <c r="P618">
        <v>147.4</v>
      </c>
      <c r="Q618">
        <v>158.80000000000001</v>
      </c>
      <c r="R618">
        <v>132.5</v>
      </c>
      <c r="S618">
        <v>137.4</v>
      </c>
      <c r="T618">
        <v>137.9</v>
      </c>
      <c r="U618">
        <v>137.19999999999999</v>
      </c>
      <c r="CC618">
        <v>130.5</v>
      </c>
      <c r="CD618">
        <v>140.69999999999999</v>
      </c>
      <c r="CE618">
        <v>129.5</v>
      </c>
      <c r="CN618">
        <v>126.6</v>
      </c>
      <c r="CQ618">
        <v>121.4</v>
      </c>
      <c r="CU618">
        <v>128.80000000000001</v>
      </c>
      <c r="CV618">
        <v>142.1</v>
      </c>
      <c r="CW618">
        <v>126.5</v>
      </c>
      <c r="CX618">
        <v>122.5</v>
      </c>
      <c r="DF618">
        <v>123.5</v>
      </c>
      <c r="DG618">
        <v>126.7</v>
      </c>
      <c r="DI618">
        <v>123.8</v>
      </c>
      <c r="DJ618">
        <v>127.8</v>
      </c>
      <c r="DK618">
        <v>129</v>
      </c>
      <c r="DL618">
        <v>126</v>
      </c>
      <c r="DO618">
        <v>146.6</v>
      </c>
      <c r="DR618">
        <v>82</v>
      </c>
      <c r="DS618">
        <v>86.7</v>
      </c>
      <c r="DT618">
        <v>79.2</v>
      </c>
      <c r="DU618">
        <v>141.69999999999999</v>
      </c>
      <c r="DV618">
        <v>134.80000000000001</v>
      </c>
      <c r="DW618">
        <v>140.69999999999999</v>
      </c>
      <c r="DX618">
        <v>132.19999999999999</v>
      </c>
      <c r="DY618">
        <v>99.5</v>
      </c>
      <c r="DZ618">
        <v>136.19999999999999</v>
      </c>
      <c r="EA618">
        <v>99.6</v>
      </c>
      <c r="EB618">
        <v>104.5</v>
      </c>
      <c r="EC618">
        <v>92.6</v>
      </c>
      <c r="ED618">
        <v>87.9</v>
      </c>
      <c r="EE618">
        <v>79.900000000000006</v>
      </c>
      <c r="EF618">
        <v>199.3</v>
      </c>
      <c r="EG618">
        <v>91.8</v>
      </c>
      <c r="EH618">
        <v>89.9</v>
      </c>
      <c r="EI618">
        <v>93.6</v>
      </c>
      <c r="EY618">
        <v>123.9</v>
      </c>
      <c r="EZ618">
        <v>116.4</v>
      </c>
      <c r="FA618">
        <v>81.8</v>
      </c>
      <c r="FB618">
        <v>132.80000000000001</v>
      </c>
      <c r="FC618">
        <v>133.9</v>
      </c>
      <c r="FF618">
        <v>92</v>
      </c>
      <c r="FG618">
        <v>72.7</v>
      </c>
      <c r="FH618">
        <v>115.2</v>
      </c>
      <c r="FI618">
        <v>77.2</v>
      </c>
      <c r="FJ618">
        <v>146.19999999999999</v>
      </c>
      <c r="FM618">
        <v>165</v>
      </c>
      <c r="FN618">
        <v>100</v>
      </c>
    </row>
    <row r="619" spans="1:170" x14ac:dyDescent="0.25">
      <c r="A619" s="1">
        <v>35947</v>
      </c>
      <c r="E619">
        <v>133.69999999999999</v>
      </c>
      <c r="F619">
        <v>120.4</v>
      </c>
      <c r="G619">
        <v>134.80000000000001</v>
      </c>
      <c r="K619">
        <v>75.3</v>
      </c>
      <c r="O619">
        <v>143.5</v>
      </c>
      <c r="P619">
        <v>147.5</v>
      </c>
      <c r="Q619">
        <v>159.1</v>
      </c>
      <c r="R619">
        <v>132.30000000000001</v>
      </c>
      <c r="S619">
        <v>137.4</v>
      </c>
      <c r="T619">
        <v>138</v>
      </c>
      <c r="U619">
        <v>137.1</v>
      </c>
      <c r="CC619">
        <v>130.4</v>
      </c>
      <c r="CD619">
        <v>140.69999999999999</v>
      </c>
      <c r="CE619">
        <v>129.4</v>
      </c>
      <c r="CN619">
        <v>126.6</v>
      </c>
      <c r="CQ619">
        <v>121.4</v>
      </c>
      <c r="CU619">
        <v>128.69999999999999</v>
      </c>
      <c r="CV619">
        <v>142.1</v>
      </c>
      <c r="CW619">
        <v>126.3</v>
      </c>
      <c r="CX619">
        <v>122.3</v>
      </c>
      <c r="DF619">
        <v>123.1</v>
      </c>
      <c r="DG619">
        <v>126.2</v>
      </c>
      <c r="DI619">
        <v>122.9</v>
      </c>
      <c r="DJ619">
        <v>127.3</v>
      </c>
      <c r="DK619">
        <v>127.9</v>
      </c>
      <c r="DL619">
        <v>126</v>
      </c>
      <c r="DO619">
        <v>146.5</v>
      </c>
      <c r="DR619">
        <v>81.3</v>
      </c>
      <c r="DS619">
        <v>86.2</v>
      </c>
      <c r="DT619">
        <v>78.3</v>
      </c>
      <c r="DU619">
        <v>141.4</v>
      </c>
      <c r="DV619">
        <v>134.80000000000001</v>
      </c>
      <c r="DW619">
        <v>140.6</v>
      </c>
      <c r="DX619">
        <v>132.1</v>
      </c>
      <c r="DY619">
        <v>99</v>
      </c>
      <c r="DZ619">
        <v>136.19999999999999</v>
      </c>
      <c r="EA619">
        <v>97.1</v>
      </c>
      <c r="EB619">
        <v>105.1</v>
      </c>
      <c r="EC619">
        <v>88</v>
      </c>
      <c r="ED619">
        <v>84.7</v>
      </c>
      <c r="EE619">
        <v>76.900000000000006</v>
      </c>
      <c r="EF619">
        <v>196.4</v>
      </c>
      <c r="EG619">
        <v>85.7</v>
      </c>
      <c r="EH619">
        <v>83.4</v>
      </c>
      <c r="EI619">
        <v>87.4</v>
      </c>
      <c r="EY619">
        <v>123.6</v>
      </c>
      <c r="EZ619">
        <v>115.6</v>
      </c>
      <c r="FA619">
        <v>81</v>
      </c>
      <c r="FB619">
        <v>132.5</v>
      </c>
      <c r="FC619">
        <v>133.6</v>
      </c>
      <c r="FF619">
        <v>87.1</v>
      </c>
      <c r="FG619">
        <v>66.900000000000006</v>
      </c>
      <c r="FH619">
        <v>115.5</v>
      </c>
      <c r="FI619">
        <v>73.7</v>
      </c>
      <c r="FJ619">
        <v>145.9</v>
      </c>
      <c r="FM619">
        <v>164.6</v>
      </c>
      <c r="FN619">
        <v>100</v>
      </c>
    </row>
    <row r="620" spans="1:170" x14ac:dyDescent="0.25">
      <c r="A620" s="1">
        <v>35977</v>
      </c>
      <c r="E620">
        <v>134.30000000000001</v>
      </c>
      <c r="F620">
        <v>130.1</v>
      </c>
      <c r="G620">
        <v>134.6</v>
      </c>
      <c r="K620">
        <v>75.099999999999994</v>
      </c>
      <c r="O620">
        <v>143.80000000000001</v>
      </c>
      <c r="P620">
        <v>147.9</v>
      </c>
      <c r="Q620">
        <v>159.30000000000001</v>
      </c>
      <c r="R620">
        <v>132.9</v>
      </c>
      <c r="S620">
        <v>137.5</v>
      </c>
      <c r="T620">
        <v>137.9</v>
      </c>
      <c r="U620">
        <v>137.30000000000001</v>
      </c>
      <c r="CC620">
        <v>130.69999999999999</v>
      </c>
      <c r="CD620">
        <v>141.1</v>
      </c>
      <c r="CE620">
        <v>129.5</v>
      </c>
      <c r="CN620">
        <v>126.6</v>
      </c>
      <c r="CQ620">
        <v>121.4</v>
      </c>
      <c r="CU620">
        <v>129</v>
      </c>
      <c r="CV620">
        <v>142.6</v>
      </c>
      <c r="CW620">
        <v>126.5</v>
      </c>
      <c r="CX620">
        <v>122.3</v>
      </c>
      <c r="DF620">
        <v>123</v>
      </c>
      <c r="DG620">
        <v>125.9</v>
      </c>
      <c r="DI620">
        <v>122.4</v>
      </c>
      <c r="DJ620">
        <v>126.9</v>
      </c>
      <c r="DK620">
        <v>127.5</v>
      </c>
      <c r="DL620">
        <v>125.8</v>
      </c>
      <c r="DO620">
        <v>146.80000000000001</v>
      </c>
      <c r="DR620">
        <v>81</v>
      </c>
      <c r="DS620">
        <v>86</v>
      </c>
      <c r="DT620">
        <v>77.900000000000006</v>
      </c>
      <c r="DU620">
        <v>141.30000000000001</v>
      </c>
      <c r="DV620">
        <v>135</v>
      </c>
      <c r="DW620">
        <v>140.6</v>
      </c>
      <c r="DX620">
        <v>132.5</v>
      </c>
      <c r="DY620">
        <v>101.4</v>
      </c>
      <c r="DZ620">
        <v>136.30000000000001</v>
      </c>
      <c r="EA620">
        <v>97.4</v>
      </c>
      <c r="EB620">
        <v>102.3</v>
      </c>
      <c r="EC620">
        <v>90.5</v>
      </c>
      <c r="ED620">
        <v>85.1</v>
      </c>
      <c r="EE620">
        <v>77.400000000000006</v>
      </c>
      <c r="EF620">
        <v>193.4</v>
      </c>
      <c r="EG620">
        <v>90.7</v>
      </c>
      <c r="EH620">
        <v>88.6</v>
      </c>
      <c r="EI620">
        <v>92.5</v>
      </c>
      <c r="EY620">
        <v>123.4</v>
      </c>
      <c r="EZ620">
        <v>116</v>
      </c>
      <c r="FA620">
        <v>80.7</v>
      </c>
      <c r="FB620">
        <v>132.4</v>
      </c>
      <c r="FC620">
        <v>133.5</v>
      </c>
      <c r="FF620">
        <v>89.6</v>
      </c>
      <c r="FG620">
        <v>70.900000000000006</v>
      </c>
      <c r="FH620">
        <v>112.8</v>
      </c>
      <c r="FI620">
        <v>74.3</v>
      </c>
      <c r="FJ620">
        <v>143.4</v>
      </c>
      <c r="FM620">
        <v>165.2</v>
      </c>
      <c r="FN620">
        <v>100</v>
      </c>
    </row>
    <row r="621" spans="1:170" x14ac:dyDescent="0.25">
      <c r="A621" s="1">
        <v>36008</v>
      </c>
      <c r="E621">
        <v>134.5</v>
      </c>
      <c r="F621">
        <v>124.6</v>
      </c>
      <c r="G621">
        <v>135.30000000000001</v>
      </c>
      <c r="K621">
        <v>73.8</v>
      </c>
      <c r="O621">
        <v>143.80000000000001</v>
      </c>
      <c r="P621">
        <v>148</v>
      </c>
      <c r="Q621">
        <v>159.80000000000001</v>
      </c>
      <c r="R621">
        <v>132.6</v>
      </c>
      <c r="S621">
        <v>137.30000000000001</v>
      </c>
      <c r="T621">
        <v>137.9</v>
      </c>
      <c r="U621">
        <v>137</v>
      </c>
      <c r="CC621">
        <v>130.4</v>
      </c>
      <c r="CD621">
        <v>141.1</v>
      </c>
      <c r="CE621">
        <v>129.1</v>
      </c>
      <c r="CN621">
        <v>126.6</v>
      </c>
      <c r="CQ621">
        <v>121.4</v>
      </c>
      <c r="CU621">
        <v>128.69999999999999</v>
      </c>
      <c r="CV621">
        <v>142.69999999999999</v>
      </c>
      <c r="CW621">
        <v>126.1</v>
      </c>
      <c r="CX621">
        <v>121.8</v>
      </c>
      <c r="DF621">
        <v>122.7</v>
      </c>
      <c r="DG621">
        <v>125.9</v>
      </c>
      <c r="DI621">
        <v>123.7</v>
      </c>
      <c r="DJ621">
        <v>126.3</v>
      </c>
      <c r="DK621">
        <v>127.6</v>
      </c>
      <c r="DL621">
        <v>125.8</v>
      </c>
      <c r="DO621">
        <v>147.19999999999999</v>
      </c>
      <c r="DR621">
        <v>79.8</v>
      </c>
      <c r="DS621">
        <v>84.9</v>
      </c>
      <c r="DT621">
        <v>76.8</v>
      </c>
      <c r="DU621">
        <v>140.69999999999999</v>
      </c>
      <c r="DV621">
        <v>134.69999999999999</v>
      </c>
      <c r="DW621">
        <v>140.5</v>
      </c>
      <c r="DX621">
        <v>132.1</v>
      </c>
      <c r="DY621">
        <v>98</v>
      </c>
      <c r="DZ621">
        <v>136.30000000000001</v>
      </c>
      <c r="EA621">
        <v>93.6</v>
      </c>
      <c r="EB621">
        <v>101.8</v>
      </c>
      <c r="EC621">
        <v>84.6</v>
      </c>
      <c r="ED621">
        <v>79.900000000000006</v>
      </c>
      <c r="EE621">
        <v>72.400000000000006</v>
      </c>
      <c r="EF621">
        <v>193.5</v>
      </c>
      <c r="EG621">
        <v>84.4</v>
      </c>
      <c r="EH621">
        <v>83.4</v>
      </c>
      <c r="EI621">
        <v>86</v>
      </c>
      <c r="EY621">
        <v>123.1</v>
      </c>
      <c r="EZ621">
        <v>115.8</v>
      </c>
      <c r="FA621">
        <v>79.599999999999994</v>
      </c>
      <c r="FB621">
        <v>132.30000000000001</v>
      </c>
      <c r="FC621">
        <v>133.4</v>
      </c>
      <c r="FF621">
        <v>83.7</v>
      </c>
      <c r="FG621">
        <v>64.5</v>
      </c>
      <c r="FH621">
        <v>111.3</v>
      </c>
      <c r="FI621">
        <v>69.2</v>
      </c>
      <c r="FJ621">
        <v>139.4</v>
      </c>
      <c r="FM621">
        <v>165.2</v>
      </c>
      <c r="FN621">
        <v>100</v>
      </c>
    </row>
    <row r="622" spans="1:170" x14ac:dyDescent="0.25">
      <c r="A622" s="1">
        <v>36039</v>
      </c>
      <c r="E622">
        <v>134.4</v>
      </c>
      <c r="F622">
        <v>125.1</v>
      </c>
      <c r="G622">
        <v>135.1</v>
      </c>
      <c r="K622">
        <v>73.3</v>
      </c>
      <c r="O622">
        <v>144</v>
      </c>
      <c r="P622">
        <v>148.30000000000001</v>
      </c>
      <c r="Q622">
        <v>160.1</v>
      </c>
      <c r="R622">
        <v>132.9</v>
      </c>
      <c r="S622">
        <v>137.5</v>
      </c>
      <c r="T622">
        <v>138</v>
      </c>
      <c r="U622">
        <v>137.30000000000001</v>
      </c>
      <c r="CC622">
        <v>130.4</v>
      </c>
      <c r="CD622">
        <v>141.30000000000001</v>
      </c>
      <c r="CE622">
        <v>129.19999999999999</v>
      </c>
      <c r="CN622">
        <v>126.6</v>
      </c>
      <c r="CQ622">
        <v>121.4</v>
      </c>
      <c r="CU622">
        <v>128.6</v>
      </c>
      <c r="CV622">
        <v>142.80000000000001</v>
      </c>
      <c r="CW622">
        <v>126</v>
      </c>
      <c r="CX622">
        <v>121.6</v>
      </c>
      <c r="DF622">
        <v>122.3</v>
      </c>
      <c r="DG622">
        <v>125.4</v>
      </c>
      <c r="DI622">
        <v>124.2</v>
      </c>
      <c r="DJ622">
        <v>125.1</v>
      </c>
      <c r="DK622">
        <v>127.1</v>
      </c>
      <c r="DL622">
        <v>125.8</v>
      </c>
      <c r="DO622">
        <v>147.30000000000001</v>
      </c>
      <c r="DR622">
        <v>79.3</v>
      </c>
      <c r="DS622">
        <v>84.6</v>
      </c>
      <c r="DT622">
        <v>76.099999999999994</v>
      </c>
      <c r="DU622">
        <v>140.6</v>
      </c>
      <c r="DV622">
        <v>134.30000000000001</v>
      </c>
      <c r="DW622">
        <v>140.6</v>
      </c>
      <c r="DX622">
        <v>131.6</v>
      </c>
      <c r="DY622">
        <v>92.9</v>
      </c>
      <c r="DZ622">
        <v>136.19999999999999</v>
      </c>
      <c r="EA622">
        <v>91.4</v>
      </c>
      <c r="EB622">
        <v>99.8</v>
      </c>
      <c r="EC622">
        <v>82.4</v>
      </c>
      <c r="ED622">
        <v>82.8</v>
      </c>
      <c r="EE622">
        <v>75.2</v>
      </c>
      <c r="EF622">
        <v>192.2</v>
      </c>
      <c r="EG622">
        <v>75.3</v>
      </c>
      <c r="EH622">
        <v>74.3</v>
      </c>
      <c r="EI622">
        <v>76.7</v>
      </c>
      <c r="EY622">
        <v>122.8</v>
      </c>
      <c r="EZ622">
        <v>114.6</v>
      </c>
      <c r="FA622">
        <v>79</v>
      </c>
      <c r="FB622">
        <v>131.9</v>
      </c>
      <c r="FC622">
        <v>133.1</v>
      </c>
      <c r="FF622">
        <v>81.2</v>
      </c>
      <c r="FG622">
        <v>62.2</v>
      </c>
      <c r="FH622">
        <v>109.4</v>
      </c>
      <c r="FI622">
        <v>71.8</v>
      </c>
      <c r="FJ622">
        <v>137.6</v>
      </c>
      <c r="FM622">
        <v>165.2</v>
      </c>
      <c r="FN622">
        <v>100</v>
      </c>
    </row>
    <row r="623" spans="1:170" x14ac:dyDescent="0.25">
      <c r="A623" s="1">
        <v>36069</v>
      </c>
      <c r="E623">
        <v>135.1</v>
      </c>
      <c r="F623">
        <v>134.19999999999999</v>
      </c>
      <c r="G623">
        <v>135.1</v>
      </c>
      <c r="K623">
        <v>74</v>
      </c>
      <c r="O623">
        <v>144.19999999999999</v>
      </c>
      <c r="P623">
        <v>148.5</v>
      </c>
      <c r="Q623">
        <v>160.30000000000001</v>
      </c>
      <c r="R623">
        <v>133.1</v>
      </c>
      <c r="S623">
        <v>137.6</v>
      </c>
      <c r="T623">
        <v>138</v>
      </c>
      <c r="U623">
        <v>137.30000000000001</v>
      </c>
      <c r="CC623">
        <v>130.9</v>
      </c>
      <c r="CD623">
        <v>141.6</v>
      </c>
      <c r="CE623">
        <v>129.5</v>
      </c>
      <c r="CN623">
        <v>126.6</v>
      </c>
      <c r="CQ623">
        <v>121.4</v>
      </c>
      <c r="CU623">
        <v>129.19999999999999</v>
      </c>
      <c r="CV623">
        <v>143.30000000000001</v>
      </c>
      <c r="CW623">
        <v>126.5</v>
      </c>
      <c r="CX623">
        <v>122.2</v>
      </c>
      <c r="DF623">
        <v>122.2</v>
      </c>
      <c r="DG623">
        <v>125</v>
      </c>
      <c r="DI623">
        <v>124.9</v>
      </c>
      <c r="DJ623">
        <v>124.5</v>
      </c>
      <c r="DK623">
        <v>126</v>
      </c>
      <c r="DL623">
        <v>125.9</v>
      </c>
      <c r="DO623">
        <v>147</v>
      </c>
      <c r="DR623">
        <v>80.2</v>
      </c>
      <c r="DS623">
        <v>85.1</v>
      </c>
      <c r="DT623">
        <v>77.3</v>
      </c>
      <c r="DU623">
        <v>139.5</v>
      </c>
      <c r="DV623">
        <v>134.1</v>
      </c>
      <c r="DW623">
        <v>140.6</v>
      </c>
      <c r="DX623">
        <v>131.4</v>
      </c>
      <c r="DY623">
        <v>90.4</v>
      </c>
      <c r="DZ623">
        <v>136.30000000000001</v>
      </c>
      <c r="EA623">
        <v>93.9</v>
      </c>
      <c r="EB623">
        <v>103.3</v>
      </c>
      <c r="EC623">
        <v>84.1</v>
      </c>
      <c r="ED623">
        <v>80.8</v>
      </c>
      <c r="EE623">
        <v>73.3</v>
      </c>
      <c r="EF623">
        <v>191.4</v>
      </c>
      <c r="EG623">
        <v>81.900000000000006</v>
      </c>
      <c r="EH623">
        <v>80</v>
      </c>
      <c r="EI623">
        <v>83.6</v>
      </c>
      <c r="EY623">
        <v>122.7</v>
      </c>
      <c r="EZ623">
        <v>114.3</v>
      </c>
      <c r="FA623">
        <v>80</v>
      </c>
      <c r="FB623">
        <v>131.6</v>
      </c>
      <c r="FC623">
        <v>132.69999999999999</v>
      </c>
      <c r="FF623">
        <v>83</v>
      </c>
      <c r="FG623">
        <v>65.599999999999994</v>
      </c>
      <c r="FH623">
        <v>111</v>
      </c>
      <c r="FI623">
        <v>69.900000000000006</v>
      </c>
      <c r="FJ623">
        <v>134</v>
      </c>
      <c r="FM623">
        <v>165.6</v>
      </c>
      <c r="FN623">
        <v>100</v>
      </c>
    </row>
    <row r="624" spans="1:170" x14ac:dyDescent="0.25">
      <c r="A624" s="1">
        <v>36100</v>
      </c>
      <c r="E624">
        <v>134.69999999999999</v>
      </c>
      <c r="F624">
        <v>125.5</v>
      </c>
      <c r="G624">
        <v>135.5</v>
      </c>
      <c r="K624">
        <v>73.8</v>
      </c>
      <c r="O624">
        <v>144.30000000000001</v>
      </c>
      <c r="P624">
        <v>148.6</v>
      </c>
      <c r="Q624">
        <v>160.30000000000001</v>
      </c>
      <c r="R624">
        <v>133.4</v>
      </c>
      <c r="S624">
        <v>137.69999999999999</v>
      </c>
      <c r="T624">
        <v>138.1</v>
      </c>
      <c r="U624">
        <v>137.5</v>
      </c>
      <c r="CC624">
        <v>130.80000000000001</v>
      </c>
      <c r="CD624">
        <v>141.6</v>
      </c>
      <c r="CE624">
        <v>129.6</v>
      </c>
      <c r="CN624">
        <v>126.6</v>
      </c>
      <c r="CQ624">
        <v>121.4</v>
      </c>
      <c r="CU624">
        <v>129.1</v>
      </c>
      <c r="CV624">
        <v>143.19999999999999</v>
      </c>
      <c r="CW624">
        <v>126.5</v>
      </c>
      <c r="CX624">
        <v>122</v>
      </c>
      <c r="DF624">
        <v>122</v>
      </c>
      <c r="DG624">
        <v>124.7</v>
      </c>
      <c r="DI624">
        <v>125.5</v>
      </c>
      <c r="DJ624">
        <v>124</v>
      </c>
      <c r="DK624">
        <v>125.2</v>
      </c>
      <c r="DL624">
        <v>125.8</v>
      </c>
      <c r="DO624">
        <v>146.9</v>
      </c>
      <c r="DR624">
        <v>79.599999999999994</v>
      </c>
      <c r="DS624">
        <v>84.7</v>
      </c>
      <c r="DT624">
        <v>76.599999999999994</v>
      </c>
      <c r="DU624">
        <v>139.4</v>
      </c>
      <c r="DV624">
        <v>134.30000000000001</v>
      </c>
      <c r="DW624">
        <v>140.6</v>
      </c>
      <c r="DX624">
        <v>131.6</v>
      </c>
      <c r="DY624">
        <v>92.9</v>
      </c>
      <c r="DZ624">
        <v>136.30000000000001</v>
      </c>
      <c r="EA624">
        <v>93.6</v>
      </c>
      <c r="EB624">
        <v>102</v>
      </c>
      <c r="EC624">
        <v>84.5</v>
      </c>
      <c r="ED624">
        <v>78.099999999999994</v>
      </c>
      <c r="EE624">
        <v>70.8</v>
      </c>
      <c r="EF624">
        <v>190.3</v>
      </c>
      <c r="EG624">
        <v>86.4</v>
      </c>
      <c r="EH624">
        <v>83.8</v>
      </c>
      <c r="EI624">
        <v>88.2</v>
      </c>
      <c r="EY624">
        <v>122.4</v>
      </c>
      <c r="EZ624">
        <v>115.5</v>
      </c>
      <c r="FA624">
        <v>79.400000000000006</v>
      </c>
      <c r="FB624">
        <v>131.4</v>
      </c>
      <c r="FC624">
        <v>132.5</v>
      </c>
      <c r="FF624">
        <v>83.3</v>
      </c>
      <c r="FG624">
        <v>66.900000000000006</v>
      </c>
      <c r="FH624">
        <v>109.4</v>
      </c>
      <c r="FI624">
        <v>67.3</v>
      </c>
      <c r="FJ624">
        <v>131.6</v>
      </c>
      <c r="FM624">
        <v>165.4</v>
      </c>
      <c r="FN624">
        <v>100</v>
      </c>
    </row>
    <row r="625" spans="1:170" x14ac:dyDescent="0.25">
      <c r="A625" s="1">
        <v>36130</v>
      </c>
      <c r="E625">
        <v>134.6</v>
      </c>
      <c r="F625">
        <v>127.3</v>
      </c>
      <c r="G625">
        <v>135.19999999999999</v>
      </c>
      <c r="K625">
        <v>72.3</v>
      </c>
      <c r="O625">
        <v>145.80000000000001</v>
      </c>
      <c r="P625">
        <v>151.30000000000001</v>
      </c>
      <c r="Q625">
        <v>165.4</v>
      </c>
      <c r="R625">
        <v>133.1</v>
      </c>
      <c r="S625">
        <v>137.5</v>
      </c>
      <c r="T625">
        <v>138.1</v>
      </c>
      <c r="U625">
        <v>137.30000000000001</v>
      </c>
      <c r="CC625">
        <v>131.30000000000001</v>
      </c>
      <c r="CD625">
        <v>142.6</v>
      </c>
      <c r="CE625">
        <v>130.19999999999999</v>
      </c>
      <c r="CN625">
        <v>126.6</v>
      </c>
      <c r="CQ625">
        <v>121.4</v>
      </c>
      <c r="CU625">
        <v>129.80000000000001</v>
      </c>
      <c r="CV625">
        <v>144.69999999999999</v>
      </c>
      <c r="CW625">
        <v>127.5</v>
      </c>
      <c r="CX625">
        <v>123.6</v>
      </c>
      <c r="DF625">
        <v>121.3</v>
      </c>
      <c r="DG625">
        <v>124.2</v>
      </c>
      <c r="DI625">
        <v>124.2</v>
      </c>
      <c r="DJ625">
        <v>123.4</v>
      </c>
      <c r="DK625">
        <v>124.4</v>
      </c>
      <c r="DL625">
        <v>125.8</v>
      </c>
      <c r="DO625">
        <v>146.9</v>
      </c>
      <c r="DR625">
        <v>77.2</v>
      </c>
      <c r="DS625">
        <v>83.1</v>
      </c>
      <c r="DT625">
        <v>73.7</v>
      </c>
      <c r="DU625">
        <v>138.69999999999999</v>
      </c>
      <c r="DV625">
        <v>134.30000000000001</v>
      </c>
      <c r="DW625">
        <v>140.69999999999999</v>
      </c>
      <c r="DX625">
        <v>131.6</v>
      </c>
      <c r="DY625">
        <v>93.2</v>
      </c>
      <c r="DZ625">
        <v>136.19999999999999</v>
      </c>
      <c r="EA625">
        <v>90.2</v>
      </c>
      <c r="EB625">
        <v>97.6</v>
      </c>
      <c r="EC625">
        <v>81.900000000000006</v>
      </c>
      <c r="ED625">
        <v>72.900000000000006</v>
      </c>
      <c r="EE625">
        <v>65.8</v>
      </c>
      <c r="EF625">
        <v>189.5</v>
      </c>
      <c r="EG625">
        <v>87.7</v>
      </c>
      <c r="EH625">
        <v>84.2</v>
      </c>
      <c r="EI625">
        <v>89.6</v>
      </c>
      <c r="EY625">
        <v>121.7</v>
      </c>
      <c r="EZ625">
        <v>114.7</v>
      </c>
      <c r="FA625">
        <v>76.900000000000006</v>
      </c>
      <c r="FB625">
        <v>131.19999999999999</v>
      </c>
      <c r="FC625">
        <v>132.19999999999999</v>
      </c>
      <c r="FF625">
        <v>80.900000000000006</v>
      </c>
      <c r="FG625">
        <v>64.2</v>
      </c>
      <c r="FH625">
        <v>105.6</v>
      </c>
      <c r="FI625">
        <v>62.5</v>
      </c>
      <c r="FJ625">
        <v>129.4</v>
      </c>
      <c r="FM625">
        <v>165.8</v>
      </c>
      <c r="FN625">
        <v>100</v>
      </c>
    </row>
    <row r="626" spans="1:170" x14ac:dyDescent="0.25">
      <c r="A626" s="1">
        <v>36161</v>
      </c>
      <c r="E626">
        <v>136.30000000000001</v>
      </c>
      <c r="F626">
        <v>135.30000000000001</v>
      </c>
      <c r="G626">
        <v>136.4</v>
      </c>
      <c r="K626">
        <v>72.8</v>
      </c>
      <c r="O626">
        <v>145.6</v>
      </c>
      <c r="P626">
        <v>151</v>
      </c>
      <c r="Q626">
        <v>165.1</v>
      </c>
      <c r="R626">
        <v>132.69999999999999</v>
      </c>
      <c r="S626">
        <v>137.6</v>
      </c>
      <c r="T626">
        <v>138.30000000000001</v>
      </c>
      <c r="U626">
        <v>137.30000000000001</v>
      </c>
      <c r="CC626">
        <v>131.69999999999999</v>
      </c>
      <c r="CD626">
        <v>143</v>
      </c>
      <c r="CE626">
        <v>130.30000000000001</v>
      </c>
      <c r="CN626">
        <v>126.6</v>
      </c>
      <c r="CQ626">
        <v>121.4</v>
      </c>
      <c r="CU626">
        <v>130.30000000000001</v>
      </c>
      <c r="CV626">
        <v>145.19999999999999</v>
      </c>
      <c r="CW626">
        <v>127.5</v>
      </c>
      <c r="CX626">
        <v>123.8</v>
      </c>
      <c r="DF626">
        <v>121.2</v>
      </c>
      <c r="DG626">
        <v>124</v>
      </c>
      <c r="DI626">
        <v>125</v>
      </c>
      <c r="DJ626">
        <v>123</v>
      </c>
      <c r="DK626">
        <v>123.7</v>
      </c>
      <c r="DL626">
        <v>125.7</v>
      </c>
      <c r="DO626">
        <v>147.19999999999999</v>
      </c>
      <c r="DR626">
        <v>77.7</v>
      </c>
      <c r="DS626">
        <v>83.1</v>
      </c>
      <c r="DT626">
        <v>74.400000000000006</v>
      </c>
      <c r="DU626">
        <v>138.30000000000001</v>
      </c>
      <c r="DV626">
        <v>134.1</v>
      </c>
      <c r="DW626">
        <v>140.30000000000001</v>
      </c>
      <c r="DX626">
        <v>131.4</v>
      </c>
      <c r="DY626">
        <v>92.6</v>
      </c>
      <c r="DZ626">
        <v>136.1</v>
      </c>
      <c r="EA626">
        <v>91</v>
      </c>
      <c r="EB626">
        <v>103.2</v>
      </c>
      <c r="EC626">
        <v>79.2</v>
      </c>
      <c r="ED626">
        <v>75.3</v>
      </c>
      <c r="EE626">
        <v>68</v>
      </c>
      <c r="EF626">
        <v>189.4</v>
      </c>
      <c r="EG626">
        <v>78.3</v>
      </c>
      <c r="EH626">
        <v>77.599999999999994</v>
      </c>
      <c r="EI626">
        <v>79.8</v>
      </c>
      <c r="EY626">
        <v>121.6</v>
      </c>
      <c r="EZ626">
        <v>115</v>
      </c>
      <c r="FA626">
        <v>77.400000000000006</v>
      </c>
      <c r="FB626">
        <v>131</v>
      </c>
      <c r="FC626">
        <v>132</v>
      </c>
      <c r="FF626">
        <v>78.2</v>
      </c>
      <c r="FG626">
        <v>61</v>
      </c>
      <c r="FH626">
        <v>109.5</v>
      </c>
      <c r="FI626">
        <v>65.099999999999994</v>
      </c>
      <c r="FJ626">
        <v>128.69999999999999</v>
      </c>
      <c r="FM626">
        <v>166.4</v>
      </c>
      <c r="FN626">
        <v>100</v>
      </c>
    </row>
    <row r="627" spans="1:170" x14ac:dyDescent="0.25">
      <c r="A627" s="1">
        <v>36192</v>
      </c>
      <c r="E627">
        <v>134.69999999999999</v>
      </c>
      <c r="F627">
        <v>122.8</v>
      </c>
      <c r="G627">
        <v>135.6</v>
      </c>
      <c r="K627">
        <v>71.8</v>
      </c>
      <c r="O627">
        <v>145.69999999999999</v>
      </c>
      <c r="P627">
        <v>151</v>
      </c>
      <c r="Q627">
        <v>165.1</v>
      </c>
      <c r="R627">
        <v>133</v>
      </c>
      <c r="S627">
        <v>137.69999999999999</v>
      </c>
      <c r="T627">
        <v>138.4</v>
      </c>
      <c r="U627">
        <v>137.4</v>
      </c>
      <c r="CC627">
        <v>131.19999999999999</v>
      </c>
      <c r="CD627">
        <v>142.6</v>
      </c>
      <c r="CE627">
        <v>130</v>
      </c>
      <c r="CN627">
        <v>126.6</v>
      </c>
      <c r="CQ627">
        <v>121.4</v>
      </c>
      <c r="CU627">
        <v>129.5</v>
      </c>
      <c r="CV627">
        <v>144.6</v>
      </c>
      <c r="CW627">
        <v>127.2</v>
      </c>
      <c r="CX627">
        <v>123.2</v>
      </c>
      <c r="DF627">
        <v>120.8</v>
      </c>
      <c r="DG627">
        <v>123.6</v>
      </c>
      <c r="DI627">
        <v>123.3</v>
      </c>
      <c r="DJ627">
        <v>122.5</v>
      </c>
      <c r="DK627">
        <v>123.3</v>
      </c>
      <c r="DL627">
        <v>125.7</v>
      </c>
      <c r="DO627">
        <v>147.4</v>
      </c>
      <c r="DR627">
        <v>76.599999999999994</v>
      </c>
      <c r="DS627">
        <v>81.900000000000006</v>
      </c>
      <c r="DT627">
        <v>73.400000000000006</v>
      </c>
      <c r="DU627">
        <v>138</v>
      </c>
      <c r="DV627">
        <v>133.80000000000001</v>
      </c>
      <c r="DW627">
        <v>140.19999999999999</v>
      </c>
      <c r="DX627">
        <v>131.1</v>
      </c>
      <c r="DY627">
        <v>91</v>
      </c>
      <c r="DZ627">
        <v>135.9</v>
      </c>
      <c r="EA627">
        <v>89</v>
      </c>
      <c r="EB627">
        <v>100.2</v>
      </c>
      <c r="EC627">
        <v>78</v>
      </c>
      <c r="ED627">
        <v>73.400000000000006</v>
      </c>
      <c r="EE627">
        <v>66.3</v>
      </c>
      <c r="EF627">
        <v>190.5</v>
      </c>
      <c r="EG627">
        <v>78.099999999999994</v>
      </c>
      <c r="EH627">
        <v>75.900000000000006</v>
      </c>
      <c r="EI627">
        <v>79.7</v>
      </c>
      <c r="EY627">
        <v>121.2</v>
      </c>
      <c r="EZ627">
        <v>113.4</v>
      </c>
      <c r="FA627">
        <v>76.400000000000006</v>
      </c>
      <c r="FB627">
        <v>130.69999999999999</v>
      </c>
      <c r="FC627">
        <v>131.80000000000001</v>
      </c>
      <c r="FF627">
        <v>77</v>
      </c>
      <c r="FG627">
        <v>58.8</v>
      </c>
      <c r="FH627">
        <v>107.8</v>
      </c>
      <c r="FI627">
        <v>63.3</v>
      </c>
      <c r="FJ627">
        <v>130.5</v>
      </c>
      <c r="FM627">
        <v>169.9</v>
      </c>
      <c r="FN627">
        <v>100</v>
      </c>
    </row>
    <row r="628" spans="1:170" x14ac:dyDescent="0.25">
      <c r="A628" s="1">
        <v>36220</v>
      </c>
      <c r="E628">
        <v>135.30000000000001</v>
      </c>
      <c r="F628">
        <v>131.9</v>
      </c>
      <c r="G628">
        <v>135.5</v>
      </c>
      <c r="K628">
        <v>72.7</v>
      </c>
      <c r="O628">
        <v>145.69999999999999</v>
      </c>
      <c r="P628">
        <v>151</v>
      </c>
      <c r="Q628">
        <v>165.2</v>
      </c>
      <c r="R628">
        <v>132.80000000000001</v>
      </c>
      <c r="S628">
        <v>137.6</v>
      </c>
      <c r="T628">
        <v>138.4</v>
      </c>
      <c r="U628">
        <v>137.30000000000001</v>
      </c>
      <c r="CC628">
        <v>131.5</v>
      </c>
      <c r="CD628">
        <v>142.69999999999999</v>
      </c>
      <c r="CE628">
        <v>130.30000000000001</v>
      </c>
      <c r="CN628">
        <v>126.6</v>
      </c>
      <c r="CQ628">
        <v>121.4</v>
      </c>
      <c r="CU628">
        <v>130</v>
      </c>
      <c r="CV628">
        <v>144.9</v>
      </c>
      <c r="CW628">
        <v>127.5</v>
      </c>
      <c r="CX628">
        <v>123.8</v>
      </c>
      <c r="DF628">
        <v>121.1</v>
      </c>
      <c r="DG628">
        <v>123.5</v>
      </c>
      <c r="DI628">
        <v>122.6</v>
      </c>
      <c r="DJ628">
        <v>122.5</v>
      </c>
      <c r="DK628">
        <v>123.2</v>
      </c>
      <c r="DL628">
        <v>125.6</v>
      </c>
      <c r="DO628">
        <v>147.69999999999999</v>
      </c>
      <c r="DR628">
        <v>78.3</v>
      </c>
      <c r="DS628">
        <v>83.1</v>
      </c>
      <c r="DT628">
        <v>75.400000000000006</v>
      </c>
      <c r="DU628">
        <v>138.5</v>
      </c>
      <c r="DV628">
        <v>133.69999999999999</v>
      </c>
      <c r="DW628">
        <v>140.30000000000001</v>
      </c>
      <c r="DX628">
        <v>130.9</v>
      </c>
      <c r="DY628">
        <v>87.8</v>
      </c>
      <c r="DZ628">
        <v>136</v>
      </c>
      <c r="EA628">
        <v>89.6</v>
      </c>
      <c r="EB628">
        <v>100.2</v>
      </c>
      <c r="EC628">
        <v>79</v>
      </c>
      <c r="ED628">
        <v>77.7</v>
      </c>
      <c r="EE628">
        <v>70.3</v>
      </c>
      <c r="EF628">
        <v>191.1</v>
      </c>
      <c r="EG628">
        <v>74.599999999999994</v>
      </c>
      <c r="EH628">
        <v>72.3</v>
      </c>
      <c r="EI628">
        <v>76.2</v>
      </c>
      <c r="EY628">
        <v>121.6</v>
      </c>
      <c r="EZ628">
        <v>111.9</v>
      </c>
      <c r="FA628">
        <v>78.099999999999994</v>
      </c>
      <c r="FB628">
        <v>130.69999999999999</v>
      </c>
      <c r="FC628">
        <v>131.9</v>
      </c>
      <c r="FF628">
        <v>78</v>
      </c>
      <c r="FG628">
        <v>60.5</v>
      </c>
      <c r="FH628">
        <v>107.6</v>
      </c>
      <c r="FI628">
        <v>67.3</v>
      </c>
      <c r="FJ628">
        <v>129.6</v>
      </c>
      <c r="FM628">
        <v>171.1</v>
      </c>
      <c r="FN628">
        <v>100</v>
      </c>
    </row>
    <row r="629" spans="1:170" x14ac:dyDescent="0.25">
      <c r="A629" s="1">
        <v>36251</v>
      </c>
      <c r="E629">
        <v>133.9</v>
      </c>
      <c r="F629">
        <v>129.6</v>
      </c>
      <c r="G629">
        <v>134.30000000000001</v>
      </c>
      <c r="K629">
        <v>76.900000000000006</v>
      </c>
      <c r="O629">
        <v>145.69999999999999</v>
      </c>
      <c r="P629">
        <v>151.1</v>
      </c>
      <c r="Q629">
        <v>165.2</v>
      </c>
      <c r="R629">
        <v>132.9</v>
      </c>
      <c r="S629">
        <v>137.69999999999999</v>
      </c>
      <c r="T629">
        <v>138.4</v>
      </c>
      <c r="U629">
        <v>137.30000000000001</v>
      </c>
      <c r="CC629">
        <v>132.1</v>
      </c>
      <c r="CD629">
        <v>142.4</v>
      </c>
      <c r="CE629">
        <v>131.5</v>
      </c>
      <c r="CN629">
        <v>126.6</v>
      </c>
      <c r="CQ629">
        <v>121.4</v>
      </c>
      <c r="CU629">
        <v>130.80000000000001</v>
      </c>
      <c r="CV629">
        <v>144.30000000000001</v>
      </c>
      <c r="CW629">
        <v>129.30000000000001</v>
      </c>
      <c r="CX629">
        <v>126.3</v>
      </c>
      <c r="DF629">
        <v>121.9</v>
      </c>
      <c r="DG629">
        <v>123.2</v>
      </c>
      <c r="DI629">
        <v>118.8</v>
      </c>
      <c r="DJ629">
        <v>122.6</v>
      </c>
      <c r="DK629">
        <v>123.1</v>
      </c>
      <c r="DL629">
        <v>125.7</v>
      </c>
      <c r="DO629">
        <v>147.80000000000001</v>
      </c>
      <c r="DR629">
        <v>82.5</v>
      </c>
      <c r="DS629">
        <v>85.7</v>
      </c>
      <c r="DT629">
        <v>80.5</v>
      </c>
      <c r="DU629">
        <v>140.4</v>
      </c>
      <c r="DV629">
        <v>133.9</v>
      </c>
      <c r="DW629">
        <v>140.4</v>
      </c>
      <c r="DX629">
        <v>131.1</v>
      </c>
      <c r="DY629">
        <v>88.8</v>
      </c>
      <c r="DZ629">
        <v>136.19999999999999</v>
      </c>
      <c r="EA629">
        <v>91.3</v>
      </c>
      <c r="EB629">
        <v>96.2</v>
      </c>
      <c r="EC629">
        <v>84.7</v>
      </c>
      <c r="ED629">
        <v>83.2</v>
      </c>
      <c r="EE629">
        <v>75.599999999999994</v>
      </c>
      <c r="EF629">
        <v>192.5</v>
      </c>
      <c r="EG629">
        <v>80</v>
      </c>
      <c r="EH629">
        <v>77.5</v>
      </c>
      <c r="EI629">
        <v>81.7</v>
      </c>
      <c r="EY629">
        <v>122.6</v>
      </c>
      <c r="EZ629">
        <v>109.6</v>
      </c>
      <c r="FA629">
        <v>82.2</v>
      </c>
      <c r="FB629">
        <v>130.69999999999999</v>
      </c>
      <c r="FC629">
        <v>132</v>
      </c>
      <c r="FF629">
        <v>84.3</v>
      </c>
      <c r="FG629">
        <v>68.099999999999994</v>
      </c>
      <c r="FH629">
        <v>104.4</v>
      </c>
      <c r="FI629">
        <v>73.5</v>
      </c>
      <c r="FJ629">
        <v>128.69999999999999</v>
      </c>
      <c r="FM629">
        <v>171.8</v>
      </c>
      <c r="FN629">
        <v>100</v>
      </c>
    </row>
    <row r="630" spans="1:170" x14ac:dyDescent="0.25">
      <c r="A630" s="1">
        <v>36281</v>
      </c>
      <c r="E630">
        <v>134.5</v>
      </c>
      <c r="F630">
        <v>126.6</v>
      </c>
      <c r="G630">
        <v>135.1</v>
      </c>
      <c r="K630">
        <v>77</v>
      </c>
      <c r="O630">
        <v>145.69999999999999</v>
      </c>
      <c r="P630">
        <v>151.1</v>
      </c>
      <c r="Q630">
        <v>165.2</v>
      </c>
      <c r="R630">
        <v>133</v>
      </c>
      <c r="S630">
        <v>137.69999999999999</v>
      </c>
      <c r="T630">
        <v>138.4</v>
      </c>
      <c r="U630">
        <v>137.4</v>
      </c>
      <c r="CC630">
        <v>132.30000000000001</v>
      </c>
      <c r="CD630">
        <v>142.6</v>
      </c>
      <c r="CE630">
        <v>131.5</v>
      </c>
      <c r="CN630">
        <v>126.6</v>
      </c>
      <c r="CQ630">
        <v>121.4</v>
      </c>
      <c r="CU630">
        <v>131</v>
      </c>
      <c r="CV630">
        <v>144.6</v>
      </c>
      <c r="CW630">
        <v>129.4</v>
      </c>
      <c r="CX630">
        <v>126.3</v>
      </c>
      <c r="DF630">
        <v>122.2</v>
      </c>
      <c r="DG630">
        <v>123.7</v>
      </c>
      <c r="DI630">
        <v>119.9</v>
      </c>
      <c r="DJ630">
        <v>123.2</v>
      </c>
      <c r="DK630">
        <v>124.1</v>
      </c>
      <c r="DL630">
        <v>125.6</v>
      </c>
      <c r="DO630">
        <v>148.19999999999999</v>
      </c>
      <c r="DR630">
        <v>82.8</v>
      </c>
      <c r="DS630">
        <v>86.7</v>
      </c>
      <c r="DT630">
        <v>80.3</v>
      </c>
      <c r="DU630">
        <v>141.6</v>
      </c>
      <c r="DV630">
        <v>133.80000000000001</v>
      </c>
      <c r="DW630">
        <v>140.4</v>
      </c>
      <c r="DX630">
        <v>131</v>
      </c>
      <c r="DY630">
        <v>87.9</v>
      </c>
      <c r="DZ630">
        <v>136.1</v>
      </c>
      <c r="EA630">
        <v>96.8</v>
      </c>
      <c r="EB630">
        <v>98.6</v>
      </c>
      <c r="EC630">
        <v>92.1</v>
      </c>
      <c r="ED630">
        <v>87.1</v>
      </c>
      <c r="EE630">
        <v>79.3</v>
      </c>
      <c r="EF630">
        <v>193.7</v>
      </c>
      <c r="EG630">
        <v>91.6</v>
      </c>
      <c r="EH630">
        <v>90.2</v>
      </c>
      <c r="EI630">
        <v>93.3</v>
      </c>
      <c r="EY630">
        <v>122.9</v>
      </c>
      <c r="EZ630">
        <v>110.1</v>
      </c>
      <c r="FA630">
        <v>82.5</v>
      </c>
      <c r="FB630">
        <v>131</v>
      </c>
      <c r="FC630">
        <v>132.4</v>
      </c>
      <c r="FF630">
        <v>92</v>
      </c>
      <c r="FG630">
        <v>77.099999999999994</v>
      </c>
      <c r="FH630">
        <v>106.7</v>
      </c>
      <c r="FI630">
        <v>77.400000000000006</v>
      </c>
      <c r="FJ630">
        <v>130.5</v>
      </c>
      <c r="FM630">
        <v>172.5</v>
      </c>
      <c r="FN630">
        <v>100</v>
      </c>
    </row>
    <row r="631" spans="1:170" x14ac:dyDescent="0.25">
      <c r="A631" s="1">
        <v>36312</v>
      </c>
      <c r="E631">
        <v>135</v>
      </c>
      <c r="F631">
        <v>128</v>
      </c>
      <c r="G631">
        <v>135.5</v>
      </c>
      <c r="K631">
        <v>76.900000000000006</v>
      </c>
      <c r="O631">
        <v>145.80000000000001</v>
      </c>
      <c r="P631">
        <v>151.30000000000001</v>
      </c>
      <c r="Q631">
        <v>165.7</v>
      </c>
      <c r="R631">
        <v>132.9</v>
      </c>
      <c r="S631">
        <v>137.5</v>
      </c>
      <c r="T631">
        <v>138.5</v>
      </c>
      <c r="U631">
        <v>137.1</v>
      </c>
      <c r="CC631">
        <v>132.4</v>
      </c>
      <c r="CD631">
        <v>142.69999999999999</v>
      </c>
      <c r="CE631">
        <v>131.6</v>
      </c>
      <c r="CN631">
        <v>126.6</v>
      </c>
      <c r="CQ631">
        <v>121.4</v>
      </c>
      <c r="CU631">
        <v>131.30000000000001</v>
      </c>
      <c r="CV631">
        <v>144.9</v>
      </c>
      <c r="CW631">
        <v>129.5</v>
      </c>
      <c r="CX631">
        <v>126.5</v>
      </c>
      <c r="DF631">
        <v>122.6</v>
      </c>
      <c r="DG631">
        <v>124</v>
      </c>
      <c r="DI631">
        <v>119.9</v>
      </c>
      <c r="DJ631">
        <v>123.7</v>
      </c>
      <c r="DK631">
        <v>124.6</v>
      </c>
      <c r="DL631">
        <v>125.7</v>
      </c>
      <c r="DO631">
        <v>149.19999999999999</v>
      </c>
      <c r="DR631">
        <v>83.3</v>
      </c>
      <c r="DS631">
        <v>87</v>
      </c>
      <c r="DT631">
        <v>81</v>
      </c>
      <c r="DU631">
        <v>142.19999999999999</v>
      </c>
      <c r="DV631">
        <v>133.9</v>
      </c>
      <c r="DW631">
        <v>140.4</v>
      </c>
      <c r="DX631">
        <v>131.1</v>
      </c>
      <c r="DY631">
        <v>88.2</v>
      </c>
      <c r="DZ631">
        <v>136.30000000000001</v>
      </c>
      <c r="EA631">
        <v>97</v>
      </c>
      <c r="EB631">
        <v>98.7</v>
      </c>
      <c r="EC631">
        <v>92.4</v>
      </c>
      <c r="ED631">
        <v>88.6</v>
      </c>
      <c r="EE631">
        <v>80.7</v>
      </c>
      <c r="EF631">
        <v>195.3</v>
      </c>
      <c r="EG631">
        <v>90.1</v>
      </c>
      <c r="EH631">
        <v>88.4</v>
      </c>
      <c r="EI631">
        <v>91.9</v>
      </c>
      <c r="EY631">
        <v>123.3</v>
      </c>
      <c r="EZ631">
        <v>110.1</v>
      </c>
      <c r="FA631">
        <v>83</v>
      </c>
      <c r="FB631">
        <v>131.4</v>
      </c>
      <c r="FC631">
        <v>132.80000000000001</v>
      </c>
      <c r="FF631">
        <v>92.4</v>
      </c>
      <c r="FG631">
        <v>77.099999999999994</v>
      </c>
      <c r="FH631">
        <v>107</v>
      </c>
      <c r="FI631">
        <v>79</v>
      </c>
      <c r="FJ631">
        <v>131.6</v>
      </c>
      <c r="FM631">
        <v>175.2</v>
      </c>
      <c r="FN631">
        <v>100</v>
      </c>
    </row>
    <row r="632" spans="1:170" x14ac:dyDescent="0.25">
      <c r="A632" s="1">
        <v>36342</v>
      </c>
      <c r="E632">
        <v>134.30000000000001</v>
      </c>
      <c r="F632">
        <v>124.4</v>
      </c>
      <c r="G632">
        <v>135</v>
      </c>
      <c r="K632">
        <v>78.900000000000006</v>
      </c>
      <c r="O632">
        <v>145.80000000000001</v>
      </c>
      <c r="P632">
        <v>151.4</v>
      </c>
      <c r="Q632">
        <v>166</v>
      </c>
      <c r="R632">
        <v>132.80000000000001</v>
      </c>
      <c r="S632">
        <v>137.4</v>
      </c>
      <c r="T632">
        <v>138.5</v>
      </c>
      <c r="U632">
        <v>137</v>
      </c>
      <c r="CC632">
        <v>132.69999999999999</v>
      </c>
      <c r="CD632">
        <v>142.5</v>
      </c>
      <c r="CE632">
        <v>132.1</v>
      </c>
      <c r="CN632">
        <v>126.6</v>
      </c>
      <c r="CQ632">
        <v>121.4</v>
      </c>
      <c r="CU632">
        <v>131.69999999999999</v>
      </c>
      <c r="CV632">
        <v>144.69999999999999</v>
      </c>
      <c r="CW632">
        <v>130.4</v>
      </c>
      <c r="CX632">
        <v>127.8</v>
      </c>
      <c r="DF632">
        <v>123.4</v>
      </c>
      <c r="DG632">
        <v>124.5</v>
      </c>
      <c r="DI632">
        <v>118.3</v>
      </c>
      <c r="DJ632">
        <v>124.8</v>
      </c>
      <c r="DK632">
        <v>125.9</v>
      </c>
      <c r="DL632">
        <v>125.7</v>
      </c>
      <c r="DO632">
        <v>150.1</v>
      </c>
      <c r="DR632">
        <v>85.3</v>
      </c>
      <c r="DS632">
        <v>88.3</v>
      </c>
      <c r="DT632">
        <v>83.4</v>
      </c>
      <c r="DU632">
        <v>142.1</v>
      </c>
      <c r="DV632">
        <v>133.9</v>
      </c>
      <c r="DW632">
        <v>140.5</v>
      </c>
      <c r="DX632">
        <v>131.1</v>
      </c>
      <c r="DY632">
        <v>87.1</v>
      </c>
      <c r="DZ632">
        <v>136.4</v>
      </c>
      <c r="EA632">
        <v>97.3</v>
      </c>
      <c r="EB632">
        <v>95</v>
      </c>
      <c r="EC632">
        <v>95.4</v>
      </c>
      <c r="ED632">
        <v>92.6</v>
      </c>
      <c r="EE632">
        <v>84.5</v>
      </c>
      <c r="EF632">
        <v>196</v>
      </c>
      <c r="EG632">
        <v>91.6</v>
      </c>
      <c r="EH632">
        <v>90.5</v>
      </c>
      <c r="EI632">
        <v>93.3</v>
      </c>
      <c r="EY632">
        <v>124.2</v>
      </c>
      <c r="EZ632">
        <v>108.7</v>
      </c>
      <c r="FA632">
        <v>85.1</v>
      </c>
      <c r="FB632">
        <v>131.80000000000001</v>
      </c>
      <c r="FC632">
        <v>133.30000000000001</v>
      </c>
      <c r="FF632">
        <v>95.9</v>
      </c>
      <c r="FG632">
        <v>80.400000000000006</v>
      </c>
      <c r="FH632">
        <v>104.8</v>
      </c>
      <c r="FI632">
        <v>83.3</v>
      </c>
      <c r="FJ632">
        <v>133.6</v>
      </c>
      <c r="FM632">
        <v>175.4</v>
      </c>
      <c r="FN632">
        <v>100</v>
      </c>
    </row>
    <row r="633" spans="1:170" x14ac:dyDescent="0.25">
      <c r="A633" s="1">
        <v>36373</v>
      </c>
      <c r="E633">
        <v>135.19999999999999</v>
      </c>
      <c r="F633">
        <v>125.4</v>
      </c>
      <c r="G633">
        <v>135.9</v>
      </c>
      <c r="K633">
        <v>81.7</v>
      </c>
      <c r="O633">
        <v>145.69999999999999</v>
      </c>
      <c r="P633">
        <v>151.30000000000001</v>
      </c>
      <c r="Q633">
        <v>165.7</v>
      </c>
      <c r="R633">
        <v>132.80000000000001</v>
      </c>
      <c r="S633">
        <v>137.4</v>
      </c>
      <c r="T633">
        <v>138.4</v>
      </c>
      <c r="U633">
        <v>136.9</v>
      </c>
      <c r="CC633">
        <v>133.5</v>
      </c>
      <c r="CD633">
        <v>142.69999999999999</v>
      </c>
      <c r="CE633">
        <v>132.9</v>
      </c>
      <c r="CN633">
        <v>126.6</v>
      </c>
      <c r="CQ633">
        <v>121.4</v>
      </c>
      <c r="CU633">
        <v>132.69999999999999</v>
      </c>
      <c r="CV633">
        <v>145</v>
      </c>
      <c r="CW633">
        <v>131.5</v>
      </c>
      <c r="CX633">
        <v>129.30000000000001</v>
      </c>
      <c r="DF633">
        <v>124.1</v>
      </c>
      <c r="DG633">
        <v>124.9</v>
      </c>
      <c r="DI633">
        <v>120.1</v>
      </c>
      <c r="DJ633">
        <v>125.5</v>
      </c>
      <c r="DK633">
        <v>126</v>
      </c>
      <c r="DL633">
        <v>125.6</v>
      </c>
      <c r="DO633">
        <v>150.19999999999999</v>
      </c>
      <c r="DR633">
        <v>87.7</v>
      </c>
      <c r="DS633">
        <v>90</v>
      </c>
      <c r="DT633">
        <v>86.2</v>
      </c>
      <c r="DU633">
        <v>143.6</v>
      </c>
      <c r="DV633">
        <v>134.19999999999999</v>
      </c>
      <c r="DW633">
        <v>140.80000000000001</v>
      </c>
      <c r="DX633">
        <v>131.4</v>
      </c>
      <c r="DY633">
        <v>87.9</v>
      </c>
      <c r="DZ633">
        <v>136.6</v>
      </c>
      <c r="EA633">
        <v>102.4</v>
      </c>
      <c r="EB633">
        <v>98.5</v>
      </c>
      <c r="EC633">
        <v>101.3</v>
      </c>
      <c r="ED633">
        <v>96</v>
      </c>
      <c r="EE633">
        <v>87.7</v>
      </c>
      <c r="EF633">
        <v>197.6</v>
      </c>
      <c r="EG633">
        <v>100.5</v>
      </c>
      <c r="EH633">
        <v>99.7</v>
      </c>
      <c r="EI633">
        <v>102.4</v>
      </c>
      <c r="EY633">
        <v>124.9</v>
      </c>
      <c r="EZ633">
        <v>110.2</v>
      </c>
      <c r="FA633">
        <v>87.4</v>
      </c>
      <c r="FB633">
        <v>132.19999999999999</v>
      </c>
      <c r="FC633">
        <v>133.6</v>
      </c>
      <c r="FF633">
        <v>101.8</v>
      </c>
      <c r="FG633">
        <v>87.3</v>
      </c>
      <c r="FH633">
        <v>108.1</v>
      </c>
      <c r="FI633">
        <v>86.3</v>
      </c>
      <c r="FJ633">
        <v>136.30000000000001</v>
      </c>
      <c r="FM633">
        <v>175.5</v>
      </c>
      <c r="FN633">
        <v>100</v>
      </c>
    </row>
    <row r="634" spans="1:170" x14ac:dyDescent="0.25">
      <c r="A634" s="1">
        <v>36404</v>
      </c>
      <c r="E634">
        <v>135.9</v>
      </c>
      <c r="F634">
        <v>125.5</v>
      </c>
      <c r="G634">
        <v>136.69999999999999</v>
      </c>
      <c r="K634">
        <v>83.4</v>
      </c>
      <c r="O634">
        <v>146.5</v>
      </c>
      <c r="P634">
        <v>152.5</v>
      </c>
      <c r="Q634">
        <v>167.9</v>
      </c>
      <c r="R634">
        <v>132.9</v>
      </c>
      <c r="S634">
        <v>137.4</v>
      </c>
      <c r="T634">
        <v>138.4</v>
      </c>
      <c r="U634">
        <v>137</v>
      </c>
      <c r="CC634">
        <v>134.5</v>
      </c>
      <c r="CD634">
        <v>143.5</v>
      </c>
      <c r="CE634">
        <v>133.9</v>
      </c>
      <c r="CN634">
        <v>126.6</v>
      </c>
      <c r="CQ634">
        <v>121.4</v>
      </c>
      <c r="CU634">
        <v>134</v>
      </c>
      <c r="CV634">
        <v>146</v>
      </c>
      <c r="CW634">
        <v>133</v>
      </c>
      <c r="CX634">
        <v>131.4</v>
      </c>
      <c r="DF634">
        <v>124.6</v>
      </c>
      <c r="DG634">
        <v>125.3</v>
      </c>
      <c r="DI634">
        <v>120.8</v>
      </c>
      <c r="DJ634">
        <v>126.6</v>
      </c>
      <c r="DK634">
        <v>126.1</v>
      </c>
      <c r="DL634">
        <v>125.7</v>
      </c>
      <c r="DO634">
        <v>149.6</v>
      </c>
      <c r="DR634">
        <v>89.1</v>
      </c>
      <c r="DS634">
        <v>91.6</v>
      </c>
      <c r="DT634">
        <v>87.4</v>
      </c>
      <c r="DU634">
        <v>145.69999999999999</v>
      </c>
      <c r="DV634">
        <v>134.4</v>
      </c>
      <c r="DW634">
        <v>140.9</v>
      </c>
      <c r="DX634">
        <v>131.6</v>
      </c>
      <c r="DY634">
        <v>88.6</v>
      </c>
      <c r="DZ634">
        <v>136.80000000000001</v>
      </c>
      <c r="EA634">
        <v>106.4</v>
      </c>
      <c r="EB634">
        <v>98.2</v>
      </c>
      <c r="EC634">
        <v>108.2</v>
      </c>
      <c r="ED634">
        <v>102.4</v>
      </c>
      <c r="EE634">
        <v>93.7</v>
      </c>
      <c r="EF634">
        <v>198.1</v>
      </c>
      <c r="EG634">
        <v>107.6</v>
      </c>
      <c r="EH634">
        <v>107.6</v>
      </c>
      <c r="EI634">
        <v>109.5</v>
      </c>
      <c r="EY634">
        <v>125.4</v>
      </c>
      <c r="EZ634">
        <v>110.9</v>
      </c>
      <c r="FA634">
        <v>88.7</v>
      </c>
      <c r="FB634">
        <v>132.5</v>
      </c>
      <c r="FC634">
        <v>133.9</v>
      </c>
      <c r="FF634">
        <v>109</v>
      </c>
      <c r="FG634">
        <v>95.4</v>
      </c>
      <c r="FH634">
        <v>108.5</v>
      </c>
      <c r="FI634">
        <v>92.6</v>
      </c>
      <c r="FJ634">
        <v>138.80000000000001</v>
      </c>
      <c r="FM634">
        <v>176</v>
      </c>
      <c r="FN634">
        <v>100</v>
      </c>
    </row>
    <row r="635" spans="1:170" x14ac:dyDescent="0.25">
      <c r="A635" s="1">
        <v>36434</v>
      </c>
      <c r="E635">
        <v>135.4</v>
      </c>
      <c r="F635">
        <v>117.5</v>
      </c>
      <c r="G635">
        <v>136.80000000000001</v>
      </c>
      <c r="K635">
        <v>82.6</v>
      </c>
      <c r="O635">
        <v>146.9</v>
      </c>
      <c r="P635">
        <v>152.9</v>
      </c>
      <c r="Q635">
        <v>168.1</v>
      </c>
      <c r="R635">
        <v>133.6</v>
      </c>
      <c r="S635">
        <v>137.80000000000001</v>
      </c>
      <c r="T635">
        <v>138.6</v>
      </c>
      <c r="U635">
        <v>137.5</v>
      </c>
      <c r="CC635">
        <v>134.4</v>
      </c>
      <c r="CD635">
        <v>143.6</v>
      </c>
      <c r="CE635">
        <v>134</v>
      </c>
      <c r="CN635">
        <v>126.6</v>
      </c>
      <c r="CQ635">
        <v>121.4</v>
      </c>
      <c r="CU635">
        <v>133.80000000000001</v>
      </c>
      <c r="CV635">
        <v>146</v>
      </c>
      <c r="CW635">
        <v>132.9</v>
      </c>
      <c r="CX635">
        <v>131</v>
      </c>
      <c r="DF635">
        <v>124.9</v>
      </c>
      <c r="DG635">
        <v>125.9</v>
      </c>
      <c r="DI635">
        <v>121.3</v>
      </c>
      <c r="DJ635">
        <v>127.9</v>
      </c>
      <c r="DK635">
        <v>126.6</v>
      </c>
      <c r="DL635">
        <v>125.8</v>
      </c>
      <c r="DO635">
        <v>149.4</v>
      </c>
      <c r="DR635">
        <v>88.5</v>
      </c>
      <c r="DS635">
        <v>91.2</v>
      </c>
      <c r="DT635">
        <v>86.7</v>
      </c>
      <c r="DU635">
        <v>146.30000000000001</v>
      </c>
      <c r="DV635">
        <v>134.80000000000001</v>
      </c>
      <c r="DW635">
        <v>141.30000000000001</v>
      </c>
      <c r="DX635">
        <v>132.1</v>
      </c>
      <c r="DY635">
        <v>90</v>
      </c>
      <c r="DZ635">
        <v>137.1</v>
      </c>
      <c r="EA635">
        <v>103.8</v>
      </c>
      <c r="EB635">
        <v>98</v>
      </c>
      <c r="EC635">
        <v>104</v>
      </c>
      <c r="ED635">
        <v>101</v>
      </c>
      <c r="EE635">
        <v>92.4</v>
      </c>
      <c r="EF635">
        <v>200</v>
      </c>
      <c r="EG635">
        <v>99.8</v>
      </c>
      <c r="EH635">
        <v>99.6</v>
      </c>
      <c r="EI635">
        <v>101.6</v>
      </c>
      <c r="EY635">
        <v>125.6</v>
      </c>
      <c r="EZ635">
        <v>111.7</v>
      </c>
      <c r="FA635">
        <v>88.2</v>
      </c>
      <c r="FB635">
        <v>132.9</v>
      </c>
      <c r="FC635">
        <v>134.30000000000001</v>
      </c>
      <c r="FF635">
        <v>104.5</v>
      </c>
      <c r="FG635">
        <v>88.7</v>
      </c>
      <c r="FH635">
        <v>109.4</v>
      </c>
      <c r="FI635">
        <v>91.1</v>
      </c>
      <c r="FJ635">
        <v>142.5</v>
      </c>
      <c r="FM635">
        <v>178.2</v>
      </c>
      <c r="FN635">
        <v>100</v>
      </c>
    </row>
    <row r="636" spans="1:170" x14ac:dyDescent="0.25">
      <c r="A636" s="1">
        <v>36465</v>
      </c>
      <c r="E636">
        <v>135.4</v>
      </c>
      <c r="F636">
        <v>117.7</v>
      </c>
      <c r="G636">
        <v>136.9</v>
      </c>
      <c r="K636">
        <v>84.8</v>
      </c>
      <c r="O636">
        <v>146.9</v>
      </c>
      <c r="P636">
        <v>153</v>
      </c>
      <c r="Q636">
        <v>168.2</v>
      </c>
      <c r="R636">
        <v>133.5</v>
      </c>
      <c r="S636">
        <v>137.9</v>
      </c>
      <c r="T636">
        <v>138.6</v>
      </c>
      <c r="U636">
        <v>137.5</v>
      </c>
      <c r="CC636">
        <v>134.9</v>
      </c>
      <c r="CD636">
        <v>143.69999999999999</v>
      </c>
      <c r="CE636">
        <v>134.69999999999999</v>
      </c>
      <c r="CN636">
        <v>126.6</v>
      </c>
      <c r="CQ636">
        <v>121.4</v>
      </c>
      <c r="CU636">
        <v>134.4</v>
      </c>
      <c r="CV636">
        <v>146.1</v>
      </c>
      <c r="CW636">
        <v>133.80000000000001</v>
      </c>
      <c r="CX636">
        <v>132.4</v>
      </c>
      <c r="DF636">
        <v>125.4</v>
      </c>
      <c r="DG636">
        <v>126</v>
      </c>
      <c r="DI636">
        <v>120.9</v>
      </c>
      <c r="DJ636">
        <v>128</v>
      </c>
      <c r="DK636">
        <v>126.9</v>
      </c>
      <c r="DL636">
        <v>125.8</v>
      </c>
      <c r="DO636">
        <v>149.80000000000001</v>
      </c>
      <c r="DR636">
        <v>90.7</v>
      </c>
      <c r="DS636">
        <v>92.9</v>
      </c>
      <c r="DT636">
        <v>89.1</v>
      </c>
      <c r="DU636">
        <v>146.5</v>
      </c>
      <c r="DV636">
        <v>135</v>
      </c>
      <c r="DW636">
        <v>141.5</v>
      </c>
      <c r="DX636">
        <v>132.19999999999999</v>
      </c>
      <c r="DY636">
        <v>90.5</v>
      </c>
      <c r="DZ636">
        <v>137.19999999999999</v>
      </c>
      <c r="EA636">
        <v>109.7</v>
      </c>
      <c r="EB636">
        <v>100</v>
      </c>
      <c r="EC636">
        <v>112.3</v>
      </c>
      <c r="ED636">
        <v>105.6</v>
      </c>
      <c r="EE636">
        <v>96.7</v>
      </c>
      <c r="EF636">
        <v>201.3</v>
      </c>
      <c r="EG636">
        <v>112.6</v>
      </c>
      <c r="EH636">
        <v>112.3</v>
      </c>
      <c r="EI636">
        <v>114.6</v>
      </c>
      <c r="EY636">
        <v>126.2</v>
      </c>
      <c r="EZ636">
        <v>111.5</v>
      </c>
      <c r="FA636">
        <v>90.4</v>
      </c>
      <c r="FB636">
        <v>133.1</v>
      </c>
      <c r="FC636">
        <v>134.5</v>
      </c>
      <c r="FF636">
        <v>113.2</v>
      </c>
      <c r="FG636">
        <v>98.9</v>
      </c>
      <c r="FH636">
        <v>111.3</v>
      </c>
      <c r="FI636">
        <v>95.7</v>
      </c>
      <c r="FJ636">
        <v>144.4</v>
      </c>
      <c r="FM636">
        <v>178.2</v>
      </c>
      <c r="FN636">
        <v>100</v>
      </c>
    </row>
    <row r="637" spans="1:170" x14ac:dyDescent="0.25">
      <c r="A637" s="1">
        <v>36495</v>
      </c>
      <c r="E637">
        <v>135.80000000000001</v>
      </c>
      <c r="F637">
        <v>123.4</v>
      </c>
      <c r="G637">
        <v>136.69999999999999</v>
      </c>
      <c r="K637">
        <v>85.7</v>
      </c>
      <c r="O637">
        <v>147</v>
      </c>
      <c r="P637">
        <v>153</v>
      </c>
      <c r="Q637">
        <v>168.2</v>
      </c>
      <c r="R637">
        <v>133.6</v>
      </c>
      <c r="S637">
        <v>138</v>
      </c>
      <c r="T637">
        <v>138.69999999999999</v>
      </c>
      <c r="U637">
        <v>137.6</v>
      </c>
      <c r="CC637">
        <v>135.19999999999999</v>
      </c>
      <c r="CD637">
        <v>143.80000000000001</v>
      </c>
      <c r="CE637">
        <v>135</v>
      </c>
      <c r="CN637">
        <v>126.6</v>
      </c>
      <c r="CQ637">
        <v>121.4</v>
      </c>
      <c r="CU637">
        <v>134.80000000000001</v>
      </c>
      <c r="CV637">
        <v>146.19999999999999</v>
      </c>
      <c r="CW637">
        <v>134.30000000000001</v>
      </c>
      <c r="CX637">
        <v>132.9</v>
      </c>
      <c r="DF637">
        <v>125.8</v>
      </c>
      <c r="DG637">
        <v>126.1</v>
      </c>
      <c r="DI637">
        <v>118.7</v>
      </c>
      <c r="DJ637">
        <v>128.30000000000001</v>
      </c>
      <c r="DK637">
        <v>127.4</v>
      </c>
      <c r="DL637">
        <v>125.8</v>
      </c>
      <c r="DO637">
        <v>150.19999999999999</v>
      </c>
      <c r="DR637">
        <v>92.3</v>
      </c>
      <c r="DS637">
        <v>93.3</v>
      </c>
      <c r="DT637">
        <v>91.5</v>
      </c>
      <c r="DU637">
        <v>146.5</v>
      </c>
      <c r="DV637">
        <v>135.1</v>
      </c>
      <c r="DW637">
        <v>141.6</v>
      </c>
      <c r="DX637">
        <v>132.30000000000001</v>
      </c>
      <c r="DY637">
        <v>90</v>
      </c>
      <c r="DZ637">
        <v>137.4</v>
      </c>
      <c r="EA637">
        <v>104.4</v>
      </c>
      <c r="EB637">
        <v>98.5</v>
      </c>
      <c r="EC637">
        <v>104.7</v>
      </c>
      <c r="ED637">
        <v>109.8</v>
      </c>
      <c r="EE637">
        <v>100.6</v>
      </c>
      <c r="EF637">
        <v>202</v>
      </c>
      <c r="EG637">
        <v>89.5</v>
      </c>
      <c r="EH637">
        <v>89.2</v>
      </c>
      <c r="EI637">
        <v>91.1</v>
      </c>
      <c r="EY637">
        <v>126.7</v>
      </c>
      <c r="EZ637">
        <v>109.9</v>
      </c>
      <c r="FA637">
        <v>92</v>
      </c>
      <c r="FB637">
        <v>133.19999999999999</v>
      </c>
      <c r="FC637">
        <v>134.69999999999999</v>
      </c>
      <c r="FF637">
        <v>105.3</v>
      </c>
      <c r="FG637">
        <v>87.9</v>
      </c>
      <c r="FH637">
        <v>111.1</v>
      </c>
      <c r="FI637">
        <v>99.7</v>
      </c>
      <c r="FJ637">
        <v>147.6</v>
      </c>
      <c r="FM637">
        <v>180</v>
      </c>
      <c r="FN637">
        <v>100</v>
      </c>
    </row>
    <row r="638" spans="1:170" x14ac:dyDescent="0.25">
      <c r="A638" s="1">
        <v>36526</v>
      </c>
      <c r="E638">
        <v>135.5</v>
      </c>
      <c r="F638">
        <v>116.7</v>
      </c>
      <c r="G638">
        <v>137</v>
      </c>
      <c r="K638">
        <v>86.4</v>
      </c>
      <c r="O638">
        <v>146.80000000000001</v>
      </c>
      <c r="P638">
        <v>152.5</v>
      </c>
      <c r="Q638">
        <v>167.3</v>
      </c>
      <c r="R638">
        <v>133.5</v>
      </c>
      <c r="S638">
        <v>138.19999999999999</v>
      </c>
      <c r="T638">
        <v>139</v>
      </c>
      <c r="U638">
        <v>137.80000000000001</v>
      </c>
      <c r="CC638">
        <v>135.19999999999999</v>
      </c>
      <c r="CD638">
        <v>143.6</v>
      </c>
      <c r="CE638">
        <v>135</v>
      </c>
      <c r="CN638">
        <v>126.6</v>
      </c>
      <c r="CQ638">
        <v>121.4</v>
      </c>
      <c r="CU638">
        <v>134.69999999999999</v>
      </c>
      <c r="CV638">
        <v>145.80000000000001</v>
      </c>
      <c r="CW638">
        <v>134.19999999999999</v>
      </c>
      <c r="CX638">
        <v>132.9</v>
      </c>
      <c r="DF638">
        <v>126.4</v>
      </c>
      <c r="DG638">
        <v>126.5</v>
      </c>
      <c r="DI638">
        <v>118.4</v>
      </c>
      <c r="DJ638">
        <v>128.69999999999999</v>
      </c>
      <c r="DK638">
        <v>128.80000000000001</v>
      </c>
      <c r="DL638">
        <v>125.9</v>
      </c>
      <c r="DO638">
        <v>150.69999999999999</v>
      </c>
      <c r="DR638">
        <v>93.8</v>
      </c>
      <c r="DS638">
        <v>94.4</v>
      </c>
      <c r="DT638">
        <v>93.2</v>
      </c>
      <c r="DU638">
        <v>147.19999999999999</v>
      </c>
      <c r="DV638">
        <v>135.19999999999999</v>
      </c>
      <c r="DW638">
        <v>141.9</v>
      </c>
      <c r="DX638">
        <v>132.4</v>
      </c>
      <c r="DY638">
        <v>90.2</v>
      </c>
      <c r="DZ638">
        <v>137.4</v>
      </c>
      <c r="EA638">
        <v>106.8</v>
      </c>
      <c r="EB638">
        <v>98.6</v>
      </c>
      <c r="EC638">
        <v>108.5</v>
      </c>
      <c r="ED638">
        <v>111.8</v>
      </c>
      <c r="EE638">
        <v>102.5</v>
      </c>
      <c r="EF638">
        <v>203.8</v>
      </c>
      <c r="EG638">
        <v>95.5</v>
      </c>
      <c r="EH638">
        <v>94.6</v>
      </c>
      <c r="EI638">
        <v>97.2</v>
      </c>
      <c r="EY638">
        <v>127.3</v>
      </c>
      <c r="EZ638">
        <v>109.7</v>
      </c>
      <c r="FA638">
        <v>93.5</v>
      </c>
      <c r="FB638">
        <v>133.6</v>
      </c>
      <c r="FC638">
        <v>135.1</v>
      </c>
      <c r="FF638">
        <v>109.1</v>
      </c>
      <c r="FG638">
        <v>92</v>
      </c>
      <c r="FH638">
        <v>111.9</v>
      </c>
      <c r="FI638">
        <v>101.4</v>
      </c>
      <c r="FJ638">
        <v>150.5</v>
      </c>
      <c r="FM638">
        <v>198.4</v>
      </c>
      <c r="FN638">
        <v>151</v>
      </c>
    </row>
    <row r="639" spans="1:170" x14ac:dyDescent="0.25">
      <c r="A639" s="1">
        <v>36557</v>
      </c>
      <c r="E639">
        <v>136.4</v>
      </c>
      <c r="F639">
        <v>123.6</v>
      </c>
      <c r="G639">
        <v>137.4</v>
      </c>
      <c r="K639">
        <v>90.3</v>
      </c>
      <c r="O639">
        <v>147.30000000000001</v>
      </c>
      <c r="P639">
        <v>153.30000000000001</v>
      </c>
      <c r="Q639">
        <v>168.9</v>
      </c>
      <c r="R639">
        <v>133.5</v>
      </c>
      <c r="S639">
        <v>138.30000000000001</v>
      </c>
      <c r="T639">
        <v>139.1</v>
      </c>
      <c r="U639">
        <v>137.9</v>
      </c>
      <c r="CC639">
        <v>136.6</v>
      </c>
      <c r="CD639">
        <v>144.19999999999999</v>
      </c>
      <c r="CE639">
        <v>136.5</v>
      </c>
      <c r="CN639">
        <v>126.6</v>
      </c>
      <c r="CQ639">
        <v>121.4</v>
      </c>
      <c r="CU639">
        <v>136.5</v>
      </c>
      <c r="CV639">
        <v>146.69999999999999</v>
      </c>
      <c r="CW639">
        <v>136.4</v>
      </c>
      <c r="CX639">
        <v>136</v>
      </c>
      <c r="DF639">
        <v>127.5</v>
      </c>
      <c r="DG639">
        <v>127</v>
      </c>
      <c r="DI639">
        <v>118.5</v>
      </c>
      <c r="DJ639">
        <v>129.69999999999999</v>
      </c>
      <c r="DK639">
        <v>129.69999999999999</v>
      </c>
      <c r="DL639">
        <v>125.9</v>
      </c>
      <c r="DO639">
        <v>150.9</v>
      </c>
      <c r="DR639">
        <v>97.7</v>
      </c>
      <c r="DS639">
        <v>96.5</v>
      </c>
      <c r="DT639">
        <v>98</v>
      </c>
      <c r="DU639">
        <v>147.19999999999999</v>
      </c>
      <c r="DV639">
        <v>135.6</v>
      </c>
      <c r="DW639">
        <v>142</v>
      </c>
      <c r="DX639">
        <v>132.80000000000001</v>
      </c>
      <c r="DY639">
        <v>92.9</v>
      </c>
      <c r="DZ639">
        <v>137.69999999999999</v>
      </c>
      <c r="EA639">
        <v>111</v>
      </c>
      <c r="EB639">
        <v>99.3</v>
      </c>
      <c r="EC639">
        <v>115</v>
      </c>
      <c r="ED639">
        <v>119.4</v>
      </c>
      <c r="EE639">
        <v>109.8</v>
      </c>
      <c r="EF639">
        <v>204.8</v>
      </c>
      <c r="EG639">
        <v>99.9</v>
      </c>
      <c r="EH639">
        <v>99.7</v>
      </c>
      <c r="EI639">
        <v>101.6</v>
      </c>
      <c r="EY639">
        <v>128.4</v>
      </c>
      <c r="EZ639">
        <v>110.6</v>
      </c>
      <c r="FA639">
        <v>97.3</v>
      </c>
      <c r="FB639">
        <v>134</v>
      </c>
      <c r="FC639">
        <v>135.5</v>
      </c>
      <c r="FF639">
        <v>115.8</v>
      </c>
      <c r="FG639">
        <v>100.2</v>
      </c>
      <c r="FH639">
        <v>112.7</v>
      </c>
      <c r="FI639">
        <v>108.9</v>
      </c>
      <c r="FJ639">
        <v>151.30000000000001</v>
      </c>
      <c r="FM639">
        <v>197.8</v>
      </c>
      <c r="FN639">
        <v>150.69999999999999</v>
      </c>
    </row>
    <row r="640" spans="1:170" x14ac:dyDescent="0.25">
      <c r="A640" s="1">
        <v>36586</v>
      </c>
      <c r="E640">
        <v>136.4</v>
      </c>
      <c r="F640">
        <v>119.2</v>
      </c>
      <c r="G640">
        <v>137.80000000000001</v>
      </c>
      <c r="K640">
        <v>93.1</v>
      </c>
      <c r="O640">
        <v>147.4</v>
      </c>
      <c r="P640">
        <v>153.5</v>
      </c>
      <c r="Q640">
        <v>169.1</v>
      </c>
      <c r="R640">
        <v>133.6</v>
      </c>
      <c r="S640">
        <v>138.4</v>
      </c>
      <c r="T640">
        <v>139.1</v>
      </c>
      <c r="U640">
        <v>138.1</v>
      </c>
      <c r="CC640">
        <v>137.30000000000001</v>
      </c>
      <c r="CD640">
        <v>144.30000000000001</v>
      </c>
      <c r="CE640">
        <v>137.5</v>
      </c>
      <c r="CN640">
        <v>126.6</v>
      </c>
      <c r="CQ640">
        <v>121.4</v>
      </c>
      <c r="CU640">
        <v>137.4</v>
      </c>
      <c r="CV640">
        <v>146.80000000000001</v>
      </c>
      <c r="CW640">
        <v>137.69999999999999</v>
      </c>
      <c r="CX640">
        <v>137.69999999999999</v>
      </c>
      <c r="DF640">
        <v>128.4</v>
      </c>
      <c r="DG640">
        <v>127.6</v>
      </c>
      <c r="DI640">
        <v>119</v>
      </c>
      <c r="DJ640">
        <v>131.19999999999999</v>
      </c>
      <c r="DK640">
        <v>129.69999999999999</v>
      </c>
      <c r="DL640">
        <v>125.9</v>
      </c>
      <c r="DO640">
        <v>151.30000000000001</v>
      </c>
      <c r="DR640">
        <v>100.1</v>
      </c>
      <c r="DS640">
        <v>98.2</v>
      </c>
      <c r="DT640">
        <v>100.8</v>
      </c>
      <c r="DU640">
        <v>148</v>
      </c>
      <c r="DV640">
        <v>136</v>
      </c>
      <c r="DW640">
        <v>142.30000000000001</v>
      </c>
      <c r="DX640">
        <v>133.30000000000001</v>
      </c>
      <c r="DY640">
        <v>94.8</v>
      </c>
      <c r="DZ640">
        <v>138</v>
      </c>
      <c r="EA640">
        <v>113.2</v>
      </c>
      <c r="EB640">
        <v>102.3</v>
      </c>
      <c r="EC640">
        <v>116.6</v>
      </c>
      <c r="ED640">
        <v>121.4</v>
      </c>
      <c r="EE640">
        <v>111.7</v>
      </c>
      <c r="EF640">
        <v>202.9</v>
      </c>
      <c r="EG640">
        <v>100.8</v>
      </c>
      <c r="EH640">
        <v>100.1</v>
      </c>
      <c r="EI640">
        <v>102.7</v>
      </c>
      <c r="EY640">
        <v>129.30000000000001</v>
      </c>
      <c r="EZ640">
        <v>111.6</v>
      </c>
      <c r="FA640">
        <v>99.7</v>
      </c>
      <c r="FB640">
        <v>134.5</v>
      </c>
      <c r="FC640">
        <v>136</v>
      </c>
      <c r="FF640">
        <v>117.3</v>
      </c>
      <c r="FG640">
        <v>102.5</v>
      </c>
      <c r="FH640">
        <v>114.6</v>
      </c>
      <c r="FI640">
        <v>110.7</v>
      </c>
      <c r="FJ640">
        <v>150.5</v>
      </c>
      <c r="FM640">
        <v>201.2</v>
      </c>
      <c r="FN640">
        <v>153.5</v>
      </c>
    </row>
    <row r="641" spans="1:170" x14ac:dyDescent="0.25">
      <c r="A641" s="1">
        <v>36617</v>
      </c>
      <c r="E641">
        <v>137.5</v>
      </c>
      <c r="F641">
        <v>127.2</v>
      </c>
      <c r="G641">
        <v>138.4</v>
      </c>
      <c r="K641">
        <v>90.3</v>
      </c>
      <c r="O641">
        <v>147.4</v>
      </c>
      <c r="P641">
        <v>153.4</v>
      </c>
      <c r="Q641">
        <v>168.8</v>
      </c>
      <c r="R641">
        <v>133.69999999999999</v>
      </c>
      <c r="S641">
        <v>138.5</v>
      </c>
      <c r="T641">
        <v>139.1</v>
      </c>
      <c r="U641">
        <v>138.1</v>
      </c>
      <c r="CC641">
        <v>136.9</v>
      </c>
      <c r="CD641">
        <v>144.6</v>
      </c>
      <c r="CE641">
        <v>136.6</v>
      </c>
      <c r="CN641">
        <v>126.6</v>
      </c>
      <c r="CQ641">
        <v>121.4</v>
      </c>
      <c r="CU641">
        <v>136.9</v>
      </c>
      <c r="CV641">
        <v>147.19999999999999</v>
      </c>
      <c r="CW641">
        <v>136.4</v>
      </c>
      <c r="CX641">
        <v>135.9</v>
      </c>
      <c r="DF641">
        <v>128.30000000000001</v>
      </c>
      <c r="DG641">
        <v>128.1</v>
      </c>
      <c r="DI641">
        <v>120</v>
      </c>
      <c r="DJ641">
        <v>132.19999999999999</v>
      </c>
      <c r="DK641">
        <v>129.80000000000001</v>
      </c>
      <c r="DL641">
        <v>126.1</v>
      </c>
      <c r="DO641">
        <v>151.30000000000001</v>
      </c>
      <c r="DR641">
        <v>97.7</v>
      </c>
      <c r="DS641">
        <v>97.3</v>
      </c>
      <c r="DT641">
        <v>97.6</v>
      </c>
      <c r="DU641">
        <v>151.5</v>
      </c>
      <c r="DV641">
        <v>136.4</v>
      </c>
      <c r="DW641">
        <v>142.69999999999999</v>
      </c>
      <c r="DX641">
        <v>133.6</v>
      </c>
      <c r="DY641">
        <v>94.9</v>
      </c>
      <c r="DZ641">
        <v>138.4</v>
      </c>
      <c r="EA641">
        <v>111.3</v>
      </c>
      <c r="EB641">
        <v>103.6</v>
      </c>
      <c r="EC641">
        <v>112.6</v>
      </c>
      <c r="ED641">
        <v>109.3</v>
      </c>
      <c r="EE641">
        <v>100.3</v>
      </c>
      <c r="EF641">
        <v>201.5</v>
      </c>
      <c r="EG641">
        <v>108.2</v>
      </c>
      <c r="EH641">
        <v>106.5</v>
      </c>
      <c r="EI641">
        <v>110.2</v>
      </c>
      <c r="EY641">
        <v>129.19999999999999</v>
      </c>
      <c r="EZ641">
        <v>112.3</v>
      </c>
      <c r="FA641">
        <v>97.5</v>
      </c>
      <c r="FB641">
        <v>135</v>
      </c>
      <c r="FC641">
        <v>136.5</v>
      </c>
      <c r="FF641">
        <v>113.6</v>
      </c>
      <c r="FG641">
        <v>97.9</v>
      </c>
      <c r="FH641">
        <v>115.2</v>
      </c>
      <c r="FI641">
        <v>99.5</v>
      </c>
      <c r="FJ641">
        <v>148.80000000000001</v>
      </c>
      <c r="FM641">
        <v>205.1</v>
      </c>
      <c r="FN641">
        <v>153.4</v>
      </c>
    </row>
    <row r="642" spans="1:170" x14ac:dyDescent="0.25">
      <c r="A642" s="1">
        <v>36647</v>
      </c>
      <c r="E642">
        <v>138</v>
      </c>
      <c r="F642">
        <v>126</v>
      </c>
      <c r="G642">
        <v>138.9</v>
      </c>
      <c r="K642">
        <v>89.3</v>
      </c>
      <c r="O642">
        <v>147.80000000000001</v>
      </c>
      <c r="P642">
        <v>153.80000000000001</v>
      </c>
      <c r="Q642">
        <v>169.3</v>
      </c>
      <c r="R642">
        <v>134.1</v>
      </c>
      <c r="S642">
        <v>138.80000000000001</v>
      </c>
      <c r="T642">
        <v>139.30000000000001</v>
      </c>
      <c r="U642">
        <v>138.5</v>
      </c>
      <c r="CC642">
        <v>137</v>
      </c>
      <c r="CD642">
        <v>145</v>
      </c>
      <c r="CE642">
        <v>136.6</v>
      </c>
      <c r="CN642">
        <v>126.6</v>
      </c>
      <c r="CQ642">
        <v>121.4</v>
      </c>
      <c r="CU642">
        <v>136.9</v>
      </c>
      <c r="CV642">
        <v>147.6</v>
      </c>
      <c r="CW642">
        <v>136.30000000000001</v>
      </c>
      <c r="CX642">
        <v>135.6</v>
      </c>
      <c r="DF642">
        <v>128.19999999999999</v>
      </c>
      <c r="DG642">
        <v>128.4</v>
      </c>
      <c r="DI642">
        <v>120.5</v>
      </c>
      <c r="DJ642">
        <v>133.19999999999999</v>
      </c>
      <c r="DK642">
        <v>129.4</v>
      </c>
      <c r="DL642">
        <v>126</v>
      </c>
      <c r="DO642">
        <v>150.69999999999999</v>
      </c>
      <c r="DR642">
        <v>96.2</v>
      </c>
      <c r="DS642">
        <v>96.4</v>
      </c>
      <c r="DT642">
        <v>95.7</v>
      </c>
      <c r="DU642">
        <v>152.69999999999999</v>
      </c>
      <c r="DV642">
        <v>136.69999999999999</v>
      </c>
      <c r="DW642">
        <v>142.9</v>
      </c>
      <c r="DX642">
        <v>134</v>
      </c>
      <c r="DY642">
        <v>97.5</v>
      </c>
      <c r="DZ642">
        <v>138.4</v>
      </c>
      <c r="EA642">
        <v>115.1</v>
      </c>
      <c r="EB642">
        <v>103.5</v>
      </c>
      <c r="EC642">
        <v>119</v>
      </c>
      <c r="ED642">
        <v>115.5</v>
      </c>
      <c r="EE642">
        <v>106.2</v>
      </c>
      <c r="EF642">
        <v>197.9</v>
      </c>
      <c r="EG642">
        <v>114.3</v>
      </c>
      <c r="EH642">
        <v>112.9</v>
      </c>
      <c r="EI642">
        <v>116.5</v>
      </c>
      <c r="EY642">
        <v>129</v>
      </c>
      <c r="EZ642">
        <v>113.5</v>
      </c>
      <c r="FA642">
        <v>95.9</v>
      </c>
      <c r="FB642">
        <v>135.19999999999999</v>
      </c>
      <c r="FC642">
        <v>136.6</v>
      </c>
      <c r="FF642">
        <v>120.1</v>
      </c>
      <c r="FG642">
        <v>106.5</v>
      </c>
      <c r="FH642">
        <v>114.8</v>
      </c>
      <c r="FI642">
        <v>105.4</v>
      </c>
      <c r="FJ642">
        <v>147.80000000000001</v>
      </c>
      <c r="FM642">
        <v>206</v>
      </c>
      <c r="FN642">
        <v>159.6</v>
      </c>
    </row>
    <row r="643" spans="1:170" x14ac:dyDescent="0.25">
      <c r="A643" s="1">
        <v>36678</v>
      </c>
      <c r="E643">
        <v>137.4</v>
      </c>
      <c r="F643">
        <v>118.9</v>
      </c>
      <c r="G643">
        <v>138.9</v>
      </c>
      <c r="K643">
        <v>94.8</v>
      </c>
      <c r="O643">
        <v>147.80000000000001</v>
      </c>
      <c r="P643">
        <v>153.9</v>
      </c>
      <c r="Q643">
        <v>169.4</v>
      </c>
      <c r="R643">
        <v>134.1</v>
      </c>
      <c r="S643">
        <v>138.80000000000001</v>
      </c>
      <c r="T643">
        <v>139.5</v>
      </c>
      <c r="U643">
        <v>138.5</v>
      </c>
      <c r="CC643">
        <v>138.1</v>
      </c>
      <c r="CD643">
        <v>144.9</v>
      </c>
      <c r="CE643">
        <v>138.30000000000001</v>
      </c>
      <c r="CN643">
        <v>126.6</v>
      </c>
      <c r="CQ643">
        <v>121.4</v>
      </c>
      <c r="CU643">
        <v>138.4</v>
      </c>
      <c r="CV643">
        <v>147.4</v>
      </c>
      <c r="CW643">
        <v>138.6</v>
      </c>
      <c r="CX643">
        <v>138.9</v>
      </c>
      <c r="DF643">
        <v>129.30000000000001</v>
      </c>
      <c r="DG643">
        <v>128.5</v>
      </c>
      <c r="DI643">
        <v>120.2</v>
      </c>
      <c r="DJ643">
        <v>133.6</v>
      </c>
      <c r="DK643">
        <v>129.19999999999999</v>
      </c>
      <c r="DL643">
        <v>126.2</v>
      </c>
      <c r="DO643">
        <v>151</v>
      </c>
      <c r="DR643">
        <v>101</v>
      </c>
      <c r="DS643">
        <v>100.2</v>
      </c>
      <c r="DT643">
        <v>101.1</v>
      </c>
      <c r="DU643">
        <v>153.19999999999999</v>
      </c>
      <c r="DV643">
        <v>137.1</v>
      </c>
      <c r="DW643">
        <v>143.4</v>
      </c>
      <c r="DX643">
        <v>134.30000000000001</v>
      </c>
      <c r="DY643">
        <v>97.3</v>
      </c>
      <c r="DZ643">
        <v>138.80000000000001</v>
      </c>
      <c r="EA643">
        <v>124.8</v>
      </c>
      <c r="EB643">
        <v>100.6</v>
      </c>
      <c r="EC643">
        <v>136.9</v>
      </c>
      <c r="ED643">
        <v>121</v>
      </c>
      <c r="EE643">
        <v>111.4</v>
      </c>
      <c r="EF643">
        <v>195.6</v>
      </c>
      <c r="EG643">
        <v>147.80000000000001</v>
      </c>
      <c r="EH643">
        <v>147.69999999999999</v>
      </c>
      <c r="EI643">
        <v>150.5</v>
      </c>
      <c r="EY643">
        <v>130.19999999999999</v>
      </c>
      <c r="EZ643">
        <v>113.2</v>
      </c>
      <c r="FA643">
        <v>100.7</v>
      </c>
      <c r="FB643">
        <v>135.4</v>
      </c>
      <c r="FC643">
        <v>136.9</v>
      </c>
      <c r="FF643">
        <v>138.80000000000001</v>
      </c>
      <c r="FG643">
        <v>130.6</v>
      </c>
      <c r="FH643">
        <v>112</v>
      </c>
      <c r="FI643">
        <v>111</v>
      </c>
      <c r="FJ643">
        <v>145.1</v>
      </c>
      <c r="FM643">
        <v>207.2</v>
      </c>
      <c r="FN643">
        <v>161</v>
      </c>
    </row>
    <row r="644" spans="1:170" x14ac:dyDescent="0.25">
      <c r="A644" s="1">
        <v>36708</v>
      </c>
      <c r="E644">
        <v>137.19999999999999</v>
      </c>
      <c r="F644">
        <v>119.1</v>
      </c>
      <c r="G644">
        <v>138.6</v>
      </c>
      <c r="K644">
        <v>94.6</v>
      </c>
      <c r="O644">
        <v>148.1</v>
      </c>
      <c r="P644">
        <v>154.1</v>
      </c>
      <c r="Q644">
        <v>169.7</v>
      </c>
      <c r="R644">
        <v>134.19999999999999</v>
      </c>
      <c r="S644">
        <v>139</v>
      </c>
      <c r="T644">
        <v>139.6</v>
      </c>
      <c r="U644">
        <v>138.80000000000001</v>
      </c>
      <c r="CC644">
        <v>138.19999999999999</v>
      </c>
      <c r="CD644">
        <v>145</v>
      </c>
      <c r="CE644">
        <v>138.4</v>
      </c>
      <c r="CN644">
        <v>126.6</v>
      </c>
      <c r="CQ644">
        <v>121.4</v>
      </c>
      <c r="CU644">
        <v>138.30000000000001</v>
      </c>
      <c r="CV644">
        <v>147.4</v>
      </c>
      <c r="CW644">
        <v>138.69999999999999</v>
      </c>
      <c r="CX644">
        <v>138.9</v>
      </c>
      <c r="DF644">
        <v>129.6</v>
      </c>
      <c r="DG644">
        <v>128.80000000000001</v>
      </c>
      <c r="DI644">
        <v>119.7</v>
      </c>
      <c r="DJ644">
        <v>134.4</v>
      </c>
      <c r="DK644">
        <v>129.19999999999999</v>
      </c>
      <c r="DL644">
        <v>126.4</v>
      </c>
      <c r="DO644">
        <v>150.6</v>
      </c>
      <c r="DR644">
        <v>102.2</v>
      </c>
      <c r="DS644">
        <v>101.4</v>
      </c>
      <c r="DT644">
        <v>102.2</v>
      </c>
      <c r="DU644">
        <v>153.30000000000001</v>
      </c>
      <c r="DV644">
        <v>137.4</v>
      </c>
      <c r="DW644">
        <v>144</v>
      </c>
      <c r="DX644">
        <v>134.5</v>
      </c>
      <c r="DY644">
        <v>95.2</v>
      </c>
      <c r="DZ644">
        <v>139.30000000000001</v>
      </c>
      <c r="EA644">
        <v>122.1</v>
      </c>
      <c r="EB644">
        <v>98.4</v>
      </c>
      <c r="EC644">
        <v>134</v>
      </c>
      <c r="ED644">
        <v>115.7</v>
      </c>
      <c r="EE644">
        <v>106.5</v>
      </c>
      <c r="EF644">
        <v>192.4</v>
      </c>
      <c r="EG644">
        <v>148.30000000000001</v>
      </c>
      <c r="EH644">
        <v>148</v>
      </c>
      <c r="EI644">
        <v>150.9</v>
      </c>
      <c r="EY644">
        <v>130.6</v>
      </c>
      <c r="EZ644">
        <v>112.2</v>
      </c>
      <c r="FA644">
        <v>101.9</v>
      </c>
      <c r="FB644">
        <v>135.6</v>
      </c>
      <c r="FC644">
        <v>137.1</v>
      </c>
      <c r="FF644">
        <v>135.9</v>
      </c>
      <c r="FG644">
        <v>127.6</v>
      </c>
      <c r="FH644">
        <v>109.7</v>
      </c>
      <c r="FI644">
        <v>106</v>
      </c>
      <c r="FJ644">
        <v>142.80000000000001</v>
      </c>
      <c r="FM644">
        <v>208</v>
      </c>
      <c r="FN644">
        <v>162.4</v>
      </c>
    </row>
    <row r="645" spans="1:170" x14ac:dyDescent="0.25">
      <c r="A645" s="1">
        <v>36739</v>
      </c>
      <c r="E645">
        <v>136.6</v>
      </c>
      <c r="F645">
        <v>119.7</v>
      </c>
      <c r="G645">
        <v>138</v>
      </c>
      <c r="K645">
        <v>93.6</v>
      </c>
      <c r="O645">
        <v>148.19999999999999</v>
      </c>
      <c r="P645">
        <v>154.30000000000001</v>
      </c>
      <c r="Q645">
        <v>170.4</v>
      </c>
      <c r="R645">
        <v>133.9</v>
      </c>
      <c r="S645">
        <v>139</v>
      </c>
      <c r="T645">
        <v>139.69999999999999</v>
      </c>
      <c r="U645">
        <v>138.69999999999999</v>
      </c>
      <c r="CC645">
        <v>137.9</v>
      </c>
      <c r="CD645">
        <v>144.9</v>
      </c>
      <c r="CE645">
        <v>138.19999999999999</v>
      </c>
      <c r="CN645">
        <v>126.6</v>
      </c>
      <c r="CQ645">
        <v>121.4</v>
      </c>
      <c r="CU645">
        <v>138</v>
      </c>
      <c r="CV645">
        <v>147.4</v>
      </c>
      <c r="CW645">
        <v>138.4</v>
      </c>
      <c r="CX645">
        <v>138.6</v>
      </c>
      <c r="DF645">
        <v>129.30000000000001</v>
      </c>
      <c r="DG645">
        <v>128.5</v>
      </c>
      <c r="DI645">
        <v>118.4</v>
      </c>
      <c r="DJ645">
        <v>134</v>
      </c>
      <c r="DK645">
        <v>128.80000000000001</v>
      </c>
      <c r="DL645">
        <v>126.4</v>
      </c>
      <c r="DO645">
        <v>150.30000000000001</v>
      </c>
      <c r="DR645">
        <v>101.7</v>
      </c>
      <c r="DS645">
        <v>101.2</v>
      </c>
      <c r="DT645">
        <v>101.7</v>
      </c>
      <c r="DU645">
        <v>153</v>
      </c>
      <c r="DV645">
        <v>137</v>
      </c>
      <c r="DW645">
        <v>144</v>
      </c>
      <c r="DX645">
        <v>134</v>
      </c>
      <c r="DY645">
        <v>90.8</v>
      </c>
      <c r="DZ645">
        <v>139.30000000000001</v>
      </c>
      <c r="EA645">
        <v>117.6</v>
      </c>
      <c r="EB645">
        <v>94</v>
      </c>
      <c r="EC645">
        <v>129.5</v>
      </c>
      <c r="ED645">
        <v>119</v>
      </c>
      <c r="EE645">
        <v>109.8</v>
      </c>
      <c r="EF645">
        <v>185.3</v>
      </c>
      <c r="EG645">
        <v>133.6</v>
      </c>
      <c r="EH645">
        <v>133.9</v>
      </c>
      <c r="EI645">
        <v>136</v>
      </c>
      <c r="EY645">
        <v>130.4</v>
      </c>
      <c r="EZ645">
        <v>109.9</v>
      </c>
      <c r="FA645">
        <v>101.5</v>
      </c>
      <c r="FB645">
        <v>135.30000000000001</v>
      </c>
      <c r="FC645">
        <v>136.9</v>
      </c>
      <c r="FF645">
        <v>131</v>
      </c>
      <c r="FG645">
        <v>122.4</v>
      </c>
      <c r="FH645">
        <v>106.1</v>
      </c>
      <c r="FI645">
        <v>108.9</v>
      </c>
      <c r="FJ645">
        <v>141.19999999999999</v>
      </c>
      <c r="FM645">
        <v>207.2</v>
      </c>
      <c r="FN645">
        <v>164.9</v>
      </c>
    </row>
    <row r="646" spans="1:170" x14ac:dyDescent="0.25">
      <c r="A646" s="1">
        <v>36770</v>
      </c>
      <c r="E646">
        <v>137</v>
      </c>
      <c r="F646">
        <v>125.9</v>
      </c>
      <c r="G646">
        <v>137.80000000000001</v>
      </c>
      <c r="K646">
        <v>97.3</v>
      </c>
      <c r="O646">
        <v>148.6</v>
      </c>
      <c r="P646">
        <v>154.80000000000001</v>
      </c>
      <c r="Q646">
        <v>171</v>
      </c>
      <c r="R646">
        <v>134.19999999999999</v>
      </c>
      <c r="S646">
        <v>139.30000000000001</v>
      </c>
      <c r="T646">
        <v>139.69999999999999</v>
      </c>
      <c r="U646">
        <v>139.1</v>
      </c>
      <c r="CC646">
        <v>139</v>
      </c>
      <c r="CD646">
        <v>145.30000000000001</v>
      </c>
      <c r="CE646">
        <v>139.5</v>
      </c>
      <c r="CN646">
        <v>126.6</v>
      </c>
      <c r="CQ646">
        <v>121.4</v>
      </c>
      <c r="CU646">
        <v>139.4</v>
      </c>
      <c r="CV646">
        <v>147.80000000000001</v>
      </c>
      <c r="CW646">
        <v>140.19999999999999</v>
      </c>
      <c r="CX646">
        <v>141.1</v>
      </c>
      <c r="DF646">
        <v>130.30000000000001</v>
      </c>
      <c r="DG646">
        <v>128.5</v>
      </c>
      <c r="DI646">
        <v>118.1</v>
      </c>
      <c r="DJ646">
        <v>133.69999999999999</v>
      </c>
      <c r="DK646">
        <v>129.19999999999999</v>
      </c>
      <c r="DL646">
        <v>126.5</v>
      </c>
      <c r="DO646">
        <v>150.30000000000001</v>
      </c>
      <c r="DR646">
        <v>106.6</v>
      </c>
      <c r="DS646">
        <v>103.9</v>
      </c>
      <c r="DT646">
        <v>107.7</v>
      </c>
      <c r="DU646">
        <v>153.30000000000001</v>
      </c>
      <c r="DV646">
        <v>137.4</v>
      </c>
      <c r="DW646">
        <v>144.30000000000001</v>
      </c>
      <c r="DX646">
        <v>134.5</v>
      </c>
      <c r="DY646">
        <v>93.2</v>
      </c>
      <c r="DZ646">
        <v>139.5</v>
      </c>
      <c r="EA646">
        <v>125.6</v>
      </c>
      <c r="EB646">
        <v>96.6</v>
      </c>
      <c r="EC646">
        <v>141</v>
      </c>
      <c r="ED646">
        <v>125</v>
      </c>
      <c r="EE646">
        <v>115.4</v>
      </c>
      <c r="EF646">
        <v>185.4</v>
      </c>
      <c r="EG646">
        <v>151.69999999999999</v>
      </c>
      <c r="EH646">
        <v>152.4</v>
      </c>
      <c r="EI646">
        <v>154.4</v>
      </c>
      <c r="EY646">
        <v>131.4</v>
      </c>
      <c r="EZ646">
        <v>110.5</v>
      </c>
      <c r="FA646">
        <v>106.2</v>
      </c>
      <c r="FB646">
        <v>135.4</v>
      </c>
      <c r="FC646">
        <v>137</v>
      </c>
      <c r="FF646">
        <v>142.69999999999999</v>
      </c>
      <c r="FG646">
        <v>136.69999999999999</v>
      </c>
      <c r="FH646">
        <v>108.5</v>
      </c>
      <c r="FI646">
        <v>114.5</v>
      </c>
      <c r="FJ646">
        <v>142.9</v>
      </c>
      <c r="FM646">
        <v>218</v>
      </c>
      <c r="FN646">
        <v>163</v>
      </c>
    </row>
    <row r="647" spans="1:170" x14ac:dyDescent="0.25">
      <c r="A647" s="1">
        <v>36800</v>
      </c>
      <c r="E647">
        <v>137.69999999999999</v>
      </c>
      <c r="F647">
        <v>132.19999999999999</v>
      </c>
      <c r="G647">
        <v>138.1</v>
      </c>
      <c r="K647">
        <v>98.6</v>
      </c>
      <c r="O647">
        <v>148.5</v>
      </c>
      <c r="P647">
        <v>154.80000000000001</v>
      </c>
      <c r="Q647">
        <v>171.4</v>
      </c>
      <c r="R647">
        <v>133.9</v>
      </c>
      <c r="S647">
        <v>139.1</v>
      </c>
      <c r="T647">
        <v>139.69999999999999</v>
      </c>
      <c r="U647">
        <v>138.80000000000001</v>
      </c>
      <c r="CC647">
        <v>139.5</v>
      </c>
      <c r="CD647">
        <v>145.5</v>
      </c>
      <c r="CE647">
        <v>139.9</v>
      </c>
      <c r="CN647">
        <v>126.6</v>
      </c>
      <c r="CQ647">
        <v>121.4</v>
      </c>
      <c r="CU647">
        <v>140</v>
      </c>
      <c r="CV647">
        <v>148.1</v>
      </c>
      <c r="CW647">
        <v>140.80000000000001</v>
      </c>
      <c r="CX647">
        <v>142.1</v>
      </c>
      <c r="DF647">
        <v>130.69999999999999</v>
      </c>
      <c r="DG647">
        <v>128.5</v>
      </c>
      <c r="DI647">
        <v>118.5</v>
      </c>
      <c r="DJ647">
        <v>133.80000000000001</v>
      </c>
      <c r="DK647">
        <v>128.9</v>
      </c>
      <c r="DL647">
        <v>126.4</v>
      </c>
      <c r="DO647">
        <v>150.5</v>
      </c>
      <c r="DR647">
        <v>108</v>
      </c>
      <c r="DS647">
        <v>106.2</v>
      </c>
      <c r="DT647">
        <v>108.6</v>
      </c>
      <c r="DU647">
        <v>153.5</v>
      </c>
      <c r="DV647">
        <v>137.69999999999999</v>
      </c>
      <c r="DW647">
        <v>144.5</v>
      </c>
      <c r="DX647">
        <v>134.80000000000001</v>
      </c>
      <c r="DY647">
        <v>94.2</v>
      </c>
      <c r="DZ647">
        <v>139.69999999999999</v>
      </c>
      <c r="EA647">
        <v>130.19999999999999</v>
      </c>
      <c r="EB647">
        <v>99.1</v>
      </c>
      <c r="EC647">
        <v>147</v>
      </c>
      <c r="ED647">
        <v>121.9</v>
      </c>
      <c r="EE647">
        <v>112.5</v>
      </c>
      <c r="EF647">
        <v>184.6</v>
      </c>
      <c r="EG647">
        <v>169.7</v>
      </c>
      <c r="EH647">
        <v>170.9</v>
      </c>
      <c r="EI647">
        <v>172.6</v>
      </c>
      <c r="EY647">
        <v>131.69999999999999</v>
      </c>
      <c r="EZ647">
        <v>111</v>
      </c>
      <c r="FA647">
        <v>107.6</v>
      </c>
      <c r="FB647">
        <v>135.5</v>
      </c>
      <c r="FC647">
        <v>137.1</v>
      </c>
      <c r="FF647">
        <v>148.9</v>
      </c>
      <c r="FG647">
        <v>144.80000000000001</v>
      </c>
      <c r="FH647">
        <v>110.1</v>
      </c>
      <c r="FI647">
        <v>111.4</v>
      </c>
      <c r="FJ647">
        <v>142.1</v>
      </c>
      <c r="FM647">
        <v>214.7</v>
      </c>
      <c r="FN647">
        <v>166.3</v>
      </c>
    </row>
    <row r="648" spans="1:170" x14ac:dyDescent="0.25">
      <c r="A648" s="1">
        <v>36831</v>
      </c>
      <c r="E648">
        <v>138.4</v>
      </c>
      <c r="F648">
        <v>133</v>
      </c>
      <c r="G648">
        <v>138.80000000000001</v>
      </c>
      <c r="K648">
        <v>100.7</v>
      </c>
      <c r="O648">
        <v>148.69999999999999</v>
      </c>
      <c r="P648">
        <v>155</v>
      </c>
      <c r="Q648">
        <v>171.2</v>
      </c>
      <c r="R648">
        <v>134.30000000000001</v>
      </c>
      <c r="S648">
        <v>139.4</v>
      </c>
      <c r="T648">
        <v>139.80000000000001</v>
      </c>
      <c r="U648">
        <v>139.19999999999999</v>
      </c>
      <c r="CC648">
        <v>140.19999999999999</v>
      </c>
      <c r="CD648">
        <v>145.80000000000001</v>
      </c>
      <c r="CE648">
        <v>140.6</v>
      </c>
      <c r="CN648">
        <v>126.6</v>
      </c>
      <c r="CQ648">
        <v>121.4</v>
      </c>
      <c r="CU648">
        <v>140.9</v>
      </c>
      <c r="CV648">
        <v>148.5</v>
      </c>
      <c r="CW648">
        <v>141.80000000000001</v>
      </c>
      <c r="CX648">
        <v>143.19999999999999</v>
      </c>
      <c r="DF648">
        <v>130.69999999999999</v>
      </c>
      <c r="DG648">
        <v>128.19999999999999</v>
      </c>
      <c r="DI648">
        <v>119</v>
      </c>
      <c r="DJ648">
        <v>133.5</v>
      </c>
      <c r="DK648">
        <v>127.8</v>
      </c>
      <c r="DL648">
        <v>126.5</v>
      </c>
      <c r="DO648">
        <v>150.4</v>
      </c>
      <c r="DR648">
        <v>108.7</v>
      </c>
      <c r="DS648">
        <v>106.1</v>
      </c>
      <c r="DT648">
        <v>109.8</v>
      </c>
      <c r="DU648">
        <v>153.1</v>
      </c>
      <c r="DV648">
        <v>138</v>
      </c>
      <c r="DW648">
        <v>145.19999999999999</v>
      </c>
      <c r="DX648">
        <v>135</v>
      </c>
      <c r="DY648">
        <v>95</v>
      </c>
      <c r="DZ648">
        <v>139.80000000000001</v>
      </c>
      <c r="EA648">
        <v>129.1</v>
      </c>
      <c r="EB648">
        <v>101.6</v>
      </c>
      <c r="EC648">
        <v>143.4</v>
      </c>
      <c r="ED648">
        <v>124.5</v>
      </c>
      <c r="EE648">
        <v>115.1</v>
      </c>
      <c r="EF648">
        <v>183.7</v>
      </c>
      <c r="EG648">
        <v>157.80000000000001</v>
      </c>
      <c r="EH648">
        <v>158.69999999999999</v>
      </c>
      <c r="EI648">
        <v>160.5</v>
      </c>
      <c r="EY648">
        <v>131.80000000000001</v>
      </c>
      <c r="EZ648">
        <v>111.7</v>
      </c>
      <c r="FA648">
        <v>108.4</v>
      </c>
      <c r="FB648">
        <v>135.4</v>
      </c>
      <c r="FC648">
        <v>136.9</v>
      </c>
      <c r="FF648">
        <v>145.19999999999999</v>
      </c>
      <c r="FG648">
        <v>140.9</v>
      </c>
      <c r="FH648">
        <v>111.2</v>
      </c>
      <c r="FI648">
        <v>114.1</v>
      </c>
      <c r="FJ648">
        <v>139.6</v>
      </c>
      <c r="FM648">
        <v>215.1</v>
      </c>
      <c r="FN648">
        <v>167.3</v>
      </c>
    </row>
    <row r="649" spans="1:170" x14ac:dyDescent="0.25">
      <c r="A649" s="1">
        <v>36861</v>
      </c>
      <c r="E649">
        <v>138.30000000000001</v>
      </c>
      <c r="F649">
        <v>122.3</v>
      </c>
      <c r="G649">
        <v>139.6</v>
      </c>
      <c r="K649">
        <v>101.5</v>
      </c>
      <c r="O649">
        <v>148.9</v>
      </c>
      <c r="P649">
        <v>155.19999999999999</v>
      </c>
      <c r="Q649">
        <v>171.6</v>
      </c>
      <c r="R649">
        <v>134.4</v>
      </c>
      <c r="S649">
        <v>139.5</v>
      </c>
      <c r="T649">
        <v>139.9</v>
      </c>
      <c r="U649">
        <v>139.30000000000001</v>
      </c>
      <c r="CC649">
        <v>140.5</v>
      </c>
      <c r="CD649">
        <v>145.9</v>
      </c>
      <c r="CE649">
        <v>141</v>
      </c>
      <c r="CN649">
        <v>126.6</v>
      </c>
      <c r="CQ649">
        <v>121.4</v>
      </c>
      <c r="CU649">
        <v>141.19999999999999</v>
      </c>
      <c r="CV649">
        <v>148.6</v>
      </c>
      <c r="CW649">
        <v>142.30000000000001</v>
      </c>
      <c r="CX649">
        <v>143.9</v>
      </c>
      <c r="DF649">
        <v>131.30000000000001</v>
      </c>
      <c r="DG649">
        <v>128.30000000000001</v>
      </c>
      <c r="DI649">
        <v>120.5</v>
      </c>
      <c r="DJ649">
        <v>133.6</v>
      </c>
      <c r="DK649">
        <v>127.8</v>
      </c>
      <c r="DL649">
        <v>126.4</v>
      </c>
      <c r="DO649">
        <v>150.19999999999999</v>
      </c>
      <c r="DR649">
        <v>111</v>
      </c>
      <c r="DS649">
        <v>109.4</v>
      </c>
      <c r="DT649">
        <v>111.5</v>
      </c>
      <c r="DU649">
        <v>152.9</v>
      </c>
      <c r="DV649">
        <v>138.5</v>
      </c>
      <c r="DW649">
        <v>145.30000000000001</v>
      </c>
      <c r="DX649">
        <v>135.5</v>
      </c>
      <c r="DY649">
        <v>99.3</v>
      </c>
      <c r="DZ649">
        <v>140</v>
      </c>
      <c r="EA649">
        <v>141.1</v>
      </c>
      <c r="EB649">
        <v>105.4</v>
      </c>
      <c r="EC649">
        <v>160.5</v>
      </c>
      <c r="ED649">
        <v>111.5</v>
      </c>
      <c r="EE649">
        <v>102.7</v>
      </c>
      <c r="EF649">
        <v>182.9</v>
      </c>
      <c r="EG649">
        <v>214.8</v>
      </c>
      <c r="EH649">
        <v>216.9</v>
      </c>
      <c r="EI649">
        <v>218.4</v>
      </c>
      <c r="EY649">
        <v>132.19999999999999</v>
      </c>
      <c r="EZ649">
        <v>114.1</v>
      </c>
      <c r="FA649">
        <v>110.6</v>
      </c>
      <c r="FB649">
        <v>135.5</v>
      </c>
      <c r="FC649">
        <v>136.9</v>
      </c>
      <c r="FF649">
        <v>162.80000000000001</v>
      </c>
      <c r="FG649">
        <v>163.1</v>
      </c>
      <c r="FH649">
        <v>114</v>
      </c>
      <c r="FI649">
        <v>100.9</v>
      </c>
      <c r="FJ649">
        <v>139.5</v>
      </c>
      <c r="FM649">
        <v>218.9</v>
      </c>
      <c r="FN649">
        <v>170</v>
      </c>
    </row>
    <row r="650" spans="1:170" x14ac:dyDescent="0.25">
      <c r="A650" s="1">
        <v>36892</v>
      </c>
      <c r="E650">
        <v>139</v>
      </c>
      <c r="F650">
        <v>128.9</v>
      </c>
      <c r="G650">
        <v>139.69999999999999</v>
      </c>
      <c r="K650">
        <v>104.8</v>
      </c>
      <c r="O650">
        <v>149.5</v>
      </c>
      <c r="P650">
        <v>156.1</v>
      </c>
      <c r="Q650">
        <v>173.3</v>
      </c>
      <c r="R650">
        <v>134.30000000000001</v>
      </c>
      <c r="S650">
        <v>139.80000000000001</v>
      </c>
      <c r="T650">
        <v>140.19999999999999</v>
      </c>
      <c r="U650">
        <v>139.5</v>
      </c>
      <c r="CC650">
        <v>141.69999999999999</v>
      </c>
      <c r="CD650">
        <v>146.5</v>
      </c>
      <c r="CE650">
        <v>142.4</v>
      </c>
      <c r="CN650">
        <v>126.6</v>
      </c>
      <c r="CQ650">
        <v>121.4</v>
      </c>
      <c r="CU650">
        <v>142.80000000000001</v>
      </c>
      <c r="CV650">
        <v>149.4</v>
      </c>
      <c r="CW650">
        <v>144.19999999999999</v>
      </c>
      <c r="CX650">
        <v>146.69999999999999</v>
      </c>
      <c r="DF650">
        <v>132.1</v>
      </c>
      <c r="DG650">
        <v>128.6</v>
      </c>
      <c r="DI650">
        <v>120.9</v>
      </c>
      <c r="DJ650">
        <v>134.9</v>
      </c>
      <c r="DK650">
        <v>127</v>
      </c>
      <c r="DL650">
        <v>126.5</v>
      </c>
      <c r="DO650">
        <v>149.80000000000001</v>
      </c>
      <c r="DR650">
        <v>114.3</v>
      </c>
      <c r="DS650">
        <v>113.6</v>
      </c>
      <c r="DT650">
        <v>114.3</v>
      </c>
      <c r="DU650">
        <v>152.9</v>
      </c>
      <c r="DV650">
        <v>139</v>
      </c>
      <c r="DW650">
        <v>145.5</v>
      </c>
      <c r="DX650">
        <v>136.19999999999999</v>
      </c>
      <c r="DY650">
        <v>102.8</v>
      </c>
      <c r="DZ650">
        <v>140.4</v>
      </c>
      <c r="EA650">
        <v>165.6</v>
      </c>
      <c r="EB650">
        <v>106.9</v>
      </c>
      <c r="EC650">
        <v>200</v>
      </c>
      <c r="ED650">
        <v>108.9</v>
      </c>
      <c r="EE650">
        <v>100.2</v>
      </c>
      <c r="EF650">
        <v>183.6</v>
      </c>
      <c r="EG650">
        <v>308.89999999999998</v>
      </c>
      <c r="EH650">
        <v>313.39999999999998</v>
      </c>
      <c r="EI650">
        <v>314</v>
      </c>
      <c r="EY650">
        <v>133</v>
      </c>
      <c r="EZ650">
        <v>115.4</v>
      </c>
      <c r="FA650">
        <v>113.8</v>
      </c>
      <c r="FB650">
        <v>135.80000000000001</v>
      </c>
      <c r="FC650">
        <v>137.1</v>
      </c>
      <c r="FF650">
        <v>204.2</v>
      </c>
      <c r="FG650">
        <v>214.8</v>
      </c>
      <c r="FH650">
        <v>114.9</v>
      </c>
      <c r="FI650">
        <v>98.5</v>
      </c>
      <c r="FJ650">
        <v>138.69999999999999</v>
      </c>
      <c r="FM650">
        <v>219.8</v>
      </c>
      <c r="FN650">
        <v>169.6</v>
      </c>
    </row>
    <row r="651" spans="1:170" x14ac:dyDescent="0.25">
      <c r="A651" s="1">
        <v>36923</v>
      </c>
      <c r="E651">
        <v>140.30000000000001</v>
      </c>
      <c r="F651">
        <v>136.6</v>
      </c>
      <c r="G651">
        <v>140.6</v>
      </c>
      <c r="K651">
        <v>105.2</v>
      </c>
      <c r="O651">
        <v>149.19999999999999</v>
      </c>
      <c r="P651">
        <v>155.80000000000001</v>
      </c>
      <c r="Q651">
        <v>173.5</v>
      </c>
      <c r="R651">
        <v>133.5</v>
      </c>
      <c r="S651">
        <v>139.30000000000001</v>
      </c>
      <c r="T651">
        <v>140</v>
      </c>
      <c r="U651">
        <v>139</v>
      </c>
      <c r="CC651">
        <v>141.9</v>
      </c>
      <c r="CD651">
        <v>146.69999999999999</v>
      </c>
      <c r="CE651">
        <v>142.30000000000001</v>
      </c>
      <c r="CN651">
        <v>126.6</v>
      </c>
      <c r="CQ651">
        <v>121.4</v>
      </c>
      <c r="CU651">
        <v>143.19999999999999</v>
      </c>
      <c r="CV651">
        <v>149.69999999999999</v>
      </c>
      <c r="CW651">
        <v>144.19999999999999</v>
      </c>
      <c r="CX651">
        <v>147</v>
      </c>
      <c r="DF651">
        <v>131.80000000000001</v>
      </c>
      <c r="DG651">
        <v>128.80000000000001</v>
      </c>
      <c r="DI651">
        <v>121.5</v>
      </c>
      <c r="DJ651">
        <v>135.6</v>
      </c>
      <c r="DK651">
        <v>126.7</v>
      </c>
      <c r="DL651">
        <v>126.5</v>
      </c>
      <c r="DO651">
        <v>150.1</v>
      </c>
      <c r="DR651">
        <v>112.4</v>
      </c>
      <c r="DS651">
        <v>111.8</v>
      </c>
      <c r="DT651">
        <v>112.4</v>
      </c>
      <c r="DU651">
        <v>153.1</v>
      </c>
      <c r="DV651">
        <v>138.69999999999999</v>
      </c>
      <c r="DW651">
        <v>145.30000000000001</v>
      </c>
      <c r="DX651">
        <v>135.9</v>
      </c>
      <c r="DY651">
        <v>98.3</v>
      </c>
      <c r="DZ651">
        <v>140.5</v>
      </c>
      <c r="EA651">
        <v>141.69999999999999</v>
      </c>
      <c r="EB651">
        <v>105.7</v>
      </c>
      <c r="EC651">
        <v>161.30000000000001</v>
      </c>
      <c r="ED651">
        <v>111.5</v>
      </c>
      <c r="EE651">
        <v>102.7</v>
      </c>
      <c r="EF651">
        <v>179.2</v>
      </c>
      <c r="EG651">
        <v>216.8</v>
      </c>
      <c r="EH651">
        <v>216.5</v>
      </c>
      <c r="EI651">
        <v>220.7</v>
      </c>
      <c r="EY651">
        <v>132.80000000000001</v>
      </c>
      <c r="EZ651">
        <v>114.4</v>
      </c>
      <c r="FA651">
        <v>111.9</v>
      </c>
      <c r="FB651">
        <v>135.9</v>
      </c>
      <c r="FC651">
        <v>137.30000000000001</v>
      </c>
      <c r="FF651">
        <v>163.80000000000001</v>
      </c>
      <c r="FG651">
        <v>165.3</v>
      </c>
      <c r="FH651">
        <v>113.4</v>
      </c>
      <c r="FI651">
        <v>101.1</v>
      </c>
      <c r="FJ651">
        <v>136.5</v>
      </c>
      <c r="FM651">
        <v>220.8</v>
      </c>
      <c r="FN651">
        <v>171.8</v>
      </c>
    </row>
    <row r="652" spans="1:170" x14ac:dyDescent="0.25">
      <c r="A652" s="1">
        <v>36951</v>
      </c>
      <c r="E652">
        <v>141.30000000000001</v>
      </c>
      <c r="F652">
        <v>137.5</v>
      </c>
      <c r="G652">
        <v>141.6</v>
      </c>
      <c r="K652">
        <v>100.2</v>
      </c>
      <c r="O652">
        <v>149.5</v>
      </c>
      <c r="P652">
        <v>156.19999999999999</v>
      </c>
      <c r="Q652">
        <v>173.7</v>
      </c>
      <c r="R652">
        <v>134</v>
      </c>
      <c r="S652">
        <v>139.6</v>
      </c>
      <c r="T652">
        <v>140.19999999999999</v>
      </c>
      <c r="U652">
        <v>139.30000000000001</v>
      </c>
      <c r="CC652">
        <v>141.19999999999999</v>
      </c>
      <c r="CD652">
        <v>147.19999999999999</v>
      </c>
      <c r="CE652">
        <v>141.1</v>
      </c>
      <c r="CN652">
        <v>126.6</v>
      </c>
      <c r="CQ652">
        <v>121.4</v>
      </c>
      <c r="CU652">
        <v>142.19999999999999</v>
      </c>
      <c r="CV652">
        <v>150.30000000000001</v>
      </c>
      <c r="CW652">
        <v>142.4</v>
      </c>
      <c r="CX652">
        <v>144.19999999999999</v>
      </c>
      <c r="DF652">
        <v>131</v>
      </c>
      <c r="DG652">
        <v>128.9</v>
      </c>
      <c r="DI652">
        <v>123</v>
      </c>
      <c r="DJ652">
        <v>135.69999999999999</v>
      </c>
      <c r="DK652">
        <v>126.5</v>
      </c>
      <c r="DL652">
        <v>126.6</v>
      </c>
      <c r="DO652">
        <v>150.19999999999999</v>
      </c>
      <c r="DR652">
        <v>107.6</v>
      </c>
      <c r="DS652">
        <v>107.9</v>
      </c>
      <c r="DT652">
        <v>107.1</v>
      </c>
      <c r="DU652">
        <v>153.1</v>
      </c>
      <c r="DV652">
        <v>138.69999999999999</v>
      </c>
      <c r="DW652">
        <v>145.6</v>
      </c>
      <c r="DX652">
        <v>135.80000000000001</v>
      </c>
      <c r="DY652">
        <v>95.6</v>
      </c>
      <c r="DZ652">
        <v>140.69999999999999</v>
      </c>
      <c r="EA652">
        <v>132.4</v>
      </c>
      <c r="EB652">
        <v>109.8</v>
      </c>
      <c r="EC652">
        <v>143.19999999999999</v>
      </c>
      <c r="ED652">
        <v>105.9</v>
      </c>
      <c r="EE652">
        <v>97.3</v>
      </c>
      <c r="EF652">
        <v>180.8</v>
      </c>
      <c r="EG652">
        <v>182.9</v>
      </c>
      <c r="EH652">
        <v>182</v>
      </c>
      <c r="EI652">
        <v>186.2</v>
      </c>
      <c r="EY652">
        <v>131.9</v>
      </c>
      <c r="EZ652">
        <v>114.6</v>
      </c>
      <c r="FA652">
        <v>107.2</v>
      </c>
      <c r="FB652">
        <v>136</v>
      </c>
      <c r="FC652">
        <v>137.4</v>
      </c>
      <c r="FF652">
        <v>145.30000000000001</v>
      </c>
      <c r="FG652">
        <v>142.1</v>
      </c>
      <c r="FH652">
        <v>116</v>
      </c>
      <c r="FI652">
        <v>96.2</v>
      </c>
      <c r="FJ652">
        <v>135</v>
      </c>
      <c r="FM652">
        <v>221.7</v>
      </c>
      <c r="FN652">
        <v>174</v>
      </c>
    </row>
    <row r="653" spans="1:170" x14ac:dyDescent="0.25">
      <c r="A653" s="1">
        <v>36982</v>
      </c>
      <c r="E653">
        <v>142</v>
      </c>
      <c r="F653">
        <v>137.9</v>
      </c>
      <c r="G653">
        <v>142.30000000000001</v>
      </c>
      <c r="K653">
        <v>102.2</v>
      </c>
      <c r="O653">
        <v>149.80000000000001</v>
      </c>
      <c r="P653">
        <v>156.5</v>
      </c>
      <c r="Q653">
        <v>174</v>
      </c>
      <c r="R653">
        <v>134.4</v>
      </c>
      <c r="S653">
        <v>139.80000000000001</v>
      </c>
      <c r="T653">
        <v>140.4</v>
      </c>
      <c r="U653">
        <v>139.5</v>
      </c>
      <c r="CC653">
        <v>142</v>
      </c>
      <c r="CD653">
        <v>147.6</v>
      </c>
      <c r="CE653">
        <v>141.80000000000001</v>
      </c>
      <c r="CN653">
        <v>126.6</v>
      </c>
      <c r="CQ653">
        <v>121.4</v>
      </c>
      <c r="CU653">
        <v>143.1</v>
      </c>
      <c r="CV653">
        <v>150.80000000000001</v>
      </c>
      <c r="CW653">
        <v>143.4</v>
      </c>
      <c r="CX653">
        <v>145.5</v>
      </c>
      <c r="DF653">
        <v>130.9</v>
      </c>
      <c r="DG653">
        <v>128.6</v>
      </c>
      <c r="DI653">
        <v>123.8</v>
      </c>
      <c r="DJ653">
        <v>134.9</v>
      </c>
      <c r="DK653">
        <v>125.6</v>
      </c>
      <c r="DL653">
        <v>126.6</v>
      </c>
      <c r="DO653">
        <v>150.19999999999999</v>
      </c>
      <c r="DR653">
        <v>108</v>
      </c>
      <c r="DS653">
        <v>107.7</v>
      </c>
      <c r="DT653">
        <v>107.7</v>
      </c>
      <c r="DU653">
        <v>153.80000000000001</v>
      </c>
      <c r="DV653">
        <v>138.9</v>
      </c>
      <c r="DW653">
        <v>146.1</v>
      </c>
      <c r="DX653">
        <v>135.9</v>
      </c>
      <c r="DY653">
        <v>93.5</v>
      </c>
      <c r="DZ653">
        <v>141</v>
      </c>
      <c r="EA653">
        <v>133</v>
      </c>
      <c r="EB653">
        <v>109.4</v>
      </c>
      <c r="EC653">
        <v>144.5</v>
      </c>
      <c r="ED653">
        <v>105.3</v>
      </c>
      <c r="EE653">
        <v>96.8</v>
      </c>
      <c r="EF653">
        <v>180.9</v>
      </c>
      <c r="EG653">
        <v>186.8</v>
      </c>
      <c r="EH653">
        <v>185.8</v>
      </c>
      <c r="EI653">
        <v>190.2</v>
      </c>
      <c r="EY653">
        <v>131.9</v>
      </c>
      <c r="EZ653">
        <v>114.5</v>
      </c>
      <c r="FA653">
        <v>107.5</v>
      </c>
      <c r="FB653">
        <v>135.80000000000001</v>
      </c>
      <c r="FC653">
        <v>137.30000000000001</v>
      </c>
      <c r="FF653">
        <v>147.4</v>
      </c>
      <c r="FG653">
        <v>145.1</v>
      </c>
      <c r="FH653">
        <v>114.7</v>
      </c>
      <c r="FI653">
        <v>96.6</v>
      </c>
      <c r="FJ653">
        <v>131.30000000000001</v>
      </c>
      <c r="FM653">
        <v>223.6</v>
      </c>
      <c r="FN653">
        <v>176.7</v>
      </c>
    </row>
    <row r="654" spans="1:170" x14ac:dyDescent="0.25">
      <c r="A654" s="1">
        <v>37012</v>
      </c>
      <c r="E654">
        <v>142</v>
      </c>
      <c r="F654">
        <v>130.9</v>
      </c>
      <c r="G654">
        <v>142.9</v>
      </c>
      <c r="K654">
        <v>102.8</v>
      </c>
      <c r="O654">
        <v>150.1</v>
      </c>
      <c r="P654">
        <v>157.1</v>
      </c>
      <c r="Q654">
        <v>175.5</v>
      </c>
      <c r="R654">
        <v>134</v>
      </c>
      <c r="S654">
        <v>139.69999999999999</v>
      </c>
      <c r="T654">
        <v>140.4</v>
      </c>
      <c r="U654">
        <v>139.30000000000001</v>
      </c>
      <c r="CC654">
        <v>142.30000000000001</v>
      </c>
      <c r="CD654">
        <v>147.80000000000001</v>
      </c>
      <c r="CE654">
        <v>142.30000000000001</v>
      </c>
      <c r="CN654">
        <v>126.6</v>
      </c>
      <c r="CQ654">
        <v>121.4</v>
      </c>
      <c r="CU654">
        <v>143.6</v>
      </c>
      <c r="CV654">
        <v>151.19999999999999</v>
      </c>
      <c r="CW654">
        <v>144.1</v>
      </c>
      <c r="CX654">
        <v>146.6</v>
      </c>
      <c r="DF654">
        <v>131.1</v>
      </c>
      <c r="DG654">
        <v>128.5</v>
      </c>
      <c r="DI654">
        <v>124.9</v>
      </c>
      <c r="DJ654">
        <v>133.9</v>
      </c>
      <c r="DK654">
        <v>126.5</v>
      </c>
      <c r="DL654">
        <v>126.5</v>
      </c>
      <c r="DO654">
        <v>151.30000000000001</v>
      </c>
      <c r="DR654">
        <v>108.7</v>
      </c>
      <c r="DS654">
        <v>107.5</v>
      </c>
      <c r="DT654">
        <v>109</v>
      </c>
      <c r="DU654">
        <v>153.80000000000001</v>
      </c>
      <c r="DV654">
        <v>138.6</v>
      </c>
      <c r="DW654">
        <v>145.9</v>
      </c>
      <c r="DX654">
        <v>135.6</v>
      </c>
      <c r="DY654">
        <v>93.2</v>
      </c>
      <c r="DZ654">
        <v>140.69999999999999</v>
      </c>
      <c r="EA654">
        <v>130.5</v>
      </c>
      <c r="EB654">
        <v>108.6</v>
      </c>
      <c r="EC654">
        <v>140.9</v>
      </c>
      <c r="ED654">
        <v>107.2</v>
      </c>
      <c r="EE654">
        <v>98.5</v>
      </c>
      <c r="EF654">
        <v>182.9</v>
      </c>
      <c r="EG654">
        <v>175.9</v>
      </c>
      <c r="EH654">
        <v>173.7</v>
      </c>
      <c r="EI654">
        <v>179.2</v>
      </c>
      <c r="EY654">
        <v>132</v>
      </c>
      <c r="EZ654">
        <v>115.2</v>
      </c>
      <c r="FA654">
        <v>108.2</v>
      </c>
      <c r="FB654">
        <v>135.9</v>
      </c>
      <c r="FC654">
        <v>137.30000000000001</v>
      </c>
      <c r="FF654">
        <v>143.6</v>
      </c>
      <c r="FG654">
        <v>140.5</v>
      </c>
      <c r="FH654">
        <v>114</v>
      </c>
      <c r="FI654">
        <v>98.5</v>
      </c>
      <c r="FJ654">
        <v>130.9</v>
      </c>
      <c r="FM654">
        <v>223.2</v>
      </c>
      <c r="FN654">
        <v>174</v>
      </c>
    </row>
    <row r="655" spans="1:170" x14ac:dyDescent="0.25">
      <c r="A655" s="1">
        <v>37043</v>
      </c>
      <c r="E655">
        <v>141.69999999999999</v>
      </c>
      <c r="F655">
        <v>125.8</v>
      </c>
      <c r="G655">
        <v>143</v>
      </c>
      <c r="K655">
        <v>100.4</v>
      </c>
      <c r="O655">
        <v>150.19999999999999</v>
      </c>
      <c r="P655">
        <v>157.30000000000001</v>
      </c>
      <c r="Q655">
        <v>175.8</v>
      </c>
      <c r="R655">
        <v>134</v>
      </c>
      <c r="S655">
        <v>139.80000000000001</v>
      </c>
      <c r="T655">
        <v>140.5</v>
      </c>
      <c r="U655">
        <v>139.5</v>
      </c>
      <c r="CC655">
        <v>141.80000000000001</v>
      </c>
      <c r="CD655">
        <v>147.80000000000001</v>
      </c>
      <c r="CE655">
        <v>141.69999999999999</v>
      </c>
      <c r="CN655">
        <v>126.6</v>
      </c>
      <c r="CQ655">
        <v>121.4</v>
      </c>
      <c r="CU655">
        <v>142.80000000000001</v>
      </c>
      <c r="CV655">
        <v>151.19999999999999</v>
      </c>
      <c r="CW655">
        <v>143.1</v>
      </c>
      <c r="CX655">
        <v>145.30000000000001</v>
      </c>
      <c r="DF655">
        <v>130.9</v>
      </c>
      <c r="DG655">
        <v>128.1</v>
      </c>
      <c r="DI655">
        <v>125.3</v>
      </c>
      <c r="DJ655">
        <v>133</v>
      </c>
      <c r="DK655">
        <v>126.2</v>
      </c>
      <c r="DL655">
        <v>126.5</v>
      </c>
      <c r="DO655">
        <v>151.5</v>
      </c>
      <c r="DR655">
        <v>108.3</v>
      </c>
      <c r="DS655">
        <v>108.9</v>
      </c>
      <c r="DT655">
        <v>107.6</v>
      </c>
      <c r="DU655">
        <v>153.9</v>
      </c>
      <c r="DV655">
        <v>138.80000000000001</v>
      </c>
      <c r="DW655">
        <v>145.69999999999999</v>
      </c>
      <c r="DX655">
        <v>135.9</v>
      </c>
      <c r="DY655">
        <v>95.3</v>
      </c>
      <c r="DZ655">
        <v>140.80000000000001</v>
      </c>
      <c r="EA655">
        <v>119.9</v>
      </c>
      <c r="EB655">
        <v>108.4</v>
      </c>
      <c r="EC655">
        <v>123.5</v>
      </c>
      <c r="ED655">
        <v>106.2</v>
      </c>
      <c r="EE655">
        <v>97.6</v>
      </c>
      <c r="EF655">
        <v>184.7</v>
      </c>
      <c r="EG655">
        <v>137.5</v>
      </c>
      <c r="EH655">
        <v>136.19999999999999</v>
      </c>
      <c r="EI655">
        <v>140</v>
      </c>
      <c r="EY655">
        <v>131.80000000000001</v>
      </c>
      <c r="EZ655">
        <v>116</v>
      </c>
      <c r="FA655">
        <v>107.8</v>
      </c>
      <c r="FB655">
        <v>135.80000000000001</v>
      </c>
      <c r="FC655">
        <v>137.1</v>
      </c>
      <c r="FF655">
        <v>125.6</v>
      </c>
      <c r="FG655">
        <v>118.3</v>
      </c>
      <c r="FH655">
        <v>113.6</v>
      </c>
      <c r="FI655">
        <v>97.7</v>
      </c>
      <c r="FJ655">
        <v>129.69999999999999</v>
      </c>
      <c r="FM655">
        <v>224.9</v>
      </c>
      <c r="FN655">
        <v>174.8</v>
      </c>
    </row>
    <row r="656" spans="1:170" x14ac:dyDescent="0.25">
      <c r="A656" s="1">
        <v>37073</v>
      </c>
      <c r="E656">
        <v>141.1</v>
      </c>
      <c r="F656">
        <v>115.9</v>
      </c>
      <c r="G656">
        <v>143.1</v>
      </c>
      <c r="K656">
        <v>93.1</v>
      </c>
      <c r="O656">
        <v>150.5</v>
      </c>
      <c r="P656">
        <v>157.4</v>
      </c>
      <c r="Q656">
        <v>175.6</v>
      </c>
      <c r="R656">
        <v>134.6</v>
      </c>
      <c r="S656">
        <v>140.19999999999999</v>
      </c>
      <c r="T656">
        <v>140.69999999999999</v>
      </c>
      <c r="U656">
        <v>139.9</v>
      </c>
      <c r="CC656">
        <v>140.1</v>
      </c>
      <c r="CD656">
        <v>147.80000000000001</v>
      </c>
      <c r="CE656">
        <v>139.69999999999999</v>
      </c>
      <c r="CN656">
        <v>126.6</v>
      </c>
      <c r="CQ656">
        <v>121.4</v>
      </c>
      <c r="CU656">
        <v>140.6</v>
      </c>
      <c r="CV656">
        <v>151</v>
      </c>
      <c r="CW656">
        <v>140.19999999999999</v>
      </c>
      <c r="CX656">
        <v>140.9</v>
      </c>
      <c r="DF656">
        <v>129.4</v>
      </c>
      <c r="DG656">
        <v>127.3</v>
      </c>
      <c r="DI656">
        <v>125.4</v>
      </c>
      <c r="DJ656">
        <v>131.30000000000001</v>
      </c>
      <c r="DK656">
        <v>125.2</v>
      </c>
      <c r="DL656">
        <v>126.4</v>
      </c>
      <c r="DO656">
        <v>150.9</v>
      </c>
      <c r="DR656">
        <v>102.8</v>
      </c>
      <c r="DS656">
        <v>104.9</v>
      </c>
      <c r="DT656">
        <v>101.2</v>
      </c>
      <c r="DU656">
        <v>153.5</v>
      </c>
      <c r="DV656">
        <v>138.69999999999999</v>
      </c>
      <c r="DW656">
        <v>145.6</v>
      </c>
      <c r="DX656">
        <v>135.80000000000001</v>
      </c>
      <c r="DY656">
        <v>96.7</v>
      </c>
      <c r="DZ656">
        <v>140.5</v>
      </c>
      <c r="EA656">
        <v>113.3</v>
      </c>
      <c r="EB656">
        <v>108.6</v>
      </c>
      <c r="EC656">
        <v>112.5</v>
      </c>
      <c r="ED656">
        <v>103.9</v>
      </c>
      <c r="EE656">
        <v>95.4</v>
      </c>
      <c r="EF656">
        <v>183.3</v>
      </c>
      <c r="EG656">
        <v>115.4</v>
      </c>
      <c r="EH656">
        <v>113.1</v>
      </c>
      <c r="EI656">
        <v>117.6</v>
      </c>
      <c r="EY656">
        <v>130.1</v>
      </c>
      <c r="EZ656">
        <v>116.6</v>
      </c>
      <c r="FA656">
        <v>102.4</v>
      </c>
      <c r="FB656">
        <v>135.19999999999999</v>
      </c>
      <c r="FC656">
        <v>136.4</v>
      </c>
      <c r="FF656">
        <v>113.7</v>
      </c>
      <c r="FG656">
        <v>103.6</v>
      </c>
      <c r="FH656">
        <v>113.9</v>
      </c>
      <c r="FI656">
        <v>94.7</v>
      </c>
      <c r="FJ656">
        <v>130.6</v>
      </c>
      <c r="FM656">
        <v>227.5</v>
      </c>
      <c r="FN656">
        <v>177.1</v>
      </c>
    </row>
    <row r="657" spans="1:170" x14ac:dyDescent="0.25">
      <c r="A657" s="1">
        <v>37104</v>
      </c>
      <c r="E657">
        <v>142.1</v>
      </c>
      <c r="F657">
        <v>121.1</v>
      </c>
      <c r="G657">
        <v>143.80000000000001</v>
      </c>
      <c r="K657">
        <v>94.5</v>
      </c>
      <c r="O657">
        <v>150.5</v>
      </c>
      <c r="P657">
        <v>157.4</v>
      </c>
      <c r="Q657">
        <v>175.7</v>
      </c>
      <c r="R657">
        <v>134.5</v>
      </c>
      <c r="S657">
        <v>140.1</v>
      </c>
      <c r="T657">
        <v>140.6</v>
      </c>
      <c r="U657">
        <v>139.9</v>
      </c>
      <c r="CC657">
        <v>140.69999999999999</v>
      </c>
      <c r="CD657">
        <v>148.1</v>
      </c>
      <c r="CE657">
        <v>140.1</v>
      </c>
      <c r="CN657">
        <v>126.6</v>
      </c>
      <c r="CQ657">
        <v>121.4</v>
      </c>
      <c r="CU657">
        <v>141.30000000000001</v>
      </c>
      <c r="CV657">
        <v>151.4</v>
      </c>
      <c r="CW657">
        <v>140.80000000000001</v>
      </c>
      <c r="CX657">
        <v>141.69999999999999</v>
      </c>
      <c r="DF657">
        <v>129.1</v>
      </c>
      <c r="DG657">
        <v>126.8</v>
      </c>
      <c r="DI657">
        <v>127.2</v>
      </c>
      <c r="DJ657">
        <v>129.9</v>
      </c>
      <c r="DK657">
        <v>124.6</v>
      </c>
      <c r="DL657">
        <v>126.2</v>
      </c>
      <c r="DO657">
        <v>150.9</v>
      </c>
      <c r="DR657">
        <v>102.6</v>
      </c>
      <c r="DS657">
        <v>104.2</v>
      </c>
      <c r="DT657">
        <v>101.3</v>
      </c>
      <c r="DU657">
        <v>152.9</v>
      </c>
      <c r="DV657">
        <v>138.69999999999999</v>
      </c>
      <c r="DW657">
        <v>145.30000000000001</v>
      </c>
      <c r="DX657">
        <v>135.9</v>
      </c>
      <c r="DY657">
        <v>99.6</v>
      </c>
      <c r="DZ657">
        <v>140.4</v>
      </c>
      <c r="EA657">
        <v>112.3</v>
      </c>
      <c r="EB657">
        <v>107.5</v>
      </c>
      <c r="EC657">
        <v>111.5</v>
      </c>
      <c r="ED657">
        <v>102.8</v>
      </c>
      <c r="EE657">
        <v>94.4</v>
      </c>
      <c r="EF657">
        <v>182.5</v>
      </c>
      <c r="EG657">
        <v>114.6</v>
      </c>
      <c r="EH657">
        <v>113.1</v>
      </c>
      <c r="EI657">
        <v>116.8</v>
      </c>
      <c r="EY657">
        <v>129.69999999999999</v>
      </c>
      <c r="EZ657">
        <v>118.7</v>
      </c>
      <c r="FA657">
        <v>102.2</v>
      </c>
      <c r="FB657">
        <v>134.9</v>
      </c>
      <c r="FC657">
        <v>135.9</v>
      </c>
      <c r="FF657">
        <v>112.8</v>
      </c>
      <c r="FG657">
        <v>103.1</v>
      </c>
      <c r="FH657">
        <v>112.6</v>
      </c>
      <c r="FI657">
        <v>93.9</v>
      </c>
      <c r="FJ657">
        <v>128.4</v>
      </c>
      <c r="FM657">
        <v>227.5</v>
      </c>
      <c r="FN657">
        <v>178.2</v>
      </c>
    </row>
    <row r="658" spans="1:170" x14ac:dyDescent="0.25">
      <c r="A658" s="1">
        <v>37135</v>
      </c>
      <c r="E658">
        <v>142.5</v>
      </c>
      <c r="F658">
        <v>126.5</v>
      </c>
      <c r="G658">
        <v>143.80000000000001</v>
      </c>
      <c r="K658">
        <v>96.1</v>
      </c>
      <c r="O658">
        <v>150.69999999999999</v>
      </c>
      <c r="P658">
        <v>157.80000000000001</v>
      </c>
      <c r="Q658">
        <v>175.9</v>
      </c>
      <c r="R658">
        <v>134.9</v>
      </c>
      <c r="S658">
        <v>140.19999999999999</v>
      </c>
      <c r="T658">
        <v>140.6</v>
      </c>
      <c r="U658">
        <v>140</v>
      </c>
      <c r="CC658">
        <v>141.30000000000001</v>
      </c>
      <c r="CD658">
        <v>148.4</v>
      </c>
      <c r="CE658">
        <v>140.80000000000001</v>
      </c>
      <c r="CN658">
        <v>126.6</v>
      </c>
      <c r="CQ658">
        <v>121.4</v>
      </c>
      <c r="CU658">
        <v>142.1</v>
      </c>
      <c r="CV658">
        <v>151.80000000000001</v>
      </c>
      <c r="CW658">
        <v>141.69999999999999</v>
      </c>
      <c r="CX658">
        <v>142.80000000000001</v>
      </c>
      <c r="DF658">
        <v>129.30000000000001</v>
      </c>
      <c r="DG658">
        <v>126.7</v>
      </c>
      <c r="DI658">
        <v>126.5</v>
      </c>
      <c r="DJ658">
        <v>129.69999999999999</v>
      </c>
      <c r="DK658">
        <v>124.4</v>
      </c>
      <c r="DL658">
        <v>126.3</v>
      </c>
      <c r="DO658">
        <v>150.9</v>
      </c>
      <c r="DR658">
        <v>103.9</v>
      </c>
      <c r="DS658">
        <v>104.9</v>
      </c>
      <c r="DT658">
        <v>102.9</v>
      </c>
      <c r="DU658">
        <v>152.9</v>
      </c>
      <c r="DV658">
        <v>138.69999999999999</v>
      </c>
      <c r="DW658">
        <v>145.19999999999999</v>
      </c>
      <c r="DX658">
        <v>135.9</v>
      </c>
      <c r="DY658">
        <v>98.3</v>
      </c>
      <c r="DZ658">
        <v>140.5</v>
      </c>
      <c r="EA658">
        <v>107.2</v>
      </c>
      <c r="EB658">
        <v>107.8</v>
      </c>
      <c r="EC658">
        <v>102.9</v>
      </c>
      <c r="ED658">
        <v>103.2</v>
      </c>
      <c r="EE658">
        <v>94.8</v>
      </c>
      <c r="EF658">
        <v>182.7</v>
      </c>
      <c r="EG658">
        <v>94.3</v>
      </c>
      <c r="EH658">
        <v>92.4</v>
      </c>
      <c r="EI658">
        <v>96.2</v>
      </c>
      <c r="EY658">
        <v>129.9</v>
      </c>
      <c r="EZ658">
        <v>117.8</v>
      </c>
      <c r="FA658">
        <v>103.5</v>
      </c>
      <c r="FB658">
        <v>134.80000000000001</v>
      </c>
      <c r="FC658">
        <v>135.9</v>
      </c>
      <c r="FF658">
        <v>103.8</v>
      </c>
      <c r="FG658">
        <v>91.8</v>
      </c>
      <c r="FH658">
        <v>112.9</v>
      </c>
      <c r="FI658">
        <v>94.3</v>
      </c>
      <c r="FJ658">
        <v>128.80000000000001</v>
      </c>
      <c r="FM658">
        <v>226.9</v>
      </c>
      <c r="FN658">
        <v>179.4</v>
      </c>
    </row>
    <row r="659" spans="1:170" x14ac:dyDescent="0.25">
      <c r="A659" s="1">
        <v>37165</v>
      </c>
      <c r="E659">
        <v>141.9</v>
      </c>
      <c r="F659">
        <v>119.8</v>
      </c>
      <c r="G659">
        <v>143.69999999999999</v>
      </c>
      <c r="K659">
        <v>89.1</v>
      </c>
      <c r="O659">
        <v>149.80000000000001</v>
      </c>
      <c r="P659">
        <v>156.80000000000001</v>
      </c>
      <c r="Q659">
        <v>176</v>
      </c>
      <c r="R659">
        <v>132.80000000000001</v>
      </c>
      <c r="S659">
        <v>139.30000000000001</v>
      </c>
      <c r="T659">
        <v>140.30000000000001</v>
      </c>
      <c r="U659">
        <v>138.80000000000001</v>
      </c>
      <c r="CC659">
        <v>139</v>
      </c>
      <c r="CD659">
        <v>147.5</v>
      </c>
      <c r="CE659">
        <v>138.1</v>
      </c>
      <c r="CN659">
        <v>126.6</v>
      </c>
      <c r="CQ659">
        <v>121.4</v>
      </c>
      <c r="CU659">
        <v>139.4</v>
      </c>
      <c r="CV659">
        <v>151</v>
      </c>
      <c r="CW659">
        <v>138.1</v>
      </c>
      <c r="CX659">
        <v>138.69999999999999</v>
      </c>
      <c r="DF659">
        <v>127.6</v>
      </c>
      <c r="DG659">
        <v>126</v>
      </c>
      <c r="DI659">
        <v>125.9</v>
      </c>
      <c r="DJ659">
        <v>128.5</v>
      </c>
      <c r="DK659">
        <v>123.4</v>
      </c>
      <c r="DL659">
        <v>126.3</v>
      </c>
      <c r="DO659">
        <v>150.4</v>
      </c>
      <c r="DR659">
        <v>97.1</v>
      </c>
      <c r="DS659">
        <v>101.4</v>
      </c>
      <c r="DT659">
        <v>94.4</v>
      </c>
      <c r="DU659">
        <v>152.6</v>
      </c>
      <c r="DV659">
        <v>138.5</v>
      </c>
      <c r="DW659">
        <v>145</v>
      </c>
      <c r="DX659">
        <v>135.6</v>
      </c>
      <c r="DY659">
        <v>97.5</v>
      </c>
      <c r="DZ659">
        <v>140.30000000000001</v>
      </c>
      <c r="EA659">
        <v>97.4</v>
      </c>
      <c r="EB659">
        <v>103.4</v>
      </c>
      <c r="EC659">
        <v>89.8</v>
      </c>
      <c r="ED659">
        <v>91.8</v>
      </c>
      <c r="EE659">
        <v>83.9</v>
      </c>
      <c r="EF659">
        <v>180.7</v>
      </c>
      <c r="EG659">
        <v>79.900000000000006</v>
      </c>
      <c r="EH659">
        <v>77.599999999999994</v>
      </c>
      <c r="EI659">
        <v>81.5</v>
      </c>
      <c r="EY659">
        <v>128.19999999999999</v>
      </c>
      <c r="EZ659">
        <v>117.2</v>
      </c>
      <c r="FA659">
        <v>96.8</v>
      </c>
      <c r="FB659">
        <v>134.30000000000001</v>
      </c>
      <c r="FC659">
        <v>135.4</v>
      </c>
      <c r="FF659">
        <v>90.3</v>
      </c>
      <c r="FG659">
        <v>75.400000000000006</v>
      </c>
      <c r="FH659">
        <v>109</v>
      </c>
      <c r="FI659">
        <v>83.2</v>
      </c>
      <c r="FJ659">
        <v>126.5</v>
      </c>
      <c r="FM659">
        <v>227.4</v>
      </c>
      <c r="FN659">
        <v>183.3</v>
      </c>
    </row>
    <row r="660" spans="1:170" x14ac:dyDescent="0.25">
      <c r="A660" s="1">
        <v>37196</v>
      </c>
      <c r="E660">
        <v>141</v>
      </c>
      <c r="F660">
        <v>121.4</v>
      </c>
      <c r="G660">
        <v>142.5</v>
      </c>
      <c r="K660">
        <v>86.9</v>
      </c>
      <c r="O660">
        <v>150.19999999999999</v>
      </c>
      <c r="P660">
        <v>157.30000000000001</v>
      </c>
      <c r="Q660">
        <v>176.6</v>
      </c>
      <c r="R660">
        <v>133.19999999999999</v>
      </c>
      <c r="S660">
        <v>139.4</v>
      </c>
      <c r="T660">
        <v>140.30000000000001</v>
      </c>
      <c r="U660">
        <v>139.1</v>
      </c>
      <c r="CC660">
        <v>138.5</v>
      </c>
      <c r="CD660">
        <v>147.5</v>
      </c>
      <c r="CE660">
        <v>137.69999999999999</v>
      </c>
      <c r="CN660">
        <v>126.6</v>
      </c>
      <c r="CQ660">
        <v>121.4</v>
      </c>
      <c r="CU660">
        <v>138.69999999999999</v>
      </c>
      <c r="CV660">
        <v>150.9</v>
      </c>
      <c r="CW660">
        <v>137.5</v>
      </c>
      <c r="CX660">
        <v>137.69999999999999</v>
      </c>
      <c r="DF660">
        <v>127</v>
      </c>
      <c r="DG660">
        <v>125.4</v>
      </c>
      <c r="DI660">
        <v>124.3</v>
      </c>
      <c r="DJ660">
        <v>127.3</v>
      </c>
      <c r="DK660">
        <v>123</v>
      </c>
      <c r="DL660">
        <v>126.3</v>
      </c>
      <c r="DO660">
        <v>150.5</v>
      </c>
      <c r="DR660">
        <v>95.4</v>
      </c>
      <c r="DS660">
        <v>98.6</v>
      </c>
      <c r="DT660">
        <v>93.2</v>
      </c>
      <c r="DU660">
        <v>152.4</v>
      </c>
      <c r="DV660">
        <v>138.30000000000001</v>
      </c>
      <c r="DW660">
        <v>144.9</v>
      </c>
      <c r="DX660">
        <v>135.5</v>
      </c>
      <c r="DY660">
        <v>96.2</v>
      </c>
      <c r="DZ660">
        <v>140.30000000000001</v>
      </c>
      <c r="EA660">
        <v>102.7</v>
      </c>
      <c r="EB660">
        <v>99.5</v>
      </c>
      <c r="EC660">
        <v>101.2</v>
      </c>
      <c r="ED660">
        <v>88</v>
      </c>
      <c r="EE660">
        <v>80.400000000000006</v>
      </c>
      <c r="EF660">
        <v>179.8</v>
      </c>
      <c r="EG660">
        <v>111.2</v>
      </c>
      <c r="EH660">
        <v>107.9</v>
      </c>
      <c r="EI660">
        <v>113.5</v>
      </c>
      <c r="EY660">
        <v>127.6</v>
      </c>
      <c r="EZ660">
        <v>115.6</v>
      </c>
      <c r="FA660">
        <v>95</v>
      </c>
      <c r="FB660">
        <v>133.9</v>
      </c>
      <c r="FC660">
        <v>135.1</v>
      </c>
      <c r="FF660">
        <v>102</v>
      </c>
      <c r="FG660">
        <v>90.4</v>
      </c>
      <c r="FH660">
        <v>106.2</v>
      </c>
      <c r="FI660">
        <v>79.2</v>
      </c>
      <c r="FJ660">
        <v>126.2</v>
      </c>
      <c r="FM660">
        <v>220.9</v>
      </c>
      <c r="FN660">
        <v>183.1</v>
      </c>
    </row>
    <row r="661" spans="1:170" x14ac:dyDescent="0.25">
      <c r="A661" s="1">
        <v>37226</v>
      </c>
      <c r="E661">
        <v>140.80000000000001</v>
      </c>
      <c r="F661">
        <v>128.4</v>
      </c>
      <c r="G661">
        <v>141.80000000000001</v>
      </c>
      <c r="K661">
        <v>84.1</v>
      </c>
      <c r="O661">
        <v>150.4</v>
      </c>
      <c r="P661">
        <v>157.6</v>
      </c>
      <c r="Q661">
        <v>176.7</v>
      </c>
      <c r="R661">
        <v>133.6</v>
      </c>
      <c r="S661">
        <v>139.6</v>
      </c>
      <c r="T661">
        <v>140.19999999999999</v>
      </c>
      <c r="U661">
        <v>139.30000000000001</v>
      </c>
      <c r="CC661">
        <v>138</v>
      </c>
      <c r="CD661">
        <v>147.69999999999999</v>
      </c>
      <c r="CE661">
        <v>137.1</v>
      </c>
      <c r="CN661">
        <v>126.6</v>
      </c>
      <c r="CQ661">
        <v>121.4</v>
      </c>
      <c r="CU661">
        <v>138</v>
      </c>
      <c r="CV661">
        <v>151</v>
      </c>
      <c r="CW661">
        <v>136.5</v>
      </c>
      <c r="CX661">
        <v>136.1</v>
      </c>
      <c r="DF661">
        <v>126.1</v>
      </c>
      <c r="DG661">
        <v>124.9</v>
      </c>
      <c r="DI661">
        <v>123</v>
      </c>
      <c r="DJ661">
        <v>126.2</v>
      </c>
      <c r="DK661">
        <v>122.7</v>
      </c>
      <c r="DL661">
        <v>126.3</v>
      </c>
      <c r="DO661">
        <v>150.19999999999999</v>
      </c>
      <c r="DR661">
        <v>92.4</v>
      </c>
      <c r="DS661">
        <v>96.6</v>
      </c>
      <c r="DT661">
        <v>89.8</v>
      </c>
      <c r="DU661">
        <v>152.4</v>
      </c>
      <c r="DV661">
        <v>138.19999999999999</v>
      </c>
      <c r="DW661">
        <v>144.69999999999999</v>
      </c>
      <c r="DX661">
        <v>135.4</v>
      </c>
      <c r="DY661">
        <v>95.2</v>
      </c>
      <c r="DZ661">
        <v>140.19999999999999</v>
      </c>
      <c r="EA661">
        <v>95.5</v>
      </c>
      <c r="EB661">
        <v>97.5</v>
      </c>
      <c r="EC661">
        <v>90.6</v>
      </c>
      <c r="ED661">
        <v>83.9</v>
      </c>
      <c r="EE661">
        <v>76.5</v>
      </c>
      <c r="EF661">
        <v>179.4</v>
      </c>
      <c r="EG661">
        <v>92.6</v>
      </c>
      <c r="EH661">
        <v>90.4</v>
      </c>
      <c r="EI661">
        <v>94.4</v>
      </c>
      <c r="EY661">
        <v>126.8</v>
      </c>
      <c r="EZ661">
        <v>114.5</v>
      </c>
      <c r="FA661">
        <v>92.1</v>
      </c>
      <c r="FB661">
        <v>133.5</v>
      </c>
      <c r="FC661">
        <v>134.80000000000001</v>
      </c>
      <c r="FF661">
        <v>91</v>
      </c>
      <c r="FG661">
        <v>76.8</v>
      </c>
      <c r="FH661">
        <v>104.5</v>
      </c>
      <c r="FI661">
        <v>75.099999999999994</v>
      </c>
      <c r="FJ661">
        <v>125.7</v>
      </c>
      <c r="FM661">
        <v>221.8</v>
      </c>
      <c r="FN661">
        <v>183.8</v>
      </c>
    </row>
    <row r="662" spans="1:170" x14ac:dyDescent="0.25">
      <c r="A662" s="1">
        <v>37257</v>
      </c>
      <c r="E662">
        <v>141.30000000000001</v>
      </c>
      <c r="F662">
        <v>136.69999999999999</v>
      </c>
      <c r="G662">
        <v>141.6</v>
      </c>
      <c r="K662">
        <v>82.9</v>
      </c>
      <c r="O662">
        <v>150</v>
      </c>
      <c r="P662">
        <v>157.1</v>
      </c>
      <c r="Q662">
        <v>176.1</v>
      </c>
      <c r="R662">
        <v>133.19999999999999</v>
      </c>
      <c r="S662">
        <v>139.4</v>
      </c>
      <c r="T662">
        <v>140.19999999999999</v>
      </c>
      <c r="U662">
        <v>139</v>
      </c>
      <c r="CC662">
        <v>137.69999999999999</v>
      </c>
      <c r="CD662">
        <v>147.5</v>
      </c>
      <c r="CE662">
        <v>136.5</v>
      </c>
      <c r="CN662">
        <v>126.6</v>
      </c>
      <c r="CQ662">
        <v>121.4</v>
      </c>
      <c r="CU662">
        <v>137.6</v>
      </c>
      <c r="CV662">
        <v>150.9</v>
      </c>
      <c r="CW662">
        <v>135.9</v>
      </c>
      <c r="CX662">
        <v>135.4</v>
      </c>
      <c r="DF662">
        <v>125.7</v>
      </c>
      <c r="DG662">
        <v>124.5</v>
      </c>
      <c r="DI662">
        <v>122.5</v>
      </c>
      <c r="DJ662">
        <v>125.4</v>
      </c>
      <c r="DK662">
        <v>122.6</v>
      </c>
      <c r="DL662">
        <v>126.2</v>
      </c>
      <c r="DO662">
        <v>150.30000000000001</v>
      </c>
      <c r="DR662">
        <v>90.8</v>
      </c>
      <c r="DS662">
        <v>94.7</v>
      </c>
      <c r="DT662">
        <v>88.3</v>
      </c>
      <c r="DU662">
        <v>152.6</v>
      </c>
      <c r="DV662">
        <v>138.19999999999999</v>
      </c>
      <c r="DW662">
        <v>144.69999999999999</v>
      </c>
      <c r="DX662">
        <v>135.4</v>
      </c>
      <c r="DY662">
        <v>94.6</v>
      </c>
      <c r="DZ662">
        <v>140.4</v>
      </c>
      <c r="EA662">
        <v>99.8</v>
      </c>
      <c r="EB662">
        <v>101.5</v>
      </c>
      <c r="EC662">
        <v>95</v>
      </c>
      <c r="ED662">
        <v>86</v>
      </c>
      <c r="EE662">
        <v>78.400000000000006</v>
      </c>
      <c r="EF662">
        <v>178.8</v>
      </c>
      <c r="EG662">
        <v>100.2</v>
      </c>
      <c r="EH662">
        <v>97.7</v>
      </c>
      <c r="EI662">
        <v>102.2</v>
      </c>
      <c r="EY662">
        <v>126.3</v>
      </c>
      <c r="EZ662">
        <v>113.9</v>
      </c>
      <c r="FA662">
        <v>90.4</v>
      </c>
      <c r="FB662">
        <v>133.4</v>
      </c>
      <c r="FC662">
        <v>134.69999999999999</v>
      </c>
      <c r="FF662">
        <v>95.5</v>
      </c>
      <c r="FG662">
        <v>82.7</v>
      </c>
      <c r="FH662">
        <v>107.6</v>
      </c>
      <c r="FI662">
        <v>77.2</v>
      </c>
      <c r="FJ662">
        <v>126.2</v>
      </c>
      <c r="FM662">
        <v>221</v>
      </c>
      <c r="FN662">
        <v>183.2</v>
      </c>
    </row>
    <row r="663" spans="1:170" x14ac:dyDescent="0.25">
      <c r="A663" s="1">
        <v>37288</v>
      </c>
      <c r="E663">
        <v>142.5</v>
      </c>
      <c r="F663">
        <v>147.1</v>
      </c>
      <c r="G663">
        <v>142.1</v>
      </c>
      <c r="K663">
        <v>82.9</v>
      </c>
      <c r="O663">
        <v>150.1</v>
      </c>
      <c r="P663">
        <v>157.19999999999999</v>
      </c>
      <c r="Q663">
        <v>175.9</v>
      </c>
      <c r="R663">
        <v>133.6</v>
      </c>
      <c r="S663">
        <v>139.5</v>
      </c>
      <c r="T663">
        <v>140.30000000000001</v>
      </c>
      <c r="U663">
        <v>139.1</v>
      </c>
      <c r="CC663">
        <v>138</v>
      </c>
      <c r="CD663">
        <v>147.9</v>
      </c>
      <c r="CE663">
        <v>136.6</v>
      </c>
      <c r="CN663">
        <v>126.6</v>
      </c>
      <c r="CQ663">
        <v>121.4</v>
      </c>
      <c r="CU663">
        <v>138</v>
      </c>
      <c r="CV663">
        <v>151.4</v>
      </c>
      <c r="CW663">
        <v>135.9</v>
      </c>
      <c r="CX663">
        <v>135.30000000000001</v>
      </c>
      <c r="DF663">
        <v>125.5</v>
      </c>
      <c r="DG663">
        <v>124.6</v>
      </c>
      <c r="DI663">
        <v>122.8</v>
      </c>
      <c r="DJ663">
        <v>125.4</v>
      </c>
      <c r="DK663">
        <v>122.6</v>
      </c>
      <c r="DL663">
        <v>126.3</v>
      </c>
      <c r="DO663">
        <v>150.30000000000001</v>
      </c>
      <c r="DR663">
        <v>90.4</v>
      </c>
      <c r="DS663">
        <v>94.3</v>
      </c>
      <c r="DT663">
        <v>87.9</v>
      </c>
      <c r="DU663">
        <v>151.9</v>
      </c>
      <c r="DV663">
        <v>138</v>
      </c>
      <c r="DW663">
        <v>144.5</v>
      </c>
      <c r="DX663">
        <v>135.19999999999999</v>
      </c>
      <c r="DY663">
        <v>93.4</v>
      </c>
      <c r="DZ663">
        <v>140.30000000000001</v>
      </c>
      <c r="EA663">
        <v>98.4</v>
      </c>
      <c r="EB663">
        <v>103.2</v>
      </c>
      <c r="EC663">
        <v>91.2</v>
      </c>
      <c r="ED663">
        <v>89.3</v>
      </c>
      <c r="EE663">
        <v>81.5</v>
      </c>
      <c r="EF663">
        <v>178.5</v>
      </c>
      <c r="EG663">
        <v>84.9</v>
      </c>
      <c r="EH663">
        <v>83.6</v>
      </c>
      <c r="EI663">
        <v>86.5</v>
      </c>
      <c r="EY663">
        <v>126.2</v>
      </c>
      <c r="EZ663">
        <v>113.7</v>
      </c>
      <c r="FA663">
        <v>90</v>
      </c>
      <c r="FB663">
        <v>133.30000000000001</v>
      </c>
      <c r="FC663">
        <v>134.6</v>
      </c>
      <c r="FF663">
        <v>91.6</v>
      </c>
      <c r="FG663">
        <v>76.8</v>
      </c>
      <c r="FH663">
        <v>109.2</v>
      </c>
      <c r="FI663">
        <v>80.400000000000006</v>
      </c>
      <c r="FJ663">
        <v>127.5</v>
      </c>
      <c r="FM663">
        <v>221.8</v>
      </c>
      <c r="FN663">
        <v>181.2</v>
      </c>
    </row>
    <row r="664" spans="1:170" x14ac:dyDescent="0.25">
      <c r="A664" s="1">
        <v>37316</v>
      </c>
      <c r="E664">
        <v>143.5</v>
      </c>
      <c r="F664">
        <v>160.9</v>
      </c>
      <c r="G664">
        <v>142</v>
      </c>
      <c r="K664">
        <v>85.8</v>
      </c>
      <c r="O664">
        <v>150</v>
      </c>
      <c r="P664">
        <v>157.1</v>
      </c>
      <c r="Q664">
        <v>176</v>
      </c>
      <c r="R664">
        <v>133.4</v>
      </c>
      <c r="S664">
        <v>139.4</v>
      </c>
      <c r="T664">
        <v>140.30000000000001</v>
      </c>
      <c r="U664">
        <v>139</v>
      </c>
      <c r="CC664">
        <v>138.80000000000001</v>
      </c>
      <c r="CD664">
        <v>148.1</v>
      </c>
      <c r="CE664">
        <v>137.4</v>
      </c>
      <c r="CN664">
        <v>126.6</v>
      </c>
      <c r="CQ664">
        <v>121.4</v>
      </c>
      <c r="CU664">
        <v>139.19999999999999</v>
      </c>
      <c r="CV664">
        <v>151.69999999999999</v>
      </c>
      <c r="CW664">
        <v>137.19999999999999</v>
      </c>
      <c r="CX664">
        <v>137.19999999999999</v>
      </c>
      <c r="DF664">
        <v>126.4</v>
      </c>
      <c r="DG664">
        <v>125.1</v>
      </c>
      <c r="DI664">
        <v>122.9</v>
      </c>
      <c r="DJ664">
        <v>126.4</v>
      </c>
      <c r="DK664">
        <v>123.5</v>
      </c>
      <c r="DL664">
        <v>126.4</v>
      </c>
      <c r="DO664">
        <v>150.6</v>
      </c>
      <c r="DR664">
        <v>92.8</v>
      </c>
      <c r="DS664">
        <v>95.8</v>
      </c>
      <c r="DT664">
        <v>90.9</v>
      </c>
      <c r="DU664">
        <v>151.6</v>
      </c>
      <c r="DV664">
        <v>138.30000000000001</v>
      </c>
      <c r="DW664">
        <v>144.19999999999999</v>
      </c>
      <c r="DX664">
        <v>135.6</v>
      </c>
      <c r="DY664">
        <v>94.9</v>
      </c>
      <c r="DZ664">
        <v>140.5</v>
      </c>
      <c r="EA664">
        <v>103.8</v>
      </c>
      <c r="EB664">
        <v>103.4</v>
      </c>
      <c r="EC664">
        <v>100.6</v>
      </c>
      <c r="ED664">
        <v>96</v>
      </c>
      <c r="EE664">
        <v>87.8</v>
      </c>
      <c r="EF664">
        <v>179.6</v>
      </c>
      <c r="EG664">
        <v>97.8</v>
      </c>
      <c r="EH664">
        <v>95.5</v>
      </c>
      <c r="EI664">
        <v>99.7</v>
      </c>
      <c r="EY664">
        <v>127</v>
      </c>
      <c r="EZ664">
        <v>114.3</v>
      </c>
      <c r="FA664">
        <v>92.3</v>
      </c>
      <c r="FB664">
        <v>133.69999999999999</v>
      </c>
      <c r="FC664">
        <v>135</v>
      </c>
      <c r="FF664">
        <v>101.6</v>
      </c>
      <c r="FG664">
        <v>89.8</v>
      </c>
      <c r="FH664">
        <v>109.5</v>
      </c>
      <c r="FI664">
        <v>87.4</v>
      </c>
      <c r="FJ664">
        <v>128.1</v>
      </c>
      <c r="FM664">
        <v>220.7</v>
      </c>
      <c r="FN664">
        <v>179.5</v>
      </c>
    </row>
    <row r="665" spans="1:170" x14ac:dyDescent="0.25">
      <c r="A665" s="1">
        <v>37347</v>
      </c>
      <c r="E665">
        <v>139.30000000000001</v>
      </c>
      <c r="F665">
        <v>117.1</v>
      </c>
      <c r="G665">
        <v>141.19999999999999</v>
      </c>
      <c r="K665">
        <v>88.4</v>
      </c>
      <c r="O665">
        <v>150.30000000000001</v>
      </c>
      <c r="P665">
        <v>157.69999999999999</v>
      </c>
      <c r="Q665">
        <v>177.3</v>
      </c>
      <c r="R665">
        <v>133.4</v>
      </c>
      <c r="S665">
        <v>139.30000000000001</v>
      </c>
      <c r="T665">
        <v>140</v>
      </c>
      <c r="U665">
        <v>138.9</v>
      </c>
      <c r="CC665">
        <v>138.69999999999999</v>
      </c>
      <c r="CD665">
        <v>147.19999999999999</v>
      </c>
      <c r="CE665">
        <v>138.30000000000001</v>
      </c>
      <c r="CN665">
        <v>126.6</v>
      </c>
      <c r="CQ665">
        <v>121.4</v>
      </c>
      <c r="CU665">
        <v>139.1</v>
      </c>
      <c r="CV665">
        <v>150.5</v>
      </c>
      <c r="CW665">
        <v>138.69999999999999</v>
      </c>
      <c r="CX665">
        <v>139.5</v>
      </c>
      <c r="DF665">
        <v>127.2</v>
      </c>
      <c r="DG665">
        <v>125.4</v>
      </c>
      <c r="DI665">
        <v>121.8</v>
      </c>
      <c r="DJ665">
        <v>127.8</v>
      </c>
      <c r="DK665">
        <v>123.5</v>
      </c>
      <c r="DL665">
        <v>126.2</v>
      </c>
      <c r="DO665">
        <v>150.9</v>
      </c>
      <c r="DR665">
        <v>95.7</v>
      </c>
      <c r="DS665">
        <v>98.3</v>
      </c>
      <c r="DT665">
        <v>94.1</v>
      </c>
      <c r="DU665">
        <v>151.19999999999999</v>
      </c>
      <c r="DV665">
        <v>138.5</v>
      </c>
      <c r="DW665">
        <v>144.5</v>
      </c>
      <c r="DX665">
        <v>135.80000000000001</v>
      </c>
      <c r="DY665">
        <v>95.1</v>
      </c>
      <c r="DZ665">
        <v>140.69999999999999</v>
      </c>
      <c r="EA665">
        <v>108.1</v>
      </c>
      <c r="EB665">
        <v>96.9</v>
      </c>
      <c r="EC665">
        <v>113.4</v>
      </c>
      <c r="ED665">
        <v>100.4</v>
      </c>
      <c r="EE665">
        <v>91.9</v>
      </c>
      <c r="EF665">
        <v>181.8</v>
      </c>
      <c r="EG665">
        <v>123.6</v>
      </c>
      <c r="EH665">
        <v>119.1</v>
      </c>
      <c r="EI665">
        <v>126.2</v>
      </c>
      <c r="EY665">
        <v>127.9</v>
      </c>
      <c r="EZ665">
        <v>113.6</v>
      </c>
      <c r="FA665">
        <v>95.3</v>
      </c>
      <c r="FB665">
        <v>133.9</v>
      </c>
      <c r="FC665">
        <v>135.30000000000001</v>
      </c>
      <c r="FF665">
        <v>115</v>
      </c>
      <c r="FG665">
        <v>106.8</v>
      </c>
      <c r="FH665">
        <v>105.4</v>
      </c>
      <c r="FI665">
        <v>91.7</v>
      </c>
      <c r="FJ665">
        <v>130.80000000000001</v>
      </c>
      <c r="FM665">
        <v>218.8</v>
      </c>
      <c r="FN665">
        <v>179.5</v>
      </c>
    </row>
    <row r="666" spans="1:170" x14ac:dyDescent="0.25">
      <c r="A666" s="1">
        <v>37377</v>
      </c>
      <c r="E666">
        <v>139.19999999999999</v>
      </c>
      <c r="F666">
        <v>124.3</v>
      </c>
      <c r="G666">
        <v>140.4</v>
      </c>
      <c r="K666">
        <v>87.4</v>
      </c>
      <c r="O666">
        <v>150.19999999999999</v>
      </c>
      <c r="P666">
        <v>157.69999999999999</v>
      </c>
      <c r="Q666">
        <v>177.3</v>
      </c>
      <c r="R666">
        <v>133.19999999999999</v>
      </c>
      <c r="S666">
        <v>139.19999999999999</v>
      </c>
      <c r="T666">
        <v>140</v>
      </c>
      <c r="U666">
        <v>138.80000000000001</v>
      </c>
      <c r="CC666">
        <v>138.4</v>
      </c>
      <c r="CD666">
        <v>147.1</v>
      </c>
      <c r="CE666">
        <v>138</v>
      </c>
      <c r="CN666">
        <v>126.6</v>
      </c>
      <c r="CQ666">
        <v>121.4</v>
      </c>
      <c r="CU666">
        <v>138.69999999999999</v>
      </c>
      <c r="CV666">
        <v>150.4</v>
      </c>
      <c r="CW666">
        <v>138.19999999999999</v>
      </c>
      <c r="CX666">
        <v>138.80000000000001</v>
      </c>
      <c r="DF666">
        <v>127.1</v>
      </c>
      <c r="DG666">
        <v>125.4</v>
      </c>
      <c r="DI666">
        <v>121</v>
      </c>
      <c r="DJ666">
        <v>128</v>
      </c>
      <c r="DK666">
        <v>123.9</v>
      </c>
      <c r="DL666">
        <v>126.1</v>
      </c>
      <c r="DO666">
        <v>151.1</v>
      </c>
      <c r="DR666">
        <v>95</v>
      </c>
      <c r="DS666">
        <v>97.5</v>
      </c>
      <c r="DT666">
        <v>93.4</v>
      </c>
      <c r="DU666">
        <v>151</v>
      </c>
      <c r="DV666">
        <v>138.30000000000001</v>
      </c>
      <c r="DW666">
        <v>144.69999999999999</v>
      </c>
      <c r="DX666">
        <v>135.6</v>
      </c>
      <c r="DY666">
        <v>94</v>
      </c>
      <c r="DZ666">
        <v>140.6</v>
      </c>
      <c r="EA666">
        <v>109</v>
      </c>
      <c r="EB666">
        <v>96.8</v>
      </c>
      <c r="EC666">
        <v>115.2</v>
      </c>
      <c r="ED666">
        <v>105.5</v>
      </c>
      <c r="EE666">
        <v>96.8</v>
      </c>
      <c r="EF666">
        <v>182.2</v>
      </c>
      <c r="EG666">
        <v>119.5</v>
      </c>
      <c r="EH666">
        <v>115.5</v>
      </c>
      <c r="EI666">
        <v>122.1</v>
      </c>
      <c r="EY666">
        <v>127.8</v>
      </c>
      <c r="EZ666">
        <v>112.7</v>
      </c>
      <c r="FA666">
        <v>94.8</v>
      </c>
      <c r="FB666">
        <v>133.9</v>
      </c>
      <c r="FC666">
        <v>135.30000000000001</v>
      </c>
      <c r="FF666">
        <v>117</v>
      </c>
      <c r="FG666">
        <v>108</v>
      </c>
      <c r="FH666">
        <v>106.3</v>
      </c>
      <c r="FI666">
        <v>96.8</v>
      </c>
      <c r="FJ666">
        <v>134.19999999999999</v>
      </c>
      <c r="FM666">
        <v>218.3</v>
      </c>
      <c r="FN666">
        <v>179.4</v>
      </c>
    </row>
    <row r="667" spans="1:170" x14ac:dyDescent="0.25">
      <c r="A667" s="1">
        <v>37408</v>
      </c>
      <c r="E667">
        <v>139.69999999999999</v>
      </c>
      <c r="F667">
        <v>128.4</v>
      </c>
      <c r="G667">
        <v>140.6</v>
      </c>
      <c r="K667">
        <v>87.7</v>
      </c>
      <c r="O667">
        <v>150.5</v>
      </c>
      <c r="P667">
        <v>158</v>
      </c>
      <c r="Q667">
        <v>177.8</v>
      </c>
      <c r="R667">
        <v>133.5</v>
      </c>
      <c r="S667">
        <v>139.30000000000001</v>
      </c>
      <c r="T667">
        <v>139.9</v>
      </c>
      <c r="U667">
        <v>139</v>
      </c>
      <c r="CC667">
        <v>138.80000000000001</v>
      </c>
      <c r="CD667">
        <v>147.4</v>
      </c>
      <c r="CE667">
        <v>138.30000000000001</v>
      </c>
      <c r="CN667">
        <v>126.6</v>
      </c>
      <c r="CQ667">
        <v>121.4</v>
      </c>
      <c r="CU667">
        <v>139.1</v>
      </c>
      <c r="CV667">
        <v>150.80000000000001</v>
      </c>
      <c r="CW667">
        <v>138.6</v>
      </c>
      <c r="CX667">
        <v>139.30000000000001</v>
      </c>
      <c r="DF667">
        <v>127.3</v>
      </c>
      <c r="DG667">
        <v>125.8</v>
      </c>
      <c r="DI667">
        <v>121.8</v>
      </c>
      <c r="DJ667">
        <v>128.69999999999999</v>
      </c>
      <c r="DK667">
        <v>124.7</v>
      </c>
      <c r="DL667">
        <v>126.1</v>
      </c>
      <c r="DO667">
        <v>151.4</v>
      </c>
      <c r="DR667">
        <v>94.9</v>
      </c>
      <c r="DS667">
        <v>97.5</v>
      </c>
      <c r="DT667">
        <v>93.3</v>
      </c>
      <c r="DU667">
        <v>151.30000000000001</v>
      </c>
      <c r="DV667">
        <v>138.69999999999999</v>
      </c>
      <c r="DW667">
        <v>144.69999999999999</v>
      </c>
      <c r="DX667">
        <v>136</v>
      </c>
      <c r="DY667">
        <v>96.3</v>
      </c>
      <c r="DZ667">
        <v>140.80000000000001</v>
      </c>
      <c r="EA667">
        <v>105.1</v>
      </c>
      <c r="EB667">
        <v>95.7</v>
      </c>
      <c r="EC667">
        <v>109.1</v>
      </c>
      <c r="ED667">
        <v>99.7</v>
      </c>
      <c r="EE667">
        <v>91.3</v>
      </c>
      <c r="EF667">
        <v>182.2</v>
      </c>
      <c r="EG667">
        <v>113.6</v>
      </c>
      <c r="EH667">
        <v>110</v>
      </c>
      <c r="EI667">
        <v>116</v>
      </c>
      <c r="EY667">
        <v>128.1</v>
      </c>
      <c r="EZ667">
        <v>114</v>
      </c>
      <c r="FA667">
        <v>94.7</v>
      </c>
      <c r="FB667">
        <v>134.30000000000001</v>
      </c>
      <c r="FC667">
        <v>135.6</v>
      </c>
      <c r="FF667">
        <v>110.5</v>
      </c>
      <c r="FG667">
        <v>97.7</v>
      </c>
      <c r="FH667">
        <v>106.5</v>
      </c>
      <c r="FI667">
        <v>90.9</v>
      </c>
      <c r="FJ667">
        <v>138.19999999999999</v>
      </c>
      <c r="FM667">
        <v>217.9</v>
      </c>
      <c r="FN667">
        <v>180.5</v>
      </c>
    </row>
    <row r="668" spans="1:170" x14ac:dyDescent="0.25">
      <c r="A668" s="1">
        <v>37438</v>
      </c>
      <c r="E668">
        <v>139.69999999999999</v>
      </c>
      <c r="F668">
        <v>129.80000000000001</v>
      </c>
      <c r="G668">
        <v>140.5</v>
      </c>
      <c r="K668">
        <v>88.5</v>
      </c>
      <c r="O668">
        <v>150</v>
      </c>
      <c r="P668">
        <v>157.5</v>
      </c>
      <c r="Q668">
        <v>177.7</v>
      </c>
      <c r="R668">
        <v>132.6</v>
      </c>
      <c r="S668">
        <v>138.80000000000001</v>
      </c>
      <c r="T668">
        <v>139.80000000000001</v>
      </c>
      <c r="U668">
        <v>138.4</v>
      </c>
      <c r="CC668">
        <v>138.6</v>
      </c>
      <c r="CD668">
        <v>147.1</v>
      </c>
      <c r="CE668">
        <v>138.19999999999999</v>
      </c>
      <c r="CN668">
        <v>126.6</v>
      </c>
      <c r="CQ668">
        <v>121.4</v>
      </c>
      <c r="CU668">
        <v>139.19999999999999</v>
      </c>
      <c r="CV668">
        <v>150.5</v>
      </c>
      <c r="CW668">
        <v>138.6</v>
      </c>
      <c r="CX668">
        <v>139.69999999999999</v>
      </c>
      <c r="DF668">
        <v>127.7</v>
      </c>
      <c r="DG668">
        <v>126.2</v>
      </c>
      <c r="DI668">
        <v>122.2</v>
      </c>
      <c r="DJ668">
        <v>129.6</v>
      </c>
      <c r="DK668">
        <v>125.2</v>
      </c>
      <c r="DL668">
        <v>126</v>
      </c>
      <c r="DO668">
        <v>151.5</v>
      </c>
      <c r="DR668">
        <v>95.4</v>
      </c>
      <c r="DS668">
        <v>97.4</v>
      </c>
      <c r="DT668">
        <v>94.1</v>
      </c>
      <c r="DU668">
        <v>151.4</v>
      </c>
      <c r="DV668">
        <v>139.1</v>
      </c>
      <c r="DW668">
        <v>144.69999999999999</v>
      </c>
      <c r="DX668">
        <v>136.5</v>
      </c>
      <c r="DY668">
        <v>100.2</v>
      </c>
      <c r="DZ668">
        <v>141</v>
      </c>
      <c r="EA668">
        <v>106.5</v>
      </c>
      <c r="EB668">
        <v>97.4</v>
      </c>
      <c r="EC668">
        <v>110.2</v>
      </c>
      <c r="ED668">
        <v>103.5</v>
      </c>
      <c r="EE668">
        <v>94.8</v>
      </c>
      <c r="EF668">
        <v>182.5</v>
      </c>
      <c r="EG668">
        <v>110</v>
      </c>
      <c r="EH668">
        <v>106.7</v>
      </c>
      <c r="EI668">
        <v>112.3</v>
      </c>
      <c r="EY668">
        <v>128.4</v>
      </c>
      <c r="EZ668">
        <v>115.6</v>
      </c>
      <c r="FA668">
        <v>94.8</v>
      </c>
      <c r="FB668">
        <v>134.69999999999999</v>
      </c>
      <c r="FC668">
        <v>136</v>
      </c>
      <c r="FF668">
        <v>111.1</v>
      </c>
      <c r="FG668">
        <v>98.2</v>
      </c>
      <c r="FH668">
        <v>108.4</v>
      </c>
      <c r="FI668">
        <v>94</v>
      </c>
      <c r="FJ668">
        <v>140.80000000000001</v>
      </c>
      <c r="FM668">
        <v>217.8</v>
      </c>
      <c r="FN668">
        <v>186.8</v>
      </c>
    </row>
    <row r="669" spans="1:170" x14ac:dyDescent="0.25">
      <c r="A669" s="1">
        <v>37469</v>
      </c>
      <c r="E669">
        <v>139.1</v>
      </c>
      <c r="F669">
        <v>126.5</v>
      </c>
      <c r="G669">
        <v>140.1</v>
      </c>
      <c r="K669">
        <v>89.5</v>
      </c>
      <c r="O669">
        <v>149.9</v>
      </c>
      <c r="P669">
        <v>157.4</v>
      </c>
      <c r="Q669">
        <v>177.7</v>
      </c>
      <c r="R669">
        <v>132.30000000000001</v>
      </c>
      <c r="S669">
        <v>138.69999999999999</v>
      </c>
      <c r="T669">
        <v>139.80000000000001</v>
      </c>
      <c r="U669">
        <v>138.30000000000001</v>
      </c>
      <c r="CC669">
        <v>138.69999999999999</v>
      </c>
      <c r="CD669">
        <v>146.80000000000001</v>
      </c>
      <c r="CE669">
        <v>138.4</v>
      </c>
      <c r="CN669">
        <v>126.6</v>
      </c>
      <c r="CQ669">
        <v>121.4</v>
      </c>
      <c r="CU669">
        <v>139.30000000000001</v>
      </c>
      <c r="CV669">
        <v>150.19999999999999</v>
      </c>
      <c r="CW669">
        <v>139</v>
      </c>
      <c r="CX669">
        <v>140.4</v>
      </c>
      <c r="DF669">
        <v>128</v>
      </c>
      <c r="DG669">
        <v>126.4</v>
      </c>
      <c r="DI669">
        <v>122.7</v>
      </c>
      <c r="DJ669">
        <v>130.30000000000001</v>
      </c>
      <c r="DK669">
        <v>125.3</v>
      </c>
      <c r="DL669">
        <v>125.9</v>
      </c>
      <c r="DO669">
        <v>152</v>
      </c>
      <c r="DR669">
        <v>96</v>
      </c>
      <c r="DS669">
        <v>98.1</v>
      </c>
      <c r="DT669">
        <v>94.6</v>
      </c>
      <c r="DU669">
        <v>151.5</v>
      </c>
      <c r="DV669">
        <v>139.30000000000001</v>
      </c>
      <c r="DW669">
        <v>144.80000000000001</v>
      </c>
      <c r="DX669">
        <v>136.80000000000001</v>
      </c>
      <c r="DY669">
        <v>102.2</v>
      </c>
      <c r="DZ669">
        <v>141.1</v>
      </c>
      <c r="EA669">
        <v>108.3</v>
      </c>
      <c r="EB669">
        <v>98.9</v>
      </c>
      <c r="EC669">
        <v>112.2</v>
      </c>
      <c r="ED669">
        <v>105.7</v>
      </c>
      <c r="EE669">
        <v>96.9</v>
      </c>
      <c r="EF669">
        <v>182.1</v>
      </c>
      <c r="EG669">
        <v>111.6</v>
      </c>
      <c r="EH669">
        <v>108.1</v>
      </c>
      <c r="EI669">
        <v>113.9</v>
      </c>
      <c r="EY669">
        <v>128.69999999999999</v>
      </c>
      <c r="EZ669">
        <v>116.5</v>
      </c>
      <c r="FA669">
        <v>95.4</v>
      </c>
      <c r="FB669">
        <v>135</v>
      </c>
      <c r="FC669">
        <v>136.19999999999999</v>
      </c>
      <c r="FF669">
        <v>113.3</v>
      </c>
      <c r="FG669">
        <v>101.4</v>
      </c>
      <c r="FH669">
        <v>109.3</v>
      </c>
      <c r="FI669">
        <v>96.2</v>
      </c>
      <c r="FJ669">
        <v>140</v>
      </c>
      <c r="FM669">
        <v>218.3</v>
      </c>
      <c r="FN669">
        <v>185</v>
      </c>
    </row>
    <row r="670" spans="1:170" x14ac:dyDescent="0.25">
      <c r="A670" s="1">
        <v>37500</v>
      </c>
      <c r="E670">
        <v>138.5</v>
      </c>
      <c r="F670">
        <v>118.4</v>
      </c>
      <c r="G670">
        <v>140.19999999999999</v>
      </c>
      <c r="K670">
        <v>91.1</v>
      </c>
      <c r="O670">
        <v>150.30000000000001</v>
      </c>
      <c r="P670">
        <v>157.80000000000001</v>
      </c>
      <c r="Q670">
        <v>178.2</v>
      </c>
      <c r="R670">
        <v>132.69999999999999</v>
      </c>
      <c r="S670">
        <v>139</v>
      </c>
      <c r="T670">
        <v>139.9</v>
      </c>
      <c r="U670">
        <v>138.6</v>
      </c>
      <c r="CC670">
        <v>139.19999999999999</v>
      </c>
      <c r="CD670">
        <v>147</v>
      </c>
      <c r="CE670">
        <v>139.1</v>
      </c>
      <c r="CN670">
        <v>126.6</v>
      </c>
      <c r="CQ670">
        <v>121.4</v>
      </c>
      <c r="CU670">
        <v>139.80000000000001</v>
      </c>
      <c r="CV670">
        <v>150.30000000000001</v>
      </c>
      <c r="CW670">
        <v>139.9</v>
      </c>
      <c r="CX670">
        <v>141.6</v>
      </c>
      <c r="DF670">
        <v>128.9</v>
      </c>
      <c r="DG670">
        <v>127</v>
      </c>
      <c r="DI670">
        <v>123.8</v>
      </c>
      <c r="DJ670">
        <v>131.5</v>
      </c>
      <c r="DK670">
        <v>125.9</v>
      </c>
      <c r="DL670">
        <v>125.9</v>
      </c>
      <c r="DO670">
        <v>152.1</v>
      </c>
      <c r="DR670">
        <v>98.2</v>
      </c>
      <c r="DS670">
        <v>100.2</v>
      </c>
      <c r="DT670">
        <v>96.9</v>
      </c>
      <c r="DU670">
        <v>152.5</v>
      </c>
      <c r="DV670">
        <v>139.6</v>
      </c>
      <c r="DW670">
        <v>144.80000000000001</v>
      </c>
      <c r="DX670">
        <v>137.19999999999999</v>
      </c>
      <c r="DY670">
        <v>104.2</v>
      </c>
      <c r="DZ670">
        <v>141.30000000000001</v>
      </c>
      <c r="EA670">
        <v>110.8</v>
      </c>
      <c r="EB670">
        <v>100.1</v>
      </c>
      <c r="EC670">
        <v>115.5</v>
      </c>
      <c r="ED670">
        <v>108.4</v>
      </c>
      <c r="EE670">
        <v>99.4</v>
      </c>
      <c r="EF670">
        <v>182.3</v>
      </c>
      <c r="EG670">
        <v>115.6</v>
      </c>
      <c r="EH670">
        <v>111.7</v>
      </c>
      <c r="EI670">
        <v>118</v>
      </c>
      <c r="EY670">
        <v>129.5</v>
      </c>
      <c r="EZ670">
        <v>117.9</v>
      </c>
      <c r="FA670">
        <v>98</v>
      </c>
      <c r="FB670">
        <v>135.30000000000001</v>
      </c>
      <c r="FC670">
        <v>136.5</v>
      </c>
      <c r="FF670">
        <v>116.8</v>
      </c>
      <c r="FG670">
        <v>106</v>
      </c>
      <c r="FH670">
        <v>110.3</v>
      </c>
      <c r="FI670">
        <v>98.9</v>
      </c>
      <c r="FJ670">
        <v>140.19999999999999</v>
      </c>
      <c r="FM670">
        <v>220.1</v>
      </c>
      <c r="FN670">
        <v>184.6</v>
      </c>
    </row>
    <row r="671" spans="1:170" x14ac:dyDescent="0.25">
      <c r="A671" s="1">
        <v>37530</v>
      </c>
      <c r="E671">
        <v>139</v>
      </c>
      <c r="F671">
        <v>121</v>
      </c>
      <c r="G671">
        <v>140.4</v>
      </c>
      <c r="K671">
        <v>93.7</v>
      </c>
      <c r="O671">
        <v>150.5</v>
      </c>
      <c r="P671">
        <v>158.19999999999999</v>
      </c>
      <c r="Q671">
        <v>178.4</v>
      </c>
      <c r="R671">
        <v>133.19999999999999</v>
      </c>
      <c r="S671">
        <v>139.19999999999999</v>
      </c>
      <c r="T671">
        <v>139.9</v>
      </c>
      <c r="U671">
        <v>138.80000000000001</v>
      </c>
      <c r="CC671">
        <v>140</v>
      </c>
      <c r="CD671">
        <v>147.30000000000001</v>
      </c>
      <c r="CE671">
        <v>140.1</v>
      </c>
      <c r="CN671">
        <v>126.6</v>
      </c>
      <c r="CQ671">
        <v>121.4</v>
      </c>
      <c r="CU671">
        <v>140.9</v>
      </c>
      <c r="CV671">
        <v>150.69999999999999</v>
      </c>
      <c r="CW671">
        <v>141.30000000000001</v>
      </c>
      <c r="CX671">
        <v>143.4</v>
      </c>
      <c r="DF671">
        <v>129.80000000000001</v>
      </c>
      <c r="DG671">
        <v>127.4</v>
      </c>
      <c r="DI671">
        <v>124.3</v>
      </c>
      <c r="DJ671">
        <v>133</v>
      </c>
      <c r="DK671">
        <v>126</v>
      </c>
      <c r="DL671">
        <v>125.9</v>
      </c>
      <c r="DO671">
        <v>151.9</v>
      </c>
      <c r="DR671">
        <v>101.5</v>
      </c>
      <c r="DS671">
        <v>102.6</v>
      </c>
      <c r="DT671">
        <v>100.9</v>
      </c>
      <c r="DU671">
        <v>153.30000000000001</v>
      </c>
      <c r="DV671">
        <v>139.6</v>
      </c>
      <c r="DW671">
        <v>144.80000000000001</v>
      </c>
      <c r="DX671">
        <v>137.1</v>
      </c>
      <c r="DY671">
        <v>101.8</v>
      </c>
      <c r="DZ671">
        <v>141.4</v>
      </c>
      <c r="EA671">
        <v>112.6</v>
      </c>
      <c r="EB671">
        <v>99.5</v>
      </c>
      <c r="EC671">
        <v>119.3</v>
      </c>
      <c r="ED671">
        <v>107.9</v>
      </c>
      <c r="EE671">
        <v>99</v>
      </c>
      <c r="EF671">
        <v>183.1</v>
      </c>
      <c r="EG671">
        <v>126.2</v>
      </c>
      <c r="EH671">
        <v>121.6</v>
      </c>
      <c r="EI671">
        <v>128.9</v>
      </c>
      <c r="EY671">
        <v>130.4</v>
      </c>
      <c r="EZ671">
        <v>117.5</v>
      </c>
      <c r="FA671">
        <v>101.5</v>
      </c>
      <c r="FB671">
        <v>135.5</v>
      </c>
      <c r="FC671">
        <v>136.69999999999999</v>
      </c>
      <c r="FF671">
        <v>120.7</v>
      </c>
      <c r="FG671">
        <v>111.4</v>
      </c>
      <c r="FH671">
        <v>109.8</v>
      </c>
      <c r="FI671">
        <v>98.3</v>
      </c>
      <c r="FJ671">
        <v>140</v>
      </c>
      <c r="FM671">
        <v>224.4</v>
      </c>
      <c r="FN671">
        <v>182.9</v>
      </c>
    </row>
    <row r="672" spans="1:170" x14ac:dyDescent="0.25">
      <c r="A672" s="1">
        <v>37561</v>
      </c>
      <c r="E672">
        <v>139.30000000000001</v>
      </c>
      <c r="F672">
        <v>120.5</v>
      </c>
      <c r="G672">
        <v>140.80000000000001</v>
      </c>
      <c r="K672">
        <v>93.7</v>
      </c>
      <c r="O672">
        <v>150.30000000000001</v>
      </c>
      <c r="P672">
        <v>158</v>
      </c>
      <c r="Q672">
        <v>178.7</v>
      </c>
      <c r="R672">
        <v>132.6</v>
      </c>
      <c r="S672">
        <v>139</v>
      </c>
      <c r="T672">
        <v>139.9</v>
      </c>
      <c r="U672">
        <v>138.6</v>
      </c>
      <c r="CC672">
        <v>140</v>
      </c>
      <c r="CD672">
        <v>147.19999999999999</v>
      </c>
      <c r="CE672">
        <v>139.9</v>
      </c>
      <c r="CN672">
        <v>126.6</v>
      </c>
      <c r="CQ672">
        <v>121.4</v>
      </c>
      <c r="CU672">
        <v>140.9</v>
      </c>
      <c r="CV672">
        <v>150.69999999999999</v>
      </c>
      <c r="CW672">
        <v>141.19999999999999</v>
      </c>
      <c r="CX672">
        <v>143.5</v>
      </c>
      <c r="DF672">
        <v>129.9</v>
      </c>
      <c r="DG672">
        <v>127.7</v>
      </c>
      <c r="DI672">
        <v>125.4</v>
      </c>
      <c r="DJ672">
        <v>133</v>
      </c>
      <c r="DK672">
        <v>126.5</v>
      </c>
      <c r="DL672">
        <v>126</v>
      </c>
      <c r="DO672">
        <v>151.5</v>
      </c>
      <c r="DR672">
        <v>102</v>
      </c>
      <c r="DS672">
        <v>103.7</v>
      </c>
      <c r="DT672">
        <v>100.9</v>
      </c>
      <c r="DU672">
        <v>153.4</v>
      </c>
      <c r="DV672">
        <v>139.6</v>
      </c>
      <c r="DW672">
        <v>144.9</v>
      </c>
      <c r="DX672">
        <v>137.1</v>
      </c>
      <c r="DY672">
        <v>100.4</v>
      </c>
      <c r="DZ672">
        <v>141.6</v>
      </c>
      <c r="EA672">
        <v>116.6</v>
      </c>
      <c r="EB672">
        <v>100.3</v>
      </c>
      <c r="EC672">
        <v>125.7</v>
      </c>
      <c r="ED672">
        <v>103.2</v>
      </c>
      <c r="EE672">
        <v>94.6</v>
      </c>
      <c r="EF672">
        <v>182.1</v>
      </c>
      <c r="EG672">
        <v>150.9</v>
      </c>
      <c r="EH672">
        <v>144.4</v>
      </c>
      <c r="EI672">
        <v>154.19999999999999</v>
      </c>
      <c r="EY672">
        <v>130.6</v>
      </c>
      <c r="EZ672">
        <v>117.8</v>
      </c>
      <c r="FA672">
        <v>101.8</v>
      </c>
      <c r="FB672">
        <v>135.6</v>
      </c>
      <c r="FC672">
        <v>136.80000000000001</v>
      </c>
      <c r="FF672">
        <v>127.1</v>
      </c>
      <c r="FG672">
        <v>120.1</v>
      </c>
      <c r="FH672">
        <v>110.6</v>
      </c>
      <c r="FI672">
        <v>93.3</v>
      </c>
      <c r="FJ672">
        <v>141</v>
      </c>
      <c r="FM672">
        <v>222.8</v>
      </c>
      <c r="FN672">
        <v>182.8</v>
      </c>
    </row>
    <row r="673" spans="1:170" x14ac:dyDescent="0.25">
      <c r="A673" s="1">
        <v>37591</v>
      </c>
      <c r="E673">
        <v>139.69999999999999</v>
      </c>
      <c r="F673">
        <v>109.5</v>
      </c>
      <c r="G673">
        <v>142.19999999999999</v>
      </c>
      <c r="K673">
        <v>94.2</v>
      </c>
      <c r="O673">
        <v>149.5</v>
      </c>
      <c r="P673">
        <v>156.69999999999999</v>
      </c>
      <c r="Q673">
        <v>176.6</v>
      </c>
      <c r="R673">
        <v>132</v>
      </c>
      <c r="S673">
        <v>138.80000000000001</v>
      </c>
      <c r="T673">
        <v>139.9</v>
      </c>
      <c r="U673">
        <v>138.30000000000001</v>
      </c>
      <c r="CC673">
        <v>139.69999999999999</v>
      </c>
      <c r="CD673">
        <v>146.69999999999999</v>
      </c>
      <c r="CE673">
        <v>139.4</v>
      </c>
      <c r="CN673">
        <v>126.6</v>
      </c>
      <c r="CQ673">
        <v>121.4</v>
      </c>
      <c r="CU673">
        <v>140.6</v>
      </c>
      <c r="CV673">
        <v>150</v>
      </c>
      <c r="CW673">
        <v>140.6</v>
      </c>
      <c r="CX673">
        <v>142.9</v>
      </c>
      <c r="DF673">
        <v>130</v>
      </c>
      <c r="DG673">
        <v>127.3</v>
      </c>
      <c r="DI673">
        <v>127.3</v>
      </c>
      <c r="DJ673">
        <v>131.6</v>
      </c>
      <c r="DK673">
        <v>126.4</v>
      </c>
      <c r="DL673">
        <v>125.9</v>
      </c>
      <c r="DO673">
        <v>151.4</v>
      </c>
      <c r="DR673">
        <v>103.1</v>
      </c>
      <c r="DS673">
        <v>104.5</v>
      </c>
      <c r="DT673">
        <v>102.2</v>
      </c>
      <c r="DU673">
        <v>153.30000000000001</v>
      </c>
      <c r="DV673">
        <v>139.6</v>
      </c>
      <c r="DW673">
        <v>145</v>
      </c>
      <c r="DX673">
        <v>137.1</v>
      </c>
      <c r="DY673">
        <v>100.6</v>
      </c>
      <c r="DZ673">
        <v>141.6</v>
      </c>
      <c r="EA673">
        <v>118.9</v>
      </c>
      <c r="EB673">
        <v>101.3</v>
      </c>
      <c r="EC673">
        <v>128.9</v>
      </c>
      <c r="ED673">
        <v>106.3</v>
      </c>
      <c r="EE673">
        <v>97.5</v>
      </c>
      <c r="EF673">
        <v>181.6</v>
      </c>
      <c r="EG673">
        <v>153.80000000000001</v>
      </c>
      <c r="EH673">
        <v>147.1</v>
      </c>
      <c r="EI673">
        <v>157.19999999999999</v>
      </c>
      <c r="EY673">
        <v>130.6</v>
      </c>
      <c r="EZ673">
        <v>119.1</v>
      </c>
      <c r="FA673">
        <v>102.1</v>
      </c>
      <c r="FB673">
        <v>135.6</v>
      </c>
      <c r="FC673">
        <v>136.69999999999999</v>
      </c>
      <c r="FF673">
        <v>130.30000000000001</v>
      </c>
      <c r="FG673">
        <v>124.5</v>
      </c>
      <c r="FH673">
        <v>111.5</v>
      </c>
      <c r="FI673">
        <v>96.2</v>
      </c>
      <c r="FJ673">
        <v>141.30000000000001</v>
      </c>
      <c r="FM673">
        <v>224</v>
      </c>
      <c r="FN673">
        <v>182.1</v>
      </c>
    </row>
    <row r="674" spans="1:170" x14ac:dyDescent="0.25">
      <c r="A674" s="1">
        <v>37622</v>
      </c>
      <c r="E674">
        <v>142.19999999999999</v>
      </c>
      <c r="F674">
        <v>120.7</v>
      </c>
      <c r="G674">
        <v>144</v>
      </c>
      <c r="K674">
        <v>97.4</v>
      </c>
      <c r="O674">
        <v>149.80000000000001</v>
      </c>
      <c r="P674">
        <v>157.1</v>
      </c>
      <c r="Q674">
        <v>177.1</v>
      </c>
      <c r="R674">
        <v>132.4</v>
      </c>
      <c r="S674">
        <v>139</v>
      </c>
      <c r="T674">
        <v>139.80000000000001</v>
      </c>
      <c r="U674">
        <v>138.6</v>
      </c>
      <c r="CC674">
        <v>141.1</v>
      </c>
      <c r="CD674">
        <v>147.6</v>
      </c>
      <c r="CE674">
        <v>140.6</v>
      </c>
      <c r="CN674">
        <v>126.6</v>
      </c>
      <c r="CQ674">
        <v>121.4</v>
      </c>
      <c r="CU674">
        <v>142.5</v>
      </c>
      <c r="CV674">
        <v>151.30000000000001</v>
      </c>
      <c r="CW674">
        <v>142.30000000000001</v>
      </c>
      <c r="CX674">
        <v>145.1</v>
      </c>
      <c r="DF674">
        <v>131.4</v>
      </c>
      <c r="DG674">
        <v>127.9</v>
      </c>
      <c r="DI674">
        <v>129.30000000000001</v>
      </c>
      <c r="DJ674">
        <v>133.5</v>
      </c>
      <c r="DK674">
        <v>126.2</v>
      </c>
      <c r="DL674">
        <v>125.8</v>
      </c>
      <c r="DO674">
        <v>151.6</v>
      </c>
      <c r="DR674">
        <v>108</v>
      </c>
      <c r="DS674">
        <v>108.3</v>
      </c>
      <c r="DT674">
        <v>107.8</v>
      </c>
      <c r="DU674">
        <v>153.4</v>
      </c>
      <c r="DV674">
        <v>140</v>
      </c>
      <c r="DW674">
        <v>144.9</v>
      </c>
      <c r="DX674">
        <v>137.6</v>
      </c>
      <c r="DY674">
        <v>101.2</v>
      </c>
      <c r="DZ674">
        <v>142.1</v>
      </c>
      <c r="EA674">
        <v>128</v>
      </c>
      <c r="EB674">
        <v>107.2</v>
      </c>
      <c r="EC674">
        <v>140.4</v>
      </c>
      <c r="ED674">
        <v>114.6</v>
      </c>
      <c r="EE674">
        <v>105.3</v>
      </c>
      <c r="EF674">
        <v>179.4</v>
      </c>
      <c r="EG674">
        <v>169.6</v>
      </c>
      <c r="EH674">
        <v>161.5</v>
      </c>
      <c r="EI674">
        <v>173.4</v>
      </c>
      <c r="EY674">
        <v>132</v>
      </c>
      <c r="EZ674">
        <v>120.7</v>
      </c>
      <c r="FA674">
        <v>106.9</v>
      </c>
      <c r="FB674">
        <v>136.1</v>
      </c>
      <c r="FC674">
        <v>137.19999999999999</v>
      </c>
      <c r="FF674">
        <v>142.30000000000001</v>
      </c>
      <c r="FG674">
        <v>140</v>
      </c>
      <c r="FH674">
        <v>116.3</v>
      </c>
      <c r="FI674">
        <v>104.3</v>
      </c>
      <c r="FJ674">
        <v>143.30000000000001</v>
      </c>
      <c r="FM674">
        <v>224.2</v>
      </c>
      <c r="FN674">
        <v>189.4</v>
      </c>
    </row>
    <row r="675" spans="1:170" x14ac:dyDescent="0.25">
      <c r="A675" s="1">
        <v>37653</v>
      </c>
      <c r="E675">
        <v>142.5</v>
      </c>
      <c r="F675">
        <v>118.2</v>
      </c>
      <c r="G675">
        <v>144.5</v>
      </c>
      <c r="K675">
        <v>103.8</v>
      </c>
      <c r="O675">
        <v>149.9</v>
      </c>
      <c r="P675">
        <v>157.19999999999999</v>
      </c>
      <c r="Q675">
        <v>176.9</v>
      </c>
      <c r="R675">
        <v>132.6</v>
      </c>
      <c r="S675">
        <v>139</v>
      </c>
      <c r="T675">
        <v>139.69999999999999</v>
      </c>
      <c r="U675">
        <v>138.6</v>
      </c>
      <c r="CC675">
        <v>142.69999999999999</v>
      </c>
      <c r="CD675">
        <v>147.69999999999999</v>
      </c>
      <c r="CE675">
        <v>142.5</v>
      </c>
      <c r="CN675">
        <v>126.6</v>
      </c>
      <c r="CQ675">
        <v>121.4</v>
      </c>
      <c r="CU675">
        <v>144.6</v>
      </c>
      <c r="CV675">
        <v>151.4</v>
      </c>
      <c r="CW675">
        <v>145.1</v>
      </c>
      <c r="CX675">
        <v>149.19999999999999</v>
      </c>
      <c r="DF675">
        <v>133.80000000000001</v>
      </c>
      <c r="DG675">
        <v>129.5</v>
      </c>
      <c r="DI675">
        <v>129.69999999999999</v>
      </c>
      <c r="DJ675">
        <v>138.1</v>
      </c>
      <c r="DK675">
        <v>126.8</v>
      </c>
      <c r="DL675">
        <v>125.8</v>
      </c>
      <c r="DO675">
        <v>152.1</v>
      </c>
      <c r="DR675">
        <v>115.5</v>
      </c>
      <c r="DS675">
        <v>114.5</v>
      </c>
      <c r="DT675">
        <v>116.1</v>
      </c>
      <c r="DU675">
        <v>153.6</v>
      </c>
      <c r="DV675">
        <v>140.69999999999999</v>
      </c>
      <c r="DW675">
        <v>145.6</v>
      </c>
      <c r="DX675">
        <v>138.30000000000001</v>
      </c>
      <c r="DY675">
        <v>102.2</v>
      </c>
      <c r="DZ675">
        <v>142.69999999999999</v>
      </c>
      <c r="EA675">
        <v>134.30000000000001</v>
      </c>
      <c r="EB675">
        <v>107.1</v>
      </c>
      <c r="EC675">
        <v>151.6</v>
      </c>
      <c r="ED675">
        <v>121.8</v>
      </c>
      <c r="EE675">
        <v>112.1</v>
      </c>
      <c r="EF675">
        <v>181</v>
      </c>
      <c r="EG675">
        <v>186.4</v>
      </c>
      <c r="EH675">
        <v>176.9</v>
      </c>
      <c r="EI675">
        <v>190.6</v>
      </c>
      <c r="EY675">
        <v>134.5</v>
      </c>
      <c r="EZ675">
        <v>121.3</v>
      </c>
      <c r="FA675">
        <v>115</v>
      </c>
      <c r="FB675">
        <v>137</v>
      </c>
      <c r="FC675">
        <v>138.1</v>
      </c>
      <c r="FF675">
        <v>153.6</v>
      </c>
      <c r="FG675">
        <v>153.80000000000001</v>
      </c>
      <c r="FH675">
        <v>117.5</v>
      </c>
      <c r="FI675">
        <v>110.8</v>
      </c>
      <c r="FJ675">
        <v>148.1</v>
      </c>
      <c r="FM675">
        <v>223</v>
      </c>
      <c r="FN675">
        <v>184.1</v>
      </c>
    </row>
    <row r="676" spans="1:170" x14ac:dyDescent="0.25">
      <c r="A676" s="1">
        <v>37681</v>
      </c>
      <c r="E676">
        <v>142.9</v>
      </c>
      <c r="F676">
        <v>124</v>
      </c>
      <c r="G676">
        <v>144.5</v>
      </c>
      <c r="K676">
        <v>107.2</v>
      </c>
      <c r="O676">
        <v>150.69999999999999</v>
      </c>
      <c r="P676">
        <v>158.1</v>
      </c>
      <c r="Q676">
        <v>177.3</v>
      </c>
      <c r="R676">
        <v>134.1</v>
      </c>
      <c r="S676">
        <v>139.80000000000001</v>
      </c>
      <c r="T676">
        <v>139.80000000000001</v>
      </c>
      <c r="U676">
        <v>139.69999999999999</v>
      </c>
      <c r="CC676">
        <v>144</v>
      </c>
      <c r="CD676">
        <v>148.4</v>
      </c>
      <c r="CE676">
        <v>144.1</v>
      </c>
      <c r="CN676">
        <v>126.6</v>
      </c>
      <c r="CQ676">
        <v>121.4</v>
      </c>
      <c r="CU676">
        <v>146.19999999999999</v>
      </c>
      <c r="CV676">
        <v>152.1</v>
      </c>
      <c r="CW676">
        <v>147.19999999999999</v>
      </c>
      <c r="CX676">
        <v>151.5</v>
      </c>
      <c r="DF676">
        <v>136.30000000000001</v>
      </c>
      <c r="DG676">
        <v>130.1</v>
      </c>
      <c r="DI676">
        <v>129.1</v>
      </c>
      <c r="DJ676">
        <v>140</v>
      </c>
      <c r="DK676">
        <v>126.8</v>
      </c>
      <c r="DL676">
        <v>125.9</v>
      </c>
      <c r="DO676">
        <v>152.30000000000001</v>
      </c>
      <c r="DR676">
        <v>125.5</v>
      </c>
      <c r="DS676">
        <v>124.9</v>
      </c>
      <c r="DT676">
        <v>125.9</v>
      </c>
      <c r="DU676">
        <v>153.80000000000001</v>
      </c>
      <c r="DV676">
        <v>141.1</v>
      </c>
      <c r="DW676">
        <v>146.4</v>
      </c>
      <c r="DX676">
        <v>138.69999999999999</v>
      </c>
      <c r="DY676">
        <v>102.9</v>
      </c>
      <c r="DZ676">
        <v>143.1</v>
      </c>
      <c r="EA676">
        <v>152.19999999999999</v>
      </c>
      <c r="EB676">
        <v>106.1</v>
      </c>
      <c r="EC676">
        <v>184.1</v>
      </c>
      <c r="ED676">
        <v>121.5</v>
      </c>
      <c r="EE676">
        <v>111.8</v>
      </c>
      <c r="EF676">
        <v>180.5</v>
      </c>
      <c r="EG676">
        <v>271.2</v>
      </c>
      <c r="EH676">
        <v>255.1</v>
      </c>
      <c r="EI676">
        <v>277.7</v>
      </c>
      <c r="EY676">
        <v>137.1</v>
      </c>
      <c r="EZ676">
        <v>121.1</v>
      </c>
      <c r="FA676">
        <v>124.9</v>
      </c>
      <c r="FB676">
        <v>137.5</v>
      </c>
      <c r="FC676">
        <v>138.6</v>
      </c>
      <c r="FF676">
        <v>188.2</v>
      </c>
      <c r="FG676">
        <v>200</v>
      </c>
      <c r="FH676">
        <v>116.6</v>
      </c>
      <c r="FI676">
        <v>111.4</v>
      </c>
      <c r="FJ676">
        <v>147.5</v>
      </c>
      <c r="FM676">
        <v>226.1</v>
      </c>
      <c r="FN676">
        <v>186.2</v>
      </c>
    </row>
    <row r="677" spans="1:170" x14ac:dyDescent="0.25">
      <c r="A677" s="1">
        <v>37712</v>
      </c>
      <c r="E677">
        <v>144.19999999999999</v>
      </c>
      <c r="F677">
        <v>135.9</v>
      </c>
      <c r="G677">
        <v>144.9</v>
      </c>
      <c r="K677">
        <v>100.2</v>
      </c>
      <c r="O677">
        <v>149.9</v>
      </c>
      <c r="P677">
        <v>157.19999999999999</v>
      </c>
      <c r="Q677">
        <v>177.1</v>
      </c>
      <c r="R677">
        <v>132.4</v>
      </c>
      <c r="S677">
        <v>139.1</v>
      </c>
      <c r="T677">
        <v>139.6</v>
      </c>
      <c r="U677">
        <v>138.80000000000001</v>
      </c>
      <c r="CC677">
        <v>142.19999999999999</v>
      </c>
      <c r="CD677">
        <v>148.19999999999999</v>
      </c>
      <c r="CE677">
        <v>141.5</v>
      </c>
      <c r="CN677">
        <v>126.6</v>
      </c>
      <c r="CQ677">
        <v>121.4</v>
      </c>
      <c r="CU677">
        <v>143.9</v>
      </c>
      <c r="CV677">
        <v>152</v>
      </c>
      <c r="CW677">
        <v>143.5</v>
      </c>
      <c r="CX677">
        <v>146.9</v>
      </c>
      <c r="DF677">
        <v>133.1</v>
      </c>
      <c r="DG677">
        <v>129.30000000000001</v>
      </c>
      <c r="DI677">
        <v>129.69999999999999</v>
      </c>
      <c r="DJ677">
        <v>137.4</v>
      </c>
      <c r="DK677">
        <v>126.6</v>
      </c>
      <c r="DL677">
        <v>126</v>
      </c>
      <c r="DO677">
        <v>152.69999999999999</v>
      </c>
      <c r="DR677">
        <v>111.5</v>
      </c>
      <c r="DS677">
        <v>115.7</v>
      </c>
      <c r="DT677">
        <v>108.8</v>
      </c>
      <c r="DU677">
        <v>153.9</v>
      </c>
      <c r="DV677">
        <v>141.19999999999999</v>
      </c>
      <c r="DW677">
        <v>146.80000000000001</v>
      </c>
      <c r="DX677">
        <v>138.6</v>
      </c>
      <c r="DY677">
        <v>102.2</v>
      </c>
      <c r="DZ677">
        <v>143.1</v>
      </c>
      <c r="EA677">
        <v>128.19999999999999</v>
      </c>
      <c r="EB677">
        <v>107.9</v>
      </c>
      <c r="EC677">
        <v>140.1</v>
      </c>
      <c r="ED677">
        <v>110.2</v>
      </c>
      <c r="EE677">
        <v>101.2</v>
      </c>
      <c r="EF677">
        <v>180.1</v>
      </c>
      <c r="EG677">
        <v>176.1</v>
      </c>
      <c r="EH677">
        <v>167.5</v>
      </c>
      <c r="EI677">
        <v>180.1</v>
      </c>
      <c r="EY677">
        <v>133.80000000000001</v>
      </c>
      <c r="EZ677">
        <v>121.3</v>
      </c>
      <c r="FA677">
        <v>110.8</v>
      </c>
      <c r="FB677">
        <v>137.19999999999999</v>
      </c>
      <c r="FC677">
        <v>138.30000000000001</v>
      </c>
      <c r="FF677">
        <v>142.4</v>
      </c>
      <c r="FG677">
        <v>138.4</v>
      </c>
      <c r="FH677">
        <v>117.5</v>
      </c>
      <c r="FI677">
        <v>100.7</v>
      </c>
      <c r="FJ677">
        <v>145.9</v>
      </c>
      <c r="FM677">
        <v>226</v>
      </c>
      <c r="FN677">
        <v>187.9</v>
      </c>
    </row>
    <row r="678" spans="1:170" x14ac:dyDescent="0.25">
      <c r="A678" s="1">
        <v>37742</v>
      </c>
      <c r="E678">
        <v>144.4</v>
      </c>
      <c r="F678">
        <v>133.80000000000001</v>
      </c>
      <c r="G678">
        <v>145.19999999999999</v>
      </c>
      <c r="K678">
        <v>98.3</v>
      </c>
      <c r="O678">
        <v>150.1</v>
      </c>
      <c r="P678">
        <v>157.4</v>
      </c>
      <c r="Q678">
        <v>177.3</v>
      </c>
      <c r="R678">
        <v>132.69999999999999</v>
      </c>
      <c r="S678">
        <v>139.19999999999999</v>
      </c>
      <c r="T678">
        <v>139.5</v>
      </c>
      <c r="U678">
        <v>139</v>
      </c>
      <c r="CC678">
        <v>141.9</v>
      </c>
      <c r="CD678">
        <v>148.30000000000001</v>
      </c>
      <c r="CE678">
        <v>141</v>
      </c>
      <c r="CN678">
        <v>126.6</v>
      </c>
      <c r="CQ678">
        <v>121.4</v>
      </c>
      <c r="CU678">
        <v>143.5</v>
      </c>
      <c r="CV678">
        <v>152.19999999999999</v>
      </c>
      <c r="CW678">
        <v>142.80000000000001</v>
      </c>
      <c r="CX678">
        <v>145.80000000000001</v>
      </c>
      <c r="DF678">
        <v>132.4</v>
      </c>
      <c r="DG678">
        <v>129.19999999999999</v>
      </c>
      <c r="DI678">
        <v>130.5</v>
      </c>
      <c r="DJ678">
        <v>136.80000000000001</v>
      </c>
      <c r="DK678">
        <v>126.7</v>
      </c>
      <c r="DL678">
        <v>126</v>
      </c>
      <c r="DO678">
        <v>152.69999999999999</v>
      </c>
      <c r="DR678">
        <v>108.3</v>
      </c>
      <c r="DS678">
        <v>113.7</v>
      </c>
      <c r="DT678">
        <v>104.8</v>
      </c>
      <c r="DU678">
        <v>153.9</v>
      </c>
      <c r="DV678">
        <v>141.5</v>
      </c>
      <c r="DW678">
        <v>146.80000000000001</v>
      </c>
      <c r="DX678">
        <v>138.9</v>
      </c>
      <c r="DY678">
        <v>104.6</v>
      </c>
      <c r="DZ678">
        <v>143.19999999999999</v>
      </c>
      <c r="EA678">
        <v>129.9</v>
      </c>
      <c r="EB678">
        <v>109.3</v>
      </c>
      <c r="EC678">
        <v>142</v>
      </c>
      <c r="ED678">
        <v>109</v>
      </c>
      <c r="EE678">
        <v>100.1</v>
      </c>
      <c r="EF678">
        <v>180.3</v>
      </c>
      <c r="EG678">
        <v>183.2</v>
      </c>
      <c r="EH678">
        <v>174.1</v>
      </c>
      <c r="EI678">
        <v>187.4</v>
      </c>
      <c r="EY678">
        <v>133</v>
      </c>
      <c r="EZ678">
        <v>122.6</v>
      </c>
      <c r="FA678">
        <v>107.3</v>
      </c>
      <c r="FB678">
        <v>137.4</v>
      </c>
      <c r="FC678">
        <v>138.4</v>
      </c>
      <c r="FF678">
        <v>144.6</v>
      </c>
      <c r="FG678">
        <v>141.1</v>
      </c>
      <c r="FH678">
        <v>118.6</v>
      </c>
      <c r="FI678">
        <v>99.8</v>
      </c>
      <c r="FJ678">
        <v>146</v>
      </c>
      <c r="FM678">
        <v>226.9</v>
      </c>
      <c r="FN678">
        <v>185.1</v>
      </c>
    </row>
    <row r="679" spans="1:170" x14ac:dyDescent="0.25">
      <c r="A679" s="1">
        <v>37773</v>
      </c>
      <c r="E679">
        <v>145.1</v>
      </c>
      <c r="F679">
        <v>123.6</v>
      </c>
      <c r="G679">
        <v>146.9</v>
      </c>
      <c r="K679">
        <v>101.2</v>
      </c>
      <c r="O679">
        <v>150.1</v>
      </c>
      <c r="P679">
        <v>157.4</v>
      </c>
      <c r="Q679">
        <v>177.4</v>
      </c>
      <c r="R679">
        <v>132.6</v>
      </c>
      <c r="S679">
        <v>139.30000000000001</v>
      </c>
      <c r="T679">
        <v>139.80000000000001</v>
      </c>
      <c r="U679">
        <v>139</v>
      </c>
      <c r="CC679">
        <v>142.69999999999999</v>
      </c>
      <c r="CD679">
        <v>148.5</v>
      </c>
      <c r="CE679">
        <v>141.9</v>
      </c>
      <c r="CN679">
        <v>126.6</v>
      </c>
      <c r="CQ679">
        <v>121.4</v>
      </c>
      <c r="CU679">
        <v>144.6</v>
      </c>
      <c r="CV679">
        <v>152.5</v>
      </c>
      <c r="CW679">
        <v>144.1</v>
      </c>
      <c r="CX679">
        <v>147.69999999999999</v>
      </c>
      <c r="DF679">
        <v>133.1</v>
      </c>
      <c r="DG679">
        <v>129.5</v>
      </c>
      <c r="DI679">
        <v>133.9</v>
      </c>
      <c r="DJ679">
        <v>137.30000000000001</v>
      </c>
      <c r="DK679">
        <v>126.7</v>
      </c>
      <c r="DL679">
        <v>125.9</v>
      </c>
      <c r="DO679">
        <v>152.80000000000001</v>
      </c>
      <c r="DR679">
        <v>110.5</v>
      </c>
      <c r="DS679">
        <v>115.8</v>
      </c>
      <c r="DT679">
        <v>107.2</v>
      </c>
      <c r="DU679">
        <v>154</v>
      </c>
      <c r="DV679">
        <v>141.4</v>
      </c>
      <c r="DW679">
        <v>146.69999999999999</v>
      </c>
      <c r="DX679">
        <v>138.9</v>
      </c>
      <c r="DY679">
        <v>104.5</v>
      </c>
      <c r="DZ679">
        <v>143.19999999999999</v>
      </c>
      <c r="EA679">
        <v>135.5</v>
      </c>
      <c r="EB679">
        <v>108.5</v>
      </c>
      <c r="EC679">
        <v>152.6</v>
      </c>
      <c r="ED679">
        <v>113.6</v>
      </c>
      <c r="EE679">
        <v>104.4</v>
      </c>
      <c r="EF679">
        <v>178.9</v>
      </c>
      <c r="EG679">
        <v>202.9</v>
      </c>
      <c r="EH679">
        <v>192.3</v>
      </c>
      <c r="EI679">
        <v>207.5</v>
      </c>
      <c r="EY679">
        <v>133.6</v>
      </c>
      <c r="EZ679">
        <v>124.9</v>
      </c>
      <c r="FA679">
        <v>109.8</v>
      </c>
      <c r="FB679">
        <v>137.5</v>
      </c>
      <c r="FC679">
        <v>138.4</v>
      </c>
      <c r="FF679">
        <v>155.69999999999999</v>
      </c>
      <c r="FG679">
        <v>156.19999999999999</v>
      </c>
      <c r="FH679">
        <v>117.9</v>
      </c>
      <c r="FI679">
        <v>104.3</v>
      </c>
      <c r="FJ679">
        <v>145.69999999999999</v>
      </c>
      <c r="FM679">
        <v>228</v>
      </c>
      <c r="FN679">
        <v>185</v>
      </c>
    </row>
    <row r="680" spans="1:170" x14ac:dyDescent="0.25">
      <c r="A680" s="1">
        <v>37803</v>
      </c>
      <c r="E680">
        <v>144.69999999999999</v>
      </c>
      <c r="F680">
        <v>124.2</v>
      </c>
      <c r="G680">
        <v>146.4</v>
      </c>
      <c r="K680">
        <v>101.6</v>
      </c>
      <c r="O680">
        <v>150.30000000000001</v>
      </c>
      <c r="P680">
        <v>157.6</v>
      </c>
      <c r="Q680">
        <v>177.6</v>
      </c>
      <c r="R680">
        <v>132.80000000000001</v>
      </c>
      <c r="S680">
        <v>139.4</v>
      </c>
      <c r="T680">
        <v>139.9</v>
      </c>
      <c r="U680">
        <v>139.1</v>
      </c>
      <c r="CC680">
        <v>142.80000000000001</v>
      </c>
      <c r="CD680">
        <v>148.6</v>
      </c>
      <c r="CE680">
        <v>142.1</v>
      </c>
      <c r="CN680">
        <v>126.6</v>
      </c>
      <c r="CQ680">
        <v>121.4</v>
      </c>
      <c r="CU680">
        <v>144.69999999999999</v>
      </c>
      <c r="CV680">
        <v>152.5</v>
      </c>
      <c r="CW680">
        <v>144.4</v>
      </c>
      <c r="CX680">
        <v>148</v>
      </c>
      <c r="DF680">
        <v>133.30000000000001</v>
      </c>
      <c r="DG680">
        <v>129.1</v>
      </c>
      <c r="DI680">
        <v>132.80000000000001</v>
      </c>
      <c r="DJ680">
        <v>136.30000000000001</v>
      </c>
      <c r="DK680">
        <v>127.1</v>
      </c>
      <c r="DL680">
        <v>125.8</v>
      </c>
      <c r="DO680">
        <v>153.4</v>
      </c>
      <c r="DR680">
        <v>112.2</v>
      </c>
      <c r="DS680">
        <v>117.7</v>
      </c>
      <c r="DT680">
        <v>108.8</v>
      </c>
      <c r="DU680">
        <v>153.80000000000001</v>
      </c>
      <c r="DV680">
        <v>141.5</v>
      </c>
      <c r="DW680">
        <v>146.80000000000001</v>
      </c>
      <c r="DX680">
        <v>138.9</v>
      </c>
      <c r="DY680">
        <v>104.4</v>
      </c>
      <c r="DZ680">
        <v>143.19999999999999</v>
      </c>
      <c r="EA680">
        <v>131.9</v>
      </c>
      <c r="EB680">
        <v>106</v>
      </c>
      <c r="EC680">
        <v>148.19999999999999</v>
      </c>
      <c r="ED680">
        <v>114.9</v>
      </c>
      <c r="EE680">
        <v>105.6</v>
      </c>
      <c r="EF680">
        <v>178.2</v>
      </c>
      <c r="EG680">
        <v>189.3</v>
      </c>
      <c r="EH680">
        <v>179.7</v>
      </c>
      <c r="EI680">
        <v>193.6</v>
      </c>
      <c r="EY680">
        <v>133.9</v>
      </c>
      <c r="EZ680">
        <v>124</v>
      </c>
      <c r="FA680">
        <v>111.5</v>
      </c>
      <c r="FB680">
        <v>137.30000000000001</v>
      </c>
      <c r="FC680">
        <v>138.19999999999999</v>
      </c>
      <c r="FF680">
        <v>150.30000000000001</v>
      </c>
      <c r="FG680">
        <v>148.80000000000001</v>
      </c>
      <c r="FH680">
        <v>116.8</v>
      </c>
      <c r="FI680">
        <v>104.5</v>
      </c>
      <c r="FJ680">
        <v>148.5</v>
      </c>
      <c r="FM680">
        <v>229.1</v>
      </c>
      <c r="FN680">
        <v>184.9</v>
      </c>
    </row>
    <row r="681" spans="1:170" x14ac:dyDescent="0.25">
      <c r="A681" s="1">
        <v>37834</v>
      </c>
      <c r="E681">
        <v>146.1</v>
      </c>
      <c r="F681">
        <v>129.9</v>
      </c>
      <c r="G681">
        <v>147.4</v>
      </c>
      <c r="K681">
        <v>103.5</v>
      </c>
      <c r="O681">
        <v>150.5</v>
      </c>
      <c r="P681">
        <v>157.80000000000001</v>
      </c>
      <c r="Q681">
        <v>177.7</v>
      </c>
      <c r="R681">
        <v>133.1</v>
      </c>
      <c r="S681">
        <v>139.69999999999999</v>
      </c>
      <c r="T681">
        <v>140.1</v>
      </c>
      <c r="U681">
        <v>139.6</v>
      </c>
      <c r="CC681">
        <v>143.69999999999999</v>
      </c>
      <c r="CD681">
        <v>149.1</v>
      </c>
      <c r="CE681">
        <v>142.9</v>
      </c>
      <c r="CN681">
        <v>126.6</v>
      </c>
      <c r="CQ681">
        <v>121.4</v>
      </c>
      <c r="CU681">
        <v>145.80000000000001</v>
      </c>
      <c r="CV681">
        <v>153.1</v>
      </c>
      <c r="CW681">
        <v>145.30000000000001</v>
      </c>
      <c r="CX681">
        <v>149.30000000000001</v>
      </c>
      <c r="DF681">
        <v>133.9</v>
      </c>
      <c r="DG681">
        <v>129.80000000000001</v>
      </c>
      <c r="DI681">
        <v>135.1</v>
      </c>
      <c r="DJ681">
        <v>137.6</v>
      </c>
      <c r="DK681">
        <v>127.5</v>
      </c>
      <c r="DL681">
        <v>125.9</v>
      </c>
      <c r="DO681">
        <v>153.6</v>
      </c>
      <c r="DR681">
        <v>113.7</v>
      </c>
      <c r="DS681">
        <v>118.2</v>
      </c>
      <c r="DT681">
        <v>110.9</v>
      </c>
      <c r="DU681">
        <v>153.6</v>
      </c>
      <c r="DV681">
        <v>141.19999999999999</v>
      </c>
      <c r="DW681">
        <v>146.80000000000001</v>
      </c>
      <c r="DX681">
        <v>138.6</v>
      </c>
      <c r="DY681">
        <v>101.5</v>
      </c>
      <c r="DZ681">
        <v>143.19999999999999</v>
      </c>
      <c r="EA681">
        <v>130.80000000000001</v>
      </c>
      <c r="EB681">
        <v>110.2</v>
      </c>
      <c r="EC681">
        <v>142.9</v>
      </c>
      <c r="ED681">
        <v>117.2</v>
      </c>
      <c r="EE681">
        <v>107.8</v>
      </c>
      <c r="EF681">
        <v>179.9</v>
      </c>
      <c r="EG681">
        <v>171.7</v>
      </c>
      <c r="EH681">
        <v>163.5</v>
      </c>
      <c r="EI681">
        <v>175.5</v>
      </c>
      <c r="EY681">
        <v>134.4</v>
      </c>
      <c r="EZ681">
        <v>124.7</v>
      </c>
      <c r="FA681">
        <v>113.6</v>
      </c>
      <c r="FB681">
        <v>137.5</v>
      </c>
      <c r="FC681">
        <v>138.4</v>
      </c>
      <c r="FF681">
        <v>145</v>
      </c>
      <c r="FG681">
        <v>139.9</v>
      </c>
      <c r="FH681">
        <v>120.8</v>
      </c>
      <c r="FI681">
        <v>106.9</v>
      </c>
      <c r="FJ681">
        <v>152.1</v>
      </c>
      <c r="FM681">
        <v>231.8</v>
      </c>
      <c r="FN681">
        <v>181</v>
      </c>
    </row>
    <row r="682" spans="1:170" x14ac:dyDescent="0.25">
      <c r="A682" s="1">
        <v>37865</v>
      </c>
      <c r="E682">
        <v>147.80000000000001</v>
      </c>
      <c r="F682">
        <v>135.19999999999999</v>
      </c>
      <c r="G682">
        <v>148.80000000000001</v>
      </c>
      <c r="K682">
        <v>103.2</v>
      </c>
      <c r="O682">
        <v>150.4</v>
      </c>
      <c r="P682">
        <v>157.69999999999999</v>
      </c>
      <c r="Q682">
        <v>177.9</v>
      </c>
      <c r="R682">
        <v>132.69999999999999</v>
      </c>
      <c r="S682">
        <v>139.6</v>
      </c>
      <c r="T682">
        <v>140</v>
      </c>
      <c r="U682">
        <v>139.4</v>
      </c>
      <c r="CC682">
        <v>144</v>
      </c>
      <c r="CD682">
        <v>149.5</v>
      </c>
      <c r="CE682">
        <v>142.69999999999999</v>
      </c>
      <c r="CN682">
        <v>126.6</v>
      </c>
      <c r="CQ682">
        <v>121.4</v>
      </c>
      <c r="CU682">
        <v>146.1</v>
      </c>
      <c r="CV682">
        <v>153.80000000000001</v>
      </c>
      <c r="CW682">
        <v>145.19999999999999</v>
      </c>
      <c r="CX682">
        <v>149.19999999999999</v>
      </c>
      <c r="DF682">
        <v>133.80000000000001</v>
      </c>
      <c r="DG682">
        <v>129.9</v>
      </c>
      <c r="DI682">
        <v>137.19999999999999</v>
      </c>
      <c r="DJ682">
        <v>136.5</v>
      </c>
      <c r="DK682">
        <v>128.69999999999999</v>
      </c>
      <c r="DL682">
        <v>125.9</v>
      </c>
      <c r="DO682">
        <v>154.9</v>
      </c>
      <c r="DR682">
        <v>111.9</v>
      </c>
      <c r="DS682">
        <v>117</v>
      </c>
      <c r="DT682">
        <v>108.7</v>
      </c>
      <c r="DU682">
        <v>153.5</v>
      </c>
      <c r="DV682">
        <v>141.69999999999999</v>
      </c>
      <c r="DW682">
        <v>146.69999999999999</v>
      </c>
      <c r="DX682">
        <v>139.19999999999999</v>
      </c>
      <c r="DY682">
        <v>108.1</v>
      </c>
      <c r="DZ682">
        <v>143.19999999999999</v>
      </c>
      <c r="EA682">
        <v>134.4</v>
      </c>
      <c r="EB682">
        <v>118</v>
      </c>
      <c r="EC682">
        <v>143</v>
      </c>
      <c r="ED682">
        <v>114.2</v>
      </c>
      <c r="EE682">
        <v>104.9</v>
      </c>
      <c r="EF682">
        <v>181.4</v>
      </c>
      <c r="EG682">
        <v>177.1</v>
      </c>
      <c r="EH682">
        <v>168.6</v>
      </c>
      <c r="EI682">
        <v>181.1</v>
      </c>
      <c r="EY682">
        <v>134.19999999999999</v>
      </c>
      <c r="EZ682">
        <v>128.30000000000001</v>
      </c>
      <c r="FA682">
        <v>111</v>
      </c>
      <c r="FB682">
        <v>138</v>
      </c>
      <c r="FC682">
        <v>138.80000000000001</v>
      </c>
      <c r="FF682">
        <v>144.9</v>
      </c>
      <c r="FG682">
        <v>138.4</v>
      </c>
      <c r="FH682">
        <v>127.6</v>
      </c>
      <c r="FI682">
        <v>103.7</v>
      </c>
      <c r="FJ682">
        <v>156.19999999999999</v>
      </c>
      <c r="FM682">
        <v>227</v>
      </c>
      <c r="FN682">
        <v>184.7</v>
      </c>
    </row>
    <row r="683" spans="1:170" x14ac:dyDescent="0.25">
      <c r="A683" s="1">
        <v>37895</v>
      </c>
      <c r="E683">
        <v>150.9</v>
      </c>
      <c r="F683">
        <v>135.1</v>
      </c>
      <c r="G683">
        <v>152.19999999999999</v>
      </c>
      <c r="K683">
        <v>102.2</v>
      </c>
      <c r="O683">
        <v>151.1</v>
      </c>
      <c r="P683">
        <v>158.6</v>
      </c>
      <c r="Q683">
        <v>178.5</v>
      </c>
      <c r="R683">
        <v>133.9</v>
      </c>
      <c r="S683">
        <v>140</v>
      </c>
      <c r="T683">
        <v>140.1</v>
      </c>
      <c r="U683">
        <v>139.9</v>
      </c>
      <c r="CC683">
        <v>144.80000000000001</v>
      </c>
      <c r="CD683">
        <v>150.80000000000001</v>
      </c>
      <c r="CE683">
        <v>142.9</v>
      </c>
      <c r="CN683">
        <v>126.6</v>
      </c>
      <c r="CQ683">
        <v>121.4</v>
      </c>
      <c r="CU683">
        <v>147.1</v>
      </c>
      <c r="CV683">
        <v>155.5</v>
      </c>
      <c r="CW683">
        <v>145.30000000000001</v>
      </c>
      <c r="CX683">
        <v>148.80000000000001</v>
      </c>
      <c r="DF683">
        <v>134.19999999999999</v>
      </c>
      <c r="DG683">
        <v>130.6</v>
      </c>
      <c r="DI683">
        <v>141.9</v>
      </c>
      <c r="DJ683">
        <v>137.30000000000001</v>
      </c>
      <c r="DK683">
        <v>129.80000000000001</v>
      </c>
      <c r="DL683">
        <v>125.8</v>
      </c>
      <c r="DO683">
        <v>155.4</v>
      </c>
      <c r="DR683">
        <v>111.9</v>
      </c>
      <c r="DS683">
        <v>116.7</v>
      </c>
      <c r="DT683">
        <v>108.9</v>
      </c>
      <c r="DU683">
        <v>153.30000000000001</v>
      </c>
      <c r="DV683">
        <v>141.9</v>
      </c>
      <c r="DW683">
        <v>146.69999999999999</v>
      </c>
      <c r="DX683">
        <v>139.5</v>
      </c>
      <c r="DY683">
        <v>109.4</v>
      </c>
      <c r="DZ683">
        <v>143.4</v>
      </c>
      <c r="EA683">
        <v>138.19999999999999</v>
      </c>
      <c r="EB683">
        <v>128.19999999999999</v>
      </c>
      <c r="EC683">
        <v>141.5</v>
      </c>
      <c r="ED683">
        <v>119.7</v>
      </c>
      <c r="EE683">
        <v>110.1</v>
      </c>
      <c r="EF683">
        <v>182.5</v>
      </c>
      <c r="EG683">
        <v>163.6</v>
      </c>
      <c r="EH683">
        <v>156.19999999999999</v>
      </c>
      <c r="EI683">
        <v>167.2</v>
      </c>
      <c r="EY683">
        <v>134.5</v>
      </c>
      <c r="EZ683">
        <v>131.9</v>
      </c>
      <c r="FA683">
        <v>111.1</v>
      </c>
      <c r="FB683">
        <v>138.6</v>
      </c>
      <c r="FC683">
        <v>139.1</v>
      </c>
      <c r="FF683">
        <v>142.80000000000001</v>
      </c>
      <c r="FG683">
        <v>134.5</v>
      </c>
      <c r="FH683">
        <v>136.1</v>
      </c>
      <c r="FI683">
        <v>108.4</v>
      </c>
      <c r="FJ683">
        <v>160.19999999999999</v>
      </c>
      <c r="FM683">
        <v>227.4</v>
      </c>
      <c r="FN683">
        <v>185.9</v>
      </c>
    </row>
    <row r="684" spans="1:170" x14ac:dyDescent="0.25">
      <c r="A684" s="1">
        <v>37926</v>
      </c>
      <c r="E684">
        <v>150.1</v>
      </c>
      <c r="F684">
        <v>133.9</v>
      </c>
      <c r="G684">
        <v>151.4</v>
      </c>
      <c r="K684">
        <v>102.2</v>
      </c>
      <c r="O684">
        <v>151</v>
      </c>
      <c r="P684">
        <v>158.5</v>
      </c>
      <c r="Q684">
        <v>178.3</v>
      </c>
      <c r="R684">
        <v>133.80000000000001</v>
      </c>
      <c r="S684">
        <v>140</v>
      </c>
      <c r="T684">
        <v>140.1</v>
      </c>
      <c r="U684">
        <v>139.9</v>
      </c>
      <c r="CC684">
        <v>144.6</v>
      </c>
      <c r="CD684">
        <v>150.5</v>
      </c>
      <c r="CE684">
        <v>142.9</v>
      </c>
      <c r="CN684">
        <v>126.6</v>
      </c>
      <c r="CQ684">
        <v>121.4</v>
      </c>
      <c r="CU684">
        <v>146.80000000000001</v>
      </c>
      <c r="CV684">
        <v>155.1</v>
      </c>
      <c r="CW684">
        <v>145.19999999999999</v>
      </c>
      <c r="CX684">
        <v>148.80000000000001</v>
      </c>
      <c r="DF684">
        <v>134.19999999999999</v>
      </c>
      <c r="DG684">
        <v>130.80000000000001</v>
      </c>
      <c r="DI684">
        <v>142.1</v>
      </c>
      <c r="DJ684">
        <v>137.4</v>
      </c>
      <c r="DK684">
        <v>130.6</v>
      </c>
      <c r="DL684">
        <v>125.9</v>
      </c>
      <c r="DO684">
        <v>155.9</v>
      </c>
      <c r="DR684">
        <v>110.4</v>
      </c>
      <c r="DS684">
        <v>114.3</v>
      </c>
      <c r="DT684">
        <v>108</v>
      </c>
      <c r="DU684">
        <v>153.4</v>
      </c>
      <c r="DV684">
        <v>142.69999999999999</v>
      </c>
      <c r="DW684">
        <v>146.69999999999999</v>
      </c>
      <c r="DX684">
        <v>140.5</v>
      </c>
      <c r="DY684">
        <v>118.9</v>
      </c>
      <c r="DZ684">
        <v>143.5</v>
      </c>
      <c r="EA684">
        <v>137.9</v>
      </c>
      <c r="EB684">
        <v>127.2</v>
      </c>
      <c r="EC684">
        <v>141.69999999999999</v>
      </c>
      <c r="ED684">
        <v>121.4</v>
      </c>
      <c r="EE684">
        <v>111.7</v>
      </c>
      <c r="EF684">
        <v>182.7</v>
      </c>
      <c r="EG684">
        <v>161.4</v>
      </c>
      <c r="EH684">
        <v>154.19999999999999</v>
      </c>
      <c r="EI684">
        <v>165</v>
      </c>
      <c r="EY684">
        <v>134.30000000000001</v>
      </c>
      <c r="EZ684">
        <v>135.1</v>
      </c>
      <c r="FA684">
        <v>109.6</v>
      </c>
      <c r="FB684">
        <v>139</v>
      </c>
      <c r="FC684">
        <v>139.30000000000001</v>
      </c>
      <c r="FF684">
        <v>142.69999999999999</v>
      </c>
      <c r="FG684">
        <v>132.69999999999999</v>
      </c>
      <c r="FH684">
        <v>136.80000000000001</v>
      </c>
      <c r="FI684">
        <v>109.7</v>
      </c>
      <c r="FJ684">
        <v>165.6</v>
      </c>
      <c r="FM684">
        <v>227.2</v>
      </c>
      <c r="FN684">
        <v>187.6</v>
      </c>
    </row>
    <row r="685" spans="1:170" x14ac:dyDescent="0.25">
      <c r="A685" s="1">
        <v>37956</v>
      </c>
      <c r="E685">
        <v>150.4</v>
      </c>
      <c r="F685">
        <v>146</v>
      </c>
      <c r="G685">
        <v>150.6</v>
      </c>
      <c r="K685">
        <v>104.4</v>
      </c>
      <c r="O685">
        <v>151</v>
      </c>
      <c r="P685">
        <v>158.5</v>
      </c>
      <c r="Q685">
        <v>178.7</v>
      </c>
      <c r="R685">
        <v>133.4</v>
      </c>
      <c r="S685">
        <v>139.9</v>
      </c>
      <c r="T685">
        <v>140.19999999999999</v>
      </c>
      <c r="U685">
        <v>139.69999999999999</v>
      </c>
      <c r="CC685">
        <v>145.1</v>
      </c>
      <c r="CD685">
        <v>150.5</v>
      </c>
      <c r="CE685">
        <v>143.5</v>
      </c>
      <c r="CN685">
        <v>126.6</v>
      </c>
      <c r="CQ685">
        <v>121.4</v>
      </c>
      <c r="CU685">
        <v>147.6</v>
      </c>
      <c r="CV685">
        <v>155.19999999999999</v>
      </c>
      <c r="CW685">
        <v>146.19999999999999</v>
      </c>
      <c r="CX685">
        <v>150.4</v>
      </c>
      <c r="DF685">
        <v>135</v>
      </c>
      <c r="DG685">
        <v>131.1</v>
      </c>
      <c r="DI685">
        <v>141.19999999999999</v>
      </c>
      <c r="DJ685">
        <v>138.1</v>
      </c>
      <c r="DK685">
        <v>131.4</v>
      </c>
      <c r="DL685">
        <v>125.8</v>
      </c>
      <c r="DO685">
        <v>155.9</v>
      </c>
      <c r="DR685">
        <v>113.6</v>
      </c>
      <c r="DS685">
        <v>115.7</v>
      </c>
      <c r="DT685">
        <v>112.2</v>
      </c>
      <c r="DU685">
        <v>153.6</v>
      </c>
      <c r="DV685">
        <v>142.80000000000001</v>
      </c>
      <c r="DW685">
        <v>146.80000000000001</v>
      </c>
      <c r="DX685">
        <v>140.6</v>
      </c>
      <c r="DY685">
        <v>118.9</v>
      </c>
      <c r="DZ685">
        <v>143.6</v>
      </c>
      <c r="EA685">
        <v>142.4</v>
      </c>
      <c r="EB685">
        <v>126.8</v>
      </c>
      <c r="EC685">
        <v>150</v>
      </c>
      <c r="ED685">
        <v>125.4</v>
      </c>
      <c r="EE685">
        <v>115.4</v>
      </c>
      <c r="EF685">
        <v>185.2</v>
      </c>
      <c r="EG685">
        <v>176.1</v>
      </c>
      <c r="EH685">
        <v>167.7</v>
      </c>
      <c r="EI685">
        <v>180</v>
      </c>
      <c r="EY685">
        <v>135.19999999999999</v>
      </c>
      <c r="EZ685">
        <v>134.5</v>
      </c>
      <c r="FA685">
        <v>112.7</v>
      </c>
      <c r="FB685">
        <v>139.19999999999999</v>
      </c>
      <c r="FC685">
        <v>139.6</v>
      </c>
      <c r="FF685">
        <v>151.6</v>
      </c>
      <c r="FG685">
        <v>142.19999999999999</v>
      </c>
      <c r="FH685">
        <v>138</v>
      </c>
      <c r="FI685">
        <v>114</v>
      </c>
      <c r="FJ685">
        <v>171</v>
      </c>
      <c r="FM685">
        <v>227.4</v>
      </c>
      <c r="FN685">
        <v>188.4</v>
      </c>
    </row>
    <row r="686" spans="1:170" x14ac:dyDescent="0.25">
      <c r="A686" s="1">
        <v>37987</v>
      </c>
      <c r="E686">
        <v>148.4</v>
      </c>
      <c r="F686">
        <v>138.69999999999999</v>
      </c>
      <c r="G686">
        <v>149.1</v>
      </c>
      <c r="K686">
        <v>108.7</v>
      </c>
      <c r="O686">
        <v>151.4</v>
      </c>
      <c r="P686">
        <v>158.9</v>
      </c>
      <c r="Q686">
        <v>179.4</v>
      </c>
      <c r="R686">
        <v>133.5</v>
      </c>
      <c r="S686">
        <v>140.19999999999999</v>
      </c>
      <c r="T686">
        <v>140.5</v>
      </c>
      <c r="U686">
        <v>140</v>
      </c>
      <c r="CC686">
        <v>145.9</v>
      </c>
      <c r="CD686">
        <v>150.30000000000001</v>
      </c>
      <c r="CE686">
        <v>145</v>
      </c>
      <c r="CN686">
        <v>138.4</v>
      </c>
      <c r="CQ686">
        <v>137.30000000000001</v>
      </c>
      <c r="CU686">
        <v>148.6</v>
      </c>
      <c r="CV686">
        <v>154.69999999999999</v>
      </c>
      <c r="CW686">
        <v>148.30000000000001</v>
      </c>
      <c r="CX686">
        <v>153.4</v>
      </c>
      <c r="DF686">
        <v>136.6</v>
      </c>
      <c r="DG686">
        <v>132</v>
      </c>
      <c r="DI686">
        <v>138.9</v>
      </c>
      <c r="DJ686">
        <v>140.4</v>
      </c>
      <c r="DK686">
        <v>133.1</v>
      </c>
      <c r="DL686">
        <v>125.9</v>
      </c>
      <c r="DO686">
        <v>156.4</v>
      </c>
      <c r="DR686">
        <v>118.8</v>
      </c>
      <c r="DS686">
        <v>120.5</v>
      </c>
      <c r="DT686">
        <v>117.6</v>
      </c>
      <c r="DU686">
        <v>153.9</v>
      </c>
      <c r="DV686">
        <v>143.19999999999999</v>
      </c>
      <c r="DW686">
        <v>146.80000000000001</v>
      </c>
      <c r="DX686">
        <v>141.1</v>
      </c>
      <c r="DY686">
        <v>117.7</v>
      </c>
      <c r="DZ686">
        <v>144.30000000000001</v>
      </c>
      <c r="EA686">
        <v>148.69999999999999</v>
      </c>
      <c r="EB686">
        <v>119</v>
      </c>
      <c r="EC686">
        <v>167.3</v>
      </c>
      <c r="ED686">
        <v>133.5</v>
      </c>
      <c r="EE686">
        <v>123</v>
      </c>
      <c r="EF686">
        <v>186</v>
      </c>
      <c r="EG686">
        <v>207.7</v>
      </c>
      <c r="EH686">
        <v>196.9</v>
      </c>
      <c r="EI686">
        <v>212.3</v>
      </c>
      <c r="EY686">
        <v>137</v>
      </c>
      <c r="EZ686">
        <v>132.5</v>
      </c>
      <c r="FA686">
        <v>117.7</v>
      </c>
      <c r="FB686">
        <v>139.9</v>
      </c>
      <c r="FC686">
        <v>140.5</v>
      </c>
      <c r="FF686">
        <v>169.5</v>
      </c>
      <c r="FG686">
        <v>163.4</v>
      </c>
      <c r="FH686">
        <v>134.69999999999999</v>
      </c>
      <c r="FI686">
        <v>121.7</v>
      </c>
      <c r="FJ686">
        <v>179.7</v>
      </c>
      <c r="FM686">
        <v>227.6</v>
      </c>
      <c r="FN686">
        <v>189.5</v>
      </c>
    </row>
    <row r="687" spans="1:170" x14ac:dyDescent="0.25">
      <c r="A687" s="1">
        <v>38018</v>
      </c>
      <c r="E687">
        <v>148.69999999999999</v>
      </c>
      <c r="F687">
        <v>135.4</v>
      </c>
      <c r="G687">
        <v>149.6</v>
      </c>
      <c r="K687">
        <v>108.3</v>
      </c>
      <c r="O687">
        <v>151.30000000000001</v>
      </c>
      <c r="P687">
        <v>159</v>
      </c>
      <c r="Q687">
        <v>179.5</v>
      </c>
      <c r="R687">
        <v>133.6</v>
      </c>
      <c r="S687">
        <v>139.9</v>
      </c>
      <c r="T687">
        <v>140.80000000000001</v>
      </c>
      <c r="U687">
        <v>139.5</v>
      </c>
      <c r="CC687">
        <v>145.80000000000001</v>
      </c>
      <c r="CD687">
        <v>150.30000000000001</v>
      </c>
      <c r="CE687">
        <v>144.80000000000001</v>
      </c>
      <c r="CN687">
        <v>138.69999999999999</v>
      </c>
      <c r="CQ687">
        <v>137.4</v>
      </c>
      <c r="CU687">
        <v>148.6</v>
      </c>
      <c r="CV687">
        <v>154.80000000000001</v>
      </c>
      <c r="CW687">
        <v>148.19999999999999</v>
      </c>
      <c r="CX687">
        <v>153.30000000000001</v>
      </c>
      <c r="DF687">
        <v>137.80000000000001</v>
      </c>
      <c r="DG687">
        <v>133.30000000000001</v>
      </c>
      <c r="DI687">
        <v>139.5</v>
      </c>
      <c r="DJ687">
        <v>141.1</v>
      </c>
      <c r="DK687">
        <v>137.4</v>
      </c>
      <c r="DL687">
        <v>126.2</v>
      </c>
      <c r="DO687">
        <v>159.19999999999999</v>
      </c>
      <c r="DR687">
        <v>119.3</v>
      </c>
      <c r="DS687">
        <v>121.1</v>
      </c>
      <c r="DT687">
        <v>118.2</v>
      </c>
      <c r="DU687">
        <v>153.80000000000001</v>
      </c>
      <c r="DV687">
        <v>143.9</v>
      </c>
      <c r="DW687">
        <v>147.19999999999999</v>
      </c>
      <c r="DX687">
        <v>141.80000000000001</v>
      </c>
      <c r="DY687">
        <v>120.1</v>
      </c>
      <c r="DZ687">
        <v>144.9</v>
      </c>
      <c r="EA687">
        <v>150.80000000000001</v>
      </c>
      <c r="EB687">
        <v>123.8</v>
      </c>
      <c r="EC687">
        <v>167.2</v>
      </c>
      <c r="ED687">
        <v>137.69999999999999</v>
      </c>
      <c r="EE687">
        <v>126.9</v>
      </c>
      <c r="EF687">
        <v>187.1</v>
      </c>
      <c r="EG687">
        <v>200</v>
      </c>
      <c r="EH687">
        <v>190</v>
      </c>
      <c r="EI687">
        <v>204.5</v>
      </c>
      <c r="EY687">
        <v>138.19999999999999</v>
      </c>
      <c r="EZ687">
        <v>133.80000000000001</v>
      </c>
      <c r="FA687">
        <v>118.3</v>
      </c>
      <c r="FB687">
        <v>141.19999999999999</v>
      </c>
      <c r="FC687">
        <v>141.80000000000001</v>
      </c>
      <c r="FF687">
        <v>169.7</v>
      </c>
      <c r="FG687">
        <v>158.80000000000001</v>
      </c>
      <c r="FH687">
        <v>140.9</v>
      </c>
      <c r="FI687">
        <v>126.2</v>
      </c>
      <c r="FJ687">
        <v>190</v>
      </c>
      <c r="FM687">
        <v>228.3</v>
      </c>
      <c r="FN687">
        <v>190.6</v>
      </c>
    </row>
    <row r="688" spans="1:170" x14ac:dyDescent="0.25">
      <c r="A688" s="1">
        <v>38047</v>
      </c>
      <c r="E688">
        <v>150.80000000000001</v>
      </c>
      <c r="F688">
        <v>145.4</v>
      </c>
      <c r="G688">
        <v>151</v>
      </c>
      <c r="K688">
        <v>107.1</v>
      </c>
      <c r="O688">
        <v>151.80000000000001</v>
      </c>
      <c r="P688">
        <v>159.4</v>
      </c>
      <c r="Q688">
        <v>179.5</v>
      </c>
      <c r="R688">
        <v>134.4</v>
      </c>
      <c r="S688">
        <v>140.4</v>
      </c>
      <c r="T688">
        <v>141.30000000000001</v>
      </c>
      <c r="U688">
        <v>140</v>
      </c>
      <c r="CC688">
        <v>146.19999999999999</v>
      </c>
      <c r="CD688">
        <v>151.19999999999999</v>
      </c>
      <c r="CE688">
        <v>144.80000000000001</v>
      </c>
      <c r="CN688">
        <v>139.1</v>
      </c>
      <c r="CQ688">
        <v>137.4</v>
      </c>
      <c r="CU688">
        <v>149</v>
      </c>
      <c r="CV688">
        <v>155.9</v>
      </c>
      <c r="CW688">
        <v>148</v>
      </c>
      <c r="CX688">
        <v>152.5</v>
      </c>
      <c r="DF688">
        <v>138.4</v>
      </c>
      <c r="DG688">
        <v>134.30000000000001</v>
      </c>
      <c r="DI688">
        <v>141.80000000000001</v>
      </c>
      <c r="DJ688">
        <v>141.5</v>
      </c>
      <c r="DK688">
        <v>140.80000000000001</v>
      </c>
      <c r="DL688">
        <v>126.5</v>
      </c>
      <c r="DO688">
        <v>162</v>
      </c>
      <c r="DR688">
        <v>117.5</v>
      </c>
      <c r="DS688">
        <v>119.4</v>
      </c>
      <c r="DT688">
        <v>116.2</v>
      </c>
      <c r="DU688">
        <v>154.5</v>
      </c>
      <c r="DV688">
        <v>144.80000000000001</v>
      </c>
      <c r="DW688">
        <v>147.6</v>
      </c>
      <c r="DX688">
        <v>142.9</v>
      </c>
      <c r="DY688">
        <v>125.4</v>
      </c>
      <c r="DZ688">
        <v>145.5</v>
      </c>
      <c r="EA688">
        <v>153.19999999999999</v>
      </c>
      <c r="EB688">
        <v>132.6</v>
      </c>
      <c r="EC688">
        <v>164.4</v>
      </c>
      <c r="ED688">
        <v>143.69999999999999</v>
      </c>
      <c r="EE688">
        <v>132.5</v>
      </c>
      <c r="EF688">
        <v>189.1</v>
      </c>
      <c r="EG688">
        <v>182.2</v>
      </c>
      <c r="EH688">
        <v>173.4</v>
      </c>
      <c r="EI688">
        <v>186.2</v>
      </c>
      <c r="EY688">
        <v>138.69999999999999</v>
      </c>
      <c r="EZ688">
        <v>137.1</v>
      </c>
      <c r="FA688">
        <v>116.5</v>
      </c>
      <c r="FB688">
        <v>142.5</v>
      </c>
      <c r="FC688">
        <v>142.9</v>
      </c>
      <c r="FF688">
        <v>166.9</v>
      </c>
      <c r="FG688">
        <v>152.6</v>
      </c>
      <c r="FH688">
        <v>148.69999999999999</v>
      </c>
      <c r="FI688">
        <v>132.30000000000001</v>
      </c>
      <c r="FJ688">
        <v>195</v>
      </c>
      <c r="FM688">
        <v>226.8</v>
      </c>
      <c r="FN688">
        <v>188.7</v>
      </c>
    </row>
    <row r="689" spans="1:170" x14ac:dyDescent="0.25">
      <c r="A689" s="1">
        <v>38078</v>
      </c>
      <c r="E689">
        <v>153.19999999999999</v>
      </c>
      <c r="F689">
        <v>134.19999999999999</v>
      </c>
      <c r="G689">
        <v>154.69999999999999</v>
      </c>
      <c r="K689">
        <v>108.6</v>
      </c>
      <c r="O689">
        <v>151.9</v>
      </c>
      <c r="P689">
        <v>159.6</v>
      </c>
      <c r="Q689">
        <v>180.1</v>
      </c>
      <c r="R689">
        <v>134.19999999999999</v>
      </c>
      <c r="S689">
        <v>140.6</v>
      </c>
      <c r="T689">
        <v>141.9</v>
      </c>
      <c r="U689">
        <v>140</v>
      </c>
      <c r="CC689">
        <v>147.19999999999999</v>
      </c>
      <c r="CD689">
        <v>151.9</v>
      </c>
      <c r="CE689">
        <v>145.4</v>
      </c>
      <c r="CN689">
        <v>140.30000000000001</v>
      </c>
      <c r="CQ689">
        <v>138.6</v>
      </c>
      <c r="CU689">
        <v>150.19999999999999</v>
      </c>
      <c r="CV689">
        <v>157</v>
      </c>
      <c r="CW689">
        <v>148.69999999999999</v>
      </c>
      <c r="CX689">
        <v>153.69999999999999</v>
      </c>
      <c r="DF689">
        <v>140.1</v>
      </c>
      <c r="DG689">
        <v>136.19999999999999</v>
      </c>
      <c r="DI689">
        <v>146.69999999999999</v>
      </c>
      <c r="DJ689">
        <v>143.6</v>
      </c>
      <c r="DK689">
        <v>144.4</v>
      </c>
      <c r="DL689">
        <v>127</v>
      </c>
      <c r="DO689">
        <v>164.7</v>
      </c>
      <c r="DR689">
        <v>118.4</v>
      </c>
      <c r="DS689">
        <v>119.9</v>
      </c>
      <c r="DT689">
        <v>117.4</v>
      </c>
      <c r="DU689">
        <v>155.19999999999999</v>
      </c>
      <c r="DV689">
        <v>146.30000000000001</v>
      </c>
      <c r="DW689">
        <v>147.9</v>
      </c>
      <c r="DX689">
        <v>144.69999999999999</v>
      </c>
      <c r="DY689">
        <v>134.30000000000001</v>
      </c>
      <c r="DZ689">
        <v>146.6</v>
      </c>
      <c r="EA689">
        <v>156.19999999999999</v>
      </c>
      <c r="EB689">
        <v>137.19999999999999</v>
      </c>
      <c r="EC689">
        <v>166.1</v>
      </c>
      <c r="ED689">
        <v>141.1</v>
      </c>
      <c r="EE689">
        <v>130.1</v>
      </c>
      <c r="EF689">
        <v>189.7</v>
      </c>
      <c r="EG689">
        <v>191</v>
      </c>
      <c r="EH689">
        <v>181.7</v>
      </c>
      <c r="EI689">
        <v>195.2</v>
      </c>
      <c r="EY689">
        <v>140.19999999999999</v>
      </c>
      <c r="EZ689">
        <v>143.4</v>
      </c>
      <c r="FA689">
        <v>117.3</v>
      </c>
      <c r="FB689">
        <v>144.4</v>
      </c>
      <c r="FC689">
        <v>144.6</v>
      </c>
      <c r="FF689">
        <v>169.9</v>
      </c>
      <c r="FG689">
        <v>158.4</v>
      </c>
      <c r="FH689">
        <v>149.9</v>
      </c>
      <c r="FI689">
        <v>131.6</v>
      </c>
      <c r="FJ689">
        <v>187.1</v>
      </c>
      <c r="FM689">
        <v>228</v>
      </c>
      <c r="FN689">
        <v>187.8</v>
      </c>
    </row>
    <row r="690" spans="1:170" x14ac:dyDescent="0.25">
      <c r="A690" s="1">
        <v>38108</v>
      </c>
      <c r="E690">
        <v>155.30000000000001</v>
      </c>
      <c r="F690">
        <v>133.1</v>
      </c>
      <c r="G690">
        <v>157</v>
      </c>
      <c r="K690">
        <v>111.3</v>
      </c>
      <c r="O690">
        <v>152.30000000000001</v>
      </c>
      <c r="P690">
        <v>159.9</v>
      </c>
      <c r="Q690">
        <v>179.9</v>
      </c>
      <c r="R690">
        <v>134.9</v>
      </c>
      <c r="S690">
        <v>141</v>
      </c>
      <c r="T690">
        <v>142.19999999999999</v>
      </c>
      <c r="U690">
        <v>140.4</v>
      </c>
      <c r="CC690">
        <v>148.4</v>
      </c>
      <c r="CD690">
        <v>152.69999999999999</v>
      </c>
      <c r="CE690">
        <v>146.4</v>
      </c>
      <c r="CN690">
        <v>141.5</v>
      </c>
      <c r="CQ690">
        <v>139.80000000000001</v>
      </c>
      <c r="CU690">
        <v>151.69999999999999</v>
      </c>
      <c r="CV690">
        <v>157.9</v>
      </c>
      <c r="CW690">
        <v>150</v>
      </c>
      <c r="CX690">
        <v>155.30000000000001</v>
      </c>
      <c r="DF690">
        <v>141.69999999999999</v>
      </c>
      <c r="DG690">
        <v>137.4</v>
      </c>
      <c r="DI690">
        <v>151.80000000000001</v>
      </c>
      <c r="DJ690">
        <v>144.6</v>
      </c>
      <c r="DK690">
        <v>147</v>
      </c>
      <c r="DL690">
        <v>127.2</v>
      </c>
      <c r="DO690">
        <v>166.9</v>
      </c>
      <c r="DR690">
        <v>121.2</v>
      </c>
      <c r="DS690">
        <v>122.1</v>
      </c>
      <c r="DT690">
        <v>120.6</v>
      </c>
      <c r="DU690">
        <v>157.1</v>
      </c>
      <c r="DV690">
        <v>147.1</v>
      </c>
      <c r="DW690">
        <v>148.30000000000001</v>
      </c>
      <c r="DX690">
        <v>145.69999999999999</v>
      </c>
      <c r="DY690">
        <v>136.19999999999999</v>
      </c>
      <c r="DZ690">
        <v>147.4</v>
      </c>
      <c r="EA690">
        <v>160.6</v>
      </c>
      <c r="EB690">
        <v>138.69999999999999</v>
      </c>
      <c r="EC690">
        <v>172.6</v>
      </c>
      <c r="ED690">
        <v>141.30000000000001</v>
      </c>
      <c r="EE690">
        <v>130.19999999999999</v>
      </c>
      <c r="EF690">
        <v>190.5</v>
      </c>
      <c r="EG690">
        <v>207.8</v>
      </c>
      <c r="EH690">
        <v>197.2</v>
      </c>
      <c r="EI690">
        <v>212.5</v>
      </c>
      <c r="EY690">
        <v>141.69999999999999</v>
      </c>
      <c r="EZ690">
        <v>147.4</v>
      </c>
      <c r="FA690">
        <v>120.1</v>
      </c>
      <c r="FB690">
        <v>145.69999999999999</v>
      </c>
      <c r="FC690">
        <v>145.69999999999999</v>
      </c>
      <c r="FF690">
        <v>176.4</v>
      </c>
      <c r="FG690">
        <v>171.8</v>
      </c>
      <c r="FH690">
        <v>148.4</v>
      </c>
      <c r="FI690">
        <v>131.4</v>
      </c>
      <c r="FJ690">
        <v>177.6</v>
      </c>
      <c r="FM690">
        <v>228.7</v>
      </c>
      <c r="FN690">
        <v>185.8</v>
      </c>
    </row>
    <row r="691" spans="1:170" x14ac:dyDescent="0.25">
      <c r="A691" s="1">
        <v>38139</v>
      </c>
      <c r="E691">
        <v>154.80000000000001</v>
      </c>
      <c r="F691">
        <v>121.8</v>
      </c>
      <c r="G691">
        <v>157.5</v>
      </c>
      <c r="K691">
        <v>110.1</v>
      </c>
      <c r="O691">
        <v>152.80000000000001</v>
      </c>
      <c r="P691">
        <v>160.30000000000001</v>
      </c>
      <c r="Q691">
        <v>179.9</v>
      </c>
      <c r="R691">
        <v>135.80000000000001</v>
      </c>
      <c r="S691">
        <v>141.6</v>
      </c>
      <c r="T691">
        <v>142.6</v>
      </c>
      <c r="U691">
        <v>141.1</v>
      </c>
      <c r="CC691">
        <v>148.4</v>
      </c>
      <c r="CD691">
        <v>152.9</v>
      </c>
      <c r="CE691">
        <v>146.5</v>
      </c>
      <c r="CN691">
        <v>141.6</v>
      </c>
      <c r="CQ691">
        <v>139.5</v>
      </c>
      <c r="CU691">
        <v>151.5</v>
      </c>
      <c r="CV691">
        <v>158</v>
      </c>
      <c r="CW691">
        <v>149.80000000000001</v>
      </c>
      <c r="CX691">
        <v>154.6</v>
      </c>
      <c r="DF691">
        <v>142.19999999999999</v>
      </c>
      <c r="DG691">
        <v>137.80000000000001</v>
      </c>
      <c r="DI691">
        <v>151.6</v>
      </c>
      <c r="DJ691">
        <v>146.1</v>
      </c>
      <c r="DK691">
        <v>145.9</v>
      </c>
      <c r="DL691">
        <v>127.5</v>
      </c>
      <c r="DO691">
        <v>167</v>
      </c>
      <c r="DR691">
        <v>122.5</v>
      </c>
      <c r="DS691">
        <v>125.7</v>
      </c>
      <c r="DT691">
        <v>120.4</v>
      </c>
      <c r="DU691">
        <v>159</v>
      </c>
      <c r="DV691">
        <v>147.19999999999999</v>
      </c>
      <c r="DW691">
        <v>148.9</v>
      </c>
      <c r="DX691">
        <v>145.6</v>
      </c>
      <c r="DY691">
        <v>128.4</v>
      </c>
      <c r="DZ691">
        <v>148.19999999999999</v>
      </c>
      <c r="EA691">
        <v>161.5</v>
      </c>
      <c r="EB691">
        <v>134.1</v>
      </c>
      <c r="EC691">
        <v>177.9</v>
      </c>
      <c r="ED691">
        <v>136.69999999999999</v>
      </c>
      <c r="EE691">
        <v>125.9</v>
      </c>
      <c r="EF691">
        <v>192.3</v>
      </c>
      <c r="EG691">
        <v>229.8</v>
      </c>
      <c r="EH691">
        <v>217.5</v>
      </c>
      <c r="EI691">
        <v>235</v>
      </c>
      <c r="EY691">
        <v>142.30000000000001</v>
      </c>
      <c r="EZ691">
        <v>144.6</v>
      </c>
      <c r="FA691">
        <v>121.3</v>
      </c>
      <c r="FB691">
        <v>146</v>
      </c>
      <c r="FC691">
        <v>146.19999999999999</v>
      </c>
      <c r="FF691">
        <v>182.4</v>
      </c>
      <c r="FG691">
        <v>180</v>
      </c>
      <c r="FH691">
        <v>144.69999999999999</v>
      </c>
      <c r="FI691">
        <v>127.3</v>
      </c>
      <c r="FJ691">
        <v>176.3</v>
      </c>
      <c r="FM691">
        <v>229.3</v>
      </c>
      <c r="FN691">
        <v>186.3</v>
      </c>
    </row>
    <row r="692" spans="1:170" x14ac:dyDescent="0.25">
      <c r="A692" s="1">
        <v>38169</v>
      </c>
      <c r="E692">
        <v>152</v>
      </c>
      <c r="F692">
        <v>120.7</v>
      </c>
      <c r="G692">
        <v>154.5</v>
      </c>
      <c r="K692">
        <v>112.8</v>
      </c>
      <c r="O692">
        <v>152.5</v>
      </c>
      <c r="P692">
        <v>160</v>
      </c>
      <c r="Q692">
        <v>180.2</v>
      </c>
      <c r="R692">
        <v>134.9</v>
      </c>
      <c r="S692">
        <v>141.4</v>
      </c>
      <c r="T692">
        <v>142.69999999999999</v>
      </c>
      <c r="U692">
        <v>140.80000000000001</v>
      </c>
      <c r="CC692">
        <v>148.19999999999999</v>
      </c>
      <c r="CD692">
        <v>152</v>
      </c>
      <c r="CE692">
        <v>147</v>
      </c>
      <c r="CN692">
        <v>141.69999999999999</v>
      </c>
      <c r="CQ692">
        <v>140</v>
      </c>
      <c r="CU692">
        <v>151.30000000000001</v>
      </c>
      <c r="CV692">
        <v>156.69999999999999</v>
      </c>
      <c r="CW692">
        <v>150.69999999999999</v>
      </c>
      <c r="CX692">
        <v>156.4</v>
      </c>
      <c r="DF692">
        <v>142.9</v>
      </c>
      <c r="DG692">
        <v>138.1</v>
      </c>
      <c r="DI692">
        <v>146.6</v>
      </c>
      <c r="DJ692">
        <v>147.5</v>
      </c>
      <c r="DK692">
        <v>147.30000000000001</v>
      </c>
      <c r="DL692">
        <v>127.4</v>
      </c>
      <c r="DO692">
        <v>167.4</v>
      </c>
      <c r="DR692">
        <v>123.9</v>
      </c>
      <c r="DS692">
        <v>124.9</v>
      </c>
      <c r="DT692">
        <v>123.2</v>
      </c>
      <c r="DU692">
        <v>159.80000000000001</v>
      </c>
      <c r="DV692">
        <v>147.9</v>
      </c>
      <c r="DW692">
        <v>149.5</v>
      </c>
      <c r="DX692">
        <v>146.30000000000001</v>
      </c>
      <c r="DY692">
        <v>130</v>
      </c>
      <c r="DZ692">
        <v>148.80000000000001</v>
      </c>
      <c r="EA692">
        <v>161.30000000000001</v>
      </c>
      <c r="EB692">
        <v>127.9</v>
      </c>
      <c r="EC692">
        <v>182.4</v>
      </c>
      <c r="ED692">
        <v>149</v>
      </c>
      <c r="EE692">
        <v>137.4</v>
      </c>
      <c r="EF692">
        <v>193.4</v>
      </c>
      <c r="EG692">
        <v>220.1</v>
      </c>
      <c r="EH692">
        <v>208.6</v>
      </c>
      <c r="EI692">
        <v>225.1</v>
      </c>
      <c r="EY692">
        <v>143.19999999999999</v>
      </c>
      <c r="EZ692">
        <v>141.80000000000001</v>
      </c>
      <c r="FA692">
        <v>122.7</v>
      </c>
      <c r="FB692">
        <v>146.5</v>
      </c>
      <c r="FC692">
        <v>146.9</v>
      </c>
      <c r="FF692">
        <v>186.3</v>
      </c>
      <c r="FG692">
        <v>178.1</v>
      </c>
      <c r="FH692">
        <v>145.5</v>
      </c>
      <c r="FI692">
        <v>138.30000000000001</v>
      </c>
      <c r="FJ692">
        <v>195.7</v>
      </c>
      <c r="FM692">
        <v>229.8</v>
      </c>
      <c r="FN692">
        <v>187.2</v>
      </c>
    </row>
    <row r="693" spans="1:170" x14ac:dyDescent="0.25">
      <c r="A693" s="1">
        <v>38200</v>
      </c>
      <c r="E693">
        <v>151.9</v>
      </c>
      <c r="F693">
        <v>129.19999999999999</v>
      </c>
      <c r="G693">
        <v>153.69999999999999</v>
      </c>
      <c r="K693">
        <v>113.4</v>
      </c>
      <c r="O693">
        <v>152.9</v>
      </c>
      <c r="P693">
        <v>160.30000000000001</v>
      </c>
      <c r="Q693">
        <v>180.6</v>
      </c>
      <c r="R693">
        <v>135</v>
      </c>
      <c r="S693">
        <v>141.9</v>
      </c>
      <c r="T693">
        <v>142.9</v>
      </c>
      <c r="U693">
        <v>141.4</v>
      </c>
      <c r="CC693">
        <v>148.6</v>
      </c>
      <c r="CD693">
        <v>152.30000000000001</v>
      </c>
      <c r="CE693">
        <v>147.5</v>
      </c>
      <c r="CN693">
        <v>141.30000000000001</v>
      </c>
      <c r="CQ693">
        <v>140.5</v>
      </c>
      <c r="CU693">
        <v>151.6</v>
      </c>
      <c r="CV693">
        <v>156.9</v>
      </c>
      <c r="CW693">
        <v>151.19999999999999</v>
      </c>
      <c r="CX693">
        <v>157</v>
      </c>
      <c r="DF693">
        <v>144.4</v>
      </c>
      <c r="DG693">
        <v>139.5</v>
      </c>
      <c r="DI693">
        <v>144.30000000000001</v>
      </c>
      <c r="DJ693">
        <v>150.1</v>
      </c>
      <c r="DK693">
        <v>150.5</v>
      </c>
      <c r="DL693">
        <v>127.7</v>
      </c>
      <c r="DO693">
        <v>169.9</v>
      </c>
      <c r="DR693">
        <v>126.6</v>
      </c>
      <c r="DS693">
        <v>126.9</v>
      </c>
      <c r="DT693">
        <v>126.3</v>
      </c>
      <c r="DU693">
        <v>161.9</v>
      </c>
      <c r="DV693">
        <v>147.5</v>
      </c>
      <c r="DW693">
        <v>149.6</v>
      </c>
      <c r="DX693">
        <v>145.80000000000001</v>
      </c>
      <c r="DY693">
        <v>116.8</v>
      </c>
      <c r="DZ693">
        <v>149.6</v>
      </c>
      <c r="EA693">
        <v>161.69999999999999</v>
      </c>
      <c r="EB693">
        <v>122.9</v>
      </c>
      <c r="EC693">
        <v>187</v>
      </c>
      <c r="ED693">
        <v>159.30000000000001</v>
      </c>
      <c r="EE693">
        <v>147.1</v>
      </c>
      <c r="EF693">
        <v>193.8</v>
      </c>
      <c r="EG693">
        <v>214.4</v>
      </c>
      <c r="EH693">
        <v>203.4</v>
      </c>
      <c r="EI693">
        <v>219.3</v>
      </c>
      <c r="EY693">
        <v>144.9</v>
      </c>
      <c r="EZ693">
        <v>135.9</v>
      </c>
      <c r="FA693">
        <v>125.3</v>
      </c>
      <c r="FB693">
        <v>147.6</v>
      </c>
      <c r="FC693">
        <v>148.4</v>
      </c>
      <c r="FF693">
        <v>191.4</v>
      </c>
      <c r="FG693">
        <v>182.2</v>
      </c>
      <c r="FH693">
        <v>143.5</v>
      </c>
      <c r="FI693">
        <v>148.30000000000001</v>
      </c>
      <c r="FJ693">
        <v>201.6</v>
      </c>
      <c r="FM693">
        <v>228</v>
      </c>
      <c r="FN693">
        <v>188.6</v>
      </c>
    </row>
    <row r="694" spans="1:170" x14ac:dyDescent="0.25">
      <c r="A694" s="1">
        <v>38231</v>
      </c>
      <c r="E694">
        <v>152.30000000000001</v>
      </c>
      <c r="F694">
        <v>138.19999999999999</v>
      </c>
      <c r="G694">
        <v>153.4</v>
      </c>
      <c r="K694">
        <v>112.9</v>
      </c>
      <c r="O694">
        <v>153.19999999999999</v>
      </c>
      <c r="P694">
        <v>160.69999999999999</v>
      </c>
      <c r="Q694">
        <v>181.1</v>
      </c>
      <c r="R694">
        <v>135.30000000000001</v>
      </c>
      <c r="S694">
        <v>142.1</v>
      </c>
      <c r="T694">
        <v>143.19999999999999</v>
      </c>
      <c r="U694">
        <v>141.69999999999999</v>
      </c>
      <c r="CC694">
        <v>148.80000000000001</v>
      </c>
      <c r="CD694">
        <v>152.6</v>
      </c>
      <c r="CE694">
        <v>147.6</v>
      </c>
      <c r="CN694">
        <v>141.30000000000001</v>
      </c>
      <c r="CQ694">
        <v>140.9</v>
      </c>
      <c r="CU694">
        <v>151.80000000000001</v>
      </c>
      <c r="CV694">
        <v>157.30000000000001</v>
      </c>
      <c r="CW694">
        <v>151.30000000000001</v>
      </c>
      <c r="CX694">
        <v>156.9</v>
      </c>
      <c r="DF694">
        <v>144.80000000000001</v>
      </c>
      <c r="DG694">
        <v>140.80000000000001</v>
      </c>
      <c r="DI694">
        <v>144</v>
      </c>
      <c r="DJ694">
        <v>152.9</v>
      </c>
      <c r="DK694">
        <v>152.30000000000001</v>
      </c>
      <c r="DL694">
        <v>128</v>
      </c>
      <c r="DO694">
        <v>171</v>
      </c>
      <c r="DR694">
        <v>124.4</v>
      </c>
      <c r="DS694">
        <v>124.7</v>
      </c>
      <c r="DT694">
        <v>124.2</v>
      </c>
      <c r="DU694">
        <v>163.30000000000001</v>
      </c>
      <c r="DV694">
        <v>148</v>
      </c>
      <c r="DW694">
        <v>150.30000000000001</v>
      </c>
      <c r="DX694">
        <v>146.19999999999999</v>
      </c>
      <c r="DY694">
        <v>112.4</v>
      </c>
      <c r="DZ694">
        <v>150.4</v>
      </c>
      <c r="EA694">
        <v>154</v>
      </c>
      <c r="EB694">
        <v>120.6</v>
      </c>
      <c r="EC694">
        <v>175.3</v>
      </c>
      <c r="ED694">
        <v>157.19999999999999</v>
      </c>
      <c r="EE694">
        <v>145.1</v>
      </c>
      <c r="EF694">
        <v>194.2</v>
      </c>
      <c r="EG694">
        <v>187.2</v>
      </c>
      <c r="EH694">
        <v>178.4</v>
      </c>
      <c r="EI694">
        <v>191.4</v>
      </c>
      <c r="EY694">
        <v>145.5</v>
      </c>
      <c r="EZ694">
        <v>134.19999999999999</v>
      </c>
      <c r="FA694">
        <v>123.4</v>
      </c>
      <c r="FB694">
        <v>148.6</v>
      </c>
      <c r="FC694">
        <v>149.6</v>
      </c>
      <c r="FF694">
        <v>178.8</v>
      </c>
      <c r="FG694">
        <v>166.8</v>
      </c>
      <c r="FH694">
        <v>140.9</v>
      </c>
      <c r="FI694">
        <v>145.80000000000001</v>
      </c>
      <c r="FJ694">
        <v>198.3</v>
      </c>
      <c r="FM694">
        <v>221</v>
      </c>
      <c r="FN694">
        <v>182.6</v>
      </c>
    </row>
    <row r="695" spans="1:170" x14ac:dyDescent="0.25">
      <c r="A695" s="1">
        <v>38261</v>
      </c>
      <c r="E695">
        <v>154.9</v>
      </c>
      <c r="F695">
        <v>161.1</v>
      </c>
      <c r="G695">
        <v>154.19999999999999</v>
      </c>
      <c r="K695">
        <v>120</v>
      </c>
      <c r="O695">
        <v>153.69999999999999</v>
      </c>
      <c r="P695">
        <v>161.19999999999999</v>
      </c>
      <c r="Q695">
        <v>181.5</v>
      </c>
      <c r="R695">
        <v>135.9</v>
      </c>
      <c r="S695">
        <v>142.6</v>
      </c>
      <c r="T695">
        <v>143.6</v>
      </c>
      <c r="U695">
        <v>142.1</v>
      </c>
      <c r="CC695">
        <v>151.19999999999999</v>
      </c>
      <c r="CD695">
        <v>153.69999999999999</v>
      </c>
      <c r="CE695">
        <v>150</v>
      </c>
      <c r="CN695">
        <v>142.6</v>
      </c>
      <c r="CQ695">
        <v>143.19999999999999</v>
      </c>
      <c r="CU695">
        <v>154.9</v>
      </c>
      <c r="CV695">
        <v>158.6</v>
      </c>
      <c r="CW695">
        <v>154.6</v>
      </c>
      <c r="CX695">
        <v>161.6</v>
      </c>
      <c r="DF695">
        <v>146.6</v>
      </c>
      <c r="DG695">
        <v>141.6</v>
      </c>
      <c r="DI695">
        <v>144.19999999999999</v>
      </c>
      <c r="DJ695">
        <v>154.6</v>
      </c>
      <c r="DK695">
        <v>153.19999999999999</v>
      </c>
      <c r="DL695">
        <v>128.19999999999999</v>
      </c>
      <c r="DO695">
        <v>171.1</v>
      </c>
      <c r="DR695">
        <v>130.9</v>
      </c>
      <c r="DS695">
        <v>127.9</v>
      </c>
      <c r="DT695">
        <v>132.69999999999999</v>
      </c>
      <c r="DU695">
        <v>164.3</v>
      </c>
      <c r="DV695">
        <v>148</v>
      </c>
      <c r="DW695">
        <v>151.30000000000001</v>
      </c>
      <c r="DX695">
        <v>145.9</v>
      </c>
      <c r="DY695">
        <v>105.3</v>
      </c>
      <c r="DZ695">
        <v>150.9</v>
      </c>
      <c r="EA695">
        <v>161</v>
      </c>
      <c r="EB695">
        <v>120.4</v>
      </c>
      <c r="EC695">
        <v>187.8</v>
      </c>
      <c r="ED695">
        <v>171.9</v>
      </c>
      <c r="EE695">
        <v>158.9</v>
      </c>
      <c r="EF695">
        <v>195.3</v>
      </c>
      <c r="EG695">
        <v>194.5</v>
      </c>
      <c r="EH695">
        <v>185.1</v>
      </c>
      <c r="EI695">
        <v>198.8</v>
      </c>
      <c r="EY695">
        <v>147.4</v>
      </c>
      <c r="EZ695">
        <v>132</v>
      </c>
      <c r="FA695">
        <v>130</v>
      </c>
      <c r="FB695">
        <v>149.1</v>
      </c>
      <c r="FC695">
        <v>150.19999999999999</v>
      </c>
      <c r="FF695">
        <v>192</v>
      </c>
      <c r="FG695">
        <v>182.1</v>
      </c>
      <c r="FH695">
        <v>142.5</v>
      </c>
      <c r="FI695">
        <v>160.4</v>
      </c>
      <c r="FJ695">
        <v>204.6</v>
      </c>
      <c r="FM695">
        <v>226.9</v>
      </c>
      <c r="FN695">
        <v>177.3</v>
      </c>
    </row>
    <row r="696" spans="1:170" x14ac:dyDescent="0.25">
      <c r="A696" s="1">
        <v>38292</v>
      </c>
      <c r="E696">
        <v>155</v>
      </c>
      <c r="F696">
        <v>157.19999999999999</v>
      </c>
      <c r="G696">
        <v>154.6</v>
      </c>
      <c r="K696">
        <v>123.2</v>
      </c>
      <c r="O696">
        <v>154.1</v>
      </c>
      <c r="P696">
        <v>161.6</v>
      </c>
      <c r="Q696">
        <v>182.1</v>
      </c>
      <c r="R696">
        <v>136.19999999999999</v>
      </c>
      <c r="S696">
        <v>142.80000000000001</v>
      </c>
      <c r="T696">
        <v>143.6</v>
      </c>
      <c r="U696">
        <v>142.4</v>
      </c>
      <c r="CC696">
        <v>152.1</v>
      </c>
      <c r="CD696">
        <v>153.9</v>
      </c>
      <c r="CE696">
        <v>151.1</v>
      </c>
      <c r="CN696">
        <v>144.1</v>
      </c>
      <c r="CQ696">
        <v>144</v>
      </c>
      <c r="CU696">
        <v>156.1</v>
      </c>
      <c r="CV696">
        <v>158.9</v>
      </c>
      <c r="CW696">
        <v>156.30000000000001</v>
      </c>
      <c r="CX696">
        <v>163.9</v>
      </c>
      <c r="DF696">
        <v>147.9</v>
      </c>
      <c r="DG696">
        <v>142.1</v>
      </c>
      <c r="DI696">
        <v>144.4</v>
      </c>
      <c r="DJ696">
        <v>155.80000000000001</v>
      </c>
      <c r="DK696">
        <v>153.80000000000001</v>
      </c>
      <c r="DL696">
        <v>128.4</v>
      </c>
      <c r="DO696">
        <v>170.9</v>
      </c>
      <c r="DR696">
        <v>136.1</v>
      </c>
      <c r="DS696">
        <v>135.5</v>
      </c>
      <c r="DT696">
        <v>136.4</v>
      </c>
      <c r="DU696">
        <v>164.7</v>
      </c>
      <c r="DV696">
        <v>148.19999999999999</v>
      </c>
      <c r="DW696">
        <v>151.6</v>
      </c>
      <c r="DX696">
        <v>146.1</v>
      </c>
      <c r="DY696">
        <v>102.2</v>
      </c>
      <c r="DZ696">
        <v>151.4</v>
      </c>
      <c r="EA696">
        <v>172.7</v>
      </c>
      <c r="EB696">
        <v>121.4</v>
      </c>
      <c r="EC696">
        <v>207.6</v>
      </c>
      <c r="ED696">
        <v>165.7</v>
      </c>
      <c r="EE696">
        <v>153.1</v>
      </c>
      <c r="EF696">
        <v>195.7</v>
      </c>
      <c r="EG696">
        <v>257.3</v>
      </c>
      <c r="EH696">
        <v>243</v>
      </c>
      <c r="EI696">
        <v>263.2</v>
      </c>
      <c r="EY696">
        <v>148.80000000000001</v>
      </c>
      <c r="EZ696">
        <v>131.1</v>
      </c>
      <c r="FA696">
        <v>134.80000000000001</v>
      </c>
      <c r="FB696">
        <v>149.5</v>
      </c>
      <c r="FC696">
        <v>150.69999999999999</v>
      </c>
      <c r="FF696">
        <v>212.7</v>
      </c>
      <c r="FG696">
        <v>208.6</v>
      </c>
      <c r="FH696">
        <v>144.4</v>
      </c>
      <c r="FI696">
        <v>154.30000000000001</v>
      </c>
      <c r="FJ696">
        <v>208.9</v>
      </c>
      <c r="FM696">
        <v>230</v>
      </c>
      <c r="FN696">
        <v>178</v>
      </c>
    </row>
    <row r="697" spans="1:170" x14ac:dyDescent="0.25">
      <c r="A697" s="1">
        <v>38322</v>
      </c>
      <c r="E697">
        <v>155.1</v>
      </c>
      <c r="F697">
        <v>141.69999999999999</v>
      </c>
      <c r="G697">
        <v>156</v>
      </c>
      <c r="K697">
        <v>118.9</v>
      </c>
      <c r="O697">
        <v>154.5</v>
      </c>
      <c r="P697">
        <v>162</v>
      </c>
      <c r="Q697">
        <v>182.6</v>
      </c>
      <c r="R697">
        <v>136.4</v>
      </c>
      <c r="S697">
        <v>143.30000000000001</v>
      </c>
      <c r="T697">
        <v>143.9</v>
      </c>
      <c r="U697">
        <v>142.9</v>
      </c>
      <c r="CC697">
        <v>151.4</v>
      </c>
      <c r="CD697">
        <v>154.30000000000001</v>
      </c>
      <c r="CE697">
        <v>150.19999999999999</v>
      </c>
      <c r="CN697">
        <v>143.9</v>
      </c>
      <c r="CQ697">
        <v>142.80000000000001</v>
      </c>
      <c r="CU697">
        <v>155</v>
      </c>
      <c r="CV697">
        <v>159.19999999999999</v>
      </c>
      <c r="CW697">
        <v>154.69999999999999</v>
      </c>
      <c r="CX697">
        <v>161.4</v>
      </c>
      <c r="DF697">
        <v>147.69999999999999</v>
      </c>
      <c r="DG697">
        <v>143</v>
      </c>
      <c r="DI697">
        <v>145.80000000000001</v>
      </c>
      <c r="DJ697">
        <v>157</v>
      </c>
      <c r="DK697">
        <v>155.5</v>
      </c>
      <c r="DL697">
        <v>128.6</v>
      </c>
      <c r="DO697">
        <v>171.6</v>
      </c>
      <c r="DR697">
        <v>132.1</v>
      </c>
      <c r="DS697">
        <v>132</v>
      </c>
      <c r="DT697">
        <v>132</v>
      </c>
      <c r="DU697">
        <v>165.2</v>
      </c>
      <c r="DV697">
        <v>148.6</v>
      </c>
      <c r="DW697">
        <v>152.30000000000001</v>
      </c>
      <c r="DX697">
        <v>146.4</v>
      </c>
      <c r="DY697">
        <v>100.4</v>
      </c>
      <c r="DZ697">
        <v>152</v>
      </c>
      <c r="EA697">
        <v>167.2</v>
      </c>
      <c r="EB697">
        <v>123.8</v>
      </c>
      <c r="EC697">
        <v>196</v>
      </c>
      <c r="ED697">
        <v>155.5</v>
      </c>
      <c r="EE697">
        <v>143.5</v>
      </c>
      <c r="EF697">
        <v>194.1</v>
      </c>
      <c r="EG697">
        <v>244.8</v>
      </c>
      <c r="EH697">
        <v>231.5</v>
      </c>
      <c r="EI697">
        <v>250.4</v>
      </c>
      <c r="EY697">
        <v>148.6</v>
      </c>
      <c r="EZ697">
        <v>131.4</v>
      </c>
      <c r="FA697">
        <v>131.5</v>
      </c>
      <c r="FB697">
        <v>150.1</v>
      </c>
      <c r="FC697">
        <v>151.30000000000001</v>
      </c>
      <c r="FF697">
        <v>200.6</v>
      </c>
      <c r="FG697">
        <v>193.3</v>
      </c>
      <c r="FH697">
        <v>145.30000000000001</v>
      </c>
      <c r="FI697">
        <v>144.4</v>
      </c>
      <c r="FJ697">
        <v>206</v>
      </c>
      <c r="FM697">
        <v>223.4</v>
      </c>
      <c r="FN697">
        <v>185.7</v>
      </c>
    </row>
    <row r="698" spans="1:170" x14ac:dyDescent="0.25">
      <c r="A698" s="1">
        <v>38353</v>
      </c>
      <c r="E698">
        <v>154.6</v>
      </c>
      <c r="F698">
        <v>130.1</v>
      </c>
      <c r="G698">
        <v>156.6</v>
      </c>
      <c r="K698">
        <v>119</v>
      </c>
      <c r="O698">
        <v>155.4</v>
      </c>
      <c r="P698">
        <v>163.19999999999999</v>
      </c>
      <c r="Q698">
        <v>184.5</v>
      </c>
      <c r="R698">
        <v>136.9</v>
      </c>
      <c r="S698">
        <v>143.69999999999999</v>
      </c>
      <c r="T698">
        <v>144.6</v>
      </c>
      <c r="U698">
        <v>143.30000000000001</v>
      </c>
      <c r="CC698">
        <v>151.9</v>
      </c>
      <c r="CD698">
        <v>154.80000000000001</v>
      </c>
      <c r="CE698">
        <v>150.9</v>
      </c>
      <c r="CN698">
        <v>144.19999999999999</v>
      </c>
      <c r="CQ698">
        <v>143.4</v>
      </c>
      <c r="CU698">
        <v>155.5</v>
      </c>
      <c r="CV698">
        <v>159.69999999999999</v>
      </c>
      <c r="CW698">
        <v>155.5</v>
      </c>
      <c r="CX698">
        <v>162.4</v>
      </c>
      <c r="DF698">
        <v>148.5</v>
      </c>
      <c r="DG698">
        <v>144</v>
      </c>
      <c r="DI698">
        <v>146.19999999999999</v>
      </c>
      <c r="DJ698">
        <v>158</v>
      </c>
      <c r="DK698">
        <v>157.6</v>
      </c>
      <c r="DL698">
        <v>129.19999999999999</v>
      </c>
      <c r="DO698">
        <v>173.3</v>
      </c>
      <c r="DR698">
        <v>131.69999999999999</v>
      </c>
      <c r="DS698">
        <v>130.4</v>
      </c>
      <c r="DT698">
        <v>132.4</v>
      </c>
      <c r="DU698">
        <v>165.5</v>
      </c>
      <c r="DV698">
        <v>149.69999999999999</v>
      </c>
      <c r="DW698">
        <v>153.4</v>
      </c>
      <c r="DX698">
        <v>147.6</v>
      </c>
      <c r="DY698">
        <v>103.4</v>
      </c>
      <c r="DZ698">
        <v>152.9</v>
      </c>
      <c r="EA698">
        <v>164.2</v>
      </c>
      <c r="EB698">
        <v>126.4</v>
      </c>
      <c r="EC698">
        <v>188.7</v>
      </c>
      <c r="ED698">
        <v>160.5</v>
      </c>
      <c r="EE698">
        <v>148.1</v>
      </c>
      <c r="EF698">
        <v>197.8</v>
      </c>
      <c r="EG698">
        <v>216.8</v>
      </c>
      <c r="EH698">
        <v>205.7</v>
      </c>
      <c r="EI698">
        <v>221.7</v>
      </c>
      <c r="EY698">
        <v>149.4</v>
      </c>
      <c r="EZ698">
        <v>132.69999999999999</v>
      </c>
      <c r="FA698">
        <v>131.1</v>
      </c>
      <c r="FB698">
        <v>151.19999999999999</v>
      </c>
      <c r="FC698">
        <v>152.4</v>
      </c>
      <c r="FF698">
        <v>192.9</v>
      </c>
      <c r="FG698">
        <v>183.8</v>
      </c>
      <c r="FH698">
        <v>146.6</v>
      </c>
      <c r="FI698">
        <v>149.1</v>
      </c>
      <c r="FJ698">
        <v>203.7</v>
      </c>
      <c r="FM698">
        <v>228.3</v>
      </c>
      <c r="FN698">
        <v>195.5</v>
      </c>
    </row>
    <row r="699" spans="1:170" x14ac:dyDescent="0.25">
      <c r="A699" s="1">
        <v>38384</v>
      </c>
      <c r="E699">
        <v>155.69999999999999</v>
      </c>
      <c r="F699">
        <v>142.9</v>
      </c>
      <c r="G699">
        <v>156.6</v>
      </c>
      <c r="K699">
        <v>121.7</v>
      </c>
      <c r="O699">
        <v>155.30000000000001</v>
      </c>
      <c r="P699">
        <v>163.19999999999999</v>
      </c>
      <c r="Q699">
        <v>185</v>
      </c>
      <c r="R699">
        <v>136.5</v>
      </c>
      <c r="S699">
        <v>143.69999999999999</v>
      </c>
      <c r="T699">
        <v>144.9</v>
      </c>
      <c r="U699">
        <v>143.19999999999999</v>
      </c>
      <c r="CC699">
        <v>152.69999999999999</v>
      </c>
      <c r="CD699">
        <v>155.1</v>
      </c>
      <c r="CE699">
        <v>151.69999999999999</v>
      </c>
      <c r="CN699">
        <v>144.9</v>
      </c>
      <c r="CQ699">
        <v>144.69999999999999</v>
      </c>
      <c r="CU699">
        <v>156.6</v>
      </c>
      <c r="CV699">
        <v>160.19999999999999</v>
      </c>
      <c r="CW699">
        <v>156.6</v>
      </c>
      <c r="CX699">
        <v>164.3</v>
      </c>
      <c r="DF699">
        <v>149.5</v>
      </c>
      <c r="DG699">
        <v>144.5</v>
      </c>
      <c r="DI699">
        <v>145.80000000000001</v>
      </c>
      <c r="DJ699">
        <v>158.30000000000001</v>
      </c>
      <c r="DK699">
        <v>159.4</v>
      </c>
      <c r="DL699">
        <v>129.4</v>
      </c>
      <c r="DO699">
        <v>174.8</v>
      </c>
      <c r="DR699">
        <v>134.1</v>
      </c>
      <c r="DS699">
        <v>131.4</v>
      </c>
      <c r="DT699">
        <v>135.69999999999999</v>
      </c>
      <c r="DU699">
        <v>166.4</v>
      </c>
      <c r="DV699">
        <v>150</v>
      </c>
      <c r="DW699">
        <v>153.69999999999999</v>
      </c>
      <c r="DX699">
        <v>147.9</v>
      </c>
      <c r="DY699">
        <v>101.7</v>
      </c>
      <c r="DZ699">
        <v>153.4</v>
      </c>
      <c r="EA699">
        <v>162.9</v>
      </c>
      <c r="EB699">
        <v>122.4</v>
      </c>
      <c r="EC699">
        <v>189.6</v>
      </c>
      <c r="ED699">
        <v>161.4</v>
      </c>
      <c r="EE699">
        <v>149</v>
      </c>
      <c r="EF699">
        <v>198.3</v>
      </c>
      <c r="EG699">
        <v>217.6</v>
      </c>
      <c r="EH699">
        <v>206.4</v>
      </c>
      <c r="EI699">
        <v>222.5</v>
      </c>
      <c r="EY699">
        <v>150.5</v>
      </c>
      <c r="EZ699">
        <v>131.80000000000001</v>
      </c>
      <c r="FA699">
        <v>133.1</v>
      </c>
      <c r="FB699">
        <v>152</v>
      </c>
      <c r="FC699">
        <v>153.19999999999999</v>
      </c>
      <c r="FF699">
        <v>193.9</v>
      </c>
      <c r="FG699">
        <v>186.5</v>
      </c>
      <c r="FH699">
        <v>142.69999999999999</v>
      </c>
      <c r="FI699">
        <v>150</v>
      </c>
      <c r="FJ699">
        <v>200.2</v>
      </c>
      <c r="FM699">
        <v>233.5</v>
      </c>
      <c r="FN699">
        <v>181.5</v>
      </c>
    </row>
    <row r="700" spans="1:170" x14ac:dyDescent="0.25">
      <c r="A700" s="1">
        <v>38412</v>
      </c>
      <c r="E700">
        <v>156.6</v>
      </c>
      <c r="F700">
        <v>146.80000000000001</v>
      </c>
      <c r="G700">
        <v>157.19999999999999</v>
      </c>
      <c r="K700">
        <v>124.4</v>
      </c>
      <c r="O700">
        <v>155.6</v>
      </c>
      <c r="P700">
        <v>163.4</v>
      </c>
      <c r="Q700">
        <v>185.2</v>
      </c>
      <c r="R700">
        <v>136.6</v>
      </c>
      <c r="S700">
        <v>144.1</v>
      </c>
      <c r="T700">
        <v>145.30000000000001</v>
      </c>
      <c r="U700">
        <v>143.6</v>
      </c>
      <c r="CC700">
        <v>153.69999999999999</v>
      </c>
      <c r="CD700">
        <v>155.5</v>
      </c>
      <c r="CE700">
        <v>152.69999999999999</v>
      </c>
      <c r="CN700">
        <v>146.4</v>
      </c>
      <c r="CQ700">
        <v>146</v>
      </c>
      <c r="CU700">
        <v>157.80000000000001</v>
      </c>
      <c r="CV700">
        <v>160.6</v>
      </c>
      <c r="CW700">
        <v>157.9</v>
      </c>
      <c r="CX700">
        <v>166.1</v>
      </c>
      <c r="DF700">
        <v>150.69999999999999</v>
      </c>
      <c r="DG700">
        <v>145.30000000000001</v>
      </c>
      <c r="DI700">
        <v>146.69999999999999</v>
      </c>
      <c r="DJ700">
        <v>160.5</v>
      </c>
      <c r="DK700">
        <v>159.19999999999999</v>
      </c>
      <c r="DL700">
        <v>129.5</v>
      </c>
      <c r="DO700">
        <v>175.1</v>
      </c>
      <c r="DR700">
        <v>137.5</v>
      </c>
      <c r="DS700">
        <v>134.4</v>
      </c>
      <c r="DT700">
        <v>139.30000000000001</v>
      </c>
      <c r="DU700">
        <v>167.3</v>
      </c>
      <c r="DV700">
        <v>150.6</v>
      </c>
      <c r="DW700">
        <v>154.30000000000001</v>
      </c>
      <c r="DX700">
        <v>148.4</v>
      </c>
      <c r="DY700">
        <v>102.8</v>
      </c>
      <c r="DZ700">
        <v>153.9</v>
      </c>
      <c r="EA700">
        <v>170.5</v>
      </c>
      <c r="EB700">
        <v>128.19999999999999</v>
      </c>
      <c r="EC700">
        <v>198.4</v>
      </c>
      <c r="ED700">
        <v>172.6</v>
      </c>
      <c r="EE700">
        <v>159.5</v>
      </c>
      <c r="EF700">
        <v>199.4</v>
      </c>
      <c r="EG700">
        <v>221</v>
      </c>
      <c r="EH700">
        <v>209.7</v>
      </c>
      <c r="EI700">
        <v>226</v>
      </c>
      <c r="EY700">
        <v>151.69999999999999</v>
      </c>
      <c r="EZ700">
        <v>132.80000000000001</v>
      </c>
      <c r="FA700">
        <v>136.4</v>
      </c>
      <c r="FB700">
        <v>152.6</v>
      </c>
      <c r="FC700">
        <v>153.80000000000001</v>
      </c>
      <c r="FF700">
        <v>203.2</v>
      </c>
      <c r="FG700">
        <v>199.4</v>
      </c>
      <c r="FH700">
        <v>146.69999999999999</v>
      </c>
      <c r="FI700">
        <v>161.30000000000001</v>
      </c>
      <c r="FJ700">
        <v>199.6</v>
      </c>
      <c r="FM700">
        <v>244.2</v>
      </c>
      <c r="FN700">
        <v>185.2</v>
      </c>
    </row>
    <row r="701" spans="1:170" x14ac:dyDescent="0.25">
      <c r="A701" s="1">
        <v>38443</v>
      </c>
      <c r="E701">
        <v>156.80000000000001</v>
      </c>
      <c r="F701">
        <v>148.5</v>
      </c>
      <c r="G701">
        <v>157.30000000000001</v>
      </c>
      <c r="K701">
        <v>125.4</v>
      </c>
      <c r="O701">
        <v>156</v>
      </c>
      <c r="P701">
        <v>163.80000000000001</v>
      </c>
      <c r="Q701">
        <v>185.8</v>
      </c>
      <c r="R701">
        <v>136.9</v>
      </c>
      <c r="S701">
        <v>144.5</v>
      </c>
      <c r="T701">
        <v>145.80000000000001</v>
      </c>
      <c r="U701">
        <v>143.9</v>
      </c>
      <c r="CC701">
        <v>154.19999999999999</v>
      </c>
      <c r="CD701">
        <v>155.9</v>
      </c>
      <c r="CE701">
        <v>153.30000000000001</v>
      </c>
      <c r="CN701">
        <v>146.9</v>
      </c>
      <c r="CQ701">
        <v>145.80000000000001</v>
      </c>
      <c r="CU701">
        <v>158.4</v>
      </c>
      <c r="CV701">
        <v>160.9</v>
      </c>
      <c r="CW701">
        <v>158.6</v>
      </c>
      <c r="CX701">
        <v>167</v>
      </c>
      <c r="DF701">
        <v>151.30000000000001</v>
      </c>
      <c r="DG701">
        <v>145</v>
      </c>
      <c r="DI701">
        <v>146.30000000000001</v>
      </c>
      <c r="DJ701">
        <v>159.80000000000001</v>
      </c>
      <c r="DK701">
        <v>158.69999999999999</v>
      </c>
      <c r="DL701">
        <v>129.6</v>
      </c>
      <c r="DO701">
        <v>175.4</v>
      </c>
      <c r="DR701">
        <v>140.69999999999999</v>
      </c>
      <c r="DS701">
        <v>138.4</v>
      </c>
      <c r="DT701">
        <v>142</v>
      </c>
      <c r="DU701">
        <v>167.9</v>
      </c>
      <c r="DV701">
        <v>150.9</v>
      </c>
      <c r="DW701">
        <v>154.69999999999999</v>
      </c>
      <c r="DX701">
        <v>148.69999999999999</v>
      </c>
      <c r="DY701">
        <v>104.3</v>
      </c>
      <c r="DZ701">
        <v>154</v>
      </c>
      <c r="EA701">
        <v>175</v>
      </c>
      <c r="EB701">
        <v>125.5</v>
      </c>
      <c r="EC701">
        <v>208.4</v>
      </c>
      <c r="ED701">
        <v>170.3</v>
      </c>
      <c r="EE701">
        <v>157.30000000000001</v>
      </c>
      <c r="EF701">
        <v>201.1</v>
      </c>
      <c r="EG701">
        <v>251.6</v>
      </c>
      <c r="EH701">
        <v>237.9</v>
      </c>
      <c r="EI701">
        <v>257.39999999999998</v>
      </c>
      <c r="EY701">
        <v>152.30000000000001</v>
      </c>
      <c r="EZ701">
        <v>133</v>
      </c>
      <c r="FA701">
        <v>139</v>
      </c>
      <c r="FB701">
        <v>152.69999999999999</v>
      </c>
      <c r="FC701">
        <v>153.9</v>
      </c>
      <c r="FF701">
        <v>213.8</v>
      </c>
      <c r="FG701">
        <v>212.1</v>
      </c>
      <c r="FH701">
        <v>145.9</v>
      </c>
      <c r="FI701">
        <v>159.1</v>
      </c>
      <c r="FJ701">
        <v>203.5</v>
      </c>
      <c r="FM701">
        <v>241.7</v>
      </c>
      <c r="FN701">
        <v>185.7</v>
      </c>
    </row>
    <row r="702" spans="1:170" x14ac:dyDescent="0.25">
      <c r="A702" s="1">
        <v>38473</v>
      </c>
      <c r="E702">
        <v>156.4</v>
      </c>
      <c r="F702">
        <v>140.4</v>
      </c>
      <c r="G702">
        <v>157.6</v>
      </c>
      <c r="K702">
        <v>123.3</v>
      </c>
      <c r="O702">
        <v>156.4</v>
      </c>
      <c r="P702">
        <v>164.2</v>
      </c>
      <c r="Q702">
        <v>186.5</v>
      </c>
      <c r="R702">
        <v>136.9</v>
      </c>
      <c r="S702">
        <v>144.9</v>
      </c>
      <c r="T702">
        <v>146</v>
      </c>
      <c r="U702">
        <v>144.4</v>
      </c>
      <c r="CC702">
        <v>153.9</v>
      </c>
      <c r="CD702">
        <v>156.1</v>
      </c>
      <c r="CE702">
        <v>153</v>
      </c>
      <c r="CN702">
        <v>146.30000000000001</v>
      </c>
      <c r="CQ702">
        <v>145.1</v>
      </c>
      <c r="CU702">
        <v>157.80000000000001</v>
      </c>
      <c r="CV702">
        <v>161</v>
      </c>
      <c r="CW702">
        <v>158</v>
      </c>
      <c r="CX702">
        <v>166</v>
      </c>
      <c r="DF702">
        <v>150.6</v>
      </c>
      <c r="DG702">
        <v>144.69999999999999</v>
      </c>
      <c r="DI702">
        <v>146.80000000000001</v>
      </c>
      <c r="DJ702">
        <v>159.9</v>
      </c>
      <c r="DK702">
        <v>157.1</v>
      </c>
      <c r="DL702">
        <v>129.6</v>
      </c>
      <c r="DO702">
        <v>175</v>
      </c>
      <c r="DR702">
        <v>138.1</v>
      </c>
      <c r="DS702">
        <v>138.1</v>
      </c>
      <c r="DT702">
        <v>138</v>
      </c>
      <c r="DU702">
        <v>167.7</v>
      </c>
      <c r="DV702">
        <v>151.1</v>
      </c>
      <c r="DW702">
        <v>154.9</v>
      </c>
      <c r="DX702">
        <v>148.9</v>
      </c>
      <c r="DY702">
        <v>105.9</v>
      </c>
      <c r="DZ702">
        <v>154.19999999999999</v>
      </c>
      <c r="EA702">
        <v>169.1</v>
      </c>
      <c r="EB702">
        <v>123.2</v>
      </c>
      <c r="EC702">
        <v>199.9</v>
      </c>
      <c r="ED702">
        <v>166</v>
      </c>
      <c r="EE702">
        <v>153.19999999999999</v>
      </c>
      <c r="EF702">
        <v>201.2</v>
      </c>
      <c r="EG702">
        <v>236.6</v>
      </c>
      <c r="EH702">
        <v>224</v>
      </c>
      <c r="EI702">
        <v>242</v>
      </c>
      <c r="EY702">
        <v>151.6</v>
      </c>
      <c r="EZ702">
        <v>133.9</v>
      </c>
      <c r="FA702">
        <v>137.1</v>
      </c>
      <c r="FB702">
        <v>152.30000000000001</v>
      </c>
      <c r="FC702">
        <v>153.5</v>
      </c>
      <c r="FF702">
        <v>204.8</v>
      </c>
      <c r="FG702">
        <v>202.8</v>
      </c>
      <c r="FH702">
        <v>142.30000000000001</v>
      </c>
      <c r="FI702">
        <v>154.69999999999999</v>
      </c>
      <c r="FJ702">
        <v>196.6</v>
      </c>
      <c r="FM702">
        <v>236.3</v>
      </c>
      <c r="FN702">
        <v>193</v>
      </c>
    </row>
    <row r="703" spans="1:170" x14ac:dyDescent="0.25">
      <c r="A703" s="1">
        <v>38504</v>
      </c>
      <c r="E703">
        <v>155.19999999999999</v>
      </c>
      <c r="F703">
        <v>137.69999999999999</v>
      </c>
      <c r="G703">
        <v>156.6</v>
      </c>
      <c r="K703">
        <v>125</v>
      </c>
      <c r="O703">
        <v>156.19999999999999</v>
      </c>
      <c r="P703">
        <v>164.1</v>
      </c>
      <c r="Q703">
        <v>186.9</v>
      </c>
      <c r="R703">
        <v>136.19999999999999</v>
      </c>
      <c r="S703">
        <v>144.6</v>
      </c>
      <c r="T703">
        <v>146.1</v>
      </c>
      <c r="U703">
        <v>144</v>
      </c>
      <c r="CC703">
        <v>153.9</v>
      </c>
      <c r="CD703">
        <v>155.6</v>
      </c>
      <c r="CE703">
        <v>153.30000000000001</v>
      </c>
      <c r="CN703">
        <v>146.1</v>
      </c>
      <c r="CQ703">
        <v>145.9</v>
      </c>
      <c r="CU703">
        <v>157.9</v>
      </c>
      <c r="CV703">
        <v>160.5</v>
      </c>
      <c r="CW703">
        <v>158.6</v>
      </c>
      <c r="CX703">
        <v>167.3</v>
      </c>
      <c r="DF703">
        <v>151.1</v>
      </c>
      <c r="DG703">
        <v>144.4</v>
      </c>
      <c r="DI703">
        <v>145.1</v>
      </c>
      <c r="DJ703">
        <v>159.6</v>
      </c>
      <c r="DK703">
        <v>156.30000000000001</v>
      </c>
      <c r="DL703">
        <v>129.6</v>
      </c>
      <c r="DO703">
        <v>175.5</v>
      </c>
      <c r="DR703">
        <v>140.4</v>
      </c>
      <c r="DS703">
        <v>138.9</v>
      </c>
      <c r="DT703">
        <v>141.19999999999999</v>
      </c>
      <c r="DU703">
        <v>167.5</v>
      </c>
      <c r="DV703">
        <v>151.5</v>
      </c>
      <c r="DW703">
        <v>155.30000000000001</v>
      </c>
      <c r="DX703">
        <v>149.19999999999999</v>
      </c>
      <c r="DY703">
        <v>108.9</v>
      </c>
      <c r="DZ703">
        <v>154.19999999999999</v>
      </c>
      <c r="EA703">
        <v>165.5</v>
      </c>
      <c r="EB703">
        <v>118.7</v>
      </c>
      <c r="EC703">
        <v>197.1</v>
      </c>
      <c r="ED703">
        <v>169.3</v>
      </c>
      <c r="EE703">
        <v>156.4</v>
      </c>
      <c r="EF703">
        <v>198.6</v>
      </c>
      <c r="EG703">
        <v>223.4</v>
      </c>
      <c r="EH703">
        <v>211.9</v>
      </c>
      <c r="EI703">
        <v>228.5</v>
      </c>
      <c r="EY703">
        <v>152</v>
      </c>
      <c r="EZ703">
        <v>133.69999999999999</v>
      </c>
      <c r="FA703">
        <v>139.80000000000001</v>
      </c>
      <c r="FB703">
        <v>152.1</v>
      </c>
      <c r="FC703">
        <v>153.30000000000001</v>
      </c>
      <c r="FF703">
        <v>202.1</v>
      </c>
      <c r="FG703">
        <v>202.1</v>
      </c>
      <c r="FH703">
        <v>137</v>
      </c>
      <c r="FI703">
        <v>158.30000000000001</v>
      </c>
      <c r="FJ703">
        <v>188.9</v>
      </c>
      <c r="FM703">
        <v>243.1</v>
      </c>
      <c r="FN703">
        <v>202.1</v>
      </c>
    </row>
    <row r="704" spans="1:170" x14ac:dyDescent="0.25">
      <c r="A704" s="1">
        <v>38534</v>
      </c>
      <c r="E704">
        <v>154.1</v>
      </c>
      <c r="F704">
        <v>131.1</v>
      </c>
      <c r="G704">
        <v>155.9</v>
      </c>
      <c r="K704">
        <v>129.5</v>
      </c>
      <c r="O704">
        <v>156.80000000000001</v>
      </c>
      <c r="P704">
        <v>164.8</v>
      </c>
      <c r="Q704">
        <v>187.5</v>
      </c>
      <c r="R704">
        <v>137.1</v>
      </c>
      <c r="S704">
        <v>145.1</v>
      </c>
      <c r="T704">
        <v>146.30000000000001</v>
      </c>
      <c r="U704">
        <v>144.6</v>
      </c>
      <c r="CC704">
        <v>155</v>
      </c>
      <c r="CD704">
        <v>155.80000000000001</v>
      </c>
      <c r="CE704">
        <v>155</v>
      </c>
      <c r="CN704">
        <v>147.6</v>
      </c>
      <c r="CQ704">
        <v>147.80000000000001</v>
      </c>
      <c r="CU704">
        <v>159.30000000000001</v>
      </c>
      <c r="CV704">
        <v>160.5</v>
      </c>
      <c r="CW704">
        <v>161</v>
      </c>
      <c r="CX704">
        <v>170.5</v>
      </c>
      <c r="DF704">
        <v>152.30000000000001</v>
      </c>
      <c r="DG704">
        <v>144.69999999999999</v>
      </c>
      <c r="DI704">
        <v>144.30000000000001</v>
      </c>
      <c r="DJ704">
        <v>161</v>
      </c>
      <c r="DK704">
        <v>155.30000000000001</v>
      </c>
      <c r="DL704">
        <v>129.9</v>
      </c>
      <c r="DO704">
        <v>175.7</v>
      </c>
      <c r="DR704">
        <v>145.5</v>
      </c>
      <c r="DS704">
        <v>144</v>
      </c>
      <c r="DT704">
        <v>146.4</v>
      </c>
      <c r="DU704">
        <v>166.9</v>
      </c>
      <c r="DV704">
        <v>151.69999999999999</v>
      </c>
      <c r="DW704">
        <v>155.30000000000001</v>
      </c>
      <c r="DX704">
        <v>149.6</v>
      </c>
      <c r="DY704">
        <v>109.6</v>
      </c>
      <c r="DZ704">
        <v>154.5</v>
      </c>
      <c r="EA704">
        <v>174.4</v>
      </c>
      <c r="EB704">
        <v>118.5</v>
      </c>
      <c r="EC704">
        <v>212.9</v>
      </c>
      <c r="ED704">
        <v>177.8</v>
      </c>
      <c r="EE704">
        <v>164.4</v>
      </c>
      <c r="EF704">
        <v>198.9</v>
      </c>
      <c r="EG704">
        <v>250.2</v>
      </c>
      <c r="EH704">
        <v>236.6</v>
      </c>
      <c r="EI704">
        <v>255.9</v>
      </c>
      <c r="EY704">
        <v>153.30000000000001</v>
      </c>
      <c r="EZ704">
        <v>133.5</v>
      </c>
      <c r="FA704">
        <v>145.1</v>
      </c>
      <c r="FB704">
        <v>152.30000000000001</v>
      </c>
      <c r="FC704">
        <v>153.5</v>
      </c>
      <c r="FF704">
        <v>218.5</v>
      </c>
      <c r="FG704">
        <v>224.1</v>
      </c>
      <c r="FH704">
        <v>137.30000000000001</v>
      </c>
      <c r="FI704">
        <v>166.5</v>
      </c>
      <c r="FJ704">
        <v>190.5</v>
      </c>
      <c r="FM704">
        <v>243.6</v>
      </c>
      <c r="FN704">
        <v>214.1</v>
      </c>
    </row>
    <row r="705" spans="1:170" x14ac:dyDescent="0.25">
      <c r="A705" s="1">
        <v>38565</v>
      </c>
      <c r="E705">
        <v>153.69999999999999</v>
      </c>
      <c r="F705">
        <v>128.19999999999999</v>
      </c>
      <c r="G705">
        <v>155.80000000000001</v>
      </c>
      <c r="K705">
        <v>135.1</v>
      </c>
      <c r="O705">
        <v>156.9</v>
      </c>
      <c r="P705">
        <v>164.8</v>
      </c>
      <c r="Q705">
        <v>187.8</v>
      </c>
      <c r="R705">
        <v>136.9</v>
      </c>
      <c r="S705">
        <v>145.1</v>
      </c>
      <c r="T705">
        <v>146.4</v>
      </c>
      <c r="U705">
        <v>144.5</v>
      </c>
      <c r="CC705">
        <v>156.30000000000001</v>
      </c>
      <c r="CD705">
        <v>155.69999999999999</v>
      </c>
      <c r="CE705">
        <v>156.6</v>
      </c>
      <c r="CN705">
        <v>148.6</v>
      </c>
      <c r="CQ705">
        <v>149.69999999999999</v>
      </c>
      <c r="CU705">
        <v>161</v>
      </c>
      <c r="CV705">
        <v>160.4</v>
      </c>
      <c r="CW705">
        <v>163.4</v>
      </c>
      <c r="CX705">
        <v>174.1</v>
      </c>
      <c r="DF705">
        <v>153.19999999999999</v>
      </c>
      <c r="DG705">
        <v>144.5</v>
      </c>
      <c r="DI705">
        <v>143.9</v>
      </c>
      <c r="DJ705">
        <v>161.4</v>
      </c>
      <c r="DK705">
        <v>154</v>
      </c>
      <c r="DL705">
        <v>130</v>
      </c>
      <c r="DO705">
        <v>175.5</v>
      </c>
      <c r="DR705">
        <v>150</v>
      </c>
      <c r="DS705">
        <v>148.6</v>
      </c>
      <c r="DT705">
        <v>150.69999999999999</v>
      </c>
      <c r="DU705">
        <v>166.6</v>
      </c>
      <c r="DV705">
        <v>152.19999999999999</v>
      </c>
      <c r="DW705">
        <v>155.6</v>
      </c>
      <c r="DX705">
        <v>150.1</v>
      </c>
      <c r="DY705">
        <v>112.4</v>
      </c>
      <c r="DZ705">
        <v>154.80000000000001</v>
      </c>
      <c r="EA705">
        <v>181.5</v>
      </c>
      <c r="EB705">
        <v>118.4</v>
      </c>
      <c r="EC705">
        <v>225.5</v>
      </c>
      <c r="ED705">
        <v>188.2</v>
      </c>
      <c r="EE705">
        <v>174.1</v>
      </c>
      <c r="EF705">
        <v>199</v>
      </c>
      <c r="EG705">
        <v>265.39999999999998</v>
      </c>
      <c r="EH705">
        <v>250.7</v>
      </c>
      <c r="EI705">
        <v>271.5</v>
      </c>
      <c r="EY705">
        <v>154.19999999999999</v>
      </c>
      <c r="EZ705">
        <v>134.1</v>
      </c>
      <c r="FA705">
        <v>149.6</v>
      </c>
      <c r="FB705">
        <v>152.19999999999999</v>
      </c>
      <c r="FC705">
        <v>153.4</v>
      </c>
      <c r="FF705">
        <v>231.8</v>
      </c>
      <c r="FG705">
        <v>237.8</v>
      </c>
      <c r="FH705">
        <v>140</v>
      </c>
      <c r="FI705">
        <v>176.8</v>
      </c>
      <c r="FJ705">
        <v>200.9</v>
      </c>
      <c r="FM705">
        <v>239.8</v>
      </c>
      <c r="FN705">
        <v>208.1</v>
      </c>
    </row>
    <row r="706" spans="1:170" x14ac:dyDescent="0.25">
      <c r="A706" s="1">
        <v>38596</v>
      </c>
      <c r="E706">
        <v>155.6</v>
      </c>
      <c r="F706">
        <v>141.19999999999999</v>
      </c>
      <c r="G706">
        <v>156.6</v>
      </c>
      <c r="K706">
        <v>144</v>
      </c>
      <c r="O706">
        <v>157.1</v>
      </c>
      <c r="P706">
        <v>165.1</v>
      </c>
      <c r="Q706">
        <v>188</v>
      </c>
      <c r="R706">
        <v>137.19999999999999</v>
      </c>
      <c r="S706">
        <v>145.30000000000001</v>
      </c>
      <c r="T706">
        <v>146.6</v>
      </c>
      <c r="U706">
        <v>144.80000000000001</v>
      </c>
      <c r="CC706">
        <v>158.80000000000001</v>
      </c>
      <c r="CD706">
        <v>156.4</v>
      </c>
      <c r="CE706">
        <v>159.30000000000001</v>
      </c>
      <c r="CN706">
        <v>151.4</v>
      </c>
      <c r="CQ706">
        <v>152.19999999999999</v>
      </c>
      <c r="CU706">
        <v>164.4</v>
      </c>
      <c r="CV706">
        <v>161.30000000000001</v>
      </c>
      <c r="CW706">
        <v>167.4</v>
      </c>
      <c r="CX706">
        <v>179.8</v>
      </c>
      <c r="DF706">
        <v>157.19999999999999</v>
      </c>
      <c r="DG706">
        <v>146.80000000000001</v>
      </c>
      <c r="DI706">
        <v>145.1</v>
      </c>
      <c r="DJ706">
        <v>166.8</v>
      </c>
      <c r="DK706">
        <v>156.9</v>
      </c>
      <c r="DL706">
        <v>130.1</v>
      </c>
      <c r="DO706">
        <v>177.1</v>
      </c>
      <c r="DR706">
        <v>163.1</v>
      </c>
      <c r="DS706">
        <v>162.30000000000001</v>
      </c>
      <c r="DT706">
        <v>163.5</v>
      </c>
      <c r="DU706">
        <v>165.7</v>
      </c>
      <c r="DV706">
        <v>152.6</v>
      </c>
      <c r="DW706">
        <v>156.1</v>
      </c>
      <c r="DX706">
        <v>150.5</v>
      </c>
      <c r="DY706">
        <v>110.8</v>
      </c>
      <c r="DZ706">
        <v>155.4</v>
      </c>
      <c r="EA706">
        <v>200.3</v>
      </c>
      <c r="EB706">
        <v>120.3</v>
      </c>
      <c r="EC706">
        <v>257</v>
      </c>
      <c r="ED706">
        <v>192.4</v>
      </c>
      <c r="EE706">
        <v>178.1</v>
      </c>
      <c r="EF706">
        <v>198.5</v>
      </c>
      <c r="EG706">
        <v>340.8</v>
      </c>
      <c r="EH706">
        <v>320.10000000000002</v>
      </c>
      <c r="EI706">
        <v>348.8</v>
      </c>
      <c r="EY706">
        <v>158.4</v>
      </c>
      <c r="EZ706">
        <v>134.4</v>
      </c>
      <c r="FA706">
        <v>162.9</v>
      </c>
      <c r="FB706">
        <v>153.80000000000001</v>
      </c>
      <c r="FC706">
        <v>155</v>
      </c>
      <c r="FF706">
        <v>264.60000000000002</v>
      </c>
      <c r="FG706">
        <v>278.5</v>
      </c>
      <c r="FH706">
        <v>144.19999999999999</v>
      </c>
      <c r="FI706">
        <v>180.7</v>
      </c>
      <c r="FJ706">
        <v>211.3</v>
      </c>
      <c r="FM706">
        <v>239.9</v>
      </c>
      <c r="FN706">
        <v>191.1</v>
      </c>
    </row>
    <row r="707" spans="1:170" x14ac:dyDescent="0.25">
      <c r="A707" s="1">
        <v>38626</v>
      </c>
      <c r="E707">
        <v>156</v>
      </c>
      <c r="F707">
        <v>137.30000000000001</v>
      </c>
      <c r="G707">
        <v>157.4</v>
      </c>
      <c r="K707">
        <v>151.9</v>
      </c>
      <c r="O707">
        <v>156.80000000000001</v>
      </c>
      <c r="P707">
        <v>164.7</v>
      </c>
      <c r="Q707">
        <v>188</v>
      </c>
      <c r="R707">
        <v>136.4</v>
      </c>
      <c r="S707">
        <v>145.19999999999999</v>
      </c>
      <c r="T707">
        <v>147</v>
      </c>
      <c r="U707">
        <v>144.4</v>
      </c>
      <c r="CC707">
        <v>160.5</v>
      </c>
      <c r="CD707">
        <v>156.19999999999999</v>
      </c>
      <c r="CE707">
        <v>161.30000000000001</v>
      </c>
      <c r="CN707">
        <v>154.19999999999999</v>
      </c>
      <c r="CQ707">
        <v>154.5</v>
      </c>
      <c r="CU707">
        <v>166.7</v>
      </c>
      <c r="CV707">
        <v>161.19999999999999</v>
      </c>
      <c r="CW707">
        <v>170.6</v>
      </c>
      <c r="CX707">
        <v>184.8</v>
      </c>
      <c r="DF707">
        <v>162.30000000000001</v>
      </c>
      <c r="DG707">
        <v>149.5</v>
      </c>
      <c r="DI707">
        <v>146.80000000000001</v>
      </c>
      <c r="DJ707">
        <v>173.2</v>
      </c>
      <c r="DK707">
        <v>160.1</v>
      </c>
      <c r="DL707">
        <v>130.19999999999999</v>
      </c>
      <c r="DO707">
        <v>179.4</v>
      </c>
      <c r="DR707">
        <v>179.3</v>
      </c>
      <c r="DS707">
        <v>178.6</v>
      </c>
      <c r="DT707">
        <v>179.7</v>
      </c>
      <c r="DU707">
        <v>166.6</v>
      </c>
      <c r="DV707">
        <v>153.80000000000001</v>
      </c>
      <c r="DW707">
        <v>157.80000000000001</v>
      </c>
      <c r="DX707">
        <v>151.5</v>
      </c>
      <c r="DY707">
        <v>110.6</v>
      </c>
      <c r="DZ707">
        <v>156.5</v>
      </c>
      <c r="EA707">
        <v>212.7</v>
      </c>
      <c r="EB707">
        <v>122.4</v>
      </c>
      <c r="EC707">
        <v>277.10000000000002</v>
      </c>
      <c r="ED707">
        <v>190.3</v>
      </c>
      <c r="EE707">
        <v>176.1</v>
      </c>
      <c r="EF707">
        <v>198</v>
      </c>
      <c r="EG707">
        <v>397.4</v>
      </c>
      <c r="EH707">
        <v>372.4</v>
      </c>
      <c r="EI707">
        <v>406.8</v>
      </c>
      <c r="EY707">
        <v>163.69999999999999</v>
      </c>
      <c r="EZ707">
        <v>135.5</v>
      </c>
      <c r="FA707">
        <v>179</v>
      </c>
      <c r="FB707">
        <v>155.9</v>
      </c>
      <c r="FC707">
        <v>157.19999999999999</v>
      </c>
      <c r="FF707">
        <v>285.5</v>
      </c>
      <c r="FG707">
        <v>308.89999999999998</v>
      </c>
      <c r="FH707">
        <v>144.80000000000001</v>
      </c>
      <c r="FI707">
        <v>178.5</v>
      </c>
      <c r="FJ707">
        <v>207.7</v>
      </c>
      <c r="FM707">
        <v>247.1</v>
      </c>
      <c r="FN707">
        <v>193.1</v>
      </c>
    </row>
    <row r="708" spans="1:170" x14ac:dyDescent="0.25">
      <c r="A708" s="1">
        <v>38657</v>
      </c>
      <c r="E708">
        <v>156.6</v>
      </c>
      <c r="F708">
        <v>145.5</v>
      </c>
      <c r="G708">
        <v>157.4</v>
      </c>
      <c r="K708">
        <v>143.5</v>
      </c>
      <c r="O708">
        <v>156.80000000000001</v>
      </c>
      <c r="P708">
        <v>164.8</v>
      </c>
      <c r="Q708">
        <v>188.6</v>
      </c>
      <c r="R708">
        <v>136</v>
      </c>
      <c r="S708">
        <v>145</v>
      </c>
      <c r="T708">
        <v>147.1</v>
      </c>
      <c r="U708">
        <v>144.1</v>
      </c>
      <c r="CC708">
        <v>158.69999999999999</v>
      </c>
      <c r="CD708">
        <v>156.4</v>
      </c>
      <c r="CE708">
        <v>159</v>
      </c>
      <c r="CN708">
        <v>153.19999999999999</v>
      </c>
      <c r="CQ708">
        <v>150.80000000000001</v>
      </c>
      <c r="CU708">
        <v>164.4</v>
      </c>
      <c r="CV708">
        <v>161.5</v>
      </c>
      <c r="CW708">
        <v>167</v>
      </c>
      <c r="CX708">
        <v>179.8</v>
      </c>
      <c r="DF708">
        <v>160.30000000000001</v>
      </c>
      <c r="DG708">
        <v>149.6</v>
      </c>
      <c r="DI708">
        <v>147.19999999999999</v>
      </c>
      <c r="DJ708">
        <v>171.1</v>
      </c>
      <c r="DK708">
        <v>162.5</v>
      </c>
      <c r="DL708">
        <v>130.80000000000001</v>
      </c>
      <c r="DO708">
        <v>181.1</v>
      </c>
      <c r="DR708">
        <v>167.9</v>
      </c>
      <c r="DS708">
        <v>172.4</v>
      </c>
      <c r="DT708">
        <v>165</v>
      </c>
      <c r="DU708">
        <v>168.2</v>
      </c>
      <c r="DV708">
        <v>154.1</v>
      </c>
      <c r="DW708">
        <v>158.80000000000001</v>
      </c>
      <c r="DX708">
        <v>151.6</v>
      </c>
      <c r="DY708">
        <v>108.1</v>
      </c>
      <c r="DZ708">
        <v>156.9</v>
      </c>
      <c r="EA708">
        <v>209.9</v>
      </c>
      <c r="EB708">
        <v>123.1</v>
      </c>
      <c r="EC708">
        <v>271.7</v>
      </c>
      <c r="ED708">
        <v>184.1</v>
      </c>
      <c r="EE708">
        <v>170.2</v>
      </c>
      <c r="EF708">
        <v>200</v>
      </c>
      <c r="EG708">
        <v>394.1</v>
      </c>
      <c r="EH708">
        <v>369.6</v>
      </c>
      <c r="EI708">
        <v>403.4</v>
      </c>
      <c r="EY708">
        <v>161.69999999999999</v>
      </c>
      <c r="EZ708">
        <v>134.9</v>
      </c>
      <c r="FA708">
        <v>167.2</v>
      </c>
      <c r="FB708">
        <v>156.6</v>
      </c>
      <c r="FC708">
        <v>157.9</v>
      </c>
      <c r="FF708">
        <v>279.89999999999998</v>
      </c>
      <c r="FG708">
        <v>298.39999999999998</v>
      </c>
      <c r="FH708">
        <v>147</v>
      </c>
      <c r="FI708">
        <v>172.5</v>
      </c>
      <c r="FJ708">
        <v>214</v>
      </c>
      <c r="FM708">
        <v>260</v>
      </c>
      <c r="FN708">
        <v>193.7</v>
      </c>
    </row>
    <row r="709" spans="1:170" x14ac:dyDescent="0.25">
      <c r="A709" s="1">
        <v>38687</v>
      </c>
      <c r="E709">
        <v>157.69999999999999</v>
      </c>
      <c r="F709">
        <v>157.1</v>
      </c>
      <c r="G709">
        <v>157.5</v>
      </c>
      <c r="K709">
        <v>146.4</v>
      </c>
      <c r="O709">
        <v>156.80000000000001</v>
      </c>
      <c r="P709">
        <v>164.8</v>
      </c>
      <c r="Q709">
        <v>188.8</v>
      </c>
      <c r="R709">
        <v>135.9</v>
      </c>
      <c r="S709">
        <v>145</v>
      </c>
      <c r="T709">
        <v>147.19999999999999</v>
      </c>
      <c r="U709">
        <v>144</v>
      </c>
      <c r="CC709">
        <v>159.6</v>
      </c>
      <c r="CD709">
        <v>156.69999999999999</v>
      </c>
      <c r="CE709">
        <v>159.80000000000001</v>
      </c>
      <c r="CN709">
        <v>152.69999999999999</v>
      </c>
      <c r="CQ709">
        <v>152.1</v>
      </c>
      <c r="CU709">
        <v>165.6</v>
      </c>
      <c r="CV709">
        <v>161.9</v>
      </c>
      <c r="CW709">
        <v>168.3</v>
      </c>
      <c r="CX709">
        <v>181.7</v>
      </c>
      <c r="DF709">
        <v>160.19999999999999</v>
      </c>
      <c r="DG709">
        <v>150.1</v>
      </c>
      <c r="DI709">
        <v>147</v>
      </c>
      <c r="DJ709">
        <v>171</v>
      </c>
      <c r="DK709">
        <v>164.7</v>
      </c>
      <c r="DL709">
        <v>130.9</v>
      </c>
      <c r="DO709">
        <v>182.1</v>
      </c>
      <c r="DR709">
        <v>164.8</v>
      </c>
      <c r="DS709">
        <v>164.7</v>
      </c>
      <c r="DT709">
        <v>164.8</v>
      </c>
      <c r="DU709">
        <v>170</v>
      </c>
      <c r="DV709">
        <v>154.5</v>
      </c>
      <c r="DW709">
        <v>159.19999999999999</v>
      </c>
      <c r="DX709">
        <v>152</v>
      </c>
      <c r="DY709">
        <v>110.4</v>
      </c>
      <c r="DZ709">
        <v>157.19999999999999</v>
      </c>
      <c r="EA709">
        <v>202</v>
      </c>
      <c r="EB709">
        <v>125.5</v>
      </c>
      <c r="EC709">
        <v>255.9</v>
      </c>
      <c r="ED709">
        <v>190.2</v>
      </c>
      <c r="EE709">
        <v>176</v>
      </c>
      <c r="EF709">
        <v>200.2</v>
      </c>
      <c r="EG709">
        <v>341.9</v>
      </c>
      <c r="EH709">
        <v>321.7</v>
      </c>
      <c r="EI709">
        <v>349.9</v>
      </c>
      <c r="EY709">
        <v>161.5</v>
      </c>
      <c r="EZ709">
        <v>135.5</v>
      </c>
      <c r="FA709">
        <v>164.2</v>
      </c>
      <c r="FB709">
        <v>157.1</v>
      </c>
      <c r="FC709">
        <v>158.5</v>
      </c>
      <c r="FF709">
        <v>263.5</v>
      </c>
      <c r="FG709">
        <v>274.60000000000002</v>
      </c>
      <c r="FH709">
        <v>149.4</v>
      </c>
      <c r="FI709">
        <v>178.5</v>
      </c>
      <c r="FJ709">
        <v>216.7</v>
      </c>
      <c r="FM709">
        <v>242.1</v>
      </c>
      <c r="FN709">
        <v>202</v>
      </c>
    </row>
    <row r="710" spans="1:170" x14ac:dyDescent="0.25">
      <c r="A710" s="1">
        <v>38718</v>
      </c>
      <c r="E710">
        <v>157.4</v>
      </c>
      <c r="F710">
        <v>155.5</v>
      </c>
      <c r="G710">
        <v>157.4</v>
      </c>
      <c r="K710">
        <v>148.9</v>
      </c>
      <c r="O710">
        <v>157.5</v>
      </c>
      <c r="P710">
        <v>165.7</v>
      </c>
      <c r="Q710">
        <v>189.8</v>
      </c>
      <c r="R710">
        <v>136.5</v>
      </c>
      <c r="S710">
        <v>145.5</v>
      </c>
      <c r="T710">
        <v>147.80000000000001</v>
      </c>
      <c r="U710">
        <v>144.6</v>
      </c>
      <c r="CC710">
        <v>160.5</v>
      </c>
      <c r="CD710">
        <v>157.1</v>
      </c>
      <c r="CE710">
        <v>161</v>
      </c>
      <c r="CN710">
        <v>153.30000000000001</v>
      </c>
      <c r="CQ710">
        <v>153</v>
      </c>
      <c r="CU710">
        <v>166.7</v>
      </c>
      <c r="CV710">
        <v>162.30000000000001</v>
      </c>
      <c r="CW710">
        <v>169.9</v>
      </c>
      <c r="CX710">
        <v>183.8</v>
      </c>
      <c r="DF710">
        <v>162.4</v>
      </c>
      <c r="DG710">
        <v>151.30000000000001</v>
      </c>
      <c r="DI710">
        <v>146.69999999999999</v>
      </c>
      <c r="DJ710">
        <v>172.4</v>
      </c>
      <c r="DK710">
        <v>168.1</v>
      </c>
      <c r="DL710">
        <v>131.4</v>
      </c>
      <c r="DO710">
        <v>184.5</v>
      </c>
      <c r="DR710">
        <v>170.7</v>
      </c>
      <c r="DS710">
        <v>170</v>
      </c>
      <c r="DT710">
        <v>171.1</v>
      </c>
      <c r="DU710">
        <v>170.6</v>
      </c>
      <c r="DV710">
        <v>155.4</v>
      </c>
      <c r="DW710">
        <v>160</v>
      </c>
      <c r="DX710">
        <v>153</v>
      </c>
      <c r="DY710">
        <v>111.2</v>
      </c>
      <c r="DZ710">
        <v>158.1</v>
      </c>
      <c r="EA710">
        <v>203.2</v>
      </c>
      <c r="EB710">
        <v>121.9</v>
      </c>
      <c r="EC710">
        <v>261</v>
      </c>
      <c r="ED710">
        <v>203.3</v>
      </c>
      <c r="EE710">
        <v>188.2</v>
      </c>
      <c r="EF710">
        <v>201.3</v>
      </c>
      <c r="EG710">
        <v>332.6</v>
      </c>
      <c r="EH710">
        <v>313.10000000000002</v>
      </c>
      <c r="EI710">
        <v>340.4</v>
      </c>
      <c r="EY710">
        <v>163.80000000000001</v>
      </c>
      <c r="EZ710">
        <v>135.6</v>
      </c>
      <c r="FA710">
        <v>169.9</v>
      </c>
      <c r="FB710">
        <v>158.5</v>
      </c>
      <c r="FC710">
        <v>159.9</v>
      </c>
      <c r="FF710">
        <v>268.7</v>
      </c>
      <c r="FG710">
        <v>281.8</v>
      </c>
      <c r="FH710">
        <v>146.80000000000001</v>
      </c>
      <c r="FI710">
        <v>191.1</v>
      </c>
      <c r="FJ710">
        <v>216.7</v>
      </c>
      <c r="FM710">
        <v>251.5</v>
      </c>
      <c r="FN710">
        <v>206.3</v>
      </c>
    </row>
    <row r="711" spans="1:170" x14ac:dyDescent="0.25">
      <c r="A711" s="1">
        <v>38749</v>
      </c>
      <c r="E711">
        <v>154.1</v>
      </c>
      <c r="F711">
        <v>132.6</v>
      </c>
      <c r="G711">
        <v>155.80000000000001</v>
      </c>
      <c r="K711">
        <v>142.4</v>
      </c>
      <c r="O711">
        <v>158</v>
      </c>
      <c r="P711">
        <v>166.2</v>
      </c>
      <c r="Q711">
        <v>190.4</v>
      </c>
      <c r="R711">
        <v>137</v>
      </c>
      <c r="S711">
        <v>146</v>
      </c>
      <c r="T711">
        <v>148</v>
      </c>
      <c r="U711">
        <v>145.19999999999999</v>
      </c>
      <c r="CC711">
        <v>158.69999999999999</v>
      </c>
      <c r="CD711">
        <v>156.69999999999999</v>
      </c>
      <c r="CE711">
        <v>159.6</v>
      </c>
      <c r="CN711">
        <v>151.6</v>
      </c>
      <c r="CQ711">
        <v>151.4</v>
      </c>
      <c r="CU711">
        <v>164</v>
      </c>
      <c r="CV711">
        <v>161.4</v>
      </c>
      <c r="CW711">
        <v>167.5</v>
      </c>
      <c r="CX711">
        <v>180</v>
      </c>
      <c r="DF711">
        <v>161.6</v>
      </c>
      <c r="DG711">
        <v>152.1</v>
      </c>
      <c r="DI711">
        <v>145.19999999999999</v>
      </c>
      <c r="DJ711">
        <v>173.6</v>
      </c>
      <c r="DK711">
        <v>169.9</v>
      </c>
      <c r="DL711">
        <v>131.6</v>
      </c>
      <c r="DO711">
        <v>185.1</v>
      </c>
      <c r="DR711">
        <v>164.1</v>
      </c>
      <c r="DS711">
        <v>162.4</v>
      </c>
      <c r="DT711">
        <v>165.1</v>
      </c>
      <c r="DU711">
        <v>171.5</v>
      </c>
      <c r="DV711">
        <v>155.6</v>
      </c>
      <c r="DW711">
        <v>160.6</v>
      </c>
      <c r="DX711">
        <v>153.1</v>
      </c>
      <c r="DY711">
        <v>109.3</v>
      </c>
      <c r="DZ711">
        <v>158.4</v>
      </c>
      <c r="EA711">
        <v>186.6</v>
      </c>
      <c r="EB711">
        <v>117.7</v>
      </c>
      <c r="EC711">
        <v>234.9</v>
      </c>
      <c r="ED711">
        <v>200.8</v>
      </c>
      <c r="EE711">
        <v>185.9</v>
      </c>
      <c r="EF711">
        <v>201.7</v>
      </c>
      <c r="EG711">
        <v>268.60000000000002</v>
      </c>
      <c r="EH711">
        <v>254.1</v>
      </c>
      <c r="EI711">
        <v>274.8</v>
      </c>
      <c r="EY711">
        <v>163</v>
      </c>
      <c r="EZ711">
        <v>134</v>
      </c>
      <c r="FA711">
        <v>164.4</v>
      </c>
      <c r="FB711">
        <v>158.80000000000001</v>
      </c>
      <c r="FC711">
        <v>160.4</v>
      </c>
      <c r="FF711">
        <v>241.6</v>
      </c>
      <c r="FG711">
        <v>241.7</v>
      </c>
      <c r="FH711">
        <v>145.6</v>
      </c>
      <c r="FI711">
        <v>188.7</v>
      </c>
      <c r="FJ711">
        <v>224</v>
      </c>
      <c r="FM711">
        <v>259.7</v>
      </c>
      <c r="FN711">
        <v>200.7</v>
      </c>
    </row>
    <row r="712" spans="1:170" x14ac:dyDescent="0.25">
      <c r="A712" s="1">
        <v>38777</v>
      </c>
      <c r="E712">
        <v>154.6</v>
      </c>
      <c r="F712">
        <v>139.30000000000001</v>
      </c>
      <c r="G712">
        <v>155.69999999999999</v>
      </c>
      <c r="K712">
        <v>144</v>
      </c>
      <c r="O712">
        <v>158.4</v>
      </c>
      <c r="P712">
        <v>166.6</v>
      </c>
      <c r="Q712">
        <v>190.9</v>
      </c>
      <c r="R712">
        <v>137.19999999999999</v>
      </c>
      <c r="S712">
        <v>146.30000000000001</v>
      </c>
      <c r="T712">
        <v>148.1</v>
      </c>
      <c r="U712">
        <v>145.6</v>
      </c>
      <c r="CC712">
        <v>159.30000000000001</v>
      </c>
      <c r="CD712">
        <v>157</v>
      </c>
      <c r="CE712">
        <v>160.30000000000001</v>
      </c>
      <c r="CN712">
        <v>152.1</v>
      </c>
      <c r="CQ712">
        <v>152.5</v>
      </c>
      <c r="CU712">
        <v>164.8</v>
      </c>
      <c r="CV712">
        <v>161.80000000000001</v>
      </c>
      <c r="CW712">
        <v>168.4</v>
      </c>
      <c r="CX712">
        <v>181.2</v>
      </c>
      <c r="DF712">
        <v>161.5</v>
      </c>
      <c r="DG712">
        <v>152.80000000000001</v>
      </c>
      <c r="DI712">
        <v>144.80000000000001</v>
      </c>
      <c r="DJ712">
        <v>173.5</v>
      </c>
      <c r="DK712">
        <v>170.7</v>
      </c>
      <c r="DL712">
        <v>133.1</v>
      </c>
      <c r="DO712">
        <v>185.5</v>
      </c>
      <c r="DR712">
        <v>161.30000000000001</v>
      </c>
      <c r="DS712">
        <v>158.9</v>
      </c>
      <c r="DT712">
        <v>162.69999999999999</v>
      </c>
      <c r="DU712">
        <v>173.5</v>
      </c>
      <c r="DV712">
        <v>155.9</v>
      </c>
      <c r="DW712">
        <v>160.6</v>
      </c>
      <c r="DX712">
        <v>153.4</v>
      </c>
      <c r="DY712">
        <v>108.7</v>
      </c>
      <c r="DZ712">
        <v>158.80000000000001</v>
      </c>
      <c r="EA712">
        <v>179.6</v>
      </c>
      <c r="EB712">
        <v>114.9</v>
      </c>
      <c r="EC712">
        <v>224.9</v>
      </c>
      <c r="ED712">
        <v>200.6</v>
      </c>
      <c r="EE712">
        <v>185.7</v>
      </c>
      <c r="EF712">
        <v>201.5</v>
      </c>
      <c r="EG712">
        <v>243</v>
      </c>
      <c r="EH712">
        <v>230.4</v>
      </c>
      <c r="EI712">
        <v>248.5</v>
      </c>
      <c r="EY712">
        <v>162.9</v>
      </c>
      <c r="EZ712">
        <v>133.5</v>
      </c>
      <c r="FA712">
        <v>161.69999999999999</v>
      </c>
      <c r="FB712">
        <v>159.5</v>
      </c>
      <c r="FC712">
        <v>161.1</v>
      </c>
      <c r="FF712">
        <v>231.2</v>
      </c>
      <c r="FG712">
        <v>226.2</v>
      </c>
      <c r="FH712">
        <v>144.4</v>
      </c>
      <c r="FI712">
        <v>188.4</v>
      </c>
      <c r="FJ712">
        <v>227.1</v>
      </c>
      <c r="FM712">
        <v>265.8</v>
      </c>
      <c r="FN712">
        <v>197.3</v>
      </c>
    </row>
    <row r="713" spans="1:170" x14ac:dyDescent="0.25">
      <c r="A713" s="1">
        <v>38808</v>
      </c>
      <c r="E713">
        <v>155.30000000000001</v>
      </c>
      <c r="F713">
        <v>160.4</v>
      </c>
      <c r="G713">
        <v>154.69999999999999</v>
      </c>
      <c r="K713">
        <v>148.6</v>
      </c>
      <c r="O713">
        <v>158.5</v>
      </c>
      <c r="P713">
        <v>166.6</v>
      </c>
      <c r="Q713">
        <v>190.9</v>
      </c>
      <c r="R713">
        <v>137.1</v>
      </c>
      <c r="S713">
        <v>146.6</v>
      </c>
      <c r="T713">
        <v>148.4</v>
      </c>
      <c r="U713">
        <v>145.9</v>
      </c>
      <c r="CC713">
        <v>160.6</v>
      </c>
      <c r="CD713">
        <v>157.30000000000001</v>
      </c>
      <c r="CE713">
        <v>161.69999999999999</v>
      </c>
      <c r="CN713">
        <v>153.19999999999999</v>
      </c>
      <c r="CQ713">
        <v>154.9</v>
      </c>
      <c r="CU713">
        <v>166.4</v>
      </c>
      <c r="CV713">
        <v>162.1</v>
      </c>
      <c r="CW713">
        <v>170.4</v>
      </c>
      <c r="CX713">
        <v>184.2</v>
      </c>
      <c r="DF713">
        <v>163</v>
      </c>
      <c r="DG713">
        <v>154</v>
      </c>
      <c r="DI713">
        <v>144</v>
      </c>
      <c r="DJ713">
        <v>173.2</v>
      </c>
      <c r="DK713">
        <v>175.5</v>
      </c>
      <c r="DL713">
        <v>133.80000000000001</v>
      </c>
      <c r="DO713">
        <v>186.6</v>
      </c>
      <c r="DR713">
        <v>165.1</v>
      </c>
      <c r="DS713">
        <v>158.6</v>
      </c>
      <c r="DT713">
        <v>169.1</v>
      </c>
      <c r="DU713">
        <v>173.1</v>
      </c>
      <c r="DV713">
        <v>156</v>
      </c>
      <c r="DW713">
        <v>160.6</v>
      </c>
      <c r="DX713">
        <v>153.5</v>
      </c>
      <c r="DY713">
        <v>107.8</v>
      </c>
      <c r="DZ713">
        <v>159.1</v>
      </c>
      <c r="EA713">
        <v>182.9</v>
      </c>
      <c r="EB713">
        <v>113.6</v>
      </c>
      <c r="EC713">
        <v>231.8</v>
      </c>
      <c r="ED713">
        <v>213.4</v>
      </c>
      <c r="EE713">
        <v>197.7</v>
      </c>
      <c r="EF713">
        <v>201.2</v>
      </c>
      <c r="EG713">
        <v>238.8</v>
      </c>
      <c r="EH713">
        <v>226.6</v>
      </c>
      <c r="EI713">
        <v>244.1</v>
      </c>
      <c r="EY713">
        <v>164.5</v>
      </c>
      <c r="EZ713">
        <v>132.6</v>
      </c>
      <c r="FA713">
        <v>165.4</v>
      </c>
      <c r="FB713">
        <v>160.30000000000001</v>
      </c>
      <c r="FC713">
        <v>162</v>
      </c>
      <c r="FF713">
        <v>238.3</v>
      </c>
      <c r="FG713">
        <v>231.2</v>
      </c>
      <c r="FH713">
        <v>146.5</v>
      </c>
      <c r="FI713">
        <v>200.9</v>
      </c>
      <c r="FJ713">
        <v>238.2</v>
      </c>
      <c r="FM713">
        <v>263.60000000000002</v>
      </c>
      <c r="FN713">
        <v>208.5</v>
      </c>
    </row>
    <row r="714" spans="1:170" x14ac:dyDescent="0.25">
      <c r="A714" s="1">
        <v>38838</v>
      </c>
      <c r="E714">
        <v>154</v>
      </c>
      <c r="F714">
        <v>140.4</v>
      </c>
      <c r="G714">
        <v>155</v>
      </c>
      <c r="K714">
        <v>148.80000000000001</v>
      </c>
      <c r="O714">
        <v>158.9</v>
      </c>
      <c r="P714">
        <v>167</v>
      </c>
      <c r="Q714">
        <v>191.7</v>
      </c>
      <c r="R714">
        <v>137.30000000000001</v>
      </c>
      <c r="S714">
        <v>146.9</v>
      </c>
      <c r="T714">
        <v>148.6</v>
      </c>
      <c r="U714">
        <v>146.19999999999999</v>
      </c>
      <c r="CC714">
        <v>160.6</v>
      </c>
      <c r="CD714">
        <v>157.30000000000001</v>
      </c>
      <c r="CE714">
        <v>162</v>
      </c>
      <c r="CN714">
        <v>154.1</v>
      </c>
      <c r="CQ714">
        <v>155.69999999999999</v>
      </c>
      <c r="CU714">
        <v>166.3</v>
      </c>
      <c r="CV714">
        <v>161.80000000000001</v>
      </c>
      <c r="CW714">
        <v>170.7</v>
      </c>
      <c r="CX714">
        <v>184.6</v>
      </c>
      <c r="DF714">
        <v>164.4</v>
      </c>
      <c r="DG714">
        <v>156.4</v>
      </c>
      <c r="DI714">
        <v>143.9</v>
      </c>
      <c r="DJ714">
        <v>176.3</v>
      </c>
      <c r="DK714">
        <v>182.4</v>
      </c>
      <c r="DL714">
        <v>134</v>
      </c>
      <c r="DO714">
        <v>188.1</v>
      </c>
      <c r="DR714">
        <v>165.3</v>
      </c>
      <c r="DS714">
        <v>158.6</v>
      </c>
      <c r="DT714">
        <v>169.3</v>
      </c>
      <c r="DU714">
        <v>173.7</v>
      </c>
      <c r="DV714">
        <v>156.30000000000001</v>
      </c>
      <c r="DW714">
        <v>160.6</v>
      </c>
      <c r="DX714">
        <v>153.9</v>
      </c>
      <c r="DY714">
        <v>106.6</v>
      </c>
      <c r="DZ714">
        <v>159.6</v>
      </c>
      <c r="EA714">
        <v>184.4</v>
      </c>
      <c r="EB714">
        <v>109.9</v>
      </c>
      <c r="EC714">
        <v>237.4</v>
      </c>
      <c r="ED714">
        <v>222.4</v>
      </c>
      <c r="EE714">
        <v>206.2</v>
      </c>
      <c r="EF714">
        <v>202.2</v>
      </c>
      <c r="EG714">
        <v>238</v>
      </c>
      <c r="EH714">
        <v>225.9</v>
      </c>
      <c r="EI714">
        <v>243.3</v>
      </c>
      <c r="EY714">
        <v>166</v>
      </c>
      <c r="EZ714">
        <v>132.19999999999999</v>
      </c>
      <c r="FA714">
        <v>166.1</v>
      </c>
      <c r="FB714">
        <v>161.9</v>
      </c>
      <c r="FC714">
        <v>163.69999999999999</v>
      </c>
      <c r="FF714">
        <v>244.3</v>
      </c>
      <c r="FG714">
        <v>230.6</v>
      </c>
      <c r="FH714">
        <v>149.30000000000001</v>
      </c>
      <c r="FI714">
        <v>209.7</v>
      </c>
      <c r="FJ714">
        <v>259.10000000000002</v>
      </c>
      <c r="FM714">
        <v>259.39999999999998</v>
      </c>
      <c r="FN714">
        <v>199.2</v>
      </c>
    </row>
    <row r="715" spans="1:170" x14ac:dyDescent="0.25">
      <c r="A715" s="1">
        <v>38869</v>
      </c>
      <c r="E715">
        <v>155.9</v>
      </c>
      <c r="F715">
        <v>146.4</v>
      </c>
      <c r="G715">
        <v>156.6</v>
      </c>
      <c r="K715">
        <v>150.4</v>
      </c>
      <c r="O715">
        <v>159</v>
      </c>
      <c r="P715">
        <v>167</v>
      </c>
      <c r="Q715">
        <v>191.6</v>
      </c>
      <c r="R715">
        <v>137.4</v>
      </c>
      <c r="S715">
        <v>147.1</v>
      </c>
      <c r="T715">
        <v>149.1</v>
      </c>
      <c r="U715">
        <v>146.30000000000001</v>
      </c>
      <c r="CC715">
        <v>161.4</v>
      </c>
      <c r="CD715">
        <v>157.80000000000001</v>
      </c>
      <c r="CE715">
        <v>162.6</v>
      </c>
      <c r="CN715">
        <v>154.30000000000001</v>
      </c>
      <c r="CQ715">
        <v>157.30000000000001</v>
      </c>
      <c r="CU715">
        <v>167.3</v>
      </c>
      <c r="CV715">
        <v>162.6</v>
      </c>
      <c r="CW715">
        <v>171.4</v>
      </c>
      <c r="CX715">
        <v>185.6</v>
      </c>
      <c r="DF715">
        <v>165.2</v>
      </c>
      <c r="DG715">
        <v>157.4</v>
      </c>
      <c r="DI715">
        <v>145.30000000000001</v>
      </c>
      <c r="DJ715">
        <v>178.3</v>
      </c>
      <c r="DK715">
        <v>183.5</v>
      </c>
      <c r="DL715">
        <v>134.4</v>
      </c>
      <c r="DO715">
        <v>189.2</v>
      </c>
      <c r="DR715">
        <v>165.6</v>
      </c>
      <c r="DS715">
        <v>158.19999999999999</v>
      </c>
      <c r="DT715">
        <v>170.1</v>
      </c>
      <c r="DU715">
        <v>176.5</v>
      </c>
      <c r="DV715">
        <v>156.6</v>
      </c>
      <c r="DW715">
        <v>160.80000000000001</v>
      </c>
      <c r="DX715">
        <v>154.30000000000001</v>
      </c>
      <c r="DY715">
        <v>106.2</v>
      </c>
      <c r="DZ715">
        <v>160.1</v>
      </c>
      <c r="EA715">
        <v>178.5</v>
      </c>
      <c r="EB715">
        <v>113.6</v>
      </c>
      <c r="EC715">
        <v>224</v>
      </c>
      <c r="ED715">
        <v>217</v>
      </c>
      <c r="EE715">
        <v>201.1</v>
      </c>
      <c r="EF715">
        <v>202.5</v>
      </c>
      <c r="EG715">
        <v>212.3</v>
      </c>
      <c r="EH715">
        <v>202.3</v>
      </c>
      <c r="EI715">
        <v>217</v>
      </c>
      <c r="EY715">
        <v>166.8</v>
      </c>
      <c r="EZ715">
        <v>133</v>
      </c>
      <c r="FA715">
        <v>166.2</v>
      </c>
      <c r="FB715">
        <v>162.9</v>
      </c>
      <c r="FC715">
        <v>164.7</v>
      </c>
      <c r="FF715">
        <v>230.3</v>
      </c>
      <c r="FG715">
        <v>213.1</v>
      </c>
      <c r="FH715">
        <v>151</v>
      </c>
      <c r="FI715">
        <v>204.4</v>
      </c>
      <c r="FJ715">
        <v>255.3</v>
      </c>
      <c r="FM715">
        <v>268.39999999999998</v>
      </c>
      <c r="FN715">
        <v>207.7</v>
      </c>
    </row>
    <row r="716" spans="1:170" x14ac:dyDescent="0.25">
      <c r="A716" s="1">
        <v>38899</v>
      </c>
      <c r="E716">
        <v>156.1</v>
      </c>
      <c r="F716">
        <v>141.30000000000001</v>
      </c>
      <c r="G716">
        <v>157.19999999999999</v>
      </c>
      <c r="K716">
        <v>150.69999999999999</v>
      </c>
      <c r="O716">
        <v>158.1</v>
      </c>
      <c r="P716">
        <v>166.1</v>
      </c>
      <c r="Q716">
        <v>192</v>
      </c>
      <c r="R716">
        <v>135.19999999999999</v>
      </c>
      <c r="S716">
        <v>146.4</v>
      </c>
      <c r="T716">
        <v>149.30000000000001</v>
      </c>
      <c r="U716">
        <v>145.19999999999999</v>
      </c>
      <c r="CC716">
        <v>161</v>
      </c>
      <c r="CD716">
        <v>157.19999999999999</v>
      </c>
      <c r="CE716">
        <v>162</v>
      </c>
      <c r="CN716">
        <v>154.9</v>
      </c>
      <c r="CQ716">
        <v>157.5</v>
      </c>
      <c r="CU716">
        <v>167</v>
      </c>
      <c r="CV716">
        <v>162</v>
      </c>
      <c r="CW716">
        <v>170.9</v>
      </c>
      <c r="CX716">
        <v>185.9</v>
      </c>
      <c r="DF716">
        <v>165.5</v>
      </c>
      <c r="DG716">
        <v>158.19999999999999</v>
      </c>
      <c r="DI716">
        <v>146.6</v>
      </c>
      <c r="DJ716">
        <v>177.9</v>
      </c>
      <c r="DK716">
        <v>186.4</v>
      </c>
      <c r="DL716">
        <v>135</v>
      </c>
      <c r="DO716">
        <v>190.1</v>
      </c>
      <c r="DR716">
        <v>164.1</v>
      </c>
      <c r="DS716">
        <v>157.19999999999999</v>
      </c>
      <c r="DT716">
        <v>168.3</v>
      </c>
      <c r="DU716">
        <v>176.6</v>
      </c>
      <c r="DV716">
        <v>156.9</v>
      </c>
      <c r="DW716">
        <v>160.9</v>
      </c>
      <c r="DX716">
        <v>154.6</v>
      </c>
      <c r="DY716">
        <v>105.8</v>
      </c>
      <c r="DZ716">
        <v>160.5</v>
      </c>
      <c r="EA716">
        <v>180.5</v>
      </c>
      <c r="EB716">
        <v>115.9</v>
      </c>
      <c r="EC716">
        <v>225.7</v>
      </c>
      <c r="ED716">
        <v>219.2</v>
      </c>
      <c r="EE716">
        <v>203.1</v>
      </c>
      <c r="EF716">
        <v>203.6</v>
      </c>
      <c r="EG716">
        <v>212.8</v>
      </c>
      <c r="EH716">
        <v>202.8</v>
      </c>
      <c r="EI716">
        <v>217.5</v>
      </c>
      <c r="EY716">
        <v>167.1</v>
      </c>
      <c r="EZ716">
        <v>133.69999999999999</v>
      </c>
      <c r="FA716">
        <v>164.4</v>
      </c>
      <c r="FB716">
        <v>163.69999999999999</v>
      </c>
      <c r="FC716">
        <v>165.6</v>
      </c>
      <c r="FF716">
        <v>232</v>
      </c>
      <c r="FG716">
        <v>213.7</v>
      </c>
      <c r="FH716">
        <v>153.80000000000001</v>
      </c>
      <c r="FI716">
        <v>206.5</v>
      </c>
      <c r="FJ716">
        <v>259.5</v>
      </c>
      <c r="FM716">
        <v>266.60000000000002</v>
      </c>
      <c r="FN716">
        <v>217.8</v>
      </c>
    </row>
    <row r="717" spans="1:170" x14ac:dyDescent="0.25">
      <c r="A717" s="1">
        <v>38930</v>
      </c>
      <c r="E717">
        <v>158.1</v>
      </c>
      <c r="F717">
        <v>164</v>
      </c>
      <c r="G717">
        <v>157.4</v>
      </c>
      <c r="K717">
        <v>152.4</v>
      </c>
      <c r="O717">
        <v>158.69999999999999</v>
      </c>
      <c r="P717">
        <v>166.5</v>
      </c>
      <c r="Q717">
        <v>191.7</v>
      </c>
      <c r="R717">
        <v>136.4</v>
      </c>
      <c r="S717">
        <v>147.1</v>
      </c>
      <c r="T717">
        <v>150</v>
      </c>
      <c r="U717">
        <v>145.9</v>
      </c>
      <c r="CC717">
        <v>162.1</v>
      </c>
      <c r="CD717">
        <v>158.19999999999999</v>
      </c>
      <c r="CE717">
        <v>162.9</v>
      </c>
      <c r="CN717">
        <v>156.30000000000001</v>
      </c>
      <c r="CQ717">
        <v>158.5</v>
      </c>
      <c r="CU717">
        <v>168.3</v>
      </c>
      <c r="CV717">
        <v>163.1</v>
      </c>
      <c r="CW717">
        <v>172</v>
      </c>
      <c r="CX717">
        <v>186.9</v>
      </c>
      <c r="DF717">
        <v>166.5</v>
      </c>
      <c r="DG717">
        <v>158.69999999999999</v>
      </c>
      <c r="DI717">
        <v>146.1</v>
      </c>
      <c r="DJ717">
        <v>178.3</v>
      </c>
      <c r="DK717">
        <v>186.8</v>
      </c>
      <c r="DL717">
        <v>135.69999999999999</v>
      </c>
      <c r="DO717">
        <v>190.8</v>
      </c>
      <c r="DR717">
        <v>167.3</v>
      </c>
      <c r="DS717">
        <v>160.30000000000001</v>
      </c>
      <c r="DT717">
        <v>171.5</v>
      </c>
      <c r="DU717">
        <v>177.1</v>
      </c>
      <c r="DV717">
        <v>157.5</v>
      </c>
      <c r="DW717">
        <v>161.30000000000001</v>
      </c>
      <c r="DX717">
        <v>155.19999999999999</v>
      </c>
      <c r="DY717">
        <v>107.6</v>
      </c>
      <c r="DZ717">
        <v>161</v>
      </c>
      <c r="EA717">
        <v>187</v>
      </c>
      <c r="EB717">
        <v>118</v>
      </c>
      <c r="EC717">
        <v>235.5</v>
      </c>
      <c r="ED717">
        <v>215.7</v>
      </c>
      <c r="EE717">
        <v>199.8</v>
      </c>
      <c r="EF717">
        <v>202.3</v>
      </c>
      <c r="EG717">
        <v>244.6</v>
      </c>
      <c r="EH717">
        <v>232.2</v>
      </c>
      <c r="EI717">
        <v>250.1</v>
      </c>
      <c r="EY717">
        <v>168.2</v>
      </c>
      <c r="EZ717">
        <v>134</v>
      </c>
      <c r="FA717">
        <v>166.8</v>
      </c>
      <c r="FB717">
        <v>164.4</v>
      </c>
      <c r="FC717">
        <v>166.3</v>
      </c>
      <c r="FF717">
        <v>242.3</v>
      </c>
      <c r="FG717">
        <v>231</v>
      </c>
      <c r="FH717">
        <v>153.19999999999999</v>
      </c>
      <c r="FI717">
        <v>203.2</v>
      </c>
      <c r="FJ717">
        <v>251.7</v>
      </c>
      <c r="FM717">
        <v>267.5</v>
      </c>
      <c r="FN717">
        <v>213.2</v>
      </c>
    </row>
    <row r="718" spans="1:170" x14ac:dyDescent="0.25">
      <c r="A718" s="1">
        <v>38961</v>
      </c>
      <c r="E718">
        <v>158.9</v>
      </c>
      <c r="F718">
        <v>164.7</v>
      </c>
      <c r="G718">
        <v>158.19999999999999</v>
      </c>
      <c r="K718">
        <v>142</v>
      </c>
      <c r="O718">
        <v>159.19999999999999</v>
      </c>
      <c r="P718">
        <v>167.1</v>
      </c>
      <c r="Q718">
        <v>191.9</v>
      </c>
      <c r="R718">
        <v>137.19999999999999</v>
      </c>
      <c r="S718">
        <v>147.5</v>
      </c>
      <c r="T718">
        <v>150.30000000000001</v>
      </c>
      <c r="U718">
        <v>146.4</v>
      </c>
      <c r="CC718">
        <v>160.19999999999999</v>
      </c>
      <c r="CD718">
        <v>158.80000000000001</v>
      </c>
      <c r="CE718">
        <v>160.30000000000001</v>
      </c>
      <c r="CN718">
        <v>154.9</v>
      </c>
      <c r="CQ718">
        <v>154.4</v>
      </c>
      <c r="CU718">
        <v>165.6</v>
      </c>
      <c r="CV718">
        <v>163.69999999999999</v>
      </c>
      <c r="CW718">
        <v>167.8</v>
      </c>
      <c r="CX718">
        <v>180.4</v>
      </c>
      <c r="DF718">
        <v>164.7</v>
      </c>
      <c r="DG718">
        <v>158.5</v>
      </c>
      <c r="DI718">
        <v>147.69999999999999</v>
      </c>
      <c r="DJ718">
        <v>176.6</v>
      </c>
      <c r="DK718">
        <v>187</v>
      </c>
      <c r="DL718">
        <v>136.1</v>
      </c>
      <c r="DO718">
        <v>191.1</v>
      </c>
      <c r="DR718">
        <v>158.4</v>
      </c>
      <c r="DS718">
        <v>155.69999999999999</v>
      </c>
      <c r="DT718">
        <v>159.9</v>
      </c>
      <c r="DU718">
        <v>177.5</v>
      </c>
      <c r="DV718">
        <v>157.6</v>
      </c>
      <c r="DW718">
        <v>161.5</v>
      </c>
      <c r="DX718">
        <v>155.4</v>
      </c>
      <c r="DY718">
        <v>108.8</v>
      </c>
      <c r="DZ718">
        <v>161</v>
      </c>
      <c r="EA718">
        <v>182.7</v>
      </c>
      <c r="EB718">
        <v>121.4</v>
      </c>
      <c r="EC718">
        <v>225.1</v>
      </c>
      <c r="ED718">
        <v>208.8</v>
      </c>
      <c r="EE718">
        <v>193.4</v>
      </c>
      <c r="EF718">
        <v>200.9</v>
      </c>
      <c r="EG718">
        <v>229.3</v>
      </c>
      <c r="EH718">
        <v>218</v>
      </c>
      <c r="EI718">
        <v>234.4</v>
      </c>
      <c r="EY718">
        <v>166.2</v>
      </c>
      <c r="EZ718">
        <v>135.5</v>
      </c>
      <c r="FA718">
        <v>158.1</v>
      </c>
      <c r="FB718">
        <v>164.4</v>
      </c>
      <c r="FC718">
        <v>166.2</v>
      </c>
      <c r="FF718">
        <v>231.4</v>
      </c>
      <c r="FG718">
        <v>214.7</v>
      </c>
      <c r="FH718">
        <v>156.6</v>
      </c>
      <c r="FI718">
        <v>196.5</v>
      </c>
      <c r="FJ718">
        <v>255.2</v>
      </c>
      <c r="FM718">
        <v>250.3</v>
      </c>
      <c r="FN718">
        <v>203.5</v>
      </c>
    </row>
    <row r="719" spans="1:170" x14ac:dyDescent="0.25">
      <c r="A719" s="1">
        <v>38991</v>
      </c>
      <c r="E719">
        <v>158.69999999999999</v>
      </c>
      <c r="F719">
        <v>161.9</v>
      </c>
      <c r="G719">
        <v>158.19999999999999</v>
      </c>
      <c r="K719">
        <v>137.1</v>
      </c>
      <c r="O719">
        <v>158.5</v>
      </c>
      <c r="P719">
        <v>166.3</v>
      </c>
      <c r="Q719">
        <v>192.1</v>
      </c>
      <c r="R719">
        <v>135.5</v>
      </c>
      <c r="S719">
        <v>146.9</v>
      </c>
      <c r="T719">
        <v>150.30000000000001</v>
      </c>
      <c r="U719">
        <v>145.6</v>
      </c>
      <c r="CC719">
        <v>158.69999999999999</v>
      </c>
      <c r="CD719">
        <v>158.19999999999999</v>
      </c>
      <c r="CE719">
        <v>158.4</v>
      </c>
      <c r="CN719">
        <v>153.5</v>
      </c>
      <c r="CQ719">
        <v>153.80000000000001</v>
      </c>
      <c r="CU719">
        <v>163.69999999999999</v>
      </c>
      <c r="CV719">
        <v>163.19999999999999</v>
      </c>
      <c r="CW719">
        <v>165.2</v>
      </c>
      <c r="CX719">
        <v>177.4</v>
      </c>
      <c r="DF719">
        <v>163</v>
      </c>
      <c r="DG719">
        <v>158.30000000000001</v>
      </c>
      <c r="DI719">
        <v>148.1</v>
      </c>
      <c r="DJ719">
        <v>175.3</v>
      </c>
      <c r="DK719">
        <v>187.7</v>
      </c>
      <c r="DL719">
        <v>136</v>
      </c>
      <c r="DO719">
        <v>190.8</v>
      </c>
      <c r="DR719">
        <v>150</v>
      </c>
      <c r="DS719">
        <v>146.80000000000001</v>
      </c>
      <c r="DT719">
        <v>151.9</v>
      </c>
      <c r="DU719">
        <v>177.2</v>
      </c>
      <c r="DV719">
        <v>158.4</v>
      </c>
      <c r="DW719">
        <v>162.30000000000001</v>
      </c>
      <c r="DX719">
        <v>156.1</v>
      </c>
      <c r="DY719">
        <v>112.2</v>
      </c>
      <c r="DZ719">
        <v>161.4</v>
      </c>
      <c r="EA719">
        <v>168.6</v>
      </c>
      <c r="EB719">
        <v>127.3</v>
      </c>
      <c r="EC719">
        <v>195.4</v>
      </c>
      <c r="ED719">
        <v>201.3</v>
      </c>
      <c r="EE719">
        <v>186.4</v>
      </c>
      <c r="EF719">
        <v>199.6</v>
      </c>
      <c r="EG719">
        <v>164.6</v>
      </c>
      <c r="EH719">
        <v>158.4</v>
      </c>
      <c r="EI719">
        <v>168.1</v>
      </c>
      <c r="EY719">
        <v>164.4</v>
      </c>
      <c r="EZ719">
        <v>136.9</v>
      </c>
      <c r="FA719">
        <v>149.80000000000001</v>
      </c>
      <c r="FB719">
        <v>164.5</v>
      </c>
      <c r="FC719">
        <v>166.2</v>
      </c>
      <c r="FF719">
        <v>200.5</v>
      </c>
      <c r="FG719">
        <v>174.7</v>
      </c>
      <c r="FH719">
        <v>159.5</v>
      </c>
      <c r="FI719">
        <v>189.4</v>
      </c>
      <c r="FJ719">
        <v>249.7</v>
      </c>
      <c r="FM719">
        <v>253.5</v>
      </c>
      <c r="FN719">
        <v>198.8</v>
      </c>
    </row>
    <row r="720" spans="1:170" x14ac:dyDescent="0.25">
      <c r="A720" s="1">
        <v>39022</v>
      </c>
      <c r="E720">
        <v>158.30000000000001</v>
      </c>
      <c r="F720">
        <v>144.1</v>
      </c>
      <c r="G720">
        <v>159.30000000000001</v>
      </c>
      <c r="K720">
        <v>139.6</v>
      </c>
      <c r="O720">
        <v>159.9</v>
      </c>
      <c r="P720">
        <v>167.7</v>
      </c>
      <c r="Q720">
        <v>192.3</v>
      </c>
      <c r="R720">
        <v>138</v>
      </c>
      <c r="S720">
        <v>148.30000000000001</v>
      </c>
      <c r="T720">
        <v>150.9</v>
      </c>
      <c r="U720">
        <v>147.30000000000001</v>
      </c>
      <c r="CC720">
        <v>160</v>
      </c>
      <c r="CD720">
        <v>159.1</v>
      </c>
      <c r="CE720">
        <v>160.19999999999999</v>
      </c>
      <c r="CN720">
        <v>156</v>
      </c>
      <c r="CQ720">
        <v>154.69999999999999</v>
      </c>
      <c r="CU720">
        <v>165</v>
      </c>
      <c r="CV720">
        <v>163.9</v>
      </c>
      <c r="CW720">
        <v>167.2</v>
      </c>
      <c r="CX720">
        <v>179.1</v>
      </c>
      <c r="DF720">
        <v>163.80000000000001</v>
      </c>
      <c r="DG720">
        <v>157.6</v>
      </c>
      <c r="DI720">
        <v>148.80000000000001</v>
      </c>
      <c r="DJ720">
        <v>174.1</v>
      </c>
      <c r="DK720">
        <v>185.8</v>
      </c>
      <c r="DL720">
        <v>136.19999999999999</v>
      </c>
      <c r="DO720">
        <v>190.1</v>
      </c>
      <c r="DR720">
        <v>155.19999999999999</v>
      </c>
      <c r="DS720">
        <v>153</v>
      </c>
      <c r="DT720">
        <v>156.5</v>
      </c>
      <c r="DU720">
        <v>176.7</v>
      </c>
      <c r="DV720">
        <v>158.80000000000001</v>
      </c>
      <c r="DW720">
        <v>162.1</v>
      </c>
      <c r="DX720">
        <v>156.69999999999999</v>
      </c>
      <c r="DY720">
        <v>119.9</v>
      </c>
      <c r="DZ720">
        <v>161.4</v>
      </c>
      <c r="EA720">
        <v>189.4</v>
      </c>
      <c r="EB720">
        <v>130.19999999999999</v>
      </c>
      <c r="EC720">
        <v>229.9</v>
      </c>
      <c r="ED720">
        <v>203.4</v>
      </c>
      <c r="EE720">
        <v>188.3</v>
      </c>
      <c r="EF720">
        <v>198.5</v>
      </c>
      <c r="EG720">
        <v>251.2</v>
      </c>
      <c r="EH720">
        <v>238.3</v>
      </c>
      <c r="EI720">
        <v>256.89999999999998</v>
      </c>
      <c r="EY720">
        <v>165</v>
      </c>
      <c r="EZ720">
        <v>139.9</v>
      </c>
      <c r="FA720">
        <v>155.1</v>
      </c>
      <c r="FB720">
        <v>164</v>
      </c>
      <c r="FC720">
        <v>165.5</v>
      </c>
      <c r="FF720">
        <v>236.3</v>
      </c>
      <c r="FG720">
        <v>223.9</v>
      </c>
      <c r="FH720">
        <v>161.6</v>
      </c>
      <c r="FI720">
        <v>191.3</v>
      </c>
      <c r="FJ720">
        <v>249.8</v>
      </c>
      <c r="FM720">
        <v>256.89999999999998</v>
      </c>
      <c r="FN720">
        <v>202.4</v>
      </c>
    </row>
    <row r="721" spans="1:170" x14ac:dyDescent="0.25">
      <c r="A721" s="1">
        <v>39052</v>
      </c>
      <c r="E721">
        <v>160.1</v>
      </c>
      <c r="F721">
        <v>163.69999999999999</v>
      </c>
      <c r="G721">
        <v>159.6</v>
      </c>
      <c r="K721">
        <v>142.4</v>
      </c>
      <c r="O721">
        <v>160</v>
      </c>
      <c r="P721">
        <v>167.9</v>
      </c>
      <c r="Q721">
        <v>192.8</v>
      </c>
      <c r="R721">
        <v>137.80000000000001</v>
      </c>
      <c r="S721">
        <v>148.30000000000001</v>
      </c>
      <c r="T721">
        <v>151.1</v>
      </c>
      <c r="U721">
        <v>147.30000000000001</v>
      </c>
      <c r="CC721">
        <v>161.1</v>
      </c>
      <c r="CD721">
        <v>159.69999999999999</v>
      </c>
      <c r="CE721">
        <v>161.1</v>
      </c>
      <c r="CN721">
        <v>156.80000000000001</v>
      </c>
      <c r="CQ721">
        <v>155.80000000000001</v>
      </c>
      <c r="CU721">
        <v>166.4</v>
      </c>
      <c r="CV721">
        <v>164.7</v>
      </c>
      <c r="CW721">
        <v>168.5</v>
      </c>
      <c r="CX721">
        <v>181.1</v>
      </c>
      <c r="DF721">
        <v>164.7</v>
      </c>
      <c r="DG721">
        <v>157.4</v>
      </c>
      <c r="DI721">
        <v>148.69999999999999</v>
      </c>
      <c r="DJ721">
        <v>173.1</v>
      </c>
      <c r="DK721">
        <v>185.6</v>
      </c>
      <c r="DL721">
        <v>136.30000000000001</v>
      </c>
      <c r="DO721">
        <v>190.3</v>
      </c>
      <c r="DR721">
        <v>159.4</v>
      </c>
      <c r="DS721">
        <v>155.5</v>
      </c>
      <c r="DT721">
        <v>161.69999999999999</v>
      </c>
      <c r="DU721">
        <v>176.9</v>
      </c>
      <c r="DV721">
        <v>159.80000000000001</v>
      </c>
      <c r="DW721">
        <v>162.5</v>
      </c>
      <c r="DX721">
        <v>157.80000000000001</v>
      </c>
      <c r="DY721">
        <v>127</v>
      </c>
      <c r="DZ721">
        <v>161.80000000000001</v>
      </c>
      <c r="EA721">
        <v>195.4</v>
      </c>
      <c r="EB721">
        <v>128.9</v>
      </c>
      <c r="EC721">
        <v>241.6</v>
      </c>
      <c r="ED721">
        <v>214.4</v>
      </c>
      <c r="EE721">
        <v>198.7</v>
      </c>
      <c r="EF721">
        <v>196.4</v>
      </c>
      <c r="EG721">
        <v>262.7</v>
      </c>
      <c r="EH721">
        <v>249</v>
      </c>
      <c r="EI721">
        <v>268.60000000000002</v>
      </c>
      <c r="EY721">
        <v>165.9</v>
      </c>
      <c r="EZ721">
        <v>142.19999999999999</v>
      </c>
      <c r="FA721">
        <v>158.6</v>
      </c>
      <c r="FB721">
        <v>164.2</v>
      </c>
      <c r="FC721">
        <v>165.6</v>
      </c>
      <c r="FF721">
        <v>248.3</v>
      </c>
      <c r="FG721">
        <v>238.8</v>
      </c>
      <c r="FH721">
        <v>161.80000000000001</v>
      </c>
      <c r="FI721">
        <v>201.9</v>
      </c>
      <c r="FJ721">
        <v>253.7</v>
      </c>
      <c r="FM721">
        <v>234.7</v>
      </c>
      <c r="FN721">
        <v>214.5</v>
      </c>
    </row>
    <row r="722" spans="1:170" x14ac:dyDescent="0.25">
      <c r="A722" s="1">
        <v>39083</v>
      </c>
      <c r="E722">
        <v>161.4</v>
      </c>
      <c r="F722">
        <v>160.80000000000001</v>
      </c>
      <c r="G722">
        <v>161.30000000000001</v>
      </c>
      <c r="K722">
        <v>139.9</v>
      </c>
      <c r="O722">
        <v>160.19999999999999</v>
      </c>
      <c r="P722">
        <v>168.1</v>
      </c>
      <c r="Q722">
        <v>193.5</v>
      </c>
      <c r="R722">
        <v>137.6</v>
      </c>
      <c r="S722">
        <v>148.6</v>
      </c>
      <c r="T722">
        <v>151.5</v>
      </c>
      <c r="U722">
        <v>147.4</v>
      </c>
      <c r="CC722">
        <v>160.9</v>
      </c>
      <c r="CD722">
        <v>160.19999999999999</v>
      </c>
      <c r="CE722">
        <v>160.5</v>
      </c>
      <c r="CN722">
        <v>155.6</v>
      </c>
      <c r="CQ722">
        <v>155.1</v>
      </c>
      <c r="CU722">
        <v>166.1</v>
      </c>
      <c r="CV722">
        <v>165.3</v>
      </c>
      <c r="CW722">
        <v>167.6</v>
      </c>
      <c r="CX722">
        <v>179.8</v>
      </c>
      <c r="DF722">
        <v>164.1</v>
      </c>
      <c r="DG722">
        <v>157.5</v>
      </c>
      <c r="DI722">
        <v>150.9</v>
      </c>
      <c r="DJ722">
        <v>174.2</v>
      </c>
      <c r="DK722">
        <v>183.6</v>
      </c>
      <c r="DL722">
        <v>136.4</v>
      </c>
      <c r="DO722">
        <v>190.6</v>
      </c>
      <c r="DR722">
        <v>156.19999999999999</v>
      </c>
      <c r="DS722">
        <v>153.1</v>
      </c>
      <c r="DT722">
        <v>158.19999999999999</v>
      </c>
      <c r="DU722">
        <v>178.1</v>
      </c>
      <c r="DV722">
        <v>159.6</v>
      </c>
      <c r="DW722">
        <v>162</v>
      </c>
      <c r="DX722">
        <v>157.6</v>
      </c>
      <c r="DY722">
        <v>125.2</v>
      </c>
      <c r="DZ722">
        <v>161.9</v>
      </c>
      <c r="EA722">
        <v>184.9</v>
      </c>
      <c r="EB722">
        <v>131.19999999999999</v>
      </c>
      <c r="EC722">
        <v>219.4</v>
      </c>
      <c r="ED722">
        <v>209.5</v>
      </c>
      <c r="EE722">
        <v>194.1</v>
      </c>
      <c r="EF722">
        <v>197.9</v>
      </c>
      <c r="EG722">
        <v>212.4</v>
      </c>
      <c r="EH722">
        <v>202.3</v>
      </c>
      <c r="EI722">
        <v>217.1</v>
      </c>
      <c r="EY722">
        <v>165.3</v>
      </c>
      <c r="EZ722">
        <v>143</v>
      </c>
      <c r="FA722">
        <v>155.9</v>
      </c>
      <c r="FB722">
        <v>164.3</v>
      </c>
      <c r="FC722">
        <v>165.6</v>
      </c>
      <c r="FF722">
        <v>225.3</v>
      </c>
      <c r="FG722">
        <v>204.7</v>
      </c>
      <c r="FH722">
        <v>164.4</v>
      </c>
      <c r="FI722">
        <v>197</v>
      </c>
      <c r="FJ722">
        <v>257.2</v>
      </c>
      <c r="FM722">
        <v>245.7</v>
      </c>
      <c r="FN722">
        <v>217.7</v>
      </c>
    </row>
    <row r="723" spans="1:170" x14ac:dyDescent="0.25">
      <c r="A723" s="1">
        <v>39114</v>
      </c>
      <c r="E723">
        <v>164.2</v>
      </c>
      <c r="F723">
        <v>176.7</v>
      </c>
      <c r="G723">
        <v>162.80000000000001</v>
      </c>
      <c r="K723">
        <v>143.19999999999999</v>
      </c>
      <c r="O723">
        <v>160.9</v>
      </c>
      <c r="P723">
        <v>168.9</v>
      </c>
      <c r="Q723">
        <v>194.9</v>
      </c>
      <c r="R723">
        <v>137.9</v>
      </c>
      <c r="S723">
        <v>149</v>
      </c>
      <c r="T723">
        <v>152</v>
      </c>
      <c r="U723">
        <v>147.9</v>
      </c>
      <c r="CC723">
        <v>162.69999999999999</v>
      </c>
      <c r="CD723">
        <v>161.4</v>
      </c>
      <c r="CE723">
        <v>161.9</v>
      </c>
      <c r="CN723">
        <v>157.80000000000001</v>
      </c>
      <c r="CQ723">
        <v>156.80000000000001</v>
      </c>
      <c r="CU723">
        <v>168.3</v>
      </c>
      <c r="CV723">
        <v>166.9</v>
      </c>
      <c r="CW723">
        <v>169.5</v>
      </c>
      <c r="CX723">
        <v>182.6</v>
      </c>
      <c r="DF723">
        <v>165.3</v>
      </c>
      <c r="DG723">
        <v>157.69999999999999</v>
      </c>
      <c r="DI723">
        <v>153.4</v>
      </c>
      <c r="DJ723">
        <v>174.6</v>
      </c>
      <c r="DK723">
        <v>184.2</v>
      </c>
      <c r="DL723">
        <v>136</v>
      </c>
      <c r="DO723">
        <v>190.7</v>
      </c>
      <c r="DR723">
        <v>161.1</v>
      </c>
      <c r="DS723">
        <v>159.9</v>
      </c>
      <c r="DT723">
        <v>162.4</v>
      </c>
      <c r="DU723">
        <v>178.2</v>
      </c>
      <c r="DV723">
        <v>160</v>
      </c>
      <c r="DW723">
        <v>161.69999999999999</v>
      </c>
      <c r="DX723">
        <v>158.30000000000001</v>
      </c>
      <c r="DY723">
        <v>133.19999999999999</v>
      </c>
      <c r="DZ723">
        <v>161.69999999999999</v>
      </c>
      <c r="EA723">
        <v>201.6</v>
      </c>
      <c r="EB723">
        <v>140</v>
      </c>
      <c r="EC723">
        <v>242.3</v>
      </c>
      <c r="ED723">
        <v>220.9</v>
      </c>
      <c r="EE723">
        <v>204.8</v>
      </c>
      <c r="EF723">
        <v>201.7</v>
      </c>
      <c r="EG723">
        <v>253</v>
      </c>
      <c r="EH723">
        <v>239.8</v>
      </c>
      <c r="EI723">
        <v>258.7</v>
      </c>
      <c r="EY723">
        <v>166.3</v>
      </c>
      <c r="EZ723">
        <v>147.4</v>
      </c>
      <c r="FA723">
        <v>160.6</v>
      </c>
      <c r="FB723">
        <v>164.5</v>
      </c>
      <c r="FC723">
        <v>165.6</v>
      </c>
      <c r="FF723">
        <v>249</v>
      </c>
      <c r="FG723">
        <v>234.3</v>
      </c>
      <c r="FH723">
        <v>173.3</v>
      </c>
      <c r="FI723">
        <v>208.2</v>
      </c>
      <c r="FJ723">
        <v>265.89999999999998</v>
      </c>
      <c r="FM723">
        <v>253.3</v>
      </c>
      <c r="FN723">
        <v>207.7</v>
      </c>
    </row>
    <row r="724" spans="1:170" x14ac:dyDescent="0.25">
      <c r="A724" s="1">
        <v>39142</v>
      </c>
      <c r="E724">
        <v>166.2</v>
      </c>
      <c r="F724">
        <v>186.1</v>
      </c>
      <c r="G724">
        <v>164.1</v>
      </c>
      <c r="K724">
        <v>147.80000000000001</v>
      </c>
      <c r="O724">
        <v>160.9</v>
      </c>
      <c r="P724">
        <v>168.8</v>
      </c>
      <c r="Q724">
        <v>194.7</v>
      </c>
      <c r="R724">
        <v>137.9</v>
      </c>
      <c r="S724">
        <v>149.1</v>
      </c>
      <c r="T724">
        <v>152.1</v>
      </c>
      <c r="U724">
        <v>147.9</v>
      </c>
      <c r="CC724">
        <v>164.1</v>
      </c>
      <c r="CD724">
        <v>161.9</v>
      </c>
      <c r="CE724">
        <v>163.19999999999999</v>
      </c>
      <c r="CN724">
        <v>158.6</v>
      </c>
      <c r="CQ724">
        <v>158.30000000000001</v>
      </c>
      <c r="CU724">
        <v>170.3</v>
      </c>
      <c r="CV724">
        <v>167.7</v>
      </c>
      <c r="CW724">
        <v>171.4</v>
      </c>
      <c r="CX724">
        <v>185.4</v>
      </c>
      <c r="DF724">
        <v>166.7</v>
      </c>
      <c r="DG724">
        <v>158.80000000000001</v>
      </c>
      <c r="DI724">
        <v>155.30000000000001</v>
      </c>
      <c r="DJ724">
        <v>176.4</v>
      </c>
      <c r="DK724">
        <v>186.6</v>
      </c>
      <c r="DL724">
        <v>135.80000000000001</v>
      </c>
      <c r="DO724">
        <v>191.3</v>
      </c>
      <c r="DR724">
        <v>165.2</v>
      </c>
      <c r="DS724">
        <v>161.30000000000001</v>
      </c>
      <c r="DT724">
        <v>167.5</v>
      </c>
      <c r="DU724">
        <v>178.4</v>
      </c>
      <c r="DV724">
        <v>160.30000000000001</v>
      </c>
      <c r="DW724">
        <v>161.9</v>
      </c>
      <c r="DX724">
        <v>158.5</v>
      </c>
      <c r="DY724">
        <v>134.80000000000001</v>
      </c>
      <c r="DZ724">
        <v>161.80000000000001</v>
      </c>
      <c r="EA724">
        <v>203.6</v>
      </c>
      <c r="EB724">
        <v>142.9</v>
      </c>
      <c r="EC724">
        <v>243.3</v>
      </c>
      <c r="ED724">
        <v>221.2</v>
      </c>
      <c r="EE724">
        <v>205</v>
      </c>
      <c r="EF724">
        <v>204.8</v>
      </c>
      <c r="EG724">
        <v>255</v>
      </c>
      <c r="EH724">
        <v>241.7</v>
      </c>
      <c r="EI724">
        <v>260.8</v>
      </c>
      <c r="EY724">
        <v>167.7</v>
      </c>
      <c r="EZ724">
        <v>149.30000000000001</v>
      </c>
      <c r="FA724">
        <v>164.6</v>
      </c>
      <c r="FB724">
        <v>165.3</v>
      </c>
      <c r="FC724">
        <v>166.3</v>
      </c>
      <c r="FF724">
        <v>250.1</v>
      </c>
      <c r="FG724">
        <v>228</v>
      </c>
      <c r="FH724">
        <v>179.7</v>
      </c>
      <c r="FI724">
        <v>208.5</v>
      </c>
      <c r="FJ724">
        <v>282.7</v>
      </c>
      <c r="FM724">
        <v>260.60000000000002</v>
      </c>
      <c r="FN724">
        <v>205.8</v>
      </c>
    </row>
    <row r="725" spans="1:170" x14ac:dyDescent="0.25">
      <c r="A725" s="1">
        <v>39173</v>
      </c>
      <c r="E725">
        <v>167.3</v>
      </c>
      <c r="F725">
        <v>186.5</v>
      </c>
      <c r="G725">
        <v>165.2</v>
      </c>
      <c r="K725">
        <v>152.1</v>
      </c>
      <c r="O725">
        <v>161</v>
      </c>
      <c r="P725">
        <v>168.9</v>
      </c>
      <c r="Q725">
        <v>195.3</v>
      </c>
      <c r="R725">
        <v>137.6</v>
      </c>
      <c r="S725">
        <v>149.19999999999999</v>
      </c>
      <c r="T725">
        <v>152.30000000000001</v>
      </c>
      <c r="U725">
        <v>148</v>
      </c>
      <c r="CC725">
        <v>165.3</v>
      </c>
      <c r="CD725">
        <v>162.30000000000001</v>
      </c>
      <c r="CE725">
        <v>164.5</v>
      </c>
      <c r="CN725">
        <v>159.5</v>
      </c>
      <c r="CQ725">
        <v>160.1</v>
      </c>
      <c r="CU725">
        <v>171.9</v>
      </c>
      <c r="CV725">
        <v>168.1</v>
      </c>
      <c r="CW725">
        <v>173.2</v>
      </c>
      <c r="CX725">
        <v>188.4</v>
      </c>
      <c r="DF725">
        <v>168.3</v>
      </c>
      <c r="DG725">
        <v>160.69999999999999</v>
      </c>
      <c r="DI725">
        <v>157.19999999999999</v>
      </c>
      <c r="DJ725">
        <v>177.9</v>
      </c>
      <c r="DK725">
        <v>193</v>
      </c>
      <c r="DL725">
        <v>136</v>
      </c>
      <c r="DO725">
        <v>192</v>
      </c>
      <c r="DR725">
        <v>168</v>
      </c>
      <c r="DS725">
        <v>163.9</v>
      </c>
      <c r="DT725">
        <v>170.5</v>
      </c>
      <c r="DU725">
        <v>179.4</v>
      </c>
      <c r="DV725">
        <v>160.69999999999999</v>
      </c>
      <c r="DW725">
        <v>162.19999999999999</v>
      </c>
      <c r="DX725">
        <v>159</v>
      </c>
      <c r="DY725">
        <v>134.9</v>
      </c>
      <c r="DZ725">
        <v>162.30000000000001</v>
      </c>
      <c r="EA725">
        <v>204</v>
      </c>
      <c r="EB725">
        <v>144.6</v>
      </c>
      <c r="EC725">
        <v>242.3</v>
      </c>
      <c r="ED725">
        <v>223.9</v>
      </c>
      <c r="EE725">
        <v>207.5</v>
      </c>
      <c r="EF725">
        <v>205.7</v>
      </c>
      <c r="EG725">
        <v>247.7</v>
      </c>
      <c r="EH725">
        <v>234.9</v>
      </c>
      <c r="EI725">
        <v>253.3</v>
      </c>
      <c r="EY725">
        <v>169.3</v>
      </c>
      <c r="EZ725">
        <v>150.5</v>
      </c>
      <c r="FA725">
        <v>167.1</v>
      </c>
      <c r="FB725">
        <v>166.7</v>
      </c>
      <c r="FC725">
        <v>167.7</v>
      </c>
      <c r="FF725">
        <v>249.1</v>
      </c>
      <c r="FG725">
        <v>225.5</v>
      </c>
      <c r="FH725">
        <v>181.6</v>
      </c>
      <c r="FI725">
        <v>211</v>
      </c>
      <c r="FJ725">
        <v>285.10000000000002</v>
      </c>
      <c r="FM725">
        <v>260.60000000000002</v>
      </c>
      <c r="FN725">
        <v>211.3</v>
      </c>
    </row>
    <row r="726" spans="1:170" x14ac:dyDescent="0.25">
      <c r="A726" s="1">
        <v>39203</v>
      </c>
      <c r="E726">
        <v>166.1</v>
      </c>
      <c r="F726">
        <v>165.9</v>
      </c>
      <c r="G726">
        <v>166</v>
      </c>
      <c r="K726">
        <v>155.19999999999999</v>
      </c>
      <c r="O726">
        <v>161.4</v>
      </c>
      <c r="P726">
        <v>169.6</v>
      </c>
      <c r="Q726">
        <v>196.4</v>
      </c>
      <c r="R726">
        <v>137.9</v>
      </c>
      <c r="S726">
        <v>149.4</v>
      </c>
      <c r="T726">
        <v>152.5</v>
      </c>
      <c r="U726">
        <v>148.1</v>
      </c>
      <c r="CC726">
        <v>166</v>
      </c>
      <c r="CD726">
        <v>162.30000000000001</v>
      </c>
      <c r="CE726">
        <v>165.7</v>
      </c>
      <c r="CN726">
        <v>160.30000000000001</v>
      </c>
      <c r="CQ726">
        <v>161.5</v>
      </c>
      <c r="CU726">
        <v>172.8</v>
      </c>
      <c r="CV726">
        <v>168.1</v>
      </c>
      <c r="CW726">
        <v>175</v>
      </c>
      <c r="CX726">
        <v>190.8</v>
      </c>
      <c r="DF726">
        <v>169.7</v>
      </c>
      <c r="DG726">
        <v>162.69999999999999</v>
      </c>
      <c r="DI726">
        <v>158.9</v>
      </c>
      <c r="DJ726">
        <v>182.9</v>
      </c>
      <c r="DK726">
        <v>195.1</v>
      </c>
      <c r="DL726">
        <v>136</v>
      </c>
      <c r="DO726">
        <v>192.7</v>
      </c>
      <c r="DR726">
        <v>169.7</v>
      </c>
      <c r="DS726">
        <v>167.7</v>
      </c>
      <c r="DT726">
        <v>171.3</v>
      </c>
      <c r="DU726">
        <v>179.8</v>
      </c>
      <c r="DV726">
        <v>160.6</v>
      </c>
      <c r="DW726">
        <v>162.19999999999999</v>
      </c>
      <c r="DX726">
        <v>158.9</v>
      </c>
      <c r="DY726">
        <v>130.9</v>
      </c>
      <c r="DZ726">
        <v>162.69999999999999</v>
      </c>
      <c r="EA726">
        <v>204.8</v>
      </c>
      <c r="EB726">
        <v>145.4</v>
      </c>
      <c r="EC726">
        <v>243</v>
      </c>
      <c r="ED726">
        <v>219.3</v>
      </c>
      <c r="EE726">
        <v>203.2</v>
      </c>
      <c r="EF726">
        <v>205.5</v>
      </c>
      <c r="EG726">
        <v>257.8</v>
      </c>
      <c r="EH726">
        <v>244.3</v>
      </c>
      <c r="EI726">
        <v>263.7</v>
      </c>
      <c r="EY726">
        <v>170.8</v>
      </c>
      <c r="EZ726">
        <v>150.19999999999999</v>
      </c>
      <c r="FA726">
        <v>170.4</v>
      </c>
      <c r="FB726">
        <v>167.5</v>
      </c>
      <c r="FC726">
        <v>168.6</v>
      </c>
      <c r="FF726">
        <v>249.9</v>
      </c>
      <c r="FG726">
        <v>228.8</v>
      </c>
      <c r="FH726">
        <v>181</v>
      </c>
      <c r="FI726">
        <v>206.8</v>
      </c>
      <c r="FJ726">
        <v>280.3</v>
      </c>
      <c r="FM726">
        <v>251.2</v>
      </c>
      <c r="FN726">
        <v>200.6</v>
      </c>
    </row>
    <row r="727" spans="1:170" x14ac:dyDescent="0.25">
      <c r="A727" s="1">
        <v>39234</v>
      </c>
      <c r="E727">
        <v>165.8</v>
      </c>
      <c r="F727">
        <v>150.19999999999999</v>
      </c>
      <c r="G727">
        <v>167.2</v>
      </c>
      <c r="K727">
        <v>155.1</v>
      </c>
      <c r="O727">
        <v>161.69999999999999</v>
      </c>
      <c r="P727">
        <v>170</v>
      </c>
      <c r="Q727">
        <v>196.7</v>
      </c>
      <c r="R727">
        <v>138.30000000000001</v>
      </c>
      <c r="S727">
        <v>149.5</v>
      </c>
      <c r="T727">
        <v>152.5</v>
      </c>
      <c r="U727">
        <v>148.30000000000001</v>
      </c>
      <c r="CC727">
        <v>166.1</v>
      </c>
      <c r="CD727">
        <v>162.4</v>
      </c>
      <c r="CE727">
        <v>165.9</v>
      </c>
      <c r="CN727">
        <v>160.80000000000001</v>
      </c>
      <c r="CQ727">
        <v>161.4</v>
      </c>
      <c r="CU727">
        <v>172.8</v>
      </c>
      <c r="CV727">
        <v>168.2</v>
      </c>
      <c r="CW727">
        <v>175.2</v>
      </c>
      <c r="CX727">
        <v>191</v>
      </c>
      <c r="DF727">
        <v>170.4</v>
      </c>
      <c r="DG727">
        <v>163.6</v>
      </c>
      <c r="DI727">
        <v>161.5</v>
      </c>
      <c r="DJ727">
        <v>185.1</v>
      </c>
      <c r="DK727">
        <v>194.9</v>
      </c>
      <c r="DL727">
        <v>136.19999999999999</v>
      </c>
      <c r="DO727">
        <v>193.1</v>
      </c>
      <c r="DR727">
        <v>170.2</v>
      </c>
      <c r="DS727">
        <v>168.4</v>
      </c>
      <c r="DT727">
        <v>171.7</v>
      </c>
      <c r="DU727">
        <v>179.6</v>
      </c>
      <c r="DV727">
        <v>161.19999999999999</v>
      </c>
      <c r="DW727">
        <v>162.6</v>
      </c>
      <c r="DX727">
        <v>159.5</v>
      </c>
      <c r="DY727">
        <v>133.69999999999999</v>
      </c>
      <c r="DZ727">
        <v>163</v>
      </c>
      <c r="EA727">
        <v>205.9</v>
      </c>
      <c r="EB727">
        <v>144.4</v>
      </c>
      <c r="EC727">
        <v>246.1</v>
      </c>
      <c r="ED727">
        <v>222.6</v>
      </c>
      <c r="EE727">
        <v>206.3</v>
      </c>
      <c r="EF727">
        <v>203.6</v>
      </c>
      <c r="EG727">
        <v>260.3</v>
      </c>
      <c r="EH727">
        <v>246.7</v>
      </c>
      <c r="EI727">
        <v>266.2</v>
      </c>
      <c r="EY727">
        <v>171.4</v>
      </c>
      <c r="EZ727">
        <v>152.9</v>
      </c>
      <c r="FA727">
        <v>171.5</v>
      </c>
      <c r="FB727">
        <v>168.1</v>
      </c>
      <c r="FC727">
        <v>169</v>
      </c>
      <c r="FF727">
        <v>253.1</v>
      </c>
      <c r="FG727">
        <v>233.2</v>
      </c>
      <c r="FH727">
        <v>180.3</v>
      </c>
      <c r="FI727">
        <v>209.8</v>
      </c>
      <c r="FJ727">
        <v>280.7</v>
      </c>
      <c r="FM727">
        <v>265.7</v>
      </c>
      <c r="FN727">
        <v>214</v>
      </c>
    </row>
    <row r="728" spans="1:170" x14ac:dyDescent="0.25">
      <c r="A728" s="1">
        <v>39264</v>
      </c>
      <c r="E728">
        <v>166.4</v>
      </c>
      <c r="F728">
        <v>158.4</v>
      </c>
      <c r="G728">
        <v>167</v>
      </c>
      <c r="K728">
        <v>158.5</v>
      </c>
      <c r="O728">
        <v>162.1</v>
      </c>
      <c r="P728">
        <v>170.4</v>
      </c>
      <c r="Q728">
        <v>197.1</v>
      </c>
      <c r="R728">
        <v>138.69999999999999</v>
      </c>
      <c r="S728">
        <v>149.80000000000001</v>
      </c>
      <c r="T728">
        <v>152.69999999999999</v>
      </c>
      <c r="U728">
        <v>148.6</v>
      </c>
      <c r="CC728">
        <v>167.2</v>
      </c>
      <c r="CD728">
        <v>162.80000000000001</v>
      </c>
      <c r="CE728">
        <v>167.1</v>
      </c>
      <c r="CN728">
        <v>161.19999999999999</v>
      </c>
      <c r="CQ728">
        <v>163.19999999999999</v>
      </c>
      <c r="CU728">
        <v>174.2</v>
      </c>
      <c r="CV728">
        <v>168.7</v>
      </c>
      <c r="CW728">
        <v>176.9</v>
      </c>
      <c r="CX728">
        <v>193.2</v>
      </c>
      <c r="DF728">
        <v>171.8</v>
      </c>
      <c r="DG728">
        <v>164.5</v>
      </c>
      <c r="DI728">
        <v>162.6</v>
      </c>
      <c r="DJ728">
        <v>187.3</v>
      </c>
      <c r="DK728">
        <v>195.2</v>
      </c>
      <c r="DL728">
        <v>136.4</v>
      </c>
      <c r="DO728">
        <v>193.4</v>
      </c>
      <c r="DR728">
        <v>174.2</v>
      </c>
      <c r="DS728">
        <v>170.1</v>
      </c>
      <c r="DT728">
        <v>176.6</v>
      </c>
      <c r="DU728">
        <v>180.3</v>
      </c>
      <c r="DV728">
        <v>161.6</v>
      </c>
      <c r="DW728">
        <v>163</v>
      </c>
      <c r="DX728">
        <v>159.9</v>
      </c>
      <c r="DY728">
        <v>135.4</v>
      </c>
      <c r="DZ728">
        <v>163.30000000000001</v>
      </c>
      <c r="EA728">
        <v>203.7</v>
      </c>
      <c r="EB728">
        <v>146.69999999999999</v>
      </c>
      <c r="EC728">
        <v>240.1</v>
      </c>
      <c r="ED728">
        <v>229.2</v>
      </c>
      <c r="EE728">
        <v>212.6</v>
      </c>
      <c r="EF728">
        <v>202.3</v>
      </c>
      <c r="EG728">
        <v>237</v>
      </c>
      <c r="EH728">
        <v>225.2</v>
      </c>
      <c r="EI728">
        <v>242.3</v>
      </c>
      <c r="EY728">
        <v>172.7</v>
      </c>
      <c r="EZ728">
        <v>154.19999999999999</v>
      </c>
      <c r="FA728">
        <v>175.6</v>
      </c>
      <c r="FB728">
        <v>168.7</v>
      </c>
      <c r="FC728">
        <v>169.6</v>
      </c>
      <c r="FF728">
        <v>246.9</v>
      </c>
      <c r="FG728">
        <v>224.8</v>
      </c>
      <c r="FH728">
        <v>182.7</v>
      </c>
      <c r="FI728">
        <v>216.3</v>
      </c>
      <c r="FJ728">
        <v>283</v>
      </c>
      <c r="FM728">
        <v>267.39999999999998</v>
      </c>
      <c r="FN728">
        <v>222.4</v>
      </c>
    </row>
    <row r="729" spans="1:170" x14ac:dyDescent="0.25">
      <c r="A729" s="1">
        <v>39295</v>
      </c>
      <c r="E729">
        <v>166.4</v>
      </c>
      <c r="F729">
        <v>151.6</v>
      </c>
      <c r="G729">
        <v>167.8</v>
      </c>
      <c r="K729">
        <v>152.5</v>
      </c>
      <c r="O729">
        <v>162.30000000000001</v>
      </c>
      <c r="P729">
        <v>170.7</v>
      </c>
      <c r="Q729">
        <v>198</v>
      </c>
      <c r="R729">
        <v>138.5</v>
      </c>
      <c r="S729">
        <v>149.80000000000001</v>
      </c>
      <c r="T729">
        <v>152.80000000000001</v>
      </c>
      <c r="U729">
        <v>148.6</v>
      </c>
      <c r="CC729">
        <v>166</v>
      </c>
      <c r="CD729">
        <v>163</v>
      </c>
      <c r="CE729">
        <v>165.6</v>
      </c>
      <c r="CN729">
        <v>159.9</v>
      </c>
      <c r="CQ729">
        <v>161.19999999999999</v>
      </c>
      <c r="CU729">
        <v>172.5</v>
      </c>
      <c r="CV729">
        <v>168.9</v>
      </c>
      <c r="CW729">
        <v>174.6</v>
      </c>
      <c r="CX729">
        <v>190</v>
      </c>
      <c r="DF729">
        <v>170.1</v>
      </c>
      <c r="DG729">
        <v>163.4</v>
      </c>
      <c r="DI729">
        <v>163.9</v>
      </c>
      <c r="DJ729">
        <v>185.2</v>
      </c>
      <c r="DK729">
        <v>192</v>
      </c>
      <c r="DL729">
        <v>136.5</v>
      </c>
      <c r="DO729">
        <v>193.5</v>
      </c>
      <c r="DR729">
        <v>168.5</v>
      </c>
      <c r="DS729">
        <v>166.6</v>
      </c>
      <c r="DT729">
        <v>170</v>
      </c>
      <c r="DU729">
        <v>180.4</v>
      </c>
      <c r="DV729">
        <v>161.9</v>
      </c>
      <c r="DW729">
        <v>163.4</v>
      </c>
      <c r="DX729">
        <v>160.1</v>
      </c>
      <c r="DY729">
        <v>136.80000000000001</v>
      </c>
      <c r="DZ729">
        <v>163.5</v>
      </c>
      <c r="EA729">
        <v>198.6</v>
      </c>
      <c r="EB729">
        <v>146.5</v>
      </c>
      <c r="EC729">
        <v>231.2</v>
      </c>
      <c r="ED729">
        <v>232.1</v>
      </c>
      <c r="EE729">
        <v>215.3</v>
      </c>
      <c r="EF729">
        <v>201.4</v>
      </c>
      <c r="EG729">
        <v>212.1</v>
      </c>
      <c r="EH729">
        <v>202.1</v>
      </c>
      <c r="EI729">
        <v>216.8</v>
      </c>
      <c r="EY729">
        <v>171</v>
      </c>
      <c r="EZ729">
        <v>155.5</v>
      </c>
      <c r="FA729">
        <v>170.4</v>
      </c>
      <c r="FB729">
        <v>168.1</v>
      </c>
      <c r="FC729">
        <v>168.9</v>
      </c>
      <c r="FF729">
        <v>237.6</v>
      </c>
      <c r="FG729">
        <v>212.9</v>
      </c>
      <c r="FH729">
        <v>182.8</v>
      </c>
      <c r="FI729">
        <v>219.1</v>
      </c>
      <c r="FJ729">
        <v>284.2</v>
      </c>
      <c r="FM729">
        <v>268.5</v>
      </c>
      <c r="FN729">
        <v>226.8</v>
      </c>
    </row>
    <row r="730" spans="1:170" x14ac:dyDescent="0.25">
      <c r="A730" s="1">
        <v>39326</v>
      </c>
      <c r="E730">
        <v>168.2</v>
      </c>
      <c r="F730">
        <v>164.5</v>
      </c>
      <c r="G730">
        <v>168.4</v>
      </c>
      <c r="K730">
        <v>158.1</v>
      </c>
      <c r="O730">
        <v>162.30000000000001</v>
      </c>
      <c r="P730">
        <v>170.8</v>
      </c>
      <c r="Q730">
        <v>198.5</v>
      </c>
      <c r="R730">
        <v>138.19999999999999</v>
      </c>
      <c r="S730">
        <v>149.80000000000001</v>
      </c>
      <c r="T730">
        <v>153.1</v>
      </c>
      <c r="U730">
        <v>148.5</v>
      </c>
      <c r="CC730">
        <v>167.6</v>
      </c>
      <c r="CD730">
        <v>163.5</v>
      </c>
      <c r="CE730">
        <v>167.2</v>
      </c>
      <c r="CN730">
        <v>161.1</v>
      </c>
      <c r="CQ730">
        <v>163.69999999999999</v>
      </c>
      <c r="CU730">
        <v>174.8</v>
      </c>
      <c r="CV730">
        <v>169.6</v>
      </c>
      <c r="CW730">
        <v>177</v>
      </c>
      <c r="CX730">
        <v>193.7</v>
      </c>
      <c r="DF730">
        <v>171.4</v>
      </c>
      <c r="DG730">
        <v>163.4</v>
      </c>
      <c r="DI730">
        <v>166.1</v>
      </c>
      <c r="DJ730">
        <v>186.2</v>
      </c>
      <c r="DK730">
        <v>189.2</v>
      </c>
      <c r="DL730">
        <v>136.5</v>
      </c>
      <c r="DO730">
        <v>193.3</v>
      </c>
      <c r="DR730">
        <v>174</v>
      </c>
      <c r="DS730">
        <v>170.9</v>
      </c>
      <c r="DT730">
        <v>176.1</v>
      </c>
      <c r="DU730">
        <v>180.7</v>
      </c>
      <c r="DV730">
        <v>162.30000000000001</v>
      </c>
      <c r="DW730">
        <v>163.6</v>
      </c>
      <c r="DX730">
        <v>160.69999999999999</v>
      </c>
      <c r="DY730">
        <v>140.69999999999999</v>
      </c>
      <c r="DZ730">
        <v>163.69999999999999</v>
      </c>
      <c r="EA730">
        <v>203.2</v>
      </c>
      <c r="EB730">
        <v>151.80000000000001</v>
      </c>
      <c r="EC730">
        <v>235</v>
      </c>
      <c r="ED730">
        <v>251.8</v>
      </c>
      <c r="EE730">
        <v>233.8</v>
      </c>
      <c r="EF730">
        <v>201.2</v>
      </c>
      <c r="EG730">
        <v>193.5</v>
      </c>
      <c r="EH730">
        <v>184.9</v>
      </c>
      <c r="EI730">
        <v>197.7</v>
      </c>
      <c r="EY730">
        <v>172.2</v>
      </c>
      <c r="EZ730">
        <v>158.19999999999999</v>
      </c>
      <c r="FA730">
        <v>175.2</v>
      </c>
      <c r="FB730">
        <v>168.3</v>
      </c>
      <c r="FC730">
        <v>169</v>
      </c>
      <c r="FF730">
        <v>241.3</v>
      </c>
      <c r="FG730">
        <v>215.9</v>
      </c>
      <c r="FH730">
        <v>188.6</v>
      </c>
      <c r="FI730">
        <v>237.8</v>
      </c>
      <c r="FJ730">
        <v>290.8</v>
      </c>
      <c r="FM730">
        <v>253.4</v>
      </c>
      <c r="FN730">
        <v>210.1</v>
      </c>
    </row>
    <row r="731" spans="1:170" x14ac:dyDescent="0.25">
      <c r="A731" s="1">
        <v>39356</v>
      </c>
      <c r="E731">
        <v>170.6</v>
      </c>
      <c r="F731">
        <v>186.9</v>
      </c>
      <c r="G731">
        <v>168.8</v>
      </c>
      <c r="K731">
        <v>161.5</v>
      </c>
      <c r="O731">
        <v>162.9</v>
      </c>
      <c r="P731">
        <v>171.5</v>
      </c>
      <c r="Q731">
        <v>199.2</v>
      </c>
      <c r="R731">
        <v>138.9</v>
      </c>
      <c r="S731">
        <v>150.30000000000001</v>
      </c>
      <c r="T731">
        <v>153.19999999999999</v>
      </c>
      <c r="U731">
        <v>149.1</v>
      </c>
      <c r="CC731">
        <v>169.3</v>
      </c>
      <c r="CD731">
        <v>164.6</v>
      </c>
      <c r="CE731">
        <v>168.6</v>
      </c>
      <c r="CN731">
        <v>163.30000000000001</v>
      </c>
      <c r="CQ731">
        <v>165.6</v>
      </c>
      <c r="CU731">
        <v>176.8</v>
      </c>
      <c r="CV731">
        <v>171</v>
      </c>
      <c r="CW731">
        <v>178.9</v>
      </c>
      <c r="CX731">
        <v>196.1</v>
      </c>
      <c r="DF731">
        <v>172.7</v>
      </c>
      <c r="DG731">
        <v>164.6</v>
      </c>
      <c r="DI731">
        <v>167.4</v>
      </c>
      <c r="DJ731">
        <v>189.7</v>
      </c>
      <c r="DK731">
        <v>189.4</v>
      </c>
      <c r="DL731">
        <v>136.6</v>
      </c>
      <c r="DO731">
        <v>193.5</v>
      </c>
      <c r="DR731">
        <v>176.3</v>
      </c>
      <c r="DS731">
        <v>172.6</v>
      </c>
      <c r="DT731">
        <v>178.7</v>
      </c>
      <c r="DU731">
        <v>182.1</v>
      </c>
      <c r="DV731">
        <v>163.19999999999999</v>
      </c>
      <c r="DW731">
        <v>164</v>
      </c>
      <c r="DX731">
        <v>161.6</v>
      </c>
      <c r="DY731">
        <v>147.1</v>
      </c>
      <c r="DZ731">
        <v>164.2</v>
      </c>
      <c r="EA731">
        <v>214.4</v>
      </c>
      <c r="EB731">
        <v>152.30000000000001</v>
      </c>
      <c r="EC731">
        <v>254.7</v>
      </c>
      <c r="ED731">
        <v>267</v>
      </c>
      <c r="EE731">
        <v>248.1</v>
      </c>
      <c r="EF731">
        <v>200</v>
      </c>
      <c r="EG731">
        <v>217.9</v>
      </c>
      <c r="EH731">
        <v>207.5</v>
      </c>
      <c r="EI731">
        <v>222.7</v>
      </c>
      <c r="EY731">
        <v>173.4</v>
      </c>
      <c r="EZ731">
        <v>160.9</v>
      </c>
      <c r="FA731">
        <v>178.1</v>
      </c>
      <c r="FB731">
        <v>169.1</v>
      </c>
      <c r="FC731">
        <v>169.7</v>
      </c>
      <c r="FF731">
        <v>261.5</v>
      </c>
      <c r="FG731">
        <v>239.9</v>
      </c>
      <c r="FH731">
        <v>189.9</v>
      </c>
      <c r="FI731">
        <v>252.4</v>
      </c>
      <c r="FJ731">
        <v>295</v>
      </c>
      <c r="FM731">
        <v>269.10000000000002</v>
      </c>
      <c r="FN731">
        <v>206.5</v>
      </c>
    </row>
    <row r="732" spans="1:170" x14ac:dyDescent="0.25">
      <c r="A732" s="1">
        <v>39387</v>
      </c>
      <c r="E732">
        <v>170.5</v>
      </c>
      <c r="F732">
        <v>178.5</v>
      </c>
      <c r="G732">
        <v>169.6</v>
      </c>
      <c r="K732">
        <v>174.1</v>
      </c>
      <c r="O732">
        <v>163.4</v>
      </c>
      <c r="P732">
        <v>172</v>
      </c>
      <c r="Q732">
        <v>199.5</v>
      </c>
      <c r="R732">
        <v>139.4</v>
      </c>
      <c r="S732">
        <v>150.69999999999999</v>
      </c>
      <c r="T732">
        <v>153.5</v>
      </c>
      <c r="U732">
        <v>149.5</v>
      </c>
      <c r="CC732">
        <v>172.4</v>
      </c>
      <c r="CD732">
        <v>164.9</v>
      </c>
      <c r="CE732">
        <v>172.6</v>
      </c>
      <c r="CN732">
        <v>167.1</v>
      </c>
      <c r="CQ732">
        <v>171.7</v>
      </c>
      <c r="CU732">
        <v>180.8</v>
      </c>
      <c r="CV732">
        <v>171.2</v>
      </c>
      <c r="CW732">
        <v>184.4</v>
      </c>
      <c r="CX732">
        <v>203.9</v>
      </c>
      <c r="DF732">
        <v>176.7</v>
      </c>
      <c r="DG732">
        <v>166.5</v>
      </c>
      <c r="DI732">
        <v>168.2</v>
      </c>
      <c r="DJ732">
        <v>195.5</v>
      </c>
      <c r="DK732">
        <v>189.1</v>
      </c>
      <c r="DL732">
        <v>136.80000000000001</v>
      </c>
      <c r="DO732">
        <v>193.7</v>
      </c>
      <c r="DR732">
        <v>190.1</v>
      </c>
      <c r="DS732">
        <v>183.3</v>
      </c>
      <c r="DT732">
        <v>193.7</v>
      </c>
      <c r="DU732">
        <v>183.2</v>
      </c>
      <c r="DV732">
        <v>164.1</v>
      </c>
      <c r="DW732">
        <v>164.4</v>
      </c>
      <c r="DX732">
        <v>162.69999999999999</v>
      </c>
      <c r="DY732">
        <v>152.80000000000001</v>
      </c>
      <c r="DZ732">
        <v>165</v>
      </c>
      <c r="EA732">
        <v>229.5</v>
      </c>
      <c r="EB732">
        <v>154.80000000000001</v>
      </c>
      <c r="EC732">
        <v>279.60000000000002</v>
      </c>
      <c r="ED732">
        <v>289.8</v>
      </c>
      <c r="EE732">
        <v>269.60000000000002</v>
      </c>
      <c r="EF732">
        <v>197.4</v>
      </c>
      <c r="EG732">
        <v>243.9</v>
      </c>
      <c r="EH732">
        <v>231.6</v>
      </c>
      <c r="EI732">
        <v>249.4</v>
      </c>
      <c r="EY732">
        <v>177.5</v>
      </c>
      <c r="EZ732">
        <v>163.19999999999999</v>
      </c>
      <c r="FA732">
        <v>191.5</v>
      </c>
      <c r="FB732">
        <v>170.5</v>
      </c>
      <c r="FC732">
        <v>171</v>
      </c>
      <c r="FF732">
        <v>287.3</v>
      </c>
      <c r="FG732">
        <v>272.39999999999998</v>
      </c>
      <c r="FH732">
        <v>191.7</v>
      </c>
      <c r="FI732">
        <v>274.3</v>
      </c>
      <c r="FJ732">
        <v>293.39999999999998</v>
      </c>
      <c r="FM732">
        <v>273.7</v>
      </c>
      <c r="FN732">
        <v>206.6</v>
      </c>
    </row>
    <row r="733" spans="1:170" x14ac:dyDescent="0.25">
      <c r="A733" s="1">
        <v>39417</v>
      </c>
      <c r="E733">
        <v>172.5</v>
      </c>
      <c r="F733">
        <v>191.1</v>
      </c>
      <c r="G733">
        <v>170.5</v>
      </c>
      <c r="K733">
        <v>169.1</v>
      </c>
      <c r="O733">
        <v>163.4</v>
      </c>
      <c r="P733">
        <v>172.1</v>
      </c>
      <c r="Q733">
        <v>200.2</v>
      </c>
      <c r="R733">
        <v>139</v>
      </c>
      <c r="S733">
        <v>150.5</v>
      </c>
      <c r="T733">
        <v>153.6</v>
      </c>
      <c r="U733">
        <v>149.30000000000001</v>
      </c>
      <c r="CC733">
        <v>171.7</v>
      </c>
      <c r="CD733">
        <v>165.4</v>
      </c>
      <c r="CE733">
        <v>171.1</v>
      </c>
      <c r="CN733">
        <v>167.4</v>
      </c>
      <c r="CQ733">
        <v>170.2</v>
      </c>
      <c r="CU733">
        <v>179.9</v>
      </c>
      <c r="CV733">
        <v>172</v>
      </c>
      <c r="CW733">
        <v>182.5</v>
      </c>
      <c r="CX733">
        <v>201.2</v>
      </c>
      <c r="DF733">
        <v>176.9</v>
      </c>
      <c r="DG733">
        <v>166.7</v>
      </c>
      <c r="DI733">
        <v>171.5</v>
      </c>
      <c r="DJ733">
        <v>195.4</v>
      </c>
      <c r="DK733">
        <v>188.6</v>
      </c>
      <c r="DL733">
        <v>136.9</v>
      </c>
      <c r="DO733">
        <v>194</v>
      </c>
      <c r="DR733">
        <v>189.7</v>
      </c>
      <c r="DS733">
        <v>181.6</v>
      </c>
      <c r="DT733">
        <v>193.8</v>
      </c>
      <c r="DU733">
        <v>183.5</v>
      </c>
      <c r="DV733">
        <v>164.9</v>
      </c>
      <c r="DW733">
        <v>165.1</v>
      </c>
      <c r="DX733">
        <v>163.5</v>
      </c>
      <c r="DY733">
        <v>156.9</v>
      </c>
      <c r="DZ733">
        <v>165.4</v>
      </c>
      <c r="EA733">
        <v>235.6</v>
      </c>
      <c r="EB733">
        <v>159.5</v>
      </c>
      <c r="EC733">
        <v>286.5</v>
      </c>
      <c r="ED733">
        <v>295.60000000000002</v>
      </c>
      <c r="EE733">
        <v>275</v>
      </c>
      <c r="EF733">
        <v>197.7</v>
      </c>
      <c r="EG733">
        <v>251.8</v>
      </c>
      <c r="EH733">
        <v>239</v>
      </c>
      <c r="EI733">
        <v>257.39999999999998</v>
      </c>
      <c r="EY733">
        <v>177.5</v>
      </c>
      <c r="EZ733">
        <v>166.7</v>
      </c>
      <c r="FA733">
        <v>191.1</v>
      </c>
      <c r="FB733">
        <v>170.8</v>
      </c>
      <c r="FC733">
        <v>171.2</v>
      </c>
      <c r="FF733">
        <v>294.3</v>
      </c>
      <c r="FG733">
        <v>280.89999999999998</v>
      </c>
      <c r="FH733">
        <v>195.8</v>
      </c>
      <c r="FI733">
        <v>279.89999999999998</v>
      </c>
      <c r="FJ733">
        <v>294.7</v>
      </c>
      <c r="FM733">
        <v>259.60000000000002</v>
      </c>
      <c r="FN733">
        <v>220.5</v>
      </c>
    </row>
    <row r="734" spans="1:170" x14ac:dyDescent="0.25">
      <c r="A734" s="1">
        <v>39448</v>
      </c>
      <c r="E734">
        <v>174.9</v>
      </c>
      <c r="F734">
        <v>193.6</v>
      </c>
      <c r="G734">
        <v>172.9</v>
      </c>
      <c r="K734">
        <v>172.3</v>
      </c>
      <c r="O734">
        <v>164.1</v>
      </c>
      <c r="P734">
        <v>172.9</v>
      </c>
      <c r="Q734">
        <v>201.2</v>
      </c>
      <c r="R734">
        <v>139.6</v>
      </c>
      <c r="S734">
        <v>151.19999999999999</v>
      </c>
      <c r="T734">
        <v>154.4</v>
      </c>
      <c r="U734">
        <v>149.9</v>
      </c>
      <c r="CC734">
        <v>173.3</v>
      </c>
      <c r="CD734">
        <v>166.6</v>
      </c>
      <c r="CE734">
        <v>172.6</v>
      </c>
      <c r="CN734">
        <v>170.3</v>
      </c>
      <c r="CQ734">
        <v>172.7</v>
      </c>
      <c r="CU734">
        <v>182</v>
      </c>
      <c r="CV734">
        <v>173.5</v>
      </c>
      <c r="CW734">
        <v>184.3</v>
      </c>
      <c r="CX734">
        <v>203.7</v>
      </c>
      <c r="DF734">
        <v>179.2</v>
      </c>
      <c r="DG734">
        <v>168.7</v>
      </c>
      <c r="DI734">
        <v>175</v>
      </c>
      <c r="DJ734">
        <v>199.6</v>
      </c>
      <c r="DK734">
        <v>190.6</v>
      </c>
      <c r="DL734">
        <v>137.4</v>
      </c>
      <c r="DO734">
        <v>194.8</v>
      </c>
      <c r="DR734">
        <v>194</v>
      </c>
      <c r="DS734">
        <v>185</v>
      </c>
      <c r="DT734">
        <v>198.5</v>
      </c>
      <c r="DU734">
        <v>185.1</v>
      </c>
      <c r="DV734">
        <v>166.8</v>
      </c>
      <c r="DW734">
        <v>166.4</v>
      </c>
      <c r="DX734">
        <v>165.5</v>
      </c>
      <c r="DY734">
        <v>164.4</v>
      </c>
      <c r="DZ734">
        <v>166.9</v>
      </c>
      <c r="EA734">
        <v>243.3</v>
      </c>
      <c r="EB734">
        <v>164.2</v>
      </c>
      <c r="EC734">
        <v>296.2</v>
      </c>
      <c r="ED734">
        <v>309.8</v>
      </c>
      <c r="EE734">
        <v>288.39999999999998</v>
      </c>
      <c r="EF734">
        <v>198.6</v>
      </c>
      <c r="EG734">
        <v>253.3</v>
      </c>
      <c r="EH734">
        <v>240.6</v>
      </c>
      <c r="EI734">
        <v>259</v>
      </c>
      <c r="EY734">
        <v>179.7</v>
      </c>
      <c r="EZ734">
        <v>171.6</v>
      </c>
      <c r="FA734">
        <v>195.8</v>
      </c>
      <c r="FB734">
        <v>172.6</v>
      </c>
      <c r="FC734">
        <v>172.7</v>
      </c>
      <c r="FF734">
        <v>304.10000000000002</v>
      </c>
      <c r="FG734">
        <v>288.3</v>
      </c>
      <c r="FH734">
        <v>203</v>
      </c>
      <c r="FI734">
        <v>293.5</v>
      </c>
      <c r="FJ734">
        <v>309.39999999999998</v>
      </c>
      <c r="FM734">
        <v>268.39999999999998</v>
      </c>
      <c r="FN734">
        <v>227.2</v>
      </c>
    </row>
    <row r="735" spans="1:170" x14ac:dyDescent="0.25">
      <c r="A735" s="1">
        <v>39479</v>
      </c>
      <c r="E735">
        <v>174.4</v>
      </c>
      <c r="F735">
        <v>178.3</v>
      </c>
      <c r="G735">
        <v>173.8</v>
      </c>
      <c r="K735">
        <v>173.5</v>
      </c>
      <c r="O735">
        <v>164.8</v>
      </c>
      <c r="P735">
        <v>173.8</v>
      </c>
      <c r="Q735">
        <v>202.7</v>
      </c>
      <c r="R735">
        <v>139.80000000000001</v>
      </c>
      <c r="S735">
        <v>151.69999999999999</v>
      </c>
      <c r="T735">
        <v>155</v>
      </c>
      <c r="U735">
        <v>150.4</v>
      </c>
      <c r="CC735">
        <v>173.9</v>
      </c>
      <c r="CD735">
        <v>167</v>
      </c>
      <c r="CE735">
        <v>173.5</v>
      </c>
      <c r="CN735">
        <v>172</v>
      </c>
      <c r="CQ735">
        <v>173.6</v>
      </c>
      <c r="CU735">
        <v>182.5</v>
      </c>
      <c r="CV735">
        <v>173.8</v>
      </c>
      <c r="CW735">
        <v>185.4</v>
      </c>
      <c r="CX735">
        <v>205.2</v>
      </c>
      <c r="DF735">
        <v>180.8</v>
      </c>
      <c r="DG735">
        <v>170.4</v>
      </c>
      <c r="DI735">
        <v>178.4</v>
      </c>
      <c r="DJ735">
        <v>201.7</v>
      </c>
      <c r="DK735">
        <v>193.9</v>
      </c>
      <c r="DL735">
        <v>137.80000000000001</v>
      </c>
      <c r="DO735">
        <v>196</v>
      </c>
      <c r="DR735">
        <v>195.7</v>
      </c>
      <c r="DS735">
        <v>185.7</v>
      </c>
      <c r="DT735">
        <v>200.6</v>
      </c>
      <c r="DU735">
        <v>185.6</v>
      </c>
      <c r="DV735">
        <v>168.1</v>
      </c>
      <c r="DW735">
        <v>166.9</v>
      </c>
      <c r="DX735">
        <v>167</v>
      </c>
      <c r="DY735">
        <v>170.9</v>
      </c>
      <c r="DZ735">
        <v>167.9</v>
      </c>
      <c r="EA735">
        <v>253.3</v>
      </c>
      <c r="EB735">
        <v>165.7</v>
      </c>
      <c r="EC735">
        <v>313.7</v>
      </c>
      <c r="ED735">
        <v>319.5</v>
      </c>
      <c r="EE735">
        <v>297.5</v>
      </c>
      <c r="EF735">
        <v>197.7</v>
      </c>
      <c r="EG735">
        <v>282.89999999999998</v>
      </c>
      <c r="EH735">
        <v>267.89999999999998</v>
      </c>
      <c r="EI735">
        <v>289.3</v>
      </c>
      <c r="EY735">
        <v>181.1</v>
      </c>
      <c r="EZ735">
        <v>176.1</v>
      </c>
      <c r="FA735">
        <v>198</v>
      </c>
      <c r="FB735">
        <v>173.9</v>
      </c>
      <c r="FC735">
        <v>173.8</v>
      </c>
      <c r="FF735">
        <v>322.5</v>
      </c>
      <c r="FG735">
        <v>309.10000000000002</v>
      </c>
      <c r="FH735">
        <v>206.4</v>
      </c>
      <c r="FI735">
        <v>302.8</v>
      </c>
      <c r="FJ735">
        <v>319.5</v>
      </c>
      <c r="FM735">
        <v>272.39999999999998</v>
      </c>
      <c r="FN735">
        <v>211.7</v>
      </c>
    </row>
    <row r="736" spans="1:170" x14ac:dyDescent="0.25">
      <c r="A736" s="1">
        <v>39508</v>
      </c>
      <c r="E736">
        <v>176.3</v>
      </c>
      <c r="F736">
        <v>193.8</v>
      </c>
      <c r="G736">
        <v>174.5</v>
      </c>
      <c r="K736">
        <v>177.5</v>
      </c>
      <c r="O736">
        <v>165.1</v>
      </c>
      <c r="P736">
        <v>174.1</v>
      </c>
      <c r="Q736">
        <v>203.3</v>
      </c>
      <c r="R736">
        <v>139.9</v>
      </c>
      <c r="S736">
        <v>151.9</v>
      </c>
      <c r="T736">
        <v>155.19999999999999</v>
      </c>
      <c r="U736">
        <v>150.6</v>
      </c>
      <c r="CC736">
        <v>175.4</v>
      </c>
      <c r="CD736">
        <v>167.7</v>
      </c>
      <c r="CE736">
        <v>174.8</v>
      </c>
      <c r="CN736">
        <v>175</v>
      </c>
      <c r="CQ736">
        <v>176</v>
      </c>
      <c r="CU736">
        <v>184.5</v>
      </c>
      <c r="CV736">
        <v>174.7</v>
      </c>
      <c r="CW736">
        <v>187.3</v>
      </c>
      <c r="CX736">
        <v>208</v>
      </c>
      <c r="DF736">
        <v>184.6</v>
      </c>
      <c r="DG736">
        <v>173.3</v>
      </c>
      <c r="DI736">
        <v>181</v>
      </c>
      <c r="DJ736">
        <v>206.1</v>
      </c>
      <c r="DK736">
        <v>200.9</v>
      </c>
      <c r="DL736">
        <v>137.9</v>
      </c>
      <c r="DO736">
        <v>197.4</v>
      </c>
      <c r="DR736">
        <v>205.4</v>
      </c>
      <c r="DS736">
        <v>194.1</v>
      </c>
      <c r="DT736">
        <v>210.8</v>
      </c>
      <c r="DU736">
        <v>186</v>
      </c>
      <c r="DV736">
        <v>169.9</v>
      </c>
      <c r="DW736">
        <v>167.6</v>
      </c>
      <c r="DX736">
        <v>169</v>
      </c>
      <c r="DY736">
        <v>179.6</v>
      </c>
      <c r="DZ736">
        <v>169.2</v>
      </c>
      <c r="EA736">
        <v>264.2</v>
      </c>
      <c r="EB736">
        <v>169</v>
      </c>
      <c r="EC736">
        <v>331.2</v>
      </c>
      <c r="ED736">
        <v>333</v>
      </c>
      <c r="EE736">
        <v>310.2</v>
      </c>
      <c r="EF736">
        <v>200.5</v>
      </c>
      <c r="EG736">
        <v>306.10000000000002</v>
      </c>
      <c r="EH736">
        <v>289.39999999999998</v>
      </c>
      <c r="EI736">
        <v>313.10000000000002</v>
      </c>
      <c r="EY736">
        <v>184.9</v>
      </c>
      <c r="EZ736">
        <v>180.8</v>
      </c>
      <c r="FA736">
        <v>207.8</v>
      </c>
      <c r="FB736">
        <v>176.2</v>
      </c>
      <c r="FC736">
        <v>175.9</v>
      </c>
      <c r="FF736">
        <v>340.9</v>
      </c>
      <c r="FG736">
        <v>329.7</v>
      </c>
      <c r="FH736">
        <v>211.3</v>
      </c>
      <c r="FI736">
        <v>316.10000000000002</v>
      </c>
      <c r="FJ736">
        <v>329.6</v>
      </c>
      <c r="FM736">
        <v>285.8</v>
      </c>
      <c r="FN736">
        <v>215.4</v>
      </c>
    </row>
    <row r="737" spans="1:205" x14ac:dyDescent="0.25">
      <c r="A737" s="1">
        <v>39539</v>
      </c>
      <c r="E737">
        <v>176.5</v>
      </c>
      <c r="F737">
        <v>184.9</v>
      </c>
      <c r="G737">
        <v>175.5</v>
      </c>
      <c r="K737">
        <v>178</v>
      </c>
      <c r="O737">
        <v>165.8</v>
      </c>
      <c r="P737">
        <v>174.8</v>
      </c>
      <c r="Q737">
        <v>204.1</v>
      </c>
      <c r="R737">
        <v>140.4</v>
      </c>
      <c r="S737">
        <v>152.6</v>
      </c>
      <c r="T737">
        <v>155.9</v>
      </c>
      <c r="U737">
        <v>151.30000000000001</v>
      </c>
      <c r="CC737">
        <v>175.9</v>
      </c>
      <c r="CD737">
        <v>168.2</v>
      </c>
      <c r="CE737">
        <v>175.5</v>
      </c>
      <c r="CN737">
        <v>176.4</v>
      </c>
      <c r="CQ737">
        <v>176.2</v>
      </c>
      <c r="CU737">
        <v>185</v>
      </c>
      <c r="CV737">
        <v>175.2</v>
      </c>
      <c r="CW737">
        <v>187.9</v>
      </c>
      <c r="CX737">
        <v>208.7</v>
      </c>
      <c r="DF737">
        <v>186.4</v>
      </c>
      <c r="DG737">
        <v>175.6</v>
      </c>
      <c r="DI737">
        <v>180.9</v>
      </c>
      <c r="DJ737">
        <v>209.6</v>
      </c>
      <c r="DK737">
        <v>205.9</v>
      </c>
      <c r="DL737">
        <v>138.6</v>
      </c>
      <c r="DO737">
        <v>200.2</v>
      </c>
      <c r="DR737">
        <v>205.9</v>
      </c>
      <c r="DS737">
        <v>194.3</v>
      </c>
      <c r="DT737">
        <v>211.6</v>
      </c>
      <c r="DU737">
        <v>187</v>
      </c>
      <c r="DV737">
        <v>171.2</v>
      </c>
      <c r="DW737">
        <v>168.5</v>
      </c>
      <c r="DX737">
        <v>170.4</v>
      </c>
      <c r="DY737">
        <v>180.3</v>
      </c>
      <c r="DZ737">
        <v>170.7</v>
      </c>
      <c r="EA737">
        <v>272.8</v>
      </c>
      <c r="EB737">
        <v>168.1</v>
      </c>
      <c r="EC737">
        <v>348.4</v>
      </c>
      <c r="ED737">
        <v>346.6</v>
      </c>
      <c r="EE737">
        <v>323</v>
      </c>
      <c r="EF737">
        <v>199.1</v>
      </c>
      <c r="EG737">
        <v>328.1</v>
      </c>
      <c r="EH737">
        <v>310.89999999999998</v>
      </c>
      <c r="EI737">
        <v>335.5</v>
      </c>
      <c r="EY737">
        <v>186.8</v>
      </c>
      <c r="EZ737">
        <v>181</v>
      </c>
      <c r="FA737">
        <v>207.7</v>
      </c>
      <c r="FB737">
        <v>178.4</v>
      </c>
      <c r="FC737">
        <v>178.3</v>
      </c>
      <c r="FF737">
        <v>358.8</v>
      </c>
      <c r="FG737">
        <v>340.8</v>
      </c>
      <c r="FH737">
        <v>217.8</v>
      </c>
      <c r="FI737">
        <v>329.2</v>
      </c>
      <c r="FJ737">
        <v>362.2</v>
      </c>
      <c r="FM737">
        <v>284.10000000000002</v>
      </c>
      <c r="FN737">
        <v>213.2</v>
      </c>
    </row>
    <row r="738" spans="1:205" x14ac:dyDescent="0.25">
      <c r="A738" s="1">
        <v>39569</v>
      </c>
      <c r="E738">
        <v>177.9</v>
      </c>
      <c r="F738">
        <v>182</v>
      </c>
      <c r="G738">
        <v>177.3</v>
      </c>
      <c r="K738">
        <v>186.6</v>
      </c>
      <c r="O738">
        <v>166.3</v>
      </c>
      <c r="P738">
        <v>175.4</v>
      </c>
      <c r="Q738">
        <v>205.3</v>
      </c>
      <c r="R738">
        <v>140.5</v>
      </c>
      <c r="S738">
        <v>153</v>
      </c>
      <c r="T738">
        <v>156.4</v>
      </c>
      <c r="U738">
        <v>151.6</v>
      </c>
      <c r="CC738">
        <v>178.4</v>
      </c>
      <c r="CD738">
        <v>169</v>
      </c>
      <c r="CE738">
        <v>178.2</v>
      </c>
      <c r="CN738">
        <v>179.4</v>
      </c>
      <c r="CQ738">
        <v>180.2</v>
      </c>
      <c r="CU738">
        <v>188.2</v>
      </c>
      <c r="CV738">
        <v>176.1</v>
      </c>
      <c r="CW738">
        <v>191.9</v>
      </c>
      <c r="CX738">
        <v>214.7</v>
      </c>
      <c r="DF738">
        <v>191.1</v>
      </c>
      <c r="DG738">
        <v>179</v>
      </c>
      <c r="DI738">
        <v>181.9</v>
      </c>
      <c r="DJ738">
        <v>216</v>
      </c>
      <c r="DK738">
        <v>211.4</v>
      </c>
      <c r="DL738">
        <v>139.4</v>
      </c>
      <c r="DO738">
        <v>203.2</v>
      </c>
      <c r="DR738">
        <v>218.1</v>
      </c>
      <c r="DS738">
        <v>203.2</v>
      </c>
      <c r="DT738">
        <v>225.1</v>
      </c>
      <c r="DU738">
        <v>187.7</v>
      </c>
      <c r="DV738">
        <v>173</v>
      </c>
      <c r="DW738">
        <v>169.1</v>
      </c>
      <c r="DX738">
        <v>172.5</v>
      </c>
      <c r="DY738">
        <v>187.7</v>
      </c>
      <c r="DZ738">
        <v>172.2</v>
      </c>
      <c r="EA738">
        <v>287.3</v>
      </c>
      <c r="EB738">
        <v>168.7</v>
      </c>
      <c r="EC738">
        <v>375.2</v>
      </c>
      <c r="ED738">
        <v>364.5</v>
      </c>
      <c r="EE738">
        <v>339.8</v>
      </c>
      <c r="EF738">
        <v>199.8</v>
      </c>
      <c r="EG738">
        <v>368.5</v>
      </c>
      <c r="EH738">
        <v>348.4</v>
      </c>
      <c r="EI738">
        <v>377</v>
      </c>
      <c r="EY738">
        <v>191.6</v>
      </c>
      <c r="EZ738">
        <v>184.2</v>
      </c>
      <c r="FA738">
        <v>219.7</v>
      </c>
      <c r="FB738">
        <v>181.3</v>
      </c>
      <c r="FC738">
        <v>181.1</v>
      </c>
      <c r="FF738">
        <v>387.3</v>
      </c>
      <c r="FG738">
        <v>376.1</v>
      </c>
      <c r="FH738">
        <v>219.9</v>
      </c>
      <c r="FI738">
        <v>346.6</v>
      </c>
      <c r="FJ738">
        <v>368.9</v>
      </c>
      <c r="FM738">
        <v>290.10000000000002</v>
      </c>
      <c r="FN738">
        <v>218.8</v>
      </c>
    </row>
    <row r="739" spans="1:205" x14ac:dyDescent="0.25">
      <c r="A739" s="1">
        <v>39600</v>
      </c>
      <c r="E739">
        <v>179.9</v>
      </c>
      <c r="F739">
        <v>190.9</v>
      </c>
      <c r="G739">
        <v>178.6</v>
      </c>
      <c r="K739">
        <v>196.8</v>
      </c>
      <c r="O739">
        <v>166.6</v>
      </c>
      <c r="P739">
        <v>175.7</v>
      </c>
      <c r="Q739">
        <v>206</v>
      </c>
      <c r="R739">
        <v>140.5</v>
      </c>
      <c r="S739">
        <v>153.19999999999999</v>
      </c>
      <c r="T739">
        <v>156.80000000000001</v>
      </c>
      <c r="U739">
        <v>151.9</v>
      </c>
      <c r="CC739">
        <v>181.2</v>
      </c>
      <c r="CD739">
        <v>169.7</v>
      </c>
      <c r="CE739">
        <v>181.3</v>
      </c>
      <c r="CN739">
        <v>182.1</v>
      </c>
      <c r="CQ739">
        <v>184.2</v>
      </c>
      <c r="CU739">
        <v>191.9</v>
      </c>
      <c r="CV739">
        <v>177.1</v>
      </c>
      <c r="CW739">
        <v>196.3</v>
      </c>
      <c r="CX739">
        <v>221.4</v>
      </c>
      <c r="DF739">
        <v>195.3</v>
      </c>
      <c r="DG739">
        <v>182.2</v>
      </c>
      <c r="DI739">
        <v>184.1</v>
      </c>
      <c r="DJ739">
        <v>223</v>
      </c>
      <c r="DK739">
        <v>214.8</v>
      </c>
      <c r="DL739">
        <v>140</v>
      </c>
      <c r="DO739">
        <v>206.3</v>
      </c>
      <c r="DR739">
        <v>227.7</v>
      </c>
      <c r="DS739">
        <v>209.1</v>
      </c>
      <c r="DT739">
        <v>236.3</v>
      </c>
      <c r="DU739">
        <v>189.2</v>
      </c>
      <c r="DV739">
        <v>174.6</v>
      </c>
      <c r="DW739">
        <v>170.1</v>
      </c>
      <c r="DX739">
        <v>174.2</v>
      </c>
      <c r="DY739">
        <v>188.8</v>
      </c>
      <c r="DZ739">
        <v>174</v>
      </c>
      <c r="EA739">
        <v>294.2</v>
      </c>
      <c r="EB739">
        <v>172</v>
      </c>
      <c r="EC739">
        <v>385</v>
      </c>
      <c r="ED739">
        <v>374</v>
      </c>
      <c r="EE739">
        <v>348.7</v>
      </c>
      <c r="EF739">
        <v>200.7</v>
      </c>
      <c r="EG739">
        <v>378.2</v>
      </c>
      <c r="EH739">
        <v>357.3</v>
      </c>
      <c r="EI739">
        <v>386.9</v>
      </c>
      <c r="EY739">
        <v>195.9</v>
      </c>
      <c r="EZ739">
        <v>186</v>
      </c>
      <c r="FA739">
        <v>230</v>
      </c>
      <c r="FB739">
        <v>183.8</v>
      </c>
      <c r="FC739">
        <v>183.7</v>
      </c>
      <c r="FF739">
        <v>397.5</v>
      </c>
      <c r="FG739">
        <v>388.4</v>
      </c>
      <c r="FH739">
        <v>223.3</v>
      </c>
      <c r="FI739">
        <v>355.8</v>
      </c>
      <c r="FJ739">
        <v>372.2</v>
      </c>
      <c r="FM739">
        <v>304.89999999999998</v>
      </c>
      <c r="FN739">
        <v>235.6</v>
      </c>
    </row>
    <row r="740" spans="1:205" x14ac:dyDescent="0.25">
      <c r="A740" s="1">
        <v>39630</v>
      </c>
      <c r="E740">
        <v>181.3</v>
      </c>
      <c r="F740">
        <v>173</v>
      </c>
      <c r="G740">
        <v>181.9</v>
      </c>
      <c r="K740">
        <v>203.4</v>
      </c>
      <c r="O740">
        <v>167.4</v>
      </c>
      <c r="P740">
        <v>176.6</v>
      </c>
      <c r="Q740">
        <v>207.7</v>
      </c>
      <c r="R740">
        <v>140.69999999999999</v>
      </c>
      <c r="S740">
        <v>154</v>
      </c>
      <c r="T740">
        <v>158</v>
      </c>
      <c r="U740">
        <v>152.4</v>
      </c>
      <c r="CC740">
        <v>183.4</v>
      </c>
      <c r="CD740">
        <v>170.7</v>
      </c>
      <c r="CE740">
        <v>183.7</v>
      </c>
      <c r="CN740">
        <v>186.3</v>
      </c>
      <c r="CQ740">
        <v>187.4</v>
      </c>
      <c r="CU740">
        <v>194.7</v>
      </c>
      <c r="CV740">
        <v>178.2</v>
      </c>
      <c r="CW740">
        <v>199.7</v>
      </c>
      <c r="CX740">
        <v>226.4</v>
      </c>
      <c r="DF740">
        <v>200.6</v>
      </c>
      <c r="DG740">
        <v>187.2</v>
      </c>
      <c r="DI740">
        <v>186.6</v>
      </c>
      <c r="DJ740">
        <v>235</v>
      </c>
      <c r="DK740">
        <v>218.3</v>
      </c>
      <c r="DL740">
        <v>141.30000000000001</v>
      </c>
      <c r="DO740">
        <v>209.6</v>
      </c>
      <c r="DR740">
        <v>237</v>
      </c>
      <c r="DS740">
        <v>219.7</v>
      </c>
      <c r="DT740">
        <v>245.1</v>
      </c>
      <c r="DU740">
        <v>191.9</v>
      </c>
      <c r="DV740">
        <v>178.1</v>
      </c>
      <c r="DW740">
        <v>171.9</v>
      </c>
      <c r="DX740">
        <v>178.1</v>
      </c>
      <c r="DY740">
        <v>208</v>
      </c>
      <c r="DZ740">
        <v>176.2</v>
      </c>
      <c r="EA740">
        <v>303.39999999999998</v>
      </c>
      <c r="EB740">
        <v>174.5</v>
      </c>
      <c r="EC740">
        <v>399.9</v>
      </c>
      <c r="ED740">
        <v>378.2</v>
      </c>
      <c r="EE740">
        <v>352.7</v>
      </c>
      <c r="EF740">
        <v>199.7</v>
      </c>
      <c r="EG740">
        <v>410.3</v>
      </c>
      <c r="EH740">
        <v>387.3</v>
      </c>
      <c r="EI740">
        <v>419.7</v>
      </c>
      <c r="EY740">
        <v>201.1</v>
      </c>
      <c r="EZ740">
        <v>194.3</v>
      </c>
      <c r="FA740">
        <v>240.8</v>
      </c>
      <c r="FB740">
        <v>187.7</v>
      </c>
      <c r="FC740">
        <v>187.4</v>
      </c>
      <c r="FF740">
        <v>413.4</v>
      </c>
      <c r="FG740">
        <v>404.7</v>
      </c>
      <c r="FH740">
        <v>228.2</v>
      </c>
      <c r="FI740">
        <v>360</v>
      </c>
      <c r="FJ740">
        <v>384.8</v>
      </c>
      <c r="FM740">
        <v>300.10000000000002</v>
      </c>
      <c r="FN740">
        <v>246.3</v>
      </c>
    </row>
    <row r="741" spans="1:205" x14ac:dyDescent="0.25">
      <c r="A741" s="1">
        <v>39661</v>
      </c>
      <c r="E741">
        <v>181.8</v>
      </c>
      <c r="F741">
        <v>168.8</v>
      </c>
      <c r="G741">
        <v>182.8</v>
      </c>
      <c r="K741">
        <v>194.4</v>
      </c>
      <c r="O741">
        <v>168.1</v>
      </c>
      <c r="P741">
        <v>177.4</v>
      </c>
      <c r="Q741">
        <v>208.6</v>
      </c>
      <c r="R741">
        <v>141.19999999999999</v>
      </c>
      <c r="S741">
        <v>154.6</v>
      </c>
      <c r="T741">
        <v>158.6</v>
      </c>
      <c r="U741">
        <v>153</v>
      </c>
      <c r="CC741">
        <v>182</v>
      </c>
      <c r="CD741">
        <v>171.3</v>
      </c>
      <c r="CE741">
        <v>181.8</v>
      </c>
      <c r="CN741">
        <v>182</v>
      </c>
      <c r="CQ741">
        <v>183.6</v>
      </c>
      <c r="CU741">
        <v>192.6</v>
      </c>
      <c r="CV741">
        <v>178.8</v>
      </c>
      <c r="CW741">
        <v>196.4</v>
      </c>
      <c r="CX741">
        <v>221.2</v>
      </c>
      <c r="DF741">
        <v>198.1</v>
      </c>
      <c r="DG741">
        <v>188.6</v>
      </c>
      <c r="DI741">
        <v>186.6</v>
      </c>
      <c r="DJ741">
        <v>238.9</v>
      </c>
      <c r="DK741">
        <v>218.5</v>
      </c>
      <c r="DL741">
        <v>141.9</v>
      </c>
      <c r="DO741">
        <v>212.7</v>
      </c>
      <c r="DR741">
        <v>217.9</v>
      </c>
      <c r="DS741">
        <v>208.8</v>
      </c>
      <c r="DT741">
        <v>222.6</v>
      </c>
      <c r="DU741">
        <v>195.1</v>
      </c>
      <c r="DV741">
        <v>178.8</v>
      </c>
      <c r="DW741">
        <v>172.9</v>
      </c>
      <c r="DX741">
        <v>178.8</v>
      </c>
      <c r="DY741">
        <v>206.2</v>
      </c>
      <c r="DZ741">
        <v>177.1</v>
      </c>
      <c r="EA741">
        <v>270.3</v>
      </c>
      <c r="EB741">
        <v>169.7</v>
      </c>
      <c r="EC741">
        <v>342</v>
      </c>
      <c r="ED741">
        <v>347.5</v>
      </c>
      <c r="EE741">
        <v>323.8</v>
      </c>
      <c r="EF741">
        <v>200.3</v>
      </c>
      <c r="EG741">
        <v>309.89999999999998</v>
      </c>
      <c r="EH741">
        <v>294.8</v>
      </c>
      <c r="EI741">
        <v>316.89999999999998</v>
      </c>
      <c r="EY741">
        <v>198.4</v>
      </c>
      <c r="EZ741">
        <v>193.8</v>
      </c>
      <c r="FA741">
        <v>224.2</v>
      </c>
      <c r="FB741">
        <v>188.8</v>
      </c>
      <c r="FC741">
        <v>188.6</v>
      </c>
      <c r="FF741">
        <v>352.3</v>
      </c>
      <c r="FG741">
        <v>327</v>
      </c>
      <c r="FH741">
        <v>221.7</v>
      </c>
      <c r="FI741">
        <v>330.2</v>
      </c>
      <c r="FJ741">
        <v>373.5</v>
      </c>
      <c r="FM741">
        <v>294.3</v>
      </c>
      <c r="FN741">
        <v>252.3</v>
      </c>
    </row>
    <row r="742" spans="1:205" x14ac:dyDescent="0.25">
      <c r="A742" s="1">
        <v>39692</v>
      </c>
      <c r="E742">
        <v>181.4</v>
      </c>
      <c r="F742">
        <v>174.6</v>
      </c>
      <c r="G742">
        <v>181.9</v>
      </c>
      <c r="K742">
        <v>196</v>
      </c>
      <c r="O742">
        <v>168.9</v>
      </c>
      <c r="P742">
        <v>178.2</v>
      </c>
      <c r="Q742">
        <v>209.9</v>
      </c>
      <c r="R742">
        <v>141.69999999999999</v>
      </c>
      <c r="S742">
        <v>155.1</v>
      </c>
      <c r="T742">
        <v>159.19999999999999</v>
      </c>
      <c r="U742">
        <v>153.6</v>
      </c>
      <c r="CC742">
        <v>182.7</v>
      </c>
      <c r="CD742">
        <v>171.8</v>
      </c>
      <c r="CE742">
        <v>182.8</v>
      </c>
      <c r="CN742">
        <v>181.7</v>
      </c>
      <c r="CQ742">
        <v>184.8</v>
      </c>
      <c r="CU742">
        <v>193.3</v>
      </c>
      <c r="CV742">
        <v>179.2</v>
      </c>
      <c r="CW742">
        <v>197.7</v>
      </c>
      <c r="CX742">
        <v>222.8</v>
      </c>
      <c r="DF742">
        <v>198</v>
      </c>
      <c r="DG742">
        <v>186.6</v>
      </c>
      <c r="DI742">
        <v>184</v>
      </c>
      <c r="DJ742">
        <v>235</v>
      </c>
      <c r="DK742">
        <v>213.9</v>
      </c>
      <c r="DL742">
        <v>142.30000000000001</v>
      </c>
      <c r="DO742">
        <v>214</v>
      </c>
      <c r="DR742">
        <v>220.8</v>
      </c>
      <c r="DS742">
        <v>210.4</v>
      </c>
      <c r="DT742">
        <v>226</v>
      </c>
      <c r="DU742">
        <v>198.5</v>
      </c>
      <c r="DV742">
        <v>179</v>
      </c>
      <c r="DW742">
        <v>173.7</v>
      </c>
      <c r="DX742">
        <v>178.8</v>
      </c>
      <c r="DY742">
        <v>199.7</v>
      </c>
      <c r="DZ742">
        <v>177.9</v>
      </c>
      <c r="EA742">
        <v>255.2</v>
      </c>
      <c r="EB742">
        <v>168.3</v>
      </c>
      <c r="EC742">
        <v>314.8</v>
      </c>
      <c r="ED742">
        <v>326.7</v>
      </c>
      <c r="EE742">
        <v>304.2</v>
      </c>
      <c r="EF742">
        <v>199.8</v>
      </c>
      <c r="EG742">
        <v>273.60000000000002</v>
      </c>
      <c r="EH742">
        <v>261.3</v>
      </c>
      <c r="EI742">
        <v>279.5</v>
      </c>
      <c r="EY742">
        <v>198.6</v>
      </c>
      <c r="EZ742">
        <v>189.8</v>
      </c>
      <c r="FA742">
        <v>223.9</v>
      </c>
      <c r="FB742">
        <v>188.8</v>
      </c>
      <c r="FC742">
        <v>188.8</v>
      </c>
      <c r="FF742">
        <v>323.60000000000002</v>
      </c>
      <c r="FG742">
        <v>302.8</v>
      </c>
      <c r="FH742">
        <v>212.8</v>
      </c>
      <c r="FI742">
        <v>309.89999999999998</v>
      </c>
      <c r="FJ742">
        <v>338.4</v>
      </c>
      <c r="FM742">
        <v>291.60000000000002</v>
      </c>
      <c r="FN742">
        <v>234.7</v>
      </c>
    </row>
    <row r="743" spans="1:205" x14ac:dyDescent="0.25">
      <c r="A743" s="1">
        <v>39722</v>
      </c>
      <c r="E743">
        <v>181.6</v>
      </c>
      <c r="F743">
        <v>177.9</v>
      </c>
      <c r="G743">
        <v>181.7</v>
      </c>
      <c r="K743">
        <v>170.7</v>
      </c>
      <c r="O743">
        <v>170.5</v>
      </c>
      <c r="P743">
        <v>179.9</v>
      </c>
      <c r="Q743">
        <v>210.8</v>
      </c>
      <c r="R743">
        <v>144</v>
      </c>
      <c r="S743">
        <v>156.69999999999999</v>
      </c>
      <c r="T743">
        <v>160</v>
      </c>
      <c r="U743">
        <v>155.5</v>
      </c>
      <c r="CC743">
        <v>178.3</v>
      </c>
      <c r="CD743">
        <v>173</v>
      </c>
      <c r="CE743">
        <v>177</v>
      </c>
      <c r="CN743">
        <v>173.5</v>
      </c>
      <c r="CQ743">
        <v>174.5</v>
      </c>
      <c r="CU743">
        <v>186.7</v>
      </c>
      <c r="CV743">
        <v>180.3</v>
      </c>
      <c r="CW743">
        <v>188.2</v>
      </c>
      <c r="CX743">
        <v>207.2</v>
      </c>
      <c r="DF743">
        <v>189.4</v>
      </c>
      <c r="DG743">
        <v>180.4</v>
      </c>
      <c r="DI743">
        <v>180.1</v>
      </c>
      <c r="DJ743">
        <v>222.8</v>
      </c>
      <c r="DK743">
        <v>201.7</v>
      </c>
      <c r="DL743">
        <v>142.5</v>
      </c>
      <c r="DO743">
        <v>212.5</v>
      </c>
      <c r="DR743">
        <v>194.8</v>
      </c>
      <c r="DS743">
        <v>190.2</v>
      </c>
      <c r="DT743">
        <v>197.6</v>
      </c>
      <c r="DU743">
        <v>199.2</v>
      </c>
      <c r="DV743">
        <v>177</v>
      </c>
      <c r="DW743">
        <v>173.5</v>
      </c>
      <c r="DX743">
        <v>176.5</v>
      </c>
      <c r="DY743">
        <v>181.7</v>
      </c>
      <c r="DZ743">
        <v>177.2</v>
      </c>
      <c r="EA743">
        <v>215.9</v>
      </c>
      <c r="EB743">
        <v>151</v>
      </c>
      <c r="EC743">
        <v>257.60000000000002</v>
      </c>
      <c r="ED743">
        <v>260</v>
      </c>
      <c r="EE743">
        <v>241.5</v>
      </c>
      <c r="EF743">
        <v>200.3</v>
      </c>
      <c r="EG743">
        <v>236.5</v>
      </c>
      <c r="EH743">
        <v>227.1</v>
      </c>
      <c r="EI743">
        <v>241.5</v>
      </c>
      <c r="EY743">
        <v>190</v>
      </c>
      <c r="EZ743">
        <v>181</v>
      </c>
      <c r="FA743">
        <v>198.3</v>
      </c>
      <c r="FB743">
        <v>184.6</v>
      </c>
      <c r="FC743">
        <v>184.9</v>
      </c>
      <c r="FF743">
        <v>264.7</v>
      </c>
      <c r="FG743">
        <v>247.6</v>
      </c>
      <c r="FH743">
        <v>185.2</v>
      </c>
      <c r="FI743">
        <v>245.5</v>
      </c>
      <c r="FJ743">
        <v>278.60000000000002</v>
      </c>
      <c r="FM743">
        <v>297</v>
      </c>
      <c r="FN743">
        <v>228.3</v>
      </c>
    </row>
    <row r="744" spans="1:205" x14ac:dyDescent="0.25">
      <c r="A744" s="1">
        <v>39753</v>
      </c>
      <c r="E744">
        <v>180.9</v>
      </c>
      <c r="F744">
        <v>177.2</v>
      </c>
      <c r="G744">
        <v>181.1</v>
      </c>
      <c r="K744">
        <v>147.19999999999999</v>
      </c>
      <c r="O744">
        <v>170.4</v>
      </c>
      <c r="P744">
        <v>179.8</v>
      </c>
      <c r="Q744">
        <v>211.2</v>
      </c>
      <c r="R744">
        <v>143.4</v>
      </c>
      <c r="S744">
        <v>156.6</v>
      </c>
      <c r="T744">
        <v>159.69999999999999</v>
      </c>
      <c r="U744">
        <v>155.30000000000001</v>
      </c>
      <c r="CC744">
        <v>172.9</v>
      </c>
      <c r="CD744">
        <v>172.8</v>
      </c>
      <c r="CE744">
        <v>170.5</v>
      </c>
      <c r="CN744">
        <v>167.4</v>
      </c>
      <c r="CQ744">
        <v>164.3</v>
      </c>
      <c r="CU744">
        <v>179.5</v>
      </c>
      <c r="CV744">
        <v>180</v>
      </c>
      <c r="CW744">
        <v>178.3</v>
      </c>
      <c r="CX744">
        <v>192.6</v>
      </c>
      <c r="DF744">
        <v>179.7</v>
      </c>
      <c r="DG744">
        <v>171.4</v>
      </c>
      <c r="DI744">
        <v>176.9</v>
      </c>
      <c r="DJ744">
        <v>201</v>
      </c>
      <c r="DK744">
        <v>190.1</v>
      </c>
      <c r="DL744">
        <v>142.30000000000001</v>
      </c>
      <c r="DO744">
        <v>210.6</v>
      </c>
      <c r="DR744">
        <v>169.9</v>
      </c>
      <c r="DS744">
        <v>167.7</v>
      </c>
      <c r="DT744">
        <v>171.5</v>
      </c>
      <c r="DU744">
        <v>199.1</v>
      </c>
      <c r="DV744">
        <v>175.6</v>
      </c>
      <c r="DW744">
        <v>173.3</v>
      </c>
      <c r="DX744">
        <v>174.7</v>
      </c>
      <c r="DY744">
        <v>174.3</v>
      </c>
      <c r="DZ744">
        <v>176.1</v>
      </c>
      <c r="EA744">
        <v>187.3</v>
      </c>
      <c r="EB744">
        <v>147.19999999999999</v>
      </c>
      <c r="EC744">
        <v>207.2</v>
      </c>
      <c r="ED744">
        <v>199.3</v>
      </c>
      <c r="EE744">
        <v>184.5</v>
      </c>
      <c r="EF744">
        <v>196</v>
      </c>
      <c r="EG744">
        <v>206.7</v>
      </c>
      <c r="EH744">
        <v>199.6</v>
      </c>
      <c r="EI744">
        <v>211</v>
      </c>
      <c r="EY744">
        <v>180</v>
      </c>
      <c r="EZ744">
        <v>176.3</v>
      </c>
      <c r="FA744">
        <v>168.4</v>
      </c>
      <c r="FB744">
        <v>180.1</v>
      </c>
      <c r="FC744">
        <v>180.4</v>
      </c>
      <c r="FF744">
        <v>212.8</v>
      </c>
      <c r="FG744">
        <v>198.5</v>
      </c>
      <c r="FH744">
        <v>170.7</v>
      </c>
      <c r="FI744">
        <v>186.8</v>
      </c>
      <c r="FJ744">
        <v>226.9</v>
      </c>
      <c r="FM744">
        <v>287.8</v>
      </c>
      <c r="FN744">
        <v>220.8</v>
      </c>
    </row>
    <row r="745" spans="1:205" x14ac:dyDescent="0.25">
      <c r="A745" s="1">
        <v>39783</v>
      </c>
      <c r="E745">
        <v>178.5</v>
      </c>
      <c r="F745">
        <v>157.1</v>
      </c>
      <c r="G745">
        <v>180.3</v>
      </c>
      <c r="K745">
        <v>133.6</v>
      </c>
      <c r="O745">
        <v>170.8</v>
      </c>
      <c r="P745">
        <v>180.1</v>
      </c>
      <c r="Q745">
        <v>211.2</v>
      </c>
      <c r="R745">
        <v>144</v>
      </c>
      <c r="S745">
        <v>157</v>
      </c>
      <c r="T745">
        <v>159.80000000000001</v>
      </c>
      <c r="U745">
        <v>155.9</v>
      </c>
      <c r="CC745">
        <v>169.7</v>
      </c>
      <c r="CD745">
        <v>172.4</v>
      </c>
      <c r="CE745">
        <v>167</v>
      </c>
      <c r="CN745">
        <v>163.5</v>
      </c>
      <c r="CQ745">
        <v>157.80000000000001</v>
      </c>
      <c r="CU745">
        <v>174.9</v>
      </c>
      <c r="CV745">
        <v>179.2</v>
      </c>
      <c r="CW745">
        <v>172.9</v>
      </c>
      <c r="CX745">
        <v>184</v>
      </c>
      <c r="DF745">
        <v>172.3</v>
      </c>
      <c r="DG745">
        <v>164.1</v>
      </c>
      <c r="DI745">
        <v>172.6</v>
      </c>
      <c r="DJ745">
        <v>185.4</v>
      </c>
      <c r="DK745">
        <v>179</v>
      </c>
      <c r="DL745">
        <v>142</v>
      </c>
      <c r="DO745">
        <v>208.5</v>
      </c>
      <c r="DR745">
        <v>152.9</v>
      </c>
      <c r="DS745">
        <v>156</v>
      </c>
      <c r="DT745">
        <v>152.4</v>
      </c>
      <c r="DU745">
        <v>198.3</v>
      </c>
      <c r="DV745">
        <v>173.7</v>
      </c>
      <c r="DW745">
        <v>172.7</v>
      </c>
      <c r="DX745">
        <v>172.5</v>
      </c>
      <c r="DY745">
        <v>164</v>
      </c>
      <c r="DZ745">
        <v>174.8</v>
      </c>
      <c r="EA745">
        <v>176.7</v>
      </c>
      <c r="EB745">
        <v>137.30000000000001</v>
      </c>
      <c r="EC745">
        <v>197</v>
      </c>
      <c r="ED745">
        <v>173</v>
      </c>
      <c r="EE745">
        <v>159.69999999999999</v>
      </c>
      <c r="EF745">
        <v>195.7</v>
      </c>
      <c r="EG745">
        <v>225</v>
      </c>
      <c r="EH745">
        <v>216.4</v>
      </c>
      <c r="EI745">
        <v>229.7</v>
      </c>
      <c r="EY745">
        <v>172.6</v>
      </c>
      <c r="EZ745">
        <v>169.9</v>
      </c>
      <c r="FA745">
        <v>149.5</v>
      </c>
      <c r="FB745">
        <v>175.7</v>
      </c>
      <c r="FC745">
        <v>176.2</v>
      </c>
      <c r="FF745">
        <v>203</v>
      </c>
      <c r="FG745">
        <v>187</v>
      </c>
      <c r="FH745">
        <v>161.80000000000001</v>
      </c>
      <c r="FI745">
        <v>161.30000000000001</v>
      </c>
      <c r="FJ745">
        <v>223</v>
      </c>
      <c r="FK745">
        <v>100</v>
      </c>
      <c r="FL745">
        <v>100</v>
      </c>
      <c r="FM745">
        <v>275.2</v>
      </c>
      <c r="FN745">
        <v>221.4</v>
      </c>
      <c r="GR745">
        <v>100</v>
      </c>
      <c r="GT745">
        <v>100</v>
      </c>
      <c r="GV745">
        <v>100</v>
      </c>
      <c r="GW745">
        <v>100</v>
      </c>
    </row>
    <row r="746" spans="1:205" x14ac:dyDescent="0.25">
      <c r="A746" s="1">
        <v>39814</v>
      </c>
      <c r="E746">
        <v>177.4</v>
      </c>
      <c r="F746">
        <v>162.19999999999999</v>
      </c>
      <c r="G746">
        <v>179</v>
      </c>
      <c r="K746">
        <v>139.6</v>
      </c>
      <c r="O746">
        <v>170.8</v>
      </c>
      <c r="P746">
        <v>180.3</v>
      </c>
      <c r="Q746">
        <v>212.2</v>
      </c>
      <c r="R746">
        <v>143.69999999999999</v>
      </c>
      <c r="S746">
        <v>156.9</v>
      </c>
      <c r="T746">
        <v>159.6</v>
      </c>
      <c r="U746">
        <v>155.9</v>
      </c>
      <c r="CC746">
        <v>170.8</v>
      </c>
      <c r="CD746">
        <v>172.2</v>
      </c>
      <c r="CE746">
        <v>168.5</v>
      </c>
      <c r="CN746">
        <v>164</v>
      </c>
      <c r="CQ746">
        <v>159.19999999999999</v>
      </c>
      <c r="CU746">
        <v>176.6</v>
      </c>
      <c r="CV746">
        <v>179</v>
      </c>
      <c r="CW746">
        <v>175.4</v>
      </c>
      <c r="CX746">
        <v>188.4</v>
      </c>
      <c r="DF746">
        <v>172.4</v>
      </c>
      <c r="DG746">
        <v>162.9</v>
      </c>
      <c r="DI746">
        <v>168.1</v>
      </c>
      <c r="DJ746">
        <v>186.9</v>
      </c>
      <c r="DK746">
        <v>173.6</v>
      </c>
      <c r="DL746">
        <v>141.69999999999999</v>
      </c>
      <c r="DO746">
        <v>207.3</v>
      </c>
      <c r="DR746">
        <v>157.6</v>
      </c>
      <c r="DS746">
        <v>162.80000000000001</v>
      </c>
      <c r="DT746">
        <v>156</v>
      </c>
      <c r="DU746">
        <v>200.7</v>
      </c>
      <c r="DV746">
        <v>172.9</v>
      </c>
      <c r="DW746">
        <v>171.1</v>
      </c>
      <c r="DX746">
        <v>171.8</v>
      </c>
      <c r="DY746">
        <v>163.69999999999999</v>
      </c>
      <c r="DZ746">
        <v>174</v>
      </c>
      <c r="EA746">
        <v>173.1</v>
      </c>
      <c r="EB746">
        <v>138.1</v>
      </c>
      <c r="EC746">
        <v>190.1</v>
      </c>
      <c r="ED746">
        <v>166.6</v>
      </c>
      <c r="EE746">
        <v>153.80000000000001</v>
      </c>
      <c r="EF746">
        <v>198.1</v>
      </c>
      <c r="EG746">
        <v>216.4</v>
      </c>
      <c r="EH746">
        <v>213.7</v>
      </c>
      <c r="EI746">
        <v>220.8</v>
      </c>
      <c r="EY746">
        <v>172.8</v>
      </c>
      <c r="EZ746">
        <v>166.4</v>
      </c>
      <c r="FA746">
        <v>156.30000000000001</v>
      </c>
      <c r="FB746">
        <v>174.2</v>
      </c>
      <c r="FC746">
        <v>174.8</v>
      </c>
      <c r="FF746">
        <v>195.2</v>
      </c>
      <c r="FG746">
        <v>177.3</v>
      </c>
      <c r="FH746">
        <v>163</v>
      </c>
      <c r="FI746">
        <v>155.6</v>
      </c>
      <c r="FJ746">
        <v>226</v>
      </c>
      <c r="FK746">
        <v>94.6</v>
      </c>
      <c r="FL746">
        <v>100.7</v>
      </c>
      <c r="FM746">
        <v>277.2</v>
      </c>
      <c r="FN746">
        <v>222.5</v>
      </c>
      <c r="GR746">
        <v>97.3</v>
      </c>
      <c r="GT746">
        <v>97.7</v>
      </c>
      <c r="GV746">
        <v>101.1</v>
      </c>
      <c r="GW746">
        <v>100.5</v>
      </c>
    </row>
    <row r="747" spans="1:205" x14ac:dyDescent="0.25">
      <c r="A747" s="1">
        <v>39845</v>
      </c>
      <c r="E747">
        <v>175.1</v>
      </c>
      <c r="F747">
        <v>151.5</v>
      </c>
      <c r="G747">
        <v>177.6</v>
      </c>
      <c r="K747">
        <v>140.30000000000001</v>
      </c>
      <c r="O747">
        <v>170.9</v>
      </c>
      <c r="P747">
        <v>180.5</v>
      </c>
      <c r="Q747">
        <v>212.5</v>
      </c>
      <c r="R747">
        <v>143.80000000000001</v>
      </c>
      <c r="S747">
        <v>156.80000000000001</v>
      </c>
      <c r="T747">
        <v>159.19999999999999</v>
      </c>
      <c r="U747">
        <v>155.9</v>
      </c>
      <c r="CC747">
        <v>170.6</v>
      </c>
      <c r="CD747">
        <v>171.8</v>
      </c>
      <c r="CE747">
        <v>168.8</v>
      </c>
      <c r="CN747">
        <v>163.30000000000001</v>
      </c>
      <c r="CQ747">
        <v>158.30000000000001</v>
      </c>
      <c r="CU747">
        <v>176.4</v>
      </c>
      <c r="CV747">
        <v>178.4</v>
      </c>
      <c r="CW747">
        <v>175.9</v>
      </c>
      <c r="CX747">
        <v>189.1</v>
      </c>
      <c r="DF747">
        <v>170.9</v>
      </c>
      <c r="DG747">
        <v>161.30000000000001</v>
      </c>
      <c r="DI747">
        <v>165.3</v>
      </c>
      <c r="DJ747">
        <v>185.7</v>
      </c>
      <c r="DK747">
        <v>168.8</v>
      </c>
      <c r="DL747">
        <v>141.5</v>
      </c>
      <c r="DO747">
        <v>205.1</v>
      </c>
      <c r="DR747">
        <v>155.6</v>
      </c>
      <c r="DS747">
        <v>161.4</v>
      </c>
      <c r="DT747">
        <v>153.80000000000001</v>
      </c>
      <c r="DU747">
        <v>199.5</v>
      </c>
      <c r="DV747">
        <v>172.3</v>
      </c>
      <c r="DW747">
        <v>169.2</v>
      </c>
      <c r="DX747">
        <v>171.4</v>
      </c>
      <c r="DY747">
        <v>166.5</v>
      </c>
      <c r="DZ747">
        <v>173.3</v>
      </c>
      <c r="EA747">
        <v>163.4</v>
      </c>
      <c r="EB747">
        <v>133.80000000000001</v>
      </c>
      <c r="EC747">
        <v>176.1</v>
      </c>
      <c r="ED747">
        <v>168.9</v>
      </c>
      <c r="EE747">
        <v>156</v>
      </c>
      <c r="EF747">
        <v>198.7</v>
      </c>
      <c r="EG747">
        <v>178</v>
      </c>
      <c r="EH747">
        <v>192.3</v>
      </c>
      <c r="EI747">
        <v>181.2</v>
      </c>
      <c r="EY747">
        <v>171.3</v>
      </c>
      <c r="EZ747">
        <v>165.3</v>
      </c>
      <c r="FA747">
        <v>154.1</v>
      </c>
      <c r="FB747">
        <v>172.8</v>
      </c>
      <c r="FC747">
        <v>173.5</v>
      </c>
      <c r="FF747">
        <v>179.7</v>
      </c>
      <c r="FG747">
        <v>158.1</v>
      </c>
      <c r="FH747">
        <v>159.1</v>
      </c>
      <c r="FI747">
        <v>158.1</v>
      </c>
      <c r="FJ747">
        <v>224.5</v>
      </c>
      <c r="FK747">
        <v>93.2</v>
      </c>
      <c r="FL747">
        <v>100.9</v>
      </c>
      <c r="FM747">
        <v>268.10000000000002</v>
      </c>
      <c r="FN747">
        <v>200.3</v>
      </c>
      <c r="GR747">
        <v>95.8</v>
      </c>
      <c r="GT747">
        <v>94.7</v>
      </c>
      <c r="GV747">
        <v>101.2</v>
      </c>
      <c r="GW747">
        <v>96.1</v>
      </c>
    </row>
    <row r="748" spans="1:205" x14ac:dyDescent="0.25">
      <c r="A748" s="1">
        <v>39873</v>
      </c>
      <c r="E748">
        <v>173.8</v>
      </c>
      <c r="F748">
        <v>152.1</v>
      </c>
      <c r="G748">
        <v>176.1</v>
      </c>
      <c r="K748">
        <v>133.69999999999999</v>
      </c>
      <c r="O748">
        <v>171.2</v>
      </c>
      <c r="P748">
        <v>181.2</v>
      </c>
      <c r="Q748">
        <v>213.7</v>
      </c>
      <c r="R748">
        <v>143.9</v>
      </c>
      <c r="S748">
        <v>156.80000000000001</v>
      </c>
      <c r="T748">
        <v>159.30000000000001</v>
      </c>
      <c r="U748">
        <v>155.80000000000001</v>
      </c>
      <c r="CC748">
        <v>169.1</v>
      </c>
      <c r="CD748">
        <v>171.8</v>
      </c>
      <c r="CE748">
        <v>167.3</v>
      </c>
      <c r="CN748">
        <v>161.80000000000001</v>
      </c>
      <c r="CQ748">
        <v>155.69999999999999</v>
      </c>
      <c r="CU748">
        <v>174.2</v>
      </c>
      <c r="CV748">
        <v>178.3</v>
      </c>
      <c r="CW748">
        <v>173.5</v>
      </c>
      <c r="CX748">
        <v>185.4</v>
      </c>
      <c r="DF748">
        <v>168.3</v>
      </c>
      <c r="DG748">
        <v>159.6</v>
      </c>
      <c r="DI748">
        <v>163.80000000000001</v>
      </c>
      <c r="DJ748">
        <v>182.3</v>
      </c>
      <c r="DK748">
        <v>166.1</v>
      </c>
      <c r="DL748">
        <v>141.30000000000001</v>
      </c>
      <c r="DO748">
        <v>204.4</v>
      </c>
      <c r="DR748">
        <v>147.80000000000001</v>
      </c>
      <c r="DS748">
        <v>155.80000000000001</v>
      </c>
      <c r="DT748">
        <v>145.1</v>
      </c>
      <c r="DU748">
        <v>198.5</v>
      </c>
      <c r="DV748">
        <v>172</v>
      </c>
      <c r="DW748">
        <v>168.8</v>
      </c>
      <c r="DX748">
        <v>171.1</v>
      </c>
      <c r="DY748">
        <v>165.1</v>
      </c>
      <c r="DZ748">
        <v>173.1</v>
      </c>
      <c r="EA748">
        <v>160.1</v>
      </c>
      <c r="EB748">
        <v>131.30000000000001</v>
      </c>
      <c r="EC748">
        <v>172.3</v>
      </c>
      <c r="ED748">
        <v>176.4</v>
      </c>
      <c r="EE748">
        <v>163.19999999999999</v>
      </c>
      <c r="EF748">
        <v>199.9</v>
      </c>
      <c r="EG748">
        <v>157.1</v>
      </c>
      <c r="EH748">
        <v>180.5</v>
      </c>
      <c r="EI748">
        <v>159.5</v>
      </c>
      <c r="EY748">
        <v>168.7</v>
      </c>
      <c r="EZ748">
        <v>163.9</v>
      </c>
      <c r="FA748">
        <v>145.30000000000001</v>
      </c>
      <c r="FB748">
        <v>171.9</v>
      </c>
      <c r="FC748">
        <v>172.7</v>
      </c>
      <c r="FF748">
        <v>175.3</v>
      </c>
      <c r="FG748">
        <v>153.4</v>
      </c>
      <c r="FH748">
        <v>156.30000000000001</v>
      </c>
      <c r="FI748">
        <v>165.6</v>
      </c>
      <c r="FJ748">
        <v>221.3</v>
      </c>
      <c r="FK748">
        <v>91.4</v>
      </c>
      <c r="FL748">
        <v>101.3</v>
      </c>
      <c r="FM748">
        <v>268.39999999999998</v>
      </c>
      <c r="FN748">
        <v>187.6</v>
      </c>
      <c r="FP748">
        <v>100</v>
      </c>
      <c r="FS748">
        <v>100</v>
      </c>
      <c r="FT748">
        <v>100</v>
      </c>
      <c r="FU748">
        <v>100</v>
      </c>
      <c r="FV748">
        <v>100</v>
      </c>
      <c r="FX748">
        <v>100</v>
      </c>
      <c r="FY748">
        <v>100</v>
      </c>
      <c r="GA748">
        <v>100</v>
      </c>
      <c r="GB748">
        <v>100</v>
      </c>
      <c r="GD748">
        <v>100</v>
      </c>
      <c r="GE748">
        <v>100</v>
      </c>
      <c r="GF748">
        <v>100</v>
      </c>
      <c r="GG748">
        <v>100</v>
      </c>
      <c r="GH748">
        <v>100</v>
      </c>
      <c r="GI748">
        <v>100</v>
      </c>
      <c r="GJ748">
        <v>100</v>
      </c>
      <c r="GK748">
        <v>100</v>
      </c>
      <c r="GL748">
        <v>100</v>
      </c>
      <c r="GM748">
        <v>100</v>
      </c>
      <c r="GO748">
        <v>100</v>
      </c>
      <c r="GP748">
        <v>100</v>
      </c>
      <c r="GR748">
        <v>94.9</v>
      </c>
      <c r="GT748">
        <v>91.4</v>
      </c>
      <c r="GV748">
        <v>100.2</v>
      </c>
      <c r="GW748">
        <v>95</v>
      </c>
    </row>
    <row r="749" spans="1:205" x14ac:dyDescent="0.25">
      <c r="A749" s="1">
        <v>39904</v>
      </c>
      <c r="E749">
        <v>176.3</v>
      </c>
      <c r="F749">
        <v>168.3</v>
      </c>
      <c r="G749">
        <v>177</v>
      </c>
      <c r="K749">
        <v>135.6</v>
      </c>
      <c r="O749">
        <v>171.3</v>
      </c>
      <c r="P749">
        <v>181.3</v>
      </c>
      <c r="Q749">
        <v>213.7</v>
      </c>
      <c r="R749">
        <v>144.19999999999999</v>
      </c>
      <c r="S749">
        <v>156.69999999999999</v>
      </c>
      <c r="T749">
        <v>159.30000000000001</v>
      </c>
      <c r="U749">
        <v>155.69999999999999</v>
      </c>
      <c r="CC749">
        <v>170</v>
      </c>
      <c r="CD749">
        <v>172.4</v>
      </c>
      <c r="CE749">
        <v>167.8</v>
      </c>
      <c r="CN749">
        <v>162.30000000000001</v>
      </c>
      <c r="CQ749">
        <v>156.9</v>
      </c>
      <c r="CU749">
        <v>175.5</v>
      </c>
      <c r="CV749">
        <v>179.3</v>
      </c>
      <c r="CW749">
        <v>174.4</v>
      </c>
      <c r="CX749">
        <v>186.6</v>
      </c>
      <c r="DF749">
        <v>168.4</v>
      </c>
      <c r="DG749">
        <v>158.80000000000001</v>
      </c>
      <c r="DI749">
        <v>164.3</v>
      </c>
      <c r="DJ749">
        <v>182.4</v>
      </c>
      <c r="DK749">
        <v>163.19999999999999</v>
      </c>
      <c r="DL749">
        <v>140.80000000000001</v>
      </c>
      <c r="DO749">
        <v>203.1</v>
      </c>
      <c r="DR749">
        <v>150.5</v>
      </c>
      <c r="DS749">
        <v>157.5</v>
      </c>
      <c r="DT749">
        <v>148.30000000000001</v>
      </c>
      <c r="DU749">
        <v>197.7</v>
      </c>
      <c r="DV749">
        <v>172</v>
      </c>
      <c r="DW749">
        <v>168.4</v>
      </c>
      <c r="DX749">
        <v>171.1</v>
      </c>
      <c r="DY749">
        <v>166.2</v>
      </c>
      <c r="DZ749">
        <v>173</v>
      </c>
      <c r="EA749">
        <v>162.4</v>
      </c>
      <c r="EB749">
        <v>136.80000000000001</v>
      </c>
      <c r="EC749">
        <v>171.4</v>
      </c>
      <c r="ED749">
        <v>178.4</v>
      </c>
      <c r="EE749">
        <v>165.2</v>
      </c>
      <c r="EF749">
        <v>200.9</v>
      </c>
      <c r="EG749">
        <v>151.80000000000001</v>
      </c>
      <c r="EH749">
        <v>178.3</v>
      </c>
      <c r="EI749">
        <v>153.9</v>
      </c>
      <c r="EY749">
        <v>168.7</v>
      </c>
      <c r="EZ749">
        <v>164.6</v>
      </c>
      <c r="FA749">
        <v>148.6</v>
      </c>
      <c r="FB749">
        <v>171.2</v>
      </c>
      <c r="FC749">
        <v>171.8</v>
      </c>
      <c r="FF749">
        <v>173.9</v>
      </c>
      <c r="FG749">
        <v>151.69999999999999</v>
      </c>
      <c r="FH749">
        <v>161</v>
      </c>
      <c r="FI749">
        <v>167.4</v>
      </c>
      <c r="FJ749">
        <v>222.1</v>
      </c>
      <c r="FK749">
        <v>91.4</v>
      </c>
      <c r="FL749">
        <v>101.5</v>
      </c>
      <c r="FM749">
        <v>268.8</v>
      </c>
      <c r="FN749">
        <v>188.5</v>
      </c>
      <c r="FP749">
        <v>99.9</v>
      </c>
      <c r="FS749">
        <v>98.1</v>
      </c>
      <c r="FT749">
        <v>99.5</v>
      </c>
      <c r="FU749">
        <v>98.3</v>
      </c>
      <c r="FV749">
        <v>100</v>
      </c>
      <c r="FX749">
        <v>98.7</v>
      </c>
      <c r="FY749">
        <v>100.6</v>
      </c>
      <c r="GA749">
        <v>97.4</v>
      </c>
      <c r="GB749">
        <v>91.9</v>
      </c>
      <c r="GD749">
        <v>103.5</v>
      </c>
      <c r="GE749">
        <v>100.2</v>
      </c>
      <c r="GF749">
        <v>99.6</v>
      </c>
      <c r="GG749">
        <v>100.8</v>
      </c>
      <c r="GH749">
        <v>95.1</v>
      </c>
      <c r="GI749">
        <v>99.3</v>
      </c>
      <c r="GJ749">
        <v>98.9</v>
      </c>
      <c r="GK749">
        <v>103.3</v>
      </c>
      <c r="GL749">
        <v>100</v>
      </c>
      <c r="GM749">
        <v>104.1</v>
      </c>
      <c r="GO749">
        <v>101.9</v>
      </c>
      <c r="GP749">
        <v>100.6</v>
      </c>
      <c r="GR749">
        <v>94.8</v>
      </c>
      <c r="GT749">
        <v>90</v>
      </c>
      <c r="GV749">
        <v>99.9</v>
      </c>
      <c r="GW749">
        <v>95.1</v>
      </c>
    </row>
    <row r="750" spans="1:205" x14ac:dyDescent="0.25">
      <c r="A750" s="1">
        <v>39934</v>
      </c>
      <c r="E750">
        <v>174.2</v>
      </c>
      <c r="F750">
        <v>141</v>
      </c>
      <c r="G750">
        <v>177.8</v>
      </c>
      <c r="K750">
        <v>138.9</v>
      </c>
      <c r="O750">
        <v>171.2</v>
      </c>
      <c r="P750">
        <v>181.4</v>
      </c>
      <c r="Q750">
        <v>213.7</v>
      </c>
      <c r="R750">
        <v>144.30000000000001</v>
      </c>
      <c r="S750">
        <v>156.5</v>
      </c>
      <c r="T750">
        <v>159.19999999999999</v>
      </c>
      <c r="U750">
        <v>155.4</v>
      </c>
      <c r="CC750">
        <v>170.3</v>
      </c>
      <c r="CD750">
        <v>171.8</v>
      </c>
      <c r="CE750">
        <v>168.6</v>
      </c>
      <c r="CN750">
        <v>163.4</v>
      </c>
      <c r="CQ750">
        <v>158.19999999999999</v>
      </c>
      <c r="CU750">
        <v>176.1</v>
      </c>
      <c r="CV750">
        <v>178.6</v>
      </c>
      <c r="CW750">
        <v>175.8</v>
      </c>
      <c r="CX750">
        <v>188.6</v>
      </c>
      <c r="DF750">
        <v>169.4</v>
      </c>
      <c r="DG750">
        <v>159.9</v>
      </c>
      <c r="DI750">
        <v>165.4</v>
      </c>
      <c r="DJ750">
        <v>187.2</v>
      </c>
      <c r="DK750">
        <v>161.6</v>
      </c>
      <c r="DL750">
        <v>140.80000000000001</v>
      </c>
      <c r="DO750">
        <v>202.6</v>
      </c>
      <c r="DR750">
        <v>153.19999999999999</v>
      </c>
      <c r="DS750">
        <v>159.69999999999999</v>
      </c>
      <c r="DT750">
        <v>151.1</v>
      </c>
      <c r="DU750">
        <v>196.2</v>
      </c>
      <c r="DV750">
        <v>172.2</v>
      </c>
      <c r="DW750">
        <v>167.8</v>
      </c>
      <c r="DX750">
        <v>171.5</v>
      </c>
      <c r="DY750">
        <v>173.7</v>
      </c>
      <c r="DZ750">
        <v>172.8</v>
      </c>
      <c r="EA750">
        <v>167.5</v>
      </c>
      <c r="EB750">
        <v>137.19999999999999</v>
      </c>
      <c r="EC750">
        <v>180.5</v>
      </c>
      <c r="ED750">
        <v>196.2</v>
      </c>
      <c r="EE750">
        <v>182.6</v>
      </c>
      <c r="EF750">
        <v>200.9</v>
      </c>
      <c r="EG750">
        <v>147.1</v>
      </c>
      <c r="EH750">
        <v>171.4</v>
      </c>
      <c r="EI750">
        <v>149.30000000000001</v>
      </c>
      <c r="EY750">
        <v>169.5</v>
      </c>
      <c r="EZ750">
        <v>166.8</v>
      </c>
      <c r="FA750">
        <v>154</v>
      </c>
      <c r="FB750">
        <v>171.1</v>
      </c>
      <c r="FC750">
        <v>171.4</v>
      </c>
      <c r="FF750">
        <v>182.8</v>
      </c>
      <c r="FG750">
        <v>159.80000000000001</v>
      </c>
      <c r="FH750">
        <v>163.6</v>
      </c>
      <c r="FI750">
        <v>185.2</v>
      </c>
      <c r="FJ750">
        <v>232.2</v>
      </c>
      <c r="FK750">
        <v>93.2</v>
      </c>
      <c r="FL750">
        <v>102.2</v>
      </c>
      <c r="FM750">
        <v>252.6</v>
      </c>
      <c r="FN750">
        <v>179.9</v>
      </c>
      <c r="FP750">
        <v>98.7</v>
      </c>
      <c r="FS750">
        <v>100.3</v>
      </c>
      <c r="FT750">
        <v>100.5</v>
      </c>
      <c r="FU750">
        <v>89.3</v>
      </c>
      <c r="FV750">
        <v>98</v>
      </c>
      <c r="FX750">
        <v>99.7</v>
      </c>
      <c r="FY750">
        <v>101.3</v>
      </c>
      <c r="GA750">
        <v>98.6</v>
      </c>
      <c r="GB750">
        <v>96</v>
      </c>
      <c r="GD750">
        <v>98.1</v>
      </c>
      <c r="GE750">
        <v>100.2</v>
      </c>
      <c r="GF750">
        <v>99.9</v>
      </c>
      <c r="GG750">
        <v>100.2</v>
      </c>
      <c r="GH750">
        <v>96</v>
      </c>
      <c r="GI750">
        <v>100.5</v>
      </c>
      <c r="GJ750">
        <v>100.8</v>
      </c>
      <c r="GK750">
        <v>106.9</v>
      </c>
      <c r="GL750">
        <v>98.5</v>
      </c>
      <c r="GM750">
        <v>103.6</v>
      </c>
      <c r="GO750">
        <v>101.2</v>
      </c>
      <c r="GP750">
        <v>101.3</v>
      </c>
      <c r="GR750">
        <v>94.7</v>
      </c>
      <c r="GT750">
        <v>90.6</v>
      </c>
      <c r="GV750">
        <v>100.2</v>
      </c>
      <c r="GW750">
        <v>90</v>
      </c>
    </row>
    <row r="751" spans="1:205" x14ac:dyDescent="0.25">
      <c r="A751" s="1">
        <v>39965</v>
      </c>
      <c r="E751">
        <v>175.7</v>
      </c>
      <c r="F751">
        <v>158.80000000000001</v>
      </c>
      <c r="G751">
        <v>177.4</v>
      </c>
      <c r="K751">
        <v>149.9</v>
      </c>
      <c r="O751">
        <v>171.8</v>
      </c>
      <c r="P751">
        <v>182</v>
      </c>
      <c r="Q751">
        <v>214</v>
      </c>
      <c r="R751">
        <v>145.19999999999999</v>
      </c>
      <c r="S751">
        <v>157</v>
      </c>
      <c r="T751">
        <v>159.19999999999999</v>
      </c>
      <c r="U751">
        <v>156</v>
      </c>
      <c r="CC751">
        <v>173.5</v>
      </c>
      <c r="CD751">
        <v>172.6</v>
      </c>
      <c r="CE751">
        <v>172.1</v>
      </c>
      <c r="CN751">
        <v>164.9</v>
      </c>
      <c r="CQ751">
        <v>161.9</v>
      </c>
      <c r="CU751">
        <v>180.3</v>
      </c>
      <c r="CV751">
        <v>179.5</v>
      </c>
      <c r="CW751">
        <v>181</v>
      </c>
      <c r="CX751">
        <v>195.9</v>
      </c>
      <c r="DF751">
        <v>171.7</v>
      </c>
      <c r="DG751">
        <v>160.69999999999999</v>
      </c>
      <c r="DI751">
        <v>164.8</v>
      </c>
      <c r="DJ751">
        <v>189.9</v>
      </c>
      <c r="DK751">
        <v>162.4</v>
      </c>
      <c r="DL751">
        <v>140.69999999999999</v>
      </c>
      <c r="DO751">
        <v>201.8</v>
      </c>
      <c r="DR751">
        <v>162.4</v>
      </c>
      <c r="DS751">
        <v>166.8</v>
      </c>
      <c r="DT751">
        <v>161.1</v>
      </c>
      <c r="DU751">
        <v>195.4</v>
      </c>
      <c r="DV751">
        <v>172.7</v>
      </c>
      <c r="DW751">
        <v>167.4</v>
      </c>
      <c r="DX751">
        <v>172.1</v>
      </c>
      <c r="DY751">
        <v>184</v>
      </c>
      <c r="DZ751">
        <v>172.6</v>
      </c>
      <c r="EA751">
        <v>175</v>
      </c>
      <c r="EB751">
        <v>136.69999999999999</v>
      </c>
      <c r="EC751">
        <v>194.9</v>
      </c>
      <c r="ED751">
        <v>217.3</v>
      </c>
      <c r="EE751">
        <v>203.1</v>
      </c>
      <c r="EF751">
        <v>201.4</v>
      </c>
      <c r="EG751">
        <v>150.5</v>
      </c>
      <c r="EH751">
        <v>173.5</v>
      </c>
      <c r="EI751">
        <v>152.80000000000001</v>
      </c>
      <c r="EY751">
        <v>171.8</v>
      </c>
      <c r="EZ751">
        <v>168.5</v>
      </c>
      <c r="FA751">
        <v>163.1</v>
      </c>
      <c r="FB751">
        <v>171.6</v>
      </c>
      <c r="FC751">
        <v>171.8</v>
      </c>
      <c r="FF751">
        <v>197.6</v>
      </c>
      <c r="FG751">
        <v>175.6</v>
      </c>
      <c r="FH751">
        <v>164.9</v>
      </c>
      <c r="FI751">
        <v>206.3</v>
      </c>
      <c r="FJ751">
        <v>240.5</v>
      </c>
      <c r="FK751">
        <v>94.7</v>
      </c>
      <c r="FL751">
        <v>102.5</v>
      </c>
      <c r="FM751">
        <v>259.2</v>
      </c>
      <c r="FN751">
        <v>183</v>
      </c>
      <c r="FP751">
        <v>98.3</v>
      </c>
      <c r="FS751">
        <v>94.3</v>
      </c>
      <c r="FT751">
        <v>99.8</v>
      </c>
      <c r="FU751">
        <v>97.2</v>
      </c>
      <c r="FV751">
        <v>97.7</v>
      </c>
      <c r="FW751">
        <v>100</v>
      </c>
      <c r="FX751">
        <v>100.1</v>
      </c>
      <c r="FY751">
        <v>101</v>
      </c>
      <c r="FZ751">
        <v>100</v>
      </c>
      <c r="GA751">
        <v>93</v>
      </c>
      <c r="GB751">
        <v>95.3</v>
      </c>
      <c r="GC751">
        <v>100</v>
      </c>
      <c r="GD751">
        <v>99</v>
      </c>
      <c r="GE751">
        <v>100.8</v>
      </c>
      <c r="GF751">
        <v>100.1</v>
      </c>
      <c r="GG751">
        <v>99.4</v>
      </c>
      <c r="GH751">
        <v>95.5</v>
      </c>
      <c r="GI751">
        <v>99.3</v>
      </c>
      <c r="GJ751">
        <v>102.5</v>
      </c>
      <c r="GK751">
        <v>105.5</v>
      </c>
      <c r="GL751">
        <v>100.3</v>
      </c>
      <c r="GM751">
        <v>103.6</v>
      </c>
      <c r="GN751">
        <v>100</v>
      </c>
      <c r="GO751">
        <v>105.4</v>
      </c>
      <c r="GP751">
        <v>100.2</v>
      </c>
      <c r="GR751">
        <v>95.4</v>
      </c>
      <c r="GS751">
        <v>100</v>
      </c>
      <c r="GT751">
        <v>88.8</v>
      </c>
      <c r="GU751">
        <v>100</v>
      </c>
      <c r="GV751">
        <v>100</v>
      </c>
      <c r="GW751">
        <v>92.1</v>
      </c>
    </row>
    <row r="752" spans="1:205" x14ac:dyDescent="0.25">
      <c r="A752" s="1">
        <v>39995</v>
      </c>
      <c r="E752">
        <v>173.8</v>
      </c>
      <c r="F752">
        <v>147.19999999999999</v>
      </c>
      <c r="G752">
        <v>176.7</v>
      </c>
      <c r="K752">
        <v>144.19999999999999</v>
      </c>
      <c r="O752">
        <v>171.4</v>
      </c>
      <c r="P752">
        <v>181.7</v>
      </c>
      <c r="Q752">
        <v>214.5</v>
      </c>
      <c r="R752">
        <v>144.30000000000001</v>
      </c>
      <c r="S752">
        <v>156.5</v>
      </c>
      <c r="T752">
        <v>159</v>
      </c>
      <c r="U752">
        <v>155.5</v>
      </c>
      <c r="CC752">
        <v>171.5</v>
      </c>
      <c r="CD752">
        <v>171.9</v>
      </c>
      <c r="CE752">
        <v>170.2</v>
      </c>
      <c r="CN752">
        <v>164.1</v>
      </c>
      <c r="CQ752">
        <v>160.5</v>
      </c>
      <c r="CU752">
        <v>177.7</v>
      </c>
      <c r="CV752">
        <v>178.7</v>
      </c>
      <c r="CW752">
        <v>178.1</v>
      </c>
      <c r="CX752">
        <v>192.1</v>
      </c>
      <c r="DF752">
        <v>171.1</v>
      </c>
      <c r="DG752">
        <v>161.4</v>
      </c>
      <c r="DI752">
        <v>163.1</v>
      </c>
      <c r="DJ752">
        <v>191.8</v>
      </c>
      <c r="DK752">
        <v>164.1</v>
      </c>
      <c r="DL752">
        <v>140.6</v>
      </c>
      <c r="DO752">
        <v>201.6</v>
      </c>
      <c r="DR752">
        <v>159</v>
      </c>
      <c r="DS752">
        <v>163.4</v>
      </c>
      <c r="DT752">
        <v>157.69999999999999</v>
      </c>
      <c r="DU752">
        <v>194.2</v>
      </c>
      <c r="DV752">
        <v>172.1</v>
      </c>
      <c r="DW752">
        <v>167.1</v>
      </c>
      <c r="DX752">
        <v>171.5</v>
      </c>
      <c r="DY752">
        <v>178.2</v>
      </c>
      <c r="DZ752">
        <v>172.5</v>
      </c>
      <c r="EA752">
        <v>168</v>
      </c>
      <c r="EB752">
        <v>130.1</v>
      </c>
      <c r="EC752">
        <v>188.2</v>
      </c>
      <c r="ED752">
        <v>199.9</v>
      </c>
      <c r="EE752">
        <v>186.1</v>
      </c>
      <c r="EF752">
        <v>201</v>
      </c>
      <c r="EG752">
        <v>159.9</v>
      </c>
      <c r="EH752">
        <v>181</v>
      </c>
      <c r="EI752">
        <v>162.4</v>
      </c>
      <c r="EY752">
        <v>171.5</v>
      </c>
      <c r="EZ752">
        <v>166.2</v>
      </c>
      <c r="FA752">
        <v>160.30000000000001</v>
      </c>
      <c r="FB752">
        <v>171.7</v>
      </c>
      <c r="FC752">
        <v>172.2</v>
      </c>
      <c r="FF752">
        <v>191.9</v>
      </c>
      <c r="FG752">
        <v>165</v>
      </c>
      <c r="FH752">
        <v>160.80000000000001</v>
      </c>
      <c r="FI752">
        <v>188.7</v>
      </c>
      <c r="FJ752">
        <v>246.6</v>
      </c>
      <c r="FK752">
        <v>99</v>
      </c>
      <c r="FL752">
        <v>102.5</v>
      </c>
      <c r="FM752">
        <v>263</v>
      </c>
      <c r="FN752">
        <v>194.4</v>
      </c>
      <c r="FP752">
        <v>98.7</v>
      </c>
      <c r="FS752">
        <v>101.6</v>
      </c>
      <c r="FT752">
        <v>103.7</v>
      </c>
      <c r="FU752">
        <v>90.5</v>
      </c>
      <c r="FV752">
        <v>97.5</v>
      </c>
      <c r="FW752">
        <v>103.3</v>
      </c>
      <c r="FX752">
        <v>98.4</v>
      </c>
      <c r="FY752">
        <v>102.8</v>
      </c>
      <c r="FZ752">
        <v>96.8</v>
      </c>
      <c r="GA752">
        <v>93.3</v>
      </c>
      <c r="GB752">
        <v>89</v>
      </c>
      <c r="GC752">
        <v>101</v>
      </c>
      <c r="GD752">
        <v>100.8</v>
      </c>
      <c r="GE752">
        <v>100.1</v>
      </c>
      <c r="GF752">
        <v>99.7</v>
      </c>
      <c r="GG752">
        <v>105</v>
      </c>
      <c r="GH752">
        <v>97.8</v>
      </c>
      <c r="GI752">
        <v>98.3</v>
      </c>
      <c r="GJ752">
        <v>101.9</v>
      </c>
      <c r="GK752">
        <v>106.3</v>
      </c>
      <c r="GL752">
        <v>98.8</v>
      </c>
      <c r="GM752">
        <v>103.7</v>
      </c>
      <c r="GN752">
        <v>125.3</v>
      </c>
      <c r="GO752">
        <v>109.4</v>
      </c>
      <c r="GP752">
        <v>99.4</v>
      </c>
      <c r="GR752">
        <v>95.8</v>
      </c>
      <c r="GS752">
        <v>100.5</v>
      </c>
      <c r="GT752">
        <v>89.2</v>
      </c>
      <c r="GU752">
        <v>100.3</v>
      </c>
      <c r="GV752">
        <v>99.6</v>
      </c>
      <c r="GW752">
        <v>94.1</v>
      </c>
    </row>
    <row r="753" spans="1:205" x14ac:dyDescent="0.25">
      <c r="A753" s="1">
        <v>40026</v>
      </c>
      <c r="E753">
        <v>173.9</v>
      </c>
      <c r="F753">
        <v>149</v>
      </c>
      <c r="G753">
        <v>176.6</v>
      </c>
      <c r="K753">
        <v>153.30000000000001</v>
      </c>
      <c r="O753">
        <v>171.8</v>
      </c>
      <c r="P753">
        <v>182.1</v>
      </c>
      <c r="Q753">
        <v>214.7</v>
      </c>
      <c r="R753">
        <v>144.69999999999999</v>
      </c>
      <c r="S753">
        <v>156.9</v>
      </c>
      <c r="T753">
        <v>159.30000000000001</v>
      </c>
      <c r="U753">
        <v>156</v>
      </c>
      <c r="CC753">
        <v>173.9</v>
      </c>
      <c r="CD753">
        <v>172.2</v>
      </c>
      <c r="CE753">
        <v>173.1</v>
      </c>
      <c r="CN753">
        <v>166.3</v>
      </c>
      <c r="CQ753">
        <v>163.80000000000001</v>
      </c>
      <c r="CU753">
        <v>181</v>
      </c>
      <c r="CV753">
        <v>178.9</v>
      </c>
      <c r="CW753">
        <v>182.4</v>
      </c>
      <c r="CX753">
        <v>198.3</v>
      </c>
      <c r="DF753">
        <v>173.8</v>
      </c>
      <c r="DG753">
        <v>163.69999999999999</v>
      </c>
      <c r="DI753">
        <v>163.30000000000001</v>
      </c>
      <c r="DJ753">
        <v>196.5</v>
      </c>
      <c r="DK753">
        <v>168.7</v>
      </c>
      <c r="DL753">
        <v>140.69999999999999</v>
      </c>
      <c r="DO753">
        <v>201.2</v>
      </c>
      <c r="DR753">
        <v>167.9</v>
      </c>
      <c r="DS753">
        <v>169.1</v>
      </c>
      <c r="DT753">
        <v>167.8</v>
      </c>
      <c r="DU753">
        <v>193.4</v>
      </c>
      <c r="DV753">
        <v>171.8</v>
      </c>
      <c r="DW753">
        <v>166.9</v>
      </c>
      <c r="DX753">
        <v>171.2</v>
      </c>
      <c r="DY753">
        <v>174.3</v>
      </c>
      <c r="DZ753">
        <v>172.4</v>
      </c>
      <c r="EA753">
        <v>176.1</v>
      </c>
      <c r="EB753">
        <v>130.1</v>
      </c>
      <c r="EC753">
        <v>203.4</v>
      </c>
      <c r="ED753">
        <v>227.1</v>
      </c>
      <c r="EE753">
        <v>212.7</v>
      </c>
      <c r="EF753">
        <v>200.4</v>
      </c>
      <c r="EG753">
        <v>156.4</v>
      </c>
      <c r="EH753">
        <v>177.5</v>
      </c>
      <c r="EI753">
        <v>158.9</v>
      </c>
      <c r="EY753">
        <v>174.5</v>
      </c>
      <c r="EZ753">
        <v>165.6</v>
      </c>
      <c r="FA753">
        <v>170.3</v>
      </c>
      <c r="FB753">
        <v>172.5</v>
      </c>
      <c r="FC753">
        <v>173.2</v>
      </c>
      <c r="FF753">
        <v>207.4</v>
      </c>
      <c r="FG753">
        <v>178.6</v>
      </c>
      <c r="FH753">
        <v>164.5</v>
      </c>
      <c r="FI753">
        <v>216.1</v>
      </c>
      <c r="FJ753">
        <v>263.8</v>
      </c>
      <c r="FK753">
        <v>101.9</v>
      </c>
      <c r="FL753">
        <v>103.2</v>
      </c>
      <c r="FM753">
        <v>270.2</v>
      </c>
      <c r="FN753">
        <v>202.7</v>
      </c>
      <c r="FP753">
        <v>98.3</v>
      </c>
      <c r="FS753">
        <v>97.1</v>
      </c>
      <c r="FT753">
        <v>103.7</v>
      </c>
      <c r="FU753">
        <v>88.8</v>
      </c>
      <c r="FV753">
        <v>96</v>
      </c>
      <c r="FW753">
        <v>102.9</v>
      </c>
      <c r="FX753">
        <v>98.4</v>
      </c>
      <c r="FY753">
        <v>102.2</v>
      </c>
      <c r="FZ753">
        <v>97.8</v>
      </c>
      <c r="GA753">
        <v>88.2</v>
      </c>
      <c r="GB753">
        <v>96</v>
      </c>
      <c r="GC753">
        <v>107.8</v>
      </c>
      <c r="GD753">
        <v>109.7</v>
      </c>
      <c r="GE753">
        <v>101.7</v>
      </c>
      <c r="GF753">
        <v>100.8</v>
      </c>
      <c r="GG753">
        <v>105.4</v>
      </c>
      <c r="GH753">
        <v>97.9</v>
      </c>
      <c r="GI753">
        <v>98.2</v>
      </c>
      <c r="GJ753">
        <v>99.1</v>
      </c>
      <c r="GK753">
        <v>99.6</v>
      </c>
      <c r="GL753">
        <v>99.3</v>
      </c>
      <c r="GM753">
        <v>102.7</v>
      </c>
      <c r="GN753">
        <v>86.6</v>
      </c>
      <c r="GO753">
        <v>100.8</v>
      </c>
      <c r="GP753">
        <v>99.5</v>
      </c>
      <c r="GR753">
        <v>97.4</v>
      </c>
      <c r="GS753">
        <v>100.4</v>
      </c>
      <c r="GT753">
        <v>89.2</v>
      </c>
      <c r="GU753">
        <v>101.2</v>
      </c>
      <c r="GV753">
        <v>99.8</v>
      </c>
      <c r="GW753">
        <v>96.7</v>
      </c>
    </row>
    <row r="754" spans="1:205" x14ac:dyDescent="0.25">
      <c r="A754" s="1">
        <v>40057</v>
      </c>
      <c r="E754">
        <v>173.7</v>
      </c>
      <c r="F754">
        <v>146.5</v>
      </c>
      <c r="G754">
        <v>176.6</v>
      </c>
      <c r="K754">
        <v>152.30000000000001</v>
      </c>
      <c r="O754">
        <v>171.6</v>
      </c>
      <c r="P754">
        <v>182</v>
      </c>
      <c r="Q754">
        <v>215.1</v>
      </c>
      <c r="R754">
        <v>144.19999999999999</v>
      </c>
      <c r="S754">
        <v>156.69999999999999</v>
      </c>
      <c r="T754">
        <v>159.19999999999999</v>
      </c>
      <c r="U754">
        <v>155.69999999999999</v>
      </c>
      <c r="CC754">
        <v>173.5</v>
      </c>
      <c r="CD754">
        <v>172</v>
      </c>
      <c r="CE754">
        <v>172.7</v>
      </c>
      <c r="CN754">
        <v>165.9</v>
      </c>
      <c r="CQ754">
        <v>163.6</v>
      </c>
      <c r="CU754">
        <v>180.5</v>
      </c>
      <c r="CV754">
        <v>178.8</v>
      </c>
      <c r="CW754">
        <v>181.9</v>
      </c>
      <c r="CX754">
        <v>197.8</v>
      </c>
      <c r="DF754">
        <v>174.3</v>
      </c>
      <c r="DG754">
        <v>164.8</v>
      </c>
      <c r="DI754">
        <v>163.4</v>
      </c>
      <c r="DJ754">
        <v>197.2</v>
      </c>
      <c r="DK754">
        <v>172.9</v>
      </c>
      <c r="DL754">
        <v>140.80000000000001</v>
      </c>
      <c r="DO754">
        <v>201.9</v>
      </c>
      <c r="DR754">
        <v>167.2</v>
      </c>
      <c r="DS754">
        <v>168.5</v>
      </c>
      <c r="DT754">
        <v>167.2</v>
      </c>
      <c r="DU754">
        <v>193.6</v>
      </c>
      <c r="DV754">
        <v>171.9</v>
      </c>
      <c r="DW754">
        <v>167.4</v>
      </c>
      <c r="DX754">
        <v>171.2</v>
      </c>
      <c r="DY754">
        <v>172.2</v>
      </c>
      <c r="DZ754">
        <v>172.7</v>
      </c>
      <c r="EA754">
        <v>174.1</v>
      </c>
      <c r="EB754">
        <v>127.8</v>
      </c>
      <c r="EC754">
        <v>201.8</v>
      </c>
      <c r="ED754">
        <v>236.7</v>
      </c>
      <c r="EE754">
        <v>222</v>
      </c>
      <c r="EF754">
        <v>201.4</v>
      </c>
      <c r="EG754">
        <v>138.30000000000001</v>
      </c>
      <c r="EH754">
        <v>166.7</v>
      </c>
      <c r="EI754">
        <v>140.1</v>
      </c>
      <c r="EY754">
        <v>175</v>
      </c>
      <c r="EZ754">
        <v>165.1</v>
      </c>
      <c r="FA754">
        <v>169.3</v>
      </c>
      <c r="FB754">
        <v>173.4</v>
      </c>
      <c r="FC754">
        <v>174.2</v>
      </c>
      <c r="FF754">
        <v>205.3</v>
      </c>
      <c r="FG754">
        <v>174.1</v>
      </c>
      <c r="FH754">
        <v>163.69999999999999</v>
      </c>
      <c r="FI754">
        <v>225.3</v>
      </c>
      <c r="FJ754">
        <v>268.8</v>
      </c>
      <c r="FK754">
        <v>102.9</v>
      </c>
      <c r="FL754">
        <v>103.4</v>
      </c>
      <c r="FM754">
        <v>262.39999999999998</v>
      </c>
      <c r="FN754">
        <v>189.5</v>
      </c>
      <c r="FP754">
        <v>97.3</v>
      </c>
      <c r="FS754">
        <v>97.2</v>
      </c>
      <c r="FT754">
        <v>102.4</v>
      </c>
      <c r="FU754">
        <v>98</v>
      </c>
      <c r="FV754">
        <v>100.2</v>
      </c>
      <c r="FW754">
        <v>101.7</v>
      </c>
      <c r="FX754">
        <v>96.7</v>
      </c>
      <c r="FY754">
        <v>102.6</v>
      </c>
      <c r="FZ754">
        <v>101.5</v>
      </c>
      <c r="GA754">
        <v>87.3</v>
      </c>
      <c r="GB754">
        <v>92.1</v>
      </c>
      <c r="GC754">
        <v>108.3</v>
      </c>
      <c r="GD754">
        <v>110.2</v>
      </c>
      <c r="GE754">
        <v>102.2</v>
      </c>
      <c r="GF754">
        <v>99.9</v>
      </c>
      <c r="GG754">
        <v>107.2</v>
      </c>
      <c r="GH754">
        <v>97.2</v>
      </c>
      <c r="GI754">
        <v>98</v>
      </c>
      <c r="GJ754">
        <v>101.8</v>
      </c>
      <c r="GK754">
        <v>100.2</v>
      </c>
      <c r="GL754">
        <v>98.2</v>
      </c>
      <c r="GM754">
        <v>108.8</v>
      </c>
      <c r="GN754">
        <v>98</v>
      </c>
      <c r="GO754">
        <v>108.9</v>
      </c>
      <c r="GP754">
        <v>99.9</v>
      </c>
      <c r="GR754">
        <v>97.5</v>
      </c>
      <c r="GS754">
        <v>100.6</v>
      </c>
      <c r="GT754">
        <v>89.4</v>
      </c>
      <c r="GU754">
        <v>101.1</v>
      </c>
      <c r="GV754">
        <v>99.6</v>
      </c>
      <c r="GW754">
        <v>93.5</v>
      </c>
    </row>
    <row r="755" spans="1:205" x14ac:dyDescent="0.25">
      <c r="A755" s="1">
        <v>40087</v>
      </c>
      <c r="E755">
        <v>175.9</v>
      </c>
      <c r="F755">
        <v>167.8</v>
      </c>
      <c r="G755">
        <v>176.7</v>
      </c>
      <c r="K755">
        <v>154.1</v>
      </c>
      <c r="O755">
        <v>171.5</v>
      </c>
      <c r="P755">
        <v>181.9</v>
      </c>
      <c r="Q755">
        <v>215.2</v>
      </c>
      <c r="R755">
        <v>143.9</v>
      </c>
      <c r="S755">
        <v>156.5</v>
      </c>
      <c r="T755">
        <v>159</v>
      </c>
      <c r="U755">
        <v>155.6</v>
      </c>
      <c r="CC755">
        <v>174.3</v>
      </c>
      <c r="CD755">
        <v>172.5</v>
      </c>
      <c r="CE755">
        <v>173.1</v>
      </c>
      <c r="CN755">
        <v>166.9</v>
      </c>
      <c r="CQ755">
        <v>164.3</v>
      </c>
      <c r="CU755">
        <v>181.7</v>
      </c>
      <c r="CV755">
        <v>179.5</v>
      </c>
      <c r="CW755">
        <v>182.6</v>
      </c>
      <c r="CX755">
        <v>199.1</v>
      </c>
      <c r="DF755">
        <v>175</v>
      </c>
      <c r="DG755">
        <v>165.2</v>
      </c>
      <c r="DI755">
        <v>164.3</v>
      </c>
      <c r="DJ755">
        <v>196.8</v>
      </c>
      <c r="DK755">
        <v>174.4</v>
      </c>
      <c r="DL755">
        <v>141.1</v>
      </c>
      <c r="DO755">
        <v>202.1</v>
      </c>
      <c r="DR755">
        <v>170</v>
      </c>
      <c r="DS755">
        <v>170.8</v>
      </c>
      <c r="DT755">
        <v>170.1</v>
      </c>
      <c r="DU755">
        <v>193.3</v>
      </c>
      <c r="DV755">
        <v>171.7</v>
      </c>
      <c r="DW755">
        <v>167.2</v>
      </c>
      <c r="DX755">
        <v>171</v>
      </c>
      <c r="DY755">
        <v>167.1</v>
      </c>
      <c r="DZ755">
        <v>172.9</v>
      </c>
      <c r="EA755">
        <v>186.9</v>
      </c>
      <c r="EB755">
        <v>134.30000000000001</v>
      </c>
      <c r="EC755">
        <v>219.4</v>
      </c>
      <c r="ED755">
        <v>249.5</v>
      </c>
      <c r="EE755">
        <v>234.6</v>
      </c>
      <c r="EF755">
        <v>200.2</v>
      </c>
      <c r="EG755">
        <v>162</v>
      </c>
      <c r="EH755">
        <v>182.5</v>
      </c>
      <c r="EI755">
        <v>164.6</v>
      </c>
      <c r="EY755">
        <v>175.8</v>
      </c>
      <c r="EZ755">
        <v>164.6</v>
      </c>
      <c r="FA755">
        <v>171.9</v>
      </c>
      <c r="FB755">
        <v>173.6</v>
      </c>
      <c r="FC755">
        <v>174.5</v>
      </c>
      <c r="FF755">
        <v>223.5</v>
      </c>
      <c r="FG755">
        <v>196.2</v>
      </c>
      <c r="FH755">
        <v>170.1</v>
      </c>
      <c r="FI755">
        <v>238.2</v>
      </c>
      <c r="FJ755">
        <v>273.8</v>
      </c>
      <c r="FK755">
        <v>109.5</v>
      </c>
      <c r="FL755">
        <v>103.8</v>
      </c>
      <c r="FM755">
        <v>270.2</v>
      </c>
      <c r="FN755">
        <v>190.8</v>
      </c>
      <c r="FP755">
        <v>96.4</v>
      </c>
      <c r="FS755">
        <v>99.5</v>
      </c>
      <c r="FT755">
        <v>102.4</v>
      </c>
      <c r="FU755">
        <v>99.5</v>
      </c>
      <c r="FV755">
        <v>100.2</v>
      </c>
      <c r="FW755">
        <v>105.9</v>
      </c>
      <c r="FX755">
        <v>96.4</v>
      </c>
      <c r="FY755">
        <v>102.9</v>
      </c>
      <c r="FZ755">
        <v>104.9</v>
      </c>
      <c r="GA755">
        <v>86.4</v>
      </c>
      <c r="GB755">
        <v>96.7</v>
      </c>
      <c r="GC755">
        <v>104.6</v>
      </c>
      <c r="GD755">
        <v>105.1</v>
      </c>
      <c r="GE755">
        <v>101.9</v>
      </c>
      <c r="GF755">
        <v>99</v>
      </c>
      <c r="GG755">
        <v>109.1</v>
      </c>
      <c r="GH755">
        <v>95.2</v>
      </c>
      <c r="GI755">
        <v>95.1</v>
      </c>
      <c r="GJ755">
        <v>102</v>
      </c>
      <c r="GK755">
        <v>100.2</v>
      </c>
      <c r="GL755">
        <v>95</v>
      </c>
      <c r="GM755">
        <v>107.9</v>
      </c>
      <c r="GN755">
        <v>73</v>
      </c>
      <c r="GO755">
        <v>107.2</v>
      </c>
      <c r="GP755">
        <v>100.3</v>
      </c>
      <c r="GR755">
        <v>97.7</v>
      </c>
      <c r="GS755">
        <v>100.3</v>
      </c>
      <c r="GT755">
        <v>89.9</v>
      </c>
      <c r="GU755">
        <v>101.6</v>
      </c>
      <c r="GV755">
        <v>99.6</v>
      </c>
      <c r="GW755">
        <v>95.8</v>
      </c>
    </row>
    <row r="756" spans="1:205" x14ac:dyDescent="0.25">
      <c r="A756" s="1">
        <v>40118</v>
      </c>
      <c r="B756">
        <v>100.2</v>
      </c>
      <c r="C756">
        <v>100.5</v>
      </c>
      <c r="D756">
        <v>100.3</v>
      </c>
      <c r="E756">
        <v>176.9</v>
      </c>
      <c r="F756">
        <v>170.7</v>
      </c>
      <c r="G756">
        <v>177.4</v>
      </c>
      <c r="H756">
        <v>100.1</v>
      </c>
      <c r="I756">
        <v>101.7</v>
      </c>
      <c r="J756">
        <v>102.8</v>
      </c>
      <c r="K756">
        <v>161.5</v>
      </c>
      <c r="L756">
        <v>102.2</v>
      </c>
      <c r="M756">
        <v>100.9</v>
      </c>
      <c r="N756">
        <v>99.9</v>
      </c>
      <c r="O756">
        <v>172.1</v>
      </c>
      <c r="P756">
        <v>182.6</v>
      </c>
      <c r="Q756">
        <v>216.2</v>
      </c>
      <c r="R756">
        <v>144.5</v>
      </c>
      <c r="S756">
        <v>156.9</v>
      </c>
      <c r="T756">
        <v>159.19999999999999</v>
      </c>
      <c r="U756">
        <v>156</v>
      </c>
      <c r="V756">
        <v>100.3</v>
      </c>
      <c r="W756">
        <v>100.4</v>
      </c>
      <c r="X756">
        <v>100</v>
      </c>
      <c r="Y756">
        <v>100.1</v>
      </c>
      <c r="Z756">
        <v>100.1</v>
      </c>
      <c r="AA756">
        <v>100.1</v>
      </c>
      <c r="AB756">
        <v>100.1</v>
      </c>
      <c r="AC756">
        <v>100.1</v>
      </c>
      <c r="AD756">
        <v>100</v>
      </c>
      <c r="AE756">
        <v>100</v>
      </c>
      <c r="AF756">
        <v>100</v>
      </c>
      <c r="AG756">
        <v>100</v>
      </c>
      <c r="AH756">
        <v>100</v>
      </c>
      <c r="AI756">
        <v>100.6</v>
      </c>
      <c r="AJ756">
        <v>101.5</v>
      </c>
      <c r="AK756">
        <v>101.5</v>
      </c>
      <c r="AL756">
        <v>101.5</v>
      </c>
      <c r="AM756">
        <v>101.5</v>
      </c>
      <c r="AN756">
        <v>100.3</v>
      </c>
      <c r="AO756">
        <v>100.2</v>
      </c>
      <c r="AP756">
        <v>100.2</v>
      </c>
      <c r="AQ756">
        <v>100.2</v>
      </c>
      <c r="AR756">
        <v>100.3</v>
      </c>
      <c r="AS756">
        <v>100.5</v>
      </c>
      <c r="AT756">
        <v>100.1</v>
      </c>
      <c r="AU756">
        <v>100</v>
      </c>
      <c r="AV756">
        <v>100.1</v>
      </c>
      <c r="AW756">
        <v>100</v>
      </c>
      <c r="AX756">
        <v>100.1</v>
      </c>
      <c r="AY756">
        <v>100.1</v>
      </c>
      <c r="AZ756">
        <v>100.1</v>
      </c>
      <c r="BA756">
        <v>100.1</v>
      </c>
      <c r="BB756">
        <v>100</v>
      </c>
      <c r="BC756">
        <v>100</v>
      </c>
      <c r="BD756">
        <v>100</v>
      </c>
      <c r="CC756">
        <v>176.6</v>
      </c>
      <c r="CD756">
        <v>173.1</v>
      </c>
      <c r="CE756">
        <v>175.7</v>
      </c>
      <c r="CN756">
        <v>167.8</v>
      </c>
      <c r="CQ756">
        <v>167.1</v>
      </c>
      <c r="CU756">
        <v>184.7</v>
      </c>
      <c r="CV756">
        <v>180.4</v>
      </c>
      <c r="CW756">
        <v>186.4</v>
      </c>
      <c r="CX756">
        <v>204.5</v>
      </c>
      <c r="DF756">
        <v>176.9</v>
      </c>
      <c r="DG756">
        <v>166.3</v>
      </c>
      <c r="DH756">
        <v>100.1</v>
      </c>
      <c r="DI756">
        <v>166.4</v>
      </c>
      <c r="DJ756">
        <v>200</v>
      </c>
      <c r="DK756">
        <v>174.8</v>
      </c>
      <c r="DL756">
        <v>141.1</v>
      </c>
      <c r="DM756">
        <v>100</v>
      </c>
      <c r="DN756">
        <v>100</v>
      </c>
      <c r="DO756">
        <v>202</v>
      </c>
      <c r="DP756">
        <v>100.2</v>
      </c>
      <c r="DQ756">
        <v>100.1</v>
      </c>
      <c r="DR756">
        <v>176.3</v>
      </c>
      <c r="DS756">
        <v>176.1</v>
      </c>
      <c r="DT756">
        <v>176.8</v>
      </c>
      <c r="DU756">
        <v>193.2</v>
      </c>
      <c r="DV756">
        <v>172.1</v>
      </c>
      <c r="DW756">
        <v>167.5</v>
      </c>
      <c r="DX756">
        <v>171.4</v>
      </c>
      <c r="DY756">
        <v>167.8</v>
      </c>
      <c r="DZ756">
        <v>173.2</v>
      </c>
      <c r="EA756">
        <v>195.3</v>
      </c>
      <c r="EB756">
        <v>136.69999999999999</v>
      </c>
      <c r="EC756">
        <v>233</v>
      </c>
      <c r="ED756">
        <v>257.3</v>
      </c>
      <c r="EE756">
        <v>242.2</v>
      </c>
      <c r="EF756">
        <v>200.9</v>
      </c>
      <c r="EG756">
        <v>183.3</v>
      </c>
      <c r="EH756">
        <v>196.8</v>
      </c>
      <c r="EI756">
        <v>186.5</v>
      </c>
      <c r="EJ756">
        <v>100.1</v>
      </c>
      <c r="EK756">
        <v>100.2</v>
      </c>
      <c r="EN756">
        <v>100.7</v>
      </c>
      <c r="EO756">
        <v>101.5</v>
      </c>
      <c r="EP756">
        <v>101.5</v>
      </c>
      <c r="EQ756">
        <v>101.5</v>
      </c>
      <c r="ER756">
        <v>100.6</v>
      </c>
      <c r="EU756">
        <v>100</v>
      </c>
      <c r="EV756">
        <v>100</v>
      </c>
      <c r="EW756">
        <v>100</v>
      </c>
      <c r="EX756">
        <v>100.2</v>
      </c>
      <c r="EY756">
        <v>177.7</v>
      </c>
      <c r="EZ756">
        <v>166</v>
      </c>
      <c r="FA756">
        <v>178.8</v>
      </c>
      <c r="FB756">
        <v>174.1</v>
      </c>
      <c r="FC756">
        <v>174.9</v>
      </c>
      <c r="FF756">
        <v>238.2</v>
      </c>
      <c r="FG756">
        <v>214.4</v>
      </c>
      <c r="FH756">
        <v>172.2</v>
      </c>
      <c r="FI756">
        <v>245.8</v>
      </c>
      <c r="FJ756">
        <v>274.39999999999998</v>
      </c>
      <c r="FK756">
        <v>109.1</v>
      </c>
      <c r="FL756">
        <v>104.1</v>
      </c>
      <c r="FM756">
        <v>275.7</v>
      </c>
      <c r="FN756">
        <v>201.2</v>
      </c>
      <c r="FO756">
        <v>100</v>
      </c>
      <c r="FP756">
        <v>97.3</v>
      </c>
      <c r="FS756">
        <v>89.7</v>
      </c>
      <c r="FT756">
        <v>102</v>
      </c>
      <c r="FU756">
        <v>99</v>
      </c>
      <c r="FV756">
        <v>100.1</v>
      </c>
      <c r="FW756">
        <v>104.2</v>
      </c>
      <c r="FX756">
        <v>98.1</v>
      </c>
      <c r="FY756">
        <v>104.9</v>
      </c>
      <c r="FZ756">
        <v>102.8</v>
      </c>
      <c r="GA756">
        <v>88.1</v>
      </c>
      <c r="GB756">
        <v>92</v>
      </c>
      <c r="GC756">
        <v>104.2</v>
      </c>
      <c r="GD756">
        <v>104.1</v>
      </c>
      <c r="GE756">
        <v>102.7</v>
      </c>
      <c r="GF756">
        <v>98.1</v>
      </c>
      <c r="GG756">
        <v>104.5</v>
      </c>
      <c r="GH756">
        <v>96.9</v>
      </c>
      <c r="GI756">
        <v>94.7</v>
      </c>
      <c r="GJ756">
        <v>101.7</v>
      </c>
      <c r="GK756">
        <v>100.7</v>
      </c>
      <c r="GL756">
        <v>92.5</v>
      </c>
      <c r="GM756">
        <v>107.9</v>
      </c>
      <c r="GN756">
        <v>113.8</v>
      </c>
      <c r="GO756">
        <v>104.6</v>
      </c>
      <c r="GP756">
        <v>98.7</v>
      </c>
      <c r="GQ756">
        <v>100</v>
      </c>
      <c r="GR756">
        <v>98</v>
      </c>
      <c r="GS756">
        <v>100.6</v>
      </c>
      <c r="GT756">
        <v>92.7</v>
      </c>
      <c r="GU756">
        <v>101.2</v>
      </c>
      <c r="GV756">
        <v>99.6</v>
      </c>
      <c r="GW756">
        <v>98.3</v>
      </c>
    </row>
    <row r="757" spans="1:205" x14ac:dyDescent="0.25">
      <c r="A757" s="1">
        <v>40148</v>
      </c>
      <c r="B757">
        <v>100.3</v>
      </c>
      <c r="C757">
        <v>100.9</v>
      </c>
      <c r="D757">
        <v>101.9</v>
      </c>
      <c r="E757">
        <v>179.3</v>
      </c>
      <c r="F757">
        <v>176.5</v>
      </c>
      <c r="G757">
        <v>179.4</v>
      </c>
      <c r="H757">
        <v>102.5</v>
      </c>
      <c r="I757">
        <v>104.8</v>
      </c>
      <c r="J757">
        <v>103</v>
      </c>
      <c r="K757">
        <v>161.69999999999999</v>
      </c>
      <c r="L757">
        <v>102.4</v>
      </c>
      <c r="M757">
        <v>102</v>
      </c>
      <c r="N757">
        <v>100.1</v>
      </c>
      <c r="O757">
        <v>172.1</v>
      </c>
      <c r="P757">
        <v>182.8</v>
      </c>
      <c r="Q757">
        <v>216.7</v>
      </c>
      <c r="R757">
        <v>144.30000000000001</v>
      </c>
      <c r="S757">
        <v>156.80000000000001</v>
      </c>
      <c r="T757">
        <v>159.19999999999999</v>
      </c>
      <c r="U757">
        <v>155.9</v>
      </c>
      <c r="V757">
        <v>100.5</v>
      </c>
      <c r="W757">
        <v>100.6</v>
      </c>
      <c r="X757">
        <v>100.2</v>
      </c>
      <c r="Y757">
        <v>100.8</v>
      </c>
      <c r="Z757">
        <v>100</v>
      </c>
      <c r="AA757">
        <v>99.9</v>
      </c>
      <c r="AB757">
        <v>99.8</v>
      </c>
      <c r="AC757">
        <v>99.7</v>
      </c>
      <c r="AD757">
        <v>100.5</v>
      </c>
      <c r="AE757">
        <v>100.1</v>
      </c>
      <c r="AF757">
        <v>100.1</v>
      </c>
      <c r="AG757">
        <v>100.3</v>
      </c>
      <c r="AH757">
        <v>100.3</v>
      </c>
      <c r="AI757">
        <v>100.7</v>
      </c>
      <c r="AJ757">
        <v>101.9</v>
      </c>
      <c r="AK757">
        <v>101.9</v>
      </c>
      <c r="AL757">
        <v>101.9</v>
      </c>
      <c r="AM757">
        <v>102</v>
      </c>
      <c r="AN757">
        <v>100.2</v>
      </c>
      <c r="AO757">
        <v>100.1</v>
      </c>
      <c r="AP757">
        <v>100.1</v>
      </c>
      <c r="AQ757">
        <v>100</v>
      </c>
      <c r="AR757">
        <v>100.3</v>
      </c>
      <c r="AS757">
        <v>100.6</v>
      </c>
      <c r="AT757">
        <v>100</v>
      </c>
      <c r="AU757">
        <v>100</v>
      </c>
      <c r="AV757">
        <v>100.1</v>
      </c>
      <c r="AW757">
        <v>100</v>
      </c>
      <c r="AX757">
        <v>100.1</v>
      </c>
      <c r="AY757">
        <v>100.1</v>
      </c>
      <c r="AZ757">
        <v>99.9</v>
      </c>
      <c r="BA757">
        <v>99.9</v>
      </c>
      <c r="BB757">
        <v>100</v>
      </c>
      <c r="BC757">
        <v>99.9</v>
      </c>
      <c r="BD757">
        <v>100.1</v>
      </c>
      <c r="CC757">
        <v>177.1</v>
      </c>
      <c r="CD757">
        <v>173.7</v>
      </c>
      <c r="CE757">
        <v>175.7</v>
      </c>
      <c r="CN757">
        <v>169.5</v>
      </c>
      <c r="CQ757">
        <v>167.8</v>
      </c>
      <c r="CU757">
        <v>185.5</v>
      </c>
      <c r="CV757">
        <v>181.3</v>
      </c>
      <c r="CW757">
        <v>186.6</v>
      </c>
      <c r="CX757">
        <v>204.8</v>
      </c>
      <c r="DF757">
        <v>177.8</v>
      </c>
      <c r="DG757">
        <v>167.8</v>
      </c>
      <c r="DH757">
        <v>101.6</v>
      </c>
      <c r="DI757">
        <v>169.3</v>
      </c>
      <c r="DJ757">
        <v>203.1</v>
      </c>
      <c r="DK757">
        <v>177</v>
      </c>
      <c r="DL757">
        <v>141.1</v>
      </c>
      <c r="DM757">
        <v>100.3</v>
      </c>
      <c r="DN757">
        <v>100</v>
      </c>
      <c r="DO757">
        <v>202.3</v>
      </c>
      <c r="DP757">
        <v>100.4</v>
      </c>
      <c r="DQ757">
        <v>100.1</v>
      </c>
      <c r="DR757">
        <v>176.6</v>
      </c>
      <c r="DS757">
        <v>177</v>
      </c>
      <c r="DT757">
        <v>177</v>
      </c>
      <c r="DU757">
        <v>193.3</v>
      </c>
      <c r="DV757">
        <v>172.7</v>
      </c>
      <c r="DW757">
        <v>167.6</v>
      </c>
      <c r="DX757">
        <v>172</v>
      </c>
      <c r="DY757">
        <v>169.4</v>
      </c>
      <c r="DZ757">
        <v>173.8</v>
      </c>
      <c r="EA757">
        <v>200.8</v>
      </c>
      <c r="EB757">
        <v>141.19999999999999</v>
      </c>
      <c r="EC757">
        <v>238.9</v>
      </c>
      <c r="ED757">
        <v>259.60000000000002</v>
      </c>
      <c r="EE757">
        <v>244.3</v>
      </c>
      <c r="EF757">
        <v>202</v>
      </c>
      <c r="EG757">
        <v>194.3</v>
      </c>
      <c r="EH757">
        <v>204.8</v>
      </c>
      <c r="EI757">
        <v>197.8</v>
      </c>
      <c r="EJ757">
        <v>100.3</v>
      </c>
      <c r="EK757">
        <v>101</v>
      </c>
      <c r="EN757">
        <v>100.9</v>
      </c>
      <c r="EO757">
        <v>101.9</v>
      </c>
      <c r="EP757">
        <v>101.9</v>
      </c>
      <c r="EQ757">
        <v>101.8</v>
      </c>
      <c r="ER757">
        <v>100.9</v>
      </c>
      <c r="EU757">
        <v>100</v>
      </c>
      <c r="EV757">
        <v>99.9</v>
      </c>
      <c r="EW757">
        <v>100</v>
      </c>
      <c r="EX757">
        <v>100.4</v>
      </c>
      <c r="EY757">
        <v>178.5</v>
      </c>
      <c r="EZ757">
        <v>168.5</v>
      </c>
      <c r="FA757">
        <v>178.9</v>
      </c>
      <c r="FB757">
        <v>175.3</v>
      </c>
      <c r="FC757">
        <v>175.9</v>
      </c>
      <c r="FF757">
        <v>244.6</v>
      </c>
      <c r="FG757">
        <v>217.7</v>
      </c>
      <c r="FH757">
        <v>178.9</v>
      </c>
      <c r="FI757">
        <v>247.8</v>
      </c>
      <c r="FJ757">
        <v>288.3</v>
      </c>
      <c r="FK757">
        <v>110.6</v>
      </c>
      <c r="FL757">
        <v>104.4</v>
      </c>
      <c r="FM757">
        <v>274.7</v>
      </c>
      <c r="FN757">
        <v>213.1</v>
      </c>
      <c r="FO757">
        <v>99.6</v>
      </c>
      <c r="FP757">
        <v>97.7</v>
      </c>
      <c r="FS757">
        <v>90.3</v>
      </c>
      <c r="FT757">
        <v>102.5</v>
      </c>
      <c r="FU757">
        <v>97.8</v>
      </c>
      <c r="FV757">
        <v>100.1</v>
      </c>
      <c r="FW757">
        <v>102.4</v>
      </c>
      <c r="FX757">
        <v>93.8</v>
      </c>
      <c r="FY757">
        <v>103.3</v>
      </c>
      <c r="FZ757">
        <v>105</v>
      </c>
      <c r="GA757">
        <v>89.2</v>
      </c>
      <c r="GB757">
        <v>85.2</v>
      </c>
      <c r="GC757">
        <v>102.7</v>
      </c>
      <c r="GD757">
        <v>103.6</v>
      </c>
      <c r="GE757">
        <v>98.9</v>
      </c>
      <c r="GF757">
        <v>95.7</v>
      </c>
      <c r="GG757">
        <v>107.4</v>
      </c>
      <c r="GH757">
        <v>95.1</v>
      </c>
      <c r="GI757">
        <v>97.1</v>
      </c>
      <c r="GJ757">
        <v>99.1</v>
      </c>
      <c r="GK757">
        <v>107</v>
      </c>
      <c r="GL757">
        <v>96.5</v>
      </c>
      <c r="GM757">
        <v>108</v>
      </c>
      <c r="GN757">
        <v>129</v>
      </c>
      <c r="GO757">
        <v>107.2</v>
      </c>
      <c r="GP757">
        <v>102.7</v>
      </c>
      <c r="GQ757">
        <v>100</v>
      </c>
      <c r="GR757">
        <v>98.1</v>
      </c>
      <c r="GS757">
        <v>100.2</v>
      </c>
      <c r="GT757">
        <v>92.9</v>
      </c>
      <c r="GU757">
        <v>101.6</v>
      </c>
      <c r="GV757">
        <v>98.1</v>
      </c>
      <c r="GW757">
        <v>99.1</v>
      </c>
    </row>
    <row r="758" spans="1:205" x14ac:dyDescent="0.25">
      <c r="A758" s="1">
        <v>40179</v>
      </c>
      <c r="B758">
        <v>101.2</v>
      </c>
      <c r="C758">
        <v>102</v>
      </c>
      <c r="D758">
        <v>102</v>
      </c>
      <c r="E758">
        <v>180</v>
      </c>
      <c r="F758">
        <v>170</v>
      </c>
      <c r="G758">
        <v>180.9</v>
      </c>
      <c r="H758">
        <v>102.9</v>
      </c>
      <c r="I758">
        <v>103.4</v>
      </c>
      <c r="J758">
        <v>107.6</v>
      </c>
      <c r="K758">
        <v>167.8</v>
      </c>
      <c r="L758">
        <v>110.7</v>
      </c>
      <c r="M758">
        <v>110.6</v>
      </c>
      <c r="N758">
        <v>100.4</v>
      </c>
      <c r="O758">
        <v>172.5</v>
      </c>
      <c r="P758">
        <v>183.3</v>
      </c>
      <c r="Q758">
        <v>217.2</v>
      </c>
      <c r="R758">
        <v>144.80000000000001</v>
      </c>
      <c r="S758">
        <v>157.1</v>
      </c>
      <c r="T758">
        <v>159</v>
      </c>
      <c r="U758">
        <v>156.30000000000001</v>
      </c>
      <c r="V758">
        <v>100.7</v>
      </c>
      <c r="W758">
        <v>101</v>
      </c>
      <c r="X758">
        <v>100.2</v>
      </c>
      <c r="Y758">
        <v>101.4</v>
      </c>
      <c r="Z758">
        <v>100.8</v>
      </c>
      <c r="AA758">
        <v>101.3</v>
      </c>
      <c r="AB758">
        <v>101.3</v>
      </c>
      <c r="AC758">
        <v>101</v>
      </c>
      <c r="AD758">
        <v>103.3</v>
      </c>
      <c r="AE758">
        <v>101.2</v>
      </c>
      <c r="AF758">
        <v>101.1</v>
      </c>
      <c r="AG758">
        <v>101.7</v>
      </c>
      <c r="AH758">
        <v>101.3</v>
      </c>
      <c r="AI758">
        <v>101.4</v>
      </c>
      <c r="AJ758">
        <v>103</v>
      </c>
      <c r="AK758">
        <v>103</v>
      </c>
      <c r="AL758">
        <v>103</v>
      </c>
      <c r="AM758">
        <v>103.1</v>
      </c>
      <c r="AN758">
        <v>100.9</v>
      </c>
      <c r="AO758">
        <v>100.7</v>
      </c>
      <c r="AP758">
        <v>100.8</v>
      </c>
      <c r="AQ758">
        <v>100.2</v>
      </c>
      <c r="AR758">
        <v>101</v>
      </c>
      <c r="AS758">
        <v>101.4</v>
      </c>
      <c r="AT758">
        <v>100.6</v>
      </c>
      <c r="AU758">
        <v>100.6</v>
      </c>
      <c r="AV758">
        <v>100.6</v>
      </c>
      <c r="AW758">
        <v>100</v>
      </c>
      <c r="AX758">
        <v>100.3</v>
      </c>
      <c r="AY758">
        <v>100.3</v>
      </c>
      <c r="AZ758">
        <v>99.7</v>
      </c>
      <c r="BA758">
        <v>100.6</v>
      </c>
      <c r="BB758">
        <v>100.2</v>
      </c>
      <c r="BC758">
        <v>100</v>
      </c>
      <c r="BD758">
        <v>100.5</v>
      </c>
      <c r="BL758">
        <v>100.2</v>
      </c>
      <c r="BM758">
        <v>100.2</v>
      </c>
      <c r="BN758">
        <v>99.9</v>
      </c>
      <c r="BW758">
        <v>100.2</v>
      </c>
      <c r="BY758">
        <v>100</v>
      </c>
      <c r="CA758">
        <v>100.2</v>
      </c>
      <c r="CB758">
        <v>100</v>
      </c>
      <c r="CC758">
        <v>178.9</v>
      </c>
      <c r="CD758">
        <v>174.2</v>
      </c>
      <c r="CE758">
        <v>177.8</v>
      </c>
      <c r="CF758">
        <v>100.1</v>
      </c>
      <c r="CN758">
        <v>170.8</v>
      </c>
      <c r="CQ758">
        <v>171.1</v>
      </c>
      <c r="CT758">
        <v>100.3</v>
      </c>
      <c r="CU758">
        <v>188</v>
      </c>
      <c r="CV758">
        <v>181.9</v>
      </c>
      <c r="CW758">
        <v>189.7</v>
      </c>
      <c r="CX758">
        <v>209.2</v>
      </c>
      <c r="DF758">
        <v>180.8</v>
      </c>
      <c r="DG758">
        <v>169.7</v>
      </c>
      <c r="DH758">
        <v>103.5</v>
      </c>
      <c r="DI758">
        <v>170.6</v>
      </c>
      <c r="DJ758">
        <v>207.5</v>
      </c>
      <c r="DK758">
        <v>180</v>
      </c>
      <c r="DL758">
        <v>141.1</v>
      </c>
      <c r="DM758">
        <v>100.1</v>
      </c>
      <c r="DN758">
        <v>100</v>
      </c>
      <c r="DO758">
        <v>202.6</v>
      </c>
      <c r="DP758">
        <v>100.5</v>
      </c>
      <c r="DQ758">
        <v>100.3</v>
      </c>
      <c r="DR758">
        <v>186.1</v>
      </c>
      <c r="DS758">
        <v>183.5</v>
      </c>
      <c r="DT758">
        <v>187.5</v>
      </c>
      <c r="DU758">
        <v>194.1</v>
      </c>
      <c r="DV758">
        <v>173.3</v>
      </c>
      <c r="DW758">
        <v>168.3</v>
      </c>
      <c r="DX758">
        <v>172.7</v>
      </c>
      <c r="DY758">
        <v>174.4</v>
      </c>
      <c r="DZ758">
        <v>174.1</v>
      </c>
      <c r="EA758">
        <v>213.9</v>
      </c>
      <c r="EB758">
        <v>144.30000000000001</v>
      </c>
      <c r="EC758">
        <v>260.39999999999998</v>
      </c>
      <c r="ED758">
        <v>269.5</v>
      </c>
      <c r="EE758">
        <v>254</v>
      </c>
      <c r="EF758">
        <v>200.9</v>
      </c>
      <c r="EG758">
        <v>231.6</v>
      </c>
      <c r="EH758">
        <v>228.5</v>
      </c>
      <c r="EI758">
        <v>236.4</v>
      </c>
      <c r="EJ758">
        <v>100.8</v>
      </c>
      <c r="EK758">
        <v>101.2</v>
      </c>
      <c r="EN758">
        <v>101.7</v>
      </c>
      <c r="EO758">
        <v>102.9</v>
      </c>
      <c r="EP758">
        <v>103</v>
      </c>
      <c r="EQ758">
        <v>102.9</v>
      </c>
      <c r="ER758">
        <v>101.6</v>
      </c>
      <c r="EU758">
        <v>100.5</v>
      </c>
      <c r="EV758">
        <v>100.4</v>
      </c>
      <c r="EW758">
        <v>100.5</v>
      </c>
      <c r="EX758">
        <v>100.4</v>
      </c>
      <c r="EY758">
        <v>181.6</v>
      </c>
      <c r="EZ758">
        <v>170.6</v>
      </c>
      <c r="FA758">
        <v>188.8</v>
      </c>
      <c r="FB758">
        <v>176.5</v>
      </c>
      <c r="FC758">
        <v>177</v>
      </c>
      <c r="FF758">
        <v>268.2</v>
      </c>
      <c r="FG758">
        <v>241.1</v>
      </c>
      <c r="FH758">
        <v>185.1</v>
      </c>
      <c r="FI758">
        <v>257.89999999999998</v>
      </c>
      <c r="FJ758">
        <v>305.2</v>
      </c>
      <c r="FK758">
        <v>111.7</v>
      </c>
      <c r="FL758">
        <v>104.4</v>
      </c>
      <c r="FM758">
        <v>280.60000000000002</v>
      </c>
      <c r="FN758">
        <v>219.5</v>
      </c>
      <c r="FO758">
        <v>100.6</v>
      </c>
      <c r="FP758">
        <v>97.7</v>
      </c>
      <c r="FS758">
        <v>86.8</v>
      </c>
      <c r="FT758">
        <v>103.8</v>
      </c>
      <c r="FU758">
        <v>93.8</v>
      </c>
      <c r="FV758">
        <v>100.2</v>
      </c>
      <c r="FW758">
        <v>105.5</v>
      </c>
      <c r="FX758">
        <v>94.4</v>
      </c>
      <c r="FY758">
        <v>101.8</v>
      </c>
      <c r="FZ758">
        <v>98.9</v>
      </c>
      <c r="GA758">
        <v>92</v>
      </c>
      <c r="GB758">
        <v>124.2</v>
      </c>
      <c r="GC758">
        <v>109.4</v>
      </c>
      <c r="GD758">
        <v>112.4</v>
      </c>
      <c r="GE758">
        <v>100.3</v>
      </c>
      <c r="GF758">
        <v>95.3</v>
      </c>
      <c r="GG758">
        <v>103.2</v>
      </c>
      <c r="GH758">
        <v>95.4</v>
      </c>
      <c r="GI758">
        <v>98.8</v>
      </c>
      <c r="GJ758">
        <v>97.1</v>
      </c>
      <c r="GK758">
        <v>103.4</v>
      </c>
      <c r="GL758">
        <v>96.8</v>
      </c>
      <c r="GM758">
        <v>108.1</v>
      </c>
      <c r="GN758">
        <v>104</v>
      </c>
      <c r="GO758">
        <v>105.7</v>
      </c>
      <c r="GP758">
        <v>104</v>
      </c>
      <c r="GQ758">
        <v>101.3</v>
      </c>
      <c r="GR758">
        <v>99.3</v>
      </c>
      <c r="GS758">
        <v>100.2</v>
      </c>
      <c r="GT758">
        <v>96.8</v>
      </c>
      <c r="GU758">
        <v>105.1</v>
      </c>
      <c r="GV758">
        <v>97.8</v>
      </c>
      <c r="GW758">
        <v>101.3</v>
      </c>
    </row>
    <row r="759" spans="1:205" x14ac:dyDescent="0.25">
      <c r="A759" s="1">
        <v>40210</v>
      </c>
      <c r="B759">
        <v>101</v>
      </c>
      <c r="C759">
        <v>101.4</v>
      </c>
      <c r="D759">
        <v>102.3</v>
      </c>
      <c r="E759">
        <v>181.2</v>
      </c>
      <c r="F759">
        <v>176.4</v>
      </c>
      <c r="G759">
        <v>181.5</v>
      </c>
      <c r="H759">
        <v>103.5</v>
      </c>
      <c r="I759">
        <v>101.4</v>
      </c>
      <c r="J759">
        <v>103.6</v>
      </c>
      <c r="K759">
        <v>161.9</v>
      </c>
      <c r="L759">
        <v>104.9</v>
      </c>
      <c r="M759">
        <v>105.5</v>
      </c>
      <c r="N759">
        <v>100.6</v>
      </c>
      <c r="O759">
        <v>172.6</v>
      </c>
      <c r="P759">
        <v>183.5</v>
      </c>
      <c r="Q759">
        <v>217.7</v>
      </c>
      <c r="R759">
        <v>144.69999999999999</v>
      </c>
      <c r="S759">
        <v>157</v>
      </c>
      <c r="T759">
        <v>159</v>
      </c>
      <c r="U759">
        <v>156.19999999999999</v>
      </c>
      <c r="V759">
        <v>100.9</v>
      </c>
      <c r="W759">
        <v>101.2</v>
      </c>
      <c r="X759">
        <v>100.2</v>
      </c>
      <c r="Y759">
        <v>101.9</v>
      </c>
      <c r="Z759">
        <v>100.8</v>
      </c>
      <c r="AA759">
        <v>101.2</v>
      </c>
      <c r="AB759">
        <v>101.3</v>
      </c>
      <c r="AC759">
        <v>101.1</v>
      </c>
      <c r="AD759">
        <v>102.8</v>
      </c>
      <c r="AE759">
        <v>100.9</v>
      </c>
      <c r="AF759">
        <v>101.1</v>
      </c>
      <c r="AG759">
        <v>100.5</v>
      </c>
      <c r="AH759">
        <v>100.6</v>
      </c>
      <c r="AI759">
        <v>101.5</v>
      </c>
      <c r="AJ759">
        <v>102.3</v>
      </c>
      <c r="AK759">
        <v>102.3</v>
      </c>
      <c r="AL759">
        <v>102.3</v>
      </c>
      <c r="AM759">
        <v>102.3</v>
      </c>
      <c r="AN759">
        <v>101.3</v>
      </c>
      <c r="AO759">
        <v>101</v>
      </c>
      <c r="AP759">
        <v>101.2</v>
      </c>
      <c r="AQ759">
        <v>100.3</v>
      </c>
      <c r="AR759">
        <v>101.3</v>
      </c>
      <c r="AS759">
        <v>101.9</v>
      </c>
      <c r="AT759">
        <v>100.5</v>
      </c>
      <c r="AU759">
        <v>100.5</v>
      </c>
      <c r="AV759">
        <v>100.5</v>
      </c>
      <c r="AW759">
        <v>100.2</v>
      </c>
      <c r="AX759">
        <v>100.1</v>
      </c>
      <c r="AY759">
        <v>100.1</v>
      </c>
      <c r="AZ759">
        <v>99.8</v>
      </c>
      <c r="BA759">
        <v>100.2</v>
      </c>
      <c r="BB759">
        <v>100.2</v>
      </c>
      <c r="BC759">
        <v>100</v>
      </c>
      <c r="BD759">
        <v>100.5</v>
      </c>
      <c r="BL759">
        <v>99.9</v>
      </c>
      <c r="BM759">
        <v>99.8</v>
      </c>
      <c r="BN759">
        <v>100.1</v>
      </c>
      <c r="BW759">
        <v>100</v>
      </c>
      <c r="BY759">
        <v>100</v>
      </c>
      <c r="CA759">
        <v>100</v>
      </c>
      <c r="CB759">
        <v>100</v>
      </c>
      <c r="CC759">
        <v>177.7</v>
      </c>
      <c r="CD759">
        <v>174.5</v>
      </c>
      <c r="CE759">
        <v>176.2</v>
      </c>
      <c r="CF759">
        <v>100</v>
      </c>
      <c r="CN759">
        <v>170.8</v>
      </c>
      <c r="CQ759">
        <v>169.2</v>
      </c>
      <c r="CT759">
        <v>100</v>
      </c>
      <c r="CU759">
        <v>186.4</v>
      </c>
      <c r="CV759">
        <v>182.4</v>
      </c>
      <c r="CW759">
        <v>187.1</v>
      </c>
      <c r="CX759">
        <v>205.4</v>
      </c>
      <c r="DF759">
        <v>180.4</v>
      </c>
      <c r="DG759">
        <v>171.2</v>
      </c>
      <c r="DH759">
        <v>104.9</v>
      </c>
      <c r="DI759">
        <v>171.4</v>
      </c>
      <c r="DJ759">
        <v>211.9</v>
      </c>
      <c r="DK759">
        <v>180.9</v>
      </c>
      <c r="DL759">
        <v>141.30000000000001</v>
      </c>
      <c r="DM759">
        <v>100.8</v>
      </c>
      <c r="DN759">
        <v>100.1</v>
      </c>
      <c r="DO759">
        <v>203.8</v>
      </c>
      <c r="DP759">
        <v>101.4</v>
      </c>
      <c r="DQ759">
        <v>100.5</v>
      </c>
      <c r="DR759">
        <v>179.8</v>
      </c>
      <c r="DS759">
        <v>177.6</v>
      </c>
      <c r="DT759">
        <v>181.1</v>
      </c>
      <c r="DU759">
        <v>196</v>
      </c>
      <c r="DV759">
        <v>173.3</v>
      </c>
      <c r="DW759">
        <v>169</v>
      </c>
      <c r="DX759">
        <v>172.6</v>
      </c>
      <c r="DY759">
        <v>167.4</v>
      </c>
      <c r="DZ759">
        <v>174.6</v>
      </c>
      <c r="EA759">
        <v>208.7</v>
      </c>
      <c r="EB759">
        <v>143.1</v>
      </c>
      <c r="EC759">
        <v>251.8</v>
      </c>
      <c r="ED759">
        <v>262.39999999999998</v>
      </c>
      <c r="EE759">
        <v>247.1</v>
      </c>
      <c r="EF759">
        <v>201.4</v>
      </c>
      <c r="EG759">
        <v>221.5</v>
      </c>
      <c r="EH759">
        <v>221.8</v>
      </c>
      <c r="EI759">
        <v>226</v>
      </c>
      <c r="EJ759">
        <v>100.4</v>
      </c>
      <c r="EK759">
        <v>100.4</v>
      </c>
      <c r="EN759">
        <v>101.9</v>
      </c>
      <c r="EO759">
        <v>102.2</v>
      </c>
      <c r="EP759">
        <v>102.3</v>
      </c>
      <c r="EQ759">
        <v>102.2</v>
      </c>
      <c r="ER759">
        <v>101.8</v>
      </c>
      <c r="EU759">
        <v>100.2</v>
      </c>
      <c r="EV759">
        <v>100.4</v>
      </c>
      <c r="EW759">
        <v>100.2</v>
      </c>
      <c r="EX759">
        <v>100.7</v>
      </c>
      <c r="EY759">
        <v>181.2</v>
      </c>
      <c r="EZ759">
        <v>169.8</v>
      </c>
      <c r="FA759">
        <v>182.2</v>
      </c>
      <c r="FB759">
        <v>177.7</v>
      </c>
      <c r="FC759">
        <v>178.4</v>
      </c>
      <c r="FF759">
        <v>259.10000000000002</v>
      </c>
      <c r="FG759">
        <v>229.3</v>
      </c>
      <c r="FH759">
        <v>184.3</v>
      </c>
      <c r="FI759">
        <v>250.5</v>
      </c>
      <c r="FJ759">
        <v>306.10000000000002</v>
      </c>
      <c r="FK759">
        <v>110.7</v>
      </c>
      <c r="FL759">
        <v>104.6</v>
      </c>
      <c r="FM759">
        <v>283.10000000000002</v>
      </c>
      <c r="FN759">
        <v>205.8</v>
      </c>
      <c r="FO759">
        <v>101.2</v>
      </c>
      <c r="FP759">
        <v>96</v>
      </c>
      <c r="FS759">
        <v>74.400000000000006</v>
      </c>
      <c r="FT759">
        <v>103.4</v>
      </c>
      <c r="FU759">
        <v>99.5</v>
      </c>
      <c r="FV759">
        <v>100.2</v>
      </c>
      <c r="FW759">
        <v>102</v>
      </c>
      <c r="FX759">
        <v>97.5</v>
      </c>
      <c r="FY759">
        <v>104.5</v>
      </c>
      <c r="FZ759">
        <v>101.4</v>
      </c>
      <c r="GA759">
        <v>97.4</v>
      </c>
      <c r="GB759">
        <v>98.2</v>
      </c>
      <c r="GC759">
        <v>108.2</v>
      </c>
      <c r="GD759">
        <v>110.9</v>
      </c>
      <c r="GE759">
        <v>99.9</v>
      </c>
      <c r="GF759">
        <v>95.2</v>
      </c>
      <c r="GG759">
        <v>106.1</v>
      </c>
      <c r="GH759">
        <v>96.5</v>
      </c>
      <c r="GI759">
        <v>97.9</v>
      </c>
      <c r="GJ759">
        <v>100.2</v>
      </c>
      <c r="GK759">
        <v>102.3</v>
      </c>
      <c r="GL759">
        <v>97.2</v>
      </c>
      <c r="GM759">
        <v>113</v>
      </c>
      <c r="GN759">
        <v>113.1</v>
      </c>
      <c r="GO759">
        <v>109</v>
      </c>
      <c r="GP759">
        <v>96.6</v>
      </c>
      <c r="GQ759">
        <v>101.5</v>
      </c>
      <c r="GR759">
        <v>99.9</v>
      </c>
      <c r="GS759">
        <v>100.4</v>
      </c>
      <c r="GT759">
        <v>99.5</v>
      </c>
      <c r="GU759">
        <v>105</v>
      </c>
      <c r="GV759">
        <v>97.8</v>
      </c>
      <c r="GW759">
        <v>100.7</v>
      </c>
    </row>
    <row r="760" spans="1:205" x14ac:dyDescent="0.25">
      <c r="A760" s="1">
        <v>40238</v>
      </c>
      <c r="B760">
        <v>101.1</v>
      </c>
      <c r="C760">
        <v>102.1</v>
      </c>
      <c r="D760">
        <v>104.7</v>
      </c>
      <c r="E760">
        <v>185.6</v>
      </c>
      <c r="F760">
        <v>220.7</v>
      </c>
      <c r="G760">
        <v>181.3</v>
      </c>
      <c r="H760">
        <v>105.4</v>
      </c>
      <c r="I760">
        <v>102.7</v>
      </c>
      <c r="J760">
        <v>104.1</v>
      </c>
      <c r="K760">
        <v>162.69999999999999</v>
      </c>
      <c r="L760">
        <v>105.7</v>
      </c>
      <c r="M760">
        <v>106.6</v>
      </c>
      <c r="N760">
        <v>100.9</v>
      </c>
      <c r="O760">
        <v>172.9</v>
      </c>
      <c r="P760">
        <v>184</v>
      </c>
      <c r="Q760">
        <v>218.5</v>
      </c>
      <c r="R760">
        <v>145</v>
      </c>
      <c r="S760">
        <v>157.1</v>
      </c>
      <c r="T760">
        <v>159.19999999999999</v>
      </c>
      <c r="U760">
        <v>156.19999999999999</v>
      </c>
      <c r="V760">
        <v>101.2</v>
      </c>
      <c r="W760">
        <v>101.6</v>
      </c>
      <c r="X760">
        <v>100.2</v>
      </c>
      <c r="Y760">
        <v>102.8</v>
      </c>
      <c r="Z760">
        <v>100.5</v>
      </c>
      <c r="AA760">
        <v>101.3</v>
      </c>
      <c r="AB760">
        <v>101.3</v>
      </c>
      <c r="AC760">
        <v>101.1</v>
      </c>
      <c r="AD760">
        <v>102.9</v>
      </c>
      <c r="AE760">
        <v>102.1</v>
      </c>
      <c r="AF760">
        <v>102.4</v>
      </c>
      <c r="AG760">
        <v>101.4</v>
      </c>
      <c r="AH760">
        <v>101.6</v>
      </c>
      <c r="AI760">
        <v>101.8</v>
      </c>
      <c r="AJ760">
        <v>103.2</v>
      </c>
      <c r="AK760">
        <v>103.3</v>
      </c>
      <c r="AL760">
        <v>103.2</v>
      </c>
      <c r="AM760">
        <v>103.3</v>
      </c>
      <c r="AN760">
        <v>101.3</v>
      </c>
      <c r="AO760">
        <v>101.1</v>
      </c>
      <c r="AP760">
        <v>101.2</v>
      </c>
      <c r="AQ760">
        <v>100.4</v>
      </c>
      <c r="AR760">
        <v>101.3</v>
      </c>
      <c r="AS760">
        <v>101.8</v>
      </c>
      <c r="AT760">
        <v>100</v>
      </c>
      <c r="AU760">
        <v>100.1</v>
      </c>
      <c r="AV760">
        <v>100.1</v>
      </c>
      <c r="AW760">
        <v>100.5</v>
      </c>
      <c r="AX760">
        <v>99.8</v>
      </c>
      <c r="AY760">
        <v>99.8</v>
      </c>
      <c r="AZ760">
        <v>100.2</v>
      </c>
      <c r="BA760">
        <v>99</v>
      </c>
      <c r="BB760">
        <v>100</v>
      </c>
      <c r="BC760">
        <v>99.8</v>
      </c>
      <c r="BD760">
        <v>100.5</v>
      </c>
      <c r="BL760">
        <v>99.9</v>
      </c>
      <c r="BM760">
        <v>99.9</v>
      </c>
      <c r="BN760">
        <v>100.8</v>
      </c>
      <c r="BW760">
        <v>100</v>
      </c>
      <c r="BY760">
        <v>99.8</v>
      </c>
      <c r="CA760">
        <v>99.8</v>
      </c>
      <c r="CB760">
        <v>100</v>
      </c>
      <c r="CC760">
        <v>178.9</v>
      </c>
      <c r="CD760">
        <v>175.7</v>
      </c>
      <c r="CE760">
        <v>176.6</v>
      </c>
      <c r="CF760">
        <v>99.8</v>
      </c>
      <c r="CN760">
        <v>172.3</v>
      </c>
      <c r="CQ760">
        <v>170</v>
      </c>
      <c r="CT760">
        <v>100</v>
      </c>
      <c r="CU760">
        <v>188</v>
      </c>
      <c r="CV760">
        <v>184.3</v>
      </c>
      <c r="CW760">
        <v>187.8</v>
      </c>
      <c r="CX760">
        <v>206.3</v>
      </c>
      <c r="DF760">
        <v>181.3</v>
      </c>
      <c r="DG760">
        <v>172.6</v>
      </c>
      <c r="DH760">
        <v>106.2</v>
      </c>
      <c r="DI760">
        <v>171.2</v>
      </c>
      <c r="DJ760">
        <v>214.8</v>
      </c>
      <c r="DK760">
        <v>183.6</v>
      </c>
      <c r="DL760">
        <v>141.6</v>
      </c>
      <c r="DM760">
        <v>101.5</v>
      </c>
      <c r="DN760">
        <v>100.3</v>
      </c>
      <c r="DO760">
        <v>204.6</v>
      </c>
      <c r="DP760">
        <v>101.9</v>
      </c>
      <c r="DQ760">
        <v>100.9</v>
      </c>
      <c r="DR760">
        <v>180.3</v>
      </c>
      <c r="DS760">
        <v>179.6</v>
      </c>
      <c r="DT760">
        <v>181.1</v>
      </c>
      <c r="DU760">
        <v>198.8</v>
      </c>
      <c r="DV760">
        <v>173.4</v>
      </c>
      <c r="DW760">
        <v>170.3</v>
      </c>
      <c r="DX760">
        <v>172.5</v>
      </c>
      <c r="DY760">
        <v>162</v>
      </c>
      <c r="DZ760">
        <v>174.9</v>
      </c>
      <c r="EA760">
        <v>212.1</v>
      </c>
      <c r="EB760">
        <v>146.9</v>
      </c>
      <c r="EC760">
        <v>254.4</v>
      </c>
      <c r="ED760">
        <v>280.5</v>
      </c>
      <c r="EE760">
        <v>264.8</v>
      </c>
      <c r="EF760">
        <v>201.1</v>
      </c>
      <c r="EG760">
        <v>200.9</v>
      </c>
      <c r="EH760">
        <v>208.6</v>
      </c>
      <c r="EI760">
        <v>204.7</v>
      </c>
      <c r="EJ760">
        <v>100</v>
      </c>
      <c r="EK760">
        <v>101</v>
      </c>
      <c r="EN760">
        <v>102.2</v>
      </c>
      <c r="EO760">
        <v>103.2</v>
      </c>
      <c r="EP760">
        <v>103.3</v>
      </c>
      <c r="EQ760">
        <v>103.2</v>
      </c>
      <c r="ER760">
        <v>102.1</v>
      </c>
      <c r="EU760">
        <v>99.4</v>
      </c>
      <c r="EV760">
        <v>99.7</v>
      </c>
      <c r="EW760">
        <v>99.4</v>
      </c>
      <c r="EX760">
        <v>100.7</v>
      </c>
      <c r="EY760">
        <v>182.4</v>
      </c>
      <c r="EZ760">
        <v>168.5</v>
      </c>
      <c r="FA760">
        <v>183.2</v>
      </c>
      <c r="FB760">
        <v>178.6</v>
      </c>
      <c r="FC760">
        <v>179.6</v>
      </c>
      <c r="FF760">
        <v>261.3</v>
      </c>
      <c r="FG760">
        <v>226.3</v>
      </c>
      <c r="FH760">
        <v>190.9</v>
      </c>
      <c r="FI760">
        <v>268.8</v>
      </c>
      <c r="FJ760">
        <v>322.3</v>
      </c>
      <c r="FK760">
        <v>111.7</v>
      </c>
      <c r="FL760">
        <v>105</v>
      </c>
      <c r="FM760">
        <v>290.39999999999998</v>
      </c>
      <c r="FN760">
        <v>210.3</v>
      </c>
      <c r="FO760">
        <v>101.7</v>
      </c>
      <c r="FP760">
        <v>96.1</v>
      </c>
      <c r="FS760">
        <v>74.8</v>
      </c>
      <c r="FT760">
        <v>105.8</v>
      </c>
      <c r="FU760">
        <v>94.8</v>
      </c>
      <c r="FV760">
        <v>99.4</v>
      </c>
      <c r="FW760">
        <v>109.8</v>
      </c>
      <c r="FX760">
        <v>96.2</v>
      </c>
      <c r="FY760">
        <v>105.6</v>
      </c>
      <c r="FZ760">
        <v>109.3</v>
      </c>
      <c r="GA760">
        <v>94.1</v>
      </c>
      <c r="GB760">
        <v>81.3</v>
      </c>
      <c r="GC760">
        <v>105.7</v>
      </c>
      <c r="GD760">
        <v>107</v>
      </c>
      <c r="GE760">
        <v>101.1</v>
      </c>
      <c r="GF760">
        <v>93.6</v>
      </c>
      <c r="GG760">
        <v>101.7</v>
      </c>
      <c r="GH760">
        <v>96.2</v>
      </c>
      <c r="GI760">
        <v>101.1</v>
      </c>
      <c r="GJ760">
        <v>99.9</v>
      </c>
      <c r="GK760">
        <v>105.2</v>
      </c>
      <c r="GL760">
        <v>97.6</v>
      </c>
      <c r="GM760">
        <v>105</v>
      </c>
      <c r="GN760">
        <v>83.6</v>
      </c>
      <c r="GO760">
        <v>105.5</v>
      </c>
      <c r="GP760">
        <v>106</v>
      </c>
      <c r="GQ760">
        <v>102.5</v>
      </c>
      <c r="GR760">
        <v>100.6</v>
      </c>
      <c r="GS760">
        <v>101.2</v>
      </c>
      <c r="GT760">
        <v>99.4</v>
      </c>
      <c r="GU760">
        <v>105.4</v>
      </c>
      <c r="GV760">
        <v>99.5</v>
      </c>
      <c r="GW760">
        <v>103</v>
      </c>
    </row>
    <row r="761" spans="1:205" x14ac:dyDescent="0.25">
      <c r="A761" s="1">
        <v>40269</v>
      </c>
      <c r="B761">
        <v>101.4</v>
      </c>
      <c r="C761">
        <v>102.3</v>
      </c>
      <c r="D761">
        <v>104</v>
      </c>
      <c r="E761">
        <v>184.3</v>
      </c>
      <c r="F761">
        <v>199.5</v>
      </c>
      <c r="G761">
        <v>182.4</v>
      </c>
      <c r="H761">
        <v>105.6</v>
      </c>
      <c r="I761">
        <v>102</v>
      </c>
      <c r="J761">
        <v>104.6</v>
      </c>
      <c r="K761">
        <v>163.19999999999999</v>
      </c>
      <c r="L761">
        <v>107.1</v>
      </c>
      <c r="M761">
        <v>108.1</v>
      </c>
      <c r="N761">
        <v>101.2</v>
      </c>
      <c r="O761">
        <v>172.9</v>
      </c>
      <c r="P761">
        <v>184.1</v>
      </c>
      <c r="Q761">
        <v>219</v>
      </c>
      <c r="R761">
        <v>144.69999999999999</v>
      </c>
      <c r="S761">
        <v>157.1</v>
      </c>
      <c r="T761">
        <v>159.4</v>
      </c>
      <c r="U761">
        <v>156.1</v>
      </c>
      <c r="V761">
        <v>101.4</v>
      </c>
      <c r="W761">
        <v>102</v>
      </c>
      <c r="X761">
        <v>100.3</v>
      </c>
      <c r="Y761">
        <v>103.7</v>
      </c>
      <c r="Z761">
        <v>100.9</v>
      </c>
      <c r="AA761">
        <v>101.6</v>
      </c>
      <c r="AB761">
        <v>101.6</v>
      </c>
      <c r="AC761">
        <v>101.6</v>
      </c>
      <c r="AD761">
        <v>102.1</v>
      </c>
      <c r="AE761">
        <v>101.3</v>
      </c>
      <c r="AF761">
        <v>101.8</v>
      </c>
      <c r="AG761">
        <v>100</v>
      </c>
      <c r="AH761">
        <v>101.1</v>
      </c>
      <c r="AI761">
        <v>102.1</v>
      </c>
      <c r="AJ761">
        <v>104.2</v>
      </c>
      <c r="AK761">
        <v>104.2</v>
      </c>
      <c r="AL761">
        <v>104.1</v>
      </c>
      <c r="AM761">
        <v>104.2</v>
      </c>
      <c r="AN761">
        <v>101.4</v>
      </c>
      <c r="AO761">
        <v>101.2</v>
      </c>
      <c r="AP761">
        <v>101.3</v>
      </c>
      <c r="AQ761">
        <v>100.5</v>
      </c>
      <c r="AR761">
        <v>101.4</v>
      </c>
      <c r="AS761">
        <v>102</v>
      </c>
      <c r="AT761">
        <v>100.5</v>
      </c>
      <c r="AU761">
        <v>100.5</v>
      </c>
      <c r="AV761">
        <v>100.5</v>
      </c>
      <c r="AW761">
        <v>100.5</v>
      </c>
      <c r="AX761">
        <v>100.1</v>
      </c>
      <c r="AY761">
        <v>100.1</v>
      </c>
      <c r="AZ761">
        <v>99.9</v>
      </c>
      <c r="BA761">
        <v>99.9</v>
      </c>
      <c r="BB761">
        <v>100.3</v>
      </c>
      <c r="BC761">
        <v>100</v>
      </c>
      <c r="BD761">
        <v>100.9</v>
      </c>
      <c r="BE761">
        <v>99.8</v>
      </c>
      <c r="BF761">
        <v>99.8</v>
      </c>
      <c r="BG761">
        <v>99.9</v>
      </c>
      <c r="BH761">
        <v>99.9</v>
      </c>
      <c r="BI761">
        <v>99.8</v>
      </c>
      <c r="BJ761">
        <v>99.8</v>
      </c>
      <c r="BK761">
        <v>99.9</v>
      </c>
      <c r="BL761">
        <v>100.2</v>
      </c>
      <c r="BM761">
        <v>100.2</v>
      </c>
      <c r="BN761">
        <v>100.9</v>
      </c>
      <c r="BO761">
        <v>99.6</v>
      </c>
      <c r="BP761">
        <v>99.9</v>
      </c>
      <c r="BQ761">
        <v>99.7</v>
      </c>
      <c r="BR761">
        <v>99.7</v>
      </c>
      <c r="BW761">
        <v>100.3</v>
      </c>
      <c r="BY761">
        <v>100.1</v>
      </c>
      <c r="CA761">
        <v>100.1</v>
      </c>
      <c r="CB761">
        <v>100.3</v>
      </c>
      <c r="CC761">
        <v>178.9</v>
      </c>
      <c r="CD761">
        <v>175.5</v>
      </c>
      <c r="CE761">
        <v>176.8</v>
      </c>
      <c r="CF761">
        <v>100.2</v>
      </c>
      <c r="CG761">
        <v>99.9</v>
      </c>
      <c r="CH761">
        <v>99.7</v>
      </c>
      <c r="CI761">
        <v>99.9</v>
      </c>
      <c r="CJ761">
        <v>99.9</v>
      </c>
      <c r="CK761">
        <v>100</v>
      </c>
      <c r="CL761">
        <v>99.6</v>
      </c>
      <c r="CM761">
        <v>99.8</v>
      </c>
      <c r="CN761">
        <v>173.7</v>
      </c>
      <c r="CO761">
        <v>99.8</v>
      </c>
      <c r="CP761">
        <v>99.7</v>
      </c>
      <c r="CQ761">
        <v>170.8</v>
      </c>
      <c r="CR761">
        <v>99.8</v>
      </c>
      <c r="CT761">
        <v>100.3</v>
      </c>
      <c r="CU761">
        <v>187.9</v>
      </c>
      <c r="CV761">
        <v>184</v>
      </c>
      <c r="CW761">
        <v>188.1</v>
      </c>
      <c r="CX761">
        <v>206.9</v>
      </c>
      <c r="CY761">
        <v>99.8</v>
      </c>
      <c r="CZ761">
        <v>99.8</v>
      </c>
      <c r="DA761">
        <v>99.8</v>
      </c>
      <c r="DF761">
        <v>182.7</v>
      </c>
      <c r="DG761">
        <v>174.9</v>
      </c>
      <c r="DH761">
        <v>108.1</v>
      </c>
      <c r="DI761">
        <v>172.5</v>
      </c>
      <c r="DJ761">
        <v>217.5</v>
      </c>
      <c r="DK761">
        <v>189.2</v>
      </c>
      <c r="DL761">
        <v>142.1</v>
      </c>
      <c r="DM761">
        <v>102</v>
      </c>
      <c r="DN761">
        <v>100.7</v>
      </c>
      <c r="DO761">
        <v>205.9</v>
      </c>
      <c r="DP761">
        <v>102.8</v>
      </c>
      <c r="DQ761">
        <v>101.2</v>
      </c>
      <c r="DR761">
        <v>181</v>
      </c>
      <c r="DS761">
        <v>179.8</v>
      </c>
      <c r="DT761">
        <v>181.9</v>
      </c>
      <c r="DU761">
        <v>200.2</v>
      </c>
      <c r="DV761">
        <v>173.8</v>
      </c>
      <c r="DW761">
        <v>171.5</v>
      </c>
      <c r="DX761">
        <v>172.8</v>
      </c>
      <c r="DY761">
        <v>157.19999999999999</v>
      </c>
      <c r="DZ761">
        <v>175.7</v>
      </c>
      <c r="EA761">
        <v>210.6</v>
      </c>
      <c r="EB761">
        <v>148.80000000000001</v>
      </c>
      <c r="EC761">
        <v>249.8</v>
      </c>
      <c r="ED761">
        <v>291</v>
      </c>
      <c r="EE761">
        <v>275.10000000000002</v>
      </c>
      <c r="EF761">
        <v>201.3</v>
      </c>
      <c r="EG761">
        <v>174.1</v>
      </c>
      <c r="EH761">
        <v>191.7</v>
      </c>
      <c r="EI761">
        <v>177</v>
      </c>
      <c r="EJ761">
        <v>100.6</v>
      </c>
      <c r="EK761">
        <v>101.9</v>
      </c>
      <c r="EN761">
        <v>102.3</v>
      </c>
      <c r="EO761">
        <v>104.1</v>
      </c>
      <c r="EP761">
        <v>104.2</v>
      </c>
      <c r="EQ761">
        <v>104.1</v>
      </c>
      <c r="ER761">
        <v>102.1</v>
      </c>
      <c r="EU761">
        <v>100</v>
      </c>
      <c r="EV761">
        <v>100.5</v>
      </c>
      <c r="EW761">
        <v>100</v>
      </c>
      <c r="EX761">
        <v>100.8</v>
      </c>
      <c r="EY761">
        <v>183.9</v>
      </c>
      <c r="EZ761">
        <v>168.5</v>
      </c>
      <c r="FA761">
        <v>183.8</v>
      </c>
      <c r="FB761">
        <v>180.2</v>
      </c>
      <c r="FC761">
        <v>181.4</v>
      </c>
      <c r="FD761">
        <v>99.7</v>
      </c>
      <c r="FE761">
        <v>99.7</v>
      </c>
      <c r="FF761">
        <v>255.7</v>
      </c>
      <c r="FG761">
        <v>215.5</v>
      </c>
      <c r="FH761">
        <v>194.8</v>
      </c>
      <c r="FI761">
        <v>279.2</v>
      </c>
      <c r="FJ761">
        <v>332.9</v>
      </c>
      <c r="FK761">
        <v>114.9</v>
      </c>
      <c r="FL761">
        <v>105.2</v>
      </c>
      <c r="FM761">
        <v>295.60000000000002</v>
      </c>
      <c r="FN761">
        <v>214.5</v>
      </c>
      <c r="FO761">
        <v>101.9</v>
      </c>
      <c r="FP761">
        <v>97</v>
      </c>
      <c r="FS761">
        <v>77.2</v>
      </c>
      <c r="FT761">
        <v>105.5</v>
      </c>
      <c r="FU761">
        <v>98.5</v>
      </c>
      <c r="FV761">
        <v>99.4</v>
      </c>
      <c r="FW761">
        <v>104.8</v>
      </c>
      <c r="FX761">
        <v>96.4</v>
      </c>
      <c r="FY761">
        <v>104.7</v>
      </c>
      <c r="FZ761">
        <v>106.6</v>
      </c>
      <c r="GA761">
        <v>91</v>
      </c>
      <c r="GB761">
        <v>126.5</v>
      </c>
      <c r="GC761">
        <v>106.9</v>
      </c>
      <c r="GD761">
        <v>109.1</v>
      </c>
      <c r="GE761">
        <v>100.1</v>
      </c>
      <c r="GF761">
        <v>90.4</v>
      </c>
      <c r="GG761">
        <v>100.5</v>
      </c>
      <c r="GH761">
        <v>97.8</v>
      </c>
      <c r="GI761">
        <v>98.2</v>
      </c>
      <c r="GJ761">
        <v>103.5</v>
      </c>
      <c r="GK761">
        <v>104.6</v>
      </c>
      <c r="GL761">
        <v>102.7</v>
      </c>
      <c r="GM761">
        <v>105.1</v>
      </c>
      <c r="GN761">
        <v>102.6</v>
      </c>
      <c r="GO761">
        <v>106.5</v>
      </c>
      <c r="GP761">
        <v>105.8</v>
      </c>
      <c r="GQ761">
        <v>103.1</v>
      </c>
      <c r="GR761">
        <v>100.7</v>
      </c>
      <c r="GS761">
        <v>101.6</v>
      </c>
      <c r="GT761">
        <v>99.2</v>
      </c>
      <c r="GU761">
        <v>105.1</v>
      </c>
      <c r="GV761">
        <v>99.9</v>
      </c>
      <c r="GW761">
        <v>104.8</v>
      </c>
    </row>
    <row r="762" spans="1:205" x14ac:dyDescent="0.25">
      <c r="A762" s="1">
        <v>40299</v>
      </c>
      <c r="B762">
        <v>101.6</v>
      </c>
      <c r="C762">
        <v>102.3</v>
      </c>
      <c r="D762">
        <v>104</v>
      </c>
      <c r="E762">
        <v>184</v>
      </c>
      <c r="F762">
        <v>182.7</v>
      </c>
      <c r="G762">
        <v>183.9</v>
      </c>
      <c r="H762">
        <v>106.3</v>
      </c>
      <c r="I762">
        <v>102.7</v>
      </c>
      <c r="J762">
        <v>104.6</v>
      </c>
      <c r="K762">
        <v>162.30000000000001</v>
      </c>
      <c r="L762">
        <v>109</v>
      </c>
      <c r="M762">
        <v>112.1</v>
      </c>
      <c r="N762">
        <v>101.3</v>
      </c>
      <c r="O762">
        <v>173.4</v>
      </c>
      <c r="P762">
        <v>184.8</v>
      </c>
      <c r="Q762">
        <v>219.8</v>
      </c>
      <c r="R762">
        <v>145.19999999999999</v>
      </c>
      <c r="S762">
        <v>157.4</v>
      </c>
      <c r="T762">
        <v>159.69999999999999</v>
      </c>
      <c r="U762">
        <v>156.5</v>
      </c>
      <c r="V762">
        <v>101.6</v>
      </c>
      <c r="W762">
        <v>102.2</v>
      </c>
      <c r="X762">
        <v>100.3</v>
      </c>
      <c r="Y762">
        <v>103.4</v>
      </c>
      <c r="Z762">
        <v>101.3</v>
      </c>
      <c r="AA762">
        <v>102.3</v>
      </c>
      <c r="AB762">
        <v>102.4</v>
      </c>
      <c r="AC762">
        <v>102.4</v>
      </c>
      <c r="AD762">
        <v>101.9</v>
      </c>
      <c r="AE762">
        <v>102</v>
      </c>
      <c r="AF762">
        <v>102.8</v>
      </c>
      <c r="AG762">
        <v>99.8</v>
      </c>
      <c r="AH762">
        <v>100.8</v>
      </c>
      <c r="AI762">
        <v>102.6</v>
      </c>
      <c r="AJ762">
        <v>104.2</v>
      </c>
      <c r="AK762">
        <v>104.2</v>
      </c>
      <c r="AL762">
        <v>104.2</v>
      </c>
      <c r="AM762">
        <v>104.2</v>
      </c>
      <c r="AN762">
        <v>102.1</v>
      </c>
      <c r="AO762">
        <v>101.7</v>
      </c>
      <c r="AP762">
        <v>101.9</v>
      </c>
      <c r="AQ762">
        <v>101.1</v>
      </c>
      <c r="AR762">
        <v>102</v>
      </c>
      <c r="AS762">
        <v>102.9</v>
      </c>
      <c r="AT762">
        <v>100.7</v>
      </c>
      <c r="AU762">
        <v>100.8</v>
      </c>
      <c r="AV762">
        <v>100.8</v>
      </c>
      <c r="AW762">
        <v>100.4</v>
      </c>
      <c r="AX762">
        <v>100.4</v>
      </c>
      <c r="AY762">
        <v>100.4</v>
      </c>
      <c r="AZ762">
        <v>99.7</v>
      </c>
      <c r="BA762">
        <v>100.6</v>
      </c>
      <c r="BB762">
        <v>100.3</v>
      </c>
      <c r="BC762">
        <v>99.9</v>
      </c>
      <c r="BD762">
        <v>100.8</v>
      </c>
      <c r="BE762">
        <v>100.1</v>
      </c>
      <c r="BF762">
        <v>100</v>
      </c>
      <c r="BG762">
        <v>100.2</v>
      </c>
      <c r="BH762">
        <v>100.2</v>
      </c>
      <c r="BI762">
        <v>100</v>
      </c>
      <c r="BJ762">
        <v>100</v>
      </c>
      <c r="BK762">
        <v>100.2</v>
      </c>
      <c r="BL762">
        <v>100.4</v>
      </c>
      <c r="BM762">
        <v>100.4</v>
      </c>
      <c r="BN762">
        <v>101</v>
      </c>
      <c r="BO762">
        <v>99.7</v>
      </c>
      <c r="BP762">
        <v>100.2</v>
      </c>
      <c r="BQ762">
        <v>100.3</v>
      </c>
      <c r="BR762">
        <v>99.9</v>
      </c>
      <c r="BW762">
        <v>100.5</v>
      </c>
      <c r="BY762">
        <v>100.5</v>
      </c>
      <c r="CA762">
        <v>100.4</v>
      </c>
      <c r="CB762">
        <v>100.6</v>
      </c>
      <c r="CC762">
        <v>178.9</v>
      </c>
      <c r="CD762">
        <v>175.8</v>
      </c>
      <c r="CE762">
        <v>176.9</v>
      </c>
      <c r="CF762">
        <v>100.6</v>
      </c>
      <c r="CG762">
        <v>99.9</v>
      </c>
      <c r="CH762">
        <v>100.3</v>
      </c>
      <c r="CI762">
        <v>100.2</v>
      </c>
      <c r="CJ762">
        <v>100.2</v>
      </c>
      <c r="CK762">
        <v>100.1</v>
      </c>
      <c r="CL762">
        <v>99.9</v>
      </c>
      <c r="CM762">
        <v>99.9</v>
      </c>
      <c r="CN762">
        <v>173.6</v>
      </c>
      <c r="CO762">
        <v>100.2</v>
      </c>
      <c r="CP762">
        <v>100.1</v>
      </c>
      <c r="CQ762">
        <v>172</v>
      </c>
      <c r="CR762">
        <v>100.2</v>
      </c>
      <c r="CT762">
        <v>100.6</v>
      </c>
      <c r="CU762">
        <v>187.8</v>
      </c>
      <c r="CV762">
        <v>184.3</v>
      </c>
      <c r="CW762">
        <v>188.1</v>
      </c>
      <c r="CX762">
        <v>206.6</v>
      </c>
      <c r="CY762">
        <v>100.2</v>
      </c>
      <c r="CZ762">
        <v>99.9</v>
      </c>
      <c r="DA762">
        <v>99.9</v>
      </c>
      <c r="DF762">
        <v>183.4</v>
      </c>
      <c r="DG762">
        <v>175.1</v>
      </c>
      <c r="DH762">
        <v>108.2</v>
      </c>
      <c r="DI762">
        <v>174.2</v>
      </c>
      <c r="DJ762">
        <v>216.6</v>
      </c>
      <c r="DK762">
        <v>190.2</v>
      </c>
      <c r="DL762">
        <v>142.4</v>
      </c>
      <c r="DM762">
        <v>101.9</v>
      </c>
      <c r="DN762">
        <v>100.9</v>
      </c>
      <c r="DO762">
        <v>207.1</v>
      </c>
      <c r="DP762">
        <v>103.6</v>
      </c>
      <c r="DQ762">
        <v>101.5</v>
      </c>
      <c r="DR762">
        <v>182.3</v>
      </c>
      <c r="DS762">
        <v>182.9</v>
      </c>
      <c r="DT762">
        <v>182.5</v>
      </c>
      <c r="DU762">
        <v>201.7</v>
      </c>
      <c r="DV762">
        <v>174.5</v>
      </c>
      <c r="DW762">
        <v>172.3</v>
      </c>
      <c r="DX762">
        <v>173.4</v>
      </c>
      <c r="DY762">
        <v>158</v>
      </c>
      <c r="DZ762">
        <v>176.3</v>
      </c>
      <c r="EA762">
        <v>206.2</v>
      </c>
      <c r="EB762">
        <v>149.6</v>
      </c>
      <c r="EC762">
        <v>240.8</v>
      </c>
      <c r="ED762">
        <v>272.3</v>
      </c>
      <c r="EE762">
        <v>256.8</v>
      </c>
      <c r="EF762">
        <v>202.2</v>
      </c>
      <c r="EG762">
        <v>179.9</v>
      </c>
      <c r="EH762">
        <v>196.3</v>
      </c>
      <c r="EI762">
        <v>183</v>
      </c>
      <c r="EJ762">
        <v>101</v>
      </c>
      <c r="EK762">
        <v>101.5</v>
      </c>
      <c r="EN762">
        <v>102.8</v>
      </c>
      <c r="EO762">
        <v>104.1</v>
      </c>
      <c r="EP762">
        <v>104.2</v>
      </c>
      <c r="EQ762">
        <v>104.1</v>
      </c>
      <c r="ER762">
        <v>102.7</v>
      </c>
      <c r="EU762">
        <v>100.6</v>
      </c>
      <c r="EV762">
        <v>100.5</v>
      </c>
      <c r="EW762">
        <v>100.6</v>
      </c>
      <c r="EX762">
        <v>100.9</v>
      </c>
      <c r="EY762">
        <v>184.4</v>
      </c>
      <c r="EZ762">
        <v>170</v>
      </c>
      <c r="FA762">
        <v>185</v>
      </c>
      <c r="FB762">
        <v>180.7</v>
      </c>
      <c r="FC762">
        <v>181.8</v>
      </c>
      <c r="FD762">
        <v>99.7</v>
      </c>
      <c r="FE762">
        <v>100</v>
      </c>
      <c r="FF762">
        <v>246.3</v>
      </c>
      <c r="FG762">
        <v>205.6</v>
      </c>
      <c r="FH762">
        <v>194.5</v>
      </c>
      <c r="FI762">
        <v>260.39999999999998</v>
      </c>
      <c r="FJ762">
        <v>328.1</v>
      </c>
      <c r="FK762">
        <v>115</v>
      </c>
      <c r="FL762">
        <v>105.2</v>
      </c>
      <c r="FM762">
        <v>289.2</v>
      </c>
      <c r="FN762">
        <v>211.7</v>
      </c>
      <c r="FO762">
        <v>102.4</v>
      </c>
      <c r="FP762">
        <v>95.1</v>
      </c>
      <c r="FS762">
        <v>75.900000000000006</v>
      </c>
      <c r="FT762">
        <v>110.2</v>
      </c>
      <c r="FU762">
        <v>97.3</v>
      </c>
      <c r="FV762">
        <v>100.8</v>
      </c>
      <c r="FW762">
        <v>105.6</v>
      </c>
      <c r="FX762">
        <v>96.1</v>
      </c>
      <c r="FY762">
        <v>106.5</v>
      </c>
      <c r="FZ762">
        <v>107</v>
      </c>
      <c r="GA762">
        <v>88.4</v>
      </c>
      <c r="GB762">
        <v>112.7</v>
      </c>
      <c r="GC762">
        <v>105.9</v>
      </c>
      <c r="GD762">
        <v>108.3</v>
      </c>
      <c r="GE762">
        <v>98.5</v>
      </c>
      <c r="GF762">
        <v>97.1</v>
      </c>
      <c r="GG762">
        <v>101.6</v>
      </c>
      <c r="GH762">
        <v>97.9</v>
      </c>
      <c r="GI762">
        <v>98.7</v>
      </c>
      <c r="GJ762">
        <v>100.8</v>
      </c>
      <c r="GK762">
        <v>109.5</v>
      </c>
      <c r="GL762">
        <v>101.7</v>
      </c>
      <c r="GM762">
        <v>105.1</v>
      </c>
      <c r="GN762">
        <v>131.4</v>
      </c>
      <c r="GO762">
        <v>104.6</v>
      </c>
      <c r="GP762">
        <v>98.2</v>
      </c>
      <c r="GQ762">
        <v>103.1</v>
      </c>
      <c r="GR762">
        <v>101.9</v>
      </c>
      <c r="GS762">
        <v>102.1</v>
      </c>
      <c r="GT762">
        <v>99.4</v>
      </c>
      <c r="GU762">
        <v>105.6</v>
      </c>
      <c r="GV762">
        <v>99.9</v>
      </c>
      <c r="GW762">
        <v>102.8</v>
      </c>
    </row>
    <row r="763" spans="1:205" x14ac:dyDescent="0.25">
      <c r="A763" s="1">
        <v>40330</v>
      </c>
      <c r="B763">
        <v>101.4</v>
      </c>
      <c r="C763">
        <v>101.9</v>
      </c>
      <c r="D763">
        <v>101</v>
      </c>
      <c r="E763">
        <v>179.1</v>
      </c>
      <c r="F763">
        <v>149.19999999999999</v>
      </c>
      <c r="G763">
        <v>182.3</v>
      </c>
      <c r="H763">
        <v>104.5</v>
      </c>
      <c r="I763">
        <v>98.7</v>
      </c>
      <c r="J763">
        <v>104.6</v>
      </c>
      <c r="K763">
        <v>163</v>
      </c>
      <c r="L763">
        <v>107</v>
      </c>
      <c r="M763">
        <v>109</v>
      </c>
      <c r="N763">
        <v>101.3</v>
      </c>
      <c r="O763">
        <v>173.6</v>
      </c>
      <c r="P763">
        <v>185.1</v>
      </c>
      <c r="Q763">
        <v>220.9</v>
      </c>
      <c r="R763">
        <v>144.9</v>
      </c>
      <c r="S763">
        <v>157.30000000000001</v>
      </c>
      <c r="T763">
        <v>159.69999999999999</v>
      </c>
      <c r="U763">
        <v>156.4</v>
      </c>
      <c r="V763">
        <v>102</v>
      </c>
      <c r="W763">
        <v>102.6</v>
      </c>
      <c r="X763">
        <v>100.7</v>
      </c>
      <c r="Y763">
        <v>102.8</v>
      </c>
      <c r="Z763">
        <v>101.2</v>
      </c>
      <c r="AA763">
        <v>101.8</v>
      </c>
      <c r="AB763">
        <v>101.8</v>
      </c>
      <c r="AC763">
        <v>101.8</v>
      </c>
      <c r="AD763">
        <v>101.6</v>
      </c>
      <c r="AE763">
        <v>101.9</v>
      </c>
      <c r="AF763">
        <v>102.5</v>
      </c>
      <c r="AG763">
        <v>100</v>
      </c>
      <c r="AH763">
        <v>101.1</v>
      </c>
      <c r="AI763">
        <v>103.5</v>
      </c>
      <c r="AJ763">
        <v>106.4</v>
      </c>
      <c r="AK763">
        <v>106.4</v>
      </c>
      <c r="AL763">
        <v>106.4</v>
      </c>
      <c r="AM763">
        <v>106.5</v>
      </c>
      <c r="AN763">
        <v>102.5</v>
      </c>
      <c r="AO763">
        <v>102.2</v>
      </c>
      <c r="AP763">
        <v>102.3</v>
      </c>
      <c r="AQ763">
        <v>101.6</v>
      </c>
      <c r="AR763">
        <v>102.4</v>
      </c>
      <c r="AS763">
        <v>103.5</v>
      </c>
      <c r="AT763">
        <v>100.8</v>
      </c>
      <c r="AU763">
        <v>100.8</v>
      </c>
      <c r="AV763">
        <v>100.9</v>
      </c>
      <c r="AW763">
        <v>100.4</v>
      </c>
      <c r="AX763">
        <v>100.3</v>
      </c>
      <c r="AY763">
        <v>100.4</v>
      </c>
      <c r="AZ763">
        <v>99.2</v>
      </c>
      <c r="BA763">
        <v>100.5</v>
      </c>
      <c r="BB763">
        <v>100.2</v>
      </c>
      <c r="BC763">
        <v>99.9</v>
      </c>
      <c r="BD763">
        <v>100.8</v>
      </c>
      <c r="BE763">
        <v>99.9</v>
      </c>
      <c r="BF763">
        <v>99.8</v>
      </c>
      <c r="BG763">
        <v>100.1</v>
      </c>
      <c r="BH763">
        <v>100.1</v>
      </c>
      <c r="BI763">
        <v>100</v>
      </c>
      <c r="BJ763">
        <v>100</v>
      </c>
      <c r="BK763">
        <v>100</v>
      </c>
      <c r="BL763">
        <v>100.3</v>
      </c>
      <c r="BM763">
        <v>100.3</v>
      </c>
      <c r="BN763">
        <v>100.4</v>
      </c>
      <c r="BO763">
        <v>99.6</v>
      </c>
      <c r="BP763">
        <v>100.3</v>
      </c>
      <c r="BQ763">
        <v>100</v>
      </c>
      <c r="BR763">
        <v>99.5</v>
      </c>
      <c r="BW763">
        <v>100.4</v>
      </c>
      <c r="BY763">
        <v>100.5</v>
      </c>
      <c r="CA763">
        <v>100.5</v>
      </c>
      <c r="CB763">
        <v>100.4</v>
      </c>
      <c r="CC763">
        <v>178.3</v>
      </c>
      <c r="CD763">
        <v>174.8</v>
      </c>
      <c r="CE763">
        <v>177.2</v>
      </c>
      <c r="CF763">
        <v>100.5</v>
      </c>
      <c r="CG763">
        <v>99.8</v>
      </c>
      <c r="CH763">
        <v>99.9</v>
      </c>
      <c r="CI763">
        <v>100.3</v>
      </c>
      <c r="CJ763">
        <v>100.3</v>
      </c>
      <c r="CK763">
        <v>100</v>
      </c>
      <c r="CL763">
        <v>99.6</v>
      </c>
      <c r="CM763">
        <v>99.3</v>
      </c>
      <c r="CN763">
        <v>171.9</v>
      </c>
      <c r="CO763">
        <v>100.4</v>
      </c>
      <c r="CP763">
        <v>100</v>
      </c>
      <c r="CQ763">
        <v>171.5</v>
      </c>
      <c r="CR763">
        <v>100.3</v>
      </c>
      <c r="CT763">
        <v>100.5</v>
      </c>
      <c r="CU763">
        <v>186.9</v>
      </c>
      <c r="CV763">
        <v>182.7</v>
      </c>
      <c r="CW763">
        <v>188.6</v>
      </c>
      <c r="CX763">
        <v>207.6</v>
      </c>
      <c r="CY763">
        <v>100.2</v>
      </c>
      <c r="CZ763">
        <v>99.9</v>
      </c>
      <c r="DA763">
        <v>99.9</v>
      </c>
      <c r="DF763">
        <v>182.3</v>
      </c>
      <c r="DG763">
        <v>173.4</v>
      </c>
      <c r="DH763">
        <v>106.5</v>
      </c>
      <c r="DI763">
        <v>172.1</v>
      </c>
      <c r="DJ763">
        <v>212.5</v>
      </c>
      <c r="DK763">
        <v>188.1</v>
      </c>
      <c r="DL763">
        <v>142.4</v>
      </c>
      <c r="DM763">
        <v>102.4</v>
      </c>
      <c r="DN763">
        <v>100.9</v>
      </c>
      <c r="DO763">
        <v>206.3</v>
      </c>
      <c r="DP763">
        <v>102.8</v>
      </c>
      <c r="DQ763">
        <v>101.6</v>
      </c>
      <c r="DR763">
        <v>181.2</v>
      </c>
      <c r="DS763">
        <v>182.7</v>
      </c>
      <c r="DT763">
        <v>181.1</v>
      </c>
      <c r="DU763">
        <v>204.1</v>
      </c>
      <c r="DV763">
        <v>174.3</v>
      </c>
      <c r="DW763">
        <v>172.7</v>
      </c>
      <c r="DX763">
        <v>173.1</v>
      </c>
      <c r="DY763">
        <v>158.19999999999999</v>
      </c>
      <c r="DZ763">
        <v>176</v>
      </c>
      <c r="EA763">
        <v>201.5</v>
      </c>
      <c r="EB763">
        <v>142.6</v>
      </c>
      <c r="EC763">
        <v>238.8</v>
      </c>
      <c r="ED763">
        <v>267.60000000000002</v>
      </c>
      <c r="EE763">
        <v>252.2</v>
      </c>
      <c r="EF763">
        <v>202.3</v>
      </c>
      <c r="EG763">
        <v>182.1</v>
      </c>
      <c r="EH763">
        <v>198.7</v>
      </c>
      <c r="EI763">
        <v>185.2</v>
      </c>
      <c r="EJ763">
        <v>101.1</v>
      </c>
      <c r="EK763">
        <v>100.8</v>
      </c>
      <c r="EN763">
        <v>103.4</v>
      </c>
      <c r="EO763">
        <v>106.4</v>
      </c>
      <c r="EP763">
        <v>106.5</v>
      </c>
      <c r="EQ763">
        <v>106.3</v>
      </c>
      <c r="ER763">
        <v>103.2</v>
      </c>
      <c r="EU763">
        <v>100.7</v>
      </c>
      <c r="EV763">
        <v>100.5</v>
      </c>
      <c r="EW763">
        <v>100.7</v>
      </c>
      <c r="EX763">
        <v>100.9</v>
      </c>
      <c r="EY763">
        <v>183.3</v>
      </c>
      <c r="EZ763">
        <v>168.5</v>
      </c>
      <c r="FA763">
        <v>183.4</v>
      </c>
      <c r="FB763">
        <v>179.8</v>
      </c>
      <c r="FC763">
        <v>180.9</v>
      </c>
      <c r="FD763">
        <v>99.5</v>
      </c>
      <c r="FE763">
        <v>99.5</v>
      </c>
      <c r="FF763">
        <v>244.9</v>
      </c>
      <c r="FG763">
        <v>207.6</v>
      </c>
      <c r="FH763">
        <v>185.9</v>
      </c>
      <c r="FI763">
        <v>255.6</v>
      </c>
      <c r="FJ763">
        <v>315.39999999999998</v>
      </c>
      <c r="FK763">
        <v>112.8</v>
      </c>
      <c r="FL763">
        <v>105.5</v>
      </c>
      <c r="FM763">
        <v>297.60000000000002</v>
      </c>
      <c r="FN763">
        <v>222.5</v>
      </c>
      <c r="FO763">
        <v>101.7</v>
      </c>
      <c r="FP763">
        <v>95.9</v>
      </c>
      <c r="FS763">
        <v>76</v>
      </c>
      <c r="FT763">
        <v>109.8</v>
      </c>
      <c r="FU763">
        <v>90.6</v>
      </c>
      <c r="FV763">
        <v>100.8</v>
      </c>
      <c r="FW763">
        <v>106.9</v>
      </c>
      <c r="FX763">
        <v>97.8</v>
      </c>
      <c r="FY763">
        <v>104</v>
      </c>
      <c r="FZ763">
        <v>101.5</v>
      </c>
      <c r="GA763">
        <v>85.9</v>
      </c>
      <c r="GB763">
        <v>131.19999999999999</v>
      </c>
      <c r="GC763">
        <v>106.4</v>
      </c>
      <c r="GD763">
        <v>108.7</v>
      </c>
      <c r="GE763">
        <v>99.1</v>
      </c>
      <c r="GF763">
        <v>94.9</v>
      </c>
      <c r="GG763">
        <v>101.8</v>
      </c>
      <c r="GH763">
        <v>96.3</v>
      </c>
      <c r="GI763">
        <v>95.8</v>
      </c>
      <c r="GJ763">
        <v>96.6</v>
      </c>
      <c r="GK763">
        <v>111.2</v>
      </c>
      <c r="GL763">
        <v>96.6</v>
      </c>
      <c r="GM763">
        <v>95.4</v>
      </c>
      <c r="GN763">
        <v>90.9</v>
      </c>
      <c r="GO763">
        <v>102.4</v>
      </c>
      <c r="GP763">
        <v>105</v>
      </c>
      <c r="GQ763">
        <v>104</v>
      </c>
      <c r="GR763">
        <v>102.7</v>
      </c>
      <c r="GS763">
        <v>102</v>
      </c>
      <c r="GT763">
        <v>99.7</v>
      </c>
      <c r="GU763">
        <v>106.1</v>
      </c>
      <c r="GV763">
        <v>101.6</v>
      </c>
      <c r="GW763">
        <v>106</v>
      </c>
    </row>
    <row r="764" spans="1:205" x14ac:dyDescent="0.25">
      <c r="A764" s="1">
        <v>40360</v>
      </c>
      <c r="B764">
        <v>101.6</v>
      </c>
      <c r="C764">
        <v>102</v>
      </c>
      <c r="D764">
        <v>102.2</v>
      </c>
      <c r="E764">
        <v>180.7</v>
      </c>
      <c r="F764">
        <v>162.9</v>
      </c>
      <c r="G764">
        <v>182.5</v>
      </c>
      <c r="H764">
        <v>105.2</v>
      </c>
      <c r="I764">
        <v>101.5</v>
      </c>
      <c r="J764">
        <v>104.2</v>
      </c>
      <c r="K764">
        <v>162.4</v>
      </c>
      <c r="L764">
        <v>106.8</v>
      </c>
      <c r="M764">
        <v>107.9</v>
      </c>
      <c r="N764">
        <v>101.3</v>
      </c>
      <c r="O764">
        <v>173.7</v>
      </c>
      <c r="P764">
        <v>185.3</v>
      </c>
      <c r="Q764">
        <v>221.4</v>
      </c>
      <c r="R764">
        <v>144.9</v>
      </c>
      <c r="S764">
        <v>157.4</v>
      </c>
      <c r="T764">
        <v>159.69999999999999</v>
      </c>
      <c r="U764">
        <v>156.4</v>
      </c>
      <c r="V764">
        <v>102</v>
      </c>
      <c r="W764">
        <v>102.6</v>
      </c>
      <c r="X764">
        <v>100.6</v>
      </c>
      <c r="Y764">
        <v>102.7</v>
      </c>
      <c r="Z764">
        <v>101.4</v>
      </c>
      <c r="AA764">
        <v>101.5</v>
      </c>
      <c r="AB764">
        <v>101.7</v>
      </c>
      <c r="AC764">
        <v>101.9</v>
      </c>
      <c r="AD764">
        <v>100.3</v>
      </c>
      <c r="AE764">
        <v>99.3</v>
      </c>
      <c r="AF764">
        <v>99.5</v>
      </c>
      <c r="AG764">
        <v>98.7</v>
      </c>
      <c r="AH764">
        <v>99.5</v>
      </c>
      <c r="AI764">
        <v>104.1</v>
      </c>
      <c r="AJ764">
        <v>107.2</v>
      </c>
      <c r="AK764">
        <v>107.3</v>
      </c>
      <c r="AL764">
        <v>107.2</v>
      </c>
      <c r="AM764">
        <v>107.3</v>
      </c>
      <c r="AN764">
        <v>103</v>
      </c>
      <c r="AO764">
        <v>102.4</v>
      </c>
      <c r="AP764">
        <v>102.6</v>
      </c>
      <c r="AQ764">
        <v>101.7</v>
      </c>
      <c r="AR764">
        <v>103</v>
      </c>
      <c r="AS764">
        <v>104.5</v>
      </c>
      <c r="AT764">
        <v>101.1</v>
      </c>
      <c r="AU764">
        <v>101.1</v>
      </c>
      <c r="AV764">
        <v>101.1</v>
      </c>
      <c r="AW764">
        <v>100.8</v>
      </c>
      <c r="AX764">
        <v>100.6</v>
      </c>
      <c r="AY764">
        <v>100.6</v>
      </c>
      <c r="AZ764">
        <v>99.4</v>
      </c>
      <c r="BA764">
        <v>100.9</v>
      </c>
      <c r="BB764">
        <v>100.3</v>
      </c>
      <c r="BC764">
        <v>100</v>
      </c>
      <c r="BD764">
        <v>100.8</v>
      </c>
      <c r="BE764">
        <v>100.1</v>
      </c>
      <c r="BF764">
        <v>100</v>
      </c>
      <c r="BG764">
        <v>100.2</v>
      </c>
      <c r="BH764">
        <v>100.3</v>
      </c>
      <c r="BI764">
        <v>100.1</v>
      </c>
      <c r="BJ764">
        <v>100.1</v>
      </c>
      <c r="BK764">
        <v>100.1</v>
      </c>
      <c r="BL764">
        <v>100.5</v>
      </c>
      <c r="BM764">
        <v>100.5</v>
      </c>
      <c r="BN764">
        <v>100.6</v>
      </c>
      <c r="BO764">
        <v>99.6</v>
      </c>
      <c r="BP764">
        <v>100.6</v>
      </c>
      <c r="BQ764">
        <v>99.8</v>
      </c>
      <c r="BR764">
        <v>99.5</v>
      </c>
      <c r="BW764">
        <v>100.6</v>
      </c>
      <c r="BY764">
        <v>100.6</v>
      </c>
      <c r="CA764">
        <v>100.6</v>
      </c>
      <c r="CB764">
        <v>100.6</v>
      </c>
      <c r="CC764">
        <v>178.5</v>
      </c>
      <c r="CD764">
        <v>175.3</v>
      </c>
      <c r="CE764">
        <v>177.2</v>
      </c>
      <c r="CF764">
        <v>100.7</v>
      </c>
      <c r="CG764">
        <v>99.3</v>
      </c>
      <c r="CH764">
        <v>99.9</v>
      </c>
      <c r="CI764">
        <v>100.6</v>
      </c>
      <c r="CJ764">
        <v>100.6</v>
      </c>
      <c r="CK764">
        <v>99.8</v>
      </c>
      <c r="CL764">
        <v>99.6</v>
      </c>
      <c r="CM764">
        <v>99.3</v>
      </c>
      <c r="CN764">
        <v>172.2</v>
      </c>
      <c r="CO764">
        <v>100.2</v>
      </c>
      <c r="CP764">
        <v>100</v>
      </c>
      <c r="CQ764">
        <v>171.5</v>
      </c>
      <c r="CR764">
        <v>100.2</v>
      </c>
      <c r="CT764">
        <v>100.7</v>
      </c>
      <c r="CU764">
        <v>187.2</v>
      </c>
      <c r="CV764">
        <v>183.4</v>
      </c>
      <c r="CW764">
        <v>188.5</v>
      </c>
      <c r="CX764">
        <v>207.4</v>
      </c>
      <c r="CY764">
        <v>100.4</v>
      </c>
      <c r="CZ764">
        <v>100.1</v>
      </c>
      <c r="DA764">
        <v>100.1</v>
      </c>
      <c r="DF764">
        <v>181.9</v>
      </c>
      <c r="DG764">
        <v>172.4</v>
      </c>
      <c r="DH764">
        <v>105.6</v>
      </c>
      <c r="DI764">
        <v>172.4</v>
      </c>
      <c r="DJ764">
        <v>211.2</v>
      </c>
      <c r="DK764">
        <v>184.9</v>
      </c>
      <c r="DL764">
        <v>142.4</v>
      </c>
      <c r="DM764">
        <v>102.2</v>
      </c>
      <c r="DN764">
        <v>100.8</v>
      </c>
      <c r="DO764">
        <v>206</v>
      </c>
      <c r="DP764">
        <v>102.5</v>
      </c>
      <c r="DQ764">
        <v>101.7</v>
      </c>
      <c r="DR764">
        <v>181.3</v>
      </c>
      <c r="DS764">
        <v>182.1</v>
      </c>
      <c r="DT764">
        <v>181.5</v>
      </c>
      <c r="DU764">
        <v>204.3</v>
      </c>
      <c r="DV764">
        <v>174.4</v>
      </c>
      <c r="DW764">
        <v>172.8</v>
      </c>
      <c r="DX764">
        <v>173.3</v>
      </c>
      <c r="DY764">
        <v>158.69999999999999</v>
      </c>
      <c r="DZ764">
        <v>176.1</v>
      </c>
      <c r="EA764">
        <v>207.1</v>
      </c>
      <c r="EB764">
        <v>147.80000000000001</v>
      </c>
      <c r="EC764">
        <v>244.2</v>
      </c>
      <c r="ED764">
        <v>267.39999999999998</v>
      </c>
      <c r="EE764">
        <v>252</v>
      </c>
      <c r="EF764">
        <v>202.8</v>
      </c>
      <c r="EG764">
        <v>195.5</v>
      </c>
      <c r="EH764">
        <v>207.5</v>
      </c>
      <c r="EI764">
        <v>199.1</v>
      </c>
      <c r="EJ764">
        <v>101.2</v>
      </c>
      <c r="EK764">
        <v>100.1</v>
      </c>
      <c r="EN764">
        <v>103.7</v>
      </c>
      <c r="EO764">
        <v>107.2</v>
      </c>
      <c r="EP764">
        <v>107.3</v>
      </c>
      <c r="EQ764">
        <v>107.2</v>
      </c>
      <c r="ER764">
        <v>103.4</v>
      </c>
      <c r="EU764">
        <v>101</v>
      </c>
      <c r="EV764">
        <v>100.7</v>
      </c>
      <c r="EW764">
        <v>101</v>
      </c>
      <c r="EX764">
        <v>101.2</v>
      </c>
      <c r="EY764">
        <v>182.7</v>
      </c>
      <c r="EZ764">
        <v>168.9</v>
      </c>
      <c r="FA764">
        <v>183.6</v>
      </c>
      <c r="FB764">
        <v>179.2</v>
      </c>
      <c r="FC764">
        <v>180.2</v>
      </c>
      <c r="FD764">
        <v>99.2</v>
      </c>
      <c r="FE764">
        <v>99.3</v>
      </c>
      <c r="FF764">
        <v>250.3</v>
      </c>
      <c r="FG764">
        <v>216.1</v>
      </c>
      <c r="FH764">
        <v>189.7</v>
      </c>
      <c r="FI764">
        <v>255.4</v>
      </c>
      <c r="FJ764">
        <v>312.8</v>
      </c>
      <c r="FK764">
        <v>109.4</v>
      </c>
      <c r="FL764">
        <v>105.6</v>
      </c>
      <c r="FM764">
        <v>297.89999999999998</v>
      </c>
      <c r="FN764">
        <v>228.3</v>
      </c>
      <c r="FO764">
        <v>101.2</v>
      </c>
      <c r="FP764">
        <v>95.6</v>
      </c>
      <c r="FS764">
        <v>74.7</v>
      </c>
      <c r="FT764">
        <v>101.3</v>
      </c>
      <c r="FU764">
        <v>88.7</v>
      </c>
      <c r="FV764">
        <v>100.8</v>
      </c>
      <c r="FW764">
        <v>104.6</v>
      </c>
      <c r="FX764">
        <v>97.7</v>
      </c>
      <c r="FY764">
        <v>109.8</v>
      </c>
      <c r="FZ764">
        <v>100.4</v>
      </c>
      <c r="GA764">
        <v>90.7</v>
      </c>
      <c r="GB764">
        <v>117.5</v>
      </c>
      <c r="GC764">
        <v>104.6</v>
      </c>
      <c r="GD764">
        <v>106</v>
      </c>
      <c r="GE764">
        <v>99.4</v>
      </c>
      <c r="GF764">
        <v>94.5</v>
      </c>
      <c r="GG764">
        <v>102.9</v>
      </c>
      <c r="GH764">
        <v>95.7</v>
      </c>
      <c r="GI764">
        <v>93.9</v>
      </c>
      <c r="GJ764">
        <v>97.7</v>
      </c>
      <c r="GK764">
        <v>109.7</v>
      </c>
      <c r="GL764">
        <v>99.1</v>
      </c>
      <c r="GM764">
        <v>94.6</v>
      </c>
      <c r="GN764">
        <v>101.9</v>
      </c>
      <c r="GO764">
        <v>123.8</v>
      </c>
      <c r="GP764">
        <v>106.7</v>
      </c>
      <c r="GQ764">
        <v>104.4</v>
      </c>
      <c r="GR764">
        <v>102.5</v>
      </c>
      <c r="GS764">
        <v>101.9</v>
      </c>
      <c r="GT764">
        <v>100.2</v>
      </c>
      <c r="GU764">
        <v>105.6</v>
      </c>
      <c r="GV764">
        <v>102.5</v>
      </c>
      <c r="GW764">
        <v>106.6</v>
      </c>
    </row>
    <row r="765" spans="1:205" x14ac:dyDescent="0.25">
      <c r="A765" s="1">
        <v>40391</v>
      </c>
      <c r="B765">
        <v>101.8</v>
      </c>
      <c r="C765">
        <v>102.6</v>
      </c>
      <c r="D765">
        <v>102.3</v>
      </c>
      <c r="E765">
        <v>180</v>
      </c>
      <c r="F765">
        <v>155.30000000000001</v>
      </c>
      <c r="G765">
        <v>182.6</v>
      </c>
      <c r="H765">
        <v>105.4</v>
      </c>
      <c r="I765">
        <v>104.6</v>
      </c>
      <c r="J765">
        <v>106.7</v>
      </c>
      <c r="K765">
        <v>166.5</v>
      </c>
      <c r="L765">
        <v>109.3</v>
      </c>
      <c r="M765">
        <v>109.7</v>
      </c>
      <c r="N765">
        <v>101.5</v>
      </c>
      <c r="O765">
        <v>173.9</v>
      </c>
      <c r="P765">
        <v>185.5</v>
      </c>
      <c r="Q765">
        <v>221.5</v>
      </c>
      <c r="R765">
        <v>145</v>
      </c>
      <c r="S765">
        <v>157.5</v>
      </c>
      <c r="T765">
        <v>159.9</v>
      </c>
      <c r="U765">
        <v>156.6</v>
      </c>
      <c r="V765">
        <v>102.3</v>
      </c>
      <c r="W765">
        <v>103</v>
      </c>
      <c r="X765">
        <v>100.7</v>
      </c>
      <c r="Y765">
        <v>103.2</v>
      </c>
      <c r="Z765">
        <v>101.3</v>
      </c>
      <c r="AA765">
        <v>101.2</v>
      </c>
      <c r="AB765">
        <v>101.3</v>
      </c>
      <c r="AC765">
        <v>101.4</v>
      </c>
      <c r="AD765">
        <v>100.2</v>
      </c>
      <c r="AE765">
        <v>100.8</v>
      </c>
      <c r="AF765">
        <v>100.8</v>
      </c>
      <c r="AG765">
        <v>100.5</v>
      </c>
      <c r="AH765">
        <v>100.4</v>
      </c>
      <c r="AI765">
        <v>103.5</v>
      </c>
      <c r="AJ765">
        <v>104.4</v>
      </c>
      <c r="AK765">
        <v>104.4</v>
      </c>
      <c r="AL765">
        <v>104.4</v>
      </c>
      <c r="AM765">
        <v>104.4</v>
      </c>
      <c r="AN765">
        <v>103.2</v>
      </c>
      <c r="AO765">
        <v>102.7</v>
      </c>
      <c r="AP765">
        <v>102.8</v>
      </c>
      <c r="AQ765">
        <v>102</v>
      </c>
      <c r="AR765">
        <v>103</v>
      </c>
      <c r="AS765">
        <v>104.7</v>
      </c>
      <c r="AT765">
        <v>101.2</v>
      </c>
      <c r="AU765">
        <v>101.2</v>
      </c>
      <c r="AV765">
        <v>101.3</v>
      </c>
      <c r="AW765">
        <v>100.8</v>
      </c>
      <c r="AX765">
        <v>100.5</v>
      </c>
      <c r="AY765">
        <v>100.6</v>
      </c>
      <c r="AZ765">
        <v>99.7</v>
      </c>
      <c r="BA765">
        <v>101.3</v>
      </c>
      <c r="BB765">
        <v>100.2</v>
      </c>
      <c r="BC765">
        <v>99.9</v>
      </c>
      <c r="BD765">
        <v>100.8</v>
      </c>
      <c r="BE765">
        <v>100.2</v>
      </c>
      <c r="BF765">
        <v>100.1</v>
      </c>
      <c r="BG765">
        <v>100.3</v>
      </c>
      <c r="BH765">
        <v>100.3</v>
      </c>
      <c r="BI765">
        <v>100.3</v>
      </c>
      <c r="BJ765">
        <v>100.3</v>
      </c>
      <c r="BK765">
        <v>100.2</v>
      </c>
      <c r="BL765">
        <v>100.8</v>
      </c>
      <c r="BM765">
        <v>100.8</v>
      </c>
      <c r="BN765">
        <v>100.8</v>
      </c>
      <c r="BO765">
        <v>100.3</v>
      </c>
      <c r="BP765">
        <v>100.7</v>
      </c>
      <c r="BQ765">
        <v>99.6</v>
      </c>
      <c r="BR765">
        <v>99.8</v>
      </c>
      <c r="BW765">
        <v>100.6</v>
      </c>
      <c r="BY765">
        <v>100.6</v>
      </c>
      <c r="CA765">
        <v>100.7</v>
      </c>
      <c r="CB765">
        <v>100.5</v>
      </c>
      <c r="CC765">
        <v>179.5</v>
      </c>
      <c r="CD765">
        <v>175.2</v>
      </c>
      <c r="CE765">
        <v>178.5</v>
      </c>
      <c r="CF765">
        <v>100.6</v>
      </c>
      <c r="CG765">
        <v>99.2</v>
      </c>
      <c r="CH765">
        <v>99.5</v>
      </c>
      <c r="CI765">
        <v>100.6</v>
      </c>
      <c r="CJ765">
        <v>100.6</v>
      </c>
      <c r="CK765">
        <v>99.9</v>
      </c>
      <c r="CL765">
        <v>99.7</v>
      </c>
      <c r="CM765">
        <v>100</v>
      </c>
      <c r="CN765">
        <v>173.5</v>
      </c>
      <c r="CO765">
        <v>100.8</v>
      </c>
      <c r="CP765">
        <v>100.3</v>
      </c>
      <c r="CQ765">
        <v>172.8</v>
      </c>
      <c r="CR765">
        <v>100.3</v>
      </c>
      <c r="CT765">
        <v>100.8</v>
      </c>
      <c r="CU765">
        <v>188.5</v>
      </c>
      <c r="CV765">
        <v>183.3</v>
      </c>
      <c r="CW765">
        <v>190.5</v>
      </c>
      <c r="CX765">
        <v>210.2</v>
      </c>
      <c r="CY765">
        <v>100.3</v>
      </c>
      <c r="CZ765">
        <v>100.4</v>
      </c>
      <c r="DA765">
        <v>100.4</v>
      </c>
      <c r="DF765">
        <v>182.8</v>
      </c>
      <c r="DG765">
        <v>173</v>
      </c>
      <c r="DH765">
        <v>106</v>
      </c>
      <c r="DI765">
        <v>173.3</v>
      </c>
      <c r="DJ765">
        <v>212.9</v>
      </c>
      <c r="DK765">
        <v>184.6</v>
      </c>
      <c r="DL765">
        <v>142.6</v>
      </c>
      <c r="DM765">
        <v>102</v>
      </c>
      <c r="DN765">
        <v>101</v>
      </c>
      <c r="DO765">
        <v>206</v>
      </c>
      <c r="DP765">
        <v>102.4</v>
      </c>
      <c r="DQ765">
        <v>101.8</v>
      </c>
      <c r="DR765">
        <v>184</v>
      </c>
      <c r="DS765">
        <v>184.5</v>
      </c>
      <c r="DT765">
        <v>184.2</v>
      </c>
      <c r="DU765">
        <v>204.9</v>
      </c>
      <c r="DV765">
        <v>174.8</v>
      </c>
      <c r="DW765">
        <v>173.1</v>
      </c>
      <c r="DX765">
        <v>173.6</v>
      </c>
      <c r="DY765">
        <v>161.30000000000001</v>
      </c>
      <c r="DZ765">
        <v>176.3</v>
      </c>
      <c r="EA765">
        <v>211.4</v>
      </c>
      <c r="EB765">
        <v>151.5</v>
      </c>
      <c r="EC765">
        <v>248.7</v>
      </c>
      <c r="ED765">
        <v>274.8</v>
      </c>
      <c r="EE765">
        <v>259.10000000000002</v>
      </c>
      <c r="EF765">
        <v>204.9</v>
      </c>
      <c r="EG765">
        <v>195.5</v>
      </c>
      <c r="EH765">
        <v>209</v>
      </c>
      <c r="EI765">
        <v>199</v>
      </c>
      <c r="EJ765">
        <v>101.4</v>
      </c>
      <c r="EK765">
        <v>100.7</v>
      </c>
      <c r="EN765">
        <v>103.5</v>
      </c>
      <c r="EO765">
        <v>104.4</v>
      </c>
      <c r="EP765">
        <v>104.4</v>
      </c>
      <c r="EQ765">
        <v>104.4</v>
      </c>
      <c r="ER765">
        <v>103.4</v>
      </c>
      <c r="EU765">
        <v>101.1</v>
      </c>
      <c r="EV765">
        <v>100</v>
      </c>
      <c r="EW765">
        <v>101.2</v>
      </c>
      <c r="EX765">
        <v>101.2</v>
      </c>
      <c r="EY765">
        <v>183.7</v>
      </c>
      <c r="EZ765">
        <v>169.9</v>
      </c>
      <c r="FA765">
        <v>186.5</v>
      </c>
      <c r="FB765">
        <v>179.6</v>
      </c>
      <c r="FC765">
        <v>180.5</v>
      </c>
      <c r="FD765">
        <v>99.6</v>
      </c>
      <c r="FE765">
        <v>99.7</v>
      </c>
      <c r="FF765">
        <v>254</v>
      </c>
      <c r="FG765">
        <v>217.8</v>
      </c>
      <c r="FH765">
        <v>195.2</v>
      </c>
      <c r="FI765">
        <v>262.10000000000002</v>
      </c>
      <c r="FJ765">
        <v>324.5</v>
      </c>
      <c r="FK765">
        <v>111.7</v>
      </c>
      <c r="FL765">
        <v>106.1</v>
      </c>
      <c r="FM765">
        <v>288.89999999999998</v>
      </c>
      <c r="FN765">
        <v>227.1</v>
      </c>
      <c r="FO765">
        <v>101.2</v>
      </c>
      <c r="FP765">
        <v>96.9</v>
      </c>
      <c r="FS765">
        <v>84.2</v>
      </c>
      <c r="FT765">
        <v>101.4</v>
      </c>
      <c r="FU765">
        <v>90.6</v>
      </c>
      <c r="FV765">
        <v>100.8</v>
      </c>
      <c r="FW765">
        <v>105.3</v>
      </c>
      <c r="FX765">
        <v>97.6</v>
      </c>
      <c r="FY765">
        <v>109.5</v>
      </c>
      <c r="FZ765">
        <v>103.3</v>
      </c>
      <c r="GA765">
        <v>86.9</v>
      </c>
      <c r="GB765">
        <v>79.8</v>
      </c>
      <c r="GC765">
        <v>105.2</v>
      </c>
      <c r="GD765">
        <v>106.3</v>
      </c>
      <c r="GE765">
        <v>101</v>
      </c>
      <c r="GF765">
        <v>93.8</v>
      </c>
      <c r="GG765">
        <v>104.6</v>
      </c>
      <c r="GH765">
        <v>96</v>
      </c>
      <c r="GI765">
        <v>92.6</v>
      </c>
      <c r="GJ765">
        <v>100.4</v>
      </c>
      <c r="GK765">
        <v>106</v>
      </c>
      <c r="GL765">
        <v>98.5</v>
      </c>
      <c r="GM765">
        <v>96.6</v>
      </c>
      <c r="GN765">
        <v>104.1</v>
      </c>
      <c r="GO765">
        <v>112.4</v>
      </c>
      <c r="GP765">
        <v>106.2</v>
      </c>
      <c r="GQ765">
        <v>103.8</v>
      </c>
      <c r="GR765">
        <v>101.9</v>
      </c>
      <c r="GS765">
        <v>102.1</v>
      </c>
      <c r="GT765">
        <v>100.1</v>
      </c>
      <c r="GU765">
        <v>105.5</v>
      </c>
      <c r="GV765">
        <v>102.5</v>
      </c>
      <c r="GW765">
        <v>104.1</v>
      </c>
    </row>
    <row r="766" spans="1:205" x14ac:dyDescent="0.25">
      <c r="A766" s="1">
        <v>40422</v>
      </c>
      <c r="B766">
        <v>102.1</v>
      </c>
      <c r="C766">
        <v>103</v>
      </c>
      <c r="D766">
        <v>103.5</v>
      </c>
      <c r="E766">
        <v>181.5</v>
      </c>
      <c r="F766">
        <v>153.30000000000001</v>
      </c>
      <c r="G766">
        <v>184.5</v>
      </c>
      <c r="H766">
        <v>107</v>
      </c>
      <c r="I766">
        <v>107.8</v>
      </c>
      <c r="J766">
        <v>107.2</v>
      </c>
      <c r="K766">
        <v>167</v>
      </c>
      <c r="L766">
        <v>110.4</v>
      </c>
      <c r="M766">
        <v>111.3</v>
      </c>
      <c r="N766">
        <v>101.8</v>
      </c>
      <c r="O766">
        <v>174.3</v>
      </c>
      <c r="P766">
        <v>186</v>
      </c>
      <c r="Q766">
        <v>222.2</v>
      </c>
      <c r="R766">
        <v>145.4</v>
      </c>
      <c r="S766">
        <v>157.69999999999999</v>
      </c>
      <c r="T766">
        <v>159.9</v>
      </c>
      <c r="U766">
        <v>156.80000000000001</v>
      </c>
      <c r="V766">
        <v>102.2</v>
      </c>
      <c r="W766">
        <v>103</v>
      </c>
      <c r="X766">
        <v>100.6</v>
      </c>
      <c r="Y766">
        <v>103.6</v>
      </c>
      <c r="Z766">
        <v>101.6</v>
      </c>
      <c r="AA766">
        <v>102.1</v>
      </c>
      <c r="AB766">
        <v>102.3</v>
      </c>
      <c r="AC766">
        <v>102.5</v>
      </c>
      <c r="AD766">
        <v>100.3</v>
      </c>
      <c r="AE766">
        <v>100.6</v>
      </c>
      <c r="AF766">
        <v>100.8</v>
      </c>
      <c r="AG766">
        <v>100.1</v>
      </c>
      <c r="AH766">
        <v>100.8</v>
      </c>
      <c r="AI766">
        <v>103.5</v>
      </c>
      <c r="AJ766">
        <v>103.8</v>
      </c>
      <c r="AK766">
        <v>103.8</v>
      </c>
      <c r="AL766">
        <v>103.8</v>
      </c>
      <c r="AM766">
        <v>103.9</v>
      </c>
      <c r="AN766">
        <v>103.3</v>
      </c>
      <c r="AO766">
        <v>102.7</v>
      </c>
      <c r="AP766">
        <v>102.9</v>
      </c>
      <c r="AQ766">
        <v>102</v>
      </c>
      <c r="AR766">
        <v>103.2</v>
      </c>
      <c r="AS766">
        <v>104.9</v>
      </c>
      <c r="AT766">
        <v>101.2</v>
      </c>
      <c r="AU766">
        <v>101.2</v>
      </c>
      <c r="AV766">
        <v>101.3</v>
      </c>
      <c r="AW766">
        <v>101</v>
      </c>
      <c r="AX766">
        <v>100.6</v>
      </c>
      <c r="AY766">
        <v>100.6</v>
      </c>
      <c r="AZ766">
        <v>99.6</v>
      </c>
      <c r="BA766">
        <v>101</v>
      </c>
      <c r="BB766">
        <v>100.2</v>
      </c>
      <c r="BC766">
        <v>99.9</v>
      </c>
      <c r="BD766">
        <v>100.8</v>
      </c>
      <c r="BE766">
        <v>100.5</v>
      </c>
      <c r="BF766">
        <v>100.5</v>
      </c>
      <c r="BG766">
        <v>100.5</v>
      </c>
      <c r="BH766">
        <v>100.5</v>
      </c>
      <c r="BI766">
        <v>100.6</v>
      </c>
      <c r="BJ766">
        <v>100.5</v>
      </c>
      <c r="BK766">
        <v>100.5</v>
      </c>
      <c r="BL766">
        <v>101</v>
      </c>
      <c r="BM766">
        <v>100.9</v>
      </c>
      <c r="BN766">
        <v>101.2</v>
      </c>
      <c r="BO766">
        <v>100.5</v>
      </c>
      <c r="BP766">
        <v>100.7</v>
      </c>
      <c r="BQ766">
        <v>100.4</v>
      </c>
      <c r="BR766">
        <v>100.4</v>
      </c>
      <c r="BW766">
        <v>101</v>
      </c>
      <c r="BY766">
        <v>100.8</v>
      </c>
      <c r="CA766">
        <v>101</v>
      </c>
      <c r="CB766">
        <v>100.8</v>
      </c>
      <c r="CC766">
        <v>180.1</v>
      </c>
      <c r="CD766">
        <v>175.9</v>
      </c>
      <c r="CE766">
        <v>178.9</v>
      </c>
      <c r="CF766">
        <v>100.9</v>
      </c>
      <c r="CG766">
        <v>99.4</v>
      </c>
      <c r="CH766">
        <v>100.4</v>
      </c>
      <c r="CI766">
        <v>100.6</v>
      </c>
      <c r="CJ766">
        <v>100.6</v>
      </c>
      <c r="CK766">
        <v>100</v>
      </c>
      <c r="CL766">
        <v>100.3</v>
      </c>
      <c r="CM766">
        <v>100.5</v>
      </c>
      <c r="CN766">
        <v>174.8</v>
      </c>
      <c r="CO766">
        <v>100.8</v>
      </c>
      <c r="CP766">
        <v>100.5</v>
      </c>
      <c r="CQ766">
        <v>173.3</v>
      </c>
      <c r="CR766">
        <v>100.3</v>
      </c>
      <c r="CT766">
        <v>101.1</v>
      </c>
      <c r="CU766">
        <v>189.3</v>
      </c>
      <c r="CV766">
        <v>184.2</v>
      </c>
      <c r="CW766">
        <v>191</v>
      </c>
      <c r="CX766">
        <v>210.9</v>
      </c>
      <c r="CY766">
        <v>100.6</v>
      </c>
      <c r="CZ766">
        <v>100.5</v>
      </c>
      <c r="DA766">
        <v>100.5</v>
      </c>
      <c r="DF766">
        <v>183.5</v>
      </c>
      <c r="DG766">
        <v>173.9</v>
      </c>
      <c r="DH766">
        <v>106.9</v>
      </c>
      <c r="DI766">
        <v>176.3</v>
      </c>
      <c r="DJ766">
        <v>214.5</v>
      </c>
      <c r="DK766">
        <v>185.9</v>
      </c>
      <c r="DL766">
        <v>142.6</v>
      </c>
      <c r="DM766">
        <v>102</v>
      </c>
      <c r="DN766">
        <v>101</v>
      </c>
      <c r="DO766">
        <v>205.9</v>
      </c>
      <c r="DP766">
        <v>102.3</v>
      </c>
      <c r="DQ766">
        <v>101.8</v>
      </c>
      <c r="DR766">
        <v>185.2</v>
      </c>
      <c r="DS766">
        <v>185.1</v>
      </c>
      <c r="DT766">
        <v>185.8</v>
      </c>
      <c r="DU766">
        <v>202.3</v>
      </c>
      <c r="DV766">
        <v>175.2</v>
      </c>
      <c r="DW766">
        <v>173.3</v>
      </c>
      <c r="DX766">
        <v>174.1</v>
      </c>
      <c r="DY766">
        <v>161</v>
      </c>
      <c r="DZ766">
        <v>176.8</v>
      </c>
      <c r="EA766">
        <v>209.7</v>
      </c>
      <c r="EB766">
        <v>159.1</v>
      </c>
      <c r="EC766">
        <v>238.2</v>
      </c>
      <c r="ED766">
        <v>276.7</v>
      </c>
      <c r="EE766">
        <v>260.89999999999998</v>
      </c>
      <c r="EF766">
        <v>204</v>
      </c>
      <c r="EG766">
        <v>167.2</v>
      </c>
      <c r="EH766">
        <v>190</v>
      </c>
      <c r="EI766">
        <v>169.8</v>
      </c>
      <c r="EJ766">
        <v>101.4</v>
      </c>
      <c r="EK766">
        <v>100.7</v>
      </c>
      <c r="EN766">
        <v>103.8</v>
      </c>
      <c r="EO766">
        <v>103.8</v>
      </c>
      <c r="EP766">
        <v>103.9</v>
      </c>
      <c r="EQ766">
        <v>103.8</v>
      </c>
      <c r="ER766">
        <v>103.8</v>
      </c>
      <c r="EU766">
        <v>101.1</v>
      </c>
      <c r="EV766">
        <v>100.2</v>
      </c>
      <c r="EW766">
        <v>101.1</v>
      </c>
      <c r="EX766">
        <v>101.3</v>
      </c>
      <c r="EY766">
        <v>184.3</v>
      </c>
      <c r="EZ766">
        <v>172</v>
      </c>
      <c r="FA766">
        <v>187.6</v>
      </c>
      <c r="FB766">
        <v>180.2</v>
      </c>
      <c r="FC766">
        <v>180.9</v>
      </c>
      <c r="FD766">
        <v>99.7</v>
      </c>
      <c r="FE766">
        <v>100.1</v>
      </c>
      <c r="FF766">
        <v>241.5</v>
      </c>
      <c r="FG766">
        <v>199.3</v>
      </c>
      <c r="FH766">
        <v>203.8</v>
      </c>
      <c r="FI766">
        <v>264.2</v>
      </c>
      <c r="FJ766">
        <v>335.1</v>
      </c>
      <c r="FK766">
        <v>110.9</v>
      </c>
      <c r="FL766">
        <v>106.8</v>
      </c>
      <c r="FM766">
        <v>270.2</v>
      </c>
      <c r="FN766">
        <v>218.2</v>
      </c>
      <c r="FO766">
        <v>102.2</v>
      </c>
      <c r="FP766">
        <v>99</v>
      </c>
      <c r="FS766">
        <v>84.6</v>
      </c>
      <c r="FT766">
        <v>100.5</v>
      </c>
      <c r="FU766">
        <v>87.4</v>
      </c>
      <c r="FV766">
        <v>91.8</v>
      </c>
      <c r="FW766">
        <v>108.9</v>
      </c>
      <c r="FX766">
        <v>103.8</v>
      </c>
      <c r="FY766">
        <v>109.6</v>
      </c>
      <c r="FZ766">
        <v>104.4</v>
      </c>
      <c r="GA766">
        <v>84.4</v>
      </c>
      <c r="GB766">
        <v>92.5</v>
      </c>
      <c r="GC766">
        <v>105.1</v>
      </c>
      <c r="GD766">
        <v>105.6</v>
      </c>
      <c r="GE766">
        <v>102.3</v>
      </c>
      <c r="GF766">
        <v>94.9</v>
      </c>
      <c r="GG766">
        <v>106.9</v>
      </c>
      <c r="GH766">
        <v>95.6</v>
      </c>
      <c r="GI766">
        <v>98.3</v>
      </c>
      <c r="GJ766">
        <v>99.1</v>
      </c>
      <c r="GK766">
        <v>100.8</v>
      </c>
      <c r="GL766">
        <v>98.8</v>
      </c>
      <c r="GM766">
        <v>90.8</v>
      </c>
      <c r="GN766">
        <v>88.4</v>
      </c>
      <c r="GO766">
        <v>117.8</v>
      </c>
      <c r="GP766">
        <v>106.7</v>
      </c>
      <c r="GQ766">
        <v>102.4</v>
      </c>
      <c r="GR766">
        <v>102.1</v>
      </c>
      <c r="GS766">
        <v>102.2</v>
      </c>
      <c r="GT766">
        <v>99.7</v>
      </c>
      <c r="GU766">
        <v>105.4</v>
      </c>
      <c r="GV766">
        <v>100.9</v>
      </c>
      <c r="GW766">
        <v>98.4</v>
      </c>
    </row>
    <row r="767" spans="1:205" x14ac:dyDescent="0.25">
      <c r="A767" s="1">
        <v>40452</v>
      </c>
      <c r="B767">
        <v>102.5</v>
      </c>
      <c r="C767">
        <v>104.1</v>
      </c>
      <c r="D767">
        <v>104.8</v>
      </c>
      <c r="E767">
        <v>182.4</v>
      </c>
      <c r="F767">
        <v>151.69999999999999</v>
      </c>
      <c r="G767">
        <v>185.7</v>
      </c>
      <c r="H767">
        <v>108</v>
      </c>
      <c r="I767">
        <v>114.1</v>
      </c>
      <c r="J767">
        <v>111.1</v>
      </c>
      <c r="K767">
        <v>172.7</v>
      </c>
      <c r="L767">
        <v>115.1</v>
      </c>
      <c r="M767">
        <v>118.6</v>
      </c>
      <c r="N767">
        <v>101.9</v>
      </c>
      <c r="O767">
        <v>174.3</v>
      </c>
      <c r="P767">
        <v>186.2</v>
      </c>
      <c r="Q767">
        <v>223.1</v>
      </c>
      <c r="R767">
        <v>145</v>
      </c>
      <c r="S767">
        <v>157.5</v>
      </c>
      <c r="T767">
        <v>159.80000000000001</v>
      </c>
      <c r="U767">
        <v>156.6</v>
      </c>
      <c r="V767">
        <v>102.1</v>
      </c>
      <c r="W767">
        <v>102.8</v>
      </c>
      <c r="X767">
        <v>100.6</v>
      </c>
      <c r="Y767">
        <v>104.3</v>
      </c>
      <c r="Z767">
        <v>101.6</v>
      </c>
      <c r="AA767">
        <v>101.8</v>
      </c>
      <c r="AB767">
        <v>101.9</v>
      </c>
      <c r="AC767">
        <v>102.1</v>
      </c>
      <c r="AD767">
        <v>100.7</v>
      </c>
      <c r="AE767">
        <v>100</v>
      </c>
      <c r="AF767">
        <v>99.8</v>
      </c>
      <c r="AG767">
        <v>100.6</v>
      </c>
      <c r="AH767">
        <v>100.5</v>
      </c>
      <c r="AI767">
        <v>104.2</v>
      </c>
      <c r="AJ767">
        <v>104.6</v>
      </c>
      <c r="AK767">
        <v>104.6</v>
      </c>
      <c r="AL767">
        <v>104.6</v>
      </c>
      <c r="AM767">
        <v>104.7</v>
      </c>
      <c r="AN767">
        <v>104</v>
      </c>
      <c r="AO767">
        <v>103.4</v>
      </c>
      <c r="AP767">
        <v>103.6</v>
      </c>
      <c r="AQ767">
        <v>102.7</v>
      </c>
      <c r="AR767">
        <v>103.7</v>
      </c>
      <c r="AS767">
        <v>105.6</v>
      </c>
      <c r="AT767">
        <v>101.3</v>
      </c>
      <c r="AU767">
        <v>101.4</v>
      </c>
      <c r="AV767">
        <v>101.4</v>
      </c>
      <c r="AW767">
        <v>101.3</v>
      </c>
      <c r="AX767">
        <v>100.7</v>
      </c>
      <c r="AY767">
        <v>100.8</v>
      </c>
      <c r="AZ767">
        <v>99.4</v>
      </c>
      <c r="BA767">
        <v>100.9</v>
      </c>
      <c r="BB767">
        <v>100.6</v>
      </c>
      <c r="BC767">
        <v>100.3</v>
      </c>
      <c r="BD767">
        <v>101.1</v>
      </c>
      <c r="BE767">
        <v>100.8</v>
      </c>
      <c r="BF767">
        <v>100.8</v>
      </c>
      <c r="BG767">
        <v>100.6</v>
      </c>
      <c r="BH767">
        <v>100.6</v>
      </c>
      <c r="BI767">
        <v>100.9</v>
      </c>
      <c r="BJ767">
        <v>100.9</v>
      </c>
      <c r="BK767">
        <v>100.6</v>
      </c>
      <c r="BL767">
        <v>101.5</v>
      </c>
      <c r="BM767">
        <v>101.5</v>
      </c>
      <c r="BN767">
        <v>101.6</v>
      </c>
      <c r="BO767">
        <v>101.5</v>
      </c>
      <c r="BP767">
        <v>100.9</v>
      </c>
      <c r="BQ767">
        <v>100.2</v>
      </c>
      <c r="BR767">
        <v>100.9</v>
      </c>
      <c r="BW767">
        <v>101.2</v>
      </c>
      <c r="BY767">
        <v>100.9</v>
      </c>
      <c r="CA767">
        <v>101.2</v>
      </c>
      <c r="CB767">
        <v>100.9</v>
      </c>
      <c r="CC767">
        <v>181.6</v>
      </c>
      <c r="CD767">
        <v>176.1</v>
      </c>
      <c r="CE767">
        <v>180.6</v>
      </c>
      <c r="CF767">
        <v>100.9</v>
      </c>
      <c r="CG767">
        <v>99.8</v>
      </c>
      <c r="CH767">
        <v>100.1</v>
      </c>
      <c r="CI767">
        <v>100.8</v>
      </c>
      <c r="CJ767">
        <v>100.8</v>
      </c>
      <c r="CK767">
        <v>100.1</v>
      </c>
      <c r="CL767">
        <v>100.7</v>
      </c>
      <c r="CM767">
        <v>101.6</v>
      </c>
      <c r="CN767">
        <v>177.4</v>
      </c>
      <c r="CO767">
        <v>100.8</v>
      </c>
      <c r="CP767">
        <v>101</v>
      </c>
      <c r="CQ767">
        <v>175</v>
      </c>
      <c r="CR767">
        <v>100.4</v>
      </c>
      <c r="CT767">
        <v>101.5</v>
      </c>
      <c r="CU767">
        <v>191.6</v>
      </c>
      <c r="CV767">
        <v>184.6</v>
      </c>
      <c r="CW767">
        <v>193.7</v>
      </c>
      <c r="CX767">
        <v>215.1</v>
      </c>
      <c r="CY767">
        <v>100.6</v>
      </c>
      <c r="CZ767">
        <v>101.1</v>
      </c>
      <c r="DA767">
        <v>101</v>
      </c>
      <c r="DF767">
        <v>185.7</v>
      </c>
      <c r="DG767">
        <v>175.5</v>
      </c>
      <c r="DH767">
        <v>108.5</v>
      </c>
      <c r="DI767">
        <v>178.2</v>
      </c>
      <c r="DJ767">
        <v>217.8</v>
      </c>
      <c r="DK767">
        <v>188.8</v>
      </c>
      <c r="DL767">
        <v>142.6</v>
      </c>
      <c r="DM767">
        <v>102.5</v>
      </c>
      <c r="DN767">
        <v>101</v>
      </c>
      <c r="DO767">
        <v>206.1</v>
      </c>
      <c r="DP767">
        <v>102.3</v>
      </c>
      <c r="DQ767">
        <v>102</v>
      </c>
      <c r="DR767">
        <v>190.7</v>
      </c>
      <c r="DS767">
        <v>190.5</v>
      </c>
      <c r="DT767">
        <v>191.3</v>
      </c>
      <c r="DU767">
        <v>202.4</v>
      </c>
      <c r="DV767">
        <v>176.5</v>
      </c>
      <c r="DW767">
        <v>173.6</v>
      </c>
      <c r="DX767">
        <v>175.5</v>
      </c>
      <c r="DY767">
        <v>172</v>
      </c>
      <c r="DZ767">
        <v>177.4</v>
      </c>
      <c r="EA767">
        <v>217</v>
      </c>
      <c r="EB767">
        <v>162.80000000000001</v>
      </c>
      <c r="EC767">
        <v>248.1</v>
      </c>
      <c r="ED767">
        <v>291.60000000000002</v>
      </c>
      <c r="EE767">
        <v>275.5</v>
      </c>
      <c r="EF767">
        <v>204.5</v>
      </c>
      <c r="EG767">
        <v>169.1</v>
      </c>
      <c r="EH767">
        <v>192</v>
      </c>
      <c r="EI767">
        <v>171.7</v>
      </c>
      <c r="EJ767">
        <v>101.4</v>
      </c>
      <c r="EK767">
        <v>100</v>
      </c>
      <c r="EN767">
        <v>104.4</v>
      </c>
      <c r="EO767">
        <v>104.6</v>
      </c>
      <c r="EP767">
        <v>104.7</v>
      </c>
      <c r="EQ767">
        <v>104.6</v>
      </c>
      <c r="ER767">
        <v>104.4</v>
      </c>
      <c r="EU767">
        <v>101.2</v>
      </c>
      <c r="EV767">
        <v>100.4</v>
      </c>
      <c r="EW767">
        <v>101.2</v>
      </c>
      <c r="EX767">
        <v>101.4</v>
      </c>
      <c r="EY767">
        <v>186.7</v>
      </c>
      <c r="EZ767">
        <v>175.5</v>
      </c>
      <c r="FA767">
        <v>193.3</v>
      </c>
      <c r="FB767">
        <v>181.5</v>
      </c>
      <c r="FC767">
        <v>182</v>
      </c>
      <c r="FD767">
        <v>99.6</v>
      </c>
      <c r="FE767">
        <v>101</v>
      </c>
      <c r="FF767">
        <v>250.5</v>
      </c>
      <c r="FG767">
        <v>208.4</v>
      </c>
      <c r="FH767">
        <v>209.3</v>
      </c>
      <c r="FI767">
        <v>279</v>
      </c>
      <c r="FJ767">
        <v>346.1</v>
      </c>
      <c r="FK767">
        <v>117.7</v>
      </c>
      <c r="FL767">
        <v>106.9</v>
      </c>
      <c r="FM767">
        <v>280.60000000000002</v>
      </c>
      <c r="FN767">
        <v>219.4</v>
      </c>
      <c r="FO767">
        <v>102.3</v>
      </c>
      <c r="FP767">
        <v>98.4</v>
      </c>
      <c r="FS767">
        <v>83</v>
      </c>
      <c r="FT767">
        <v>100.3</v>
      </c>
      <c r="FU767">
        <v>86.8</v>
      </c>
      <c r="FV767">
        <v>91.8</v>
      </c>
      <c r="FW767">
        <v>107.3</v>
      </c>
      <c r="FX767">
        <v>103.2</v>
      </c>
      <c r="FY767">
        <v>110.8</v>
      </c>
      <c r="FZ767">
        <v>107.8</v>
      </c>
      <c r="GA767">
        <v>87.5</v>
      </c>
      <c r="GB767">
        <v>93.1</v>
      </c>
      <c r="GC767">
        <v>104.9</v>
      </c>
      <c r="GD767">
        <v>104.7</v>
      </c>
      <c r="GE767">
        <v>103.6</v>
      </c>
      <c r="GF767">
        <v>96.6</v>
      </c>
      <c r="GG767">
        <v>107.1</v>
      </c>
      <c r="GH767">
        <v>97.3</v>
      </c>
      <c r="GI767">
        <v>95.3</v>
      </c>
      <c r="GJ767">
        <v>99.4</v>
      </c>
      <c r="GK767">
        <v>106.5</v>
      </c>
      <c r="GL767">
        <v>97.9</v>
      </c>
      <c r="GM767">
        <v>87.9</v>
      </c>
      <c r="GN767">
        <v>91.9</v>
      </c>
      <c r="GO767">
        <v>121.9</v>
      </c>
      <c r="GP767">
        <v>107.1</v>
      </c>
      <c r="GQ767">
        <v>103.5</v>
      </c>
      <c r="GR767">
        <v>102.4</v>
      </c>
      <c r="GS767">
        <v>102.6</v>
      </c>
      <c r="GT767">
        <v>101.7</v>
      </c>
      <c r="GU767">
        <v>105.7</v>
      </c>
      <c r="GV767">
        <v>100.7</v>
      </c>
      <c r="GW767">
        <v>101.2</v>
      </c>
    </row>
    <row r="768" spans="1:205" x14ac:dyDescent="0.25">
      <c r="A768" s="1">
        <v>40483</v>
      </c>
      <c r="B768">
        <v>102.8</v>
      </c>
      <c r="C768">
        <v>104.7</v>
      </c>
      <c r="D768">
        <v>106.4</v>
      </c>
      <c r="E768">
        <v>184.1</v>
      </c>
      <c r="F768">
        <v>165.1</v>
      </c>
      <c r="G768">
        <v>186.1</v>
      </c>
      <c r="H768">
        <v>108.4</v>
      </c>
      <c r="I768">
        <v>119.9</v>
      </c>
      <c r="J768">
        <v>112.7</v>
      </c>
      <c r="K768">
        <v>174.8</v>
      </c>
      <c r="L768">
        <v>118</v>
      </c>
      <c r="M768">
        <v>121.8</v>
      </c>
      <c r="N768">
        <v>102.1</v>
      </c>
      <c r="O768">
        <v>174.3</v>
      </c>
      <c r="P768">
        <v>186.4</v>
      </c>
      <c r="Q768">
        <v>223.7</v>
      </c>
      <c r="R768">
        <v>144.80000000000001</v>
      </c>
      <c r="S768">
        <v>157.4</v>
      </c>
      <c r="T768">
        <v>159.80000000000001</v>
      </c>
      <c r="U768">
        <v>156.4</v>
      </c>
      <c r="V768">
        <v>102.6</v>
      </c>
      <c r="W768">
        <v>103.4</v>
      </c>
      <c r="X768">
        <v>100.7</v>
      </c>
      <c r="Y768">
        <v>104.8</v>
      </c>
      <c r="Z768">
        <v>101.7</v>
      </c>
      <c r="AA768">
        <v>101.8</v>
      </c>
      <c r="AB768">
        <v>102</v>
      </c>
      <c r="AC768">
        <v>102.4</v>
      </c>
      <c r="AD768">
        <v>98.7</v>
      </c>
      <c r="AE768">
        <v>100.4</v>
      </c>
      <c r="AF768">
        <v>101.1</v>
      </c>
      <c r="AG768">
        <v>98.5</v>
      </c>
      <c r="AH768">
        <v>100.5</v>
      </c>
      <c r="AI768">
        <v>104.8</v>
      </c>
      <c r="AJ768">
        <v>105.6</v>
      </c>
      <c r="AK768">
        <v>105.6</v>
      </c>
      <c r="AL768">
        <v>105.5</v>
      </c>
      <c r="AM768">
        <v>105.6</v>
      </c>
      <c r="AN768">
        <v>104.5</v>
      </c>
      <c r="AO768">
        <v>104.1</v>
      </c>
      <c r="AP768">
        <v>104.2</v>
      </c>
      <c r="AQ768">
        <v>103.5</v>
      </c>
      <c r="AR768">
        <v>104</v>
      </c>
      <c r="AS768">
        <v>105.8</v>
      </c>
      <c r="AT768">
        <v>101.4</v>
      </c>
      <c r="AU768">
        <v>101.5</v>
      </c>
      <c r="AV768">
        <v>101.5</v>
      </c>
      <c r="AW768">
        <v>101.2</v>
      </c>
      <c r="AX768">
        <v>100.8</v>
      </c>
      <c r="AY768">
        <v>100.8</v>
      </c>
      <c r="AZ768">
        <v>99.4</v>
      </c>
      <c r="BA768">
        <v>101.4</v>
      </c>
      <c r="BB768">
        <v>100.5</v>
      </c>
      <c r="BC768">
        <v>100.1</v>
      </c>
      <c r="BD768">
        <v>101.2</v>
      </c>
      <c r="BE768">
        <v>101</v>
      </c>
      <c r="BF768">
        <v>101.1</v>
      </c>
      <c r="BG768">
        <v>100.7</v>
      </c>
      <c r="BH768">
        <v>100.7</v>
      </c>
      <c r="BI768">
        <v>101.1</v>
      </c>
      <c r="BJ768">
        <v>101.1</v>
      </c>
      <c r="BK768">
        <v>100.8</v>
      </c>
      <c r="BL768">
        <v>101.9</v>
      </c>
      <c r="BM768">
        <v>101.9</v>
      </c>
      <c r="BN768">
        <v>102</v>
      </c>
      <c r="BO768">
        <v>102</v>
      </c>
      <c r="BP768">
        <v>101</v>
      </c>
      <c r="BQ768">
        <v>100.3</v>
      </c>
      <c r="BR768">
        <v>101.4</v>
      </c>
      <c r="BW768">
        <v>101.5</v>
      </c>
      <c r="BY768">
        <v>100.9</v>
      </c>
      <c r="CA768">
        <v>101.4</v>
      </c>
      <c r="CB768">
        <v>101</v>
      </c>
      <c r="CC768">
        <v>182.4</v>
      </c>
      <c r="CD768">
        <v>176.5</v>
      </c>
      <c r="CE768">
        <v>181.2</v>
      </c>
      <c r="CF768">
        <v>101</v>
      </c>
      <c r="CG768">
        <v>98.9</v>
      </c>
      <c r="CH768">
        <v>100.2</v>
      </c>
      <c r="CI768">
        <v>101</v>
      </c>
      <c r="CJ768">
        <v>100.9</v>
      </c>
      <c r="CK768">
        <v>99.7</v>
      </c>
      <c r="CL768">
        <v>101</v>
      </c>
      <c r="CM768">
        <v>102.5</v>
      </c>
      <c r="CN768">
        <v>179.4</v>
      </c>
      <c r="CO768">
        <v>101.1</v>
      </c>
      <c r="CP768">
        <v>101.5</v>
      </c>
      <c r="CQ768">
        <v>176.7</v>
      </c>
      <c r="CR768">
        <v>100.6</v>
      </c>
      <c r="CT768">
        <v>101.8</v>
      </c>
      <c r="CU768">
        <v>192.8</v>
      </c>
      <c r="CV768">
        <v>185.3</v>
      </c>
      <c r="CW768">
        <v>194.8</v>
      </c>
      <c r="CX768">
        <v>216.7</v>
      </c>
      <c r="CY768">
        <v>100.8</v>
      </c>
      <c r="CZ768">
        <v>101.4</v>
      </c>
      <c r="DA768">
        <v>101.4</v>
      </c>
      <c r="DF768">
        <v>187.3</v>
      </c>
      <c r="DG768">
        <v>177.2</v>
      </c>
      <c r="DH768">
        <v>110.1</v>
      </c>
      <c r="DI768">
        <v>180.5</v>
      </c>
      <c r="DJ768">
        <v>221.7</v>
      </c>
      <c r="DK768">
        <v>190.7</v>
      </c>
      <c r="DL768">
        <v>142.6</v>
      </c>
      <c r="DM768">
        <v>102.8</v>
      </c>
      <c r="DN768">
        <v>101</v>
      </c>
      <c r="DO768">
        <v>206.7</v>
      </c>
      <c r="DP768">
        <v>102.7</v>
      </c>
      <c r="DQ768">
        <v>102.1</v>
      </c>
      <c r="DR768">
        <v>192.7</v>
      </c>
      <c r="DS768">
        <v>192.5</v>
      </c>
      <c r="DT768">
        <v>193.2</v>
      </c>
      <c r="DU768">
        <v>202.6</v>
      </c>
      <c r="DV768">
        <v>177.8</v>
      </c>
      <c r="DW768">
        <v>174.1</v>
      </c>
      <c r="DX768">
        <v>176.9</v>
      </c>
      <c r="DY768">
        <v>182.9</v>
      </c>
      <c r="DZ768">
        <v>178</v>
      </c>
      <c r="EA768">
        <v>219.6</v>
      </c>
      <c r="EB768">
        <v>165.5</v>
      </c>
      <c r="EC768">
        <v>250.5</v>
      </c>
      <c r="ED768">
        <v>303.60000000000002</v>
      </c>
      <c r="EE768">
        <v>287.2</v>
      </c>
      <c r="EF768">
        <v>204.7</v>
      </c>
      <c r="EG768">
        <v>157.19999999999999</v>
      </c>
      <c r="EH768">
        <v>184.7</v>
      </c>
      <c r="EI768">
        <v>159.5</v>
      </c>
      <c r="EJ768">
        <v>101.8</v>
      </c>
      <c r="EK768">
        <v>100.9</v>
      </c>
      <c r="EN768">
        <v>104.8</v>
      </c>
      <c r="EO768">
        <v>105.5</v>
      </c>
      <c r="EP768">
        <v>105.6</v>
      </c>
      <c r="EQ768">
        <v>105.5</v>
      </c>
      <c r="ER768">
        <v>104.8</v>
      </c>
      <c r="EU768">
        <v>101.5</v>
      </c>
      <c r="EV768">
        <v>100.5</v>
      </c>
      <c r="EW768">
        <v>101.5</v>
      </c>
      <c r="EX768">
        <v>101.7</v>
      </c>
      <c r="EY768">
        <v>188.1</v>
      </c>
      <c r="EZ768">
        <v>179</v>
      </c>
      <c r="FA768">
        <v>195.5</v>
      </c>
      <c r="FB768">
        <v>182.8</v>
      </c>
      <c r="FC768">
        <v>183.1</v>
      </c>
      <c r="FD768">
        <v>100.2</v>
      </c>
      <c r="FE768">
        <v>101.8</v>
      </c>
      <c r="FF768">
        <v>252.1</v>
      </c>
      <c r="FG768">
        <v>207.8</v>
      </c>
      <c r="FH768">
        <v>213.5</v>
      </c>
      <c r="FI768">
        <v>290.8</v>
      </c>
      <c r="FJ768">
        <v>355.5</v>
      </c>
      <c r="FK768">
        <v>118.6</v>
      </c>
      <c r="FL768">
        <v>107.1</v>
      </c>
      <c r="FM768">
        <v>285.5</v>
      </c>
      <c r="FN768">
        <v>214.8</v>
      </c>
      <c r="FO768">
        <v>101.8</v>
      </c>
      <c r="FP768">
        <v>98.6</v>
      </c>
      <c r="FS768">
        <v>72.900000000000006</v>
      </c>
      <c r="FT768">
        <v>99.9</v>
      </c>
      <c r="FU768">
        <v>96.8</v>
      </c>
      <c r="FV768">
        <v>90.9</v>
      </c>
      <c r="FW768">
        <v>104.7</v>
      </c>
      <c r="FX768">
        <v>103.3</v>
      </c>
      <c r="FY768">
        <v>111.8</v>
      </c>
      <c r="FZ768">
        <v>105.7</v>
      </c>
      <c r="GA768">
        <v>92.3</v>
      </c>
      <c r="GB768">
        <v>95</v>
      </c>
      <c r="GC768">
        <v>104.1</v>
      </c>
      <c r="GD768">
        <v>103.6</v>
      </c>
      <c r="GE768">
        <v>103.7</v>
      </c>
      <c r="GF768">
        <v>94.3</v>
      </c>
      <c r="GG768">
        <v>109.1</v>
      </c>
      <c r="GH768">
        <v>97.3</v>
      </c>
      <c r="GI768">
        <v>88</v>
      </c>
      <c r="GJ768">
        <v>100.5</v>
      </c>
      <c r="GK768">
        <v>110.1</v>
      </c>
      <c r="GL768">
        <v>97</v>
      </c>
      <c r="GM768">
        <v>75.099999999999994</v>
      </c>
      <c r="GN768">
        <v>95.4</v>
      </c>
      <c r="GO768">
        <v>120.1</v>
      </c>
      <c r="GP768">
        <v>107.4</v>
      </c>
      <c r="GQ768">
        <v>104.2</v>
      </c>
      <c r="GR768">
        <v>102.3</v>
      </c>
      <c r="GS768">
        <v>103.6</v>
      </c>
      <c r="GT768">
        <v>102</v>
      </c>
      <c r="GU768">
        <v>105.6</v>
      </c>
      <c r="GV768">
        <v>102.6</v>
      </c>
      <c r="GW768">
        <v>102.1</v>
      </c>
    </row>
    <row r="769" spans="1:205" x14ac:dyDescent="0.25">
      <c r="A769" s="1">
        <v>40513</v>
      </c>
      <c r="B769">
        <v>103.1</v>
      </c>
      <c r="C769">
        <v>105.7</v>
      </c>
      <c r="D769">
        <v>107.6</v>
      </c>
      <c r="E769">
        <v>185.8</v>
      </c>
      <c r="F769">
        <v>179.9</v>
      </c>
      <c r="G769">
        <v>186.2</v>
      </c>
      <c r="H769">
        <v>108.9</v>
      </c>
      <c r="I769">
        <v>123</v>
      </c>
      <c r="J769">
        <v>116</v>
      </c>
      <c r="K769">
        <v>179.2</v>
      </c>
      <c r="L769">
        <v>123.3</v>
      </c>
      <c r="M769">
        <v>127.5</v>
      </c>
      <c r="N769">
        <v>102.5</v>
      </c>
      <c r="O769">
        <v>174.6</v>
      </c>
      <c r="P769">
        <v>186.8</v>
      </c>
      <c r="Q769">
        <v>224.6</v>
      </c>
      <c r="R769">
        <v>144.80000000000001</v>
      </c>
      <c r="S769">
        <v>157.5</v>
      </c>
      <c r="T769">
        <v>160</v>
      </c>
      <c r="U769">
        <v>156.5</v>
      </c>
      <c r="V769">
        <v>102.9</v>
      </c>
      <c r="W769">
        <v>103.8</v>
      </c>
      <c r="X769">
        <v>100.9</v>
      </c>
      <c r="Y769">
        <v>105.5</v>
      </c>
      <c r="Z769">
        <v>101.7</v>
      </c>
      <c r="AA769">
        <v>102</v>
      </c>
      <c r="AB769">
        <v>102.1</v>
      </c>
      <c r="AC769">
        <v>102.4</v>
      </c>
      <c r="AD769">
        <v>99.6</v>
      </c>
      <c r="AE769">
        <v>100.4</v>
      </c>
      <c r="AF769">
        <v>100.7</v>
      </c>
      <c r="AG769">
        <v>99.4</v>
      </c>
      <c r="AH769">
        <v>100.5</v>
      </c>
      <c r="AI769">
        <v>105.1</v>
      </c>
      <c r="AJ769">
        <v>105.3</v>
      </c>
      <c r="AK769">
        <v>105.3</v>
      </c>
      <c r="AL769">
        <v>105.2</v>
      </c>
      <c r="AM769">
        <v>105.3</v>
      </c>
      <c r="AN769">
        <v>104.9</v>
      </c>
      <c r="AO769">
        <v>104.5</v>
      </c>
      <c r="AP769">
        <v>104.6</v>
      </c>
      <c r="AQ769">
        <v>103.8</v>
      </c>
      <c r="AR769">
        <v>104.3</v>
      </c>
      <c r="AS769">
        <v>106.3</v>
      </c>
      <c r="AT769">
        <v>101.3</v>
      </c>
      <c r="AU769">
        <v>101.3</v>
      </c>
      <c r="AV769">
        <v>101.3</v>
      </c>
      <c r="AW769">
        <v>101.8</v>
      </c>
      <c r="AX769">
        <v>100.7</v>
      </c>
      <c r="AY769">
        <v>100.8</v>
      </c>
      <c r="AZ769">
        <v>99.9</v>
      </c>
      <c r="BA769">
        <v>101.2</v>
      </c>
      <c r="BB769">
        <v>100.5</v>
      </c>
      <c r="BC769">
        <v>100.2</v>
      </c>
      <c r="BD769">
        <v>101.2</v>
      </c>
      <c r="BE769">
        <v>101.3</v>
      </c>
      <c r="BF769">
        <v>101.5</v>
      </c>
      <c r="BG769">
        <v>100.8</v>
      </c>
      <c r="BH769">
        <v>100.8</v>
      </c>
      <c r="BI769">
        <v>101.4</v>
      </c>
      <c r="BJ769">
        <v>101.4</v>
      </c>
      <c r="BK769">
        <v>101</v>
      </c>
      <c r="BL769">
        <v>102.3</v>
      </c>
      <c r="BM769">
        <v>102.3</v>
      </c>
      <c r="BN769">
        <v>102.5</v>
      </c>
      <c r="BO769">
        <v>102.9</v>
      </c>
      <c r="BP769">
        <v>100.9</v>
      </c>
      <c r="BQ769">
        <v>100.5</v>
      </c>
      <c r="BR769">
        <v>102.1</v>
      </c>
      <c r="BW769">
        <v>101.7</v>
      </c>
      <c r="BX769">
        <v>100.2</v>
      </c>
      <c r="BY769">
        <v>101</v>
      </c>
      <c r="BZ769">
        <v>100.5</v>
      </c>
      <c r="CA769">
        <v>101.6</v>
      </c>
      <c r="CB769">
        <v>101.1</v>
      </c>
      <c r="CC769">
        <v>184</v>
      </c>
      <c r="CD769">
        <v>177.1</v>
      </c>
      <c r="CE769">
        <v>182.7</v>
      </c>
      <c r="CF769">
        <v>101</v>
      </c>
      <c r="CG769">
        <v>99.6</v>
      </c>
      <c r="CH769">
        <v>100.4</v>
      </c>
      <c r="CI769">
        <v>100.9</v>
      </c>
      <c r="CJ769">
        <v>100.8</v>
      </c>
      <c r="CK769">
        <v>100</v>
      </c>
      <c r="CL769">
        <v>101.6</v>
      </c>
      <c r="CM769">
        <v>103.3</v>
      </c>
      <c r="CN769">
        <v>181.4</v>
      </c>
      <c r="CO769">
        <v>101.1</v>
      </c>
      <c r="CP769">
        <v>102.1</v>
      </c>
      <c r="CQ769">
        <v>179</v>
      </c>
      <c r="CR769">
        <v>100.5</v>
      </c>
      <c r="CT769">
        <v>102.1</v>
      </c>
      <c r="CU769">
        <v>195</v>
      </c>
      <c r="CV769">
        <v>186.2</v>
      </c>
      <c r="CW769">
        <v>197.1</v>
      </c>
      <c r="CX769">
        <v>220.1</v>
      </c>
      <c r="CY769">
        <v>100.7</v>
      </c>
      <c r="CZ769">
        <v>101.7</v>
      </c>
      <c r="DA769">
        <v>101.7</v>
      </c>
      <c r="DF769">
        <v>189.3</v>
      </c>
      <c r="DG769">
        <v>178.6</v>
      </c>
      <c r="DH769">
        <v>111.4</v>
      </c>
      <c r="DI769">
        <v>180</v>
      </c>
      <c r="DJ769">
        <v>225.6</v>
      </c>
      <c r="DK769">
        <v>192.2</v>
      </c>
      <c r="DL769">
        <v>142.9</v>
      </c>
      <c r="DM769">
        <v>103.7</v>
      </c>
      <c r="DN769">
        <v>101.2</v>
      </c>
      <c r="DO769">
        <v>207.3</v>
      </c>
      <c r="DP769">
        <v>103.1</v>
      </c>
      <c r="DQ769">
        <v>102.5</v>
      </c>
      <c r="DR769">
        <v>198</v>
      </c>
      <c r="DS769">
        <v>195.8</v>
      </c>
      <c r="DT769">
        <v>199.4</v>
      </c>
      <c r="DU769">
        <v>202.8</v>
      </c>
      <c r="DV769">
        <v>178.5</v>
      </c>
      <c r="DW769">
        <v>174.8</v>
      </c>
      <c r="DX769">
        <v>177.6</v>
      </c>
      <c r="DY769">
        <v>187.4</v>
      </c>
      <c r="DZ769">
        <v>178.4</v>
      </c>
      <c r="EA769">
        <v>229.8</v>
      </c>
      <c r="EB769">
        <v>168.6</v>
      </c>
      <c r="EC769">
        <v>266.5</v>
      </c>
      <c r="ED769">
        <v>313</v>
      </c>
      <c r="EE769">
        <v>296.3</v>
      </c>
      <c r="EF769">
        <v>205.6</v>
      </c>
      <c r="EG769">
        <v>182</v>
      </c>
      <c r="EH769">
        <v>200.1</v>
      </c>
      <c r="EI769">
        <v>185.1</v>
      </c>
      <c r="EJ769">
        <v>101.7</v>
      </c>
      <c r="EK769">
        <v>100.8</v>
      </c>
      <c r="EN769">
        <v>105.2</v>
      </c>
      <c r="EO769">
        <v>105.2</v>
      </c>
      <c r="EP769">
        <v>105.3</v>
      </c>
      <c r="EQ769">
        <v>105.2</v>
      </c>
      <c r="ER769">
        <v>105.2</v>
      </c>
      <c r="EU769">
        <v>101.2</v>
      </c>
      <c r="EV769">
        <v>100.7</v>
      </c>
      <c r="EW769">
        <v>101.2</v>
      </c>
      <c r="EX769">
        <v>101.9</v>
      </c>
      <c r="EY769">
        <v>190.5</v>
      </c>
      <c r="EZ769">
        <v>179.5</v>
      </c>
      <c r="FA769">
        <v>201.3</v>
      </c>
      <c r="FB769">
        <v>183.8</v>
      </c>
      <c r="FC769">
        <v>184.1</v>
      </c>
      <c r="FD769">
        <v>100.3</v>
      </c>
      <c r="FE769">
        <v>102.6</v>
      </c>
      <c r="FF769">
        <v>269</v>
      </c>
      <c r="FG769">
        <v>225.4</v>
      </c>
      <c r="FH769">
        <v>218.6</v>
      </c>
      <c r="FI769">
        <v>300.3</v>
      </c>
      <c r="FJ769">
        <v>367.6</v>
      </c>
      <c r="FK769">
        <v>118</v>
      </c>
      <c r="FL769">
        <v>107.2</v>
      </c>
      <c r="FM769">
        <v>282.7</v>
      </c>
      <c r="FN769">
        <v>221.5</v>
      </c>
      <c r="FO769">
        <v>101.7</v>
      </c>
      <c r="FP769">
        <v>98.9</v>
      </c>
      <c r="FS769">
        <v>77.900000000000006</v>
      </c>
      <c r="FT769">
        <v>100</v>
      </c>
      <c r="FU769">
        <v>97</v>
      </c>
      <c r="FV769">
        <v>91</v>
      </c>
      <c r="FW769">
        <v>102.8</v>
      </c>
      <c r="FX769">
        <v>103.2</v>
      </c>
      <c r="FY769">
        <v>114.4</v>
      </c>
      <c r="FZ769">
        <v>104</v>
      </c>
      <c r="GA769">
        <v>88.4</v>
      </c>
      <c r="GB769">
        <v>82.8</v>
      </c>
      <c r="GC769">
        <v>104.8</v>
      </c>
      <c r="GD769">
        <v>104.4</v>
      </c>
      <c r="GE769">
        <v>104.2</v>
      </c>
      <c r="GF769">
        <v>94.3</v>
      </c>
      <c r="GG769">
        <v>109.6</v>
      </c>
      <c r="GH769">
        <v>96.8</v>
      </c>
      <c r="GI769">
        <v>92.6</v>
      </c>
      <c r="GJ769">
        <v>101.5</v>
      </c>
      <c r="GK769">
        <v>107.2</v>
      </c>
      <c r="GL769">
        <v>98.6</v>
      </c>
      <c r="GM769">
        <v>90.6</v>
      </c>
      <c r="GN769">
        <v>90.4</v>
      </c>
      <c r="GO769">
        <v>122.3</v>
      </c>
      <c r="GP769">
        <v>107.8</v>
      </c>
      <c r="GQ769">
        <v>104.3</v>
      </c>
      <c r="GR769">
        <v>103.1</v>
      </c>
      <c r="GS769">
        <v>103.7</v>
      </c>
      <c r="GT769">
        <v>103</v>
      </c>
      <c r="GU769">
        <v>106</v>
      </c>
      <c r="GV769">
        <v>102.7</v>
      </c>
      <c r="GW769">
        <v>102</v>
      </c>
    </row>
    <row r="770" spans="1:205" x14ac:dyDescent="0.25">
      <c r="A770" s="1">
        <v>40544</v>
      </c>
      <c r="B770">
        <v>103.7</v>
      </c>
      <c r="C770">
        <v>106.7</v>
      </c>
      <c r="D770">
        <v>108.6</v>
      </c>
      <c r="E770">
        <v>187.2</v>
      </c>
      <c r="F770">
        <v>185.7</v>
      </c>
      <c r="G770">
        <v>187.1</v>
      </c>
      <c r="H770">
        <v>110.1</v>
      </c>
      <c r="I770">
        <v>125.4</v>
      </c>
      <c r="J770">
        <v>118.3</v>
      </c>
      <c r="K770">
        <v>182.2</v>
      </c>
      <c r="L770">
        <v>127.3</v>
      </c>
      <c r="M770">
        <v>131.80000000000001</v>
      </c>
      <c r="N770">
        <v>103.1</v>
      </c>
      <c r="O770">
        <v>175.3</v>
      </c>
      <c r="P770">
        <v>187.6</v>
      </c>
      <c r="Q770">
        <v>225.9</v>
      </c>
      <c r="R770">
        <v>145.1</v>
      </c>
      <c r="S770">
        <v>158</v>
      </c>
      <c r="T770">
        <v>160.69999999999999</v>
      </c>
      <c r="U770">
        <v>157</v>
      </c>
      <c r="V770">
        <v>103.6</v>
      </c>
      <c r="W770">
        <v>104.6</v>
      </c>
      <c r="X770">
        <v>101.3</v>
      </c>
      <c r="Y770">
        <v>106.9</v>
      </c>
      <c r="Z770">
        <v>102.1</v>
      </c>
      <c r="AA770">
        <v>101.9</v>
      </c>
      <c r="AB770">
        <v>102.1</v>
      </c>
      <c r="AC770">
        <v>102.3</v>
      </c>
      <c r="AD770">
        <v>100.4</v>
      </c>
      <c r="AE770">
        <v>100.2</v>
      </c>
      <c r="AF770">
        <v>100.3</v>
      </c>
      <c r="AG770">
        <v>99.8</v>
      </c>
      <c r="AH770">
        <v>100.7</v>
      </c>
      <c r="AI770">
        <v>106.2</v>
      </c>
      <c r="AJ770">
        <v>106.9</v>
      </c>
      <c r="AK770">
        <v>106.9</v>
      </c>
      <c r="AL770">
        <v>106.9</v>
      </c>
      <c r="AM770">
        <v>107</v>
      </c>
      <c r="AN770">
        <v>105.8</v>
      </c>
      <c r="AO770">
        <v>105.3</v>
      </c>
      <c r="AP770">
        <v>105.5</v>
      </c>
      <c r="AQ770">
        <v>104.7</v>
      </c>
      <c r="AR770">
        <v>105.1</v>
      </c>
      <c r="AS770">
        <v>107.4</v>
      </c>
      <c r="AT770">
        <v>101.8</v>
      </c>
      <c r="AU770">
        <v>101.8</v>
      </c>
      <c r="AV770">
        <v>101.8</v>
      </c>
      <c r="AW770">
        <v>102.3</v>
      </c>
      <c r="AX770">
        <v>100.8</v>
      </c>
      <c r="AY770">
        <v>100.8</v>
      </c>
      <c r="AZ770">
        <v>99.9</v>
      </c>
      <c r="BA770">
        <v>102.6</v>
      </c>
      <c r="BB770">
        <v>101</v>
      </c>
      <c r="BC770">
        <v>100.6</v>
      </c>
      <c r="BD770">
        <v>101.6</v>
      </c>
      <c r="BE770">
        <v>101.8</v>
      </c>
      <c r="BF770">
        <v>102</v>
      </c>
      <c r="BG770">
        <v>101.3</v>
      </c>
      <c r="BH770">
        <v>101.2</v>
      </c>
      <c r="BI770">
        <v>102</v>
      </c>
      <c r="BJ770">
        <v>101.9</v>
      </c>
      <c r="BK770">
        <v>101.4</v>
      </c>
      <c r="BL770">
        <v>103.1</v>
      </c>
      <c r="BM770">
        <v>103</v>
      </c>
      <c r="BN770">
        <v>103.3</v>
      </c>
      <c r="BO770">
        <v>103.9</v>
      </c>
      <c r="BP770">
        <v>101.4</v>
      </c>
      <c r="BQ770">
        <v>100.6</v>
      </c>
      <c r="BR770">
        <v>102.7</v>
      </c>
      <c r="BW770">
        <v>102.2</v>
      </c>
      <c r="BX770">
        <v>100.5</v>
      </c>
      <c r="BY770">
        <v>101.3</v>
      </c>
      <c r="BZ770">
        <v>100.9</v>
      </c>
      <c r="CA770">
        <v>102.1</v>
      </c>
      <c r="CB770">
        <v>101.5</v>
      </c>
      <c r="CC770">
        <v>185.4</v>
      </c>
      <c r="CD770">
        <v>177.9</v>
      </c>
      <c r="CE770">
        <v>184.1</v>
      </c>
      <c r="CF770">
        <v>101.3</v>
      </c>
      <c r="CG770">
        <v>100.2</v>
      </c>
      <c r="CH770">
        <v>100.5</v>
      </c>
      <c r="CI770">
        <v>101.4</v>
      </c>
      <c r="CJ770">
        <v>101.3</v>
      </c>
      <c r="CK770">
        <v>100.4</v>
      </c>
      <c r="CL770">
        <v>102.1</v>
      </c>
      <c r="CM770">
        <v>104.6</v>
      </c>
      <c r="CN770">
        <v>184.1</v>
      </c>
      <c r="CO770">
        <v>102</v>
      </c>
      <c r="CP770">
        <v>102.7</v>
      </c>
      <c r="CQ770">
        <v>181.2</v>
      </c>
      <c r="CR770">
        <v>100.7</v>
      </c>
      <c r="CT770">
        <v>102.5</v>
      </c>
      <c r="CU770">
        <v>196.7</v>
      </c>
      <c r="CV770">
        <v>187.2</v>
      </c>
      <c r="CW770">
        <v>198.9</v>
      </c>
      <c r="CX770">
        <v>222.6</v>
      </c>
      <c r="CY770">
        <v>101</v>
      </c>
      <c r="CZ770">
        <v>102.4</v>
      </c>
      <c r="DA770">
        <v>102.3</v>
      </c>
      <c r="DF770">
        <v>192</v>
      </c>
      <c r="DG770">
        <v>181.9</v>
      </c>
      <c r="DH770">
        <v>114.2</v>
      </c>
      <c r="DI770">
        <v>182.2</v>
      </c>
      <c r="DJ770">
        <v>232.9</v>
      </c>
      <c r="DK770">
        <v>196.1</v>
      </c>
      <c r="DL770">
        <v>143.80000000000001</v>
      </c>
      <c r="DM770">
        <v>104.3</v>
      </c>
      <c r="DN770">
        <v>101.8</v>
      </c>
      <c r="DO770">
        <v>208.5</v>
      </c>
      <c r="DP770">
        <v>103.5</v>
      </c>
      <c r="DQ770">
        <v>103.2</v>
      </c>
      <c r="DR770">
        <v>201.9</v>
      </c>
      <c r="DS770">
        <v>199.2</v>
      </c>
      <c r="DT770">
        <v>203.4</v>
      </c>
      <c r="DU770">
        <v>203.3</v>
      </c>
      <c r="DV770">
        <v>179.9</v>
      </c>
      <c r="DW770">
        <v>176</v>
      </c>
      <c r="DX770">
        <v>179.1</v>
      </c>
      <c r="DY770">
        <v>193.2</v>
      </c>
      <c r="DZ770">
        <v>179.5</v>
      </c>
      <c r="EA770">
        <v>237.4</v>
      </c>
      <c r="EB770">
        <v>174.4</v>
      </c>
      <c r="EC770">
        <v>275</v>
      </c>
      <c r="ED770">
        <v>324.3</v>
      </c>
      <c r="EE770">
        <v>307.39999999999998</v>
      </c>
      <c r="EF770">
        <v>205.5</v>
      </c>
      <c r="EG770">
        <v>185.9</v>
      </c>
      <c r="EH770">
        <v>205.6</v>
      </c>
      <c r="EI770">
        <v>189</v>
      </c>
      <c r="EJ770">
        <v>102.1</v>
      </c>
      <c r="EK770">
        <v>100.5</v>
      </c>
      <c r="EN770">
        <v>105.8</v>
      </c>
      <c r="EO770">
        <v>106.9</v>
      </c>
      <c r="EP770">
        <v>107</v>
      </c>
      <c r="EQ770">
        <v>106.9</v>
      </c>
      <c r="ER770">
        <v>105.7</v>
      </c>
      <c r="EU770">
        <v>101.9</v>
      </c>
      <c r="EV770">
        <v>100.6</v>
      </c>
      <c r="EW770">
        <v>101.9</v>
      </c>
      <c r="EX770">
        <v>101.5</v>
      </c>
      <c r="EY770">
        <v>193.1</v>
      </c>
      <c r="EZ770">
        <v>182.1</v>
      </c>
      <c r="FA770">
        <v>205.1</v>
      </c>
      <c r="FB770">
        <v>186.3</v>
      </c>
      <c r="FC770">
        <v>186.6</v>
      </c>
      <c r="FD770">
        <v>100.4</v>
      </c>
      <c r="FE770">
        <v>103.8</v>
      </c>
      <c r="FF770">
        <v>277.5</v>
      </c>
      <c r="FG770">
        <v>231.5</v>
      </c>
      <c r="FH770">
        <v>226.7</v>
      </c>
      <c r="FI770">
        <v>311.60000000000002</v>
      </c>
      <c r="FJ770">
        <v>382.5</v>
      </c>
      <c r="FK770">
        <v>123.1</v>
      </c>
      <c r="FL770">
        <v>107.6</v>
      </c>
      <c r="FM770">
        <v>291.60000000000002</v>
      </c>
      <c r="FN770">
        <v>228.9</v>
      </c>
      <c r="FO770">
        <v>101.2</v>
      </c>
      <c r="FP770">
        <v>98.9</v>
      </c>
      <c r="FS770">
        <v>77.400000000000006</v>
      </c>
      <c r="FT770">
        <v>102.4</v>
      </c>
      <c r="FU770">
        <v>90.5</v>
      </c>
      <c r="FV770">
        <v>82.8</v>
      </c>
      <c r="FW770">
        <v>102.4</v>
      </c>
      <c r="FX770">
        <v>104.8</v>
      </c>
      <c r="FY770">
        <v>107.8</v>
      </c>
      <c r="FZ770">
        <v>101.9</v>
      </c>
      <c r="GA770">
        <v>87.4</v>
      </c>
      <c r="GB770">
        <v>83.5</v>
      </c>
      <c r="GC770">
        <v>109.6</v>
      </c>
      <c r="GD770">
        <v>109.6</v>
      </c>
      <c r="GE770">
        <v>107.9</v>
      </c>
      <c r="GF770">
        <v>94.4</v>
      </c>
      <c r="GG770">
        <v>109.8</v>
      </c>
      <c r="GH770">
        <v>96.2</v>
      </c>
      <c r="GI770">
        <v>92.1</v>
      </c>
      <c r="GJ770">
        <v>100</v>
      </c>
      <c r="GK770">
        <v>105.1</v>
      </c>
      <c r="GL770">
        <v>99.7</v>
      </c>
      <c r="GM770">
        <v>83.3</v>
      </c>
      <c r="GN770">
        <v>92.6</v>
      </c>
      <c r="GO770">
        <v>119.7</v>
      </c>
      <c r="GP770">
        <v>108.2</v>
      </c>
      <c r="GQ770">
        <v>106.1</v>
      </c>
      <c r="GR770">
        <v>105.1</v>
      </c>
      <c r="GS770">
        <v>104.5</v>
      </c>
      <c r="GT770">
        <v>104</v>
      </c>
      <c r="GU770">
        <v>109.7</v>
      </c>
      <c r="GV770">
        <v>102.7</v>
      </c>
      <c r="GW770">
        <v>105</v>
      </c>
    </row>
    <row r="771" spans="1:205" x14ac:dyDescent="0.25">
      <c r="A771" s="1">
        <v>40575</v>
      </c>
      <c r="B771">
        <v>104.3</v>
      </c>
      <c r="C771">
        <v>108</v>
      </c>
      <c r="D771">
        <v>112.7</v>
      </c>
      <c r="E771">
        <v>193.9</v>
      </c>
      <c r="F771">
        <v>228.4</v>
      </c>
      <c r="G771">
        <v>189.7</v>
      </c>
      <c r="H771">
        <v>114.4</v>
      </c>
      <c r="I771">
        <v>131.30000000000001</v>
      </c>
      <c r="J771">
        <v>120.1</v>
      </c>
      <c r="K771">
        <v>184.4</v>
      </c>
      <c r="L771">
        <v>131.4</v>
      </c>
      <c r="M771">
        <v>137.1</v>
      </c>
      <c r="N771">
        <v>103.6</v>
      </c>
      <c r="O771">
        <v>175.7</v>
      </c>
      <c r="P771">
        <v>188.2</v>
      </c>
      <c r="Q771">
        <v>226.6</v>
      </c>
      <c r="R771">
        <v>145.6</v>
      </c>
      <c r="S771">
        <v>158.30000000000001</v>
      </c>
      <c r="T771">
        <v>161.1</v>
      </c>
      <c r="U771">
        <v>157.30000000000001</v>
      </c>
      <c r="V771">
        <v>104</v>
      </c>
      <c r="W771">
        <v>105.1</v>
      </c>
      <c r="X771">
        <v>101.6</v>
      </c>
      <c r="Y771">
        <v>107.9</v>
      </c>
      <c r="Z771">
        <v>102.2</v>
      </c>
      <c r="AA771">
        <v>102.3</v>
      </c>
      <c r="AB771">
        <v>102.5</v>
      </c>
      <c r="AC771">
        <v>102.8</v>
      </c>
      <c r="AD771">
        <v>100</v>
      </c>
      <c r="AE771">
        <v>100.4</v>
      </c>
      <c r="AF771">
        <v>100.9</v>
      </c>
      <c r="AG771">
        <v>99</v>
      </c>
      <c r="AH771">
        <v>101</v>
      </c>
      <c r="AI771">
        <v>107.3</v>
      </c>
      <c r="AJ771">
        <v>108.5</v>
      </c>
      <c r="AK771">
        <v>108.5</v>
      </c>
      <c r="AL771">
        <v>108.5</v>
      </c>
      <c r="AM771">
        <v>108.6</v>
      </c>
      <c r="AN771">
        <v>106.7</v>
      </c>
      <c r="AO771">
        <v>106.2</v>
      </c>
      <c r="AP771">
        <v>106.4</v>
      </c>
      <c r="AQ771">
        <v>105.7</v>
      </c>
      <c r="AR771">
        <v>105.9</v>
      </c>
      <c r="AS771">
        <v>108.4</v>
      </c>
      <c r="AT771">
        <v>101.7</v>
      </c>
      <c r="AU771">
        <v>101.7</v>
      </c>
      <c r="AV771">
        <v>101.7</v>
      </c>
      <c r="AW771">
        <v>102.7</v>
      </c>
      <c r="AX771">
        <v>100.7</v>
      </c>
      <c r="AY771">
        <v>100.7</v>
      </c>
      <c r="AZ771">
        <v>99.9</v>
      </c>
      <c r="BA771">
        <v>102.1</v>
      </c>
      <c r="BB771">
        <v>100.9</v>
      </c>
      <c r="BC771">
        <v>100.6</v>
      </c>
      <c r="BD771">
        <v>101.6</v>
      </c>
      <c r="BE771">
        <v>102.3</v>
      </c>
      <c r="BF771">
        <v>102.6</v>
      </c>
      <c r="BG771">
        <v>101.5</v>
      </c>
      <c r="BH771">
        <v>101.5</v>
      </c>
      <c r="BI771">
        <v>102.3</v>
      </c>
      <c r="BJ771">
        <v>102.3</v>
      </c>
      <c r="BK771">
        <v>101.9</v>
      </c>
      <c r="BL771">
        <v>103.6</v>
      </c>
      <c r="BM771">
        <v>103.6</v>
      </c>
      <c r="BN771">
        <v>104.4</v>
      </c>
      <c r="BO771">
        <v>104.6</v>
      </c>
      <c r="BP771">
        <v>101.5</v>
      </c>
      <c r="BQ771">
        <v>101</v>
      </c>
      <c r="BR771">
        <v>103.6</v>
      </c>
      <c r="BW771">
        <v>102.7</v>
      </c>
      <c r="BX771">
        <v>100.7</v>
      </c>
      <c r="BY771">
        <v>101.5</v>
      </c>
      <c r="BZ771">
        <v>101.1</v>
      </c>
      <c r="CA771">
        <v>102.3</v>
      </c>
      <c r="CB771">
        <v>101.9</v>
      </c>
      <c r="CC771">
        <v>187.4</v>
      </c>
      <c r="CD771">
        <v>179.8</v>
      </c>
      <c r="CE771">
        <v>185</v>
      </c>
      <c r="CF771">
        <v>101.5</v>
      </c>
      <c r="CG771">
        <v>100.3</v>
      </c>
      <c r="CH771">
        <v>100.9</v>
      </c>
      <c r="CI771">
        <v>101.4</v>
      </c>
      <c r="CJ771">
        <v>101.2</v>
      </c>
      <c r="CK771">
        <v>100.6</v>
      </c>
      <c r="CL771">
        <v>102.9</v>
      </c>
      <c r="CM771">
        <v>105.8</v>
      </c>
      <c r="CN771">
        <v>186.9</v>
      </c>
      <c r="CO771">
        <v>102.1</v>
      </c>
      <c r="CP771">
        <v>103.3</v>
      </c>
      <c r="CQ771">
        <v>183.6</v>
      </c>
      <c r="CR771">
        <v>100.8</v>
      </c>
      <c r="CT771">
        <v>103</v>
      </c>
      <c r="CU771">
        <v>199.4</v>
      </c>
      <c r="CV771">
        <v>190</v>
      </c>
      <c r="CW771">
        <v>200.3</v>
      </c>
      <c r="CX771">
        <v>224.3</v>
      </c>
      <c r="CY771">
        <v>101.2</v>
      </c>
      <c r="CZ771">
        <v>102.9</v>
      </c>
      <c r="DA771">
        <v>102.8</v>
      </c>
      <c r="DF771">
        <v>194.8</v>
      </c>
      <c r="DG771">
        <v>185.4</v>
      </c>
      <c r="DH771">
        <v>117.4</v>
      </c>
      <c r="DI771">
        <v>188.2</v>
      </c>
      <c r="DJ771">
        <v>238.8</v>
      </c>
      <c r="DK771">
        <v>201.9</v>
      </c>
      <c r="DL771">
        <v>144.30000000000001</v>
      </c>
      <c r="DM771">
        <v>104.5</v>
      </c>
      <c r="DN771">
        <v>102.2</v>
      </c>
      <c r="DO771">
        <v>209.6</v>
      </c>
      <c r="DP771">
        <v>104</v>
      </c>
      <c r="DQ771">
        <v>103.8</v>
      </c>
      <c r="DR771">
        <v>205.5</v>
      </c>
      <c r="DS771">
        <v>202.4</v>
      </c>
      <c r="DT771">
        <v>207.2</v>
      </c>
      <c r="DU771">
        <v>203.8</v>
      </c>
      <c r="DV771">
        <v>181.2</v>
      </c>
      <c r="DW771">
        <v>176.7</v>
      </c>
      <c r="DX771">
        <v>180.4</v>
      </c>
      <c r="DY771">
        <v>197.1</v>
      </c>
      <c r="DZ771">
        <v>180.7</v>
      </c>
      <c r="EA771">
        <v>243.4</v>
      </c>
      <c r="EB771">
        <v>185.9</v>
      </c>
      <c r="EC771">
        <v>275.2</v>
      </c>
      <c r="ED771">
        <v>322.2</v>
      </c>
      <c r="EE771">
        <v>305.39999999999998</v>
      </c>
      <c r="EF771">
        <v>205</v>
      </c>
      <c r="EG771">
        <v>189.5</v>
      </c>
      <c r="EH771">
        <v>209.7</v>
      </c>
      <c r="EI771">
        <v>192.6</v>
      </c>
      <c r="EJ771">
        <v>102.2</v>
      </c>
      <c r="EK771">
        <v>101.4</v>
      </c>
      <c r="EN771">
        <v>106.7</v>
      </c>
      <c r="EO771">
        <v>108.5</v>
      </c>
      <c r="EP771">
        <v>108.6</v>
      </c>
      <c r="EQ771">
        <v>108.4</v>
      </c>
      <c r="ER771">
        <v>106.5</v>
      </c>
      <c r="EU771">
        <v>101.7</v>
      </c>
      <c r="EV771">
        <v>100.8</v>
      </c>
      <c r="EW771">
        <v>101.7</v>
      </c>
      <c r="EX771">
        <v>101.6</v>
      </c>
      <c r="EY771">
        <v>195.7</v>
      </c>
      <c r="EZ771">
        <v>186.7</v>
      </c>
      <c r="FA771">
        <v>209.2</v>
      </c>
      <c r="FB771">
        <v>188.7</v>
      </c>
      <c r="FC771">
        <v>188.8</v>
      </c>
      <c r="FD771">
        <v>101.2</v>
      </c>
      <c r="FE771">
        <v>105.2</v>
      </c>
      <c r="FF771">
        <v>276.39999999999998</v>
      </c>
      <c r="FG771">
        <v>228.5</v>
      </c>
      <c r="FH771">
        <v>238.2</v>
      </c>
      <c r="FI771">
        <v>308.8</v>
      </c>
      <c r="FJ771">
        <v>391.7</v>
      </c>
      <c r="FK771">
        <v>123.8</v>
      </c>
      <c r="FL771">
        <v>108.1</v>
      </c>
      <c r="FM771">
        <v>302.39999999999998</v>
      </c>
      <c r="FN771">
        <v>215.8</v>
      </c>
      <c r="FO771">
        <v>102.3</v>
      </c>
      <c r="FP771">
        <v>99.9</v>
      </c>
      <c r="FS771">
        <v>77.7</v>
      </c>
      <c r="FT771">
        <v>101.4</v>
      </c>
      <c r="FU771">
        <v>93.6</v>
      </c>
      <c r="FV771">
        <v>82.9</v>
      </c>
      <c r="FW771">
        <v>108.3</v>
      </c>
      <c r="FX771">
        <v>107.1</v>
      </c>
      <c r="FY771">
        <v>109.4</v>
      </c>
      <c r="FZ771">
        <v>102.1</v>
      </c>
      <c r="GA771">
        <v>84.6</v>
      </c>
      <c r="GB771">
        <v>85.6</v>
      </c>
      <c r="GC771">
        <v>110.2</v>
      </c>
      <c r="GD771">
        <v>110.3</v>
      </c>
      <c r="GE771">
        <v>108.3</v>
      </c>
      <c r="GF771">
        <v>98.3</v>
      </c>
      <c r="GG771">
        <v>108.9</v>
      </c>
      <c r="GH771">
        <v>97.7</v>
      </c>
      <c r="GI771">
        <v>93.2</v>
      </c>
      <c r="GJ771">
        <v>100.6</v>
      </c>
      <c r="GK771">
        <v>103</v>
      </c>
      <c r="GL771">
        <v>100.8</v>
      </c>
      <c r="GM771">
        <v>84.9</v>
      </c>
      <c r="GN771">
        <v>95.7</v>
      </c>
      <c r="GO771">
        <v>121.6</v>
      </c>
      <c r="GP771">
        <v>108</v>
      </c>
      <c r="GQ771">
        <v>107.2</v>
      </c>
      <c r="GR771">
        <v>105.9</v>
      </c>
      <c r="GS771">
        <v>105.7</v>
      </c>
      <c r="GT771">
        <v>104.4</v>
      </c>
      <c r="GU771">
        <v>110.1</v>
      </c>
      <c r="GV771">
        <v>103.9</v>
      </c>
      <c r="GW771">
        <v>106.7</v>
      </c>
    </row>
    <row r="772" spans="1:205" x14ac:dyDescent="0.25">
      <c r="A772" s="1">
        <v>40603</v>
      </c>
      <c r="B772">
        <v>105</v>
      </c>
      <c r="C772">
        <v>108.8</v>
      </c>
      <c r="D772">
        <v>111.9</v>
      </c>
      <c r="E772">
        <v>193.5</v>
      </c>
      <c r="F772">
        <v>198.1</v>
      </c>
      <c r="G772">
        <v>192.7</v>
      </c>
      <c r="H772">
        <v>115.4</v>
      </c>
      <c r="I772">
        <v>126.6</v>
      </c>
      <c r="J772">
        <v>124.1</v>
      </c>
      <c r="K772">
        <v>189.5</v>
      </c>
      <c r="L772">
        <v>138.80000000000001</v>
      </c>
      <c r="M772">
        <v>147.1</v>
      </c>
      <c r="N772">
        <v>104</v>
      </c>
      <c r="O772">
        <v>176.2</v>
      </c>
      <c r="P772">
        <v>188.8</v>
      </c>
      <c r="Q772">
        <v>227.2</v>
      </c>
      <c r="R772">
        <v>146.19999999999999</v>
      </c>
      <c r="S772">
        <v>158.69999999999999</v>
      </c>
      <c r="T772">
        <v>161.5</v>
      </c>
      <c r="U772">
        <v>157.69999999999999</v>
      </c>
      <c r="V772">
        <v>104.4</v>
      </c>
      <c r="W772">
        <v>105.6</v>
      </c>
      <c r="X772">
        <v>101.8</v>
      </c>
      <c r="Y772">
        <v>108.4</v>
      </c>
      <c r="Z772">
        <v>102.8</v>
      </c>
      <c r="AA772">
        <v>103.7</v>
      </c>
      <c r="AB772">
        <v>103.9</v>
      </c>
      <c r="AC772">
        <v>104.2</v>
      </c>
      <c r="AD772">
        <v>101.5</v>
      </c>
      <c r="AE772">
        <v>101.8</v>
      </c>
      <c r="AF772">
        <v>102.4</v>
      </c>
      <c r="AG772">
        <v>100.1</v>
      </c>
      <c r="AH772">
        <v>102.1</v>
      </c>
      <c r="AI772">
        <v>108.7</v>
      </c>
      <c r="AJ772">
        <v>111.7</v>
      </c>
      <c r="AK772">
        <v>111.7</v>
      </c>
      <c r="AL772">
        <v>111.6</v>
      </c>
      <c r="AM772">
        <v>111.8</v>
      </c>
      <c r="AN772">
        <v>107.6</v>
      </c>
      <c r="AO772">
        <v>107.1</v>
      </c>
      <c r="AP772">
        <v>107.2</v>
      </c>
      <c r="AQ772">
        <v>106.4</v>
      </c>
      <c r="AR772">
        <v>106.6</v>
      </c>
      <c r="AS772">
        <v>109.4</v>
      </c>
      <c r="AT772">
        <v>101.8</v>
      </c>
      <c r="AU772">
        <v>101.9</v>
      </c>
      <c r="AV772">
        <v>101.9</v>
      </c>
      <c r="AW772">
        <v>102.5</v>
      </c>
      <c r="AX772">
        <v>100.8</v>
      </c>
      <c r="AY772">
        <v>100.8</v>
      </c>
      <c r="AZ772">
        <v>99.9</v>
      </c>
      <c r="BA772">
        <v>101.4</v>
      </c>
      <c r="BB772">
        <v>101</v>
      </c>
      <c r="BC772">
        <v>100.6</v>
      </c>
      <c r="BD772">
        <v>101.6</v>
      </c>
      <c r="BE772">
        <v>103</v>
      </c>
      <c r="BF772">
        <v>103.2</v>
      </c>
      <c r="BG772">
        <v>102</v>
      </c>
      <c r="BH772">
        <v>102</v>
      </c>
      <c r="BI772">
        <v>103.1</v>
      </c>
      <c r="BJ772">
        <v>103</v>
      </c>
      <c r="BK772">
        <v>102.3</v>
      </c>
      <c r="BL772">
        <v>104.1</v>
      </c>
      <c r="BM772">
        <v>104</v>
      </c>
      <c r="BN772">
        <v>104.6</v>
      </c>
      <c r="BO772">
        <v>105.7</v>
      </c>
      <c r="BP772">
        <v>101.7</v>
      </c>
      <c r="BQ772">
        <v>102.4</v>
      </c>
      <c r="BR772">
        <v>104.6</v>
      </c>
      <c r="BW772">
        <v>103.3</v>
      </c>
      <c r="BX772">
        <v>101.2</v>
      </c>
      <c r="BY772">
        <v>102</v>
      </c>
      <c r="BZ772">
        <v>101.9</v>
      </c>
      <c r="CA772">
        <v>103.1</v>
      </c>
      <c r="CB772">
        <v>102.4</v>
      </c>
      <c r="CC772">
        <v>188.8</v>
      </c>
      <c r="CD772">
        <v>180.1</v>
      </c>
      <c r="CE772">
        <v>186.9</v>
      </c>
      <c r="CF772">
        <v>102.1</v>
      </c>
      <c r="CG772">
        <v>101</v>
      </c>
      <c r="CH772">
        <v>102.3</v>
      </c>
      <c r="CI772">
        <v>101.7</v>
      </c>
      <c r="CJ772">
        <v>101.5</v>
      </c>
      <c r="CK772">
        <v>101</v>
      </c>
      <c r="CL772">
        <v>103.9</v>
      </c>
      <c r="CM772">
        <v>106.1</v>
      </c>
      <c r="CN772">
        <v>187.5</v>
      </c>
      <c r="CO772">
        <v>102.5</v>
      </c>
      <c r="CP772">
        <v>104.3</v>
      </c>
      <c r="CQ772">
        <v>186.6</v>
      </c>
      <c r="CR772">
        <v>101.2</v>
      </c>
      <c r="CT772">
        <v>103.8</v>
      </c>
      <c r="CU772">
        <v>201.3</v>
      </c>
      <c r="CV772">
        <v>190.3</v>
      </c>
      <c r="CW772">
        <v>202.9</v>
      </c>
      <c r="CX772">
        <v>228</v>
      </c>
      <c r="CY772">
        <v>101.8</v>
      </c>
      <c r="CZ772">
        <v>103.4</v>
      </c>
      <c r="DA772">
        <v>103.4</v>
      </c>
      <c r="DF772">
        <v>197.6</v>
      </c>
      <c r="DG772">
        <v>187.7</v>
      </c>
      <c r="DH772">
        <v>119.5</v>
      </c>
      <c r="DI772">
        <v>191.9</v>
      </c>
      <c r="DJ772">
        <v>243.8</v>
      </c>
      <c r="DK772">
        <v>204.2</v>
      </c>
      <c r="DL772">
        <v>144.69999999999999</v>
      </c>
      <c r="DM772">
        <v>105.1</v>
      </c>
      <c r="DN772">
        <v>102.5</v>
      </c>
      <c r="DO772">
        <v>210.8</v>
      </c>
      <c r="DP772">
        <v>104.5</v>
      </c>
      <c r="DQ772">
        <v>104.6</v>
      </c>
      <c r="DR772">
        <v>211.8</v>
      </c>
      <c r="DS772">
        <v>207.2</v>
      </c>
      <c r="DT772">
        <v>214.1</v>
      </c>
      <c r="DU772">
        <v>204.4</v>
      </c>
      <c r="DV772">
        <v>182.5</v>
      </c>
      <c r="DW772">
        <v>178.2</v>
      </c>
      <c r="DX772">
        <v>181.6</v>
      </c>
      <c r="DY772">
        <v>200.2</v>
      </c>
      <c r="DZ772">
        <v>181.7</v>
      </c>
      <c r="EA772">
        <v>247.8</v>
      </c>
      <c r="EB772">
        <v>185.5</v>
      </c>
      <c r="EC772">
        <v>283.8</v>
      </c>
      <c r="ED772">
        <v>345.2</v>
      </c>
      <c r="EE772">
        <v>327.8</v>
      </c>
      <c r="EF772">
        <v>204.8</v>
      </c>
      <c r="EG772">
        <v>176.1</v>
      </c>
      <c r="EH772">
        <v>201.6</v>
      </c>
      <c r="EI772">
        <v>178.8</v>
      </c>
      <c r="EJ772">
        <v>102.5</v>
      </c>
      <c r="EK772">
        <v>102.9</v>
      </c>
      <c r="EN772">
        <v>107.4</v>
      </c>
      <c r="EO772">
        <v>111.6</v>
      </c>
      <c r="EP772">
        <v>111.8</v>
      </c>
      <c r="EQ772">
        <v>111.5</v>
      </c>
      <c r="ER772">
        <v>107.1</v>
      </c>
      <c r="EU772">
        <v>101.5</v>
      </c>
      <c r="EV772">
        <v>101.2</v>
      </c>
      <c r="EW772">
        <v>101.5</v>
      </c>
      <c r="EX772">
        <v>101.7</v>
      </c>
      <c r="EY772">
        <v>198.4</v>
      </c>
      <c r="EZ772">
        <v>190.3</v>
      </c>
      <c r="FA772">
        <v>216.4</v>
      </c>
      <c r="FB772">
        <v>190.3</v>
      </c>
      <c r="FC772">
        <v>190.2</v>
      </c>
      <c r="FD772">
        <v>102.3</v>
      </c>
      <c r="FE772">
        <v>106.6</v>
      </c>
      <c r="FF772">
        <v>286.2</v>
      </c>
      <c r="FG772">
        <v>240.9</v>
      </c>
      <c r="FH772">
        <v>236.8</v>
      </c>
      <c r="FI772">
        <v>332.6</v>
      </c>
      <c r="FJ772">
        <v>386.9</v>
      </c>
      <c r="FK772">
        <v>124.9</v>
      </c>
      <c r="FL772">
        <v>108.2</v>
      </c>
      <c r="FM772">
        <v>318.7</v>
      </c>
      <c r="FN772">
        <v>221.9</v>
      </c>
      <c r="FO772">
        <v>104.2</v>
      </c>
      <c r="FP772">
        <v>100.6</v>
      </c>
      <c r="FS772">
        <v>77.3</v>
      </c>
      <c r="FT772">
        <v>102.1</v>
      </c>
      <c r="FU772">
        <v>99.2</v>
      </c>
      <c r="FV772">
        <v>82.9</v>
      </c>
      <c r="FW772">
        <v>108.4</v>
      </c>
      <c r="FX772">
        <v>107.2</v>
      </c>
      <c r="FY772">
        <v>111</v>
      </c>
      <c r="FZ772">
        <v>112.3</v>
      </c>
      <c r="GA772">
        <v>83.2</v>
      </c>
      <c r="GB772">
        <v>79.8</v>
      </c>
      <c r="GC772">
        <v>111.5</v>
      </c>
      <c r="GD772">
        <v>113.7</v>
      </c>
      <c r="GE772">
        <v>104.6</v>
      </c>
      <c r="GF772">
        <v>102.4</v>
      </c>
      <c r="GG772">
        <v>109.3</v>
      </c>
      <c r="GH772">
        <v>97.7</v>
      </c>
      <c r="GI772">
        <v>95.1</v>
      </c>
      <c r="GJ772">
        <v>99.2</v>
      </c>
      <c r="GK772">
        <v>113.8</v>
      </c>
      <c r="GL772">
        <v>102.1</v>
      </c>
      <c r="GM772">
        <v>88.2</v>
      </c>
      <c r="GN772">
        <v>99.6</v>
      </c>
      <c r="GO772">
        <v>118.9</v>
      </c>
      <c r="GP772">
        <v>108.1</v>
      </c>
      <c r="GQ772">
        <v>109.5</v>
      </c>
      <c r="GR772">
        <v>107.8</v>
      </c>
      <c r="GS772">
        <v>106.9</v>
      </c>
      <c r="GT772">
        <v>108.1</v>
      </c>
      <c r="GU772">
        <v>110.5</v>
      </c>
      <c r="GV772">
        <v>104</v>
      </c>
      <c r="GW772">
        <v>111.6</v>
      </c>
    </row>
    <row r="773" spans="1:205" x14ac:dyDescent="0.25">
      <c r="A773" s="1">
        <v>40634</v>
      </c>
      <c r="B773">
        <v>105.5</v>
      </c>
      <c r="C773">
        <v>109.9</v>
      </c>
      <c r="D773">
        <v>112.5</v>
      </c>
      <c r="E773">
        <v>193.4</v>
      </c>
      <c r="F773">
        <v>185</v>
      </c>
      <c r="G773">
        <v>194.1</v>
      </c>
      <c r="H773">
        <v>115.8</v>
      </c>
      <c r="I773">
        <v>131</v>
      </c>
      <c r="J773">
        <v>127.7</v>
      </c>
      <c r="K773">
        <v>195.1</v>
      </c>
      <c r="L773">
        <v>142.1</v>
      </c>
      <c r="M773">
        <v>150.9</v>
      </c>
      <c r="N773">
        <v>104.5</v>
      </c>
      <c r="O773">
        <v>176.8</v>
      </c>
      <c r="P773">
        <v>189.5</v>
      </c>
      <c r="Q773">
        <v>228</v>
      </c>
      <c r="R773">
        <v>146.69999999999999</v>
      </c>
      <c r="S773">
        <v>159.19999999999999</v>
      </c>
      <c r="T773">
        <v>162.1</v>
      </c>
      <c r="U773">
        <v>158.1</v>
      </c>
      <c r="V773">
        <v>104.9</v>
      </c>
      <c r="W773">
        <v>106.3</v>
      </c>
      <c r="X773">
        <v>101.8</v>
      </c>
      <c r="Y773">
        <v>109.4</v>
      </c>
      <c r="Z773">
        <v>103.1</v>
      </c>
      <c r="AA773">
        <v>103.7</v>
      </c>
      <c r="AB773">
        <v>103.9</v>
      </c>
      <c r="AC773">
        <v>104.1</v>
      </c>
      <c r="AD773">
        <v>102</v>
      </c>
      <c r="AE773">
        <v>101.9</v>
      </c>
      <c r="AF773">
        <v>102.3</v>
      </c>
      <c r="AG773">
        <v>100.8</v>
      </c>
      <c r="AH773">
        <v>102.5</v>
      </c>
      <c r="AI773">
        <v>109.3</v>
      </c>
      <c r="AJ773">
        <v>110.7</v>
      </c>
      <c r="AK773">
        <v>110.7</v>
      </c>
      <c r="AL773">
        <v>110.6</v>
      </c>
      <c r="AM773">
        <v>110.8</v>
      </c>
      <c r="AN773">
        <v>108.7</v>
      </c>
      <c r="AO773">
        <v>108.2</v>
      </c>
      <c r="AP773">
        <v>108.3</v>
      </c>
      <c r="AQ773">
        <v>107.5</v>
      </c>
      <c r="AR773">
        <v>107.6</v>
      </c>
      <c r="AS773">
        <v>110.5</v>
      </c>
      <c r="AT773">
        <v>102.2</v>
      </c>
      <c r="AU773">
        <v>102.3</v>
      </c>
      <c r="AV773">
        <v>102.3</v>
      </c>
      <c r="AW773">
        <v>103.1</v>
      </c>
      <c r="AX773">
        <v>100.8</v>
      </c>
      <c r="AY773">
        <v>100.9</v>
      </c>
      <c r="AZ773">
        <v>100.1</v>
      </c>
      <c r="BA773">
        <v>103.2</v>
      </c>
      <c r="BB773">
        <v>101.8</v>
      </c>
      <c r="BC773">
        <v>101.5</v>
      </c>
      <c r="BD773">
        <v>102.3</v>
      </c>
      <c r="BE773">
        <v>103.5</v>
      </c>
      <c r="BF773">
        <v>103.8</v>
      </c>
      <c r="BG773">
        <v>102.4</v>
      </c>
      <c r="BH773">
        <v>102.3</v>
      </c>
      <c r="BI773">
        <v>103.7</v>
      </c>
      <c r="BJ773">
        <v>103.6</v>
      </c>
      <c r="BK773">
        <v>102.7</v>
      </c>
      <c r="BL773">
        <v>104.9</v>
      </c>
      <c r="BM773">
        <v>104.7</v>
      </c>
      <c r="BN773">
        <v>105.1</v>
      </c>
      <c r="BO773">
        <v>106.9</v>
      </c>
      <c r="BP773">
        <v>102.2</v>
      </c>
      <c r="BQ773">
        <v>102.5</v>
      </c>
      <c r="BR773">
        <v>105.3</v>
      </c>
      <c r="BW773">
        <v>103.8</v>
      </c>
      <c r="BX773">
        <v>101.5</v>
      </c>
      <c r="BY773">
        <v>102.3</v>
      </c>
      <c r="BZ773">
        <v>102.4</v>
      </c>
      <c r="CA773">
        <v>103.6</v>
      </c>
      <c r="CB773">
        <v>102.6</v>
      </c>
      <c r="CC773">
        <v>190.5</v>
      </c>
      <c r="CD773">
        <v>180.5</v>
      </c>
      <c r="CE773">
        <v>188.9</v>
      </c>
      <c r="CF773">
        <v>102.4</v>
      </c>
      <c r="CG773">
        <v>101.6</v>
      </c>
      <c r="CH773">
        <v>102.3</v>
      </c>
      <c r="CI773">
        <v>102.1</v>
      </c>
      <c r="CJ773">
        <v>101.8</v>
      </c>
      <c r="CK773">
        <v>101.4</v>
      </c>
      <c r="CL773">
        <v>104.5</v>
      </c>
      <c r="CM773">
        <v>107.4</v>
      </c>
      <c r="CN773">
        <v>189.9</v>
      </c>
      <c r="CO773">
        <v>103.6</v>
      </c>
      <c r="CP773">
        <v>104.8</v>
      </c>
      <c r="CQ773">
        <v>188.4</v>
      </c>
      <c r="CR773">
        <v>101.3</v>
      </c>
      <c r="CT773">
        <v>104.3</v>
      </c>
      <c r="CU773">
        <v>203.5</v>
      </c>
      <c r="CV773">
        <v>190.6</v>
      </c>
      <c r="CW773">
        <v>205.9</v>
      </c>
      <c r="CX773">
        <v>232</v>
      </c>
      <c r="CY773">
        <v>102</v>
      </c>
      <c r="CZ773">
        <v>104.1</v>
      </c>
      <c r="DA773">
        <v>104</v>
      </c>
      <c r="DF773">
        <v>200.2</v>
      </c>
      <c r="DG773">
        <v>190.8</v>
      </c>
      <c r="DH773">
        <v>122.3</v>
      </c>
      <c r="DI773">
        <v>193.5</v>
      </c>
      <c r="DJ773">
        <v>251.2</v>
      </c>
      <c r="DK773">
        <v>207.9</v>
      </c>
      <c r="DL773">
        <v>145.4</v>
      </c>
      <c r="DM773">
        <v>105.6</v>
      </c>
      <c r="DN773">
        <v>102.9</v>
      </c>
      <c r="DO773">
        <v>212</v>
      </c>
      <c r="DP773">
        <v>104.9</v>
      </c>
      <c r="DQ773">
        <v>105.3</v>
      </c>
      <c r="DR773">
        <v>215.1</v>
      </c>
      <c r="DS773">
        <v>210.4</v>
      </c>
      <c r="DT773">
        <v>217.5</v>
      </c>
      <c r="DU773">
        <v>204.9</v>
      </c>
      <c r="DV773">
        <v>183.9</v>
      </c>
      <c r="DW773">
        <v>179.8</v>
      </c>
      <c r="DX773">
        <v>183.1</v>
      </c>
      <c r="DY773">
        <v>206.8</v>
      </c>
      <c r="DZ773">
        <v>182.7</v>
      </c>
      <c r="EA773">
        <v>260.3</v>
      </c>
      <c r="EB773">
        <v>192.1</v>
      </c>
      <c r="EC773">
        <v>300.89999999999998</v>
      </c>
      <c r="ED773">
        <v>366.1</v>
      </c>
      <c r="EE773">
        <v>348.2</v>
      </c>
      <c r="EF773">
        <v>205.3</v>
      </c>
      <c r="EG773">
        <v>186.7</v>
      </c>
      <c r="EH773">
        <v>208.8</v>
      </c>
      <c r="EI773">
        <v>189.7</v>
      </c>
      <c r="EJ773">
        <v>103.2</v>
      </c>
      <c r="EK773">
        <v>103.3</v>
      </c>
      <c r="EN773">
        <v>108.4</v>
      </c>
      <c r="EO773">
        <v>110.6</v>
      </c>
      <c r="EP773">
        <v>110.7</v>
      </c>
      <c r="EQ773">
        <v>110.5</v>
      </c>
      <c r="ER773">
        <v>108.2</v>
      </c>
      <c r="EU773">
        <v>102.2</v>
      </c>
      <c r="EV773">
        <v>101.3</v>
      </c>
      <c r="EW773">
        <v>102.2</v>
      </c>
      <c r="EX773">
        <v>101.7</v>
      </c>
      <c r="EY773">
        <v>201.1</v>
      </c>
      <c r="EZ773">
        <v>192.6</v>
      </c>
      <c r="FA773">
        <v>220.2</v>
      </c>
      <c r="FB773">
        <v>192.6</v>
      </c>
      <c r="FC773">
        <v>192.4</v>
      </c>
      <c r="FD773">
        <v>103</v>
      </c>
      <c r="FE773">
        <v>107.9</v>
      </c>
      <c r="FF773">
        <v>303</v>
      </c>
      <c r="FG773">
        <v>260.10000000000002</v>
      </c>
      <c r="FH773">
        <v>244.4</v>
      </c>
      <c r="FI773">
        <v>353.2</v>
      </c>
      <c r="FJ773">
        <v>397</v>
      </c>
      <c r="FK773">
        <v>126.8</v>
      </c>
      <c r="FL773">
        <v>108.7</v>
      </c>
      <c r="FM773">
        <v>314.89999999999998</v>
      </c>
      <c r="FN773">
        <v>226.7</v>
      </c>
      <c r="FO773">
        <v>104.1</v>
      </c>
      <c r="FP773">
        <v>100.2</v>
      </c>
      <c r="FS773">
        <v>75.7</v>
      </c>
      <c r="FT773">
        <v>102.1</v>
      </c>
      <c r="FU773">
        <v>92.7</v>
      </c>
      <c r="FV773">
        <v>72.7</v>
      </c>
      <c r="FW773">
        <v>115.7</v>
      </c>
      <c r="FX773">
        <v>106.8</v>
      </c>
      <c r="FY773">
        <v>110.6</v>
      </c>
      <c r="FZ773">
        <v>107</v>
      </c>
      <c r="GA773">
        <v>86</v>
      </c>
      <c r="GB773">
        <v>97.2</v>
      </c>
      <c r="GC773">
        <v>110.3</v>
      </c>
      <c r="GD773">
        <v>111.8</v>
      </c>
      <c r="GE773">
        <v>104.9</v>
      </c>
      <c r="GF773">
        <v>103.5</v>
      </c>
      <c r="GG773">
        <v>108.2</v>
      </c>
      <c r="GH773">
        <v>96.3</v>
      </c>
      <c r="GI773">
        <v>93.6</v>
      </c>
      <c r="GJ773">
        <v>96.7</v>
      </c>
      <c r="GK773">
        <v>111.6</v>
      </c>
      <c r="GL773">
        <v>102.7</v>
      </c>
      <c r="GM773">
        <v>92.1</v>
      </c>
      <c r="GN773">
        <v>98.4</v>
      </c>
      <c r="GO773">
        <v>123.4</v>
      </c>
      <c r="GP773">
        <v>108.3</v>
      </c>
      <c r="GQ773">
        <v>110.2</v>
      </c>
      <c r="GR773">
        <v>110</v>
      </c>
      <c r="GS773">
        <v>108.2</v>
      </c>
      <c r="GT773">
        <v>110</v>
      </c>
      <c r="GU773">
        <v>111.3</v>
      </c>
      <c r="GV773">
        <v>103.7</v>
      </c>
      <c r="GW773">
        <v>111</v>
      </c>
    </row>
    <row r="774" spans="1:205" x14ac:dyDescent="0.25">
      <c r="A774" s="1">
        <v>40664</v>
      </c>
      <c r="B774">
        <v>105.8</v>
      </c>
      <c r="C774">
        <v>110.4</v>
      </c>
      <c r="D774">
        <v>111.3</v>
      </c>
      <c r="E774">
        <v>191.5</v>
      </c>
      <c r="F774">
        <v>167.9</v>
      </c>
      <c r="G774">
        <v>194</v>
      </c>
      <c r="H774">
        <v>115</v>
      </c>
      <c r="I774">
        <v>129.1</v>
      </c>
      <c r="J774">
        <v>130.9</v>
      </c>
      <c r="K774">
        <v>200.1</v>
      </c>
      <c r="L774">
        <v>145.69999999999999</v>
      </c>
      <c r="M774">
        <v>153.6</v>
      </c>
      <c r="N774">
        <v>104.7</v>
      </c>
      <c r="O774">
        <v>177</v>
      </c>
      <c r="P774">
        <v>189.8</v>
      </c>
      <c r="Q774">
        <v>228.6</v>
      </c>
      <c r="R774">
        <v>146.80000000000001</v>
      </c>
      <c r="S774">
        <v>159.30000000000001</v>
      </c>
      <c r="T774">
        <v>162.19999999999999</v>
      </c>
      <c r="U774">
        <v>158.19999999999999</v>
      </c>
      <c r="V774">
        <v>105.2</v>
      </c>
      <c r="W774">
        <v>106.7</v>
      </c>
      <c r="X774">
        <v>101.8</v>
      </c>
      <c r="Y774">
        <v>109.8</v>
      </c>
      <c r="Z774">
        <v>103.3</v>
      </c>
      <c r="AA774">
        <v>104.4</v>
      </c>
      <c r="AB774">
        <v>104.5</v>
      </c>
      <c r="AC774">
        <v>104.9</v>
      </c>
      <c r="AD774">
        <v>101.7</v>
      </c>
      <c r="AE774">
        <v>102.2</v>
      </c>
      <c r="AF774">
        <v>102.9</v>
      </c>
      <c r="AG774">
        <v>100.3</v>
      </c>
      <c r="AH774">
        <v>103.4</v>
      </c>
      <c r="AI774">
        <v>110.3</v>
      </c>
      <c r="AJ774">
        <v>112.2</v>
      </c>
      <c r="AK774">
        <v>112.2</v>
      </c>
      <c r="AL774">
        <v>112.1</v>
      </c>
      <c r="AM774">
        <v>112.3</v>
      </c>
      <c r="AN774">
        <v>109.5</v>
      </c>
      <c r="AO774">
        <v>108.9</v>
      </c>
      <c r="AP774">
        <v>109.1</v>
      </c>
      <c r="AQ774">
        <v>108.2</v>
      </c>
      <c r="AR774">
        <v>108.5</v>
      </c>
      <c r="AS774">
        <v>111.4</v>
      </c>
      <c r="AT774">
        <v>102</v>
      </c>
      <c r="AU774">
        <v>102.1</v>
      </c>
      <c r="AV774">
        <v>102.1</v>
      </c>
      <c r="AW774">
        <v>103.3</v>
      </c>
      <c r="AX774">
        <v>100.8</v>
      </c>
      <c r="AY774">
        <v>100.9</v>
      </c>
      <c r="AZ774">
        <v>99.8</v>
      </c>
      <c r="BA774">
        <v>102.2</v>
      </c>
      <c r="BB774">
        <v>101.8</v>
      </c>
      <c r="BC774">
        <v>101.4</v>
      </c>
      <c r="BD774">
        <v>102.4</v>
      </c>
      <c r="BE774">
        <v>103.8</v>
      </c>
      <c r="BF774">
        <v>104.1</v>
      </c>
      <c r="BG774">
        <v>102.6</v>
      </c>
      <c r="BH774">
        <v>102.5</v>
      </c>
      <c r="BI774">
        <v>104.1</v>
      </c>
      <c r="BJ774">
        <v>104</v>
      </c>
      <c r="BK774">
        <v>102.8</v>
      </c>
      <c r="BL774">
        <v>105.1</v>
      </c>
      <c r="BM774">
        <v>104.9</v>
      </c>
      <c r="BN774">
        <v>105</v>
      </c>
      <c r="BO774">
        <v>107.7</v>
      </c>
      <c r="BP774">
        <v>102.1</v>
      </c>
      <c r="BQ774">
        <v>103.1</v>
      </c>
      <c r="BR774">
        <v>105.9</v>
      </c>
      <c r="BW774">
        <v>104.1</v>
      </c>
      <c r="BX774">
        <v>101.7</v>
      </c>
      <c r="BY774">
        <v>102.5</v>
      </c>
      <c r="BZ774">
        <v>102.8</v>
      </c>
      <c r="CA774">
        <v>104</v>
      </c>
      <c r="CB774">
        <v>102.7</v>
      </c>
      <c r="CC774">
        <v>191.5</v>
      </c>
      <c r="CD774">
        <v>180.3</v>
      </c>
      <c r="CE774">
        <v>190.6</v>
      </c>
      <c r="CF774">
        <v>102.5</v>
      </c>
      <c r="CG774">
        <v>101.6</v>
      </c>
      <c r="CH774">
        <v>103</v>
      </c>
      <c r="CI774">
        <v>102</v>
      </c>
      <c r="CJ774">
        <v>101.7</v>
      </c>
      <c r="CK774">
        <v>101.5</v>
      </c>
      <c r="CL774">
        <v>105.1</v>
      </c>
      <c r="CM774">
        <v>107.6</v>
      </c>
      <c r="CN774">
        <v>190.4</v>
      </c>
      <c r="CO774">
        <v>103.8</v>
      </c>
      <c r="CP774">
        <v>105.3</v>
      </c>
      <c r="CQ774">
        <v>189.9</v>
      </c>
      <c r="CR774">
        <v>101.5</v>
      </c>
      <c r="CT774">
        <v>104.6</v>
      </c>
      <c r="CU774">
        <v>204.9</v>
      </c>
      <c r="CV774">
        <v>190.2</v>
      </c>
      <c r="CW774">
        <v>208.4</v>
      </c>
      <c r="CX774">
        <v>235.5</v>
      </c>
      <c r="CY774">
        <v>102.2</v>
      </c>
      <c r="CZ774">
        <v>104.3</v>
      </c>
      <c r="DA774">
        <v>104.2</v>
      </c>
      <c r="DF774">
        <v>202</v>
      </c>
      <c r="DG774">
        <v>192.2</v>
      </c>
      <c r="DH774">
        <v>123.5</v>
      </c>
      <c r="DI774">
        <v>192.8</v>
      </c>
      <c r="DJ774">
        <v>256.2</v>
      </c>
      <c r="DK774">
        <v>207.7</v>
      </c>
      <c r="DL774">
        <v>145.69999999999999</v>
      </c>
      <c r="DM774">
        <v>106.5</v>
      </c>
      <c r="DN774">
        <v>103.2</v>
      </c>
      <c r="DO774">
        <v>212.6</v>
      </c>
      <c r="DP774">
        <v>105</v>
      </c>
      <c r="DQ774">
        <v>105.9</v>
      </c>
      <c r="DR774">
        <v>219.6</v>
      </c>
      <c r="DS774">
        <v>214.7</v>
      </c>
      <c r="DT774">
        <v>222</v>
      </c>
      <c r="DU774">
        <v>206.4</v>
      </c>
      <c r="DV774">
        <v>184.4</v>
      </c>
      <c r="DW774">
        <v>181.1</v>
      </c>
      <c r="DX774">
        <v>183.4</v>
      </c>
      <c r="DY774">
        <v>207.9</v>
      </c>
      <c r="DZ774">
        <v>183</v>
      </c>
      <c r="EA774">
        <v>253.1</v>
      </c>
      <c r="EB774">
        <v>186.4</v>
      </c>
      <c r="EC774">
        <v>292.8</v>
      </c>
      <c r="ED774">
        <v>351.2</v>
      </c>
      <c r="EE774">
        <v>333.6</v>
      </c>
      <c r="EF774">
        <v>205.7</v>
      </c>
      <c r="EG774">
        <v>189.2</v>
      </c>
      <c r="EH774">
        <v>209.9</v>
      </c>
      <c r="EI774">
        <v>192.3</v>
      </c>
      <c r="EJ774">
        <v>103.4</v>
      </c>
      <c r="EK774">
        <v>104.7</v>
      </c>
      <c r="EN774">
        <v>109.4</v>
      </c>
      <c r="EO774">
        <v>112</v>
      </c>
      <c r="EP774">
        <v>112.3</v>
      </c>
      <c r="EQ774">
        <v>112</v>
      </c>
      <c r="ER774">
        <v>109.2</v>
      </c>
      <c r="EU774">
        <v>101.9</v>
      </c>
      <c r="EV774">
        <v>101.4</v>
      </c>
      <c r="EW774">
        <v>101.9</v>
      </c>
      <c r="EX774">
        <v>102.1</v>
      </c>
      <c r="EY774">
        <v>203</v>
      </c>
      <c r="EZ774">
        <v>192.4</v>
      </c>
      <c r="FA774">
        <v>224.8</v>
      </c>
      <c r="FB774">
        <v>193.6</v>
      </c>
      <c r="FC774">
        <v>193.5</v>
      </c>
      <c r="FD774">
        <v>104.2</v>
      </c>
      <c r="FE774">
        <v>108.9</v>
      </c>
      <c r="FF774">
        <v>295.3</v>
      </c>
      <c r="FG774">
        <v>251.6</v>
      </c>
      <c r="FH774">
        <v>238.6</v>
      </c>
      <c r="FI774">
        <v>338.6</v>
      </c>
      <c r="FJ774">
        <v>391.6</v>
      </c>
      <c r="FK774">
        <v>127.5</v>
      </c>
      <c r="FL774">
        <v>108.7</v>
      </c>
      <c r="FM774">
        <v>312.39999999999998</v>
      </c>
      <c r="FN774">
        <v>227.3</v>
      </c>
      <c r="FO774">
        <v>104.5</v>
      </c>
      <c r="FP774">
        <v>101.8</v>
      </c>
      <c r="FS774">
        <v>74.5</v>
      </c>
      <c r="FT774">
        <v>102.7</v>
      </c>
      <c r="FU774">
        <v>90</v>
      </c>
      <c r="FV774">
        <v>78.400000000000006</v>
      </c>
      <c r="FW774">
        <v>118.1</v>
      </c>
      <c r="FX774">
        <v>106</v>
      </c>
      <c r="FY774">
        <v>110.4</v>
      </c>
      <c r="FZ774">
        <v>108.3</v>
      </c>
      <c r="GA774">
        <v>83.9</v>
      </c>
      <c r="GB774">
        <v>84.5</v>
      </c>
      <c r="GC774">
        <v>110.5</v>
      </c>
      <c r="GD774">
        <v>111.7</v>
      </c>
      <c r="GE774">
        <v>105.8</v>
      </c>
      <c r="GF774">
        <v>101.3</v>
      </c>
      <c r="GG774">
        <v>110</v>
      </c>
      <c r="GH774">
        <v>96.8</v>
      </c>
      <c r="GI774">
        <v>95.8</v>
      </c>
      <c r="GJ774">
        <v>100.6</v>
      </c>
      <c r="GK774">
        <v>110.4</v>
      </c>
      <c r="GL774">
        <v>101.8</v>
      </c>
      <c r="GM774">
        <v>89.3</v>
      </c>
      <c r="GN774">
        <v>118.8</v>
      </c>
      <c r="GO774">
        <v>120.2</v>
      </c>
      <c r="GP774">
        <v>109.7</v>
      </c>
      <c r="GQ774">
        <v>110.8</v>
      </c>
      <c r="GR774">
        <v>112.2</v>
      </c>
      <c r="GS774">
        <v>108.8</v>
      </c>
      <c r="GT774">
        <v>111.2</v>
      </c>
      <c r="GU774">
        <v>112.8</v>
      </c>
      <c r="GV774">
        <v>103.7</v>
      </c>
      <c r="GW774">
        <v>110.6</v>
      </c>
    </row>
    <row r="775" spans="1:205" x14ac:dyDescent="0.25">
      <c r="A775" s="1">
        <v>40695</v>
      </c>
      <c r="B775">
        <v>105.9</v>
      </c>
      <c r="C775">
        <v>110.2</v>
      </c>
      <c r="D775">
        <v>111.9</v>
      </c>
      <c r="E775">
        <v>192.3</v>
      </c>
      <c r="F775">
        <v>174.9</v>
      </c>
      <c r="G775">
        <v>194.1</v>
      </c>
      <c r="H775">
        <v>115.7</v>
      </c>
      <c r="I775">
        <v>130.5</v>
      </c>
      <c r="J775">
        <v>128.1</v>
      </c>
      <c r="K775">
        <v>195.4</v>
      </c>
      <c r="L775">
        <v>143.6</v>
      </c>
      <c r="M775">
        <v>151.5</v>
      </c>
      <c r="N775">
        <v>105</v>
      </c>
      <c r="O775">
        <v>177.6</v>
      </c>
      <c r="P775">
        <v>190.4</v>
      </c>
      <c r="Q775">
        <v>229</v>
      </c>
      <c r="R775">
        <v>147.5</v>
      </c>
      <c r="S775">
        <v>159.80000000000001</v>
      </c>
      <c r="T775">
        <v>162.6</v>
      </c>
      <c r="U775">
        <v>158.69999999999999</v>
      </c>
      <c r="V775">
        <v>105.3</v>
      </c>
      <c r="W775">
        <v>106.8</v>
      </c>
      <c r="X775">
        <v>102.1</v>
      </c>
      <c r="Y775">
        <v>110.1</v>
      </c>
      <c r="Z775">
        <v>103.5</v>
      </c>
      <c r="AA775">
        <v>104.4</v>
      </c>
      <c r="AB775">
        <v>104.5</v>
      </c>
      <c r="AC775">
        <v>104.6</v>
      </c>
      <c r="AD775">
        <v>103.3</v>
      </c>
      <c r="AE775">
        <v>102.8</v>
      </c>
      <c r="AF775">
        <v>102.9</v>
      </c>
      <c r="AG775">
        <v>102.5</v>
      </c>
      <c r="AH775">
        <v>103.2</v>
      </c>
      <c r="AI775">
        <v>110.2</v>
      </c>
      <c r="AJ775">
        <v>110.7</v>
      </c>
      <c r="AK775">
        <v>110.7</v>
      </c>
      <c r="AL775">
        <v>110.7</v>
      </c>
      <c r="AM775">
        <v>110.8</v>
      </c>
      <c r="AN775">
        <v>109.9</v>
      </c>
      <c r="AO775">
        <v>109.3</v>
      </c>
      <c r="AP775">
        <v>109.5</v>
      </c>
      <c r="AQ775">
        <v>108.4</v>
      </c>
      <c r="AR775">
        <v>108.9</v>
      </c>
      <c r="AS775">
        <v>112</v>
      </c>
      <c r="AT775">
        <v>102.4</v>
      </c>
      <c r="AU775">
        <v>102.5</v>
      </c>
      <c r="AV775">
        <v>102.4</v>
      </c>
      <c r="AW775">
        <v>103.6</v>
      </c>
      <c r="AX775">
        <v>101</v>
      </c>
      <c r="AY775">
        <v>101</v>
      </c>
      <c r="AZ775">
        <v>99.8</v>
      </c>
      <c r="BA775">
        <v>103.2</v>
      </c>
      <c r="BB775">
        <v>101.8</v>
      </c>
      <c r="BC775">
        <v>101.4</v>
      </c>
      <c r="BD775">
        <v>102.5</v>
      </c>
      <c r="BE775">
        <v>103.8</v>
      </c>
      <c r="BF775">
        <v>104.1</v>
      </c>
      <c r="BG775">
        <v>102.8</v>
      </c>
      <c r="BH775">
        <v>102.7</v>
      </c>
      <c r="BI775">
        <v>104.1</v>
      </c>
      <c r="BJ775">
        <v>104</v>
      </c>
      <c r="BK775">
        <v>103</v>
      </c>
      <c r="BL775">
        <v>105.1</v>
      </c>
      <c r="BM775">
        <v>105</v>
      </c>
      <c r="BN775">
        <v>105.4</v>
      </c>
      <c r="BO775">
        <v>107.3</v>
      </c>
      <c r="BP775">
        <v>102.4</v>
      </c>
      <c r="BQ775">
        <v>103.2</v>
      </c>
      <c r="BR775">
        <v>105.8</v>
      </c>
      <c r="BW775">
        <v>104.1</v>
      </c>
      <c r="BX775">
        <v>101.9</v>
      </c>
      <c r="BY775">
        <v>102.7</v>
      </c>
      <c r="BZ775">
        <v>102.8</v>
      </c>
      <c r="CA775">
        <v>104</v>
      </c>
      <c r="CB775">
        <v>102.9</v>
      </c>
      <c r="CC775">
        <v>190.8</v>
      </c>
      <c r="CD775">
        <v>180.9</v>
      </c>
      <c r="CE775">
        <v>189.6</v>
      </c>
      <c r="CF775">
        <v>102.7</v>
      </c>
      <c r="CG775">
        <v>102.6</v>
      </c>
      <c r="CH775">
        <v>103</v>
      </c>
      <c r="CI775">
        <v>102.3</v>
      </c>
      <c r="CJ775">
        <v>102</v>
      </c>
      <c r="CK775">
        <v>102</v>
      </c>
      <c r="CL775">
        <v>104.9</v>
      </c>
      <c r="CM775">
        <v>108</v>
      </c>
      <c r="CN775">
        <v>190.8</v>
      </c>
      <c r="CO775">
        <v>104.2</v>
      </c>
      <c r="CP775">
        <v>105.3</v>
      </c>
      <c r="CQ775">
        <v>189.5</v>
      </c>
      <c r="CR775">
        <v>101.6</v>
      </c>
      <c r="CT775">
        <v>104.5</v>
      </c>
      <c r="CU775">
        <v>203.7</v>
      </c>
      <c r="CV775">
        <v>190.8</v>
      </c>
      <c r="CW775">
        <v>206.6</v>
      </c>
      <c r="CX775">
        <v>232.6</v>
      </c>
      <c r="CY775">
        <v>102.3</v>
      </c>
      <c r="CZ775">
        <v>104.3</v>
      </c>
      <c r="DA775">
        <v>104.2</v>
      </c>
      <c r="DF775">
        <v>202.2</v>
      </c>
      <c r="DG775">
        <v>192</v>
      </c>
      <c r="DH775">
        <v>123.1</v>
      </c>
      <c r="DI775">
        <v>193.2</v>
      </c>
      <c r="DJ775">
        <v>255.3</v>
      </c>
      <c r="DK775">
        <v>206.8</v>
      </c>
      <c r="DL775">
        <v>146.1</v>
      </c>
      <c r="DM775">
        <v>107.5</v>
      </c>
      <c r="DN775">
        <v>103.4</v>
      </c>
      <c r="DO775">
        <v>213.5</v>
      </c>
      <c r="DP775">
        <v>105.2</v>
      </c>
      <c r="DQ775">
        <v>106.6</v>
      </c>
      <c r="DR775">
        <v>220.1</v>
      </c>
      <c r="DS775">
        <v>217.7</v>
      </c>
      <c r="DT775">
        <v>221.6</v>
      </c>
      <c r="DU775">
        <v>206.8</v>
      </c>
      <c r="DV775">
        <v>185</v>
      </c>
      <c r="DW775">
        <v>182.4</v>
      </c>
      <c r="DX775">
        <v>183.9</v>
      </c>
      <c r="DY775">
        <v>209.2</v>
      </c>
      <c r="DZ775">
        <v>183.4</v>
      </c>
      <c r="EA775">
        <v>253.8</v>
      </c>
      <c r="EB775">
        <v>190.3</v>
      </c>
      <c r="EC775">
        <v>290.39999999999998</v>
      </c>
      <c r="ED775">
        <v>346.3</v>
      </c>
      <c r="EE775">
        <v>328.7</v>
      </c>
      <c r="EF775">
        <v>207.1</v>
      </c>
      <c r="EG775">
        <v>190.7</v>
      </c>
      <c r="EH775">
        <v>211.4</v>
      </c>
      <c r="EI775">
        <v>193.9</v>
      </c>
      <c r="EJ775">
        <v>103.5</v>
      </c>
      <c r="EK775">
        <v>103.1</v>
      </c>
      <c r="EN775">
        <v>109.8</v>
      </c>
      <c r="EO775">
        <v>110.6</v>
      </c>
      <c r="EP775">
        <v>110.8</v>
      </c>
      <c r="EQ775">
        <v>110.6</v>
      </c>
      <c r="ER775">
        <v>109.8</v>
      </c>
      <c r="EU775">
        <v>102.4</v>
      </c>
      <c r="EV775">
        <v>101.7</v>
      </c>
      <c r="EW775">
        <v>102.4</v>
      </c>
      <c r="EX775">
        <v>102.3</v>
      </c>
      <c r="EY775">
        <v>203.2</v>
      </c>
      <c r="EZ775">
        <v>193</v>
      </c>
      <c r="FA775">
        <v>225.1</v>
      </c>
      <c r="FB775">
        <v>193.8</v>
      </c>
      <c r="FC775">
        <v>193.7</v>
      </c>
      <c r="FD775">
        <v>103.5</v>
      </c>
      <c r="FE775">
        <v>108.9</v>
      </c>
      <c r="FF775">
        <v>292.5</v>
      </c>
      <c r="FG775">
        <v>246.8</v>
      </c>
      <c r="FH775">
        <v>242.9</v>
      </c>
      <c r="FI775">
        <v>333.6</v>
      </c>
      <c r="FJ775">
        <v>396.7</v>
      </c>
      <c r="FK775">
        <v>127.2</v>
      </c>
      <c r="FL775">
        <v>108.9</v>
      </c>
      <c r="FM775">
        <v>311.10000000000002</v>
      </c>
      <c r="FN775">
        <v>231.5</v>
      </c>
      <c r="FO775">
        <v>104.2</v>
      </c>
      <c r="FP775">
        <v>101.1</v>
      </c>
      <c r="FS775">
        <v>77.8</v>
      </c>
      <c r="FT775">
        <v>102.3</v>
      </c>
      <c r="FU775">
        <v>93.9</v>
      </c>
      <c r="FV775">
        <v>78.400000000000006</v>
      </c>
      <c r="FW775">
        <v>110.9</v>
      </c>
      <c r="FX775">
        <v>108.5</v>
      </c>
      <c r="FY775">
        <v>109.8</v>
      </c>
      <c r="FZ775">
        <v>103.1</v>
      </c>
      <c r="GA775">
        <v>79.8</v>
      </c>
      <c r="GB775">
        <v>80.7</v>
      </c>
      <c r="GC775">
        <v>112.4</v>
      </c>
      <c r="GD775">
        <v>115.6</v>
      </c>
      <c r="GE775">
        <v>102.9</v>
      </c>
      <c r="GF775">
        <v>101.4</v>
      </c>
      <c r="GG775">
        <v>109.4</v>
      </c>
      <c r="GH775">
        <v>96.5</v>
      </c>
      <c r="GI775">
        <v>95.1</v>
      </c>
      <c r="GJ775">
        <v>98.8</v>
      </c>
      <c r="GK775">
        <v>120.5</v>
      </c>
      <c r="GL775">
        <v>100.7</v>
      </c>
      <c r="GM775">
        <v>81.900000000000006</v>
      </c>
      <c r="GN775">
        <v>122</v>
      </c>
      <c r="GO775">
        <v>123.9</v>
      </c>
      <c r="GP775">
        <v>109.9</v>
      </c>
      <c r="GQ775">
        <v>110.8</v>
      </c>
      <c r="GR775">
        <v>112.9</v>
      </c>
      <c r="GS775">
        <v>108.4</v>
      </c>
      <c r="GT775">
        <v>113.7</v>
      </c>
      <c r="GU775">
        <v>113.4</v>
      </c>
      <c r="GV775">
        <v>104.9</v>
      </c>
      <c r="GW775">
        <v>110.6</v>
      </c>
    </row>
    <row r="776" spans="1:205" x14ac:dyDescent="0.25">
      <c r="A776" s="1">
        <v>40725</v>
      </c>
      <c r="B776">
        <v>106.1</v>
      </c>
      <c r="C776">
        <v>110.6</v>
      </c>
      <c r="D776">
        <v>112.3</v>
      </c>
      <c r="E776">
        <v>193.7</v>
      </c>
      <c r="F776">
        <v>169.9</v>
      </c>
      <c r="G776">
        <v>196.2</v>
      </c>
      <c r="H776">
        <v>116.6</v>
      </c>
      <c r="I776">
        <v>128.19999999999999</v>
      </c>
      <c r="J776">
        <v>128.4</v>
      </c>
      <c r="K776">
        <v>195.7</v>
      </c>
      <c r="L776">
        <v>144</v>
      </c>
      <c r="M776">
        <v>153.4</v>
      </c>
      <c r="N776">
        <v>105.3</v>
      </c>
      <c r="O776">
        <v>178.2</v>
      </c>
      <c r="P776">
        <v>191.3</v>
      </c>
      <c r="Q776">
        <v>230.5</v>
      </c>
      <c r="R776">
        <v>147.80000000000001</v>
      </c>
      <c r="S776">
        <v>160.1</v>
      </c>
      <c r="T776">
        <v>163.1</v>
      </c>
      <c r="U776">
        <v>159</v>
      </c>
      <c r="V776">
        <v>105.6</v>
      </c>
      <c r="W776">
        <v>107.1</v>
      </c>
      <c r="X776">
        <v>102.4</v>
      </c>
      <c r="Y776">
        <v>110.5</v>
      </c>
      <c r="Z776">
        <v>103.6</v>
      </c>
      <c r="AA776">
        <v>104</v>
      </c>
      <c r="AB776">
        <v>104.1</v>
      </c>
      <c r="AC776">
        <v>104.3</v>
      </c>
      <c r="AD776">
        <v>102.7</v>
      </c>
      <c r="AE776">
        <v>102.4</v>
      </c>
      <c r="AF776">
        <v>102.9</v>
      </c>
      <c r="AG776">
        <v>100.8</v>
      </c>
      <c r="AH776">
        <v>102.9</v>
      </c>
      <c r="AI776">
        <v>110.3</v>
      </c>
      <c r="AJ776">
        <v>111.4</v>
      </c>
      <c r="AK776">
        <v>111.4</v>
      </c>
      <c r="AL776">
        <v>111.4</v>
      </c>
      <c r="AM776">
        <v>111.5</v>
      </c>
      <c r="AN776">
        <v>109.8</v>
      </c>
      <c r="AO776">
        <v>109.3</v>
      </c>
      <c r="AP776">
        <v>109.4</v>
      </c>
      <c r="AQ776">
        <v>108.5</v>
      </c>
      <c r="AR776">
        <v>108.8</v>
      </c>
      <c r="AS776">
        <v>111.9</v>
      </c>
      <c r="AT776">
        <v>102.7</v>
      </c>
      <c r="AU776">
        <v>102.8</v>
      </c>
      <c r="AV776">
        <v>102.8</v>
      </c>
      <c r="AW776">
        <v>104.1</v>
      </c>
      <c r="AX776">
        <v>101.2</v>
      </c>
      <c r="AY776">
        <v>101.2</v>
      </c>
      <c r="AZ776">
        <v>100.1</v>
      </c>
      <c r="BA776">
        <v>103.2</v>
      </c>
      <c r="BB776">
        <v>102.9</v>
      </c>
      <c r="BC776">
        <v>102.6</v>
      </c>
      <c r="BD776">
        <v>103.4</v>
      </c>
      <c r="BE776">
        <v>104</v>
      </c>
      <c r="BF776">
        <v>104.3</v>
      </c>
      <c r="BG776">
        <v>103</v>
      </c>
      <c r="BH776">
        <v>102.9</v>
      </c>
      <c r="BI776">
        <v>104.3</v>
      </c>
      <c r="BJ776">
        <v>104.2</v>
      </c>
      <c r="BK776">
        <v>103.3</v>
      </c>
      <c r="BL776">
        <v>105.5</v>
      </c>
      <c r="BM776">
        <v>105.3</v>
      </c>
      <c r="BN776">
        <v>105.7</v>
      </c>
      <c r="BO776">
        <v>107.7</v>
      </c>
      <c r="BP776">
        <v>102.7</v>
      </c>
      <c r="BQ776">
        <v>102.9</v>
      </c>
      <c r="BR776">
        <v>105.9</v>
      </c>
      <c r="BW776">
        <v>104.4</v>
      </c>
      <c r="BX776">
        <v>102.1</v>
      </c>
      <c r="BY776">
        <v>102.9</v>
      </c>
      <c r="BZ776">
        <v>103</v>
      </c>
      <c r="CA776">
        <v>104.2</v>
      </c>
      <c r="CB776">
        <v>103.2</v>
      </c>
      <c r="CC776">
        <v>191.6</v>
      </c>
      <c r="CD776">
        <v>181.7</v>
      </c>
      <c r="CE776">
        <v>190.2</v>
      </c>
      <c r="CF776">
        <v>102.8</v>
      </c>
      <c r="CG776">
        <v>102.5</v>
      </c>
      <c r="CH776">
        <v>102.7</v>
      </c>
      <c r="CI776">
        <v>102.6</v>
      </c>
      <c r="CJ776">
        <v>102.4</v>
      </c>
      <c r="CK776">
        <v>102.1</v>
      </c>
      <c r="CL776">
        <v>105</v>
      </c>
      <c r="CM776">
        <v>108.1</v>
      </c>
      <c r="CN776">
        <v>191.2</v>
      </c>
      <c r="CO776">
        <v>104.1</v>
      </c>
      <c r="CP776">
        <v>105.5</v>
      </c>
      <c r="CQ776">
        <v>190</v>
      </c>
      <c r="CR776">
        <v>101.7</v>
      </c>
      <c r="CT776">
        <v>104.8</v>
      </c>
      <c r="CU776">
        <v>204.6</v>
      </c>
      <c r="CV776">
        <v>191.9</v>
      </c>
      <c r="CW776">
        <v>207.3</v>
      </c>
      <c r="CX776">
        <v>233.6</v>
      </c>
      <c r="CY776">
        <v>102.5</v>
      </c>
      <c r="CZ776">
        <v>104.7</v>
      </c>
      <c r="DA776">
        <v>104.6</v>
      </c>
      <c r="DF776">
        <v>203.1</v>
      </c>
      <c r="DG776">
        <v>192.9</v>
      </c>
      <c r="DH776">
        <v>123.9</v>
      </c>
      <c r="DI776">
        <v>195.7</v>
      </c>
      <c r="DJ776">
        <v>256.8</v>
      </c>
      <c r="DK776">
        <v>207.9</v>
      </c>
      <c r="DL776">
        <v>146.4</v>
      </c>
      <c r="DM776">
        <v>106.8</v>
      </c>
      <c r="DN776">
        <v>103.6</v>
      </c>
      <c r="DO776">
        <v>214.5</v>
      </c>
      <c r="DP776">
        <v>105.8</v>
      </c>
      <c r="DQ776">
        <v>107</v>
      </c>
      <c r="DR776">
        <v>221.4</v>
      </c>
      <c r="DS776">
        <v>221.9</v>
      </c>
      <c r="DT776">
        <v>221.8</v>
      </c>
      <c r="DU776">
        <v>207</v>
      </c>
      <c r="DV776">
        <v>185.4</v>
      </c>
      <c r="DW776">
        <v>182.4</v>
      </c>
      <c r="DX776">
        <v>184.3</v>
      </c>
      <c r="DY776">
        <v>204.8</v>
      </c>
      <c r="DZ776">
        <v>184.3</v>
      </c>
      <c r="EA776">
        <v>254.5</v>
      </c>
      <c r="EB776">
        <v>188.3</v>
      </c>
      <c r="EC776">
        <v>293.60000000000002</v>
      </c>
      <c r="ED776">
        <v>351</v>
      </c>
      <c r="EE776">
        <v>333.3</v>
      </c>
      <c r="EF776">
        <v>207.4</v>
      </c>
      <c r="EG776">
        <v>191.4</v>
      </c>
      <c r="EH776">
        <v>212.8</v>
      </c>
      <c r="EI776">
        <v>194.5</v>
      </c>
      <c r="EJ776">
        <v>103.6</v>
      </c>
      <c r="EK776">
        <v>103.3</v>
      </c>
      <c r="EN776">
        <v>110.1</v>
      </c>
      <c r="EO776">
        <v>111.3</v>
      </c>
      <c r="EP776">
        <v>111.5</v>
      </c>
      <c r="EQ776">
        <v>111.3</v>
      </c>
      <c r="ER776">
        <v>110</v>
      </c>
      <c r="EU776">
        <v>102.5</v>
      </c>
      <c r="EV776">
        <v>101.9</v>
      </c>
      <c r="EW776">
        <v>102.5</v>
      </c>
      <c r="EX776">
        <v>102.5</v>
      </c>
      <c r="EY776">
        <v>204.1</v>
      </c>
      <c r="EZ776">
        <v>194.2</v>
      </c>
      <c r="FA776">
        <v>227.2</v>
      </c>
      <c r="FB776">
        <v>194.3</v>
      </c>
      <c r="FC776">
        <v>194.2</v>
      </c>
      <c r="FD776">
        <v>103.7</v>
      </c>
      <c r="FE776">
        <v>109.3</v>
      </c>
      <c r="FF776">
        <v>296.39999999999998</v>
      </c>
      <c r="FG776">
        <v>250</v>
      </c>
      <c r="FH776">
        <v>241.8</v>
      </c>
      <c r="FI776">
        <v>338.4</v>
      </c>
      <c r="FJ776">
        <v>399.2</v>
      </c>
      <c r="FK776">
        <v>126.5</v>
      </c>
      <c r="FL776">
        <v>109.5</v>
      </c>
      <c r="FM776">
        <v>308.60000000000002</v>
      </c>
      <c r="FN776">
        <v>241.8</v>
      </c>
      <c r="FO776">
        <v>103.7</v>
      </c>
      <c r="FP776">
        <v>101.3</v>
      </c>
      <c r="FS776">
        <v>72.599999999999994</v>
      </c>
      <c r="FT776">
        <v>100.8</v>
      </c>
      <c r="FU776">
        <v>97.9</v>
      </c>
      <c r="FV776">
        <v>88.5</v>
      </c>
      <c r="FW776">
        <v>107.8</v>
      </c>
      <c r="FX776">
        <v>109.1</v>
      </c>
      <c r="FY776">
        <v>109.4</v>
      </c>
      <c r="FZ776">
        <v>101.6</v>
      </c>
      <c r="GA776">
        <v>79.7</v>
      </c>
      <c r="GB776">
        <v>76</v>
      </c>
      <c r="GC776">
        <v>113.1</v>
      </c>
      <c r="GD776">
        <v>117</v>
      </c>
      <c r="GE776">
        <v>102</v>
      </c>
      <c r="GF776">
        <v>101.9</v>
      </c>
      <c r="GG776">
        <v>109.6</v>
      </c>
      <c r="GH776">
        <v>97.8</v>
      </c>
      <c r="GI776">
        <v>96.8</v>
      </c>
      <c r="GJ776">
        <v>99.2</v>
      </c>
      <c r="GK776">
        <v>117</v>
      </c>
      <c r="GL776">
        <v>101.2</v>
      </c>
      <c r="GM776">
        <v>79</v>
      </c>
      <c r="GN776">
        <v>101.8</v>
      </c>
      <c r="GO776">
        <v>122.1</v>
      </c>
      <c r="GP776">
        <v>109.6</v>
      </c>
      <c r="GQ776">
        <v>110.7</v>
      </c>
      <c r="GR776">
        <v>112.8</v>
      </c>
      <c r="GS776">
        <v>108.3</v>
      </c>
      <c r="GT776">
        <v>113.5</v>
      </c>
      <c r="GU776">
        <v>113.1</v>
      </c>
      <c r="GV776">
        <v>104.9</v>
      </c>
      <c r="GW776">
        <v>110.9</v>
      </c>
    </row>
    <row r="777" spans="1:205" x14ac:dyDescent="0.25">
      <c r="A777" s="1">
        <v>40756</v>
      </c>
      <c r="B777">
        <v>106.3</v>
      </c>
      <c r="C777">
        <v>110.3</v>
      </c>
      <c r="D777">
        <v>113.5</v>
      </c>
      <c r="E777">
        <v>195.2</v>
      </c>
      <c r="F777">
        <v>170.4</v>
      </c>
      <c r="G777">
        <v>197.8</v>
      </c>
      <c r="H777">
        <v>117.6</v>
      </c>
      <c r="I777">
        <v>131.6</v>
      </c>
      <c r="J777">
        <v>125.3</v>
      </c>
      <c r="K777">
        <v>192</v>
      </c>
      <c r="L777">
        <v>137.9</v>
      </c>
      <c r="M777">
        <v>144.9</v>
      </c>
      <c r="N777">
        <v>105.5</v>
      </c>
      <c r="O777">
        <v>178.5</v>
      </c>
      <c r="P777">
        <v>191.9</v>
      </c>
      <c r="Q777">
        <v>231.5</v>
      </c>
      <c r="R777">
        <v>148</v>
      </c>
      <c r="S777">
        <v>160.1</v>
      </c>
      <c r="T777">
        <v>163.1</v>
      </c>
      <c r="U777">
        <v>159</v>
      </c>
      <c r="V777">
        <v>105.8</v>
      </c>
      <c r="W777">
        <v>107.4</v>
      </c>
      <c r="X777">
        <v>102.4</v>
      </c>
      <c r="Y777">
        <v>110.6</v>
      </c>
      <c r="Z777">
        <v>104</v>
      </c>
      <c r="AA777">
        <v>105</v>
      </c>
      <c r="AB777">
        <v>105.1</v>
      </c>
      <c r="AC777">
        <v>105.4</v>
      </c>
      <c r="AD777">
        <v>103.3</v>
      </c>
      <c r="AE777">
        <v>102.9</v>
      </c>
      <c r="AF777">
        <v>103.1</v>
      </c>
      <c r="AG777">
        <v>102.2</v>
      </c>
      <c r="AH777">
        <v>104</v>
      </c>
      <c r="AI777">
        <v>110.9</v>
      </c>
      <c r="AJ777">
        <v>113.3</v>
      </c>
      <c r="AK777">
        <v>113.3</v>
      </c>
      <c r="AL777">
        <v>113.3</v>
      </c>
      <c r="AM777">
        <v>113.4</v>
      </c>
      <c r="AN777">
        <v>109.9</v>
      </c>
      <c r="AO777">
        <v>109.4</v>
      </c>
      <c r="AP777">
        <v>109.5</v>
      </c>
      <c r="AQ777">
        <v>108.7</v>
      </c>
      <c r="AR777">
        <v>108.7</v>
      </c>
      <c r="AS777">
        <v>111.8</v>
      </c>
      <c r="AT777">
        <v>102.9</v>
      </c>
      <c r="AU777">
        <v>103</v>
      </c>
      <c r="AV777">
        <v>102.9</v>
      </c>
      <c r="AW777">
        <v>104.2</v>
      </c>
      <c r="AX777">
        <v>101.1</v>
      </c>
      <c r="AY777">
        <v>101.2</v>
      </c>
      <c r="AZ777">
        <v>99.9</v>
      </c>
      <c r="BA777">
        <v>103.4</v>
      </c>
      <c r="BB777">
        <v>103</v>
      </c>
      <c r="BC777">
        <v>102.6</v>
      </c>
      <c r="BD777">
        <v>103.6</v>
      </c>
      <c r="BE777">
        <v>104.2</v>
      </c>
      <c r="BF777">
        <v>104.6</v>
      </c>
      <c r="BG777">
        <v>103.3</v>
      </c>
      <c r="BH777">
        <v>103.3</v>
      </c>
      <c r="BI777">
        <v>104.4</v>
      </c>
      <c r="BJ777">
        <v>104.3</v>
      </c>
      <c r="BK777">
        <v>103.7</v>
      </c>
      <c r="BL777">
        <v>105.5</v>
      </c>
      <c r="BM777">
        <v>105.3</v>
      </c>
      <c r="BN777">
        <v>106.1</v>
      </c>
      <c r="BO777">
        <v>107.1</v>
      </c>
      <c r="BP777">
        <v>102.9</v>
      </c>
      <c r="BQ777">
        <v>103.7</v>
      </c>
      <c r="BR777">
        <v>106</v>
      </c>
      <c r="BW777">
        <v>104.6</v>
      </c>
      <c r="BX777">
        <v>102.5</v>
      </c>
      <c r="BY777">
        <v>103.3</v>
      </c>
      <c r="BZ777">
        <v>103.1</v>
      </c>
      <c r="CA777">
        <v>104.3</v>
      </c>
      <c r="CB777">
        <v>103.6</v>
      </c>
      <c r="CC777">
        <v>191.1</v>
      </c>
      <c r="CD777">
        <v>182.3</v>
      </c>
      <c r="CE777">
        <v>189.3</v>
      </c>
      <c r="CF777">
        <v>103.3</v>
      </c>
      <c r="CG777">
        <v>102.8</v>
      </c>
      <c r="CH777">
        <v>103.6</v>
      </c>
      <c r="CI777">
        <v>102.8</v>
      </c>
      <c r="CJ777">
        <v>102.6</v>
      </c>
      <c r="CK777">
        <v>102.2</v>
      </c>
      <c r="CL777">
        <v>105.2</v>
      </c>
      <c r="CM777">
        <v>108.3</v>
      </c>
      <c r="CN777">
        <v>191.3</v>
      </c>
      <c r="CO777">
        <v>104.5</v>
      </c>
      <c r="CP777">
        <v>105.2</v>
      </c>
      <c r="CQ777">
        <v>188.2</v>
      </c>
      <c r="CR777">
        <v>101.9</v>
      </c>
      <c r="CT777">
        <v>105</v>
      </c>
      <c r="CU777">
        <v>204</v>
      </c>
      <c r="CV777">
        <v>192.8</v>
      </c>
      <c r="CW777">
        <v>205.9</v>
      </c>
      <c r="CX777">
        <v>231.5</v>
      </c>
      <c r="CY777">
        <v>102.9</v>
      </c>
      <c r="CZ777">
        <v>104.7</v>
      </c>
      <c r="DA777">
        <v>104.6</v>
      </c>
      <c r="DF777">
        <v>201.6</v>
      </c>
      <c r="DG777">
        <v>192.5</v>
      </c>
      <c r="DH777">
        <v>123.4</v>
      </c>
      <c r="DI777">
        <v>197.7</v>
      </c>
      <c r="DJ777">
        <v>254.9</v>
      </c>
      <c r="DK777">
        <v>207.1</v>
      </c>
      <c r="DL777">
        <v>146.5</v>
      </c>
      <c r="DM777">
        <v>106.1</v>
      </c>
      <c r="DN777">
        <v>103.8</v>
      </c>
      <c r="DO777">
        <v>214.5</v>
      </c>
      <c r="DP777">
        <v>105.8</v>
      </c>
      <c r="DQ777">
        <v>107</v>
      </c>
      <c r="DR777">
        <v>214.9</v>
      </c>
      <c r="DS777">
        <v>216.7</v>
      </c>
      <c r="DT777">
        <v>214.8</v>
      </c>
      <c r="DU777">
        <v>205.8</v>
      </c>
      <c r="DV777">
        <v>185.8</v>
      </c>
      <c r="DW777">
        <v>181.9</v>
      </c>
      <c r="DX777">
        <v>184.9</v>
      </c>
      <c r="DY777">
        <v>206.9</v>
      </c>
      <c r="DZ777">
        <v>184.7</v>
      </c>
      <c r="EA777">
        <v>250.7</v>
      </c>
      <c r="EB777">
        <v>195</v>
      </c>
      <c r="EC777">
        <v>280.10000000000002</v>
      </c>
      <c r="ED777">
        <v>329.3</v>
      </c>
      <c r="EE777">
        <v>312.10000000000002</v>
      </c>
      <c r="EF777">
        <v>207.2</v>
      </c>
      <c r="EG777">
        <v>190.7</v>
      </c>
      <c r="EH777">
        <v>213.3</v>
      </c>
      <c r="EI777">
        <v>193.8</v>
      </c>
      <c r="EJ777">
        <v>103.8</v>
      </c>
      <c r="EK777">
        <v>103.7</v>
      </c>
      <c r="EN777">
        <v>110.4</v>
      </c>
      <c r="EO777">
        <v>113.2</v>
      </c>
      <c r="EP777">
        <v>113.4</v>
      </c>
      <c r="EQ777">
        <v>113.2</v>
      </c>
      <c r="ER777">
        <v>110.2</v>
      </c>
      <c r="EU777">
        <v>102.6</v>
      </c>
      <c r="EV777">
        <v>101.8</v>
      </c>
      <c r="EW777">
        <v>102.6</v>
      </c>
      <c r="EX777">
        <v>102.7</v>
      </c>
      <c r="EY777">
        <v>202.3</v>
      </c>
      <c r="EZ777">
        <v>196.1</v>
      </c>
      <c r="FA777">
        <v>219.6</v>
      </c>
      <c r="FB777">
        <v>194.5</v>
      </c>
      <c r="FC777">
        <v>194.2</v>
      </c>
      <c r="FD777">
        <v>104.1</v>
      </c>
      <c r="FE777">
        <v>108.7</v>
      </c>
      <c r="FF777">
        <v>281.10000000000002</v>
      </c>
      <c r="FG777">
        <v>231.2</v>
      </c>
      <c r="FH777">
        <v>248</v>
      </c>
      <c r="FI777">
        <v>315.7</v>
      </c>
      <c r="FJ777">
        <v>402.4</v>
      </c>
      <c r="FK777">
        <v>126.3</v>
      </c>
      <c r="FL777">
        <v>109.3</v>
      </c>
      <c r="FM777">
        <v>312.7</v>
      </c>
      <c r="FN777">
        <v>255.5</v>
      </c>
      <c r="FO777">
        <v>105</v>
      </c>
      <c r="FP777">
        <v>102.2</v>
      </c>
      <c r="FS777">
        <v>70.3</v>
      </c>
      <c r="FT777">
        <v>101.6</v>
      </c>
      <c r="FU777">
        <v>90.6</v>
      </c>
      <c r="FV777">
        <v>88.5</v>
      </c>
      <c r="FW777">
        <v>111.2</v>
      </c>
      <c r="FX777">
        <v>109.6</v>
      </c>
      <c r="FY777">
        <v>108.9</v>
      </c>
      <c r="FZ777">
        <v>108.8</v>
      </c>
      <c r="GA777">
        <v>85.3</v>
      </c>
      <c r="GB777">
        <v>78</v>
      </c>
      <c r="GC777">
        <v>109.5</v>
      </c>
      <c r="GD777">
        <v>112.8</v>
      </c>
      <c r="GE777">
        <v>99.7</v>
      </c>
      <c r="GF777">
        <v>103.2</v>
      </c>
      <c r="GG777">
        <v>108.4</v>
      </c>
      <c r="GH777">
        <v>97.9</v>
      </c>
      <c r="GI777">
        <v>95.5</v>
      </c>
      <c r="GJ777">
        <v>104</v>
      </c>
      <c r="GK777">
        <v>112</v>
      </c>
      <c r="GL777">
        <v>102</v>
      </c>
      <c r="GM777">
        <v>91.9</v>
      </c>
      <c r="GN777">
        <v>118.7</v>
      </c>
      <c r="GO777">
        <v>124</v>
      </c>
      <c r="GP777">
        <v>109.7</v>
      </c>
      <c r="GQ777">
        <v>111.2</v>
      </c>
      <c r="GR777">
        <v>112.2</v>
      </c>
      <c r="GS777">
        <v>108.3</v>
      </c>
      <c r="GT777">
        <v>113.1</v>
      </c>
      <c r="GU777">
        <v>112.9</v>
      </c>
      <c r="GV777">
        <v>104.9</v>
      </c>
      <c r="GW777">
        <v>113.3</v>
      </c>
    </row>
    <row r="778" spans="1:205" x14ac:dyDescent="0.25">
      <c r="A778" s="1">
        <v>40787</v>
      </c>
      <c r="B778">
        <v>106.7</v>
      </c>
      <c r="C778">
        <v>111.1</v>
      </c>
      <c r="D778">
        <v>114.3</v>
      </c>
      <c r="E778">
        <v>196.4</v>
      </c>
      <c r="F778">
        <v>176.4</v>
      </c>
      <c r="G778">
        <v>198.5</v>
      </c>
      <c r="H778">
        <v>118.1</v>
      </c>
      <c r="I778">
        <v>133.80000000000001</v>
      </c>
      <c r="J778">
        <v>128.19999999999999</v>
      </c>
      <c r="K778">
        <v>196.6</v>
      </c>
      <c r="L778">
        <v>140.9</v>
      </c>
      <c r="M778">
        <v>148.4</v>
      </c>
      <c r="N778">
        <v>105.8</v>
      </c>
      <c r="O778">
        <v>179</v>
      </c>
      <c r="P778">
        <v>192.5</v>
      </c>
      <c r="Q778">
        <v>232.5</v>
      </c>
      <c r="R778">
        <v>148.4</v>
      </c>
      <c r="S778">
        <v>160.4</v>
      </c>
      <c r="T778">
        <v>163.30000000000001</v>
      </c>
      <c r="U778">
        <v>159.30000000000001</v>
      </c>
      <c r="V778">
        <v>106.2</v>
      </c>
      <c r="W778">
        <v>107.8</v>
      </c>
      <c r="X778">
        <v>102.6</v>
      </c>
      <c r="Y778">
        <v>110.7</v>
      </c>
      <c r="Z778">
        <v>104.2</v>
      </c>
      <c r="AA778">
        <v>105.4</v>
      </c>
      <c r="AB778">
        <v>105.6</v>
      </c>
      <c r="AC778">
        <v>106</v>
      </c>
      <c r="AD778">
        <v>102.7</v>
      </c>
      <c r="AE778">
        <v>103.2</v>
      </c>
      <c r="AF778">
        <v>104.1</v>
      </c>
      <c r="AG778">
        <v>100.6</v>
      </c>
      <c r="AH778">
        <v>103.6</v>
      </c>
      <c r="AI778">
        <v>111.5</v>
      </c>
      <c r="AJ778">
        <v>114.7</v>
      </c>
      <c r="AK778">
        <v>114.7</v>
      </c>
      <c r="AL778">
        <v>114.6</v>
      </c>
      <c r="AM778">
        <v>114.8</v>
      </c>
      <c r="AN778">
        <v>110.3</v>
      </c>
      <c r="AO778">
        <v>109.8</v>
      </c>
      <c r="AP778">
        <v>110</v>
      </c>
      <c r="AQ778">
        <v>109.2</v>
      </c>
      <c r="AR778">
        <v>109.1</v>
      </c>
      <c r="AS778">
        <v>112.2</v>
      </c>
      <c r="AT778">
        <v>102.8</v>
      </c>
      <c r="AU778">
        <v>103</v>
      </c>
      <c r="AV778">
        <v>102.9</v>
      </c>
      <c r="AW778">
        <v>104.5</v>
      </c>
      <c r="AX778">
        <v>101.1</v>
      </c>
      <c r="AY778">
        <v>101.2</v>
      </c>
      <c r="AZ778">
        <v>100.2</v>
      </c>
      <c r="BA778">
        <v>103.3</v>
      </c>
      <c r="BB778">
        <v>103</v>
      </c>
      <c r="BC778">
        <v>102.6</v>
      </c>
      <c r="BD778">
        <v>103.6</v>
      </c>
      <c r="BE778">
        <v>104.6</v>
      </c>
      <c r="BF778">
        <v>104.9</v>
      </c>
      <c r="BG778">
        <v>103.5</v>
      </c>
      <c r="BH778">
        <v>103.5</v>
      </c>
      <c r="BI778">
        <v>104.8</v>
      </c>
      <c r="BJ778">
        <v>104.7</v>
      </c>
      <c r="BK778">
        <v>103.9</v>
      </c>
      <c r="BL778">
        <v>105.9</v>
      </c>
      <c r="BM778">
        <v>105.7</v>
      </c>
      <c r="BN778">
        <v>106.5</v>
      </c>
      <c r="BO778">
        <v>108</v>
      </c>
      <c r="BP778">
        <v>102.9</v>
      </c>
      <c r="BQ778">
        <v>104.1</v>
      </c>
      <c r="BR778">
        <v>106.7</v>
      </c>
      <c r="BW778">
        <v>105</v>
      </c>
      <c r="BX778">
        <v>102.6</v>
      </c>
      <c r="BY778">
        <v>103.5</v>
      </c>
      <c r="BZ778">
        <v>103.5</v>
      </c>
      <c r="CA778">
        <v>104.7</v>
      </c>
      <c r="CB778">
        <v>103.8</v>
      </c>
      <c r="CC778">
        <v>192.8</v>
      </c>
      <c r="CD778">
        <v>182.9</v>
      </c>
      <c r="CE778">
        <v>191</v>
      </c>
      <c r="CF778">
        <v>103.5</v>
      </c>
      <c r="CG778">
        <v>102.7</v>
      </c>
      <c r="CH778">
        <v>104</v>
      </c>
      <c r="CI778">
        <v>102.9</v>
      </c>
      <c r="CJ778">
        <v>102.6</v>
      </c>
      <c r="CK778">
        <v>102.3</v>
      </c>
      <c r="CL778">
        <v>105.9</v>
      </c>
      <c r="CM778">
        <v>108.6</v>
      </c>
      <c r="CN778">
        <v>192.1</v>
      </c>
      <c r="CO778">
        <v>104.5</v>
      </c>
      <c r="CP778">
        <v>105.6</v>
      </c>
      <c r="CQ778">
        <v>189.8</v>
      </c>
      <c r="CR778">
        <v>102</v>
      </c>
      <c r="CT778">
        <v>105.5</v>
      </c>
      <c r="CU778">
        <v>206.2</v>
      </c>
      <c r="CV778">
        <v>193.7</v>
      </c>
      <c r="CW778">
        <v>208.5</v>
      </c>
      <c r="CX778">
        <v>235</v>
      </c>
      <c r="CY778">
        <v>103.1</v>
      </c>
      <c r="CZ778">
        <v>105.1</v>
      </c>
      <c r="DA778">
        <v>105</v>
      </c>
      <c r="DF778">
        <v>202.6</v>
      </c>
      <c r="DG778">
        <v>192.7</v>
      </c>
      <c r="DH778">
        <v>123.5</v>
      </c>
      <c r="DI778">
        <v>197.7</v>
      </c>
      <c r="DJ778">
        <v>256.2</v>
      </c>
      <c r="DK778">
        <v>206.1</v>
      </c>
      <c r="DL778">
        <v>146.5</v>
      </c>
      <c r="DM778">
        <v>106.3</v>
      </c>
      <c r="DN778">
        <v>103.8</v>
      </c>
      <c r="DO778">
        <v>214.5</v>
      </c>
      <c r="DP778">
        <v>105.8</v>
      </c>
      <c r="DQ778">
        <v>107</v>
      </c>
      <c r="DR778">
        <v>218.6</v>
      </c>
      <c r="DS778">
        <v>219.5</v>
      </c>
      <c r="DT778">
        <v>218.9</v>
      </c>
      <c r="DU778">
        <v>206</v>
      </c>
      <c r="DV778">
        <v>186.2</v>
      </c>
      <c r="DW778">
        <v>182.2</v>
      </c>
      <c r="DX778">
        <v>185.3</v>
      </c>
      <c r="DY778">
        <v>208.4</v>
      </c>
      <c r="DZ778">
        <v>185.1</v>
      </c>
      <c r="EA778">
        <v>251.4</v>
      </c>
      <c r="EB778">
        <v>192.6</v>
      </c>
      <c r="EC778">
        <v>283.7</v>
      </c>
      <c r="ED778">
        <v>342.9</v>
      </c>
      <c r="EE778">
        <v>325.5</v>
      </c>
      <c r="EF778">
        <v>207.6</v>
      </c>
      <c r="EG778">
        <v>179.4</v>
      </c>
      <c r="EH778">
        <v>206.8</v>
      </c>
      <c r="EI778">
        <v>182.1</v>
      </c>
      <c r="EJ778">
        <v>103.8</v>
      </c>
      <c r="EK778">
        <v>104</v>
      </c>
      <c r="EN778">
        <v>110.8</v>
      </c>
      <c r="EO778">
        <v>114.5</v>
      </c>
      <c r="EP778">
        <v>114.8</v>
      </c>
      <c r="EQ778">
        <v>114.5</v>
      </c>
      <c r="ER778">
        <v>110.6</v>
      </c>
      <c r="EU778">
        <v>102.4</v>
      </c>
      <c r="EV778">
        <v>101.7</v>
      </c>
      <c r="EW778">
        <v>102.5</v>
      </c>
      <c r="EX778">
        <v>102.9</v>
      </c>
      <c r="EY778">
        <v>203.3</v>
      </c>
      <c r="EZ778">
        <v>196.4</v>
      </c>
      <c r="FA778">
        <v>223.8</v>
      </c>
      <c r="FB778">
        <v>194.6</v>
      </c>
      <c r="FC778">
        <v>194.2</v>
      </c>
      <c r="FD778">
        <v>104.4</v>
      </c>
      <c r="FE778">
        <v>109.2</v>
      </c>
      <c r="FF778">
        <v>284.60000000000002</v>
      </c>
      <c r="FG778">
        <v>235.8</v>
      </c>
      <c r="FH778">
        <v>245.8</v>
      </c>
      <c r="FI778">
        <v>329.5</v>
      </c>
      <c r="FJ778">
        <v>401.6</v>
      </c>
      <c r="FK778">
        <v>124.3</v>
      </c>
      <c r="FL778">
        <v>109.6</v>
      </c>
      <c r="FM778">
        <v>302.89999999999998</v>
      </c>
      <c r="FN778">
        <v>234.6</v>
      </c>
      <c r="FO778">
        <v>105.4</v>
      </c>
      <c r="FP778">
        <v>102.2</v>
      </c>
      <c r="FS778">
        <v>70.7</v>
      </c>
      <c r="FT778">
        <v>101.9</v>
      </c>
      <c r="FU778">
        <v>101.2</v>
      </c>
      <c r="FV778">
        <v>85.9</v>
      </c>
      <c r="FW778">
        <v>111.4</v>
      </c>
      <c r="FX778">
        <v>108.6</v>
      </c>
      <c r="FY778">
        <v>110.2</v>
      </c>
      <c r="FZ778">
        <v>114</v>
      </c>
      <c r="GA778">
        <v>89.8</v>
      </c>
      <c r="GB778">
        <v>77.2</v>
      </c>
      <c r="GC778">
        <v>111.5</v>
      </c>
      <c r="GD778">
        <v>116</v>
      </c>
      <c r="GE778">
        <v>98.9</v>
      </c>
      <c r="GF778">
        <v>102.7</v>
      </c>
      <c r="GG778">
        <v>106.8</v>
      </c>
      <c r="GH778">
        <v>98.1</v>
      </c>
      <c r="GI778">
        <v>96.6</v>
      </c>
      <c r="GJ778">
        <v>99.2</v>
      </c>
      <c r="GK778">
        <v>107.4</v>
      </c>
      <c r="GL778">
        <v>101.5</v>
      </c>
      <c r="GM778">
        <v>89.5</v>
      </c>
      <c r="GN778">
        <v>119.8</v>
      </c>
      <c r="GO778">
        <v>124.3</v>
      </c>
      <c r="GP778">
        <v>110.3</v>
      </c>
      <c r="GQ778">
        <v>110.3</v>
      </c>
      <c r="GR778">
        <v>112.2</v>
      </c>
      <c r="GS778">
        <v>109</v>
      </c>
      <c r="GT778">
        <v>113.5</v>
      </c>
      <c r="GU778">
        <v>112.9</v>
      </c>
      <c r="GV778">
        <v>105.9</v>
      </c>
      <c r="GW778">
        <v>108.7</v>
      </c>
    </row>
    <row r="779" spans="1:205" x14ac:dyDescent="0.25">
      <c r="A779" s="1">
        <v>40817</v>
      </c>
      <c r="B779">
        <v>106.3</v>
      </c>
      <c r="C779">
        <v>110.7</v>
      </c>
      <c r="D779">
        <v>113.4</v>
      </c>
      <c r="E779">
        <v>195.8</v>
      </c>
      <c r="F779">
        <v>176.1</v>
      </c>
      <c r="G779">
        <v>197.8</v>
      </c>
      <c r="H779">
        <v>116.7</v>
      </c>
      <c r="I779">
        <v>129.1</v>
      </c>
      <c r="J779">
        <v>126.9</v>
      </c>
      <c r="K779">
        <v>194.4</v>
      </c>
      <c r="L779">
        <v>139.6</v>
      </c>
      <c r="M779">
        <v>146.69999999999999</v>
      </c>
      <c r="N779">
        <v>105.8</v>
      </c>
      <c r="O779">
        <v>179.4</v>
      </c>
      <c r="P779">
        <v>193</v>
      </c>
      <c r="Q779">
        <v>232.9</v>
      </c>
      <c r="R779">
        <v>148.9</v>
      </c>
      <c r="S779">
        <v>160.69999999999999</v>
      </c>
      <c r="T779">
        <v>163.30000000000001</v>
      </c>
      <c r="U779">
        <v>159.69999999999999</v>
      </c>
      <c r="V779">
        <v>106.2</v>
      </c>
      <c r="W779">
        <v>107.9</v>
      </c>
      <c r="X779">
        <v>102.5</v>
      </c>
      <c r="Y779">
        <v>110.1</v>
      </c>
      <c r="Z779">
        <v>103.8</v>
      </c>
      <c r="AA779">
        <v>104.2</v>
      </c>
      <c r="AB779">
        <v>104.3</v>
      </c>
      <c r="AC779">
        <v>104.6</v>
      </c>
      <c r="AD779">
        <v>102.1</v>
      </c>
      <c r="AE779">
        <v>102.2</v>
      </c>
      <c r="AF779">
        <v>103.3</v>
      </c>
      <c r="AG779">
        <v>99.3</v>
      </c>
      <c r="AH779">
        <v>103.1</v>
      </c>
      <c r="AI779">
        <v>111.6</v>
      </c>
      <c r="AJ779">
        <v>114.6</v>
      </c>
      <c r="AK779">
        <v>114.6</v>
      </c>
      <c r="AL779">
        <v>114.5</v>
      </c>
      <c r="AM779">
        <v>114.7</v>
      </c>
      <c r="AN779">
        <v>110.4</v>
      </c>
      <c r="AO779">
        <v>110</v>
      </c>
      <c r="AP779">
        <v>110.1</v>
      </c>
      <c r="AQ779">
        <v>109.3</v>
      </c>
      <c r="AR779">
        <v>109.1</v>
      </c>
      <c r="AS779">
        <v>112.1</v>
      </c>
      <c r="AT779">
        <v>102.9</v>
      </c>
      <c r="AU779">
        <v>103</v>
      </c>
      <c r="AV779">
        <v>102.9</v>
      </c>
      <c r="AW779">
        <v>104.6</v>
      </c>
      <c r="AX779">
        <v>101.3</v>
      </c>
      <c r="AY779">
        <v>101.3</v>
      </c>
      <c r="AZ779">
        <v>99.8</v>
      </c>
      <c r="BA779">
        <v>102.6</v>
      </c>
      <c r="BB779">
        <v>104.3</v>
      </c>
      <c r="BC779">
        <v>104</v>
      </c>
      <c r="BD779">
        <v>104.8</v>
      </c>
      <c r="BE779">
        <v>104.3</v>
      </c>
      <c r="BF779">
        <v>104.6</v>
      </c>
      <c r="BG779">
        <v>103.3</v>
      </c>
      <c r="BH779">
        <v>103.2</v>
      </c>
      <c r="BI779">
        <v>104.5</v>
      </c>
      <c r="BJ779">
        <v>104.4</v>
      </c>
      <c r="BK779">
        <v>103.6</v>
      </c>
      <c r="BL779">
        <v>105.7</v>
      </c>
      <c r="BM779">
        <v>105.6</v>
      </c>
      <c r="BN779">
        <v>106.3</v>
      </c>
      <c r="BO779">
        <v>107.7</v>
      </c>
      <c r="BP779">
        <v>103</v>
      </c>
      <c r="BQ779">
        <v>103.1</v>
      </c>
      <c r="BR779">
        <v>106.1</v>
      </c>
      <c r="BW779">
        <v>104.7</v>
      </c>
      <c r="BX779">
        <v>102.4</v>
      </c>
      <c r="BY779">
        <v>103.2</v>
      </c>
      <c r="BZ779">
        <v>103.2</v>
      </c>
      <c r="CA779">
        <v>104.4</v>
      </c>
      <c r="CB779">
        <v>103.6</v>
      </c>
      <c r="CC779">
        <v>192.4</v>
      </c>
      <c r="CD779">
        <v>183.1</v>
      </c>
      <c r="CE779">
        <v>190.7</v>
      </c>
      <c r="CF779">
        <v>103.1</v>
      </c>
      <c r="CG779">
        <v>102.5</v>
      </c>
      <c r="CH779">
        <v>102.9</v>
      </c>
      <c r="CI779">
        <v>102.9</v>
      </c>
      <c r="CJ779">
        <v>102.6</v>
      </c>
      <c r="CK779">
        <v>102.4</v>
      </c>
      <c r="CL779">
        <v>105.3</v>
      </c>
      <c r="CM779">
        <v>107.7</v>
      </c>
      <c r="CN779">
        <v>190.3</v>
      </c>
      <c r="CO779">
        <v>104</v>
      </c>
      <c r="CP779">
        <v>105.6</v>
      </c>
      <c r="CQ779">
        <v>189.2</v>
      </c>
      <c r="CR779">
        <v>101.9</v>
      </c>
      <c r="CT779">
        <v>105.1</v>
      </c>
      <c r="CU779">
        <v>205.5</v>
      </c>
      <c r="CV779">
        <v>193.8</v>
      </c>
      <c r="CW779">
        <v>207.8</v>
      </c>
      <c r="CX779">
        <v>233.8</v>
      </c>
      <c r="CY779">
        <v>102.7</v>
      </c>
      <c r="CZ779">
        <v>105</v>
      </c>
      <c r="DA779">
        <v>104.9</v>
      </c>
      <c r="DF779">
        <v>200.7</v>
      </c>
      <c r="DG779">
        <v>190.6</v>
      </c>
      <c r="DH779">
        <v>121.5</v>
      </c>
      <c r="DI779">
        <v>195.4</v>
      </c>
      <c r="DJ779">
        <v>251.7</v>
      </c>
      <c r="DK779">
        <v>202.5</v>
      </c>
      <c r="DL779">
        <v>146.69999999999999</v>
      </c>
      <c r="DM779">
        <v>106.6</v>
      </c>
      <c r="DN779">
        <v>103.9</v>
      </c>
      <c r="DO779">
        <v>214.5</v>
      </c>
      <c r="DP779">
        <v>105.7</v>
      </c>
      <c r="DQ779">
        <v>107.2</v>
      </c>
      <c r="DR779">
        <v>214.6</v>
      </c>
      <c r="DS779">
        <v>214</v>
      </c>
      <c r="DT779">
        <v>215.4</v>
      </c>
      <c r="DU779">
        <v>205.5</v>
      </c>
      <c r="DV779">
        <v>185.8</v>
      </c>
      <c r="DW779">
        <v>182.2</v>
      </c>
      <c r="DX779">
        <v>184.8</v>
      </c>
      <c r="DY779">
        <v>204.2</v>
      </c>
      <c r="DZ779">
        <v>184.8</v>
      </c>
      <c r="EA779">
        <v>244.4</v>
      </c>
      <c r="EB779">
        <v>188.4</v>
      </c>
      <c r="EC779">
        <v>274.8</v>
      </c>
      <c r="ED779">
        <v>332.9</v>
      </c>
      <c r="EE779">
        <v>315.60000000000002</v>
      </c>
      <c r="EF779">
        <v>207.7</v>
      </c>
      <c r="EG779">
        <v>172.7</v>
      </c>
      <c r="EH779">
        <v>202.3</v>
      </c>
      <c r="EI779">
        <v>175.1</v>
      </c>
      <c r="EJ779">
        <v>103.6</v>
      </c>
      <c r="EK779">
        <v>103.8</v>
      </c>
      <c r="EN779">
        <v>110.7</v>
      </c>
      <c r="EO779">
        <v>114.5</v>
      </c>
      <c r="EP779">
        <v>114.6</v>
      </c>
      <c r="EQ779">
        <v>114.4</v>
      </c>
      <c r="ER779">
        <v>110.5</v>
      </c>
      <c r="EU779">
        <v>102.2</v>
      </c>
      <c r="EV779">
        <v>101.6</v>
      </c>
      <c r="EW779">
        <v>102.2</v>
      </c>
      <c r="EX779">
        <v>103</v>
      </c>
      <c r="EY779">
        <v>201.5</v>
      </c>
      <c r="EZ779">
        <v>194.1</v>
      </c>
      <c r="FA779">
        <v>219.8</v>
      </c>
      <c r="FB779">
        <v>193.3</v>
      </c>
      <c r="FC779">
        <v>193</v>
      </c>
      <c r="FD779">
        <v>104.2</v>
      </c>
      <c r="FE779">
        <v>108.4</v>
      </c>
      <c r="FF779">
        <v>275.8</v>
      </c>
      <c r="FG779">
        <v>230.2</v>
      </c>
      <c r="FH779">
        <v>238.4</v>
      </c>
      <c r="FI779">
        <v>319.39999999999998</v>
      </c>
      <c r="FJ779">
        <v>383.4</v>
      </c>
      <c r="FK779">
        <v>115.7</v>
      </c>
      <c r="FL779">
        <v>110.1</v>
      </c>
      <c r="FM779">
        <v>312.7</v>
      </c>
      <c r="FN779">
        <v>230.9</v>
      </c>
      <c r="FO779">
        <v>104.7</v>
      </c>
      <c r="FP779">
        <v>102.3</v>
      </c>
      <c r="FS779">
        <v>67.599999999999994</v>
      </c>
      <c r="FT779">
        <v>101.4</v>
      </c>
      <c r="FU779">
        <v>101.2</v>
      </c>
      <c r="FV779">
        <v>86.5</v>
      </c>
      <c r="FW779">
        <v>109.4</v>
      </c>
      <c r="FX779">
        <v>109</v>
      </c>
      <c r="FY779">
        <v>110.6</v>
      </c>
      <c r="FZ779">
        <v>113</v>
      </c>
      <c r="GA779">
        <v>91</v>
      </c>
      <c r="GB779">
        <v>75.400000000000006</v>
      </c>
      <c r="GC779">
        <v>110.5</v>
      </c>
      <c r="GD779">
        <v>114.5</v>
      </c>
      <c r="GE779">
        <v>99.1</v>
      </c>
      <c r="GF779">
        <v>103.3</v>
      </c>
      <c r="GG779">
        <v>108.9</v>
      </c>
      <c r="GH779">
        <v>96</v>
      </c>
      <c r="GI779">
        <v>96.8</v>
      </c>
      <c r="GJ779">
        <v>98.4</v>
      </c>
      <c r="GK779">
        <v>115.3</v>
      </c>
      <c r="GL779">
        <v>103.9</v>
      </c>
      <c r="GM779">
        <v>92.5</v>
      </c>
      <c r="GN779">
        <v>103.4</v>
      </c>
      <c r="GO779">
        <v>129.30000000000001</v>
      </c>
      <c r="GP779">
        <v>110.3</v>
      </c>
      <c r="GQ779">
        <v>110.9</v>
      </c>
      <c r="GR779">
        <v>111.9</v>
      </c>
      <c r="GS779">
        <v>109</v>
      </c>
      <c r="GT779">
        <v>114.1</v>
      </c>
      <c r="GU779">
        <v>112.6</v>
      </c>
      <c r="GV779">
        <v>107.1</v>
      </c>
      <c r="GW779">
        <v>111</v>
      </c>
    </row>
    <row r="780" spans="1:205" x14ac:dyDescent="0.25">
      <c r="A780" s="1">
        <v>40848</v>
      </c>
      <c r="B780">
        <v>106.6</v>
      </c>
      <c r="C780">
        <v>111</v>
      </c>
      <c r="D780">
        <v>114.4</v>
      </c>
      <c r="E780">
        <v>197.5</v>
      </c>
      <c r="F780">
        <v>183</v>
      </c>
      <c r="G780">
        <v>199</v>
      </c>
      <c r="H780">
        <v>117.4</v>
      </c>
      <c r="I780">
        <v>130.6</v>
      </c>
      <c r="J780">
        <v>128</v>
      </c>
      <c r="K780">
        <v>194.8</v>
      </c>
      <c r="L780">
        <v>144.80000000000001</v>
      </c>
      <c r="M780">
        <v>153.80000000000001</v>
      </c>
      <c r="N780">
        <v>105.7</v>
      </c>
      <c r="O780">
        <v>179.6</v>
      </c>
      <c r="P780">
        <v>193.3</v>
      </c>
      <c r="Q780">
        <v>233.3</v>
      </c>
      <c r="R780">
        <v>148.9</v>
      </c>
      <c r="S780">
        <v>160.9</v>
      </c>
      <c r="T780">
        <v>163.4</v>
      </c>
      <c r="U780">
        <v>159.9</v>
      </c>
      <c r="V780">
        <v>106.2</v>
      </c>
      <c r="W780">
        <v>107.9</v>
      </c>
      <c r="X780">
        <v>102.6</v>
      </c>
      <c r="Y780">
        <v>109.4</v>
      </c>
      <c r="Z780">
        <v>104.2</v>
      </c>
      <c r="AA780">
        <v>104.6</v>
      </c>
      <c r="AB780">
        <v>104.8</v>
      </c>
      <c r="AC780">
        <v>105.2</v>
      </c>
      <c r="AD780">
        <v>101.7</v>
      </c>
      <c r="AE780">
        <v>101.9</v>
      </c>
      <c r="AF780">
        <v>102.7</v>
      </c>
      <c r="AG780">
        <v>99.8</v>
      </c>
      <c r="AH780">
        <v>102.8</v>
      </c>
      <c r="AI780">
        <v>111.8</v>
      </c>
      <c r="AJ780">
        <v>114.5</v>
      </c>
      <c r="AK780">
        <v>114.5</v>
      </c>
      <c r="AL780">
        <v>114.4</v>
      </c>
      <c r="AM780">
        <v>114.5</v>
      </c>
      <c r="AN780">
        <v>110.7</v>
      </c>
      <c r="AO780">
        <v>110.3</v>
      </c>
      <c r="AP780">
        <v>110.4</v>
      </c>
      <c r="AQ780">
        <v>109.7</v>
      </c>
      <c r="AR780">
        <v>109.4</v>
      </c>
      <c r="AS780">
        <v>112.5</v>
      </c>
      <c r="AT780">
        <v>103.2</v>
      </c>
      <c r="AU780">
        <v>103.3</v>
      </c>
      <c r="AV780">
        <v>103.2</v>
      </c>
      <c r="AW780">
        <v>104.8</v>
      </c>
      <c r="AX780">
        <v>101.5</v>
      </c>
      <c r="AY780">
        <v>101.5</v>
      </c>
      <c r="AZ780">
        <v>99.9</v>
      </c>
      <c r="BA780">
        <v>102.9</v>
      </c>
      <c r="BB780">
        <v>104.4</v>
      </c>
      <c r="BC780">
        <v>104.1</v>
      </c>
      <c r="BD780">
        <v>104.9</v>
      </c>
      <c r="BE780">
        <v>104.7</v>
      </c>
      <c r="BF780">
        <v>104.9</v>
      </c>
      <c r="BG780">
        <v>103.5</v>
      </c>
      <c r="BH780">
        <v>103.4</v>
      </c>
      <c r="BI780">
        <v>104.7</v>
      </c>
      <c r="BJ780">
        <v>104.7</v>
      </c>
      <c r="BK780">
        <v>103.9</v>
      </c>
      <c r="BL780">
        <v>106</v>
      </c>
      <c r="BM780">
        <v>105.9</v>
      </c>
      <c r="BN780">
        <v>106.4</v>
      </c>
      <c r="BO780">
        <v>107.8</v>
      </c>
      <c r="BP780">
        <v>103.2</v>
      </c>
      <c r="BQ780">
        <v>103.5</v>
      </c>
      <c r="BR780">
        <v>106.4</v>
      </c>
      <c r="BW780">
        <v>105</v>
      </c>
      <c r="BX780">
        <v>102.7</v>
      </c>
      <c r="BY780">
        <v>103.5</v>
      </c>
      <c r="BZ780">
        <v>103.5</v>
      </c>
      <c r="CA780">
        <v>104.7</v>
      </c>
      <c r="CB780">
        <v>103.9</v>
      </c>
      <c r="CC780">
        <v>192.9</v>
      </c>
      <c r="CD780">
        <v>183.6</v>
      </c>
      <c r="CE780">
        <v>191</v>
      </c>
      <c r="CF780">
        <v>103.4</v>
      </c>
      <c r="CG780">
        <v>102.4</v>
      </c>
      <c r="CH780">
        <v>103.4</v>
      </c>
      <c r="CI780">
        <v>103.2</v>
      </c>
      <c r="CJ780">
        <v>102.9</v>
      </c>
      <c r="CK780">
        <v>102.4</v>
      </c>
      <c r="CL780">
        <v>105.7</v>
      </c>
      <c r="CM780">
        <v>107.6</v>
      </c>
      <c r="CN780">
        <v>190.1</v>
      </c>
      <c r="CO780">
        <v>104.1</v>
      </c>
      <c r="CP780">
        <v>106.1</v>
      </c>
      <c r="CQ780">
        <v>191.1</v>
      </c>
      <c r="CR780">
        <v>102.1</v>
      </c>
      <c r="CT780">
        <v>105.5</v>
      </c>
      <c r="CU780">
        <v>206.2</v>
      </c>
      <c r="CV780">
        <v>194.6</v>
      </c>
      <c r="CW780">
        <v>208.1</v>
      </c>
      <c r="CX780">
        <v>234.3</v>
      </c>
      <c r="CY780">
        <v>103.1</v>
      </c>
      <c r="CZ780">
        <v>105.3</v>
      </c>
      <c r="DA780">
        <v>105.2</v>
      </c>
      <c r="DF780">
        <v>200.9</v>
      </c>
      <c r="DG780">
        <v>189.7</v>
      </c>
      <c r="DH780">
        <v>120.5</v>
      </c>
      <c r="DI780">
        <v>196.4</v>
      </c>
      <c r="DJ780">
        <v>248.5</v>
      </c>
      <c r="DK780">
        <v>201.7</v>
      </c>
      <c r="DL780">
        <v>146.80000000000001</v>
      </c>
      <c r="DM780">
        <v>106.6</v>
      </c>
      <c r="DN780">
        <v>104</v>
      </c>
      <c r="DO780">
        <v>214.5</v>
      </c>
      <c r="DP780">
        <v>105.7</v>
      </c>
      <c r="DQ780">
        <v>107.1</v>
      </c>
      <c r="DR780">
        <v>217.8</v>
      </c>
      <c r="DS780">
        <v>215.7</v>
      </c>
      <c r="DT780">
        <v>219.1</v>
      </c>
      <c r="DU780">
        <v>205.4</v>
      </c>
      <c r="DV780">
        <v>185.7</v>
      </c>
      <c r="DW780">
        <v>181.9</v>
      </c>
      <c r="DX780">
        <v>184.8</v>
      </c>
      <c r="DY780">
        <v>201.6</v>
      </c>
      <c r="DZ780">
        <v>185</v>
      </c>
      <c r="EA780">
        <v>251.2</v>
      </c>
      <c r="EB780">
        <v>192.5</v>
      </c>
      <c r="EC780">
        <v>283.39999999999998</v>
      </c>
      <c r="ED780">
        <v>352.2</v>
      </c>
      <c r="EE780">
        <v>334.5</v>
      </c>
      <c r="EF780">
        <v>208.1</v>
      </c>
      <c r="EG780">
        <v>164.9</v>
      </c>
      <c r="EH780">
        <v>197.2</v>
      </c>
      <c r="EI780">
        <v>167.1</v>
      </c>
      <c r="EJ780">
        <v>103.6</v>
      </c>
      <c r="EK780">
        <v>102.8</v>
      </c>
      <c r="EN780">
        <v>111.1</v>
      </c>
      <c r="EO780">
        <v>114.4</v>
      </c>
      <c r="EP780">
        <v>114.5</v>
      </c>
      <c r="EQ780">
        <v>114.3</v>
      </c>
      <c r="ER780">
        <v>110.8</v>
      </c>
      <c r="EU780">
        <v>102.4</v>
      </c>
      <c r="EV780">
        <v>101.6</v>
      </c>
      <c r="EW780">
        <v>102.4</v>
      </c>
      <c r="EX780">
        <v>103.1</v>
      </c>
      <c r="EY780">
        <v>201.6</v>
      </c>
      <c r="EZ780">
        <v>194.6</v>
      </c>
      <c r="FA780">
        <v>222.8</v>
      </c>
      <c r="FB780">
        <v>192.7</v>
      </c>
      <c r="FC780">
        <v>192.3</v>
      </c>
      <c r="FD780">
        <v>103.8</v>
      </c>
      <c r="FE780">
        <v>108.4</v>
      </c>
      <c r="FF780">
        <v>284.2</v>
      </c>
      <c r="FG780">
        <v>243.6</v>
      </c>
      <c r="FH780">
        <v>240.4</v>
      </c>
      <c r="FI780">
        <v>338.9</v>
      </c>
      <c r="FJ780">
        <v>376.5</v>
      </c>
      <c r="FK780">
        <v>119.3</v>
      </c>
      <c r="FL780">
        <v>110.4</v>
      </c>
      <c r="FM780">
        <v>312.89999999999998</v>
      </c>
      <c r="FN780">
        <v>229.4</v>
      </c>
      <c r="FO780">
        <v>104.6</v>
      </c>
      <c r="FP780">
        <v>102.3</v>
      </c>
      <c r="FS780">
        <v>67.3</v>
      </c>
      <c r="FT780">
        <v>101.5</v>
      </c>
      <c r="FU780">
        <v>99.2</v>
      </c>
      <c r="FV780">
        <v>86.5</v>
      </c>
      <c r="FW780">
        <v>106.7</v>
      </c>
      <c r="FX780">
        <v>106.9</v>
      </c>
      <c r="FY780">
        <v>113.8</v>
      </c>
      <c r="FZ780">
        <v>115.7</v>
      </c>
      <c r="GA780">
        <v>91.2</v>
      </c>
      <c r="GB780">
        <v>75.400000000000006</v>
      </c>
      <c r="GC780">
        <v>107.9</v>
      </c>
      <c r="GD780">
        <v>111.3</v>
      </c>
      <c r="GE780">
        <v>98.2</v>
      </c>
      <c r="GF780">
        <v>102.1</v>
      </c>
      <c r="GG780">
        <v>107.2</v>
      </c>
      <c r="GH780">
        <v>95.8</v>
      </c>
      <c r="GI780">
        <v>93.9</v>
      </c>
      <c r="GJ780">
        <v>99.7</v>
      </c>
      <c r="GK780">
        <v>117.8</v>
      </c>
      <c r="GL780">
        <v>102.8</v>
      </c>
      <c r="GM780">
        <v>81.5</v>
      </c>
      <c r="GN780">
        <v>112.9</v>
      </c>
      <c r="GO780">
        <v>131</v>
      </c>
      <c r="GP780">
        <v>110.7</v>
      </c>
      <c r="GQ780">
        <v>111.1</v>
      </c>
      <c r="GR780">
        <v>111.8</v>
      </c>
      <c r="GS780">
        <v>109.5</v>
      </c>
      <c r="GT780">
        <v>113.7</v>
      </c>
      <c r="GU780">
        <v>112.6</v>
      </c>
      <c r="GV780">
        <v>107.5</v>
      </c>
      <c r="GW780">
        <v>110.9</v>
      </c>
    </row>
    <row r="781" spans="1:205" x14ac:dyDescent="0.25">
      <c r="A781" s="1">
        <v>40878</v>
      </c>
      <c r="B781">
        <v>106.5</v>
      </c>
      <c r="C781">
        <v>110.8</v>
      </c>
      <c r="D781">
        <v>113.5</v>
      </c>
      <c r="E781">
        <v>196.7</v>
      </c>
      <c r="F781">
        <v>171.2</v>
      </c>
      <c r="G781">
        <v>199.4</v>
      </c>
      <c r="H781">
        <v>116.8</v>
      </c>
      <c r="I781">
        <v>126.9</v>
      </c>
      <c r="J781">
        <v>127</v>
      </c>
      <c r="K781">
        <v>193.6</v>
      </c>
      <c r="L781">
        <v>142.5</v>
      </c>
      <c r="M781">
        <v>151.19999999999999</v>
      </c>
      <c r="N781">
        <v>105.7</v>
      </c>
      <c r="O781">
        <v>180</v>
      </c>
      <c r="P781">
        <v>193.7</v>
      </c>
      <c r="Q781">
        <v>234</v>
      </c>
      <c r="R781">
        <v>149.1</v>
      </c>
      <c r="S781">
        <v>161.19999999999999</v>
      </c>
      <c r="T781">
        <v>163.5</v>
      </c>
      <c r="U781">
        <v>160.30000000000001</v>
      </c>
      <c r="V781">
        <v>106.2</v>
      </c>
      <c r="W781">
        <v>107.7</v>
      </c>
      <c r="X781">
        <v>102.8</v>
      </c>
      <c r="Y781">
        <v>109.2</v>
      </c>
      <c r="Z781">
        <v>104</v>
      </c>
      <c r="AA781">
        <v>104.3</v>
      </c>
      <c r="AB781">
        <v>104.4</v>
      </c>
      <c r="AC781">
        <v>104.6</v>
      </c>
      <c r="AD781">
        <v>103.2</v>
      </c>
      <c r="AE781">
        <v>102.3</v>
      </c>
      <c r="AF781">
        <v>102.4</v>
      </c>
      <c r="AG781">
        <v>101.9</v>
      </c>
      <c r="AH781">
        <v>103.4</v>
      </c>
      <c r="AI781">
        <v>112.1</v>
      </c>
      <c r="AJ781">
        <v>115.1</v>
      </c>
      <c r="AK781">
        <v>115.1</v>
      </c>
      <c r="AL781">
        <v>115</v>
      </c>
      <c r="AM781">
        <v>115.1</v>
      </c>
      <c r="AN781">
        <v>111</v>
      </c>
      <c r="AO781">
        <v>110.6</v>
      </c>
      <c r="AP781">
        <v>110.7</v>
      </c>
      <c r="AQ781">
        <v>109.9</v>
      </c>
      <c r="AR781">
        <v>109.6</v>
      </c>
      <c r="AS781">
        <v>112.8</v>
      </c>
      <c r="AT781">
        <v>103.1</v>
      </c>
      <c r="AU781">
        <v>103.2</v>
      </c>
      <c r="AV781">
        <v>103.2</v>
      </c>
      <c r="AW781">
        <v>104.9</v>
      </c>
      <c r="AX781">
        <v>101.4</v>
      </c>
      <c r="AY781">
        <v>101.4</v>
      </c>
      <c r="AZ781">
        <v>100.1</v>
      </c>
      <c r="BA781">
        <v>102.7</v>
      </c>
      <c r="BB781">
        <v>104.4</v>
      </c>
      <c r="BC781">
        <v>104</v>
      </c>
      <c r="BD781">
        <v>105</v>
      </c>
      <c r="BE781">
        <v>104.5</v>
      </c>
      <c r="BF781">
        <v>104.7</v>
      </c>
      <c r="BG781">
        <v>103.4</v>
      </c>
      <c r="BH781">
        <v>103.4</v>
      </c>
      <c r="BI781">
        <v>104.6</v>
      </c>
      <c r="BJ781">
        <v>104.5</v>
      </c>
      <c r="BK781">
        <v>103.7</v>
      </c>
      <c r="BL781">
        <v>105.9</v>
      </c>
      <c r="BM781">
        <v>105.7</v>
      </c>
      <c r="BN781">
        <v>106.3</v>
      </c>
      <c r="BO781">
        <v>107.7</v>
      </c>
      <c r="BP781">
        <v>103.2</v>
      </c>
      <c r="BQ781">
        <v>103.3</v>
      </c>
      <c r="BR781">
        <v>106.2</v>
      </c>
      <c r="BW781">
        <v>104.9</v>
      </c>
      <c r="BX781">
        <v>102.7</v>
      </c>
      <c r="BY781">
        <v>103.5</v>
      </c>
      <c r="BZ781">
        <v>103.4</v>
      </c>
      <c r="CA781">
        <v>104.6</v>
      </c>
      <c r="CB781">
        <v>103.8</v>
      </c>
      <c r="CC781">
        <v>192.7</v>
      </c>
      <c r="CD781">
        <v>183.7</v>
      </c>
      <c r="CE781">
        <v>190.9</v>
      </c>
      <c r="CF781">
        <v>103.3</v>
      </c>
      <c r="CG781">
        <v>103.2</v>
      </c>
      <c r="CH781">
        <v>103.1</v>
      </c>
      <c r="CI781">
        <v>103.2</v>
      </c>
      <c r="CJ781">
        <v>102.9</v>
      </c>
      <c r="CK781">
        <v>102.8</v>
      </c>
      <c r="CL781">
        <v>105.5</v>
      </c>
      <c r="CM781">
        <v>107.2</v>
      </c>
      <c r="CN781">
        <v>189</v>
      </c>
      <c r="CO781">
        <v>104.3</v>
      </c>
      <c r="CP781">
        <v>105.9</v>
      </c>
      <c r="CQ781">
        <v>190.2</v>
      </c>
      <c r="CR781">
        <v>102.1</v>
      </c>
      <c r="CT781">
        <v>105.2</v>
      </c>
      <c r="CU781">
        <v>205.8</v>
      </c>
      <c r="CV781">
        <v>194.5</v>
      </c>
      <c r="CW781">
        <v>207.8</v>
      </c>
      <c r="CX781">
        <v>233.8</v>
      </c>
      <c r="CY781">
        <v>102.9</v>
      </c>
      <c r="CZ781">
        <v>105.2</v>
      </c>
      <c r="DA781">
        <v>105.1</v>
      </c>
      <c r="DF781">
        <v>200.2</v>
      </c>
      <c r="DG781">
        <v>188.1</v>
      </c>
      <c r="DH781">
        <v>118.9</v>
      </c>
      <c r="DI781">
        <v>196.2</v>
      </c>
      <c r="DJ781">
        <v>243.5</v>
      </c>
      <c r="DK781">
        <v>200.3</v>
      </c>
      <c r="DL781">
        <v>146.9</v>
      </c>
      <c r="DM781">
        <v>106.9</v>
      </c>
      <c r="DN781">
        <v>104</v>
      </c>
      <c r="DO781">
        <v>214.5</v>
      </c>
      <c r="DP781">
        <v>105.8</v>
      </c>
      <c r="DQ781">
        <v>107.1</v>
      </c>
      <c r="DR781">
        <v>218.4</v>
      </c>
      <c r="DS781">
        <v>218.2</v>
      </c>
      <c r="DT781">
        <v>219</v>
      </c>
      <c r="DU781">
        <v>205.5</v>
      </c>
      <c r="DV781">
        <v>185.3</v>
      </c>
      <c r="DW781">
        <v>181.4</v>
      </c>
      <c r="DX781">
        <v>184.3</v>
      </c>
      <c r="DY781">
        <v>197.9</v>
      </c>
      <c r="DZ781">
        <v>184.9</v>
      </c>
      <c r="EA781">
        <v>244.9</v>
      </c>
      <c r="EB781">
        <v>189.3</v>
      </c>
      <c r="EC781">
        <v>274.89999999999998</v>
      </c>
      <c r="ED781">
        <v>340.7</v>
      </c>
      <c r="EE781">
        <v>323.3</v>
      </c>
      <c r="EF781">
        <v>208.6</v>
      </c>
      <c r="EG781">
        <v>161.19999999999999</v>
      </c>
      <c r="EH781">
        <v>193.4</v>
      </c>
      <c r="EI781">
        <v>163.30000000000001</v>
      </c>
      <c r="EJ781">
        <v>103.7</v>
      </c>
      <c r="EK781">
        <v>103.7</v>
      </c>
      <c r="EN781">
        <v>111.3</v>
      </c>
      <c r="EO781">
        <v>115</v>
      </c>
      <c r="EP781">
        <v>115.1</v>
      </c>
      <c r="EQ781">
        <v>114.9</v>
      </c>
      <c r="ER781">
        <v>111.1</v>
      </c>
      <c r="EU781">
        <v>102.3</v>
      </c>
      <c r="EV781">
        <v>101.2</v>
      </c>
      <c r="EW781">
        <v>102.3</v>
      </c>
      <c r="EX781">
        <v>103.3</v>
      </c>
      <c r="EY781">
        <v>200.9</v>
      </c>
      <c r="EZ781">
        <v>193.8</v>
      </c>
      <c r="FA781">
        <v>223.2</v>
      </c>
      <c r="FB781">
        <v>191.7</v>
      </c>
      <c r="FC781">
        <v>191.3</v>
      </c>
      <c r="FD781">
        <v>104.4</v>
      </c>
      <c r="FE781">
        <v>108.2</v>
      </c>
      <c r="FF781">
        <v>276.2</v>
      </c>
      <c r="FG781">
        <v>232.7</v>
      </c>
      <c r="FH781">
        <v>237.4</v>
      </c>
      <c r="FI781">
        <v>327.5</v>
      </c>
      <c r="FJ781">
        <v>375.4</v>
      </c>
      <c r="FK781">
        <v>118.8</v>
      </c>
      <c r="FL781">
        <v>110.4</v>
      </c>
      <c r="FM781">
        <v>311.60000000000002</v>
      </c>
      <c r="FN781">
        <v>240.4</v>
      </c>
      <c r="FO781">
        <v>104</v>
      </c>
      <c r="FP781">
        <v>102.4</v>
      </c>
      <c r="FS781">
        <v>73.3</v>
      </c>
      <c r="FT781">
        <v>100.9</v>
      </c>
      <c r="FU781">
        <v>97.7</v>
      </c>
      <c r="FV781">
        <v>86.5</v>
      </c>
      <c r="FW781">
        <v>105.9</v>
      </c>
      <c r="FX781">
        <v>107</v>
      </c>
      <c r="FY781">
        <v>111.3</v>
      </c>
      <c r="FZ781">
        <v>111.4</v>
      </c>
      <c r="GA781">
        <v>89.5</v>
      </c>
      <c r="GB781">
        <v>75.099999999999994</v>
      </c>
      <c r="GC781">
        <v>107.6</v>
      </c>
      <c r="GD781">
        <v>110</v>
      </c>
      <c r="GE781">
        <v>100.2</v>
      </c>
      <c r="GF781">
        <v>103.2</v>
      </c>
      <c r="GG781">
        <v>107.7</v>
      </c>
      <c r="GH781">
        <v>94.9</v>
      </c>
      <c r="GI781">
        <v>97.7</v>
      </c>
      <c r="GJ781">
        <v>98.4</v>
      </c>
      <c r="GK781">
        <v>115.4</v>
      </c>
      <c r="GL781">
        <v>102.5</v>
      </c>
      <c r="GM781">
        <v>91.1</v>
      </c>
      <c r="GN781">
        <v>111.2</v>
      </c>
      <c r="GO781">
        <v>126</v>
      </c>
      <c r="GP781">
        <v>112.1</v>
      </c>
      <c r="GQ781">
        <v>111.3</v>
      </c>
      <c r="GR781">
        <v>111.7</v>
      </c>
      <c r="GS781">
        <v>109.5</v>
      </c>
      <c r="GT781">
        <v>116.2</v>
      </c>
      <c r="GU781">
        <v>112.7</v>
      </c>
      <c r="GV781">
        <v>107.8</v>
      </c>
      <c r="GW781">
        <v>111.6</v>
      </c>
    </row>
    <row r="782" spans="1:205" x14ac:dyDescent="0.25">
      <c r="A782" s="1">
        <v>40909</v>
      </c>
      <c r="B782">
        <v>106.9</v>
      </c>
      <c r="C782">
        <v>111.2</v>
      </c>
      <c r="D782">
        <v>114.1</v>
      </c>
      <c r="E782">
        <v>197.3</v>
      </c>
      <c r="F782">
        <v>162.80000000000001</v>
      </c>
      <c r="G782">
        <v>200.5</v>
      </c>
      <c r="H782">
        <v>117.4</v>
      </c>
      <c r="I782">
        <v>129.1</v>
      </c>
      <c r="J782">
        <v>127.7</v>
      </c>
      <c r="K782">
        <v>194.1</v>
      </c>
      <c r="L782">
        <v>145.30000000000001</v>
      </c>
      <c r="M782">
        <v>154</v>
      </c>
      <c r="N782">
        <v>106.2</v>
      </c>
      <c r="O782">
        <v>180.7</v>
      </c>
      <c r="P782">
        <v>194.6</v>
      </c>
      <c r="Q782">
        <v>235.5</v>
      </c>
      <c r="R782">
        <v>149.6</v>
      </c>
      <c r="S782">
        <v>161.69999999999999</v>
      </c>
      <c r="T782">
        <v>164</v>
      </c>
      <c r="U782">
        <v>160.80000000000001</v>
      </c>
      <c r="V782">
        <v>106.4</v>
      </c>
      <c r="W782">
        <v>108</v>
      </c>
      <c r="X782">
        <v>103</v>
      </c>
      <c r="Y782">
        <v>109.6</v>
      </c>
      <c r="Z782">
        <v>104.5</v>
      </c>
      <c r="AA782">
        <v>105.1</v>
      </c>
      <c r="AB782">
        <v>105.1</v>
      </c>
      <c r="AC782">
        <v>105.2</v>
      </c>
      <c r="AD782">
        <v>104.7</v>
      </c>
      <c r="AE782">
        <v>104</v>
      </c>
      <c r="AF782">
        <v>104</v>
      </c>
      <c r="AG782">
        <v>103.9</v>
      </c>
      <c r="AH782">
        <v>104.7</v>
      </c>
      <c r="AI782">
        <v>112.2</v>
      </c>
      <c r="AJ782">
        <v>115.1</v>
      </c>
      <c r="AK782">
        <v>115.1</v>
      </c>
      <c r="AL782">
        <v>115</v>
      </c>
      <c r="AM782">
        <v>115.2</v>
      </c>
      <c r="AN782">
        <v>111.1</v>
      </c>
      <c r="AO782">
        <v>110.7</v>
      </c>
      <c r="AP782">
        <v>110.9</v>
      </c>
      <c r="AQ782">
        <v>110.1</v>
      </c>
      <c r="AR782">
        <v>109.6</v>
      </c>
      <c r="AS782">
        <v>112.9</v>
      </c>
      <c r="AT782">
        <v>103.4</v>
      </c>
      <c r="AU782">
        <v>103.6</v>
      </c>
      <c r="AV782">
        <v>103.5</v>
      </c>
      <c r="AW782">
        <v>105.2</v>
      </c>
      <c r="AX782">
        <v>101.3</v>
      </c>
      <c r="AY782">
        <v>101.4</v>
      </c>
      <c r="AZ782">
        <v>100.5</v>
      </c>
      <c r="BA782">
        <v>103.7</v>
      </c>
      <c r="BB782">
        <v>105</v>
      </c>
      <c r="BC782">
        <v>104.7</v>
      </c>
      <c r="BD782">
        <v>105.5</v>
      </c>
      <c r="BE782">
        <v>104.9</v>
      </c>
      <c r="BF782">
        <v>105.1</v>
      </c>
      <c r="BG782">
        <v>103.9</v>
      </c>
      <c r="BH782">
        <v>103.8</v>
      </c>
      <c r="BI782">
        <v>105</v>
      </c>
      <c r="BJ782">
        <v>105</v>
      </c>
      <c r="BK782">
        <v>104.2</v>
      </c>
      <c r="BL782">
        <v>106.2</v>
      </c>
      <c r="BM782">
        <v>106.1</v>
      </c>
      <c r="BN782">
        <v>106.7</v>
      </c>
      <c r="BO782">
        <v>108.1</v>
      </c>
      <c r="BP782">
        <v>103.5</v>
      </c>
      <c r="BQ782">
        <v>104</v>
      </c>
      <c r="BR782">
        <v>106.7</v>
      </c>
      <c r="BW782">
        <v>105.3</v>
      </c>
      <c r="BX782">
        <v>103.1</v>
      </c>
      <c r="BY782">
        <v>103.9</v>
      </c>
      <c r="BZ782">
        <v>103.8</v>
      </c>
      <c r="CA782">
        <v>105</v>
      </c>
      <c r="CB782">
        <v>104.3</v>
      </c>
      <c r="CC782">
        <v>193.4</v>
      </c>
      <c r="CD782">
        <v>184.4</v>
      </c>
      <c r="CE782">
        <v>191.6</v>
      </c>
      <c r="CF782">
        <v>103.7</v>
      </c>
      <c r="CG782">
        <v>104</v>
      </c>
      <c r="CH782">
        <v>103.7</v>
      </c>
      <c r="CI782">
        <v>103.5</v>
      </c>
      <c r="CJ782">
        <v>103.2</v>
      </c>
      <c r="CK782">
        <v>103.4</v>
      </c>
      <c r="CL782">
        <v>106</v>
      </c>
      <c r="CM782">
        <v>108</v>
      </c>
      <c r="CN782">
        <v>190.1</v>
      </c>
      <c r="CO782">
        <v>105.2</v>
      </c>
      <c r="CP782">
        <v>106.4</v>
      </c>
      <c r="CQ782">
        <v>191.5</v>
      </c>
      <c r="CR782">
        <v>102.4</v>
      </c>
      <c r="CT782">
        <v>105.6</v>
      </c>
      <c r="CU782">
        <v>206.6</v>
      </c>
      <c r="CV782">
        <v>195.3</v>
      </c>
      <c r="CW782">
        <v>208.7</v>
      </c>
      <c r="CX782">
        <v>234.9</v>
      </c>
      <c r="CY782">
        <v>103.3</v>
      </c>
      <c r="CZ782">
        <v>105.5</v>
      </c>
      <c r="DA782">
        <v>105.4</v>
      </c>
      <c r="DF782">
        <v>200.4</v>
      </c>
      <c r="DG782">
        <v>189</v>
      </c>
      <c r="DH782">
        <v>119.7</v>
      </c>
      <c r="DI782">
        <v>196.9</v>
      </c>
      <c r="DJ782">
        <v>245.6</v>
      </c>
      <c r="DK782">
        <v>201.2</v>
      </c>
      <c r="DL782">
        <v>147</v>
      </c>
      <c r="DM782">
        <v>106.4</v>
      </c>
      <c r="DN782">
        <v>104.1</v>
      </c>
      <c r="DO782">
        <v>215.7</v>
      </c>
      <c r="DP782">
        <v>106.5</v>
      </c>
      <c r="DQ782">
        <v>107.5</v>
      </c>
      <c r="DR782">
        <v>216.2</v>
      </c>
      <c r="DS782">
        <v>212.7</v>
      </c>
      <c r="DT782">
        <v>218</v>
      </c>
      <c r="DU782">
        <v>205.5</v>
      </c>
      <c r="DV782">
        <v>185.8</v>
      </c>
      <c r="DW782">
        <v>181.5</v>
      </c>
      <c r="DX782">
        <v>184.9</v>
      </c>
      <c r="DY782">
        <v>199.4</v>
      </c>
      <c r="DZ782">
        <v>185.4</v>
      </c>
      <c r="EA782">
        <v>246.8</v>
      </c>
      <c r="EB782">
        <v>190.9</v>
      </c>
      <c r="EC782">
        <v>277.2</v>
      </c>
      <c r="ED782">
        <v>349.1</v>
      </c>
      <c r="EE782">
        <v>331.5</v>
      </c>
      <c r="EF782">
        <v>209.1</v>
      </c>
      <c r="EG782">
        <v>153.4</v>
      </c>
      <c r="EH782">
        <v>189.3</v>
      </c>
      <c r="EI782">
        <v>155.30000000000001</v>
      </c>
      <c r="EJ782">
        <v>104.4</v>
      </c>
      <c r="EK782">
        <v>105.3</v>
      </c>
      <c r="EN782">
        <v>111.4</v>
      </c>
      <c r="EO782">
        <v>115</v>
      </c>
      <c r="EP782">
        <v>115.2</v>
      </c>
      <c r="EQ782">
        <v>114.9</v>
      </c>
      <c r="ER782">
        <v>111.1</v>
      </c>
      <c r="EU782">
        <v>102.9</v>
      </c>
      <c r="EV782">
        <v>101.2</v>
      </c>
      <c r="EW782">
        <v>102.9</v>
      </c>
      <c r="EX782">
        <v>103.6</v>
      </c>
      <c r="EY782">
        <v>201</v>
      </c>
      <c r="EZ782">
        <v>194.7</v>
      </c>
      <c r="FA782">
        <v>221.4</v>
      </c>
      <c r="FB782">
        <v>192.4</v>
      </c>
      <c r="FC782">
        <v>192</v>
      </c>
      <c r="FD782">
        <v>105.3</v>
      </c>
      <c r="FE782">
        <v>108.5</v>
      </c>
      <c r="FF782">
        <v>278.10000000000002</v>
      </c>
      <c r="FG782">
        <v>232.3</v>
      </c>
      <c r="FH782">
        <v>240.5</v>
      </c>
      <c r="FI782">
        <v>335.9</v>
      </c>
      <c r="FJ782">
        <v>383.5</v>
      </c>
      <c r="FK782">
        <v>122.6</v>
      </c>
      <c r="FL782">
        <v>110.7</v>
      </c>
      <c r="FM782">
        <v>316.60000000000002</v>
      </c>
      <c r="FN782">
        <v>241.6</v>
      </c>
      <c r="FO782">
        <v>104.3</v>
      </c>
      <c r="FP782">
        <v>102.6</v>
      </c>
      <c r="FS782">
        <v>80.3</v>
      </c>
      <c r="FT782">
        <v>101.6</v>
      </c>
      <c r="FU782">
        <v>100.2</v>
      </c>
      <c r="FV782">
        <v>86</v>
      </c>
      <c r="FW782">
        <v>110</v>
      </c>
      <c r="FX782">
        <v>109</v>
      </c>
      <c r="FY782">
        <v>112.2</v>
      </c>
      <c r="FZ782">
        <v>106.3</v>
      </c>
      <c r="GA782">
        <v>90.5</v>
      </c>
      <c r="GB782">
        <v>74</v>
      </c>
      <c r="GC782">
        <v>107</v>
      </c>
      <c r="GD782">
        <v>109.3</v>
      </c>
      <c r="GE782">
        <v>99.7</v>
      </c>
      <c r="GF782">
        <v>100.1</v>
      </c>
      <c r="GG782">
        <v>106.4</v>
      </c>
      <c r="GH782">
        <v>98.2</v>
      </c>
      <c r="GI782">
        <v>101.7</v>
      </c>
      <c r="GJ782">
        <v>96.8</v>
      </c>
      <c r="GK782">
        <v>113.2</v>
      </c>
      <c r="GL782">
        <v>103</v>
      </c>
      <c r="GM782">
        <v>99.1</v>
      </c>
      <c r="GN782">
        <v>97.6</v>
      </c>
      <c r="GO782">
        <v>128.19999999999999</v>
      </c>
      <c r="GP782">
        <v>112.8</v>
      </c>
      <c r="GQ782">
        <v>112.3</v>
      </c>
      <c r="GR782">
        <v>112.8</v>
      </c>
      <c r="GS782">
        <v>110.1</v>
      </c>
      <c r="GT782">
        <v>115.5</v>
      </c>
      <c r="GU782">
        <v>116.3</v>
      </c>
      <c r="GV782">
        <v>108.1</v>
      </c>
      <c r="GW782">
        <v>113</v>
      </c>
    </row>
    <row r="783" spans="1:205" x14ac:dyDescent="0.25">
      <c r="A783" s="1">
        <v>40940</v>
      </c>
      <c r="B783">
        <v>107.2</v>
      </c>
      <c r="C783">
        <v>111.6</v>
      </c>
      <c r="D783">
        <v>114</v>
      </c>
      <c r="E783">
        <v>197.1</v>
      </c>
      <c r="F783">
        <v>157.4</v>
      </c>
      <c r="G783">
        <v>200.8</v>
      </c>
      <c r="H783">
        <v>117</v>
      </c>
      <c r="I783">
        <v>129.30000000000001</v>
      </c>
      <c r="J783">
        <v>129.1</v>
      </c>
      <c r="K783">
        <v>195.8</v>
      </c>
      <c r="L783">
        <v>148.5</v>
      </c>
      <c r="M783">
        <v>157.4</v>
      </c>
      <c r="N783">
        <v>106.3</v>
      </c>
      <c r="O783">
        <v>181</v>
      </c>
      <c r="P783">
        <v>194.9</v>
      </c>
      <c r="Q783">
        <v>235.8</v>
      </c>
      <c r="R783">
        <v>149.80000000000001</v>
      </c>
      <c r="S783">
        <v>162</v>
      </c>
      <c r="T783">
        <v>164.6</v>
      </c>
      <c r="U783">
        <v>161</v>
      </c>
      <c r="V783">
        <v>106.5</v>
      </c>
      <c r="W783">
        <v>108</v>
      </c>
      <c r="X783">
        <v>103.3</v>
      </c>
      <c r="Y783">
        <v>109.9</v>
      </c>
      <c r="Z783">
        <v>104.8</v>
      </c>
      <c r="AA783">
        <v>105.8</v>
      </c>
      <c r="AB783">
        <v>105.9</v>
      </c>
      <c r="AC783">
        <v>106</v>
      </c>
      <c r="AD783">
        <v>105.4</v>
      </c>
      <c r="AE783">
        <v>103.8</v>
      </c>
      <c r="AF783">
        <v>103.6</v>
      </c>
      <c r="AG783">
        <v>104.3</v>
      </c>
      <c r="AH783">
        <v>105.1</v>
      </c>
      <c r="AI783">
        <v>113.1</v>
      </c>
      <c r="AJ783">
        <v>117</v>
      </c>
      <c r="AK783">
        <v>117</v>
      </c>
      <c r="AL783">
        <v>117</v>
      </c>
      <c r="AM783">
        <v>117.1</v>
      </c>
      <c r="AN783">
        <v>111.6</v>
      </c>
      <c r="AO783">
        <v>111.2</v>
      </c>
      <c r="AP783">
        <v>111.3</v>
      </c>
      <c r="AQ783">
        <v>110.4</v>
      </c>
      <c r="AR783">
        <v>110.3</v>
      </c>
      <c r="AS783">
        <v>113.2</v>
      </c>
      <c r="AT783">
        <v>103.4</v>
      </c>
      <c r="AU783">
        <v>103.6</v>
      </c>
      <c r="AV783">
        <v>103.5</v>
      </c>
      <c r="AW783">
        <v>105.1</v>
      </c>
      <c r="AX783">
        <v>101.5</v>
      </c>
      <c r="AY783">
        <v>101.5</v>
      </c>
      <c r="AZ783">
        <v>99.9</v>
      </c>
      <c r="BA783">
        <v>103.6</v>
      </c>
      <c r="BB783">
        <v>105</v>
      </c>
      <c r="BC783">
        <v>104.7</v>
      </c>
      <c r="BD783">
        <v>105.5</v>
      </c>
      <c r="BE783">
        <v>105.2</v>
      </c>
      <c r="BF783">
        <v>105.4</v>
      </c>
      <c r="BG783">
        <v>104.1</v>
      </c>
      <c r="BH783">
        <v>104.1</v>
      </c>
      <c r="BI783">
        <v>105.4</v>
      </c>
      <c r="BJ783">
        <v>105.3</v>
      </c>
      <c r="BK783">
        <v>104.4</v>
      </c>
      <c r="BL783">
        <v>106.4</v>
      </c>
      <c r="BM783">
        <v>106.3</v>
      </c>
      <c r="BN783">
        <v>106.9</v>
      </c>
      <c r="BO783">
        <v>108.5</v>
      </c>
      <c r="BP783">
        <v>103.6</v>
      </c>
      <c r="BQ783">
        <v>104.6</v>
      </c>
      <c r="BR783">
        <v>107.2</v>
      </c>
      <c r="BW783">
        <v>105.6</v>
      </c>
      <c r="BX783">
        <v>103.4</v>
      </c>
      <c r="BY783">
        <v>104.2</v>
      </c>
      <c r="BZ783">
        <v>104.1</v>
      </c>
      <c r="CA783">
        <v>105.3</v>
      </c>
      <c r="CB783">
        <v>104.5</v>
      </c>
      <c r="CC783">
        <v>193.9</v>
      </c>
      <c r="CD783">
        <v>184.6</v>
      </c>
      <c r="CE783">
        <v>192.3</v>
      </c>
      <c r="CF783">
        <v>104</v>
      </c>
      <c r="CG783">
        <v>104.4</v>
      </c>
      <c r="CH783">
        <v>104.4</v>
      </c>
      <c r="CI783">
        <v>103.5</v>
      </c>
      <c r="CJ783">
        <v>103.2</v>
      </c>
      <c r="CK783">
        <v>103.6</v>
      </c>
      <c r="CL783">
        <v>106.5</v>
      </c>
      <c r="CM783">
        <v>108.3</v>
      </c>
      <c r="CN783">
        <v>190.7</v>
      </c>
      <c r="CO783">
        <v>105.4</v>
      </c>
      <c r="CP783">
        <v>106.7</v>
      </c>
      <c r="CQ783">
        <v>192.7</v>
      </c>
      <c r="CR783">
        <v>102.5</v>
      </c>
      <c r="CT783">
        <v>105.9</v>
      </c>
      <c r="CU783">
        <v>207.3</v>
      </c>
      <c r="CV783">
        <v>195.4</v>
      </c>
      <c r="CW783">
        <v>209.7</v>
      </c>
      <c r="CX783">
        <v>236.2</v>
      </c>
      <c r="CY783">
        <v>103.6</v>
      </c>
      <c r="CZ783">
        <v>105.7</v>
      </c>
      <c r="DA783">
        <v>105.6</v>
      </c>
      <c r="DF783">
        <v>201.1</v>
      </c>
      <c r="DG783">
        <v>190.5</v>
      </c>
      <c r="DH783">
        <v>121.2</v>
      </c>
      <c r="DI783">
        <v>196.6</v>
      </c>
      <c r="DJ783">
        <v>249.6</v>
      </c>
      <c r="DK783">
        <v>203.1</v>
      </c>
      <c r="DL783">
        <v>147.19999999999999</v>
      </c>
      <c r="DM783">
        <v>106.8</v>
      </c>
      <c r="DN783">
        <v>104.2</v>
      </c>
      <c r="DO783">
        <v>216.9</v>
      </c>
      <c r="DP783">
        <v>106.7</v>
      </c>
      <c r="DQ783">
        <v>108.5</v>
      </c>
      <c r="DR783">
        <v>215.2</v>
      </c>
      <c r="DS783">
        <v>209.7</v>
      </c>
      <c r="DT783">
        <v>217.6</v>
      </c>
      <c r="DU783">
        <v>206.6</v>
      </c>
      <c r="DV783">
        <v>186.2</v>
      </c>
      <c r="DW783">
        <v>182</v>
      </c>
      <c r="DX783">
        <v>185.4</v>
      </c>
      <c r="DY783">
        <v>200.2</v>
      </c>
      <c r="DZ783">
        <v>185.8</v>
      </c>
      <c r="EA783">
        <v>245.4</v>
      </c>
      <c r="EB783">
        <v>192</v>
      </c>
      <c r="EC783">
        <v>273.8</v>
      </c>
      <c r="ED783">
        <v>351</v>
      </c>
      <c r="EE783">
        <v>333.3</v>
      </c>
      <c r="EF783">
        <v>210.2</v>
      </c>
      <c r="EG783">
        <v>141.6</v>
      </c>
      <c r="EH783">
        <v>182</v>
      </c>
      <c r="EI783">
        <v>143.1</v>
      </c>
      <c r="EJ783">
        <v>104.6</v>
      </c>
      <c r="EK783">
        <v>105</v>
      </c>
      <c r="EN783">
        <v>112.1</v>
      </c>
      <c r="EO783">
        <v>116.9</v>
      </c>
      <c r="EP783">
        <v>117.1</v>
      </c>
      <c r="EQ783">
        <v>116.9</v>
      </c>
      <c r="ER783">
        <v>111.7</v>
      </c>
      <c r="EU783">
        <v>103.1</v>
      </c>
      <c r="EV783">
        <v>101.3</v>
      </c>
      <c r="EW783">
        <v>103.1</v>
      </c>
      <c r="EX783">
        <v>103.5</v>
      </c>
      <c r="EY783">
        <v>201.8</v>
      </c>
      <c r="EZ783">
        <v>194.7</v>
      </c>
      <c r="FA783">
        <v>220.8</v>
      </c>
      <c r="FB783">
        <v>193.5</v>
      </c>
      <c r="FC783">
        <v>193.2</v>
      </c>
      <c r="FD783">
        <v>105.4</v>
      </c>
      <c r="FE783">
        <v>108.8</v>
      </c>
      <c r="FF783">
        <v>274.5</v>
      </c>
      <c r="FG783">
        <v>227.4</v>
      </c>
      <c r="FH783">
        <v>241.1</v>
      </c>
      <c r="FI783">
        <v>337.6</v>
      </c>
      <c r="FJ783">
        <v>382.8</v>
      </c>
      <c r="FK783">
        <v>124.2</v>
      </c>
      <c r="FL783">
        <v>110.7</v>
      </c>
      <c r="FM783">
        <v>326.39999999999998</v>
      </c>
      <c r="FN783">
        <v>237.9</v>
      </c>
      <c r="FO783">
        <v>105.8</v>
      </c>
      <c r="FP783">
        <v>104</v>
      </c>
      <c r="FS783">
        <v>83.3</v>
      </c>
      <c r="FT783">
        <v>102.2</v>
      </c>
      <c r="FU783">
        <v>93.6</v>
      </c>
      <c r="FV783">
        <v>86</v>
      </c>
      <c r="FW783">
        <v>111.4</v>
      </c>
      <c r="FX783">
        <v>111.6</v>
      </c>
      <c r="FY783">
        <v>117.2</v>
      </c>
      <c r="FZ783">
        <v>111.6</v>
      </c>
      <c r="GA783">
        <v>90.9</v>
      </c>
      <c r="GB783">
        <v>75.400000000000006</v>
      </c>
      <c r="GC783">
        <v>106.5</v>
      </c>
      <c r="GD783">
        <v>108.7</v>
      </c>
      <c r="GE783">
        <v>99.6</v>
      </c>
      <c r="GF783">
        <v>100.7</v>
      </c>
      <c r="GG783">
        <v>106.4</v>
      </c>
      <c r="GH783">
        <v>100.8</v>
      </c>
      <c r="GI783">
        <v>106.7</v>
      </c>
      <c r="GJ783">
        <v>99.6</v>
      </c>
      <c r="GK783">
        <v>115.8</v>
      </c>
      <c r="GL783">
        <v>103.6</v>
      </c>
      <c r="GM783">
        <v>98.5</v>
      </c>
      <c r="GN783">
        <v>99.2</v>
      </c>
      <c r="GO783">
        <v>126.9</v>
      </c>
      <c r="GP783">
        <v>112.5</v>
      </c>
      <c r="GQ783">
        <v>113.2</v>
      </c>
      <c r="GR783">
        <v>113.6</v>
      </c>
      <c r="GS783">
        <v>110.4</v>
      </c>
      <c r="GT783">
        <v>115.6</v>
      </c>
      <c r="GU783">
        <v>117.3</v>
      </c>
      <c r="GV783">
        <v>108.6</v>
      </c>
      <c r="GW783">
        <v>115.1</v>
      </c>
    </row>
    <row r="784" spans="1:205" x14ac:dyDescent="0.25">
      <c r="A784" s="1">
        <v>40969</v>
      </c>
      <c r="B784">
        <v>107.4</v>
      </c>
      <c r="C784">
        <v>111.9</v>
      </c>
      <c r="D784">
        <v>114.7</v>
      </c>
      <c r="E784">
        <v>197.9</v>
      </c>
      <c r="F784">
        <v>167.7</v>
      </c>
      <c r="G784">
        <v>200.8</v>
      </c>
      <c r="H784">
        <v>117</v>
      </c>
      <c r="I784">
        <v>131.69999999999999</v>
      </c>
      <c r="J784">
        <v>129.1</v>
      </c>
      <c r="K784">
        <v>195</v>
      </c>
      <c r="L784">
        <v>150.5</v>
      </c>
      <c r="M784">
        <v>160.69999999999999</v>
      </c>
      <c r="N784">
        <v>106.6</v>
      </c>
      <c r="O784">
        <v>181.3</v>
      </c>
      <c r="P784">
        <v>195.3</v>
      </c>
      <c r="Q784">
        <v>236.4</v>
      </c>
      <c r="R784">
        <v>150.1</v>
      </c>
      <c r="S784">
        <v>162.19999999999999</v>
      </c>
      <c r="T784">
        <v>164.7</v>
      </c>
      <c r="U784">
        <v>161.19999999999999</v>
      </c>
      <c r="V784">
        <v>106.8</v>
      </c>
      <c r="W784">
        <v>108.4</v>
      </c>
      <c r="X784">
        <v>103.3</v>
      </c>
      <c r="Y784">
        <v>110.4</v>
      </c>
      <c r="Z784">
        <v>105</v>
      </c>
      <c r="AA784">
        <v>106.4</v>
      </c>
      <c r="AB784">
        <v>106.4</v>
      </c>
      <c r="AC784">
        <v>106.3</v>
      </c>
      <c r="AD784">
        <v>107</v>
      </c>
      <c r="AE784">
        <v>105.1</v>
      </c>
      <c r="AF784">
        <v>104.5</v>
      </c>
      <c r="AG784">
        <v>106.5</v>
      </c>
      <c r="AH784">
        <v>106.3</v>
      </c>
      <c r="AI784">
        <v>113.9</v>
      </c>
      <c r="AJ784">
        <v>117.2</v>
      </c>
      <c r="AK784">
        <v>117.2</v>
      </c>
      <c r="AL784">
        <v>117.2</v>
      </c>
      <c r="AM784">
        <v>117.3</v>
      </c>
      <c r="AN784">
        <v>112.6</v>
      </c>
      <c r="AO784">
        <v>112.2</v>
      </c>
      <c r="AP784">
        <v>112.4</v>
      </c>
      <c r="AQ784">
        <v>111.5</v>
      </c>
      <c r="AR784">
        <v>111.1</v>
      </c>
      <c r="AS784">
        <v>114.3</v>
      </c>
      <c r="AT784">
        <v>103.3</v>
      </c>
      <c r="AU784">
        <v>103.5</v>
      </c>
      <c r="AV784">
        <v>103.4</v>
      </c>
      <c r="AW784">
        <v>104.9</v>
      </c>
      <c r="AX784">
        <v>101.4</v>
      </c>
      <c r="AY784">
        <v>101.5</v>
      </c>
      <c r="AZ784">
        <v>98.3</v>
      </c>
      <c r="BA784">
        <v>102.3</v>
      </c>
      <c r="BB784">
        <v>105.2</v>
      </c>
      <c r="BC784">
        <v>104.8</v>
      </c>
      <c r="BD784">
        <v>105.7</v>
      </c>
      <c r="BE784">
        <v>105.4</v>
      </c>
      <c r="BF784">
        <v>105.6</v>
      </c>
      <c r="BG784">
        <v>104.3</v>
      </c>
      <c r="BH784">
        <v>104.3</v>
      </c>
      <c r="BI784">
        <v>105.6</v>
      </c>
      <c r="BJ784">
        <v>105.5</v>
      </c>
      <c r="BK784">
        <v>104.7</v>
      </c>
      <c r="BL784">
        <v>106.6</v>
      </c>
      <c r="BM784">
        <v>106.3</v>
      </c>
      <c r="BN784">
        <v>107.2</v>
      </c>
      <c r="BO784">
        <v>108.8</v>
      </c>
      <c r="BP784">
        <v>103.6</v>
      </c>
      <c r="BQ784">
        <v>105.2</v>
      </c>
      <c r="BR784">
        <v>107.6</v>
      </c>
      <c r="BW784">
        <v>105.7</v>
      </c>
      <c r="BX784">
        <v>103.5</v>
      </c>
      <c r="BY784">
        <v>104.4</v>
      </c>
      <c r="BZ784">
        <v>104.2</v>
      </c>
      <c r="CA784">
        <v>105.5</v>
      </c>
      <c r="CB784">
        <v>104.7</v>
      </c>
      <c r="CC784">
        <v>194.1</v>
      </c>
      <c r="CD784">
        <v>185.1</v>
      </c>
      <c r="CE784">
        <v>192.3</v>
      </c>
      <c r="CF784">
        <v>104.2</v>
      </c>
      <c r="CG784">
        <v>105.2</v>
      </c>
      <c r="CH784">
        <v>105</v>
      </c>
      <c r="CI784">
        <v>103.6</v>
      </c>
      <c r="CJ784">
        <v>103.2</v>
      </c>
      <c r="CK784">
        <v>104</v>
      </c>
      <c r="CL784">
        <v>106.8</v>
      </c>
      <c r="CM784">
        <v>108.8</v>
      </c>
      <c r="CN784">
        <v>192</v>
      </c>
      <c r="CO784">
        <v>105.6</v>
      </c>
      <c r="CP784">
        <v>107.1</v>
      </c>
      <c r="CQ784">
        <v>193.7</v>
      </c>
      <c r="CR784">
        <v>102.8</v>
      </c>
      <c r="CT784">
        <v>106</v>
      </c>
      <c r="CU784">
        <v>207.4</v>
      </c>
      <c r="CV784">
        <v>196</v>
      </c>
      <c r="CW784">
        <v>209.6</v>
      </c>
      <c r="CX784">
        <v>235.9</v>
      </c>
      <c r="CY784">
        <v>103.7</v>
      </c>
      <c r="CZ784">
        <v>105.7</v>
      </c>
      <c r="DA784">
        <v>105.6</v>
      </c>
      <c r="DF784">
        <v>203.4</v>
      </c>
      <c r="DG784">
        <v>192.4</v>
      </c>
      <c r="DH784">
        <v>123</v>
      </c>
      <c r="DI784">
        <v>196.5</v>
      </c>
      <c r="DJ784">
        <v>255.8</v>
      </c>
      <c r="DK784">
        <v>203.5</v>
      </c>
      <c r="DL784">
        <v>147.4</v>
      </c>
      <c r="DM784">
        <v>107.3</v>
      </c>
      <c r="DN784">
        <v>104.4</v>
      </c>
      <c r="DO784">
        <v>217.1</v>
      </c>
      <c r="DP784">
        <v>107</v>
      </c>
      <c r="DQ784">
        <v>108.5</v>
      </c>
      <c r="DR784">
        <v>220.7</v>
      </c>
      <c r="DS784">
        <v>217.1</v>
      </c>
      <c r="DT784">
        <v>222.5</v>
      </c>
      <c r="DU784">
        <v>206.7</v>
      </c>
      <c r="DV784">
        <v>187.2</v>
      </c>
      <c r="DW784">
        <v>182.8</v>
      </c>
      <c r="DX784">
        <v>186.4</v>
      </c>
      <c r="DY784">
        <v>206.5</v>
      </c>
      <c r="DZ784">
        <v>186.4</v>
      </c>
      <c r="EA784">
        <v>247</v>
      </c>
      <c r="EB784">
        <v>193.1</v>
      </c>
      <c r="EC784">
        <v>275.7</v>
      </c>
      <c r="ED784">
        <v>358.4</v>
      </c>
      <c r="EE784">
        <v>340.5</v>
      </c>
      <c r="EF784">
        <v>211.9</v>
      </c>
      <c r="EG784">
        <v>134.30000000000001</v>
      </c>
      <c r="EH784">
        <v>177.5</v>
      </c>
      <c r="EI784">
        <v>135.6</v>
      </c>
      <c r="EJ784">
        <v>104.5</v>
      </c>
      <c r="EK784">
        <v>105.6</v>
      </c>
      <c r="EN784">
        <v>112.6</v>
      </c>
      <c r="EO784">
        <v>117.1</v>
      </c>
      <c r="EP784">
        <v>117.3</v>
      </c>
      <c r="EQ784">
        <v>117.1</v>
      </c>
      <c r="ER784">
        <v>112.3</v>
      </c>
      <c r="EU784">
        <v>102.6</v>
      </c>
      <c r="EV784">
        <v>101.8</v>
      </c>
      <c r="EW784">
        <v>102.7</v>
      </c>
      <c r="EX784">
        <v>103.7</v>
      </c>
      <c r="EY784">
        <v>204.2</v>
      </c>
      <c r="EZ784">
        <v>195.9</v>
      </c>
      <c r="FA784">
        <v>226.8</v>
      </c>
      <c r="FB784">
        <v>194.8</v>
      </c>
      <c r="FC784">
        <v>194.5</v>
      </c>
      <c r="FD784">
        <v>106</v>
      </c>
      <c r="FE784">
        <v>109.9</v>
      </c>
      <c r="FF784">
        <v>276.3</v>
      </c>
      <c r="FG784">
        <v>228.2</v>
      </c>
      <c r="FH784">
        <v>242.8</v>
      </c>
      <c r="FI784">
        <v>345.1</v>
      </c>
      <c r="FJ784">
        <v>386.2</v>
      </c>
      <c r="FK784">
        <v>125.8</v>
      </c>
      <c r="FL784">
        <v>111</v>
      </c>
      <c r="FM784">
        <v>334</v>
      </c>
      <c r="FN784">
        <v>240.9</v>
      </c>
      <c r="FO784">
        <v>106.8</v>
      </c>
      <c r="FP784">
        <v>104.1</v>
      </c>
      <c r="FS784">
        <v>83.2</v>
      </c>
      <c r="FT784">
        <v>102.5</v>
      </c>
      <c r="FU784">
        <v>96.7</v>
      </c>
      <c r="FV784">
        <v>88.7</v>
      </c>
      <c r="FW784">
        <v>112.9</v>
      </c>
      <c r="FX784">
        <v>111.6</v>
      </c>
      <c r="FY784">
        <v>116.8</v>
      </c>
      <c r="FZ784">
        <v>116</v>
      </c>
      <c r="GA784">
        <v>89.1</v>
      </c>
      <c r="GB784">
        <v>73.900000000000006</v>
      </c>
      <c r="GC784">
        <v>110.3</v>
      </c>
      <c r="GD784">
        <v>113.4</v>
      </c>
      <c r="GE784">
        <v>101.3</v>
      </c>
      <c r="GF784">
        <v>102</v>
      </c>
      <c r="GG784">
        <v>105.6</v>
      </c>
      <c r="GH784">
        <v>100.9</v>
      </c>
      <c r="GI784">
        <v>103.8</v>
      </c>
      <c r="GJ784">
        <v>101.1</v>
      </c>
      <c r="GK784">
        <v>103.2</v>
      </c>
      <c r="GL784">
        <v>104.2</v>
      </c>
      <c r="GM784">
        <v>103.6</v>
      </c>
      <c r="GN784">
        <v>99.5</v>
      </c>
      <c r="GO784">
        <v>126.7</v>
      </c>
      <c r="GP784">
        <v>117.2</v>
      </c>
      <c r="GQ784">
        <v>114.5</v>
      </c>
      <c r="GR784">
        <v>113.7</v>
      </c>
      <c r="GS784">
        <v>111.6</v>
      </c>
      <c r="GT784">
        <v>115.9</v>
      </c>
      <c r="GU784">
        <v>117.4</v>
      </c>
      <c r="GV784">
        <v>108.6</v>
      </c>
      <c r="GW784">
        <v>117.4</v>
      </c>
    </row>
    <row r="785" spans="1:205" x14ac:dyDescent="0.25">
      <c r="A785" s="1">
        <v>41000</v>
      </c>
      <c r="B785">
        <v>107.7</v>
      </c>
      <c r="C785">
        <v>111.8</v>
      </c>
      <c r="D785">
        <v>114.4</v>
      </c>
      <c r="E785">
        <v>197.6</v>
      </c>
      <c r="F785">
        <v>166.9</v>
      </c>
      <c r="G785">
        <v>200.5</v>
      </c>
      <c r="H785">
        <v>116.4</v>
      </c>
      <c r="I785">
        <v>131</v>
      </c>
      <c r="J785">
        <v>128.1</v>
      </c>
      <c r="K785">
        <v>194.4</v>
      </c>
      <c r="L785">
        <v>146.80000000000001</v>
      </c>
      <c r="M785">
        <v>155.5</v>
      </c>
      <c r="N785">
        <v>106.7</v>
      </c>
      <c r="O785">
        <v>181.6</v>
      </c>
      <c r="P785">
        <v>195.6</v>
      </c>
      <c r="Q785">
        <v>236.7</v>
      </c>
      <c r="R785">
        <v>150.30000000000001</v>
      </c>
      <c r="S785">
        <v>162.4</v>
      </c>
      <c r="T785">
        <v>164.8</v>
      </c>
      <c r="U785">
        <v>161.5</v>
      </c>
      <c r="V785">
        <v>107</v>
      </c>
      <c r="W785">
        <v>108.6</v>
      </c>
      <c r="X785">
        <v>103.5</v>
      </c>
      <c r="Y785">
        <v>110.4</v>
      </c>
      <c r="Z785">
        <v>105.3</v>
      </c>
      <c r="AA785">
        <v>106.5</v>
      </c>
      <c r="AB785">
        <v>106.7</v>
      </c>
      <c r="AC785">
        <v>106.6</v>
      </c>
      <c r="AD785">
        <v>106.9</v>
      </c>
      <c r="AE785">
        <v>104.7</v>
      </c>
      <c r="AF785">
        <v>104</v>
      </c>
      <c r="AG785">
        <v>106.5</v>
      </c>
      <c r="AH785">
        <v>105.4</v>
      </c>
      <c r="AI785">
        <v>114.4</v>
      </c>
      <c r="AJ785">
        <v>118</v>
      </c>
      <c r="AK785">
        <v>118</v>
      </c>
      <c r="AL785">
        <v>117.9</v>
      </c>
      <c r="AM785">
        <v>118.1</v>
      </c>
      <c r="AN785">
        <v>113</v>
      </c>
      <c r="AO785">
        <v>112.6</v>
      </c>
      <c r="AP785">
        <v>112.8</v>
      </c>
      <c r="AQ785">
        <v>111.9</v>
      </c>
      <c r="AR785">
        <v>111.5</v>
      </c>
      <c r="AS785">
        <v>114.9</v>
      </c>
      <c r="AT785">
        <v>103.8</v>
      </c>
      <c r="AU785">
        <v>104</v>
      </c>
      <c r="AV785">
        <v>103.9</v>
      </c>
      <c r="AW785">
        <v>104.8</v>
      </c>
      <c r="AX785">
        <v>101.7</v>
      </c>
      <c r="AY785">
        <v>101.8</v>
      </c>
      <c r="AZ785">
        <v>97.4</v>
      </c>
      <c r="BA785">
        <v>103.8</v>
      </c>
      <c r="BB785">
        <v>105.6</v>
      </c>
      <c r="BC785">
        <v>105.3</v>
      </c>
      <c r="BD785">
        <v>106.1</v>
      </c>
      <c r="BE785">
        <v>105.6</v>
      </c>
      <c r="BF785">
        <v>105.9</v>
      </c>
      <c r="BG785">
        <v>104.7</v>
      </c>
      <c r="BH785">
        <v>104.6</v>
      </c>
      <c r="BI785">
        <v>105.8</v>
      </c>
      <c r="BJ785">
        <v>105.7</v>
      </c>
      <c r="BK785">
        <v>104.9</v>
      </c>
      <c r="BL785">
        <v>106.8</v>
      </c>
      <c r="BM785">
        <v>106.6</v>
      </c>
      <c r="BN785">
        <v>107.3</v>
      </c>
      <c r="BO785">
        <v>108.7</v>
      </c>
      <c r="BP785">
        <v>104.1</v>
      </c>
      <c r="BQ785">
        <v>105.4</v>
      </c>
      <c r="BR785">
        <v>107.6</v>
      </c>
      <c r="BW785">
        <v>106</v>
      </c>
      <c r="BX785">
        <v>103.9</v>
      </c>
      <c r="BY785">
        <v>104.7</v>
      </c>
      <c r="BZ785">
        <v>104.5</v>
      </c>
      <c r="CA785">
        <v>105.8</v>
      </c>
      <c r="CB785">
        <v>105</v>
      </c>
      <c r="CC785">
        <v>194</v>
      </c>
      <c r="CD785">
        <v>185.2</v>
      </c>
      <c r="CE785">
        <v>192.3</v>
      </c>
      <c r="CF785">
        <v>104.6</v>
      </c>
      <c r="CG785">
        <v>105.1</v>
      </c>
      <c r="CH785">
        <v>105.2</v>
      </c>
      <c r="CI785">
        <v>104</v>
      </c>
      <c r="CJ785">
        <v>103.7</v>
      </c>
      <c r="CK785">
        <v>104.1</v>
      </c>
      <c r="CL785">
        <v>106.9</v>
      </c>
      <c r="CM785">
        <v>108.8</v>
      </c>
      <c r="CN785">
        <v>191.6</v>
      </c>
      <c r="CO785">
        <v>105.9</v>
      </c>
      <c r="CP785">
        <v>107</v>
      </c>
      <c r="CQ785">
        <v>192.6</v>
      </c>
      <c r="CR785">
        <v>103</v>
      </c>
      <c r="CT785">
        <v>106.3</v>
      </c>
      <c r="CU785">
        <v>207.2</v>
      </c>
      <c r="CV785">
        <v>196.1</v>
      </c>
      <c r="CW785">
        <v>209.5</v>
      </c>
      <c r="CX785">
        <v>235.7</v>
      </c>
      <c r="CY785">
        <v>104.1</v>
      </c>
      <c r="CZ785">
        <v>106</v>
      </c>
      <c r="DA785">
        <v>105.9</v>
      </c>
      <c r="DF785">
        <v>202.3</v>
      </c>
      <c r="DG785">
        <v>192.3</v>
      </c>
      <c r="DH785">
        <v>122.7</v>
      </c>
      <c r="DI785">
        <v>195.7</v>
      </c>
      <c r="DJ785">
        <v>255.7</v>
      </c>
      <c r="DK785">
        <v>202.8</v>
      </c>
      <c r="DL785">
        <v>147.6</v>
      </c>
      <c r="DM785">
        <v>107.5</v>
      </c>
      <c r="DN785">
        <v>104.5</v>
      </c>
      <c r="DO785">
        <v>217.9</v>
      </c>
      <c r="DP785">
        <v>107.4</v>
      </c>
      <c r="DQ785">
        <v>108.8</v>
      </c>
      <c r="DR785">
        <v>214.9</v>
      </c>
      <c r="DS785">
        <v>212.3</v>
      </c>
      <c r="DT785">
        <v>216.4</v>
      </c>
      <c r="DU785">
        <v>206.9</v>
      </c>
      <c r="DV785">
        <v>187.7</v>
      </c>
      <c r="DW785">
        <v>183.8</v>
      </c>
      <c r="DX785">
        <v>186.7</v>
      </c>
      <c r="DY785">
        <v>210.3</v>
      </c>
      <c r="DZ785">
        <v>186.5</v>
      </c>
      <c r="EA785">
        <v>239.7</v>
      </c>
      <c r="EB785">
        <v>186.6</v>
      </c>
      <c r="EC785">
        <v>268.2</v>
      </c>
      <c r="ED785">
        <v>351.3</v>
      </c>
      <c r="EE785">
        <v>333.5</v>
      </c>
      <c r="EF785">
        <v>211.9</v>
      </c>
      <c r="EG785">
        <v>126.2</v>
      </c>
      <c r="EH785">
        <v>173.2</v>
      </c>
      <c r="EI785">
        <v>127.2</v>
      </c>
      <c r="EJ785">
        <v>104.8</v>
      </c>
      <c r="EK785">
        <v>104.3</v>
      </c>
      <c r="EN785">
        <v>112.9</v>
      </c>
      <c r="EO785">
        <v>117.9</v>
      </c>
      <c r="EP785">
        <v>118.1</v>
      </c>
      <c r="EQ785">
        <v>117.8</v>
      </c>
      <c r="ER785">
        <v>112.5</v>
      </c>
      <c r="EU785">
        <v>103.5</v>
      </c>
      <c r="EV785">
        <v>101.1</v>
      </c>
      <c r="EW785">
        <v>103.6</v>
      </c>
      <c r="EX785">
        <v>103.8</v>
      </c>
      <c r="EY785">
        <v>203.1</v>
      </c>
      <c r="EZ785">
        <v>196.1</v>
      </c>
      <c r="FA785">
        <v>221.1</v>
      </c>
      <c r="FB785">
        <v>195</v>
      </c>
      <c r="FC785">
        <v>194.7</v>
      </c>
      <c r="FD785">
        <v>105.3</v>
      </c>
      <c r="FE785">
        <v>109.3</v>
      </c>
      <c r="FF785">
        <v>268.7</v>
      </c>
      <c r="FG785">
        <v>219.9</v>
      </c>
      <c r="FH785">
        <v>236.5</v>
      </c>
      <c r="FI785">
        <v>337.9</v>
      </c>
      <c r="FJ785">
        <v>380.6</v>
      </c>
      <c r="FK785">
        <v>131.30000000000001</v>
      </c>
      <c r="FL785">
        <v>111.2</v>
      </c>
      <c r="FM785">
        <v>336.5</v>
      </c>
      <c r="FN785">
        <v>239.4</v>
      </c>
      <c r="FO785">
        <v>106.9</v>
      </c>
      <c r="FP785">
        <v>103.4</v>
      </c>
      <c r="FS785">
        <v>88.1</v>
      </c>
      <c r="FT785">
        <v>102.7</v>
      </c>
      <c r="FU785">
        <v>100.3</v>
      </c>
      <c r="FV785">
        <v>88.7</v>
      </c>
      <c r="FW785">
        <v>104.8</v>
      </c>
      <c r="FX785">
        <v>112</v>
      </c>
      <c r="FY785">
        <v>117</v>
      </c>
      <c r="FZ785">
        <v>116.7</v>
      </c>
      <c r="GA785">
        <v>87.9</v>
      </c>
      <c r="GB785">
        <v>72.5</v>
      </c>
      <c r="GC785">
        <v>111.3</v>
      </c>
      <c r="GD785">
        <v>114.2</v>
      </c>
      <c r="GE785">
        <v>102.6</v>
      </c>
      <c r="GF785">
        <v>102.7</v>
      </c>
      <c r="GG785">
        <v>103.7</v>
      </c>
      <c r="GH785">
        <v>100.4</v>
      </c>
      <c r="GI785">
        <v>105.4</v>
      </c>
      <c r="GJ785">
        <v>100.4</v>
      </c>
      <c r="GK785">
        <v>96.7</v>
      </c>
      <c r="GL785">
        <v>105.5</v>
      </c>
      <c r="GM785">
        <v>100.6</v>
      </c>
      <c r="GN785">
        <v>112.7</v>
      </c>
      <c r="GO785">
        <v>127.9</v>
      </c>
      <c r="GP785">
        <v>117</v>
      </c>
      <c r="GQ785">
        <v>115</v>
      </c>
      <c r="GR785">
        <v>114.7</v>
      </c>
      <c r="GS785">
        <v>111.9</v>
      </c>
      <c r="GT785">
        <v>116.4</v>
      </c>
      <c r="GU785">
        <v>117.7</v>
      </c>
      <c r="GV785">
        <v>108.6</v>
      </c>
      <c r="GW785">
        <v>117.9</v>
      </c>
    </row>
    <row r="786" spans="1:205" x14ac:dyDescent="0.25">
      <c r="A786" s="1">
        <v>41030</v>
      </c>
      <c r="B786">
        <v>107.6</v>
      </c>
      <c r="C786">
        <v>111</v>
      </c>
      <c r="D786">
        <v>114.2</v>
      </c>
      <c r="E786">
        <v>197.5</v>
      </c>
      <c r="F786">
        <v>164.5</v>
      </c>
      <c r="G786">
        <v>200.7</v>
      </c>
      <c r="H786">
        <v>116</v>
      </c>
      <c r="I786">
        <v>129.69999999999999</v>
      </c>
      <c r="J786">
        <v>124.1</v>
      </c>
      <c r="K786">
        <v>188.9</v>
      </c>
      <c r="L786">
        <v>140.9</v>
      </c>
      <c r="M786">
        <v>147.80000000000001</v>
      </c>
      <c r="N786">
        <v>106.8</v>
      </c>
      <c r="O786">
        <v>181.8</v>
      </c>
      <c r="P786">
        <v>195.9</v>
      </c>
      <c r="Q786">
        <v>237.2</v>
      </c>
      <c r="R786">
        <v>150.5</v>
      </c>
      <c r="S786">
        <v>162.6</v>
      </c>
      <c r="T786">
        <v>165</v>
      </c>
      <c r="U786">
        <v>161.6</v>
      </c>
      <c r="V786">
        <v>107.1</v>
      </c>
      <c r="W786">
        <v>108.7</v>
      </c>
      <c r="X786">
        <v>103.5</v>
      </c>
      <c r="Y786">
        <v>110.1</v>
      </c>
      <c r="Z786">
        <v>105.6</v>
      </c>
      <c r="AA786">
        <v>107.5</v>
      </c>
      <c r="AB786">
        <v>107.7</v>
      </c>
      <c r="AC786">
        <v>108</v>
      </c>
      <c r="AD786">
        <v>105.7</v>
      </c>
      <c r="AE786">
        <v>105.2</v>
      </c>
      <c r="AF786">
        <v>105</v>
      </c>
      <c r="AG786">
        <v>105.5</v>
      </c>
      <c r="AH786">
        <v>105.8</v>
      </c>
      <c r="AI786">
        <v>114.6</v>
      </c>
      <c r="AJ786">
        <v>118.1</v>
      </c>
      <c r="AK786">
        <v>118.1</v>
      </c>
      <c r="AL786">
        <v>118</v>
      </c>
      <c r="AM786">
        <v>118.2</v>
      </c>
      <c r="AN786">
        <v>113.2</v>
      </c>
      <c r="AO786">
        <v>112.7</v>
      </c>
      <c r="AP786">
        <v>112.9</v>
      </c>
      <c r="AQ786">
        <v>112</v>
      </c>
      <c r="AR786">
        <v>111.6</v>
      </c>
      <c r="AS786">
        <v>115.3</v>
      </c>
      <c r="AT786">
        <v>103.6</v>
      </c>
      <c r="AU786">
        <v>103.8</v>
      </c>
      <c r="AV786">
        <v>103.8</v>
      </c>
      <c r="AW786">
        <v>104.9</v>
      </c>
      <c r="AX786">
        <v>101.7</v>
      </c>
      <c r="AY786">
        <v>101.8</v>
      </c>
      <c r="AZ786">
        <v>97.2</v>
      </c>
      <c r="BA786">
        <v>103.1</v>
      </c>
      <c r="BB786">
        <v>105.6</v>
      </c>
      <c r="BC786">
        <v>105.4</v>
      </c>
      <c r="BD786">
        <v>106.1</v>
      </c>
      <c r="BE786">
        <v>105.6</v>
      </c>
      <c r="BF786">
        <v>105.8</v>
      </c>
      <c r="BG786">
        <v>104.8</v>
      </c>
      <c r="BH786">
        <v>104.8</v>
      </c>
      <c r="BI786">
        <v>105.7</v>
      </c>
      <c r="BJ786">
        <v>105.6</v>
      </c>
      <c r="BK786">
        <v>105.1</v>
      </c>
      <c r="BL786">
        <v>106.4</v>
      </c>
      <c r="BM786">
        <v>106.2</v>
      </c>
      <c r="BN786">
        <v>107.2</v>
      </c>
      <c r="BO786">
        <v>107.9</v>
      </c>
      <c r="BP786">
        <v>104</v>
      </c>
      <c r="BQ786">
        <v>106.3</v>
      </c>
      <c r="BR786">
        <v>107.6</v>
      </c>
      <c r="BW786">
        <v>106</v>
      </c>
      <c r="BX786">
        <v>104.1</v>
      </c>
      <c r="BY786">
        <v>104.9</v>
      </c>
      <c r="BZ786">
        <v>104.5</v>
      </c>
      <c r="CA786">
        <v>105.8</v>
      </c>
      <c r="CB786">
        <v>105.2</v>
      </c>
      <c r="CC786">
        <v>192.9</v>
      </c>
      <c r="CD786">
        <v>185.4</v>
      </c>
      <c r="CE786">
        <v>190.9</v>
      </c>
      <c r="CF786">
        <v>104.8</v>
      </c>
      <c r="CG786">
        <v>104.5</v>
      </c>
      <c r="CH786">
        <v>106.2</v>
      </c>
      <c r="CI786">
        <v>103.9</v>
      </c>
      <c r="CJ786">
        <v>103.5</v>
      </c>
      <c r="CK786">
        <v>103.9</v>
      </c>
      <c r="CL786">
        <v>107</v>
      </c>
      <c r="CM786">
        <v>108.3</v>
      </c>
      <c r="CN786">
        <v>190.4</v>
      </c>
      <c r="CO786">
        <v>105.9</v>
      </c>
      <c r="CP786">
        <v>106.6</v>
      </c>
      <c r="CQ786">
        <v>190.6</v>
      </c>
      <c r="CR786">
        <v>103.1</v>
      </c>
      <c r="CT786">
        <v>106.4</v>
      </c>
      <c r="CU786">
        <v>205.5</v>
      </c>
      <c r="CV786">
        <v>196.2</v>
      </c>
      <c r="CW786">
        <v>207.1</v>
      </c>
      <c r="CX786">
        <v>232.1</v>
      </c>
      <c r="CY786">
        <v>104.5</v>
      </c>
      <c r="CZ786">
        <v>105.6</v>
      </c>
      <c r="DA786">
        <v>105.5</v>
      </c>
      <c r="DF786">
        <v>200.5</v>
      </c>
      <c r="DG786">
        <v>190.9</v>
      </c>
      <c r="DH786">
        <v>121.3</v>
      </c>
      <c r="DI786">
        <v>195.4</v>
      </c>
      <c r="DJ786">
        <v>251.2</v>
      </c>
      <c r="DK786">
        <v>201.7</v>
      </c>
      <c r="DL786">
        <v>147.80000000000001</v>
      </c>
      <c r="DM786">
        <v>107.7</v>
      </c>
      <c r="DN786">
        <v>104.6</v>
      </c>
      <c r="DO786">
        <v>218.6</v>
      </c>
      <c r="DP786">
        <v>107.9</v>
      </c>
      <c r="DQ786">
        <v>109</v>
      </c>
      <c r="DR786">
        <v>208.2</v>
      </c>
      <c r="DS786">
        <v>205.4</v>
      </c>
      <c r="DT786">
        <v>209.7</v>
      </c>
      <c r="DU786">
        <v>206.9</v>
      </c>
      <c r="DV786">
        <v>188.2</v>
      </c>
      <c r="DW786">
        <v>183.7</v>
      </c>
      <c r="DX786">
        <v>187.4</v>
      </c>
      <c r="DY786">
        <v>216.6</v>
      </c>
      <c r="DZ786">
        <v>186.6</v>
      </c>
      <c r="EA786">
        <v>232.4</v>
      </c>
      <c r="EB786">
        <v>185.6</v>
      </c>
      <c r="EC786">
        <v>256.3</v>
      </c>
      <c r="ED786">
        <v>333.3</v>
      </c>
      <c r="EE786">
        <v>315.8</v>
      </c>
      <c r="EF786">
        <v>211.3</v>
      </c>
      <c r="EG786">
        <v>124.6</v>
      </c>
      <c r="EH786">
        <v>172.7</v>
      </c>
      <c r="EI786">
        <v>125.5</v>
      </c>
      <c r="EJ786">
        <v>105</v>
      </c>
      <c r="EK786">
        <v>105.1</v>
      </c>
      <c r="EN786">
        <v>113.3</v>
      </c>
      <c r="EO786">
        <v>118</v>
      </c>
      <c r="EP786">
        <v>118.2</v>
      </c>
      <c r="EQ786">
        <v>117.9</v>
      </c>
      <c r="ER786">
        <v>113</v>
      </c>
      <c r="EU786">
        <v>103.4</v>
      </c>
      <c r="EV786">
        <v>101.1</v>
      </c>
      <c r="EW786">
        <v>103.4</v>
      </c>
      <c r="EX786">
        <v>103.8</v>
      </c>
      <c r="EY786">
        <v>201</v>
      </c>
      <c r="EZ786">
        <v>197.3</v>
      </c>
      <c r="FA786">
        <v>214</v>
      </c>
      <c r="FB786">
        <v>194.5</v>
      </c>
      <c r="FC786">
        <v>194.1</v>
      </c>
      <c r="FD786">
        <v>106</v>
      </c>
      <c r="FE786">
        <v>108.7</v>
      </c>
      <c r="FF786">
        <v>256.8</v>
      </c>
      <c r="FG786">
        <v>207.2</v>
      </c>
      <c r="FH786">
        <v>233.7</v>
      </c>
      <c r="FI786">
        <v>320.10000000000002</v>
      </c>
      <c r="FJ786">
        <v>372.5</v>
      </c>
      <c r="FK786">
        <v>131.69999999999999</v>
      </c>
      <c r="FL786">
        <v>111.8</v>
      </c>
      <c r="FM786">
        <v>328.7</v>
      </c>
      <c r="FN786">
        <v>243.4</v>
      </c>
      <c r="FO786">
        <v>107.6</v>
      </c>
      <c r="FP786">
        <v>104</v>
      </c>
      <c r="FS786">
        <v>80.400000000000006</v>
      </c>
      <c r="FT786">
        <v>102.4</v>
      </c>
      <c r="FU786">
        <v>100.8</v>
      </c>
      <c r="FV786">
        <v>88.7</v>
      </c>
      <c r="FW786">
        <v>108.4</v>
      </c>
      <c r="FX786">
        <v>112.3</v>
      </c>
      <c r="FY786">
        <v>120.2</v>
      </c>
      <c r="FZ786">
        <v>115.6</v>
      </c>
      <c r="GA786">
        <v>86.5</v>
      </c>
      <c r="GB786">
        <v>67.8</v>
      </c>
      <c r="GC786">
        <v>109.7</v>
      </c>
      <c r="GD786">
        <v>112.1</v>
      </c>
      <c r="GE786">
        <v>102.2</v>
      </c>
      <c r="GF786">
        <v>100.3</v>
      </c>
      <c r="GG786">
        <v>104.5</v>
      </c>
      <c r="GH786">
        <v>101.9</v>
      </c>
      <c r="GI786">
        <v>104.3</v>
      </c>
      <c r="GJ786">
        <v>100.6</v>
      </c>
      <c r="GK786">
        <v>88.6</v>
      </c>
      <c r="GL786">
        <v>104.9</v>
      </c>
      <c r="GM786">
        <v>94.8</v>
      </c>
      <c r="GN786">
        <v>122.8</v>
      </c>
      <c r="GO786">
        <v>127.5</v>
      </c>
      <c r="GP786">
        <v>117.5</v>
      </c>
      <c r="GQ786">
        <v>114.7</v>
      </c>
      <c r="GR786">
        <v>117.1</v>
      </c>
      <c r="GS786">
        <v>111.9</v>
      </c>
      <c r="GT786">
        <v>116.4</v>
      </c>
      <c r="GU786">
        <v>118</v>
      </c>
      <c r="GV786">
        <v>108.6</v>
      </c>
      <c r="GW786">
        <v>116.3</v>
      </c>
    </row>
    <row r="787" spans="1:205" x14ac:dyDescent="0.25">
      <c r="A787" s="1">
        <v>41061</v>
      </c>
      <c r="B787">
        <v>107.3</v>
      </c>
      <c r="C787">
        <v>110.3</v>
      </c>
      <c r="D787">
        <v>114.5</v>
      </c>
      <c r="E787">
        <v>198</v>
      </c>
      <c r="F787">
        <v>169.5</v>
      </c>
      <c r="G787">
        <v>200.7</v>
      </c>
      <c r="H787">
        <v>115.8</v>
      </c>
      <c r="I787">
        <v>129.9</v>
      </c>
      <c r="J787">
        <v>120.4</v>
      </c>
      <c r="K787">
        <v>184.7</v>
      </c>
      <c r="L787">
        <v>132.6</v>
      </c>
      <c r="M787">
        <v>137.80000000000001</v>
      </c>
      <c r="N787">
        <v>106.5</v>
      </c>
      <c r="O787">
        <v>182.1</v>
      </c>
      <c r="P787">
        <v>196.3</v>
      </c>
      <c r="Q787">
        <v>237.3</v>
      </c>
      <c r="R787">
        <v>150.9</v>
      </c>
      <c r="S787">
        <v>162.80000000000001</v>
      </c>
      <c r="T787">
        <v>165</v>
      </c>
      <c r="U787">
        <v>161.9</v>
      </c>
      <c r="V787">
        <v>106.8</v>
      </c>
      <c r="W787">
        <v>108.3</v>
      </c>
      <c r="X787">
        <v>103.6</v>
      </c>
      <c r="Y787">
        <v>109</v>
      </c>
      <c r="Z787">
        <v>105.5</v>
      </c>
      <c r="AA787">
        <v>107.3</v>
      </c>
      <c r="AB787">
        <v>107.5</v>
      </c>
      <c r="AC787">
        <v>107.8</v>
      </c>
      <c r="AD787">
        <v>105.5</v>
      </c>
      <c r="AE787">
        <v>104.6</v>
      </c>
      <c r="AF787">
        <v>104.1</v>
      </c>
      <c r="AG787">
        <v>105.6</v>
      </c>
      <c r="AH787">
        <v>105.6</v>
      </c>
      <c r="AI787">
        <v>114.2</v>
      </c>
      <c r="AJ787">
        <v>118</v>
      </c>
      <c r="AK787">
        <v>118</v>
      </c>
      <c r="AL787">
        <v>118</v>
      </c>
      <c r="AM787">
        <v>118.1</v>
      </c>
      <c r="AN787">
        <v>112.7</v>
      </c>
      <c r="AO787">
        <v>112.2</v>
      </c>
      <c r="AP787">
        <v>112.3</v>
      </c>
      <c r="AQ787">
        <v>111.4</v>
      </c>
      <c r="AR787">
        <v>111.3</v>
      </c>
      <c r="AS787">
        <v>115</v>
      </c>
      <c r="AT787">
        <v>103.7</v>
      </c>
      <c r="AU787">
        <v>104</v>
      </c>
      <c r="AV787">
        <v>103.9</v>
      </c>
      <c r="AW787">
        <v>104.9</v>
      </c>
      <c r="AX787">
        <v>101.8</v>
      </c>
      <c r="AY787">
        <v>102</v>
      </c>
      <c r="AZ787">
        <v>97.1</v>
      </c>
      <c r="BA787">
        <v>102.8</v>
      </c>
      <c r="BB787">
        <v>105.6</v>
      </c>
      <c r="BC787">
        <v>105.4</v>
      </c>
      <c r="BD787">
        <v>106.1</v>
      </c>
      <c r="BE787">
        <v>105.4</v>
      </c>
      <c r="BF787">
        <v>105.6</v>
      </c>
      <c r="BG787">
        <v>104.8</v>
      </c>
      <c r="BH787">
        <v>104.7</v>
      </c>
      <c r="BI787">
        <v>105.4</v>
      </c>
      <c r="BJ787">
        <v>105.3</v>
      </c>
      <c r="BK787">
        <v>105</v>
      </c>
      <c r="BL787">
        <v>106.1</v>
      </c>
      <c r="BM787">
        <v>105.9</v>
      </c>
      <c r="BN787">
        <v>107.1</v>
      </c>
      <c r="BO787">
        <v>106.9</v>
      </c>
      <c r="BP787">
        <v>104</v>
      </c>
      <c r="BQ787">
        <v>106</v>
      </c>
      <c r="BR787">
        <v>107</v>
      </c>
      <c r="BW787">
        <v>105.9</v>
      </c>
      <c r="BX787">
        <v>104.1</v>
      </c>
      <c r="BY787">
        <v>105</v>
      </c>
      <c r="BZ787">
        <v>104.4</v>
      </c>
      <c r="CA787">
        <v>105.6</v>
      </c>
      <c r="CB787">
        <v>105.3</v>
      </c>
      <c r="CC787">
        <v>192.1</v>
      </c>
      <c r="CD787">
        <v>185.7</v>
      </c>
      <c r="CE787">
        <v>189.9</v>
      </c>
      <c r="CF787">
        <v>104.8</v>
      </c>
      <c r="CG787">
        <v>104.4</v>
      </c>
      <c r="CH787">
        <v>105.9</v>
      </c>
      <c r="CI787">
        <v>104</v>
      </c>
      <c r="CJ787">
        <v>103.6</v>
      </c>
      <c r="CK787">
        <v>104</v>
      </c>
      <c r="CL787">
        <v>106.7</v>
      </c>
      <c r="CM787">
        <v>107.4</v>
      </c>
      <c r="CN787">
        <v>188.2</v>
      </c>
      <c r="CO787">
        <v>105.6</v>
      </c>
      <c r="CP787">
        <v>105.8</v>
      </c>
      <c r="CQ787">
        <v>187.4</v>
      </c>
      <c r="CR787">
        <v>103</v>
      </c>
      <c r="CT787">
        <v>106.2</v>
      </c>
      <c r="CU787">
        <v>204.3</v>
      </c>
      <c r="CV787">
        <v>196.6</v>
      </c>
      <c r="CW787">
        <v>205.4</v>
      </c>
      <c r="CX787">
        <v>229.3</v>
      </c>
      <c r="CY787">
        <v>104.5</v>
      </c>
      <c r="CZ787">
        <v>105.5</v>
      </c>
      <c r="DA787">
        <v>105.3</v>
      </c>
      <c r="DF787">
        <v>198.5</v>
      </c>
      <c r="DG787">
        <v>187.3</v>
      </c>
      <c r="DH787">
        <v>117.7</v>
      </c>
      <c r="DI787">
        <v>195.7</v>
      </c>
      <c r="DJ787">
        <v>240.3</v>
      </c>
      <c r="DK787">
        <v>198.8</v>
      </c>
      <c r="DL787">
        <v>147.80000000000001</v>
      </c>
      <c r="DM787">
        <v>107.5</v>
      </c>
      <c r="DN787">
        <v>104.7</v>
      </c>
      <c r="DO787">
        <v>218.7</v>
      </c>
      <c r="DP787">
        <v>108</v>
      </c>
      <c r="DQ787">
        <v>108.9</v>
      </c>
      <c r="DR787">
        <v>206.7</v>
      </c>
      <c r="DS787">
        <v>208.9</v>
      </c>
      <c r="DT787">
        <v>206.6</v>
      </c>
      <c r="DU787">
        <v>206.7</v>
      </c>
      <c r="DV787">
        <v>188.2</v>
      </c>
      <c r="DW787">
        <v>183.6</v>
      </c>
      <c r="DX787">
        <v>187.4</v>
      </c>
      <c r="DY787">
        <v>220.7</v>
      </c>
      <c r="DZ787">
        <v>186.3</v>
      </c>
      <c r="EA787">
        <v>225</v>
      </c>
      <c r="EB787">
        <v>185.1</v>
      </c>
      <c r="EC787">
        <v>243.6</v>
      </c>
      <c r="ED787">
        <v>307.60000000000002</v>
      </c>
      <c r="EE787">
        <v>290.39999999999998</v>
      </c>
      <c r="EF787">
        <v>211.7</v>
      </c>
      <c r="EG787">
        <v>133.6</v>
      </c>
      <c r="EH787">
        <v>178.6</v>
      </c>
      <c r="EI787">
        <v>134.69999999999999</v>
      </c>
      <c r="EJ787">
        <v>104.8</v>
      </c>
      <c r="EK787">
        <v>104.8</v>
      </c>
      <c r="EN787">
        <v>113.1</v>
      </c>
      <c r="EO787">
        <v>117.9</v>
      </c>
      <c r="EP787">
        <v>118.1</v>
      </c>
      <c r="EQ787">
        <v>117.9</v>
      </c>
      <c r="ER787">
        <v>112.8</v>
      </c>
      <c r="EU787">
        <v>103.2</v>
      </c>
      <c r="EV787">
        <v>101</v>
      </c>
      <c r="EW787">
        <v>103.3</v>
      </c>
      <c r="EX787">
        <v>103.8</v>
      </c>
      <c r="EY787">
        <v>198.7</v>
      </c>
      <c r="EZ787">
        <v>198.3</v>
      </c>
      <c r="FA787">
        <v>211.7</v>
      </c>
      <c r="FB787">
        <v>192.7</v>
      </c>
      <c r="FC787">
        <v>191.9</v>
      </c>
      <c r="FD787">
        <v>105.7</v>
      </c>
      <c r="FE787">
        <v>107.8</v>
      </c>
      <c r="FF787">
        <v>244.2</v>
      </c>
      <c r="FG787">
        <v>197.1</v>
      </c>
      <c r="FH787">
        <v>229.2</v>
      </c>
      <c r="FI787">
        <v>294.39999999999998</v>
      </c>
      <c r="FJ787">
        <v>355.8</v>
      </c>
      <c r="FK787">
        <v>130.1</v>
      </c>
      <c r="FL787">
        <v>111.8</v>
      </c>
      <c r="FM787">
        <v>333.4</v>
      </c>
      <c r="FN787">
        <v>252.1</v>
      </c>
      <c r="FO787">
        <v>107.1</v>
      </c>
      <c r="FP787">
        <v>104.6</v>
      </c>
      <c r="FS787">
        <v>82.3</v>
      </c>
      <c r="FT787">
        <v>101.2</v>
      </c>
      <c r="FU787">
        <v>95.2</v>
      </c>
      <c r="FV787">
        <v>88.7</v>
      </c>
      <c r="FW787">
        <v>106.4</v>
      </c>
      <c r="FX787">
        <v>113.2</v>
      </c>
      <c r="FY787">
        <v>116</v>
      </c>
      <c r="FZ787">
        <v>115.4</v>
      </c>
      <c r="GA787">
        <v>87.1</v>
      </c>
      <c r="GB787">
        <v>68.599999999999994</v>
      </c>
      <c r="GC787">
        <v>106</v>
      </c>
      <c r="GD787">
        <v>106.3</v>
      </c>
      <c r="GE787">
        <v>103.4</v>
      </c>
      <c r="GF787">
        <v>100.9</v>
      </c>
      <c r="GG787">
        <v>102.2</v>
      </c>
      <c r="GH787">
        <v>100.8</v>
      </c>
      <c r="GI787">
        <v>104.3</v>
      </c>
      <c r="GJ787">
        <v>102.8</v>
      </c>
      <c r="GK787">
        <v>101.8</v>
      </c>
      <c r="GL787">
        <v>105.1</v>
      </c>
      <c r="GM787">
        <v>93.9</v>
      </c>
      <c r="GN787">
        <v>124.6</v>
      </c>
      <c r="GO787">
        <v>131.1</v>
      </c>
      <c r="GP787">
        <v>119.1</v>
      </c>
      <c r="GQ787">
        <v>114.9</v>
      </c>
      <c r="GR787">
        <v>116.9</v>
      </c>
      <c r="GS787">
        <v>111.2</v>
      </c>
      <c r="GT787">
        <v>116.3</v>
      </c>
      <c r="GU787">
        <v>118.1</v>
      </c>
      <c r="GV787">
        <v>108.7</v>
      </c>
      <c r="GW787">
        <v>118.2</v>
      </c>
    </row>
    <row r="788" spans="1:205" x14ac:dyDescent="0.25">
      <c r="A788" s="1">
        <v>41091</v>
      </c>
      <c r="B788">
        <v>107.2</v>
      </c>
      <c r="C788">
        <v>110.5</v>
      </c>
      <c r="D788">
        <v>115.8</v>
      </c>
      <c r="E788">
        <v>198.2</v>
      </c>
      <c r="F788">
        <v>165.8</v>
      </c>
      <c r="G788">
        <v>201.2</v>
      </c>
      <c r="H788">
        <v>116.3</v>
      </c>
      <c r="I788">
        <v>140.1</v>
      </c>
      <c r="J788">
        <v>119.6</v>
      </c>
      <c r="K788">
        <v>183.5</v>
      </c>
      <c r="L788">
        <v>131.69999999999999</v>
      </c>
      <c r="M788">
        <v>136.4</v>
      </c>
      <c r="N788">
        <v>106.8</v>
      </c>
      <c r="O788">
        <v>182.9</v>
      </c>
      <c r="P788">
        <v>197.4</v>
      </c>
      <c r="Q788">
        <v>239</v>
      </c>
      <c r="R788">
        <v>151.6</v>
      </c>
      <c r="S788">
        <v>163.19999999999999</v>
      </c>
      <c r="T788">
        <v>165.2</v>
      </c>
      <c r="U788">
        <v>162.30000000000001</v>
      </c>
      <c r="V788">
        <v>106.9</v>
      </c>
      <c r="W788">
        <v>108.3</v>
      </c>
      <c r="X788">
        <v>103.7</v>
      </c>
      <c r="Y788">
        <v>108.8</v>
      </c>
      <c r="Z788">
        <v>105.4</v>
      </c>
      <c r="AA788">
        <v>106.7</v>
      </c>
      <c r="AB788">
        <v>106.7</v>
      </c>
      <c r="AC788">
        <v>106.8</v>
      </c>
      <c r="AD788">
        <v>105.8</v>
      </c>
      <c r="AE788">
        <v>105.6</v>
      </c>
      <c r="AF788">
        <v>105.6</v>
      </c>
      <c r="AG788">
        <v>105.4</v>
      </c>
      <c r="AH788">
        <v>106.6</v>
      </c>
      <c r="AI788">
        <v>113.7</v>
      </c>
      <c r="AJ788">
        <v>116.5</v>
      </c>
      <c r="AK788">
        <v>116.5</v>
      </c>
      <c r="AL788">
        <v>116.5</v>
      </c>
      <c r="AM788">
        <v>116.6</v>
      </c>
      <c r="AN788">
        <v>112.6</v>
      </c>
      <c r="AO788">
        <v>112.1</v>
      </c>
      <c r="AP788">
        <v>112.2</v>
      </c>
      <c r="AQ788">
        <v>111.3</v>
      </c>
      <c r="AR788">
        <v>111.2</v>
      </c>
      <c r="AS788">
        <v>114.9</v>
      </c>
      <c r="AT788">
        <v>103.8</v>
      </c>
      <c r="AU788">
        <v>104</v>
      </c>
      <c r="AV788">
        <v>104</v>
      </c>
      <c r="AW788">
        <v>105.2</v>
      </c>
      <c r="AX788">
        <v>102</v>
      </c>
      <c r="AY788">
        <v>102.2</v>
      </c>
      <c r="AZ788">
        <v>97.2</v>
      </c>
      <c r="BA788">
        <v>102.3</v>
      </c>
      <c r="BB788">
        <v>105.6</v>
      </c>
      <c r="BC788">
        <v>105.4</v>
      </c>
      <c r="BD788">
        <v>106.1</v>
      </c>
      <c r="BE788">
        <v>105.3</v>
      </c>
      <c r="BF788">
        <v>105.5</v>
      </c>
      <c r="BG788">
        <v>104.7</v>
      </c>
      <c r="BH788">
        <v>104.6</v>
      </c>
      <c r="BI788">
        <v>105.3</v>
      </c>
      <c r="BJ788">
        <v>105.2</v>
      </c>
      <c r="BK788">
        <v>105</v>
      </c>
      <c r="BL788">
        <v>106.2</v>
      </c>
      <c r="BM788">
        <v>106</v>
      </c>
      <c r="BN788">
        <v>107.5</v>
      </c>
      <c r="BO788">
        <v>107</v>
      </c>
      <c r="BP788">
        <v>104</v>
      </c>
      <c r="BQ788">
        <v>105.5</v>
      </c>
      <c r="BR788">
        <v>106.9</v>
      </c>
      <c r="BW788">
        <v>105.7</v>
      </c>
      <c r="BX788">
        <v>104</v>
      </c>
      <c r="BY788">
        <v>104.8</v>
      </c>
      <c r="BZ788">
        <v>104.2</v>
      </c>
      <c r="CA788">
        <v>105.5</v>
      </c>
      <c r="CB788">
        <v>105.2</v>
      </c>
      <c r="CC788">
        <v>192.4</v>
      </c>
      <c r="CD788">
        <v>186.3</v>
      </c>
      <c r="CE788">
        <v>190.2</v>
      </c>
      <c r="CF788">
        <v>104.6</v>
      </c>
      <c r="CG788">
        <v>104.7</v>
      </c>
      <c r="CH788">
        <v>105.2</v>
      </c>
      <c r="CI788">
        <v>104</v>
      </c>
      <c r="CJ788">
        <v>103.7</v>
      </c>
      <c r="CK788">
        <v>104.2</v>
      </c>
      <c r="CL788">
        <v>106.4</v>
      </c>
      <c r="CM788">
        <v>107.9</v>
      </c>
      <c r="CN788">
        <v>189.4</v>
      </c>
      <c r="CO788">
        <v>105.8</v>
      </c>
      <c r="CP788">
        <v>105.9</v>
      </c>
      <c r="CQ788">
        <v>187.2</v>
      </c>
      <c r="CR788">
        <v>103.3</v>
      </c>
      <c r="CT788">
        <v>106</v>
      </c>
      <c r="CU788">
        <v>204.5</v>
      </c>
      <c r="CV788">
        <v>197.4</v>
      </c>
      <c r="CW788">
        <v>205.5</v>
      </c>
      <c r="CX788">
        <v>229.2</v>
      </c>
      <c r="CY788">
        <v>104.2</v>
      </c>
      <c r="CZ788">
        <v>105.5</v>
      </c>
      <c r="DA788">
        <v>105.4</v>
      </c>
      <c r="DF788">
        <v>197.7</v>
      </c>
      <c r="DG788">
        <v>186.2</v>
      </c>
      <c r="DH788">
        <v>116.7</v>
      </c>
      <c r="DI788">
        <v>197</v>
      </c>
      <c r="DJ788">
        <v>237.5</v>
      </c>
      <c r="DK788">
        <v>196.9</v>
      </c>
      <c r="DL788">
        <v>147.80000000000001</v>
      </c>
      <c r="DM788">
        <v>107.3</v>
      </c>
      <c r="DN788">
        <v>104.7</v>
      </c>
      <c r="DO788">
        <v>218.2</v>
      </c>
      <c r="DP788">
        <v>107.9</v>
      </c>
      <c r="DQ788">
        <v>108.4</v>
      </c>
      <c r="DR788">
        <v>204.5</v>
      </c>
      <c r="DS788">
        <v>208.2</v>
      </c>
      <c r="DT788">
        <v>203.9</v>
      </c>
      <c r="DU788">
        <v>206.2</v>
      </c>
      <c r="DV788">
        <v>188.8</v>
      </c>
      <c r="DW788">
        <v>183</v>
      </c>
      <c r="DX788">
        <v>188.2</v>
      </c>
      <c r="DY788">
        <v>230.4</v>
      </c>
      <c r="DZ788">
        <v>186.4</v>
      </c>
      <c r="EA788">
        <v>232.5</v>
      </c>
      <c r="EB788">
        <v>194.8</v>
      </c>
      <c r="EC788">
        <v>248.8</v>
      </c>
      <c r="ED788">
        <v>310.7</v>
      </c>
      <c r="EE788">
        <v>293.39999999999998</v>
      </c>
      <c r="EF788">
        <v>213.3</v>
      </c>
      <c r="EG788">
        <v>142.19999999999999</v>
      </c>
      <c r="EH788">
        <v>182.9</v>
      </c>
      <c r="EI788">
        <v>143.69999999999999</v>
      </c>
      <c r="EJ788">
        <v>105.1</v>
      </c>
      <c r="EK788">
        <v>106.8</v>
      </c>
      <c r="EN788">
        <v>113.1</v>
      </c>
      <c r="EO788">
        <v>116.4</v>
      </c>
      <c r="EP788">
        <v>116.6</v>
      </c>
      <c r="EQ788">
        <v>116.4</v>
      </c>
      <c r="ER788">
        <v>112.8</v>
      </c>
      <c r="EU788">
        <v>103.2</v>
      </c>
      <c r="EV788">
        <v>101</v>
      </c>
      <c r="EW788">
        <v>103.3</v>
      </c>
      <c r="EX788">
        <v>103.9</v>
      </c>
      <c r="EY788">
        <v>197.5</v>
      </c>
      <c r="EZ788">
        <v>201.1</v>
      </c>
      <c r="FA788">
        <v>208.9</v>
      </c>
      <c r="FB788">
        <v>192.4</v>
      </c>
      <c r="FC788">
        <v>191.2</v>
      </c>
      <c r="FD788">
        <v>106.9</v>
      </c>
      <c r="FE788">
        <v>107.8</v>
      </c>
      <c r="FF788">
        <v>247.3</v>
      </c>
      <c r="FG788">
        <v>205</v>
      </c>
      <c r="FH788">
        <v>236.3</v>
      </c>
      <c r="FI788">
        <v>297.5</v>
      </c>
      <c r="FJ788">
        <v>354.8</v>
      </c>
      <c r="FK788">
        <v>131.6</v>
      </c>
      <c r="FL788">
        <v>113.1</v>
      </c>
      <c r="FM788">
        <v>325.39999999999998</v>
      </c>
      <c r="FN788">
        <v>252.2</v>
      </c>
      <c r="FO788">
        <v>106.4</v>
      </c>
      <c r="FP788">
        <v>105.1</v>
      </c>
      <c r="FS788">
        <v>74.2</v>
      </c>
      <c r="FT788">
        <v>100.9</v>
      </c>
      <c r="FU788">
        <v>106.1</v>
      </c>
      <c r="FV788">
        <v>95.5</v>
      </c>
      <c r="FW788">
        <v>108</v>
      </c>
      <c r="FX788">
        <v>114.6</v>
      </c>
      <c r="FY788">
        <v>113.9</v>
      </c>
      <c r="FZ788">
        <v>107.4</v>
      </c>
      <c r="GA788">
        <v>88.4</v>
      </c>
      <c r="GB788">
        <v>69.5</v>
      </c>
      <c r="GC788">
        <v>106.3</v>
      </c>
      <c r="GD788">
        <v>106.5</v>
      </c>
      <c r="GE788">
        <v>104</v>
      </c>
      <c r="GF788">
        <v>99</v>
      </c>
      <c r="GG788">
        <v>113.6</v>
      </c>
      <c r="GH788">
        <v>101.7</v>
      </c>
      <c r="GI788">
        <v>102.6</v>
      </c>
      <c r="GJ788">
        <v>101.5</v>
      </c>
      <c r="GK788">
        <v>110.3</v>
      </c>
      <c r="GL788">
        <v>105.8</v>
      </c>
      <c r="GM788">
        <v>90.1</v>
      </c>
      <c r="GN788">
        <v>112.1</v>
      </c>
      <c r="GO788">
        <v>134.30000000000001</v>
      </c>
      <c r="GP788">
        <v>119.4</v>
      </c>
      <c r="GQ788">
        <v>114.2</v>
      </c>
      <c r="GR788">
        <v>116</v>
      </c>
      <c r="GS788">
        <v>111.2</v>
      </c>
      <c r="GT788">
        <v>115.2</v>
      </c>
      <c r="GU788">
        <v>117.5</v>
      </c>
      <c r="GV788">
        <v>108.7</v>
      </c>
      <c r="GW788">
        <v>116.2</v>
      </c>
    </row>
    <row r="789" spans="1:205" x14ac:dyDescent="0.25">
      <c r="A789" s="1">
        <v>41122</v>
      </c>
      <c r="B789">
        <v>107.5</v>
      </c>
      <c r="C789">
        <v>111.8</v>
      </c>
      <c r="D789">
        <v>117.1</v>
      </c>
      <c r="E789">
        <v>199.6</v>
      </c>
      <c r="F789">
        <v>176.4</v>
      </c>
      <c r="G789">
        <v>201.8</v>
      </c>
      <c r="H789">
        <v>117.1</v>
      </c>
      <c r="I789">
        <v>144.80000000000001</v>
      </c>
      <c r="J789">
        <v>125.4</v>
      </c>
      <c r="K789">
        <v>191.5</v>
      </c>
      <c r="L789">
        <v>140.9</v>
      </c>
      <c r="M789">
        <v>147.1</v>
      </c>
      <c r="N789">
        <v>106.9</v>
      </c>
      <c r="O789">
        <v>183.2</v>
      </c>
      <c r="P789">
        <v>197.9</v>
      </c>
      <c r="Q789">
        <v>239.7</v>
      </c>
      <c r="R789">
        <v>151.80000000000001</v>
      </c>
      <c r="S789">
        <v>163.30000000000001</v>
      </c>
      <c r="T789">
        <v>165.4</v>
      </c>
      <c r="U789">
        <v>162.4</v>
      </c>
      <c r="V789">
        <v>107</v>
      </c>
      <c r="W789">
        <v>108.5</v>
      </c>
      <c r="X789">
        <v>103.8</v>
      </c>
      <c r="Y789">
        <v>109</v>
      </c>
      <c r="Z789">
        <v>105.1</v>
      </c>
      <c r="AA789">
        <v>105.4</v>
      </c>
      <c r="AB789">
        <v>105.4</v>
      </c>
      <c r="AC789">
        <v>105.4</v>
      </c>
      <c r="AD789">
        <v>104.6</v>
      </c>
      <c r="AE789">
        <v>104.4</v>
      </c>
      <c r="AF789">
        <v>104.7</v>
      </c>
      <c r="AG789">
        <v>103.4</v>
      </c>
      <c r="AH789">
        <v>106</v>
      </c>
      <c r="AI789">
        <v>114.1</v>
      </c>
      <c r="AJ789">
        <v>116.4</v>
      </c>
      <c r="AK789">
        <v>116.4</v>
      </c>
      <c r="AL789">
        <v>116.4</v>
      </c>
      <c r="AM789">
        <v>116.5</v>
      </c>
      <c r="AN789">
        <v>113.2</v>
      </c>
      <c r="AO789">
        <v>112.8</v>
      </c>
      <c r="AP789">
        <v>113</v>
      </c>
      <c r="AQ789">
        <v>112.2</v>
      </c>
      <c r="AR789">
        <v>111.6</v>
      </c>
      <c r="AS789">
        <v>115</v>
      </c>
      <c r="AT789">
        <v>104</v>
      </c>
      <c r="AU789">
        <v>104.2</v>
      </c>
      <c r="AV789">
        <v>104.2</v>
      </c>
      <c r="AW789">
        <v>105.1</v>
      </c>
      <c r="AX789">
        <v>102</v>
      </c>
      <c r="AY789">
        <v>102.1</v>
      </c>
      <c r="AZ789">
        <v>97.1</v>
      </c>
      <c r="BA789">
        <v>102.7</v>
      </c>
      <c r="BB789">
        <v>105.7</v>
      </c>
      <c r="BC789">
        <v>105.4</v>
      </c>
      <c r="BD789">
        <v>106.1</v>
      </c>
      <c r="BE789">
        <v>105.5</v>
      </c>
      <c r="BF789">
        <v>105.8</v>
      </c>
      <c r="BG789">
        <v>104.5</v>
      </c>
      <c r="BH789">
        <v>104.5</v>
      </c>
      <c r="BI789">
        <v>105.5</v>
      </c>
      <c r="BJ789">
        <v>105.4</v>
      </c>
      <c r="BK789">
        <v>105</v>
      </c>
      <c r="BL789">
        <v>106.9</v>
      </c>
      <c r="BM789">
        <v>106.7</v>
      </c>
      <c r="BN789">
        <v>107.9</v>
      </c>
      <c r="BO789">
        <v>108.3</v>
      </c>
      <c r="BP789">
        <v>104.2</v>
      </c>
      <c r="BQ789">
        <v>104.5</v>
      </c>
      <c r="BR789">
        <v>107.3</v>
      </c>
      <c r="BW789">
        <v>105.9</v>
      </c>
      <c r="BX789">
        <v>103.8</v>
      </c>
      <c r="BY789">
        <v>104.7</v>
      </c>
      <c r="BZ789">
        <v>104.4</v>
      </c>
      <c r="CA789">
        <v>105.6</v>
      </c>
      <c r="CB789">
        <v>105</v>
      </c>
      <c r="CC789">
        <v>194.7</v>
      </c>
      <c r="CD789">
        <v>186.8</v>
      </c>
      <c r="CE789">
        <v>192.6</v>
      </c>
      <c r="CF789">
        <v>104.3</v>
      </c>
      <c r="CG789">
        <v>104.1</v>
      </c>
      <c r="CH789">
        <v>104.1</v>
      </c>
      <c r="CI789">
        <v>104.2</v>
      </c>
      <c r="CJ789">
        <v>103.9</v>
      </c>
      <c r="CK789">
        <v>104</v>
      </c>
      <c r="CL789">
        <v>106.6</v>
      </c>
      <c r="CM789">
        <v>108.5</v>
      </c>
      <c r="CN789">
        <v>191.1</v>
      </c>
      <c r="CO789">
        <v>105.8</v>
      </c>
      <c r="CP789">
        <v>106.6</v>
      </c>
      <c r="CQ789">
        <v>190.7</v>
      </c>
      <c r="CR789">
        <v>103.1</v>
      </c>
      <c r="CT789">
        <v>106.2</v>
      </c>
      <c r="CU789">
        <v>207.7</v>
      </c>
      <c r="CV789">
        <v>198.2</v>
      </c>
      <c r="CW789">
        <v>209.5</v>
      </c>
      <c r="CX789">
        <v>235</v>
      </c>
      <c r="CY789">
        <v>103.9</v>
      </c>
      <c r="CZ789">
        <v>106.2</v>
      </c>
      <c r="DA789">
        <v>106.1</v>
      </c>
      <c r="DF789">
        <v>199.7</v>
      </c>
      <c r="DG789">
        <v>186.7</v>
      </c>
      <c r="DH789">
        <v>117.1</v>
      </c>
      <c r="DI789">
        <v>198.1</v>
      </c>
      <c r="DJ789">
        <v>240</v>
      </c>
      <c r="DK789">
        <v>195.2</v>
      </c>
      <c r="DL789">
        <v>147.9</v>
      </c>
      <c r="DM789">
        <v>107.1</v>
      </c>
      <c r="DN789">
        <v>104.7</v>
      </c>
      <c r="DO789">
        <v>218.6</v>
      </c>
      <c r="DP789">
        <v>108.2</v>
      </c>
      <c r="DQ789">
        <v>108.7</v>
      </c>
      <c r="DR789">
        <v>211.5</v>
      </c>
      <c r="DS789">
        <v>212.6</v>
      </c>
      <c r="DT789">
        <v>211.7</v>
      </c>
      <c r="DU789">
        <v>206.1</v>
      </c>
      <c r="DV789">
        <v>190.3</v>
      </c>
      <c r="DW789">
        <v>182.2</v>
      </c>
      <c r="DX789">
        <v>190</v>
      </c>
      <c r="DY789">
        <v>250.7</v>
      </c>
      <c r="DZ789">
        <v>186.7</v>
      </c>
      <c r="EA789">
        <v>243.1</v>
      </c>
      <c r="EB789">
        <v>201.5</v>
      </c>
      <c r="EC789">
        <v>262</v>
      </c>
      <c r="ED789">
        <v>328</v>
      </c>
      <c r="EE789">
        <v>310.39999999999998</v>
      </c>
      <c r="EF789">
        <v>213.6</v>
      </c>
      <c r="EG789">
        <v>148.30000000000001</v>
      </c>
      <c r="EH789">
        <v>185.3</v>
      </c>
      <c r="EI789">
        <v>150</v>
      </c>
      <c r="EJ789">
        <v>105.2</v>
      </c>
      <c r="EK789">
        <v>106.1</v>
      </c>
      <c r="EN789">
        <v>113.3</v>
      </c>
      <c r="EO789">
        <v>116.3</v>
      </c>
      <c r="EP789">
        <v>116.5</v>
      </c>
      <c r="EQ789">
        <v>116.3</v>
      </c>
      <c r="ER789">
        <v>113.1</v>
      </c>
      <c r="EU789">
        <v>103.5</v>
      </c>
      <c r="EV789">
        <v>100.9</v>
      </c>
      <c r="EW789">
        <v>103.6</v>
      </c>
      <c r="EX789">
        <v>104</v>
      </c>
      <c r="EY789">
        <v>199.3</v>
      </c>
      <c r="EZ789">
        <v>205.9</v>
      </c>
      <c r="FA789">
        <v>216.4</v>
      </c>
      <c r="FB789">
        <v>192.9</v>
      </c>
      <c r="FC789">
        <v>191.3</v>
      </c>
      <c r="FD789">
        <v>106.6</v>
      </c>
      <c r="FE789">
        <v>108.5</v>
      </c>
      <c r="FF789">
        <v>260.8</v>
      </c>
      <c r="FG789">
        <v>219.7</v>
      </c>
      <c r="FH789">
        <v>243.3</v>
      </c>
      <c r="FI789">
        <v>315.39999999999998</v>
      </c>
      <c r="FJ789">
        <v>362.6</v>
      </c>
      <c r="FK789">
        <v>132.80000000000001</v>
      </c>
      <c r="FL789">
        <v>113</v>
      </c>
      <c r="FM789">
        <v>324.5</v>
      </c>
      <c r="FN789">
        <v>257.39999999999998</v>
      </c>
      <c r="FO789">
        <v>105.4</v>
      </c>
      <c r="FP789">
        <v>105.4</v>
      </c>
      <c r="FS789">
        <v>63.5</v>
      </c>
      <c r="FT789">
        <v>101.3</v>
      </c>
      <c r="FU789">
        <v>100.9</v>
      </c>
      <c r="FV789">
        <v>95.5</v>
      </c>
      <c r="FW789">
        <v>105.6</v>
      </c>
      <c r="FX789">
        <v>113.7</v>
      </c>
      <c r="FY789">
        <v>112.6</v>
      </c>
      <c r="FZ789">
        <v>111.9</v>
      </c>
      <c r="GA789">
        <v>89.2</v>
      </c>
      <c r="GB789">
        <v>60</v>
      </c>
      <c r="GC789">
        <v>105.6</v>
      </c>
      <c r="GD789">
        <v>104.7</v>
      </c>
      <c r="GE789">
        <v>105.6</v>
      </c>
      <c r="GF789">
        <v>98.7</v>
      </c>
      <c r="GG789">
        <v>125.2</v>
      </c>
      <c r="GH789">
        <v>100.5</v>
      </c>
      <c r="GI789">
        <v>103.7</v>
      </c>
      <c r="GJ789">
        <v>100.8</v>
      </c>
      <c r="GK789">
        <v>110.6</v>
      </c>
      <c r="GL789">
        <v>107</v>
      </c>
      <c r="GM789">
        <v>92.9</v>
      </c>
      <c r="GN789">
        <v>94.1</v>
      </c>
      <c r="GO789">
        <v>134</v>
      </c>
      <c r="GP789">
        <v>119.7</v>
      </c>
      <c r="GQ789">
        <v>114.6</v>
      </c>
      <c r="GR789">
        <v>115</v>
      </c>
      <c r="GS789">
        <v>112.2</v>
      </c>
      <c r="GT789">
        <v>115.4</v>
      </c>
      <c r="GU789">
        <v>116.7</v>
      </c>
      <c r="GV789">
        <v>109</v>
      </c>
      <c r="GW789">
        <v>116.4</v>
      </c>
    </row>
    <row r="790" spans="1:205" x14ac:dyDescent="0.25">
      <c r="A790" s="1">
        <v>41153</v>
      </c>
      <c r="B790">
        <v>108.2</v>
      </c>
      <c r="C790">
        <v>112.8</v>
      </c>
      <c r="D790">
        <v>117.7</v>
      </c>
      <c r="E790">
        <v>200.2</v>
      </c>
      <c r="F790">
        <v>175.3</v>
      </c>
      <c r="G790">
        <v>202.5</v>
      </c>
      <c r="H790">
        <v>118.2</v>
      </c>
      <c r="I790">
        <v>146.9</v>
      </c>
      <c r="J790">
        <v>130.30000000000001</v>
      </c>
      <c r="K790">
        <v>198.4</v>
      </c>
      <c r="L790">
        <v>148</v>
      </c>
      <c r="M790">
        <v>154.80000000000001</v>
      </c>
      <c r="N790">
        <v>107</v>
      </c>
      <c r="O790">
        <v>183.2</v>
      </c>
      <c r="P790">
        <v>198</v>
      </c>
      <c r="Q790">
        <v>240.2</v>
      </c>
      <c r="R790">
        <v>151.69999999999999</v>
      </c>
      <c r="S790">
        <v>163.19999999999999</v>
      </c>
      <c r="T790">
        <v>165.5</v>
      </c>
      <c r="U790">
        <v>162.30000000000001</v>
      </c>
      <c r="V790">
        <v>107.1</v>
      </c>
      <c r="W790">
        <v>108.7</v>
      </c>
      <c r="X790">
        <v>103.6</v>
      </c>
      <c r="Y790">
        <v>109.1</v>
      </c>
      <c r="Z790">
        <v>105.6</v>
      </c>
      <c r="AA790">
        <v>106.3</v>
      </c>
      <c r="AB790">
        <v>106.3</v>
      </c>
      <c r="AC790">
        <v>106.4</v>
      </c>
      <c r="AD790">
        <v>105.1</v>
      </c>
      <c r="AE790">
        <v>105.3</v>
      </c>
      <c r="AF790">
        <v>105.6</v>
      </c>
      <c r="AG790">
        <v>104.7</v>
      </c>
      <c r="AH790">
        <v>106.8</v>
      </c>
      <c r="AI790">
        <v>114.6</v>
      </c>
      <c r="AJ790">
        <v>116.2</v>
      </c>
      <c r="AK790">
        <v>116.2</v>
      </c>
      <c r="AL790">
        <v>116.2</v>
      </c>
      <c r="AM790">
        <v>116.3</v>
      </c>
      <c r="AN790">
        <v>113.9</v>
      </c>
      <c r="AO790">
        <v>113.5</v>
      </c>
      <c r="AP790">
        <v>113.7</v>
      </c>
      <c r="AQ790">
        <v>112.9</v>
      </c>
      <c r="AR790">
        <v>112.3</v>
      </c>
      <c r="AS790">
        <v>115.9</v>
      </c>
      <c r="AT790">
        <v>104.3</v>
      </c>
      <c r="AU790">
        <v>104.5</v>
      </c>
      <c r="AV790">
        <v>104.4</v>
      </c>
      <c r="AW790">
        <v>105.8</v>
      </c>
      <c r="AX790">
        <v>102.2</v>
      </c>
      <c r="AY790">
        <v>102.3</v>
      </c>
      <c r="AZ790">
        <v>98.4</v>
      </c>
      <c r="BA790">
        <v>103.4</v>
      </c>
      <c r="BB790">
        <v>105.6</v>
      </c>
      <c r="BC790">
        <v>105.3</v>
      </c>
      <c r="BD790">
        <v>106.1</v>
      </c>
      <c r="BE790">
        <v>106.1</v>
      </c>
      <c r="BF790">
        <v>106.4</v>
      </c>
      <c r="BG790">
        <v>104.9</v>
      </c>
      <c r="BH790">
        <v>104.8</v>
      </c>
      <c r="BI790">
        <v>106.1</v>
      </c>
      <c r="BJ790">
        <v>106.1</v>
      </c>
      <c r="BK790">
        <v>105.3</v>
      </c>
      <c r="BL790">
        <v>107.5</v>
      </c>
      <c r="BM790">
        <v>107.2</v>
      </c>
      <c r="BN790">
        <v>108.1</v>
      </c>
      <c r="BO790">
        <v>109.3</v>
      </c>
      <c r="BP790">
        <v>104.5</v>
      </c>
      <c r="BQ790">
        <v>105.4</v>
      </c>
      <c r="BR790">
        <v>108.2</v>
      </c>
      <c r="BW790">
        <v>106.5</v>
      </c>
      <c r="BX790">
        <v>104.2</v>
      </c>
      <c r="BY790">
        <v>105</v>
      </c>
      <c r="BZ790">
        <v>105</v>
      </c>
      <c r="CA790">
        <v>106.2</v>
      </c>
      <c r="CB790">
        <v>105.4</v>
      </c>
      <c r="CC790">
        <v>196.5</v>
      </c>
      <c r="CD790">
        <v>187</v>
      </c>
      <c r="CE790">
        <v>194.7</v>
      </c>
      <c r="CF790">
        <v>104.8</v>
      </c>
      <c r="CG790">
        <v>104.7</v>
      </c>
      <c r="CH790">
        <v>105</v>
      </c>
      <c r="CI790">
        <v>104.5</v>
      </c>
      <c r="CJ790">
        <v>104.1</v>
      </c>
      <c r="CK790">
        <v>104.2</v>
      </c>
      <c r="CL790">
        <v>107.5</v>
      </c>
      <c r="CM790">
        <v>109.2</v>
      </c>
      <c r="CN790">
        <v>192.1</v>
      </c>
      <c r="CO790">
        <v>106.5</v>
      </c>
      <c r="CP790">
        <v>107.4</v>
      </c>
      <c r="CQ790">
        <v>193.3</v>
      </c>
      <c r="CR790">
        <v>103.4</v>
      </c>
      <c r="CT790">
        <v>106.9</v>
      </c>
      <c r="CU790">
        <v>210.4</v>
      </c>
      <c r="CV790">
        <v>198.5</v>
      </c>
      <c r="CW790">
        <v>212.8</v>
      </c>
      <c r="CX790">
        <v>239.9</v>
      </c>
      <c r="CY790">
        <v>104.4</v>
      </c>
      <c r="CZ790">
        <v>106.8</v>
      </c>
      <c r="DA790">
        <v>106.7</v>
      </c>
      <c r="DF790">
        <v>201.7</v>
      </c>
      <c r="DG790">
        <v>188</v>
      </c>
      <c r="DH790">
        <v>118.3</v>
      </c>
      <c r="DI790">
        <v>199.6</v>
      </c>
      <c r="DJ790">
        <v>242.5</v>
      </c>
      <c r="DK790">
        <v>197.5</v>
      </c>
      <c r="DL790">
        <v>148</v>
      </c>
      <c r="DM790">
        <v>107.4</v>
      </c>
      <c r="DN790">
        <v>104.8</v>
      </c>
      <c r="DO790">
        <v>219.3</v>
      </c>
      <c r="DP790">
        <v>108.6</v>
      </c>
      <c r="DQ790">
        <v>108.9</v>
      </c>
      <c r="DR790">
        <v>217.7</v>
      </c>
      <c r="DS790">
        <v>217.5</v>
      </c>
      <c r="DT790">
        <v>218.3</v>
      </c>
      <c r="DU790">
        <v>205.9</v>
      </c>
      <c r="DV790">
        <v>190.9</v>
      </c>
      <c r="DW790">
        <v>182.6</v>
      </c>
      <c r="DX790">
        <v>190.6</v>
      </c>
      <c r="DY790">
        <v>254.3</v>
      </c>
      <c r="DZ790">
        <v>187</v>
      </c>
      <c r="EA790">
        <v>246.1</v>
      </c>
      <c r="EB790">
        <v>204.1</v>
      </c>
      <c r="EC790">
        <v>265</v>
      </c>
      <c r="ED790">
        <v>336.3</v>
      </c>
      <c r="EE790">
        <v>318.60000000000002</v>
      </c>
      <c r="EF790">
        <v>213.1</v>
      </c>
      <c r="EG790">
        <v>142.5</v>
      </c>
      <c r="EH790">
        <v>183.8</v>
      </c>
      <c r="EI790">
        <v>144</v>
      </c>
      <c r="EJ790">
        <v>105.6</v>
      </c>
      <c r="EK790">
        <v>106.8</v>
      </c>
      <c r="EN790">
        <v>113.9</v>
      </c>
      <c r="EO790">
        <v>116.1</v>
      </c>
      <c r="EP790">
        <v>116.3</v>
      </c>
      <c r="EQ790">
        <v>116.1</v>
      </c>
      <c r="ER790">
        <v>113.7</v>
      </c>
      <c r="EU790">
        <v>103.8</v>
      </c>
      <c r="EV790">
        <v>101.4</v>
      </c>
      <c r="EW790">
        <v>103.8</v>
      </c>
      <c r="EX790">
        <v>104</v>
      </c>
      <c r="EY790">
        <v>201.4</v>
      </c>
      <c r="EZ790">
        <v>207.7</v>
      </c>
      <c r="FA790">
        <v>222.9</v>
      </c>
      <c r="FB790">
        <v>193.7</v>
      </c>
      <c r="FC790">
        <v>192</v>
      </c>
      <c r="FD790">
        <v>107.2</v>
      </c>
      <c r="FE790">
        <v>109.5</v>
      </c>
      <c r="FF790">
        <v>263.8</v>
      </c>
      <c r="FG790">
        <v>221.8</v>
      </c>
      <c r="FH790">
        <v>246.3</v>
      </c>
      <c r="FI790">
        <v>323.89999999999998</v>
      </c>
      <c r="FJ790">
        <v>366.7</v>
      </c>
      <c r="FK790">
        <v>134.5</v>
      </c>
      <c r="FL790">
        <v>112.7</v>
      </c>
      <c r="FM790">
        <v>309.5</v>
      </c>
      <c r="FN790">
        <v>234.2</v>
      </c>
      <c r="FO790">
        <v>106.3</v>
      </c>
      <c r="FP790">
        <v>105</v>
      </c>
      <c r="FS790">
        <v>69.3</v>
      </c>
      <c r="FT790">
        <v>102.6</v>
      </c>
      <c r="FU790">
        <v>102.9</v>
      </c>
      <c r="FV790">
        <v>108.5</v>
      </c>
      <c r="FW790">
        <v>108.2</v>
      </c>
      <c r="FX790">
        <v>114.4</v>
      </c>
      <c r="FY790">
        <v>118.1</v>
      </c>
      <c r="FZ790">
        <v>112.1</v>
      </c>
      <c r="GA790">
        <v>88.5</v>
      </c>
      <c r="GB790">
        <v>68.900000000000006</v>
      </c>
      <c r="GC790">
        <v>106</v>
      </c>
      <c r="GD790">
        <v>105.2</v>
      </c>
      <c r="GE790">
        <v>105.9</v>
      </c>
      <c r="GF790">
        <v>98.7</v>
      </c>
      <c r="GG790">
        <v>123.5</v>
      </c>
      <c r="GH790">
        <v>100</v>
      </c>
      <c r="GI790">
        <v>103.1</v>
      </c>
      <c r="GJ790">
        <v>100.6</v>
      </c>
      <c r="GK790">
        <v>94.8</v>
      </c>
      <c r="GL790">
        <v>108.3</v>
      </c>
      <c r="GM790">
        <v>87.2</v>
      </c>
      <c r="GN790">
        <v>91.1</v>
      </c>
      <c r="GO790">
        <v>137.69999999999999</v>
      </c>
      <c r="GP790">
        <v>119.9</v>
      </c>
      <c r="GQ790">
        <v>113.5</v>
      </c>
      <c r="GR790">
        <v>115.2</v>
      </c>
      <c r="GS790">
        <v>112.9</v>
      </c>
      <c r="GT790">
        <v>115.3</v>
      </c>
      <c r="GU790">
        <v>117</v>
      </c>
      <c r="GV790">
        <v>109</v>
      </c>
      <c r="GW790">
        <v>110.4</v>
      </c>
    </row>
    <row r="791" spans="1:205" x14ac:dyDescent="0.25">
      <c r="A791" s="1">
        <v>41183</v>
      </c>
      <c r="B791">
        <v>108.3</v>
      </c>
      <c r="C791">
        <v>112.9</v>
      </c>
      <c r="D791">
        <v>117.7</v>
      </c>
      <c r="E791">
        <v>200.7</v>
      </c>
      <c r="F791">
        <v>166.3</v>
      </c>
      <c r="G791">
        <v>203.9</v>
      </c>
      <c r="H791">
        <v>118.7</v>
      </c>
      <c r="I791">
        <v>144.9</v>
      </c>
      <c r="J791">
        <v>130.6</v>
      </c>
      <c r="K791">
        <v>198.7</v>
      </c>
      <c r="L791">
        <v>149.4</v>
      </c>
      <c r="M791">
        <v>155.1</v>
      </c>
      <c r="N791">
        <v>107</v>
      </c>
      <c r="O791">
        <v>183.3</v>
      </c>
      <c r="P791">
        <v>198.2</v>
      </c>
      <c r="Q791">
        <v>240.7</v>
      </c>
      <c r="R791">
        <v>151.69999999999999</v>
      </c>
      <c r="S791">
        <v>163.19999999999999</v>
      </c>
      <c r="T791">
        <v>165.7</v>
      </c>
      <c r="U791">
        <v>162.30000000000001</v>
      </c>
      <c r="V791">
        <v>107.1</v>
      </c>
      <c r="W791">
        <v>108.7</v>
      </c>
      <c r="X791">
        <v>103.5</v>
      </c>
      <c r="Y791">
        <v>109</v>
      </c>
      <c r="Z791">
        <v>105.7</v>
      </c>
      <c r="AA791">
        <v>106.8</v>
      </c>
      <c r="AB791">
        <v>106.7</v>
      </c>
      <c r="AC791">
        <v>107.1</v>
      </c>
      <c r="AD791">
        <v>104</v>
      </c>
      <c r="AE791">
        <v>106.9</v>
      </c>
      <c r="AF791">
        <v>108.1</v>
      </c>
      <c r="AG791">
        <v>103.9</v>
      </c>
      <c r="AH791">
        <v>107.6</v>
      </c>
      <c r="AI791">
        <v>115.1</v>
      </c>
      <c r="AJ791">
        <v>117.3</v>
      </c>
      <c r="AK791">
        <v>117.4</v>
      </c>
      <c r="AL791">
        <v>117.3</v>
      </c>
      <c r="AM791">
        <v>117.4</v>
      </c>
      <c r="AN791">
        <v>114.2</v>
      </c>
      <c r="AO791">
        <v>113.7</v>
      </c>
      <c r="AP791">
        <v>113.9</v>
      </c>
      <c r="AQ791">
        <v>113.1</v>
      </c>
      <c r="AR791">
        <v>112.4</v>
      </c>
      <c r="AS791">
        <v>116.2</v>
      </c>
      <c r="AT791">
        <v>104.2</v>
      </c>
      <c r="AU791">
        <v>104.4</v>
      </c>
      <c r="AV791">
        <v>104.3</v>
      </c>
      <c r="AW791">
        <v>105.7</v>
      </c>
      <c r="AX791">
        <v>102.3</v>
      </c>
      <c r="AY791">
        <v>102.4</v>
      </c>
      <c r="AZ791">
        <v>98.1</v>
      </c>
      <c r="BA791">
        <v>102.7</v>
      </c>
      <c r="BB791">
        <v>105.8</v>
      </c>
      <c r="BC791">
        <v>105.6</v>
      </c>
      <c r="BD791">
        <v>106.2</v>
      </c>
      <c r="BE791">
        <v>106.3</v>
      </c>
      <c r="BF791">
        <v>106.5</v>
      </c>
      <c r="BG791">
        <v>105</v>
      </c>
      <c r="BH791">
        <v>104.9</v>
      </c>
      <c r="BI791">
        <v>106.3</v>
      </c>
      <c r="BJ791">
        <v>106.2</v>
      </c>
      <c r="BK791">
        <v>105.4</v>
      </c>
      <c r="BL791">
        <v>107.5</v>
      </c>
      <c r="BM791">
        <v>107.3</v>
      </c>
      <c r="BN791">
        <v>108.1</v>
      </c>
      <c r="BO791">
        <v>109.4</v>
      </c>
      <c r="BP791">
        <v>104.5</v>
      </c>
      <c r="BQ791">
        <v>105.8</v>
      </c>
      <c r="BR791">
        <v>108.4</v>
      </c>
      <c r="BW791">
        <v>106.6</v>
      </c>
      <c r="BX791">
        <v>104.3</v>
      </c>
      <c r="BY791">
        <v>105.1</v>
      </c>
      <c r="BZ791">
        <v>105.1</v>
      </c>
      <c r="CA791">
        <v>106.3</v>
      </c>
      <c r="CB791">
        <v>105.5</v>
      </c>
      <c r="CC791">
        <v>196.7</v>
      </c>
      <c r="CD791">
        <v>187.2</v>
      </c>
      <c r="CE791">
        <v>194.8</v>
      </c>
      <c r="CF791">
        <v>104.9</v>
      </c>
      <c r="CG791">
        <v>104.2</v>
      </c>
      <c r="CH791">
        <v>105.4</v>
      </c>
      <c r="CI791">
        <v>104.5</v>
      </c>
      <c r="CJ791">
        <v>104.1</v>
      </c>
      <c r="CK791">
        <v>104</v>
      </c>
      <c r="CL791">
        <v>107.7</v>
      </c>
      <c r="CM791">
        <v>109.1</v>
      </c>
      <c r="CN791">
        <v>191.8</v>
      </c>
      <c r="CO791">
        <v>106.6</v>
      </c>
      <c r="CP791">
        <v>107.8</v>
      </c>
      <c r="CQ791">
        <v>193.9</v>
      </c>
      <c r="CR791">
        <v>103.8</v>
      </c>
      <c r="CT791">
        <v>107.1</v>
      </c>
      <c r="CU791">
        <v>210.7</v>
      </c>
      <c r="CV791">
        <v>198.9</v>
      </c>
      <c r="CW791">
        <v>213</v>
      </c>
      <c r="CX791">
        <v>240.3</v>
      </c>
      <c r="CY791">
        <v>104.6</v>
      </c>
      <c r="CZ791">
        <v>106.9</v>
      </c>
      <c r="DA791">
        <v>106.7</v>
      </c>
      <c r="DF791">
        <v>202.1</v>
      </c>
      <c r="DG791">
        <v>188.1</v>
      </c>
      <c r="DH791">
        <v>118.4</v>
      </c>
      <c r="DI791">
        <v>200.7</v>
      </c>
      <c r="DJ791">
        <v>243</v>
      </c>
      <c r="DK791">
        <v>196.6</v>
      </c>
      <c r="DL791">
        <v>148</v>
      </c>
      <c r="DM791">
        <v>107.4</v>
      </c>
      <c r="DN791">
        <v>104.8</v>
      </c>
      <c r="DO791">
        <v>219.5</v>
      </c>
      <c r="DP791">
        <v>108.6</v>
      </c>
      <c r="DQ791">
        <v>109.1</v>
      </c>
      <c r="DR791">
        <v>218.8</v>
      </c>
      <c r="DS791">
        <v>217.1</v>
      </c>
      <c r="DT791">
        <v>220</v>
      </c>
      <c r="DU791">
        <v>206.3</v>
      </c>
      <c r="DV791">
        <v>191.2</v>
      </c>
      <c r="DW791">
        <v>183.1</v>
      </c>
      <c r="DX791">
        <v>190.9</v>
      </c>
      <c r="DY791">
        <v>254.6</v>
      </c>
      <c r="DZ791">
        <v>187.3</v>
      </c>
      <c r="EA791">
        <v>244.7</v>
      </c>
      <c r="EB791">
        <v>206.6</v>
      </c>
      <c r="EC791">
        <v>260.5</v>
      </c>
      <c r="ED791">
        <v>324.7</v>
      </c>
      <c r="EE791">
        <v>307.10000000000002</v>
      </c>
      <c r="EF791">
        <v>214</v>
      </c>
      <c r="EG791">
        <v>149.80000000000001</v>
      </c>
      <c r="EH791">
        <v>188.1</v>
      </c>
      <c r="EI791">
        <v>151.5</v>
      </c>
      <c r="EJ791">
        <v>106.3</v>
      </c>
      <c r="EK791">
        <v>109.9</v>
      </c>
      <c r="EN791">
        <v>114.5</v>
      </c>
      <c r="EO791">
        <v>117.2</v>
      </c>
      <c r="EP791">
        <v>117.4</v>
      </c>
      <c r="EQ791">
        <v>117.2</v>
      </c>
      <c r="ER791">
        <v>114.3</v>
      </c>
      <c r="EU791">
        <v>103.8</v>
      </c>
      <c r="EV791">
        <v>101.6</v>
      </c>
      <c r="EW791">
        <v>103.9</v>
      </c>
      <c r="EX791">
        <v>104</v>
      </c>
      <c r="EY791">
        <v>201.7</v>
      </c>
      <c r="EZ791">
        <v>208.7</v>
      </c>
      <c r="FA791">
        <v>223.7</v>
      </c>
      <c r="FB791">
        <v>194</v>
      </c>
      <c r="FC791">
        <v>192.2</v>
      </c>
      <c r="FD791">
        <v>109.4</v>
      </c>
      <c r="FE791">
        <v>110.2</v>
      </c>
      <c r="FF791">
        <v>259.3</v>
      </c>
      <c r="FG791">
        <v>219.1</v>
      </c>
      <c r="FH791">
        <v>246.3</v>
      </c>
      <c r="FI791">
        <v>312.2</v>
      </c>
      <c r="FJ791">
        <v>359.1</v>
      </c>
      <c r="FK791">
        <v>139</v>
      </c>
      <c r="FL791">
        <v>113.1</v>
      </c>
      <c r="FM791">
        <v>322</v>
      </c>
      <c r="FN791">
        <v>234.9</v>
      </c>
      <c r="FO791">
        <v>107.4</v>
      </c>
      <c r="FP791">
        <v>105.8</v>
      </c>
      <c r="FS791">
        <v>72.599999999999994</v>
      </c>
      <c r="FT791">
        <v>105.2</v>
      </c>
      <c r="FU791">
        <v>119.4</v>
      </c>
      <c r="FV791">
        <v>108</v>
      </c>
      <c r="FW791">
        <v>108.2</v>
      </c>
      <c r="FX791">
        <v>115</v>
      </c>
      <c r="FY791">
        <v>117.7</v>
      </c>
      <c r="FZ791">
        <v>116.5</v>
      </c>
      <c r="GA791">
        <v>88.3</v>
      </c>
      <c r="GB791">
        <v>76.599999999999994</v>
      </c>
      <c r="GC791">
        <v>105.9</v>
      </c>
      <c r="GD791">
        <v>105</v>
      </c>
      <c r="GE791">
        <v>106.1</v>
      </c>
      <c r="GF791">
        <v>97.3</v>
      </c>
      <c r="GG791">
        <v>113.4</v>
      </c>
      <c r="GH791">
        <v>100.8</v>
      </c>
      <c r="GI791">
        <v>102.3</v>
      </c>
      <c r="GJ791">
        <v>100.6</v>
      </c>
      <c r="GK791">
        <v>82.2</v>
      </c>
      <c r="GL791">
        <v>108.7</v>
      </c>
      <c r="GM791">
        <v>90.2</v>
      </c>
      <c r="GN791">
        <v>106.6</v>
      </c>
      <c r="GO791">
        <v>138</v>
      </c>
      <c r="GP791">
        <v>119.6</v>
      </c>
      <c r="GQ791">
        <v>114.6</v>
      </c>
      <c r="GR791">
        <v>116.7</v>
      </c>
      <c r="GS791">
        <v>113</v>
      </c>
      <c r="GT791">
        <v>117</v>
      </c>
      <c r="GU791">
        <v>117.9</v>
      </c>
      <c r="GV791">
        <v>110.1</v>
      </c>
      <c r="GW791">
        <v>113.8</v>
      </c>
    </row>
    <row r="792" spans="1:205" x14ac:dyDescent="0.25">
      <c r="A792" s="1">
        <v>41214</v>
      </c>
      <c r="B792">
        <v>108.4</v>
      </c>
      <c r="C792">
        <v>112.3</v>
      </c>
      <c r="D792">
        <v>118.5</v>
      </c>
      <c r="E792">
        <v>202.7</v>
      </c>
      <c r="F792">
        <v>174</v>
      </c>
      <c r="G792">
        <v>205.3</v>
      </c>
      <c r="H792">
        <v>120.1</v>
      </c>
      <c r="I792">
        <v>143</v>
      </c>
      <c r="J792">
        <v>126</v>
      </c>
      <c r="K792">
        <v>192.3</v>
      </c>
      <c r="L792">
        <v>141.6</v>
      </c>
      <c r="M792">
        <v>147.4</v>
      </c>
      <c r="N792">
        <v>107.2</v>
      </c>
      <c r="O792">
        <v>183.7</v>
      </c>
      <c r="P792">
        <v>198.7</v>
      </c>
      <c r="Q792">
        <v>241.2</v>
      </c>
      <c r="R792">
        <v>152</v>
      </c>
      <c r="S792">
        <v>163.4</v>
      </c>
      <c r="T792">
        <v>165.8</v>
      </c>
      <c r="U792">
        <v>162.5</v>
      </c>
      <c r="V792">
        <v>107.2</v>
      </c>
      <c r="W792">
        <v>108.8</v>
      </c>
      <c r="X792">
        <v>103.6</v>
      </c>
      <c r="Y792">
        <v>109.1</v>
      </c>
      <c r="Z792">
        <v>106.3</v>
      </c>
      <c r="AA792">
        <v>108.2</v>
      </c>
      <c r="AB792">
        <v>108.1</v>
      </c>
      <c r="AC792">
        <v>108.7</v>
      </c>
      <c r="AD792">
        <v>104.7</v>
      </c>
      <c r="AE792">
        <v>108</v>
      </c>
      <c r="AF792">
        <v>109.3</v>
      </c>
      <c r="AG792">
        <v>104.9</v>
      </c>
      <c r="AH792">
        <v>108.1</v>
      </c>
      <c r="AI792">
        <v>114.9</v>
      </c>
      <c r="AJ792">
        <v>116.7</v>
      </c>
      <c r="AK792">
        <v>116.7</v>
      </c>
      <c r="AL792">
        <v>116.7</v>
      </c>
      <c r="AM792">
        <v>116.8</v>
      </c>
      <c r="AN792">
        <v>114.2</v>
      </c>
      <c r="AO792">
        <v>113.7</v>
      </c>
      <c r="AP792">
        <v>113.8</v>
      </c>
      <c r="AQ792">
        <v>113.1</v>
      </c>
      <c r="AR792">
        <v>112.5</v>
      </c>
      <c r="AS792">
        <v>116.4</v>
      </c>
      <c r="AT792">
        <v>104.4</v>
      </c>
      <c r="AU792">
        <v>104.6</v>
      </c>
      <c r="AV792">
        <v>104.6</v>
      </c>
      <c r="AW792">
        <v>105.2</v>
      </c>
      <c r="AX792">
        <v>102.4</v>
      </c>
      <c r="AY792">
        <v>102.6</v>
      </c>
      <c r="AZ792">
        <v>96.5</v>
      </c>
      <c r="BA792">
        <v>103.4</v>
      </c>
      <c r="BB792">
        <v>105.8</v>
      </c>
      <c r="BC792">
        <v>105.5</v>
      </c>
      <c r="BD792">
        <v>106.2</v>
      </c>
      <c r="BE792">
        <v>106.5</v>
      </c>
      <c r="BF792">
        <v>106.7</v>
      </c>
      <c r="BG792">
        <v>105.4</v>
      </c>
      <c r="BH792">
        <v>105.4</v>
      </c>
      <c r="BI792">
        <v>106.4</v>
      </c>
      <c r="BJ792">
        <v>106.3</v>
      </c>
      <c r="BK792">
        <v>105.9</v>
      </c>
      <c r="BL792">
        <v>107.3</v>
      </c>
      <c r="BM792">
        <v>107.1</v>
      </c>
      <c r="BN792">
        <v>108.3</v>
      </c>
      <c r="BO792">
        <v>108.6</v>
      </c>
      <c r="BP792">
        <v>104.7</v>
      </c>
      <c r="BQ792">
        <v>107</v>
      </c>
      <c r="BR792">
        <v>108.5</v>
      </c>
      <c r="BW792">
        <v>106.9</v>
      </c>
      <c r="BX792">
        <v>104.8</v>
      </c>
      <c r="BY792">
        <v>105.6</v>
      </c>
      <c r="BZ792">
        <v>105.3</v>
      </c>
      <c r="CA792">
        <v>106.5</v>
      </c>
      <c r="CB792">
        <v>106.1</v>
      </c>
      <c r="CC792">
        <v>195.7</v>
      </c>
      <c r="CD792">
        <v>187.9</v>
      </c>
      <c r="CE792">
        <v>193.3</v>
      </c>
      <c r="CF792">
        <v>105.5</v>
      </c>
      <c r="CG792">
        <v>104.3</v>
      </c>
      <c r="CH792">
        <v>106.6</v>
      </c>
      <c r="CI792">
        <v>104.6</v>
      </c>
      <c r="CJ792">
        <v>104.2</v>
      </c>
      <c r="CK792">
        <v>104.1</v>
      </c>
      <c r="CL792">
        <v>108.1</v>
      </c>
      <c r="CM792">
        <v>109</v>
      </c>
      <c r="CN792">
        <v>191</v>
      </c>
      <c r="CO792">
        <v>107.2</v>
      </c>
      <c r="CP792">
        <v>107.3</v>
      </c>
      <c r="CQ792">
        <v>191.4</v>
      </c>
      <c r="CR792">
        <v>104.1</v>
      </c>
      <c r="CT792">
        <v>107.4</v>
      </c>
      <c r="CU792">
        <v>209.2</v>
      </c>
      <c r="CV792">
        <v>199.9</v>
      </c>
      <c r="CW792">
        <v>210.4</v>
      </c>
      <c r="CX792">
        <v>236.2</v>
      </c>
      <c r="CY792">
        <v>105.2</v>
      </c>
      <c r="CZ792">
        <v>106.8</v>
      </c>
      <c r="DA792">
        <v>106.6</v>
      </c>
      <c r="DF792">
        <v>200.6</v>
      </c>
      <c r="DG792">
        <v>187.4</v>
      </c>
      <c r="DH792">
        <v>117.7</v>
      </c>
      <c r="DI792">
        <v>202.8</v>
      </c>
      <c r="DJ792">
        <v>240.8</v>
      </c>
      <c r="DK792">
        <v>195.3</v>
      </c>
      <c r="DL792">
        <v>148.1</v>
      </c>
      <c r="DM792">
        <v>107.1</v>
      </c>
      <c r="DN792">
        <v>104.9</v>
      </c>
      <c r="DO792">
        <v>220.1</v>
      </c>
      <c r="DP792">
        <v>108.9</v>
      </c>
      <c r="DQ792">
        <v>109.3</v>
      </c>
      <c r="DR792">
        <v>212.5</v>
      </c>
      <c r="DS792">
        <v>212.1</v>
      </c>
      <c r="DT792">
        <v>213.2</v>
      </c>
      <c r="DU792">
        <v>209.4</v>
      </c>
      <c r="DV792">
        <v>191.1</v>
      </c>
      <c r="DW792">
        <v>183.4</v>
      </c>
      <c r="DX792">
        <v>190.7</v>
      </c>
      <c r="DY792">
        <v>245.8</v>
      </c>
      <c r="DZ792">
        <v>187.8</v>
      </c>
      <c r="EA792">
        <v>246.5</v>
      </c>
      <c r="EB792">
        <v>208.3</v>
      </c>
      <c r="EC792">
        <v>262.3</v>
      </c>
      <c r="ED792">
        <v>320.2</v>
      </c>
      <c r="EE792">
        <v>302.7</v>
      </c>
      <c r="EF792">
        <v>214</v>
      </c>
      <c r="EG792">
        <v>161.80000000000001</v>
      </c>
      <c r="EH792">
        <v>195.7</v>
      </c>
      <c r="EI792">
        <v>163.9</v>
      </c>
      <c r="EJ792">
        <v>106.9</v>
      </c>
      <c r="EK792">
        <v>110.8</v>
      </c>
      <c r="EN792">
        <v>114.6</v>
      </c>
      <c r="EO792">
        <v>116.6</v>
      </c>
      <c r="EP792">
        <v>116.8</v>
      </c>
      <c r="EQ792">
        <v>116.6</v>
      </c>
      <c r="ER792">
        <v>114.5</v>
      </c>
      <c r="EU792">
        <v>104.3</v>
      </c>
      <c r="EV792">
        <v>101.7</v>
      </c>
      <c r="EW792">
        <v>104.4</v>
      </c>
      <c r="EX792">
        <v>104.1</v>
      </c>
      <c r="EY792">
        <v>200.1</v>
      </c>
      <c r="EZ792">
        <v>208.4</v>
      </c>
      <c r="FA792">
        <v>216.8</v>
      </c>
      <c r="FB792">
        <v>193.9</v>
      </c>
      <c r="FC792">
        <v>192.1</v>
      </c>
      <c r="FD792">
        <v>110</v>
      </c>
      <c r="FE792">
        <v>109.8</v>
      </c>
      <c r="FF792">
        <v>261.60000000000002</v>
      </c>
      <c r="FG792">
        <v>220.2</v>
      </c>
      <c r="FH792">
        <v>248.9</v>
      </c>
      <c r="FI792">
        <v>307.7</v>
      </c>
      <c r="FJ792">
        <v>364.3</v>
      </c>
      <c r="FK792">
        <v>139.5</v>
      </c>
      <c r="FL792">
        <v>113.5</v>
      </c>
      <c r="FM792">
        <v>318</v>
      </c>
      <c r="FN792">
        <v>236.7</v>
      </c>
      <c r="FO792">
        <v>108.2</v>
      </c>
      <c r="FP792">
        <v>105.5</v>
      </c>
      <c r="FS792">
        <v>76.099999999999994</v>
      </c>
      <c r="FT792">
        <v>104.8</v>
      </c>
      <c r="FU792">
        <v>125.9</v>
      </c>
      <c r="FV792">
        <v>108.1</v>
      </c>
      <c r="FW792">
        <v>109.2</v>
      </c>
      <c r="FX792">
        <v>112.5</v>
      </c>
      <c r="FY792">
        <v>121</v>
      </c>
      <c r="FZ792">
        <v>113.9</v>
      </c>
      <c r="GA792">
        <v>89.6</v>
      </c>
      <c r="GB792">
        <v>71.3</v>
      </c>
      <c r="GC792">
        <v>104.7</v>
      </c>
      <c r="GD792">
        <v>103.3</v>
      </c>
      <c r="GE792">
        <v>106.2</v>
      </c>
      <c r="GF792">
        <v>99</v>
      </c>
      <c r="GG792">
        <v>109.2</v>
      </c>
      <c r="GH792">
        <v>100.9</v>
      </c>
      <c r="GI792">
        <v>103</v>
      </c>
      <c r="GJ792">
        <v>103.2</v>
      </c>
      <c r="GK792">
        <v>83.2</v>
      </c>
      <c r="GL792">
        <v>107.8</v>
      </c>
      <c r="GM792">
        <v>90.7</v>
      </c>
      <c r="GN792">
        <v>125.2</v>
      </c>
      <c r="GO792">
        <v>133.1</v>
      </c>
      <c r="GP792">
        <v>119.6</v>
      </c>
      <c r="GQ792">
        <v>114.3</v>
      </c>
      <c r="GR792">
        <v>117.4</v>
      </c>
      <c r="GS792">
        <v>112.9</v>
      </c>
      <c r="GT792">
        <v>117.2</v>
      </c>
      <c r="GU792">
        <v>118.2</v>
      </c>
      <c r="GV792">
        <v>110.8</v>
      </c>
      <c r="GW792">
        <v>112.9</v>
      </c>
    </row>
    <row r="793" spans="1:205" x14ac:dyDescent="0.25">
      <c r="A793" s="1">
        <v>41244</v>
      </c>
      <c r="B793">
        <v>108.4</v>
      </c>
      <c r="C793">
        <v>112.1</v>
      </c>
      <c r="D793">
        <v>118</v>
      </c>
      <c r="E793">
        <v>201.7</v>
      </c>
      <c r="F793">
        <v>166.7</v>
      </c>
      <c r="G793">
        <v>204.9</v>
      </c>
      <c r="H793">
        <v>119.7</v>
      </c>
      <c r="I793">
        <v>143.30000000000001</v>
      </c>
      <c r="J793">
        <v>125.1</v>
      </c>
      <c r="K793">
        <v>190.9</v>
      </c>
      <c r="L793">
        <v>141</v>
      </c>
      <c r="M793">
        <v>146.4</v>
      </c>
      <c r="N793">
        <v>107.3</v>
      </c>
      <c r="O793">
        <v>183.7</v>
      </c>
      <c r="P793">
        <v>198.9</v>
      </c>
      <c r="Q793">
        <v>241.8</v>
      </c>
      <c r="R793">
        <v>152</v>
      </c>
      <c r="S793">
        <v>163.30000000000001</v>
      </c>
      <c r="T793">
        <v>165.7</v>
      </c>
      <c r="U793">
        <v>162.4</v>
      </c>
      <c r="V793">
        <v>107.2</v>
      </c>
      <c r="W793">
        <v>108.9</v>
      </c>
      <c r="X793">
        <v>103.7</v>
      </c>
      <c r="Y793">
        <v>109.4</v>
      </c>
      <c r="Z793">
        <v>106.4</v>
      </c>
      <c r="AA793">
        <v>108.3</v>
      </c>
      <c r="AB793">
        <v>108.3</v>
      </c>
      <c r="AC793">
        <v>108.7</v>
      </c>
      <c r="AD793">
        <v>105.3</v>
      </c>
      <c r="AE793">
        <v>108.3</v>
      </c>
      <c r="AF793">
        <v>109.2</v>
      </c>
      <c r="AG793">
        <v>105.9</v>
      </c>
      <c r="AH793">
        <v>108.5</v>
      </c>
      <c r="AI793">
        <v>114.9</v>
      </c>
      <c r="AJ793">
        <v>116.2</v>
      </c>
      <c r="AK793">
        <v>116.2</v>
      </c>
      <c r="AL793">
        <v>116.2</v>
      </c>
      <c r="AM793">
        <v>116.2</v>
      </c>
      <c r="AN793">
        <v>114.4</v>
      </c>
      <c r="AO793">
        <v>113.8</v>
      </c>
      <c r="AP793">
        <v>114</v>
      </c>
      <c r="AQ793">
        <v>113.2</v>
      </c>
      <c r="AR793">
        <v>112.6</v>
      </c>
      <c r="AS793">
        <v>116.7</v>
      </c>
      <c r="AT793">
        <v>104.5</v>
      </c>
      <c r="AU793">
        <v>104.7</v>
      </c>
      <c r="AV793">
        <v>104.7</v>
      </c>
      <c r="AW793">
        <v>105.2</v>
      </c>
      <c r="AX793">
        <v>102.3</v>
      </c>
      <c r="AY793">
        <v>102.5</v>
      </c>
      <c r="AZ793">
        <v>96.3</v>
      </c>
      <c r="BA793">
        <v>102.8</v>
      </c>
      <c r="BB793">
        <v>105.8</v>
      </c>
      <c r="BC793">
        <v>105.6</v>
      </c>
      <c r="BD793">
        <v>106.1</v>
      </c>
      <c r="BE793">
        <v>106.5</v>
      </c>
      <c r="BF793">
        <v>106.7</v>
      </c>
      <c r="BG793">
        <v>105.5</v>
      </c>
      <c r="BH793">
        <v>105.5</v>
      </c>
      <c r="BI793">
        <v>106.4</v>
      </c>
      <c r="BJ793">
        <v>106.3</v>
      </c>
      <c r="BK793">
        <v>106</v>
      </c>
      <c r="BL793">
        <v>107.3</v>
      </c>
      <c r="BM793">
        <v>107.1</v>
      </c>
      <c r="BN793">
        <v>108.4</v>
      </c>
      <c r="BO793">
        <v>108.5</v>
      </c>
      <c r="BP793">
        <v>104.7</v>
      </c>
      <c r="BQ793">
        <v>107.1</v>
      </c>
      <c r="BR793">
        <v>108.5</v>
      </c>
      <c r="BW793">
        <v>106.9</v>
      </c>
      <c r="BX793">
        <v>104.9</v>
      </c>
      <c r="BY793">
        <v>105.7</v>
      </c>
      <c r="BZ793">
        <v>105.3</v>
      </c>
      <c r="CA793">
        <v>106.6</v>
      </c>
      <c r="CB793">
        <v>106.1</v>
      </c>
      <c r="CC793">
        <v>195.3</v>
      </c>
      <c r="CD793">
        <v>187.8</v>
      </c>
      <c r="CE793">
        <v>192.9</v>
      </c>
      <c r="CF793">
        <v>105.6</v>
      </c>
      <c r="CG793">
        <v>104.6</v>
      </c>
      <c r="CH793">
        <v>106.7</v>
      </c>
      <c r="CI793">
        <v>104.7</v>
      </c>
      <c r="CJ793">
        <v>104.3</v>
      </c>
      <c r="CK793">
        <v>104.2</v>
      </c>
      <c r="CL793">
        <v>108</v>
      </c>
      <c r="CM793">
        <v>109.1</v>
      </c>
      <c r="CN793">
        <v>191.4</v>
      </c>
      <c r="CO793">
        <v>107.1</v>
      </c>
      <c r="CP793">
        <v>107.3</v>
      </c>
      <c r="CQ793">
        <v>191.2</v>
      </c>
      <c r="CR793">
        <v>104.1</v>
      </c>
      <c r="CT793">
        <v>107.4</v>
      </c>
      <c r="CU793">
        <v>208.6</v>
      </c>
      <c r="CV793">
        <v>199.7</v>
      </c>
      <c r="CW793">
        <v>209.9</v>
      </c>
      <c r="CX793">
        <v>235.5</v>
      </c>
      <c r="CY793">
        <v>105.3</v>
      </c>
      <c r="CZ793">
        <v>106.7</v>
      </c>
      <c r="DA793">
        <v>106.6</v>
      </c>
      <c r="DF793">
        <v>200.7</v>
      </c>
      <c r="DG793">
        <v>187.6</v>
      </c>
      <c r="DH793">
        <v>117.9</v>
      </c>
      <c r="DI793">
        <v>201.3</v>
      </c>
      <c r="DJ793">
        <v>241.1</v>
      </c>
      <c r="DK793">
        <v>196.6</v>
      </c>
      <c r="DL793">
        <v>148.19999999999999</v>
      </c>
      <c r="DM793">
        <v>107.3</v>
      </c>
      <c r="DN793">
        <v>104.9</v>
      </c>
      <c r="DO793">
        <v>220.6</v>
      </c>
      <c r="DP793">
        <v>109.3</v>
      </c>
      <c r="DQ793">
        <v>109.4</v>
      </c>
      <c r="DR793">
        <v>212.4</v>
      </c>
      <c r="DS793">
        <v>212.1</v>
      </c>
      <c r="DT793">
        <v>213</v>
      </c>
      <c r="DU793">
        <v>210</v>
      </c>
      <c r="DV793">
        <v>191.1</v>
      </c>
      <c r="DW793">
        <v>183.5</v>
      </c>
      <c r="DX793">
        <v>190.7</v>
      </c>
      <c r="DY793">
        <v>245.4</v>
      </c>
      <c r="DZ793">
        <v>187.8</v>
      </c>
      <c r="EA793">
        <v>248.3</v>
      </c>
      <c r="EB793">
        <v>209.5</v>
      </c>
      <c r="EC793">
        <v>264.5</v>
      </c>
      <c r="ED793">
        <v>319.7</v>
      </c>
      <c r="EE793">
        <v>302.2</v>
      </c>
      <c r="EF793">
        <v>214.2</v>
      </c>
      <c r="EG793">
        <v>168.5</v>
      </c>
      <c r="EH793">
        <v>200.9</v>
      </c>
      <c r="EI793">
        <v>170.8</v>
      </c>
      <c r="EJ793">
        <v>106.6</v>
      </c>
      <c r="EK793">
        <v>111.1</v>
      </c>
      <c r="EL793">
        <v>91.5</v>
      </c>
      <c r="EM793">
        <v>89.9</v>
      </c>
      <c r="EN793">
        <v>114.7</v>
      </c>
      <c r="EO793">
        <v>116.1</v>
      </c>
      <c r="EP793">
        <v>116.2</v>
      </c>
      <c r="EQ793">
        <v>116.1</v>
      </c>
      <c r="ER793">
        <v>114.7</v>
      </c>
      <c r="ES793">
        <v>100</v>
      </c>
      <c r="ET793">
        <v>78.7</v>
      </c>
      <c r="EU793">
        <v>103.9</v>
      </c>
      <c r="EV793">
        <v>101.9</v>
      </c>
      <c r="EW793">
        <v>103.9</v>
      </c>
      <c r="EX793">
        <v>104</v>
      </c>
      <c r="EY793">
        <v>200.3</v>
      </c>
      <c r="EZ793">
        <v>207.5</v>
      </c>
      <c r="FA793">
        <v>216.5</v>
      </c>
      <c r="FB793">
        <v>194.2</v>
      </c>
      <c r="FC793">
        <v>192.6</v>
      </c>
      <c r="FD793">
        <v>110.2</v>
      </c>
      <c r="FE793">
        <v>109.9</v>
      </c>
      <c r="FF793">
        <v>264.2</v>
      </c>
      <c r="FG793">
        <v>222.1</v>
      </c>
      <c r="FH793">
        <v>250.8</v>
      </c>
      <c r="FI793">
        <v>306.89999999999998</v>
      </c>
      <c r="FJ793">
        <v>368.4</v>
      </c>
      <c r="FK793">
        <v>140.9</v>
      </c>
      <c r="FL793">
        <v>114.8</v>
      </c>
      <c r="FM793">
        <v>315.39999999999998</v>
      </c>
      <c r="FN793">
        <v>238.4</v>
      </c>
      <c r="FO793">
        <v>108</v>
      </c>
      <c r="FP793">
        <v>105.9</v>
      </c>
      <c r="FS793">
        <v>78.2</v>
      </c>
      <c r="FT793">
        <v>104.4</v>
      </c>
      <c r="FU793">
        <v>125.7</v>
      </c>
      <c r="FV793">
        <v>107.5</v>
      </c>
      <c r="FW793">
        <v>105.4</v>
      </c>
      <c r="FX793">
        <v>111.9</v>
      </c>
      <c r="FY793">
        <v>119.3</v>
      </c>
      <c r="FZ793">
        <v>111.5</v>
      </c>
      <c r="GA793">
        <v>93.4</v>
      </c>
      <c r="GB793">
        <v>66.900000000000006</v>
      </c>
      <c r="GC793">
        <v>102.5</v>
      </c>
      <c r="GD793">
        <v>100</v>
      </c>
      <c r="GE793">
        <v>106.2</v>
      </c>
      <c r="GF793">
        <v>102.1</v>
      </c>
      <c r="GG793">
        <v>110.4</v>
      </c>
      <c r="GH793">
        <v>100</v>
      </c>
      <c r="GI793">
        <v>102.9</v>
      </c>
      <c r="GJ793">
        <v>101.9</v>
      </c>
      <c r="GK793">
        <v>84</v>
      </c>
      <c r="GL793">
        <v>109.2</v>
      </c>
      <c r="GM793">
        <v>88.5</v>
      </c>
      <c r="GN793">
        <v>136.30000000000001</v>
      </c>
      <c r="GO793">
        <v>134.80000000000001</v>
      </c>
      <c r="GP793">
        <v>120.9</v>
      </c>
      <c r="GQ793">
        <v>114.3</v>
      </c>
      <c r="GR793">
        <v>117.3</v>
      </c>
      <c r="GS793">
        <v>113</v>
      </c>
      <c r="GT793">
        <v>116.9</v>
      </c>
      <c r="GU793">
        <v>118</v>
      </c>
      <c r="GV793">
        <v>110.8</v>
      </c>
      <c r="GW793">
        <v>112.4</v>
      </c>
    </row>
    <row r="794" spans="1:205" x14ac:dyDescent="0.25">
      <c r="A794" s="1">
        <v>41275</v>
      </c>
      <c r="B794">
        <v>108.7</v>
      </c>
      <c r="C794">
        <v>112.7</v>
      </c>
      <c r="D794">
        <v>119.2</v>
      </c>
      <c r="E794">
        <v>204.3</v>
      </c>
      <c r="F794">
        <v>195.3</v>
      </c>
      <c r="G794">
        <v>205.2</v>
      </c>
      <c r="H794">
        <v>120.2</v>
      </c>
      <c r="I794">
        <v>142.30000000000001</v>
      </c>
      <c r="J794">
        <v>126.7</v>
      </c>
      <c r="K794">
        <v>193.2</v>
      </c>
      <c r="L794">
        <v>142.69999999999999</v>
      </c>
      <c r="M794">
        <v>150.30000000000001</v>
      </c>
      <c r="N794">
        <v>107.4</v>
      </c>
      <c r="O794">
        <v>183.9</v>
      </c>
      <c r="P794">
        <v>199.2</v>
      </c>
      <c r="Q794">
        <v>242.8</v>
      </c>
      <c r="R794">
        <v>151.69999999999999</v>
      </c>
      <c r="S794">
        <v>163.4</v>
      </c>
      <c r="T794">
        <v>165.8</v>
      </c>
      <c r="U794">
        <v>162.5</v>
      </c>
      <c r="V794">
        <v>107.5</v>
      </c>
      <c r="W794">
        <v>109.1</v>
      </c>
      <c r="X794">
        <v>103.9</v>
      </c>
      <c r="Y794">
        <v>109.7</v>
      </c>
      <c r="Z794">
        <v>106.4</v>
      </c>
      <c r="AA794">
        <v>107.9</v>
      </c>
      <c r="AB794">
        <v>107.8</v>
      </c>
      <c r="AC794">
        <v>108</v>
      </c>
      <c r="AD794">
        <v>106.6</v>
      </c>
      <c r="AE794">
        <v>107.7</v>
      </c>
      <c r="AF794">
        <v>107.9</v>
      </c>
      <c r="AG794">
        <v>107.3</v>
      </c>
      <c r="AH794">
        <v>108.9</v>
      </c>
      <c r="AI794">
        <v>114.9</v>
      </c>
      <c r="AJ794">
        <v>116.9</v>
      </c>
      <c r="AK794">
        <v>116.9</v>
      </c>
      <c r="AL794">
        <v>116.8</v>
      </c>
      <c r="AM794">
        <v>116.9</v>
      </c>
      <c r="AN794">
        <v>114.1</v>
      </c>
      <c r="AO794">
        <v>113.5</v>
      </c>
      <c r="AP794">
        <v>113.7</v>
      </c>
      <c r="AQ794">
        <v>112.9</v>
      </c>
      <c r="AR794">
        <v>112.5</v>
      </c>
      <c r="AS794">
        <v>116.5</v>
      </c>
      <c r="AT794">
        <v>104.7</v>
      </c>
      <c r="AU794">
        <v>105</v>
      </c>
      <c r="AV794">
        <v>105</v>
      </c>
      <c r="AW794">
        <v>105.7</v>
      </c>
      <c r="AX794">
        <v>102.5</v>
      </c>
      <c r="AY794">
        <v>102.7</v>
      </c>
      <c r="AZ794">
        <v>97</v>
      </c>
      <c r="BA794">
        <v>103.5</v>
      </c>
      <c r="BB794">
        <v>106.4</v>
      </c>
      <c r="BC794">
        <v>106.2</v>
      </c>
      <c r="BD794">
        <v>106.7</v>
      </c>
      <c r="BE794">
        <v>106.7</v>
      </c>
      <c r="BF794">
        <v>106.9</v>
      </c>
      <c r="BG794">
        <v>105.6</v>
      </c>
      <c r="BH794">
        <v>105.6</v>
      </c>
      <c r="BI794">
        <v>106.6</v>
      </c>
      <c r="BJ794">
        <v>106.5</v>
      </c>
      <c r="BK794">
        <v>106.1</v>
      </c>
      <c r="BL794">
        <v>107.7</v>
      </c>
      <c r="BM794">
        <v>107.5</v>
      </c>
      <c r="BN794">
        <v>108.7</v>
      </c>
      <c r="BO794">
        <v>109</v>
      </c>
      <c r="BP794">
        <v>105</v>
      </c>
      <c r="BQ794">
        <v>106.8</v>
      </c>
      <c r="BR794">
        <v>108.7</v>
      </c>
      <c r="BW794">
        <v>107.1</v>
      </c>
      <c r="BX794">
        <v>105</v>
      </c>
      <c r="BY794">
        <v>105.8</v>
      </c>
      <c r="BZ794">
        <v>105.5</v>
      </c>
      <c r="CA794">
        <v>106.7</v>
      </c>
      <c r="CB794">
        <v>106.3</v>
      </c>
      <c r="CC794">
        <v>196.4</v>
      </c>
      <c r="CD794">
        <v>188.5</v>
      </c>
      <c r="CE794">
        <v>193.7</v>
      </c>
      <c r="CF794">
        <v>105.6</v>
      </c>
      <c r="CG794">
        <v>105.4</v>
      </c>
      <c r="CH794">
        <v>106.4</v>
      </c>
      <c r="CI794">
        <v>105</v>
      </c>
      <c r="CJ794">
        <v>104.6</v>
      </c>
      <c r="CK794">
        <v>104.7</v>
      </c>
      <c r="CL794">
        <v>108.1</v>
      </c>
      <c r="CM794">
        <v>109.5</v>
      </c>
      <c r="CN794">
        <v>192</v>
      </c>
      <c r="CO794">
        <v>107.5</v>
      </c>
      <c r="CP794">
        <v>107.7</v>
      </c>
      <c r="CQ794">
        <v>192.7</v>
      </c>
      <c r="CR794">
        <v>104.1</v>
      </c>
      <c r="CT794">
        <v>107.6</v>
      </c>
      <c r="CU794">
        <v>210.2</v>
      </c>
      <c r="CV794">
        <v>200.8</v>
      </c>
      <c r="CW794">
        <v>211.1</v>
      </c>
      <c r="CX794">
        <v>237.4</v>
      </c>
      <c r="CY794">
        <v>105.2</v>
      </c>
      <c r="CZ794">
        <v>107.2</v>
      </c>
      <c r="DA794">
        <v>107</v>
      </c>
      <c r="DF794">
        <v>201.6</v>
      </c>
      <c r="DG794">
        <v>189</v>
      </c>
      <c r="DH794">
        <v>119.2</v>
      </c>
      <c r="DI794">
        <v>200.6</v>
      </c>
      <c r="DJ794">
        <v>245.4</v>
      </c>
      <c r="DK794">
        <v>197.4</v>
      </c>
      <c r="DL794">
        <v>148.4</v>
      </c>
      <c r="DM794">
        <v>107.1</v>
      </c>
      <c r="DN794">
        <v>105.1</v>
      </c>
      <c r="DO794">
        <v>221.4</v>
      </c>
      <c r="DP794">
        <v>109.9</v>
      </c>
      <c r="DQ794">
        <v>109.6</v>
      </c>
      <c r="DR794">
        <v>213</v>
      </c>
      <c r="DS794">
        <v>205.4</v>
      </c>
      <c r="DT794">
        <v>216.2</v>
      </c>
      <c r="DU794">
        <v>210.3</v>
      </c>
      <c r="DV794">
        <v>191.1</v>
      </c>
      <c r="DW794">
        <v>183.8</v>
      </c>
      <c r="DX794">
        <v>190.7</v>
      </c>
      <c r="DY794">
        <v>237.8</v>
      </c>
      <c r="DZ794">
        <v>188.5</v>
      </c>
      <c r="EA794">
        <v>248.4</v>
      </c>
      <c r="EB794">
        <v>207.6</v>
      </c>
      <c r="EC794">
        <v>266.3</v>
      </c>
      <c r="ED794">
        <v>327.8</v>
      </c>
      <c r="EE794">
        <v>310.10000000000002</v>
      </c>
      <c r="EF794">
        <v>214.5</v>
      </c>
      <c r="EG794">
        <v>159.80000000000001</v>
      </c>
      <c r="EH794">
        <v>191.9</v>
      </c>
      <c r="EI794">
        <v>162</v>
      </c>
      <c r="EJ794">
        <v>106.7</v>
      </c>
      <c r="EK794">
        <v>110</v>
      </c>
      <c r="EL794">
        <v>98.5</v>
      </c>
      <c r="EM794">
        <v>99.8</v>
      </c>
      <c r="EN794">
        <v>114.8</v>
      </c>
      <c r="EO794">
        <v>116.8</v>
      </c>
      <c r="EP794">
        <v>116.9</v>
      </c>
      <c r="EQ794">
        <v>116.8</v>
      </c>
      <c r="ER794">
        <v>114.7</v>
      </c>
      <c r="ES794">
        <v>99.8</v>
      </c>
      <c r="ET794">
        <v>101.1</v>
      </c>
      <c r="EU794">
        <v>104.2</v>
      </c>
      <c r="EV794">
        <v>101.6</v>
      </c>
      <c r="EW794">
        <v>104.3</v>
      </c>
      <c r="EX794">
        <v>104.8</v>
      </c>
      <c r="EY794">
        <v>201.4</v>
      </c>
      <c r="EZ794">
        <v>205.7</v>
      </c>
      <c r="FA794">
        <v>217.2</v>
      </c>
      <c r="FB794">
        <v>195.1</v>
      </c>
      <c r="FC794">
        <v>193.7</v>
      </c>
      <c r="FD794">
        <v>109.6</v>
      </c>
      <c r="FE794">
        <v>110.1</v>
      </c>
      <c r="FF794">
        <v>266</v>
      </c>
      <c r="FG794">
        <v>225.3</v>
      </c>
      <c r="FH794">
        <v>248.4</v>
      </c>
      <c r="FI794">
        <v>315.10000000000002</v>
      </c>
      <c r="FJ794">
        <v>364.7</v>
      </c>
      <c r="FK794">
        <v>144.30000000000001</v>
      </c>
      <c r="FL794">
        <v>115.4</v>
      </c>
      <c r="FM794">
        <v>319.5</v>
      </c>
      <c r="FN794">
        <v>251</v>
      </c>
      <c r="FO794">
        <v>107.2</v>
      </c>
      <c r="FP794">
        <v>105.7</v>
      </c>
      <c r="FS794">
        <v>70.2</v>
      </c>
      <c r="FT794">
        <v>104.5</v>
      </c>
      <c r="FU794">
        <v>105.7</v>
      </c>
      <c r="FV794">
        <v>114.9</v>
      </c>
      <c r="FW794">
        <v>106.3</v>
      </c>
      <c r="FX794">
        <v>112.5</v>
      </c>
      <c r="FY794">
        <v>120.9</v>
      </c>
      <c r="FZ794">
        <v>100.4</v>
      </c>
      <c r="GA794">
        <v>94.2</v>
      </c>
      <c r="GB794">
        <v>71.099999999999994</v>
      </c>
      <c r="GC794">
        <v>101.7</v>
      </c>
      <c r="GD794">
        <v>99</v>
      </c>
      <c r="GE794">
        <v>106.1</v>
      </c>
      <c r="GF794">
        <v>95.4</v>
      </c>
      <c r="GG794">
        <v>109.5</v>
      </c>
      <c r="GH794">
        <v>99.6</v>
      </c>
      <c r="GI794">
        <v>102.7</v>
      </c>
      <c r="GJ794">
        <v>101</v>
      </c>
      <c r="GK794">
        <v>88.8</v>
      </c>
      <c r="GL794">
        <v>111.7</v>
      </c>
      <c r="GM794">
        <v>89</v>
      </c>
      <c r="GN794">
        <v>112.9</v>
      </c>
      <c r="GO794">
        <v>136.30000000000001</v>
      </c>
      <c r="GP794">
        <v>121</v>
      </c>
      <c r="GQ794">
        <v>114.9</v>
      </c>
      <c r="GR794">
        <v>118.5</v>
      </c>
      <c r="GS794">
        <v>112.6</v>
      </c>
      <c r="GT794">
        <v>114.8</v>
      </c>
      <c r="GU794">
        <v>121.3</v>
      </c>
      <c r="GV794">
        <v>110.9</v>
      </c>
      <c r="GW794">
        <v>114.6</v>
      </c>
    </row>
    <row r="795" spans="1:205" x14ac:dyDescent="0.25">
      <c r="A795" s="1">
        <v>41306</v>
      </c>
      <c r="B795">
        <v>108.9</v>
      </c>
      <c r="C795">
        <v>113.4</v>
      </c>
      <c r="D795">
        <v>118</v>
      </c>
      <c r="E795">
        <v>202.6</v>
      </c>
      <c r="F795">
        <v>175.6</v>
      </c>
      <c r="G795">
        <v>205.1</v>
      </c>
      <c r="H795">
        <v>119.3</v>
      </c>
      <c r="I795">
        <v>140</v>
      </c>
      <c r="J795">
        <v>130.69999999999999</v>
      </c>
      <c r="K795">
        <v>198.9</v>
      </c>
      <c r="L795">
        <v>147.80000000000001</v>
      </c>
      <c r="M795">
        <v>157.4</v>
      </c>
      <c r="N795">
        <v>107.7</v>
      </c>
      <c r="O795">
        <v>184.2</v>
      </c>
      <c r="P795">
        <v>199.6</v>
      </c>
      <c r="Q795">
        <v>243.5</v>
      </c>
      <c r="R795">
        <v>151.80000000000001</v>
      </c>
      <c r="S795">
        <v>163.5</v>
      </c>
      <c r="T795">
        <v>165.9</v>
      </c>
      <c r="U795">
        <v>162.6</v>
      </c>
      <c r="V795">
        <v>107.8</v>
      </c>
      <c r="W795">
        <v>109.5</v>
      </c>
      <c r="X795">
        <v>104</v>
      </c>
      <c r="Y795">
        <v>110.1</v>
      </c>
      <c r="Z795">
        <v>106.4</v>
      </c>
      <c r="AA795">
        <v>107.4</v>
      </c>
      <c r="AB795">
        <v>107.5</v>
      </c>
      <c r="AC795">
        <v>107.8</v>
      </c>
      <c r="AD795">
        <v>105.2</v>
      </c>
      <c r="AE795">
        <v>106.2</v>
      </c>
      <c r="AF795">
        <v>106.4</v>
      </c>
      <c r="AG795">
        <v>105.5</v>
      </c>
      <c r="AH795">
        <v>107.4</v>
      </c>
      <c r="AI795">
        <v>115</v>
      </c>
      <c r="AJ795">
        <v>115.9</v>
      </c>
      <c r="AK795">
        <v>115.9</v>
      </c>
      <c r="AL795">
        <v>115.8</v>
      </c>
      <c r="AM795">
        <v>115.9</v>
      </c>
      <c r="AN795">
        <v>114.5</v>
      </c>
      <c r="AO795">
        <v>114</v>
      </c>
      <c r="AP795">
        <v>114.1</v>
      </c>
      <c r="AQ795">
        <v>113.3</v>
      </c>
      <c r="AR795">
        <v>113.1</v>
      </c>
      <c r="AS795">
        <v>116.8</v>
      </c>
      <c r="AT795">
        <v>105</v>
      </c>
      <c r="AU795">
        <v>105.3</v>
      </c>
      <c r="AV795">
        <v>105.2</v>
      </c>
      <c r="AW795">
        <v>106.1</v>
      </c>
      <c r="AX795">
        <v>102.6</v>
      </c>
      <c r="AY795">
        <v>102.8</v>
      </c>
      <c r="AZ795">
        <v>97</v>
      </c>
      <c r="BA795">
        <v>103.6</v>
      </c>
      <c r="BB795">
        <v>106.4</v>
      </c>
      <c r="BC795">
        <v>106.1</v>
      </c>
      <c r="BD795">
        <v>106.8</v>
      </c>
      <c r="BE795">
        <v>106.9</v>
      </c>
      <c r="BF795">
        <v>107.1</v>
      </c>
      <c r="BG795">
        <v>105.7</v>
      </c>
      <c r="BH795">
        <v>105.6</v>
      </c>
      <c r="BI795">
        <v>106.9</v>
      </c>
      <c r="BJ795">
        <v>106.8</v>
      </c>
      <c r="BK795">
        <v>106.1</v>
      </c>
      <c r="BL795">
        <v>108.1</v>
      </c>
      <c r="BM795">
        <v>107.9</v>
      </c>
      <c r="BN795">
        <v>108.7</v>
      </c>
      <c r="BO795">
        <v>110</v>
      </c>
      <c r="BP795">
        <v>105.2</v>
      </c>
      <c r="BQ795">
        <v>106.4</v>
      </c>
      <c r="BR795">
        <v>109</v>
      </c>
      <c r="BW795">
        <v>107.3</v>
      </c>
      <c r="BX795">
        <v>105</v>
      </c>
      <c r="BY795">
        <v>105.9</v>
      </c>
      <c r="BZ795">
        <v>105.8</v>
      </c>
      <c r="CA795">
        <v>107</v>
      </c>
      <c r="CB795">
        <v>106.3</v>
      </c>
      <c r="CC795">
        <v>197.6</v>
      </c>
      <c r="CD795">
        <v>188.3</v>
      </c>
      <c r="CE795">
        <v>195.5</v>
      </c>
      <c r="CF795">
        <v>105.7</v>
      </c>
      <c r="CG795">
        <v>104.9</v>
      </c>
      <c r="CH795">
        <v>106.1</v>
      </c>
      <c r="CI795">
        <v>105.2</v>
      </c>
      <c r="CJ795">
        <v>104.9</v>
      </c>
      <c r="CK795">
        <v>104.5</v>
      </c>
      <c r="CL795">
        <v>108.4</v>
      </c>
      <c r="CM795">
        <v>109.6</v>
      </c>
      <c r="CN795">
        <v>192.7</v>
      </c>
      <c r="CO795">
        <v>107</v>
      </c>
      <c r="CP795">
        <v>108.2</v>
      </c>
      <c r="CQ795">
        <v>195.1</v>
      </c>
      <c r="CR795">
        <v>103.9</v>
      </c>
      <c r="CT795">
        <v>107.9</v>
      </c>
      <c r="CU795">
        <v>211.9</v>
      </c>
      <c r="CV795">
        <v>200.4</v>
      </c>
      <c r="CW795">
        <v>214</v>
      </c>
      <c r="CX795">
        <v>241.6</v>
      </c>
      <c r="CY795">
        <v>105.3</v>
      </c>
      <c r="CZ795">
        <v>107.6</v>
      </c>
      <c r="DA795">
        <v>107.5</v>
      </c>
      <c r="DF795">
        <v>203.6</v>
      </c>
      <c r="DG795">
        <v>190.6</v>
      </c>
      <c r="DH795">
        <v>120.7</v>
      </c>
      <c r="DI795">
        <v>199.7</v>
      </c>
      <c r="DJ795">
        <v>251</v>
      </c>
      <c r="DK795">
        <v>197.5</v>
      </c>
      <c r="DL795">
        <v>148.4</v>
      </c>
      <c r="DM795">
        <v>108</v>
      </c>
      <c r="DN795">
        <v>105.1</v>
      </c>
      <c r="DO795">
        <v>222</v>
      </c>
      <c r="DP795">
        <v>110.3</v>
      </c>
      <c r="DQ795">
        <v>109.8</v>
      </c>
      <c r="DR795">
        <v>218.7</v>
      </c>
      <c r="DS795">
        <v>210.4</v>
      </c>
      <c r="DT795">
        <v>222.2</v>
      </c>
      <c r="DU795">
        <v>210.6</v>
      </c>
      <c r="DV795">
        <v>191.6</v>
      </c>
      <c r="DW795">
        <v>184.3</v>
      </c>
      <c r="DX795">
        <v>191.2</v>
      </c>
      <c r="DY795">
        <v>240.2</v>
      </c>
      <c r="DZ795">
        <v>188.8</v>
      </c>
      <c r="EA795">
        <v>247.7</v>
      </c>
      <c r="EB795">
        <v>205.8</v>
      </c>
      <c r="EC795">
        <v>266.39999999999998</v>
      </c>
      <c r="ED795">
        <v>329.6</v>
      </c>
      <c r="EE795">
        <v>312</v>
      </c>
      <c r="EF795">
        <v>215</v>
      </c>
      <c r="EG795">
        <v>157.1</v>
      </c>
      <c r="EH795">
        <v>191.2</v>
      </c>
      <c r="EI795">
        <v>159.1</v>
      </c>
      <c r="EJ795">
        <v>106.6</v>
      </c>
      <c r="EK795">
        <v>108.5</v>
      </c>
      <c r="EL795">
        <v>96.8</v>
      </c>
      <c r="EM795">
        <v>98.8</v>
      </c>
      <c r="EN795">
        <v>115.3</v>
      </c>
      <c r="EO795">
        <v>115.8</v>
      </c>
      <c r="EP795">
        <v>115.9</v>
      </c>
      <c r="EQ795">
        <v>115.8</v>
      </c>
      <c r="ER795">
        <v>115.3</v>
      </c>
      <c r="ES795">
        <v>100.1</v>
      </c>
      <c r="ET795">
        <v>101.7</v>
      </c>
      <c r="EU795">
        <v>104.4</v>
      </c>
      <c r="EV795">
        <v>102</v>
      </c>
      <c r="EW795">
        <v>104.5</v>
      </c>
      <c r="EX795">
        <v>105.2</v>
      </c>
      <c r="EY795">
        <v>203.6</v>
      </c>
      <c r="EZ795">
        <v>205.5</v>
      </c>
      <c r="FA795">
        <v>223.7</v>
      </c>
      <c r="FB795">
        <v>195.9</v>
      </c>
      <c r="FC795">
        <v>194.7</v>
      </c>
      <c r="FD795">
        <v>108.9</v>
      </c>
      <c r="FE795">
        <v>110.7</v>
      </c>
      <c r="FF795">
        <v>266.60000000000002</v>
      </c>
      <c r="FG795">
        <v>226.1</v>
      </c>
      <c r="FH795">
        <v>246.6</v>
      </c>
      <c r="FI795">
        <v>316.8</v>
      </c>
      <c r="FJ795">
        <v>362.8</v>
      </c>
      <c r="FK795">
        <v>145.80000000000001</v>
      </c>
      <c r="FL795">
        <v>116.2</v>
      </c>
      <c r="FM795">
        <v>323.8</v>
      </c>
      <c r="FN795">
        <v>229</v>
      </c>
      <c r="FO795">
        <v>107.4</v>
      </c>
      <c r="FP795">
        <v>105.7</v>
      </c>
      <c r="FS795">
        <v>75.2</v>
      </c>
      <c r="FT795">
        <v>104.4</v>
      </c>
      <c r="FU795">
        <v>106.4</v>
      </c>
      <c r="FV795">
        <v>114.9</v>
      </c>
      <c r="FW795">
        <v>102.3</v>
      </c>
      <c r="FX795">
        <v>114.7</v>
      </c>
      <c r="FY795">
        <v>121.1</v>
      </c>
      <c r="FZ795">
        <v>109.5</v>
      </c>
      <c r="GA795">
        <v>91.9</v>
      </c>
      <c r="GB795">
        <v>67.599999999999994</v>
      </c>
      <c r="GC795">
        <v>101.5</v>
      </c>
      <c r="GD795">
        <v>98.7</v>
      </c>
      <c r="GE795">
        <v>106</v>
      </c>
      <c r="GF795">
        <v>97.3</v>
      </c>
      <c r="GG795">
        <v>108.3</v>
      </c>
      <c r="GH795">
        <v>98.9</v>
      </c>
      <c r="GI795">
        <v>103.4</v>
      </c>
      <c r="GJ795">
        <v>103.4</v>
      </c>
      <c r="GK795">
        <v>93.4</v>
      </c>
      <c r="GL795">
        <v>113.6</v>
      </c>
      <c r="GM795">
        <v>90.4</v>
      </c>
      <c r="GN795">
        <v>112.6</v>
      </c>
      <c r="GO795">
        <v>137</v>
      </c>
      <c r="GP795">
        <v>120.4</v>
      </c>
      <c r="GQ795">
        <v>115</v>
      </c>
      <c r="GR795">
        <v>118.4</v>
      </c>
      <c r="GS795">
        <v>113.1</v>
      </c>
      <c r="GT795">
        <v>114.7</v>
      </c>
      <c r="GU795">
        <v>123</v>
      </c>
      <c r="GV795">
        <v>111.5</v>
      </c>
      <c r="GW795">
        <v>113.7</v>
      </c>
    </row>
    <row r="796" spans="1:205" x14ac:dyDescent="0.25">
      <c r="A796" s="1">
        <v>41334</v>
      </c>
      <c r="B796">
        <v>108.9</v>
      </c>
      <c r="C796">
        <v>112.8</v>
      </c>
      <c r="D796">
        <v>119</v>
      </c>
      <c r="E796">
        <v>204.4</v>
      </c>
      <c r="F796">
        <v>199.7</v>
      </c>
      <c r="G796">
        <v>204.9</v>
      </c>
      <c r="H796">
        <v>119.6</v>
      </c>
      <c r="I796">
        <v>140.4</v>
      </c>
      <c r="J796">
        <v>126</v>
      </c>
      <c r="K796">
        <v>192.3</v>
      </c>
      <c r="L796">
        <v>141.19999999999999</v>
      </c>
      <c r="M796">
        <v>148.1</v>
      </c>
      <c r="N796">
        <v>107.8</v>
      </c>
      <c r="O796">
        <v>184.4</v>
      </c>
      <c r="P796">
        <v>200</v>
      </c>
      <c r="Q796">
        <v>244.1</v>
      </c>
      <c r="R796">
        <v>152</v>
      </c>
      <c r="S796">
        <v>163.6</v>
      </c>
      <c r="T796">
        <v>166</v>
      </c>
      <c r="U796">
        <v>162.69999999999999</v>
      </c>
      <c r="V796">
        <v>107.8</v>
      </c>
      <c r="W796">
        <v>109.6</v>
      </c>
      <c r="X796">
        <v>104</v>
      </c>
      <c r="Y796">
        <v>110.1</v>
      </c>
      <c r="Z796">
        <v>106.7</v>
      </c>
      <c r="AA796">
        <v>107.8</v>
      </c>
      <c r="AB796">
        <v>107.8</v>
      </c>
      <c r="AC796">
        <v>108.1</v>
      </c>
      <c r="AD796">
        <v>105.5</v>
      </c>
      <c r="AE796">
        <v>107.5</v>
      </c>
      <c r="AF796">
        <v>108.3</v>
      </c>
      <c r="AG796">
        <v>105.6</v>
      </c>
      <c r="AH796">
        <v>108.4</v>
      </c>
      <c r="AI796">
        <v>115.3</v>
      </c>
      <c r="AJ796">
        <v>116.5</v>
      </c>
      <c r="AK796">
        <v>116.5</v>
      </c>
      <c r="AL796">
        <v>116.5</v>
      </c>
      <c r="AM796">
        <v>116.6</v>
      </c>
      <c r="AN796">
        <v>114.8</v>
      </c>
      <c r="AO796">
        <v>114.3</v>
      </c>
      <c r="AP796">
        <v>114.4</v>
      </c>
      <c r="AQ796">
        <v>113.7</v>
      </c>
      <c r="AR796">
        <v>113.3</v>
      </c>
      <c r="AS796">
        <v>117</v>
      </c>
      <c r="AT796">
        <v>105.2</v>
      </c>
      <c r="AU796">
        <v>105.5</v>
      </c>
      <c r="AV796">
        <v>105.4</v>
      </c>
      <c r="AW796">
        <v>107.2</v>
      </c>
      <c r="AX796">
        <v>102.7</v>
      </c>
      <c r="AY796">
        <v>102.9</v>
      </c>
      <c r="AZ796">
        <v>97</v>
      </c>
      <c r="BA796">
        <v>103.3</v>
      </c>
      <c r="BB796">
        <v>106.3</v>
      </c>
      <c r="BC796">
        <v>106.1</v>
      </c>
      <c r="BD796">
        <v>106.8</v>
      </c>
      <c r="BE796">
        <v>106.9</v>
      </c>
      <c r="BF796">
        <v>107.1</v>
      </c>
      <c r="BG796">
        <v>105.9</v>
      </c>
      <c r="BH796">
        <v>105.8</v>
      </c>
      <c r="BI796">
        <v>106.8</v>
      </c>
      <c r="BJ796">
        <v>106.7</v>
      </c>
      <c r="BK796">
        <v>106.4</v>
      </c>
      <c r="BL796">
        <v>108</v>
      </c>
      <c r="BM796">
        <v>107.7</v>
      </c>
      <c r="BN796">
        <v>108.9</v>
      </c>
      <c r="BO796">
        <v>109.1</v>
      </c>
      <c r="BP796">
        <v>105.4</v>
      </c>
      <c r="BQ796">
        <v>106.8</v>
      </c>
      <c r="BR796">
        <v>108.8</v>
      </c>
      <c r="BW796">
        <v>107.3</v>
      </c>
      <c r="BX796">
        <v>105.3</v>
      </c>
      <c r="BY796">
        <v>106.1</v>
      </c>
      <c r="BZ796">
        <v>105.7</v>
      </c>
      <c r="CA796">
        <v>107</v>
      </c>
      <c r="CB796">
        <v>106.5</v>
      </c>
      <c r="CC796">
        <v>196.5</v>
      </c>
      <c r="CD796">
        <v>188.9</v>
      </c>
      <c r="CE796">
        <v>193.9</v>
      </c>
      <c r="CF796">
        <v>105.9</v>
      </c>
      <c r="CG796">
        <v>105.6</v>
      </c>
      <c r="CH796">
        <v>106.4</v>
      </c>
      <c r="CI796">
        <v>105.5</v>
      </c>
      <c r="CJ796">
        <v>105.1</v>
      </c>
      <c r="CK796">
        <v>104.8</v>
      </c>
      <c r="CL796">
        <v>108.2</v>
      </c>
      <c r="CM796">
        <v>109.5</v>
      </c>
      <c r="CN796">
        <v>192.1</v>
      </c>
      <c r="CO796">
        <v>107.3</v>
      </c>
      <c r="CP796">
        <v>107.7</v>
      </c>
      <c r="CQ796">
        <v>192.3</v>
      </c>
      <c r="CR796">
        <v>104.3</v>
      </c>
      <c r="CT796">
        <v>107.8</v>
      </c>
      <c r="CU796">
        <v>210.3</v>
      </c>
      <c r="CV796">
        <v>201.4</v>
      </c>
      <c r="CW796">
        <v>211.2</v>
      </c>
      <c r="CX796">
        <v>237.5</v>
      </c>
      <c r="CY796">
        <v>105.5</v>
      </c>
      <c r="CZ796">
        <v>107.5</v>
      </c>
      <c r="DA796">
        <v>107.3</v>
      </c>
      <c r="DF796">
        <v>201.6</v>
      </c>
      <c r="DG796">
        <v>189.6</v>
      </c>
      <c r="DH796">
        <v>119.5</v>
      </c>
      <c r="DI796">
        <v>199.4</v>
      </c>
      <c r="DJ796">
        <v>247.3</v>
      </c>
      <c r="DK796">
        <v>196.9</v>
      </c>
      <c r="DL796">
        <v>148.9</v>
      </c>
      <c r="DM796">
        <v>108.7</v>
      </c>
      <c r="DN796">
        <v>105.4</v>
      </c>
      <c r="DO796">
        <v>222.2</v>
      </c>
      <c r="DP796">
        <v>110.7</v>
      </c>
      <c r="DQ796">
        <v>109.5</v>
      </c>
      <c r="DR796">
        <v>210.1</v>
      </c>
      <c r="DS796">
        <v>204.4</v>
      </c>
      <c r="DT796">
        <v>212.7</v>
      </c>
      <c r="DU796">
        <v>210.5</v>
      </c>
      <c r="DV796">
        <v>192</v>
      </c>
      <c r="DW796">
        <v>184.9</v>
      </c>
      <c r="DX796">
        <v>191.5</v>
      </c>
      <c r="DY796">
        <v>241.4</v>
      </c>
      <c r="DZ796">
        <v>189.1</v>
      </c>
      <c r="EA796">
        <v>247.3</v>
      </c>
      <c r="EB796">
        <v>204.1</v>
      </c>
      <c r="EC796">
        <v>267.2</v>
      </c>
      <c r="ED796">
        <v>329</v>
      </c>
      <c r="EE796">
        <v>311.3</v>
      </c>
      <c r="EF796">
        <v>216</v>
      </c>
      <c r="EG796">
        <v>160.1</v>
      </c>
      <c r="EH796">
        <v>191.3</v>
      </c>
      <c r="EI796">
        <v>162.30000000000001</v>
      </c>
      <c r="EJ796">
        <v>106.9</v>
      </c>
      <c r="EK796">
        <v>110.2</v>
      </c>
      <c r="EL796">
        <v>98.7</v>
      </c>
      <c r="EM796">
        <v>100</v>
      </c>
      <c r="EN796">
        <v>115.7</v>
      </c>
      <c r="EO796">
        <v>116.5</v>
      </c>
      <c r="EP796">
        <v>116.6</v>
      </c>
      <c r="EQ796">
        <v>116.4</v>
      </c>
      <c r="ER796">
        <v>115.6</v>
      </c>
      <c r="ES796">
        <v>100.4</v>
      </c>
      <c r="ET796">
        <v>102</v>
      </c>
      <c r="EU796">
        <v>104.3</v>
      </c>
      <c r="EV796">
        <v>101.8</v>
      </c>
      <c r="EW796">
        <v>104.4</v>
      </c>
      <c r="EX796">
        <v>105.6</v>
      </c>
      <c r="EY796">
        <v>201.4</v>
      </c>
      <c r="EZ796">
        <v>205.6</v>
      </c>
      <c r="FA796">
        <v>214.9</v>
      </c>
      <c r="FB796">
        <v>195.6</v>
      </c>
      <c r="FC796">
        <v>194.4</v>
      </c>
      <c r="FD796">
        <v>110.1</v>
      </c>
      <c r="FE796">
        <v>110.2</v>
      </c>
      <c r="FF796">
        <v>267.39999999999998</v>
      </c>
      <c r="FG796">
        <v>226.1</v>
      </c>
      <c r="FH796">
        <v>246.1</v>
      </c>
      <c r="FI796">
        <v>316</v>
      </c>
      <c r="FJ796">
        <v>365.7</v>
      </c>
      <c r="FK796">
        <v>145.80000000000001</v>
      </c>
      <c r="FL796">
        <v>116.5</v>
      </c>
      <c r="FM796">
        <v>330.8</v>
      </c>
      <c r="FN796">
        <v>243</v>
      </c>
      <c r="FO796">
        <v>108.3</v>
      </c>
      <c r="FP796">
        <v>107.1</v>
      </c>
      <c r="FS796">
        <v>74.900000000000006</v>
      </c>
      <c r="FT796">
        <v>105</v>
      </c>
      <c r="FU796">
        <v>117.5</v>
      </c>
      <c r="FV796">
        <v>114.9</v>
      </c>
      <c r="FW796">
        <v>103.1</v>
      </c>
      <c r="FX796">
        <v>115.9</v>
      </c>
      <c r="FY796">
        <v>117.8</v>
      </c>
      <c r="FZ796">
        <v>113.7</v>
      </c>
      <c r="GA796">
        <v>90.1</v>
      </c>
      <c r="GB796">
        <v>64.400000000000006</v>
      </c>
      <c r="GC796">
        <v>102.7</v>
      </c>
      <c r="GD796">
        <v>100.4</v>
      </c>
      <c r="GE796">
        <v>105.9</v>
      </c>
      <c r="GF796">
        <v>99</v>
      </c>
      <c r="GG796">
        <v>109.3</v>
      </c>
      <c r="GH796">
        <v>104.9</v>
      </c>
      <c r="GI796">
        <v>103.5</v>
      </c>
      <c r="GJ796">
        <v>101.7</v>
      </c>
      <c r="GK796">
        <v>97.4</v>
      </c>
      <c r="GL796">
        <v>114.2</v>
      </c>
      <c r="GM796">
        <v>93.5</v>
      </c>
      <c r="GN796">
        <v>118.4</v>
      </c>
      <c r="GO796">
        <v>137</v>
      </c>
      <c r="GP796">
        <v>120.4</v>
      </c>
      <c r="GQ796">
        <v>116</v>
      </c>
      <c r="GR796">
        <v>118.4</v>
      </c>
      <c r="GS796">
        <v>113.5</v>
      </c>
      <c r="GT796">
        <v>114.6</v>
      </c>
      <c r="GU796">
        <v>123.1</v>
      </c>
      <c r="GV796">
        <v>111.7</v>
      </c>
      <c r="GW796">
        <v>116.7</v>
      </c>
    </row>
    <row r="797" spans="1:205" x14ac:dyDescent="0.25">
      <c r="A797" s="1">
        <v>41365</v>
      </c>
      <c r="B797">
        <v>108.7</v>
      </c>
      <c r="C797">
        <v>112</v>
      </c>
      <c r="D797">
        <v>117</v>
      </c>
      <c r="E797">
        <v>202.1</v>
      </c>
      <c r="F797">
        <v>179.8</v>
      </c>
      <c r="G797">
        <v>204.2</v>
      </c>
      <c r="H797">
        <v>118.6</v>
      </c>
      <c r="I797">
        <v>134.1</v>
      </c>
      <c r="J797">
        <v>123.2</v>
      </c>
      <c r="K797">
        <v>188.3</v>
      </c>
      <c r="L797">
        <v>137.9</v>
      </c>
      <c r="M797">
        <v>142.9</v>
      </c>
      <c r="N797">
        <v>107.8</v>
      </c>
      <c r="O797">
        <v>184.6</v>
      </c>
      <c r="P797">
        <v>200.2</v>
      </c>
      <c r="Q797">
        <v>244.5</v>
      </c>
      <c r="R797">
        <v>152.1</v>
      </c>
      <c r="S797">
        <v>163.80000000000001</v>
      </c>
      <c r="T797">
        <v>166.2</v>
      </c>
      <c r="U797">
        <v>162.80000000000001</v>
      </c>
      <c r="V797">
        <v>107.8</v>
      </c>
      <c r="W797">
        <v>109.6</v>
      </c>
      <c r="X797">
        <v>104.1</v>
      </c>
      <c r="Y797">
        <v>109.9</v>
      </c>
      <c r="Z797">
        <v>106.8</v>
      </c>
      <c r="AA797">
        <v>108.2</v>
      </c>
      <c r="AB797">
        <v>108.2</v>
      </c>
      <c r="AC797">
        <v>108.5</v>
      </c>
      <c r="AD797">
        <v>106.2</v>
      </c>
      <c r="AE797">
        <v>107</v>
      </c>
      <c r="AF797">
        <v>107</v>
      </c>
      <c r="AG797">
        <v>106.8</v>
      </c>
      <c r="AH797">
        <v>108.7</v>
      </c>
      <c r="AI797">
        <v>114.4</v>
      </c>
      <c r="AJ797">
        <v>114</v>
      </c>
      <c r="AK797">
        <v>114</v>
      </c>
      <c r="AL797">
        <v>114</v>
      </c>
      <c r="AM797">
        <v>114.1</v>
      </c>
      <c r="AN797">
        <v>114.5</v>
      </c>
      <c r="AO797">
        <v>113.9</v>
      </c>
      <c r="AP797">
        <v>114.1</v>
      </c>
      <c r="AQ797">
        <v>113.3</v>
      </c>
      <c r="AR797">
        <v>113.1</v>
      </c>
      <c r="AS797">
        <v>116.9</v>
      </c>
      <c r="AT797">
        <v>105.3</v>
      </c>
      <c r="AU797">
        <v>105.6</v>
      </c>
      <c r="AV797">
        <v>105.5</v>
      </c>
      <c r="AW797">
        <v>107.4</v>
      </c>
      <c r="AX797">
        <v>103</v>
      </c>
      <c r="AY797">
        <v>103.2</v>
      </c>
      <c r="AZ797">
        <v>96.7</v>
      </c>
      <c r="BA797">
        <v>103.8</v>
      </c>
      <c r="BB797">
        <v>106.8</v>
      </c>
      <c r="BC797">
        <v>106.5</v>
      </c>
      <c r="BD797">
        <v>107.1</v>
      </c>
      <c r="BE797">
        <v>106.8</v>
      </c>
      <c r="BF797">
        <v>107</v>
      </c>
      <c r="BG797">
        <v>106</v>
      </c>
      <c r="BH797">
        <v>106</v>
      </c>
      <c r="BI797">
        <v>106.8</v>
      </c>
      <c r="BJ797">
        <v>106.7</v>
      </c>
      <c r="BK797">
        <v>106.4</v>
      </c>
      <c r="BL797">
        <v>107.7</v>
      </c>
      <c r="BM797">
        <v>107.4</v>
      </c>
      <c r="BN797">
        <v>108.6</v>
      </c>
      <c r="BO797">
        <v>108.5</v>
      </c>
      <c r="BP797">
        <v>105.5</v>
      </c>
      <c r="BQ797">
        <v>107.1</v>
      </c>
      <c r="BR797">
        <v>108.4</v>
      </c>
      <c r="BW797">
        <v>107.3</v>
      </c>
      <c r="BX797">
        <v>105.4</v>
      </c>
      <c r="BY797">
        <v>106.2</v>
      </c>
      <c r="BZ797">
        <v>105.7</v>
      </c>
      <c r="CA797">
        <v>106.9</v>
      </c>
      <c r="CB797">
        <v>106.6</v>
      </c>
      <c r="CC797">
        <v>195.3</v>
      </c>
      <c r="CD797">
        <v>188.5</v>
      </c>
      <c r="CE797">
        <v>192.8</v>
      </c>
      <c r="CF797">
        <v>106.1</v>
      </c>
      <c r="CG797">
        <v>106</v>
      </c>
      <c r="CH797">
        <v>106.7</v>
      </c>
      <c r="CI797">
        <v>105.5</v>
      </c>
      <c r="CJ797">
        <v>105.1</v>
      </c>
      <c r="CK797">
        <v>105</v>
      </c>
      <c r="CL797">
        <v>108</v>
      </c>
      <c r="CM797">
        <v>109</v>
      </c>
      <c r="CN797">
        <v>190.4</v>
      </c>
      <c r="CO797">
        <v>107.6</v>
      </c>
      <c r="CP797">
        <v>107.3</v>
      </c>
      <c r="CQ797">
        <v>190.9</v>
      </c>
      <c r="CR797">
        <v>104.2</v>
      </c>
      <c r="CT797">
        <v>107.7</v>
      </c>
      <c r="CU797">
        <v>208.4</v>
      </c>
      <c r="CV797">
        <v>200.6</v>
      </c>
      <c r="CW797">
        <v>209.5</v>
      </c>
      <c r="CX797">
        <v>234.9</v>
      </c>
      <c r="CY797">
        <v>105.7</v>
      </c>
      <c r="CZ797">
        <v>107.2</v>
      </c>
      <c r="DA797">
        <v>107</v>
      </c>
      <c r="DF797">
        <v>200.5</v>
      </c>
      <c r="DG797">
        <v>188.2</v>
      </c>
      <c r="DH797">
        <v>118.1</v>
      </c>
      <c r="DI797">
        <v>198.1</v>
      </c>
      <c r="DJ797">
        <v>242.7</v>
      </c>
      <c r="DK797">
        <v>196.3</v>
      </c>
      <c r="DL797">
        <v>149.1</v>
      </c>
      <c r="DM797">
        <v>108.9</v>
      </c>
      <c r="DN797">
        <v>105.5</v>
      </c>
      <c r="DO797">
        <v>222.9</v>
      </c>
      <c r="DP797">
        <v>111.3</v>
      </c>
      <c r="DQ797">
        <v>109.4</v>
      </c>
      <c r="DR797">
        <v>208.3</v>
      </c>
      <c r="DS797">
        <v>203.9</v>
      </c>
      <c r="DT797">
        <v>210.5</v>
      </c>
      <c r="DU797">
        <v>211.1</v>
      </c>
      <c r="DV797">
        <v>191.4</v>
      </c>
      <c r="DW797">
        <v>185.1</v>
      </c>
      <c r="DX797">
        <v>190.8</v>
      </c>
      <c r="DY797">
        <v>231.7</v>
      </c>
      <c r="DZ797">
        <v>189.1</v>
      </c>
      <c r="EA797">
        <v>247.4</v>
      </c>
      <c r="EB797">
        <v>198.6</v>
      </c>
      <c r="EC797">
        <v>271.7</v>
      </c>
      <c r="ED797">
        <v>327.7</v>
      </c>
      <c r="EE797">
        <v>310.10000000000002</v>
      </c>
      <c r="EF797">
        <v>214.3</v>
      </c>
      <c r="EG797">
        <v>174.3</v>
      </c>
      <c r="EH797">
        <v>201.1</v>
      </c>
      <c r="EI797">
        <v>176.9</v>
      </c>
      <c r="EJ797">
        <v>107.2</v>
      </c>
      <c r="EK797">
        <v>110.4</v>
      </c>
      <c r="EL797">
        <v>98.8</v>
      </c>
      <c r="EM797">
        <v>100.2</v>
      </c>
      <c r="EN797">
        <v>115.7</v>
      </c>
      <c r="EO797">
        <v>114</v>
      </c>
      <c r="EP797">
        <v>114.1</v>
      </c>
      <c r="EQ797">
        <v>114</v>
      </c>
      <c r="ER797">
        <v>115.8</v>
      </c>
      <c r="ES797">
        <v>100</v>
      </c>
      <c r="ET797">
        <v>102.4</v>
      </c>
      <c r="EU797">
        <v>104.7</v>
      </c>
      <c r="EV797">
        <v>101.5</v>
      </c>
      <c r="EW797">
        <v>104.8</v>
      </c>
      <c r="EX797">
        <v>105.6</v>
      </c>
      <c r="EY797">
        <v>200.5</v>
      </c>
      <c r="EZ797">
        <v>202.8</v>
      </c>
      <c r="FA797">
        <v>212.4</v>
      </c>
      <c r="FB797">
        <v>194.9</v>
      </c>
      <c r="FC797">
        <v>193.9</v>
      </c>
      <c r="FD797">
        <v>110.3</v>
      </c>
      <c r="FE797">
        <v>109.8</v>
      </c>
      <c r="FF797">
        <v>273.5</v>
      </c>
      <c r="FG797">
        <v>236.4</v>
      </c>
      <c r="FH797">
        <v>239.6</v>
      </c>
      <c r="FI797">
        <v>314.8</v>
      </c>
      <c r="FJ797">
        <v>356.5</v>
      </c>
      <c r="FK797">
        <v>152.1</v>
      </c>
      <c r="FL797">
        <v>116.8</v>
      </c>
      <c r="FM797">
        <v>323.89999999999998</v>
      </c>
      <c r="FN797">
        <v>229.7</v>
      </c>
      <c r="FO797">
        <v>108.6</v>
      </c>
      <c r="FP797">
        <v>107.3</v>
      </c>
      <c r="FS797">
        <v>75.2</v>
      </c>
      <c r="FT797">
        <v>104.9</v>
      </c>
      <c r="FU797">
        <v>109</v>
      </c>
      <c r="FV797">
        <v>114.9</v>
      </c>
      <c r="FW797">
        <v>100.9</v>
      </c>
      <c r="FX797">
        <v>116.5</v>
      </c>
      <c r="FY797">
        <v>119.3</v>
      </c>
      <c r="FZ797">
        <v>112.3</v>
      </c>
      <c r="GA797">
        <v>90.5</v>
      </c>
      <c r="GB797">
        <v>65.400000000000006</v>
      </c>
      <c r="GC797">
        <v>102.6</v>
      </c>
      <c r="GD797">
        <v>100</v>
      </c>
      <c r="GE797">
        <v>106.7</v>
      </c>
      <c r="GF797">
        <v>95.2</v>
      </c>
      <c r="GG797">
        <v>108</v>
      </c>
      <c r="GH797">
        <v>103.6</v>
      </c>
      <c r="GI797">
        <v>102.4</v>
      </c>
      <c r="GJ797">
        <v>100.6</v>
      </c>
      <c r="GK797">
        <v>92.3</v>
      </c>
      <c r="GL797">
        <v>116.9</v>
      </c>
      <c r="GM797">
        <v>92.8</v>
      </c>
      <c r="GN797">
        <v>131.5</v>
      </c>
      <c r="GO797">
        <v>138.5</v>
      </c>
      <c r="GP797">
        <v>120.4</v>
      </c>
      <c r="GQ797">
        <v>115</v>
      </c>
      <c r="GR797">
        <v>119.4</v>
      </c>
      <c r="GS797">
        <v>112.9</v>
      </c>
      <c r="GT797">
        <v>114</v>
      </c>
      <c r="GU797">
        <v>123.5</v>
      </c>
      <c r="GV797">
        <v>111.7</v>
      </c>
      <c r="GW797">
        <v>113.7</v>
      </c>
    </row>
    <row r="798" spans="1:205" x14ac:dyDescent="0.25">
      <c r="A798" s="1">
        <v>41395</v>
      </c>
      <c r="B798">
        <v>108.6</v>
      </c>
      <c r="C798">
        <v>112.3</v>
      </c>
      <c r="D798">
        <v>118</v>
      </c>
      <c r="E798">
        <v>202.9</v>
      </c>
      <c r="F798">
        <v>191.1</v>
      </c>
      <c r="G798">
        <v>204</v>
      </c>
      <c r="H798">
        <v>119.3</v>
      </c>
      <c r="I798">
        <v>138.6</v>
      </c>
      <c r="J798">
        <v>123.8</v>
      </c>
      <c r="K798">
        <v>190.6</v>
      </c>
      <c r="L798">
        <v>135.6</v>
      </c>
      <c r="M798">
        <v>137.69999999999999</v>
      </c>
      <c r="N798">
        <v>107.8</v>
      </c>
      <c r="O798">
        <v>184.8</v>
      </c>
      <c r="P798">
        <v>200.4</v>
      </c>
      <c r="Q798">
        <v>244.9</v>
      </c>
      <c r="R798">
        <v>152</v>
      </c>
      <c r="S798">
        <v>163.9</v>
      </c>
      <c r="T798">
        <v>166.4</v>
      </c>
      <c r="U798">
        <v>163</v>
      </c>
      <c r="V798">
        <v>107.8</v>
      </c>
      <c r="W798">
        <v>109.5</v>
      </c>
      <c r="X798">
        <v>104.2</v>
      </c>
      <c r="Y798">
        <v>109.7</v>
      </c>
      <c r="Z798">
        <v>106.5</v>
      </c>
      <c r="AA798">
        <v>107</v>
      </c>
      <c r="AB798">
        <v>106.9</v>
      </c>
      <c r="AC798">
        <v>107</v>
      </c>
      <c r="AD798">
        <v>105.8</v>
      </c>
      <c r="AE798">
        <v>106.4</v>
      </c>
      <c r="AF798">
        <v>106.2</v>
      </c>
      <c r="AG798">
        <v>107</v>
      </c>
      <c r="AH798">
        <v>107.5</v>
      </c>
      <c r="AI798">
        <v>114.4</v>
      </c>
      <c r="AJ798">
        <v>114.2</v>
      </c>
      <c r="AK798">
        <v>114.2</v>
      </c>
      <c r="AL798">
        <v>114.2</v>
      </c>
      <c r="AM798">
        <v>114.2</v>
      </c>
      <c r="AN798">
        <v>114.4</v>
      </c>
      <c r="AO798">
        <v>113.8</v>
      </c>
      <c r="AP798">
        <v>114</v>
      </c>
      <c r="AQ798">
        <v>113.1</v>
      </c>
      <c r="AR798">
        <v>113.1</v>
      </c>
      <c r="AS798">
        <v>116.8</v>
      </c>
      <c r="AT798">
        <v>105.4</v>
      </c>
      <c r="AU798">
        <v>105.7</v>
      </c>
      <c r="AV798">
        <v>105.6</v>
      </c>
      <c r="AW798">
        <v>107.8</v>
      </c>
      <c r="AX798">
        <v>103</v>
      </c>
      <c r="AY798">
        <v>103.2</v>
      </c>
      <c r="AZ798">
        <v>97.4</v>
      </c>
      <c r="BA798">
        <v>103.7</v>
      </c>
      <c r="BB798">
        <v>106.9</v>
      </c>
      <c r="BC798">
        <v>106.7</v>
      </c>
      <c r="BD798">
        <v>107.2</v>
      </c>
      <c r="BE798">
        <v>106.7</v>
      </c>
      <c r="BF798">
        <v>106.9</v>
      </c>
      <c r="BG798">
        <v>105.8</v>
      </c>
      <c r="BH798">
        <v>105.7</v>
      </c>
      <c r="BI798">
        <v>106.6</v>
      </c>
      <c r="BJ798">
        <v>106.5</v>
      </c>
      <c r="BK798">
        <v>106.2</v>
      </c>
      <c r="BL798">
        <v>107.8</v>
      </c>
      <c r="BM798">
        <v>107.6</v>
      </c>
      <c r="BN798">
        <v>108.8</v>
      </c>
      <c r="BO798">
        <v>108.6</v>
      </c>
      <c r="BP798">
        <v>105.5</v>
      </c>
      <c r="BQ798">
        <v>106</v>
      </c>
      <c r="BR798">
        <v>108.1</v>
      </c>
      <c r="BW798">
        <v>107.1</v>
      </c>
      <c r="BX798">
        <v>105.2</v>
      </c>
      <c r="BY798">
        <v>106</v>
      </c>
      <c r="BZ798">
        <v>105.6</v>
      </c>
      <c r="CA798">
        <v>106.8</v>
      </c>
      <c r="CB798">
        <v>106.4</v>
      </c>
      <c r="CC798">
        <v>196.1</v>
      </c>
      <c r="CD798">
        <v>188.8</v>
      </c>
      <c r="CE798">
        <v>193.6</v>
      </c>
      <c r="CF798">
        <v>105.7</v>
      </c>
      <c r="CG798">
        <v>105.9</v>
      </c>
      <c r="CH798">
        <v>105.6</v>
      </c>
      <c r="CI798">
        <v>105.6</v>
      </c>
      <c r="CJ798">
        <v>105.2</v>
      </c>
      <c r="CK798">
        <v>105.1</v>
      </c>
      <c r="CL798">
        <v>107.7</v>
      </c>
      <c r="CM798">
        <v>108.8</v>
      </c>
      <c r="CN798">
        <v>190.4</v>
      </c>
      <c r="CO798">
        <v>107.1</v>
      </c>
      <c r="CP798">
        <v>107.1</v>
      </c>
      <c r="CQ798">
        <v>190</v>
      </c>
      <c r="CR798">
        <v>104.2</v>
      </c>
      <c r="CT798">
        <v>107.5</v>
      </c>
      <c r="CU798">
        <v>209.5</v>
      </c>
      <c r="CV798">
        <v>201</v>
      </c>
      <c r="CW798">
        <v>210.6</v>
      </c>
      <c r="CX798">
        <v>236.7</v>
      </c>
      <c r="CY798">
        <v>105.3</v>
      </c>
      <c r="CZ798">
        <v>107.4</v>
      </c>
      <c r="DA798">
        <v>107.3</v>
      </c>
      <c r="DF798">
        <v>200.2</v>
      </c>
      <c r="DG798">
        <v>187.6</v>
      </c>
      <c r="DH798">
        <v>117.4</v>
      </c>
      <c r="DI798">
        <v>199.4</v>
      </c>
      <c r="DJ798">
        <v>241.6</v>
      </c>
      <c r="DK798">
        <v>194</v>
      </c>
      <c r="DL798">
        <v>149.19999999999999</v>
      </c>
      <c r="DM798">
        <v>109.1</v>
      </c>
      <c r="DN798">
        <v>105.6</v>
      </c>
      <c r="DO798">
        <v>222.6</v>
      </c>
      <c r="DP798">
        <v>111.1</v>
      </c>
      <c r="DQ798">
        <v>109.4</v>
      </c>
      <c r="DR798">
        <v>207.3</v>
      </c>
      <c r="DS798">
        <v>204.6</v>
      </c>
      <c r="DT798">
        <v>208.9</v>
      </c>
      <c r="DU798">
        <v>212</v>
      </c>
      <c r="DV798">
        <v>192.1</v>
      </c>
      <c r="DW798">
        <v>185.5</v>
      </c>
      <c r="DX798">
        <v>191.5</v>
      </c>
      <c r="DY798">
        <v>238.2</v>
      </c>
      <c r="DZ798">
        <v>189.4</v>
      </c>
      <c r="EA798">
        <v>250.1</v>
      </c>
      <c r="EB798">
        <v>203.5</v>
      </c>
      <c r="EC798">
        <v>272.5</v>
      </c>
      <c r="ED798">
        <v>325</v>
      </c>
      <c r="EE798">
        <v>307.3</v>
      </c>
      <c r="EF798">
        <v>216</v>
      </c>
      <c r="EG798">
        <v>180.9</v>
      </c>
      <c r="EH798">
        <v>206.4</v>
      </c>
      <c r="EI798">
        <v>183.6</v>
      </c>
      <c r="EJ798">
        <v>106.8</v>
      </c>
      <c r="EK798">
        <v>108.1</v>
      </c>
      <c r="EL798">
        <v>96.1</v>
      </c>
      <c r="EM798">
        <v>98.7</v>
      </c>
      <c r="EN798">
        <v>115.6</v>
      </c>
      <c r="EO798">
        <v>114.1</v>
      </c>
      <c r="EP798">
        <v>114.2</v>
      </c>
      <c r="EQ798">
        <v>114.1</v>
      </c>
      <c r="ER798">
        <v>115.7</v>
      </c>
      <c r="ES798">
        <v>100</v>
      </c>
      <c r="ET798">
        <v>102.3</v>
      </c>
      <c r="EU798">
        <v>104.8</v>
      </c>
      <c r="EV798">
        <v>101.4</v>
      </c>
      <c r="EW798">
        <v>104.9</v>
      </c>
      <c r="EX798">
        <v>105.5</v>
      </c>
      <c r="EY798">
        <v>199.9</v>
      </c>
      <c r="EZ798">
        <v>205</v>
      </c>
      <c r="FA798">
        <v>211.1</v>
      </c>
      <c r="FB798">
        <v>194.9</v>
      </c>
      <c r="FC798">
        <v>193.6</v>
      </c>
      <c r="FD798">
        <v>108.8</v>
      </c>
      <c r="FE798">
        <v>109.3</v>
      </c>
      <c r="FF798">
        <v>273.8</v>
      </c>
      <c r="FG798">
        <v>240.3</v>
      </c>
      <c r="FH798">
        <v>241.6</v>
      </c>
      <c r="FI798">
        <v>312</v>
      </c>
      <c r="FJ798">
        <v>350.1</v>
      </c>
      <c r="FK798">
        <v>154.1</v>
      </c>
      <c r="FL798">
        <v>117</v>
      </c>
      <c r="FM798">
        <v>317.10000000000002</v>
      </c>
      <c r="FN798">
        <v>231.9</v>
      </c>
      <c r="FO798">
        <v>107</v>
      </c>
      <c r="FP798">
        <v>105.9</v>
      </c>
      <c r="FS798">
        <v>80.7</v>
      </c>
      <c r="FT798">
        <v>105.2</v>
      </c>
      <c r="FU798">
        <v>109.3</v>
      </c>
      <c r="FV798">
        <v>114.9</v>
      </c>
      <c r="FW798">
        <v>95.8</v>
      </c>
      <c r="FX798">
        <v>114.1</v>
      </c>
      <c r="FY798">
        <v>120.6</v>
      </c>
      <c r="FZ798">
        <v>111.3</v>
      </c>
      <c r="GA798">
        <v>85.3</v>
      </c>
      <c r="GB798">
        <v>90</v>
      </c>
      <c r="GC798">
        <v>102.2</v>
      </c>
      <c r="GD798">
        <v>99.4</v>
      </c>
      <c r="GE798">
        <v>106.8</v>
      </c>
      <c r="GF798">
        <v>97.7</v>
      </c>
      <c r="GG798">
        <v>109.6</v>
      </c>
      <c r="GH798">
        <v>104.9</v>
      </c>
      <c r="GI798">
        <v>99.3</v>
      </c>
      <c r="GJ798">
        <v>100.8</v>
      </c>
      <c r="GK798">
        <v>88.6</v>
      </c>
      <c r="GL798">
        <v>116</v>
      </c>
      <c r="GM798">
        <v>94.7</v>
      </c>
      <c r="GN798">
        <v>97.8</v>
      </c>
      <c r="GO798">
        <v>133.80000000000001</v>
      </c>
      <c r="GP798">
        <v>121.2</v>
      </c>
      <c r="GQ798">
        <v>114.4</v>
      </c>
      <c r="GR798">
        <v>119.1</v>
      </c>
      <c r="GS798">
        <v>112.8</v>
      </c>
      <c r="GT798">
        <v>114.2</v>
      </c>
      <c r="GU798">
        <v>123.1</v>
      </c>
      <c r="GV798">
        <v>111.7</v>
      </c>
      <c r="GW798">
        <v>112.1</v>
      </c>
    </row>
    <row r="799" spans="1:205" x14ac:dyDescent="0.25">
      <c r="A799" s="1">
        <v>41426</v>
      </c>
      <c r="B799">
        <v>109</v>
      </c>
      <c r="C799">
        <v>112.3</v>
      </c>
      <c r="D799">
        <v>117.8</v>
      </c>
      <c r="E799">
        <v>202.4</v>
      </c>
      <c r="F799">
        <v>179.7</v>
      </c>
      <c r="G799">
        <v>204.6</v>
      </c>
      <c r="H799">
        <v>119.5</v>
      </c>
      <c r="I799">
        <v>139.19999999999999</v>
      </c>
      <c r="J799">
        <v>123.9</v>
      </c>
      <c r="K799">
        <v>190.7</v>
      </c>
      <c r="L799">
        <v>135.80000000000001</v>
      </c>
      <c r="M799">
        <v>138.19999999999999</v>
      </c>
      <c r="N799">
        <v>107.9</v>
      </c>
      <c r="O799">
        <v>185</v>
      </c>
      <c r="P799">
        <v>200.8</v>
      </c>
      <c r="Q799">
        <v>245.5</v>
      </c>
      <c r="R799">
        <v>152.1</v>
      </c>
      <c r="S799">
        <v>164.1</v>
      </c>
      <c r="T799">
        <v>166.5</v>
      </c>
      <c r="U799">
        <v>163.1</v>
      </c>
      <c r="V799">
        <v>107.9</v>
      </c>
      <c r="W799">
        <v>109.5</v>
      </c>
      <c r="X799">
        <v>104.3</v>
      </c>
      <c r="Y799">
        <v>109.7</v>
      </c>
      <c r="Z799">
        <v>107</v>
      </c>
      <c r="AA799">
        <v>108</v>
      </c>
      <c r="AB799">
        <v>108.1</v>
      </c>
      <c r="AC799">
        <v>108.2</v>
      </c>
      <c r="AD799">
        <v>106.7</v>
      </c>
      <c r="AE799">
        <v>107.1</v>
      </c>
      <c r="AF799">
        <v>106.8</v>
      </c>
      <c r="AG799">
        <v>108</v>
      </c>
      <c r="AH799">
        <v>108</v>
      </c>
      <c r="AI799">
        <v>114.9</v>
      </c>
      <c r="AJ799">
        <v>115.4</v>
      </c>
      <c r="AK799">
        <v>115.4</v>
      </c>
      <c r="AL799">
        <v>115.3</v>
      </c>
      <c r="AM799">
        <v>115.4</v>
      </c>
      <c r="AN799">
        <v>114.7</v>
      </c>
      <c r="AO799">
        <v>114.2</v>
      </c>
      <c r="AP799">
        <v>114.3</v>
      </c>
      <c r="AQ799">
        <v>113.5</v>
      </c>
      <c r="AR799">
        <v>113.3</v>
      </c>
      <c r="AS799">
        <v>116.8</v>
      </c>
      <c r="AT799">
        <v>105.7</v>
      </c>
      <c r="AU799">
        <v>106</v>
      </c>
      <c r="AV799">
        <v>105.9</v>
      </c>
      <c r="AW799">
        <v>108.3</v>
      </c>
      <c r="AX799">
        <v>103.1</v>
      </c>
      <c r="AY799">
        <v>103.3</v>
      </c>
      <c r="AZ799">
        <v>98.1</v>
      </c>
      <c r="BA799">
        <v>104.2</v>
      </c>
      <c r="BB799">
        <v>106.9</v>
      </c>
      <c r="BC799">
        <v>106.7</v>
      </c>
      <c r="BD799">
        <v>107.2</v>
      </c>
      <c r="BE799">
        <v>107.1</v>
      </c>
      <c r="BF799">
        <v>107.3</v>
      </c>
      <c r="BG799">
        <v>106.2</v>
      </c>
      <c r="BH799">
        <v>106.1</v>
      </c>
      <c r="BI799">
        <v>107</v>
      </c>
      <c r="BJ799">
        <v>106.9</v>
      </c>
      <c r="BK799">
        <v>106.6</v>
      </c>
      <c r="BL799">
        <v>108</v>
      </c>
      <c r="BM799">
        <v>107.8</v>
      </c>
      <c r="BN799">
        <v>108.8</v>
      </c>
      <c r="BO799">
        <v>108.7</v>
      </c>
      <c r="BP799">
        <v>105.9</v>
      </c>
      <c r="BQ799">
        <v>106.9</v>
      </c>
      <c r="BR799">
        <v>108.6</v>
      </c>
      <c r="BW799">
        <v>107.6</v>
      </c>
      <c r="BX799">
        <v>105.6</v>
      </c>
      <c r="BY799">
        <v>106.5</v>
      </c>
      <c r="BZ799">
        <v>106</v>
      </c>
      <c r="CA799">
        <v>107.3</v>
      </c>
      <c r="CB799">
        <v>106.8</v>
      </c>
      <c r="CC799">
        <v>196.2</v>
      </c>
      <c r="CD799">
        <v>188.9</v>
      </c>
      <c r="CE799">
        <v>193.8</v>
      </c>
      <c r="CF799">
        <v>106.3</v>
      </c>
      <c r="CG799">
        <v>106.6</v>
      </c>
      <c r="CH799">
        <v>106.6</v>
      </c>
      <c r="CI799">
        <v>105.9</v>
      </c>
      <c r="CJ799">
        <v>105.5</v>
      </c>
      <c r="CK799">
        <v>105.4</v>
      </c>
      <c r="CL799">
        <v>108.2</v>
      </c>
      <c r="CM799">
        <v>109</v>
      </c>
      <c r="CN799">
        <v>190.6</v>
      </c>
      <c r="CO799">
        <v>107.5</v>
      </c>
      <c r="CP799">
        <v>107.3</v>
      </c>
      <c r="CQ799">
        <v>190.1</v>
      </c>
      <c r="CR799">
        <v>104.5</v>
      </c>
      <c r="CT799">
        <v>108</v>
      </c>
      <c r="CU799">
        <v>209.6</v>
      </c>
      <c r="CV799">
        <v>201.1</v>
      </c>
      <c r="CW799">
        <v>210.9</v>
      </c>
      <c r="CX799">
        <v>237</v>
      </c>
      <c r="CY799">
        <v>105.9</v>
      </c>
      <c r="CZ799">
        <v>107.6</v>
      </c>
      <c r="DA799">
        <v>107.5</v>
      </c>
      <c r="DF799">
        <v>200.1</v>
      </c>
      <c r="DG799">
        <v>187.4</v>
      </c>
      <c r="DH799">
        <v>117.2</v>
      </c>
      <c r="DI799">
        <v>199.8</v>
      </c>
      <c r="DJ799">
        <v>241.6</v>
      </c>
      <c r="DK799">
        <v>193</v>
      </c>
      <c r="DL799">
        <v>149.1</v>
      </c>
      <c r="DM799">
        <v>108.6</v>
      </c>
      <c r="DN799">
        <v>105.6</v>
      </c>
      <c r="DO799">
        <v>222.3</v>
      </c>
      <c r="DP799">
        <v>110.8</v>
      </c>
      <c r="DQ799">
        <v>109.4</v>
      </c>
      <c r="DR799">
        <v>207.3</v>
      </c>
      <c r="DS799">
        <v>204.7</v>
      </c>
      <c r="DT799">
        <v>208.8</v>
      </c>
      <c r="DU799">
        <v>214.3</v>
      </c>
      <c r="DV799">
        <v>192.1</v>
      </c>
      <c r="DW799">
        <v>185.5</v>
      </c>
      <c r="DX799">
        <v>191.6</v>
      </c>
      <c r="DY799">
        <v>238.6</v>
      </c>
      <c r="DZ799">
        <v>189.4</v>
      </c>
      <c r="EA799">
        <v>248.8</v>
      </c>
      <c r="EB799">
        <v>203.5</v>
      </c>
      <c r="EC799">
        <v>270.39999999999998</v>
      </c>
      <c r="ED799">
        <v>323.60000000000002</v>
      </c>
      <c r="EE799">
        <v>305.89999999999998</v>
      </c>
      <c r="EF799">
        <v>216</v>
      </c>
      <c r="EG799">
        <v>177.6</v>
      </c>
      <c r="EH799">
        <v>201.8</v>
      </c>
      <c r="EI799">
        <v>180.4</v>
      </c>
      <c r="EJ799">
        <v>107</v>
      </c>
      <c r="EK799">
        <v>108.2</v>
      </c>
      <c r="EL799">
        <v>96</v>
      </c>
      <c r="EM799">
        <v>99.1</v>
      </c>
      <c r="EN799">
        <v>115.7</v>
      </c>
      <c r="EO799">
        <v>115.3</v>
      </c>
      <c r="EP799">
        <v>115.4</v>
      </c>
      <c r="EQ799">
        <v>115.3</v>
      </c>
      <c r="ER799">
        <v>115.8</v>
      </c>
      <c r="ES799">
        <v>100.2</v>
      </c>
      <c r="ET799">
        <v>102.3</v>
      </c>
      <c r="EU799">
        <v>105.1</v>
      </c>
      <c r="EV799">
        <v>102.1</v>
      </c>
      <c r="EW799">
        <v>105.2</v>
      </c>
      <c r="EX799">
        <v>105.6</v>
      </c>
      <c r="EY799">
        <v>199.9</v>
      </c>
      <c r="EZ799">
        <v>205.3</v>
      </c>
      <c r="FA799">
        <v>211.2</v>
      </c>
      <c r="FB799">
        <v>194.8</v>
      </c>
      <c r="FC799">
        <v>193.5</v>
      </c>
      <c r="FD799">
        <v>108.9</v>
      </c>
      <c r="FE799">
        <v>109.3</v>
      </c>
      <c r="FF799">
        <v>271.5</v>
      </c>
      <c r="FG799">
        <v>238.2</v>
      </c>
      <c r="FH799">
        <v>241</v>
      </c>
      <c r="FI799">
        <v>310.39999999999998</v>
      </c>
      <c r="FJ799">
        <v>347.5</v>
      </c>
      <c r="FK799">
        <v>152.9</v>
      </c>
      <c r="FL799">
        <v>117.6</v>
      </c>
      <c r="FM799">
        <v>327.5</v>
      </c>
      <c r="FN799">
        <v>244.9</v>
      </c>
      <c r="FO799">
        <v>107.8</v>
      </c>
      <c r="FP799">
        <v>106.6</v>
      </c>
      <c r="FS799">
        <v>86.2</v>
      </c>
      <c r="FT799">
        <v>105.8</v>
      </c>
      <c r="FU799">
        <v>109.8</v>
      </c>
      <c r="FV799">
        <v>114.9</v>
      </c>
      <c r="FW799">
        <v>97.3</v>
      </c>
      <c r="FX799">
        <v>114.2</v>
      </c>
      <c r="FY799">
        <v>119</v>
      </c>
      <c r="FZ799">
        <v>110.6</v>
      </c>
      <c r="GA799">
        <v>90.4</v>
      </c>
      <c r="GB799">
        <v>86</v>
      </c>
      <c r="GC799">
        <v>101.6</v>
      </c>
      <c r="GD799">
        <v>98.5</v>
      </c>
      <c r="GE799">
        <v>107</v>
      </c>
      <c r="GF799">
        <v>95.1</v>
      </c>
      <c r="GG799">
        <v>112</v>
      </c>
      <c r="GH799">
        <v>105.2</v>
      </c>
      <c r="GI799">
        <v>99.8</v>
      </c>
      <c r="GJ799">
        <v>98.5</v>
      </c>
      <c r="GK799">
        <v>96.1</v>
      </c>
      <c r="GL799">
        <v>115.3</v>
      </c>
      <c r="GM799">
        <v>92.7</v>
      </c>
      <c r="GN799">
        <v>119.8</v>
      </c>
      <c r="GO799">
        <v>138.6</v>
      </c>
      <c r="GP799">
        <v>122.4</v>
      </c>
      <c r="GQ799">
        <v>115.7</v>
      </c>
      <c r="GR799">
        <v>118.6</v>
      </c>
      <c r="GS799">
        <v>113.3</v>
      </c>
      <c r="GT799">
        <v>114</v>
      </c>
      <c r="GU799">
        <v>122.8</v>
      </c>
      <c r="GV799">
        <v>111.7</v>
      </c>
      <c r="GW799">
        <v>116</v>
      </c>
    </row>
    <row r="800" spans="1:205" x14ac:dyDescent="0.25">
      <c r="A800" s="1">
        <v>41456</v>
      </c>
      <c r="B800">
        <v>109.2</v>
      </c>
      <c r="C800">
        <v>112.3</v>
      </c>
      <c r="D800">
        <v>118.1</v>
      </c>
      <c r="E800">
        <v>202.7</v>
      </c>
      <c r="F800">
        <v>182.4</v>
      </c>
      <c r="G800">
        <v>204.8</v>
      </c>
      <c r="H800">
        <v>119.1</v>
      </c>
      <c r="I800">
        <v>140</v>
      </c>
      <c r="J800">
        <v>123.5</v>
      </c>
      <c r="K800">
        <v>189.7</v>
      </c>
      <c r="L800">
        <v>135.9</v>
      </c>
      <c r="M800">
        <v>140.5</v>
      </c>
      <c r="N800">
        <v>107.9</v>
      </c>
      <c r="O800">
        <v>185.2</v>
      </c>
      <c r="P800">
        <v>201</v>
      </c>
      <c r="Q800">
        <v>246.3</v>
      </c>
      <c r="R800">
        <v>151.9</v>
      </c>
      <c r="S800">
        <v>164.1</v>
      </c>
      <c r="T800">
        <v>166.5</v>
      </c>
      <c r="U800">
        <v>163.1</v>
      </c>
      <c r="V800">
        <v>107.9</v>
      </c>
      <c r="W800">
        <v>109.5</v>
      </c>
      <c r="X800">
        <v>104.4</v>
      </c>
      <c r="Y800">
        <v>109.7</v>
      </c>
      <c r="Z800">
        <v>107.4</v>
      </c>
      <c r="AA800">
        <v>108.9</v>
      </c>
      <c r="AB800">
        <v>108.9</v>
      </c>
      <c r="AC800">
        <v>109</v>
      </c>
      <c r="AD800">
        <v>108.2</v>
      </c>
      <c r="AE800">
        <v>107.9</v>
      </c>
      <c r="AF800">
        <v>107.1</v>
      </c>
      <c r="AG800">
        <v>109.5</v>
      </c>
      <c r="AH800">
        <v>109</v>
      </c>
      <c r="AI800">
        <v>115.4</v>
      </c>
      <c r="AJ800">
        <v>116.9</v>
      </c>
      <c r="AK800">
        <v>116.9</v>
      </c>
      <c r="AL800">
        <v>116.9</v>
      </c>
      <c r="AM800">
        <v>117</v>
      </c>
      <c r="AN800">
        <v>114.7</v>
      </c>
      <c r="AO800">
        <v>114.1</v>
      </c>
      <c r="AP800">
        <v>114.3</v>
      </c>
      <c r="AQ800">
        <v>113.5</v>
      </c>
      <c r="AR800">
        <v>113.4</v>
      </c>
      <c r="AS800">
        <v>116.9</v>
      </c>
      <c r="AT800">
        <v>105.8</v>
      </c>
      <c r="AU800">
        <v>106.1</v>
      </c>
      <c r="AV800">
        <v>106</v>
      </c>
      <c r="AW800">
        <v>108.1</v>
      </c>
      <c r="AX800">
        <v>103.1</v>
      </c>
      <c r="AY800">
        <v>103.3</v>
      </c>
      <c r="AZ800">
        <v>97.1</v>
      </c>
      <c r="BA800">
        <v>104.2</v>
      </c>
      <c r="BB800">
        <v>107.4</v>
      </c>
      <c r="BC800">
        <v>107.3</v>
      </c>
      <c r="BD800">
        <v>107.7</v>
      </c>
      <c r="BE800">
        <v>107.3</v>
      </c>
      <c r="BF800">
        <v>107.5</v>
      </c>
      <c r="BG800">
        <v>106.5</v>
      </c>
      <c r="BH800">
        <v>106.4</v>
      </c>
      <c r="BI800">
        <v>107.2</v>
      </c>
      <c r="BJ800">
        <v>107.1</v>
      </c>
      <c r="BK800">
        <v>106.9</v>
      </c>
      <c r="BL800">
        <v>108.1</v>
      </c>
      <c r="BM800">
        <v>107.9</v>
      </c>
      <c r="BN800">
        <v>108.9</v>
      </c>
      <c r="BO800">
        <v>108.7</v>
      </c>
      <c r="BP800">
        <v>106</v>
      </c>
      <c r="BQ800">
        <v>107.7</v>
      </c>
      <c r="BR800">
        <v>108.9</v>
      </c>
      <c r="BW800">
        <v>107.8</v>
      </c>
      <c r="BX800">
        <v>106</v>
      </c>
      <c r="BY800">
        <v>106.8</v>
      </c>
      <c r="BZ800">
        <v>106.3</v>
      </c>
      <c r="CA800">
        <v>107.5</v>
      </c>
      <c r="CB800">
        <v>107.2</v>
      </c>
      <c r="CC800">
        <v>196</v>
      </c>
      <c r="CD800">
        <v>189.1</v>
      </c>
      <c r="CE800">
        <v>193.6</v>
      </c>
      <c r="CF800">
        <v>106.7</v>
      </c>
      <c r="CG800">
        <v>107.3</v>
      </c>
      <c r="CH800">
        <v>107.4</v>
      </c>
      <c r="CI800">
        <v>106.1</v>
      </c>
      <c r="CJ800">
        <v>105.7</v>
      </c>
      <c r="CK800">
        <v>105.7</v>
      </c>
      <c r="CL800">
        <v>108.5</v>
      </c>
      <c r="CM800">
        <v>109.3</v>
      </c>
      <c r="CN800">
        <v>190.9</v>
      </c>
      <c r="CO800">
        <v>107.9</v>
      </c>
      <c r="CP800">
        <v>107.4</v>
      </c>
      <c r="CQ800">
        <v>190.2</v>
      </c>
      <c r="CR800">
        <v>104.6</v>
      </c>
      <c r="CT800">
        <v>108.2</v>
      </c>
      <c r="CU800">
        <v>209.4</v>
      </c>
      <c r="CV800">
        <v>201.4</v>
      </c>
      <c r="CW800">
        <v>210.6</v>
      </c>
      <c r="CX800">
        <v>236.7</v>
      </c>
      <c r="CY800">
        <v>106.2</v>
      </c>
      <c r="CZ800">
        <v>107.7</v>
      </c>
      <c r="DA800">
        <v>107.6</v>
      </c>
      <c r="DF800">
        <v>200.2</v>
      </c>
      <c r="DG800">
        <v>187.1</v>
      </c>
      <c r="DH800">
        <v>116.9</v>
      </c>
      <c r="DI800">
        <v>199.8</v>
      </c>
      <c r="DJ800">
        <v>240.8</v>
      </c>
      <c r="DK800">
        <v>192.2</v>
      </c>
      <c r="DL800">
        <v>149.19999999999999</v>
      </c>
      <c r="DM800">
        <v>108.8</v>
      </c>
      <c r="DN800">
        <v>105.6</v>
      </c>
      <c r="DO800">
        <v>222.3</v>
      </c>
      <c r="DP800">
        <v>110.7</v>
      </c>
      <c r="DQ800">
        <v>109.6</v>
      </c>
      <c r="DR800">
        <v>206.8</v>
      </c>
      <c r="DS800">
        <v>203</v>
      </c>
      <c r="DT800">
        <v>208.7</v>
      </c>
      <c r="DU800">
        <v>214.6</v>
      </c>
      <c r="DV800">
        <v>193.3</v>
      </c>
      <c r="DW800">
        <v>186</v>
      </c>
      <c r="DX800">
        <v>192.8</v>
      </c>
      <c r="DY800">
        <v>254.9</v>
      </c>
      <c r="DZ800">
        <v>189.4</v>
      </c>
      <c r="EA800">
        <v>251.3</v>
      </c>
      <c r="EB800">
        <v>201.4</v>
      </c>
      <c r="EC800">
        <v>276.3</v>
      </c>
      <c r="ED800">
        <v>338.3</v>
      </c>
      <c r="EE800">
        <v>320.39999999999998</v>
      </c>
      <c r="EF800">
        <v>215.8</v>
      </c>
      <c r="EG800">
        <v>169</v>
      </c>
      <c r="EH800">
        <v>198.3</v>
      </c>
      <c r="EI800">
        <v>171.4</v>
      </c>
      <c r="EJ800">
        <v>107.2</v>
      </c>
      <c r="EK800">
        <v>108.9</v>
      </c>
      <c r="EL800">
        <v>97</v>
      </c>
      <c r="EM800">
        <v>99.2</v>
      </c>
      <c r="EN800">
        <v>116</v>
      </c>
      <c r="EO800">
        <v>116.9</v>
      </c>
      <c r="EP800">
        <v>117</v>
      </c>
      <c r="EQ800">
        <v>116.9</v>
      </c>
      <c r="ER800">
        <v>115.9</v>
      </c>
      <c r="ES800">
        <v>100.3</v>
      </c>
      <c r="ET800">
        <v>102.4</v>
      </c>
      <c r="EU800">
        <v>105.1</v>
      </c>
      <c r="EV800">
        <v>101.4</v>
      </c>
      <c r="EW800">
        <v>105.2</v>
      </c>
      <c r="EX800">
        <v>105.6</v>
      </c>
      <c r="EY800">
        <v>199.6</v>
      </c>
      <c r="EZ800">
        <v>208.5</v>
      </c>
      <c r="FA800">
        <v>210.8</v>
      </c>
      <c r="FB800">
        <v>194.9</v>
      </c>
      <c r="FC800">
        <v>193.3</v>
      </c>
      <c r="FD800">
        <v>109.3</v>
      </c>
      <c r="FE800">
        <v>109.4</v>
      </c>
      <c r="FF800">
        <v>277.60000000000002</v>
      </c>
      <c r="FG800">
        <v>246</v>
      </c>
      <c r="FH800">
        <v>239.2</v>
      </c>
      <c r="FI800">
        <v>325.3</v>
      </c>
      <c r="FJ800">
        <v>346.6</v>
      </c>
      <c r="FK800">
        <v>152.19999999999999</v>
      </c>
      <c r="FL800">
        <v>118.2</v>
      </c>
      <c r="FM800">
        <v>331</v>
      </c>
      <c r="FN800">
        <v>245.9</v>
      </c>
      <c r="FO800">
        <v>108.6</v>
      </c>
      <c r="FP800">
        <v>106.5</v>
      </c>
      <c r="FS800">
        <v>85.8</v>
      </c>
      <c r="FT800">
        <v>106.9</v>
      </c>
      <c r="FU800">
        <v>109.7</v>
      </c>
      <c r="FV800">
        <v>115.7</v>
      </c>
      <c r="FW800">
        <v>97.2</v>
      </c>
      <c r="FX800">
        <v>116.2</v>
      </c>
      <c r="FY800">
        <v>123.8</v>
      </c>
      <c r="FZ800">
        <v>110.6</v>
      </c>
      <c r="GA800">
        <v>87.8</v>
      </c>
      <c r="GB800">
        <v>82.7</v>
      </c>
      <c r="GC800">
        <v>101.4</v>
      </c>
      <c r="GD800">
        <v>98</v>
      </c>
      <c r="GE800">
        <v>107</v>
      </c>
      <c r="GF800">
        <v>101</v>
      </c>
      <c r="GG800">
        <v>117.9</v>
      </c>
      <c r="GH800">
        <v>105.3</v>
      </c>
      <c r="GI800">
        <v>99</v>
      </c>
      <c r="GJ800">
        <v>99.6</v>
      </c>
      <c r="GK800">
        <v>107.8</v>
      </c>
      <c r="GL800">
        <v>115.8</v>
      </c>
      <c r="GM800">
        <v>86.8</v>
      </c>
      <c r="GN800">
        <v>113.1</v>
      </c>
      <c r="GO800">
        <v>138.30000000000001</v>
      </c>
      <c r="GP800">
        <v>123.1</v>
      </c>
      <c r="GQ800">
        <v>116</v>
      </c>
      <c r="GR800">
        <v>118.5</v>
      </c>
      <c r="GS800">
        <v>113.2</v>
      </c>
      <c r="GT800">
        <v>114.2</v>
      </c>
      <c r="GU800">
        <v>122.5</v>
      </c>
      <c r="GV800">
        <v>113.7</v>
      </c>
      <c r="GW800">
        <v>117</v>
      </c>
    </row>
    <row r="801" spans="1:205" x14ac:dyDescent="0.25">
      <c r="A801" s="1">
        <v>41487</v>
      </c>
      <c r="B801">
        <v>109.3</v>
      </c>
      <c r="C801">
        <v>112.6</v>
      </c>
      <c r="D801">
        <v>117.3</v>
      </c>
      <c r="E801">
        <v>203.7</v>
      </c>
      <c r="F801">
        <v>197.7</v>
      </c>
      <c r="G801">
        <v>204.5</v>
      </c>
      <c r="H801">
        <v>119</v>
      </c>
      <c r="I801">
        <v>130.4</v>
      </c>
      <c r="J801">
        <v>125.3</v>
      </c>
      <c r="K801">
        <v>192.3</v>
      </c>
      <c r="L801">
        <v>138.1</v>
      </c>
      <c r="M801">
        <v>143.5</v>
      </c>
      <c r="N801">
        <v>108</v>
      </c>
      <c r="O801">
        <v>185.3</v>
      </c>
      <c r="P801">
        <v>201.2</v>
      </c>
      <c r="Q801">
        <v>246.4</v>
      </c>
      <c r="R801">
        <v>152.19999999999999</v>
      </c>
      <c r="S801">
        <v>164.2</v>
      </c>
      <c r="T801">
        <v>166.6</v>
      </c>
      <c r="U801">
        <v>163.30000000000001</v>
      </c>
      <c r="V801">
        <v>107.9</v>
      </c>
      <c r="W801">
        <v>109.5</v>
      </c>
      <c r="X801">
        <v>104.4</v>
      </c>
      <c r="Y801">
        <v>109.8</v>
      </c>
      <c r="Z801">
        <v>107.4</v>
      </c>
      <c r="AA801">
        <v>108.4</v>
      </c>
      <c r="AB801">
        <v>108.3</v>
      </c>
      <c r="AC801">
        <v>108.2</v>
      </c>
      <c r="AD801">
        <v>108.4</v>
      </c>
      <c r="AE801">
        <v>107.9</v>
      </c>
      <c r="AF801">
        <v>107</v>
      </c>
      <c r="AG801">
        <v>109.7</v>
      </c>
      <c r="AH801">
        <v>109.1</v>
      </c>
      <c r="AI801">
        <v>115.6</v>
      </c>
      <c r="AJ801">
        <v>117.6</v>
      </c>
      <c r="AK801">
        <v>117.6</v>
      </c>
      <c r="AL801">
        <v>117.6</v>
      </c>
      <c r="AM801">
        <v>117.7</v>
      </c>
      <c r="AN801">
        <v>114.8</v>
      </c>
      <c r="AO801">
        <v>114.3</v>
      </c>
      <c r="AP801">
        <v>114.4</v>
      </c>
      <c r="AQ801">
        <v>113.6</v>
      </c>
      <c r="AR801">
        <v>113.4</v>
      </c>
      <c r="AS801">
        <v>116.8</v>
      </c>
      <c r="AT801">
        <v>106</v>
      </c>
      <c r="AU801">
        <v>106.3</v>
      </c>
      <c r="AV801">
        <v>106.2</v>
      </c>
      <c r="AW801">
        <v>108.4</v>
      </c>
      <c r="AX801">
        <v>103.2</v>
      </c>
      <c r="AY801">
        <v>103.4</v>
      </c>
      <c r="AZ801">
        <v>97.6</v>
      </c>
      <c r="BA801">
        <v>104.5</v>
      </c>
      <c r="BB801">
        <v>107.5</v>
      </c>
      <c r="BC801">
        <v>107.3</v>
      </c>
      <c r="BD801">
        <v>107.8</v>
      </c>
      <c r="BE801">
        <v>107.4</v>
      </c>
      <c r="BF801">
        <v>107.5</v>
      </c>
      <c r="BG801">
        <v>106.5</v>
      </c>
      <c r="BH801">
        <v>106.4</v>
      </c>
      <c r="BI801">
        <v>107.3</v>
      </c>
      <c r="BJ801">
        <v>107.2</v>
      </c>
      <c r="BK801">
        <v>106.8</v>
      </c>
      <c r="BL801">
        <v>108.3</v>
      </c>
      <c r="BM801">
        <v>108.1</v>
      </c>
      <c r="BN801">
        <v>108.8</v>
      </c>
      <c r="BO801">
        <v>109.1</v>
      </c>
      <c r="BP801">
        <v>106.1</v>
      </c>
      <c r="BQ801">
        <v>107.2</v>
      </c>
      <c r="BR801">
        <v>108.8</v>
      </c>
      <c r="BS801">
        <v>100</v>
      </c>
      <c r="BT801">
        <v>100.3</v>
      </c>
      <c r="BU801">
        <v>100</v>
      </c>
      <c r="BV801">
        <v>100.1</v>
      </c>
      <c r="BW801">
        <v>107.9</v>
      </c>
      <c r="BX801">
        <v>105.9</v>
      </c>
      <c r="BY801">
        <v>106.7</v>
      </c>
      <c r="BZ801">
        <v>106.3</v>
      </c>
      <c r="CA801">
        <v>107.6</v>
      </c>
      <c r="CB801">
        <v>107.1</v>
      </c>
      <c r="CC801">
        <v>197</v>
      </c>
      <c r="CD801">
        <v>189.5</v>
      </c>
      <c r="CE801">
        <v>194.5</v>
      </c>
      <c r="CF801">
        <v>106.6</v>
      </c>
      <c r="CG801">
        <v>107.6</v>
      </c>
      <c r="CH801">
        <v>106.8</v>
      </c>
      <c r="CI801">
        <v>106.2</v>
      </c>
      <c r="CJ801">
        <v>105.9</v>
      </c>
      <c r="CK801">
        <v>105.9</v>
      </c>
      <c r="CL801">
        <v>108.5</v>
      </c>
      <c r="CM801">
        <v>108.9</v>
      </c>
      <c r="CN801">
        <v>189.7</v>
      </c>
      <c r="CO801">
        <v>108.1</v>
      </c>
      <c r="CP801">
        <v>107.7</v>
      </c>
      <c r="CQ801">
        <v>191.1</v>
      </c>
      <c r="CR801">
        <v>104.7</v>
      </c>
      <c r="CS801">
        <v>100</v>
      </c>
      <c r="CT801">
        <v>108.3</v>
      </c>
      <c r="CU801">
        <v>210.6</v>
      </c>
      <c r="CV801">
        <v>201.9</v>
      </c>
      <c r="CW801">
        <v>211.9</v>
      </c>
      <c r="CX801">
        <v>238.5</v>
      </c>
      <c r="CY801">
        <v>106.1</v>
      </c>
      <c r="CZ801">
        <v>108</v>
      </c>
      <c r="DA801">
        <v>107.9</v>
      </c>
      <c r="DE801">
        <v>99.7</v>
      </c>
      <c r="DF801">
        <v>200.5</v>
      </c>
      <c r="DG801">
        <v>187.4</v>
      </c>
      <c r="DH801">
        <v>117.2</v>
      </c>
      <c r="DI801">
        <v>198.7</v>
      </c>
      <c r="DJ801">
        <v>241.7</v>
      </c>
      <c r="DK801">
        <v>192.9</v>
      </c>
      <c r="DL801">
        <v>149.30000000000001</v>
      </c>
      <c r="DM801">
        <v>108.9</v>
      </c>
      <c r="DN801">
        <v>105.7</v>
      </c>
      <c r="DO801">
        <v>223</v>
      </c>
      <c r="DP801">
        <v>111.2</v>
      </c>
      <c r="DQ801">
        <v>109.8</v>
      </c>
      <c r="DR801">
        <v>209.1</v>
      </c>
      <c r="DS801">
        <v>204</v>
      </c>
      <c r="DT801">
        <v>211.4</v>
      </c>
      <c r="DU801">
        <v>216.7</v>
      </c>
      <c r="DV801">
        <v>192</v>
      </c>
      <c r="DW801">
        <v>185.8</v>
      </c>
      <c r="DX801">
        <v>191.3</v>
      </c>
      <c r="DY801">
        <v>233.4</v>
      </c>
      <c r="DZ801">
        <v>189.6</v>
      </c>
      <c r="EA801">
        <v>247.1</v>
      </c>
      <c r="EB801">
        <v>194.7</v>
      </c>
      <c r="EC801">
        <v>274.39999999999998</v>
      </c>
      <c r="ED801">
        <v>338.6</v>
      </c>
      <c r="EE801">
        <v>320.7</v>
      </c>
      <c r="EF801">
        <v>216.6</v>
      </c>
      <c r="EG801">
        <v>163.19999999999999</v>
      </c>
      <c r="EH801">
        <v>195.2</v>
      </c>
      <c r="EI801">
        <v>165.4</v>
      </c>
      <c r="EJ801">
        <v>107.3</v>
      </c>
      <c r="EK801">
        <v>108.4</v>
      </c>
      <c r="EL801">
        <v>96.9</v>
      </c>
      <c r="EM801">
        <v>98.5</v>
      </c>
      <c r="EN801">
        <v>116.3</v>
      </c>
      <c r="EO801">
        <v>117.6</v>
      </c>
      <c r="EP801">
        <v>117.7</v>
      </c>
      <c r="EQ801">
        <v>117.6</v>
      </c>
      <c r="ER801">
        <v>116.2</v>
      </c>
      <c r="ES801">
        <v>100.3</v>
      </c>
      <c r="ET801">
        <v>102.8</v>
      </c>
      <c r="EU801">
        <v>105.3</v>
      </c>
      <c r="EV801">
        <v>101.9</v>
      </c>
      <c r="EW801">
        <v>105.4</v>
      </c>
      <c r="EX801">
        <v>105.9</v>
      </c>
      <c r="EY801">
        <v>200.5</v>
      </c>
      <c r="EZ801">
        <v>203.6</v>
      </c>
      <c r="FA801">
        <v>213.2</v>
      </c>
      <c r="FB801">
        <v>194.8</v>
      </c>
      <c r="FC801">
        <v>193.7</v>
      </c>
      <c r="FD801">
        <v>109.2</v>
      </c>
      <c r="FE801">
        <v>109.5</v>
      </c>
      <c r="FF801">
        <v>277</v>
      </c>
      <c r="FG801">
        <v>243.3</v>
      </c>
      <c r="FH801">
        <v>234</v>
      </c>
      <c r="FI801">
        <v>325.7</v>
      </c>
      <c r="FJ801">
        <v>346.1</v>
      </c>
      <c r="FK801">
        <v>155.1</v>
      </c>
      <c r="FL801">
        <v>118.1</v>
      </c>
      <c r="FM801">
        <v>330.6</v>
      </c>
      <c r="FN801">
        <v>254.8</v>
      </c>
      <c r="FO801">
        <v>108.3</v>
      </c>
      <c r="FP801">
        <v>106.9</v>
      </c>
      <c r="FS801">
        <v>85.6</v>
      </c>
      <c r="FT801">
        <v>107.3</v>
      </c>
      <c r="FU801">
        <v>111.2</v>
      </c>
      <c r="FV801">
        <v>115</v>
      </c>
      <c r="FW801">
        <v>96.1</v>
      </c>
      <c r="FX801">
        <v>115.7</v>
      </c>
      <c r="FY801">
        <v>121</v>
      </c>
      <c r="FZ801">
        <v>111.9</v>
      </c>
      <c r="GA801">
        <v>91.1</v>
      </c>
      <c r="GB801">
        <v>80.3</v>
      </c>
      <c r="GC801">
        <v>101.9</v>
      </c>
      <c r="GD801">
        <v>99</v>
      </c>
      <c r="GE801">
        <v>107</v>
      </c>
      <c r="GF801">
        <v>99.1</v>
      </c>
      <c r="GG801">
        <v>109.8</v>
      </c>
      <c r="GH801">
        <v>106.6</v>
      </c>
      <c r="GI801">
        <v>98.7</v>
      </c>
      <c r="GJ801">
        <v>98.4</v>
      </c>
      <c r="GK801">
        <v>106.3</v>
      </c>
      <c r="GL801">
        <v>113.3</v>
      </c>
      <c r="GM801">
        <v>84.1</v>
      </c>
      <c r="GN801">
        <v>122.6</v>
      </c>
      <c r="GO801">
        <v>141.30000000000001</v>
      </c>
      <c r="GP801">
        <v>123.4</v>
      </c>
      <c r="GQ801">
        <v>116.2</v>
      </c>
      <c r="GR801">
        <v>118.4</v>
      </c>
      <c r="GS801">
        <v>113.5</v>
      </c>
      <c r="GT801">
        <v>114.2</v>
      </c>
      <c r="GU801">
        <v>122.6</v>
      </c>
      <c r="GV801">
        <v>113.3</v>
      </c>
      <c r="GW801">
        <v>117.7</v>
      </c>
    </row>
    <row r="802" spans="1:205" x14ac:dyDescent="0.25">
      <c r="A802" s="1">
        <v>41518</v>
      </c>
      <c r="B802">
        <v>109.3</v>
      </c>
      <c r="C802">
        <v>112.4</v>
      </c>
      <c r="D802">
        <v>117.1</v>
      </c>
      <c r="E802">
        <v>202.9</v>
      </c>
      <c r="F802">
        <v>188.2</v>
      </c>
      <c r="G802">
        <v>204.4</v>
      </c>
      <c r="H802">
        <v>118.9</v>
      </c>
      <c r="I802">
        <v>131.9</v>
      </c>
      <c r="J802">
        <v>124.4</v>
      </c>
      <c r="K802">
        <v>190.8</v>
      </c>
      <c r="L802">
        <v>137.30000000000001</v>
      </c>
      <c r="M802">
        <v>142.9</v>
      </c>
      <c r="N802">
        <v>108</v>
      </c>
      <c r="O802">
        <v>185.4</v>
      </c>
      <c r="P802">
        <v>200.9</v>
      </c>
      <c r="Q802">
        <v>245.4</v>
      </c>
      <c r="R802">
        <v>152.6</v>
      </c>
      <c r="S802">
        <v>164.7</v>
      </c>
      <c r="T802">
        <v>166.9</v>
      </c>
      <c r="U802">
        <v>163.69999999999999</v>
      </c>
      <c r="V802">
        <v>107.9</v>
      </c>
      <c r="W802">
        <v>109.4</v>
      </c>
      <c r="X802">
        <v>104.5</v>
      </c>
      <c r="Y802">
        <v>109.7</v>
      </c>
      <c r="Z802">
        <v>107.5</v>
      </c>
      <c r="AA802">
        <v>108.6</v>
      </c>
      <c r="AB802">
        <v>108.5</v>
      </c>
      <c r="AC802">
        <v>108.4</v>
      </c>
      <c r="AD802">
        <v>108.4</v>
      </c>
      <c r="AE802">
        <v>108.4</v>
      </c>
      <c r="AF802">
        <v>107.7</v>
      </c>
      <c r="AG802">
        <v>109.8</v>
      </c>
      <c r="AH802">
        <v>109.9</v>
      </c>
      <c r="AI802">
        <v>115.6</v>
      </c>
      <c r="AJ802">
        <v>117.4</v>
      </c>
      <c r="AK802">
        <v>117.4</v>
      </c>
      <c r="AL802">
        <v>117.4</v>
      </c>
      <c r="AM802">
        <v>117.5</v>
      </c>
      <c r="AN802">
        <v>114.8</v>
      </c>
      <c r="AO802">
        <v>114.4</v>
      </c>
      <c r="AP802">
        <v>114.5</v>
      </c>
      <c r="AQ802">
        <v>113.8</v>
      </c>
      <c r="AR802">
        <v>113.4</v>
      </c>
      <c r="AS802">
        <v>116.7</v>
      </c>
      <c r="AT802">
        <v>106.1</v>
      </c>
      <c r="AU802">
        <v>106.5</v>
      </c>
      <c r="AV802">
        <v>106.4</v>
      </c>
      <c r="AW802">
        <v>108.4</v>
      </c>
      <c r="AX802">
        <v>103.2</v>
      </c>
      <c r="AY802">
        <v>103.4</v>
      </c>
      <c r="AZ802">
        <v>97.4</v>
      </c>
      <c r="BA802">
        <v>104.2</v>
      </c>
      <c r="BB802">
        <v>107.7</v>
      </c>
      <c r="BC802">
        <v>107.5</v>
      </c>
      <c r="BD802">
        <v>108</v>
      </c>
      <c r="BE802">
        <v>107.4</v>
      </c>
      <c r="BF802">
        <v>107.6</v>
      </c>
      <c r="BG802">
        <v>106.6</v>
      </c>
      <c r="BH802">
        <v>106.5</v>
      </c>
      <c r="BI802">
        <v>107.4</v>
      </c>
      <c r="BJ802">
        <v>107.3</v>
      </c>
      <c r="BK802">
        <v>106.9</v>
      </c>
      <c r="BL802">
        <v>108.3</v>
      </c>
      <c r="BM802">
        <v>108.1</v>
      </c>
      <c r="BN802">
        <v>108.8</v>
      </c>
      <c r="BO802">
        <v>108.9</v>
      </c>
      <c r="BP802">
        <v>106.3</v>
      </c>
      <c r="BQ802">
        <v>107.4</v>
      </c>
      <c r="BR802">
        <v>108.8</v>
      </c>
      <c r="BS802">
        <v>100.1</v>
      </c>
      <c r="BT802">
        <v>100.5</v>
      </c>
      <c r="BU802">
        <v>100</v>
      </c>
      <c r="BV802">
        <v>100.3</v>
      </c>
      <c r="BW802">
        <v>107.9</v>
      </c>
      <c r="BX802">
        <v>106.1</v>
      </c>
      <c r="BY802">
        <v>106.9</v>
      </c>
      <c r="BZ802">
        <v>106.4</v>
      </c>
      <c r="CA802">
        <v>107.7</v>
      </c>
      <c r="CB802">
        <v>107.2</v>
      </c>
      <c r="CC802">
        <v>196.5</v>
      </c>
      <c r="CD802">
        <v>189.3</v>
      </c>
      <c r="CE802">
        <v>194.1</v>
      </c>
      <c r="CF802">
        <v>106.7</v>
      </c>
      <c r="CG802">
        <v>107.6</v>
      </c>
      <c r="CH802">
        <v>107</v>
      </c>
      <c r="CI802">
        <v>106.4</v>
      </c>
      <c r="CJ802">
        <v>106</v>
      </c>
      <c r="CK802">
        <v>106</v>
      </c>
      <c r="CL802">
        <v>108.5</v>
      </c>
      <c r="CM802">
        <v>109</v>
      </c>
      <c r="CN802">
        <v>189.9</v>
      </c>
      <c r="CO802">
        <v>108.3</v>
      </c>
      <c r="CP802">
        <v>107.7</v>
      </c>
      <c r="CQ802">
        <v>190.7</v>
      </c>
      <c r="CR802">
        <v>104.9</v>
      </c>
      <c r="CS802">
        <v>100.1</v>
      </c>
      <c r="CT802">
        <v>108.3</v>
      </c>
      <c r="CU802">
        <v>209.8</v>
      </c>
      <c r="CV802">
        <v>201.4</v>
      </c>
      <c r="CW802">
        <v>211</v>
      </c>
      <c r="CX802">
        <v>237</v>
      </c>
      <c r="CY802">
        <v>106.3</v>
      </c>
      <c r="CZ802">
        <v>108</v>
      </c>
      <c r="DA802">
        <v>107.9</v>
      </c>
      <c r="DE802">
        <v>99.5</v>
      </c>
      <c r="DF802">
        <v>200.4</v>
      </c>
      <c r="DG802">
        <v>187.4</v>
      </c>
      <c r="DH802">
        <v>117.2</v>
      </c>
      <c r="DI802">
        <v>198.7</v>
      </c>
      <c r="DJ802">
        <v>241.8</v>
      </c>
      <c r="DK802">
        <v>192.8</v>
      </c>
      <c r="DL802">
        <v>149.30000000000001</v>
      </c>
      <c r="DM802">
        <v>109.2</v>
      </c>
      <c r="DN802">
        <v>105.7</v>
      </c>
      <c r="DO802">
        <v>223.2</v>
      </c>
      <c r="DP802">
        <v>111.4</v>
      </c>
      <c r="DQ802">
        <v>109.6</v>
      </c>
      <c r="DR802">
        <v>207.4</v>
      </c>
      <c r="DS802">
        <v>202.3</v>
      </c>
      <c r="DT802">
        <v>209.8</v>
      </c>
      <c r="DU802">
        <v>217.3</v>
      </c>
      <c r="DV802">
        <v>192.5</v>
      </c>
      <c r="DW802">
        <v>186.4</v>
      </c>
      <c r="DX802">
        <v>191.8</v>
      </c>
      <c r="DY802">
        <v>241.1</v>
      </c>
      <c r="DZ802">
        <v>189.4</v>
      </c>
      <c r="EA802">
        <v>246.5</v>
      </c>
      <c r="EB802">
        <v>193.8</v>
      </c>
      <c r="EC802">
        <v>274.2</v>
      </c>
      <c r="ED802">
        <v>337.5</v>
      </c>
      <c r="EE802">
        <v>319.39999999999998</v>
      </c>
      <c r="EF802">
        <v>219.4</v>
      </c>
      <c r="EG802">
        <v>164.6</v>
      </c>
      <c r="EH802">
        <v>195</v>
      </c>
      <c r="EI802">
        <v>166.9</v>
      </c>
      <c r="EJ802">
        <v>107.5</v>
      </c>
      <c r="EK802">
        <v>109.3</v>
      </c>
      <c r="EL802">
        <v>97.8</v>
      </c>
      <c r="EM802">
        <v>99.3</v>
      </c>
      <c r="EN802">
        <v>116.6</v>
      </c>
      <c r="EO802">
        <v>117.4</v>
      </c>
      <c r="EP802">
        <v>117.5</v>
      </c>
      <c r="EQ802">
        <v>117.3</v>
      </c>
      <c r="ER802">
        <v>116.5</v>
      </c>
      <c r="ES802">
        <v>100.5</v>
      </c>
      <c r="ET802">
        <v>103.1</v>
      </c>
      <c r="EU802">
        <v>105.3</v>
      </c>
      <c r="EV802">
        <v>102.1</v>
      </c>
      <c r="EW802">
        <v>105.4</v>
      </c>
      <c r="EX802">
        <v>106.2</v>
      </c>
      <c r="EY802">
        <v>200.1</v>
      </c>
      <c r="EZ802">
        <v>205.1</v>
      </c>
      <c r="FA802">
        <v>211.7</v>
      </c>
      <c r="FB802">
        <v>195</v>
      </c>
      <c r="FC802">
        <v>193.7</v>
      </c>
      <c r="FD802">
        <v>109.9</v>
      </c>
      <c r="FE802">
        <v>109.6</v>
      </c>
      <c r="FF802">
        <v>277.5</v>
      </c>
      <c r="FG802">
        <v>244.4</v>
      </c>
      <c r="FH802">
        <v>232.4</v>
      </c>
      <c r="FI802">
        <v>324.5</v>
      </c>
      <c r="FJ802">
        <v>342.6</v>
      </c>
      <c r="FK802">
        <v>153.80000000000001</v>
      </c>
      <c r="FL802">
        <v>118.9</v>
      </c>
      <c r="FM802">
        <v>314.3</v>
      </c>
      <c r="FN802">
        <v>231.6</v>
      </c>
      <c r="FO802">
        <v>108.6</v>
      </c>
      <c r="FP802">
        <v>108.4</v>
      </c>
      <c r="FS802">
        <v>86.4</v>
      </c>
      <c r="FT802">
        <v>110.8</v>
      </c>
      <c r="FU802">
        <v>109.6</v>
      </c>
      <c r="FV802">
        <v>115.6</v>
      </c>
      <c r="FW802">
        <v>96</v>
      </c>
      <c r="FX802">
        <v>115.4</v>
      </c>
      <c r="FY802">
        <v>122.1</v>
      </c>
      <c r="FZ802">
        <v>115.1</v>
      </c>
      <c r="GA802">
        <v>91.9</v>
      </c>
      <c r="GB802">
        <v>86.8</v>
      </c>
      <c r="GC802">
        <v>102.9</v>
      </c>
      <c r="GD802">
        <v>100.8</v>
      </c>
      <c r="GE802">
        <v>107.4</v>
      </c>
      <c r="GF802">
        <v>101.2</v>
      </c>
      <c r="GG802">
        <v>111.4</v>
      </c>
      <c r="GH802">
        <v>104.1</v>
      </c>
      <c r="GI802">
        <v>98.6</v>
      </c>
      <c r="GJ802">
        <v>99.1</v>
      </c>
      <c r="GK802">
        <v>95.2</v>
      </c>
      <c r="GL802">
        <v>114.6</v>
      </c>
      <c r="GM802">
        <v>84.9</v>
      </c>
      <c r="GN802">
        <v>115</v>
      </c>
      <c r="GO802">
        <v>142.6</v>
      </c>
      <c r="GP802">
        <v>123.8</v>
      </c>
      <c r="GQ802">
        <v>114.4</v>
      </c>
      <c r="GR802">
        <v>118.8</v>
      </c>
      <c r="GS802">
        <v>113.5</v>
      </c>
      <c r="GT802">
        <v>115.3</v>
      </c>
      <c r="GU802">
        <v>122.8</v>
      </c>
      <c r="GV802">
        <v>113.3</v>
      </c>
      <c r="GW802">
        <v>111.4</v>
      </c>
    </row>
    <row r="803" spans="1:205" x14ac:dyDescent="0.25">
      <c r="A803" s="1">
        <v>41548</v>
      </c>
      <c r="B803">
        <v>109.5</v>
      </c>
      <c r="C803">
        <v>112.5</v>
      </c>
      <c r="D803">
        <v>117.4</v>
      </c>
      <c r="E803">
        <v>204.2</v>
      </c>
      <c r="F803">
        <v>196.5</v>
      </c>
      <c r="G803">
        <v>205</v>
      </c>
      <c r="H803">
        <v>119.7</v>
      </c>
      <c r="I803">
        <v>128.80000000000001</v>
      </c>
      <c r="J803">
        <v>124.7</v>
      </c>
      <c r="K803">
        <v>191.4</v>
      </c>
      <c r="L803">
        <v>137.80000000000001</v>
      </c>
      <c r="M803">
        <v>142.6</v>
      </c>
      <c r="N803">
        <v>108.1</v>
      </c>
      <c r="O803">
        <v>185.6</v>
      </c>
      <c r="P803">
        <v>201.1</v>
      </c>
      <c r="Q803">
        <v>245.8</v>
      </c>
      <c r="R803">
        <v>152.6</v>
      </c>
      <c r="S803">
        <v>164.8</v>
      </c>
      <c r="T803">
        <v>167.1</v>
      </c>
      <c r="U803">
        <v>163.80000000000001</v>
      </c>
      <c r="V803">
        <v>107.9</v>
      </c>
      <c r="W803">
        <v>109.4</v>
      </c>
      <c r="X803">
        <v>104.5</v>
      </c>
      <c r="Y803">
        <v>109.7</v>
      </c>
      <c r="Z803">
        <v>107.8</v>
      </c>
      <c r="AA803">
        <v>108.8</v>
      </c>
      <c r="AB803">
        <v>108.7</v>
      </c>
      <c r="AC803">
        <v>108.9</v>
      </c>
      <c r="AD803">
        <v>107.6</v>
      </c>
      <c r="AE803">
        <v>108.2</v>
      </c>
      <c r="AF803">
        <v>107.6</v>
      </c>
      <c r="AG803">
        <v>109.3</v>
      </c>
      <c r="AH803">
        <v>109.5</v>
      </c>
      <c r="AI803">
        <v>115.9</v>
      </c>
      <c r="AJ803">
        <v>117.9</v>
      </c>
      <c r="AK803">
        <v>117.9</v>
      </c>
      <c r="AL803">
        <v>117.8</v>
      </c>
      <c r="AM803">
        <v>117.9</v>
      </c>
      <c r="AN803">
        <v>115</v>
      </c>
      <c r="AO803">
        <v>114.5</v>
      </c>
      <c r="AP803">
        <v>114.7</v>
      </c>
      <c r="AQ803">
        <v>113.9</v>
      </c>
      <c r="AR803">
        <v>113.6</v>
      </c>
      <c r="AS803">
        <v>117</v>
      </c>
      <c r="AT803">
        <v>106.4</v>
      </c>
      <c r="AU803">
        <v>106.7</v>
      </c>
      <c r="AV803">
        <v>106.6</v>
      </c>
      <c r="AW803">
        <v>108.5</v>
      </c>
      <c r="AX803">
        <v>103.2</v>
      </c>
      <c r="AY803">
        <v>103.4</v>
      </c>
      <c r="AZ803">
        <v>97.3</v>
      </c>
      <c r="BA803">
        <v>104.7</v>
      </c>
      <c r="BB803">
        <v>109</v>
      </c>
      <c r="BC803">
        <v>108.9</v>
      </c>
      <c r="BD803">
        <v>109.2</v>
      </c>
      <c r="BE803">
        <v>107.7</v>
      </c>
      <c r="BF803">
        <v>107.8</v>
      </c>
      <c r="BG803">
        <v>106.8</v>
      </c>
      <c r="BH803">
        <v>106.7</v>
      </c>
      <c r="BI803">
        <v>107.6</v>
      </c>
      <c r="BJ803">
        <v>107.5</v>
      </c>
      <c r="BK803">
        <v>107.1</v>
      </c>
      <c r="BL803">
        <v>108.5</v>
      </c>
      <c r="BM803">
        <v>108.3</v>
      </c>
      <c r="BN803">
        <v>108.9</v>
      </c>
      <c r="BO803">
        <v>109</v>
      </c>
      <c r="BP803">
        <v>106.5</v>
      </c>
      <c r="BQ803">
        <v>107.6</v>
      </c>
      <c r="BR803">
        <v>109</v>
      </c>
      <c r="BS803">
        <v>100.3</v>
      </c>
      <c r="BT803">
        <v>100.6</v>
      </c>
      <c r="BU803">
        <v>99.6</v>
      </c>
      <c r="BV803">
        <v>100.3</v>
      </c>
      <c r="BW803">
        <v>108.2</v>
      </c>
      <c r="BX803">
        <v>106.3</v>
      </c>
      <c r="BY803">
        <v>107.1</v>
      </c>
      <c r="BZ803">
        <v>106.7</v>
      </c>
      <c r="CA803">
        <v>107.9</v>
      </c>
      <c r="CB803">
        <v>107.5</v>
      </c>
      <c r="CC803">
        <v>196.9</v>
      </c>
      <c r="CD803">
        <v>189.7</v>
      </c>
      <c r="CE803">
        <v>194.4</v>
      </c>
      <c r="CF803">
        <v>107</v>
      </c>
      <c r="CG803">
        <v>107.2</v>
      </c>
      <c r="CH803">
        <v>107.3</v>
      </c>
      <c r="CI803">
        <v>106.6</v>
      </c>
      <c r="CJ803">
        <v>106.3</v>
      </c>
      <c r="CK803">
        <v>106</v>
      </c>
      <c r="CL803">
        <v>108.7</v>
      </c>
      <c r="CM803">
        <v>108.8</v>
      </c>
      <c r="CN803">
        <v>189.3</v>
      </c>
      <c r="CO803">
        <v>108.4</v>
      </c>
      <c r="CP803">
        <v>107.8</v>
      </c>
      <c r="CQ803">
        <v>191</v>
      </c>
      <c r="CR803">
        <v>104.8</v>
      </c>
      <c r="CS803">
        <v>100.5</v>
      </c>
      <c r="CT803">
        <v>108.6</v>
      </c>
      <c r="CU803">
        <v>210.4</v>
      </c>
      <c r="CV803">
        <v>202</v>
      </c>
      <c r="CW803">
        <v>211.4</v>
      </c>
      <c r="CX803">
        <v>237.5</v>
      </c>
      <c r="CY803">
        <v>106.6</v>
      </c>
      <c r="CZ803">
        <v>108.3</v>
      </c>
      <c r="DA803">
        <v>108.2</v>
      </c>
      <c r="DE803">
        <v>99.9</v>
      </c>
      <c r="DF803">
        <v>200.2</v>
      </c>
      <c r="DG803">
        <v>187.1</v>
      </c>
      <c r="DH803">
        <v>116.9</v>
      </c>
      <c r="DI803">
        <v>199</v>
      </c>
      <c r="DJ803">
        <v>240.3</v>
      </c>
      <c r="DK803">
        <v>193.3</v>
      </c>
      <c r="DL803">
        <v>149.30000000000001</v>
      </c>
      <c r="DM803">
        <v>109.5</v>
      </c>
      <c r="DN803">
        <v>105.7</v>
      </c>
      <c r="DO803">
        <v>223.3</v>
      </c>
      <c r="DP803">
        <v>111.5</v>
      </c>
      <c r="DQ803">
        <v>109.6</v>
      </c>
      <c r="DR803">
        <v>208.1</v>
      </c>
      <c r="DS803">
        <v>202.6</v>
      </c>
      <c r="DT803">
        <v>210.6</v>
      </c>
      <c r="DU803">
        <v>220.4</v>
      </c>
      <c r="DV803">
        <v>191.4</v>
      </c>
      <c r="DW803">
        <v>186.2</v>
      </c>
      <c r="DX803">
        <v>190.7</v>
      </c>
      <c r="DY803">
        <v>222.7</v>
      </c>
      <c r="DZ803">
        <v>189.7</v>
      </c>
      <c r="EA803">
        <v>243.4</v>
      </c>
      <c r="EB803">
        <v>196.7</v>
      </c>
      <c r="EC803">
        <v>266.39999999999998</v>
      </c>
      <c r="ED803">
        <v>325.60000000000002</v>
      </c>
      <c r="EE803">
        <v>307.7</v>
      </c>
      <c r="EF803">
        <v>219.3</v>
      </c>
      <c r="EG803">
        <v>163.69999999999999</v>
      </c>
      <c r="EH803">
        <v>193.4</v>
      </c>
      <c r="EI803">
        <v>165.9</v>
      </c>
      <c r="EJ803">
        <v>107.8</v>
      </c>
      <c r="EK803">
        <v>109.3</v>
      </c>
      <c r="EL803">
        <v>97.6</v>
      </c>
      <c r="EM803">
        <v>99.3</v>
      </c>
      <c r="EN803">
        <v>116.8</v>
      </c>
      <c r="EO803">
        <v>117.8</v>
      </c>
      <c r="EP803">
        <v>117.9</v>
      </c>
      <c r="EQ803">
        <v>117.8</v>
      </c>
      <c r="ER803">
        <v>116.8</v>
      </c>
      <c r="ES803">
        <v>100.5</v>
      </c>
      <c r="ET803">
        <v>103.5</v>
      </c>
      <c r="EU803">
        <v>105.7</v>
      </c>
      <c r="EV803">
        <v>102</v>
      </c>
      <c r="EW803">
        <v>105.8</v>
      </c>
      <c r="EX803">
        <v>106.2</v>
      </c>
      <c r="EY803">
        <v>200.3</v>
      </c>
      <c r="EZ803">
        <v>201.7</v>
      </c>
      <c r="FA803">
        <v>212.3</v>
      </c>
      <c r="FB803">
        <v>194.6</v>
      </c>
      <c r="FC803">
        <v>193.6</v>
      </c>
      <c r="FD803">
        <v>109.9</v>
      </c>
      <c r="FE803">
        <v>109.6</v>
      </c>
      <c r="FF803">
        <v>269.60000000000002</v>
      </c>
      <c r="FG803">
        <v>234.9</v>
      </c>
      <c r="FH803">
        <v>234</v>
      </c>
      <c r="FI803">
        <v>312.2</v>
      </c>
      <c r="FJ803">
        <v>340.1</v>
      </c>
      <c r="FK803">
        <v>161.1</v>
      </c>
      <c r="FL803">
        <v>119.3</v>
      </c>
      <c r="FM803">
        <v>325.10000000000002</v>
      </c>
      <c r="FN803">
        <v>230.9</v>
      </c>
      <c r="FO803">
        <v>109.5</v>
      </c>
      <c r="FP803">
        <v>108.8</v>
      </c>
      <c r="FS803">
        <v>87.6</v>
      </c>
      <c r="FT803">
        <v>108.6</v>
      </c>
      <c r="FU803">
        <v>108.8</v>
      </c>
      <c r="FV803">
        <v>115</v>
      </c>
      <c r="FW803">
        <v>97.7</v>
      </c>
      <c r="FX803">
        <v>117.7</v>
      </c>
      <c r="FY803">
        <v>122.4</v>
      </c>
      <c r="FZ803">
        <v>120.3</v>
      </c>
      <c r="GA803">
        <v>87.1</v>
      </c>
      <c r="GB803">
        <v>90.4</v>
      </c>
      <c r="GC803">
        <v>104.4</v>
      </c>
      <c r="GD803">
        <v>100</v>
      </c>
      <c r="GE803">
        <v>110.9</v>
      </c>
      <c r="GF803">
        <v>99.3</v>
      </c>
      <c r="GG803">
        <v>114</v>
      </c>
      <c r="GH803">
        <v>104.2</v>
      </c>
      <c r="GI803">
        <v>97.8</v>
      </c>
      <c r="GJ803">
        <v>98.4</v>
      </c>
      <c r="GK803">
        <v>93.2</v>
      </c>
      <c r="GL803">
        <v>112.9</v>
      </c>
      <c r="GM803">
        <v>85.9</v>
      </c>
      <c r="GN803">
        <v>118.5</v>
      </c>
      <c r="GO803">
        <v>140.4</v>
      </c>
      <c r="GP803">
        <v>123.6</v>
      </c>
      <c r="GQ803">
        <v>115.3</v>
      </c>
      <c r="GR803">
        <v>119.2</v>
      </c>
      <c r="GS803">
        <v>113.6</v>
      </c>
      <c r="GT803">
        <v>116.4</v>
      </c>
      <c r="GU803">
        <v>123</v>
      </c>
      <c r="GV803">
        <v>113.3</v>
      </c>
      <c r="GW803">
        <v>114.1</v>
      </c>
    </row>
    <row r="804" spans="1:205" x14ac:dyDescent="0.25">
      <c r="A804" s="1">
        <v>41579</v>
      </c>
      <c r="B804">
        <v>109.7</v>
      </c>
      <c r="C804">
        <v>112.7</v>
      </c>
      <c r="D804">
        <v>117.5</v>
      </c>
      <c r="E804">
        <v>204.6</v>
      </c>
      <c r="F804">
        <v>196.8</v>
      </c>
      <c r="G804">
        <v>205.5</v>
      </c>
      <c r="H804">
        <v>120.7</v>
      </c>
      <c r="I804">
        <v>128.1</v>
      </c>
      <c r="J804">
        <v>125</v>
      </c>
      <c r="K804">
        <v>192.3</v>
      </c>
      <c r="L804">
        <v>137.1</v>
      </c>
      <c r="M804">
        <v>140.5</v>
      </c>
      <c r="N804">
        <v>108.2</v>
      </c>
      <c r="O804">
        <v>185.9</v>
      </c>
      <c r="P804">
        <v>201.6</v>
      </c>
      <c r="Q804">
        <v>246.3</v>
      </c>
      <c r="R804">
        <v>153</v>
      </c>
      <c r="S804">
        <v>165</v>
      </c>
      <c r="T804">
        <v>167.2</v>
      </c>
      <c r="U804">
        <v>164.1</v>
      </c>
      <c r="V804">
        <v>107.9</v>
      </c>
      <c r="W804">
        <v>109.4</v>
      </c>
      <c r="X804">
        <v>104.5</v>
      </c>
      <c r="Y804">
        <v>109.8</v>
      </c>
      <c r="Z804">
        <v>107.9</v>
      </c>
      <c r="AA804">
        <v>109.1</v>
      </c>
      <c r="AB804">
        <v>109</v>
      </c>
      <c r="AC804">
        <v>109.1</v>
      </c>
      <c r="AD804">
        <v>108</v>
      </c>
      <c r="AE804">
        <v>108.8</v>
      </c>
      <c r="AF804">
        <v>108.5</v>
      </c>
      <c r="AG804">
        <v>109.4</v>
      </c>
      <c r="AH804">
        <v>109.7</v>
      </c>
      <c r="AI804">
        <v>115.3</v>
      </c>
      <c r="AJ804">
        <v>115.9</v>
      </c>
      <c r="AK804">
        <v>115.9</v>
      </c>
      <c r="AL804">
        <v>115.9</v>
      </c>
      <c r="AM804">
        <v>115.9</v>
      </c>
      <c r="AN804">
        <v>115</v>
      </c>
      <c r="AO804">
        <v>114.6</v>
      </c>
      <c r="AP804">
        <v>114.7</v>
      </c>
      <c r="AQ804">
        <v>113.9</v>
      </c>
      <c r="AR804">
        <v>113.6</v>
      </c>
      <c r="AS804">
        <v>117</v>
      </c>
      <c r="AT804">
        <v>106.6</v>
      </c>
      <c r="AU804">
        <v>106.9</v>
      </c>
      <c r="AV804">
        <v>106.8</v>
      </c>
      <c r="AW804">
        <v>108.5</v>
      </c>
      <c r="AX804">
        <v>103.3</v>
      </c>
      <c r="AY804">
        <v>103.5</v>
      </c>
      <c r="AZ804">
        <v>97.3</v>
      </c>
      <c r="BA804">
        <v>104.8</v>
      </c>
      <c r="BB804">
        <v>109.1</v>
      </c>
      <c r="BC804">
        <v>108.9</v>
      </c>
      <c r="BD804">
        <v>109.3</v>
      </c>
      <c r="BE804">
        <v>107.9</v>
      </c>
      <c r="BF804">
        <v>108</v>
      </c>
      <c r="BG804">
        <v>107</v>
      </c>
      <c r="BH804">
        <v>106.9</v>
      </c>
      <c r="BI804">
        <v>107.8</v>
      </c>
      <c r="BJ804">
        <v>107.7</v>
      </c>
      <c r="BK804">
        <v>107.3</v>
      </c>
      <c r="BL804">
        <v>108.7</v>
      </c>
      <c r="BM804">
        <v>108.5</v>
      </c>
      <c r="BN804">
        <v>109</v>
      </c>
      <c r="BO804">
        <v>109.2</v>
      </c>
      <c r="BP804">
        <v>106.6</v>
      </c>
      <c r="BQ804">
        <v>107.9</v>
      </c>
      <c r="BR804">
        <v>109.2</v>
      </c>
      <c r="BS804">
        <v>100.4</v>
      </c>
      <c r="BT804">
        <v>100.7</v>
      </c>
      <c r="BU804">
        <v>99.9</v>
      </c>
      <c r="BV804">
        <v>100.5</v>
      </c>
      <c r="BW804">
        <v>108.4</v>
      </c>
      <c r="BX804">
        <v>106.5</v>
      </c>
      <c r="BY804">
        <v>107.3</v>
      </c>
      <c r="BZ804">
        <v>106.9</v>
      </c>
      <c r="CA804">
        <v>108.1</v>
      </c>
      <c r="CB804">
        <v>107.7</v>
      </c>
      <c r="CC804">
        <v>197.5</v>
      </c>
      <c r="CD804">
        <v>190.1</v>
      </c>
      <c r="CE804">
        <v>194.9</v>
      </c>
      <c r="CF804">
        <v>107.2</v>
      </c>
      <c r="CG804">
        <v>107.4</v>
      </c>
      <c r="CH804">
        <v>107.5</v>
      </c>
      <c r="CI804">
        <v>106.8</v>
      </c>
      <c r="CJ804">
        <v>106.4</v>
      </c>
      <c r="CK804">
        <v>106.2</v>
      </c>
      <c r="CL804">
        <v>109</v>
      </c>
      <c r="CM804">
        <v>108.8</v>
      </c>
      <c r="CN804">
        <v>189.2</v>
      </c>
      <c r="CO804">
        <v>108.5</v>
      </c>
      <c r="CP804">
        <v>107.8</v>
      </c>
      <c r="CQ804">
        <v>190.8</v>
      </c>
      <c r="CR804">
        <v>104.9</v>
      </c>
      <c r="CS804">
        <v>100.5</v>
      </c>
      <c r="CT804">
        <v>108.8</v>
      </c>
      <c r="CU804">
        <v>211.1</v>
      </c>
      <c r="CV804">
        <v>202.4</v>
      </c>
      <c r="CW804">
        <v>212.1</v>
      </c>
      <c r="CX804">
        <v>238.4</v>
      </c>
      <c r="CY804">
        <v>106.8</v>
      </c>
      <c r="CZ804">
        <v>108.5</v>
      </c>
      <c r="DA804">
        <v>108.4</v>
      </c>
      <c r="DE804">
        <v>100.2</v>
      </c>
      <c r="DF804">
        <v>200.1</v>
      </c>
      <c r="DG804">
        <v>187</v>
      </c>
      <c r="DH804">
        <v>116.6</v>
      </c>
      <c r="DI804">
        <v>199.2</v>
      </c>
      <c r="DJ804">
        <v>238.8</v>
      </c>
      <c r="DK804">
        <v>194.1</v>
      </c>
      <c r="DL804">
        <v>149.4</v>
      </c>
      <c r="DM804">
        <v>109.5</v>
      </c>
      <c r="DN804">
        <v>105.8</v>
      </c>
      <c r="DO804">
        <v>223.4</v>
      </c>
      <c r="DP804">
        <v>111.4</v>
      </c>
      <c r="DQ804">
        <v>109.9</v>
      </c>
      <c r="DR804">
        <v>208.5</v>
      </c>
      <c r="DS804">
        <v>204.1</v>
      </c>
      <c r="DT804">
        <v>210.7</v>
      </c>
      <c r="DU804">
        <v>220.8</v>
      </c>
      <c r="DV804">
        <v>191</v>
      </c>
      <c r="DW804">
        <v>186.3</v>
      </c>
      <c r="DX804">
        <v>190.2</v>
      </c>
      <c r="DY804">
        <v>214.6</v>
      </c>
      <c r="DZ804">
        <v>189.9</v>
      </c>
      <c r="EA804">
        <v>238.5</v>
      </c>
      <c r="EB804">
        <v>195.8</v>
      </c>
      <c r="EC804">
        <v>258.39999999999998</v>
      </c>
      <c r="ED804">
        <v>312.10000000000002</v>
      </c>
      <c r="EE804">
        <v>294.39999999999998</v>
      </c>
      <c r="EF804">
        <v>219.8</v>
      </c>
      <c r="EG804">
        <v>164.9</v>
      </c>
      <c r="EH804">
        <v>195.5</v>
      </c>
      <c r="EI804">
        <v>167.2</v>
      </c>
      <c r="EJ804">
        <v>107.9</v>
      </c>
      <c r="EK804">
        <v>110</v>
      </c>
      <c r="EL804">
        <v>98.5</v>
      </c>
      <c r="EM804">
        <v>99.8</v>
      </c>
      <c r="EN804">
        <v>116.9</v>
      </c>
      <c r="EO804">
        <v>115.9</v>
      </c>
      <c r="EP804">
        <v>115.9</v>
      </c>
      <c r="EQ804">
        <v>115.9</v>
      </c>
      <c r="ER804">
        <v>117</v>
      </c>
      <c r="ES804">
        <v>100.5</v>
      </c>
      <c r="ET804">
        <v>103.7</v>
      </c>
      <c r="EU804">
        <v>105.7</v>
      </c>
      <c r="EV804">
        <v>101.8</v>
      </c>
      <c r="EW804">
        <v>105.8</v>
      </c>
      <c r="EX804">
        <v>106.2</v>
      </c>
      <c r="EY804">
        <v>200.3</v>
      </c>
      <c r="EZ804">
        <v>200.4</v>
      </c>
      <c r="FA804">
        <v>212.3</v>
      </c>
      <c r="FB804">
        <v>194.5</v>
      </c>
      <c r="FC804">
        <v>193.6</v>
      </c>
      <c r="FD804">
        <v>110.5</v>
      </c>
      <c r="FE804">
        <v>109.7</v>
      </c>
      <c r="FF804">
        <v>261.60000000000002</v>
      </c>
      <c r="FG804">
        <v>223.3</v>
      </c>
      <c r="FH804">
        <v>234.1</v>
      </c>
      <c r="FI804">
        <v>298.7</v>
      </c>
      <c r="FJ804">
        <v>343.2</v>
      </c>
      <c r="FK804">
        <v>163.1</v>
      </c>
      <c r="FL804">
        <v>119.5</v>
      </c>
      <c r="FM804">
        <v>315.10000000000002</v>
      </c>
      <c r="FN804">
        <v>232</v>
      </c>
      <c r="FO804">
        <v>109.1</v>
      </c>
      <c r="FP804">
        <v>108.5</v>
      </c>
      <c r="FS804">
        <v>88.7</v>
      </c>
      <c r="FT804">
        <v>109.5</v>
      </c>
      <c r="FU804">
        <v>113</v>
      </c>
      <c r="FV804">
        <v>116.3</v>
      </c>
      <c r="FW804">
        <v>95.8</v>
      </c>
      <c r="FX804">
        <v>115.2</v>
      </c>
      <c r="FY804">
        <v>122</v>
      </c>
      <c r="FZ804">
        <v>114.1</v>
      </c>
      <c r="GA804">
        <v>90.1</v>
      </c>
      <c r="GB804">
        <v>99.9</v>
      </c>
      <c r="GC804">
        <v>106.2</v>
      </c>
      <c r="GD804">
        <v>99.1</v>
      </c>
      <c r="GE804">
        <v>115.1</v>
      </c>
      <c r="GF804">
        <v>100.5</v>
      </c>
      <c r="GG804">
        <v>113</v>
      </c>
      <c r="GH804">
        <v>104.2</v>
      </c>
      <c r="GI804">
        <v>99.9</v>
      </c>
      <c r="GJ804">
        <v>100.5</v>
      </c>
      <c r="GK804">
        <v>100</v>
      </c>
      <c r="GL804">
        <v>110.9</v>
      </c>
      <c r="GM804">
        <v>84.9</v>
      </c>
      <c r="GN804">
        <v>117.5</v>
      </c>
      <c r="GO804">
        <v>137.1</v>
      </c>
      <c r="GP804">
        <v>128.80000000000001</v>
      </c>
      <c r="GQ804">
        <v>114.6</v>
      </c>
      <c r="GR804">
        <v>119.5</v>
      </c>
      <c r="GS804">
        <v>113.6</v>
      </c>
      <c r="GT804">
        <v>115.8</v>
      </c>
      <c r="GU804">
        <v>123</v>
      </c>
      <c r="GV804">
        <v>113.4</v>
      </c>
      <c r="GW804">
        <v>111.7</v>
      </c>
    </row>
    <row r="805" spans="1:205" x14ac:dyDescent="0.25">
      <c r="A805" s="1">
        <v>41609</v>
      </c>
      <c r="B805">
        <v>109.8</v>
      </c>
      <c r="C805">
        <v>113.2</v>
      </c>
      <c r="D805">
        <v>117.5</v>
      </c>
      <c r="E805">
        <v>204.6</v>
      </c>
      <c r="F805">
        <v>187.4</v>
      </c>
      <c r="G805">
        <v>206.4</v>
      </c>
      <c r="H805">
        <v>121.5</v>
      </c>
      <c r="I805">
        <v>127.5</v>
      </c>
      <c r="J805">
        <v>126.3</v>
      </c>
      <c r="K805">
        <v>193.7</v>
      </c>
      <c r="L805">
        <v>139.80000000000001</v>
      </c>
      <c r="M805">
        <v>145.19999999999999</v>
      </c>
      <c r="N805">
        <v>108.6</v>
      </c>
      <c r="O805">
        <v>186.7</v>
      </c>
      <c r="P805">
        <v>202.9</v>
      </c>
      <c r="Q805">
        <v>248.4</v>
      </c>
      <c r="R805">
        <v>153.4</v>
      </c>
      <c r="S805">
        <v>165.3</v>
      </c>
      <c r="T805">
        <v>167.4</v>
      </c>
      <c r="U805">
        <v>164.5</v>
      </c>
      <c r="V805">
        <v>108</v>
      </c>
      <c r="W805">
        <v>109.5</v>
      </c>
      <c r="X805">
        <v>104.6</v>
      </c>
      <c r="Y805">
        <v>110.1</v>
      </c>
      <c r="Z805">
        <v>107.8</v>
      </c>
      <c r="AA805">
        <v>107.9</v>
      </c>
      <c r="AB805">
        <v>107.7</v>
      </c>
      <c r="AC805">
        <v>107.8</v>
      </c>
      <c r="AD805">
        <v>106.7</v>
      </c>
      <c r="AE805">
        <v>108.3</v>
      </c>
      <c r="AF805">
        <v>108.3</v>
      </c>
      <c r="AG805">
        <v>108.4</v>
      </c>
      <c r="AH805">
        <v>109</v>
      </c>
      <c r="AI805">
        <v>117.3</v>
      </c>
      <c r="AJ805">
        <v>122</v>
      </c>
      <c r="AK805">
        <v>122</v>
      </c>
      <c r="AL805">
        <v>121.9</v>
      </c>
      <c r="AM805">
        <v>122</v>
      </c>
      <c r="AN805">
        <v>115.4</v>
      </c>
      <c r="AO805">
        <v>114.9</v>
      </c>
      <c r="AP805">
        <v>115.1</v>
      </c>
      <c r="AQ805">
        <v>114.2</v>
      </c>
      <c r="AR805">
        <v>113.9</v>
      </c>
      <c r="AS805">
        <v>117.4</v>
      </c>
      <c r="AT805">
        <v>106.7</v>
      </c>
      <c r="AU805">
        <v>107</v>
      </c>
      <c r="AV805">
        <v>107</v>
      </c>
      <c r="AW805">
        <v>108.6</v>
      </c>
      <c r="AX805">
        <v>103.4</v>
      </c>
      <c r="AY805">
        <v>103.6</v>
      </c>
      <c r="AZ805">
        <v>97</v>
      </c>
      <c r="BA805">
        <v>104.7</v>
      </c>
      <c r="BB805">
        <v>109.2</v>
      </c>
      <c r="BC805">
        <v>109.1</v>
      </c>
      <c r="BD805">
        <v>109.3</v>
      </c>
      <c r="BE805">
        <v>107.9</v>
      </c>
      <c r="BF805">
        <v>108</v>
      </c>
      <c r="BG805">
        <v>106.9</v>
      </c>
      <c r="BH805">
        <v>106.9</v>
      </c>
      <c r="BI805">
        <v>107.8</v>
      </c>
      <c r="BJ805">
        <v>107.7</v>
      </c>
      <c r="BK805">
        <v>107.3</v>
      </c>
      <c r="BL805">
        <v>109</v>
      </c>
      <c r="BM805">
        <v>108.8</v>
      </c>
      <c r="BN805">
        <v>109.3</v>
      </c>
      <c r="BO805">
        <v>109.8</v>
      </c>
      <c r="BP805">
        <v>106.9</v>
      </c>
      <c r="BQ805">
        <v>106.9</v>
      </c>
      <c r="BR805">
        <v>109.1</v>
      </c>
      <c r="BS805">
        <v>100.7</v>
      </c>
      <c r="BT805">
        <v>100.9</v>
      </c>
      <c r="BU805">
        <v>99.3</v>
      </c>
      <c r="BV805">
        <v>100.3</v>
      </c>
      <c r="BW805">
        <v>108.4</v>
      </c>
      <c r="BX805">
        <v>106.4</v>
      </c>
      <c r="BY805">
        <v>107.2</v>
      </c>
      <c r="BZ805">
        <v>106.9</v>
      </c>
      <c r="CA805">
        <v>108.1</v>
      </c>
      <c r="CB805">
        <v>107.6</v>
      </c>
      <c r="CC805">
        <v>198.3</v>
      </c>
      <c r="CD805">
        <v>190.8</v>
      </c>
      <c r="CE805">
        <v>195.9</v>
      </c>
      <c r="CF805">
        <v>107</v>
      </c>
      <c r="CG805">
        <v>106.8</v>
      </c>
      <c r="CH805">
        <v>106.4</v>
      </c>
      <c r="CI805">
        <v>107</v>
      </c>
      <c r="CJ805">
        <v>106.7</v>
      </c>
      <c r="CK805">
        <v>106.1</v>
      </c>
      <c r="CL805">
        <v>108.7</v>
      </c>
      <c r="CM805">
        <v>109</v>
      </c>
      <c r="CN805">
        <v>189.9</v>
      </c>
      <c r="CO805">
        <v>108.3</v>
      </c>
      <c r="CP805">
        <v>108.3</v>
      </c>
      <c r="CQ805">
        <v>192.1</v>
      </c>
      <c r="CR805">
        <v>105.2</v>
      </c>
      <c r="CS805">
        <v>100.4</v>
      </c>
      <c r="CT805">
        <v>108.9</v>
      </c>
      <c r="CU805">
        <v>212.1</v>
      </c>
      <c r="CV805">
        <v>203.2</v>
      </c>
      <c r="CW805">
        <v>213.5</v>
      </c>
      <c r="CX805">
        <v>240.2</v>
      </c>
      <c r="CY805">
        <v>106.6</v>
      </c>
      <c r="CZ805">
        <v>108.9</v>
      </c>
      <c r="DA805">
        <v>108.8</v>
      </c>
      <c r="DE805">
        <v>99.9</v>
      </c>
      <c r="DF805">
        <v>201</v>
      </c>
      <c r="DG805">
        <v>187.5</v>
      </c>
      <c r="DH805">
        <v>117.2</v>
      </c>
      <c r="DI805">
        <v>200.6</v>
      </c>
      <c r="DJ805">
        <v>240.1</v>
      </c>
      <c r="DK805">
        <v>194.4</v>
      </c>
      <c r="DL805">
        <v>149.4</v>
      </c>
      <c r="DM805">
        <v>109.7</v>
      </c>
      <c r="DN805">
        <v>105.8</v>
      </c>
      <c r="DO805">
        <v>223.7</v>
      </c>
      <c r="DP805">
        <v>111.5</v>
      </c>
      <c r="DQ805">
        <v>110</v>
      </c>
      <c r="DR805">
        <v>210.9</v>
      </c>
      <c r="DS805">
        <v>205</v>
      </c>
      <c r="DT805">
        <v>213.6</v>
      </c>
      <c r="DU805">
        <v>220.7</v>
      </c>
      <c r="DV805">
        <v>191.6</v>
      </c>
      <c r="DW805">
        <v>186.2</v>
      </c>
      <c r="DX805">
        <v>190.9</v>
      </c>
      <c r="DY805">
        <v>218.5</v>
      </c>
      <c r="DZ805">
        <v>190.3</v>
      </c>
      <c r="EA805">
        <v>242.9</v>
      </c>
      <c r="EB805">
        <v>196</v>
      </c>
      <c r="EC805">
        <v>266.10000000000002</v>
      </c>
      <c r="ED805">
        <v>319.39999999999998</v>
      </c>
      <c r="EE805">
        <v>301.5</v>
      </c>
      <c r="EF805">
        <v>220.6</v>
      </c>
      <c r="EG805">
        <v>173.2</v>
      </c>
      <c r="EH805">
        <v>199.4</v>
      </c>
      <c r="EI805">
        <v>175.8</v>
      </c>
      <c r="EJ805">
        <v>107.9</v>
      </c>
      <c r="EK805">
        <v>109.4</v>
      </c>
      <c r="EL805">
        <v>97.9</v>
      </c>
      <c r="EM805">
        <v>99.2</v>
      </c>
      <c r="EN805">
        <v>117.5</v>
      </c>
      <c r="EO805">
        <v>121.8</v>
      </c>
      <c r="EP805">
        <v>122</v>
      </c>
      <c r="EQ805">
        <v>121.8</v>
      </c>
      <c r="ER805">
        <v>117.1</v>
      </c>
      <c r="ES805">
        <v>100.8</v>
      </c>
      <c r="ET805">
        <v>103.8</v>
      </c>
      <c r="EU805">
        <v>105.7</v>
      </c>
      <c r="EV805">
        <v>101.8</v>
      </c>
      <c r="EW805">
        <v>105.8</v>
      </c>
      <c r="EX805">
        <v>106.1</v>
      </c>
      <c r="EY805">
        <v>201.1</v>
      </c>
      <c r="EZ805">
        <v>202.3</v>
      </c>
      <c r="FA805">
        <v>214.8</v>
      </c>
      <c r="FB805">
        <v>195</v>
      </c>
      <c r="FC805">
        <v>194</v>
      </c>
      <c r="FD805">
        <v>110.1</v>
      </c>
      <c r="FE805">
        <v>109.9</v>
      </c>
      <c r="FF805">
        <v>269.8</v>
      </c>
      <c r="FG805">
        <v>232.5</v>
      </c>
      <c r="FH805">
        <v>235.2</v>
      </c>
      <c r="FI805">
        <v>305.89999999999998</v>
      </c>
      <c r="FJ805">
        <v>347.1</v>
      </c>
      <c r="FK805">
        <v>163.80000000000001</v>
      </c>
      <c r="FL805">
        <v>119.6</v>
      </c>
      <c r="FM805">
        <v>335.4</v>
      </c>
      <c r="FN805">
        <v>244.2</v>
      </c>
      <c r="FO805">
        <v>107.6</v>
      </c>
      <c r="FP805">
        <v>107.8</v>
      </c>
      <c r="FS805">
        <v>89</v>
      </c>
      <c r="FT805">
        <v>111.3</v>
      </c>
      <c r="FU805">
        <v>110.7</v>
      </c>
      <c r="FV805">
        <v>115.3</v>
      </c>
      <c r="FW805">
        <v>94</v>
      </c>
      <c r="FX805">
        <v>113</v>
      </c>
      <c r="FY805">
        <v>121.9</v>
      </c>
      <c r="FZ805">
        <v>110.9</v>
      </c>
      <c r="GA805">
        <v>87.9</v>
      </c>
      <c r="GB805">
        <v>67</v>
      </c>
      <c r="GC805">
        <v>103.9</v>
      </c>
      <c r="GD805">
        <v>97.3</v>
      </c>
      <c r="GE805">
        <v>112.3</v>
      </c>
      <c r="GF805">
        <v>96.8</v>
      </c>
      <c r="GG805">
        <v>113.5</v>
      </c>
      <c r="GH805">
        <v>107.1</v>
      </c>
      <c r="GI805">
        <v>99.5</v>
      </c>
      <c r="GJ805">
        <v>100.1</v>
      </c>
      <c r="GK805">
        <v>100.6</v>
      </c>
      <c r="GL805">
        <v>111.2</v>
      </c>
      <c r="GM805">
        <v>80.8</v>
      </c>
      <c r="GN805">
        <v>110.4</v>
      </c>
      <c r="GO805">
        <v>132.5</v>
      </c>
      <c r="GP805">
        <v>128.1</v>
      </c>
      <c r="GQ805">
        <v>116.6</v>
      </c>
      <c r="GR805">
        <v>119.2</v>
      </c>
      <c r="GS805">
        <v>114</v>
      </c>
      <c r="GT805">
        <v>116.8</v>
      </c>
      <c r="GU805">
        <v>122.8</v>
      </c>
      <c r="GV805">
        <v>113.4</v>
      </c>
      <c r="GW805">
        <v>118</v>
      </c>
    </row>
    <row r="806" spans="1:205" x14ac:dyDescent="0.25">
      <c r="A806" s="1">
        <v>41640</v>
      </c>
      <c r="B806">
        <v>110.1</v>
      </c>
      <c r="C806">
        <v>113.9</v>
      </c>
      <c r="D806">
        <v>118.5</v>
      </c>
      <c r="E806">
        <v>206</v>
      </c>
      <c r="F806">
        <v>188.8</v>
      </c>
      <c r="G806">
        <v>207.7</v>
      </c>
      <c r="H806">
        <v>123.1</v>
      </c>
      <c r="I806">
        <v>129.80000000000001</v>
      </c>
      <c r="J806">
        <v>128</v>
      </c>
      <c r="K806">
        <v>196.7</v>
      </c>
      <c r="L806">
        <v>140.69999999999999</v>
      </c>
      <c r="M806">
        <v>144.9</v>
      </c>
      <c r="N806">
        <v>109.1</v>
      </c>
      <c r="O806">
        <v>187.5</v>
      </c>
      <c r="P806">
        <v>204</v>
      </c>
      <c r="Q806">
        <v>250.3</v>
      </c>
      <c r="R806">
        <v>153.80000000000001</v>
      </c>
      <c r="S806">
        <v>165.8</v>
      </c>
      <c r="T806">
        <v>167.8</v>
      </c>
      <c r="U806">
        <v>164.9</v>
      </c>
      <c r="V806">
        <v>108.4</v>
      </c>
      <c r="W806">
        <v>109.9</v>
      </c>
      <c r="X806">
        <v>105</v>
      </c>
      <c r="Y806">
        <v>110.5</v>
      </c>
      <c r="Z806">
        <v>107.9</v>
      </c>
      <c r="AA806">
        <v>108.2</v>
      </c>
      <c r="AB806">
        <v>108</v>
      </c>
      <c r="AC806">
        <v>108</v>
      </c>
      <c r="AD806">
        <v>107.6</v>
      </c>
      <c r="AE806">
        <v>108.5</v>
      </c>
      <c r="AF806">
        <v>108.1</v>
      </c>
      <c r="AG806">
        <v>109.3</v>
      </c>
      <c r="AH806">
        <v>109.4</v>
      </c>
      <c r="AI806">
        <v>116.1</v>
      </c>
      <c r="AJ806">
        <v>117.4</v>
      </c>
      <c r="AK806">
        <v>117.4</v>
      </c>
      <c r="AL806">
        <v>117.4</v>
      </c>
      <c r="AM806">
        <v>117.5</v>
      </c>
      <c r="AN806">
        <v>115.6</v>
      </c>
      <c r="AO806">
        <v>115</v>
      </c>
      <c r="AP806">
        <v>115.2</v>
      </c>
      <c r="AQ806">
        <v>114.4</v>
      </c>
      <c r="AR806">
        <v>114.1</v>
      </c>
      <c r="AS806">
        <v>117.6</v>
      </c>
      <c r="AT806">
        <v>106.9</v>
      </c>
      <c r="AU806">
        <v>107.2</v>
      </c>
      <c r="AV806">
        <v>107.2</v>
      </c>
      <c r="AW806">
        <v>108.7</v>
      </c>
      <c r="AX806">
        <v>103.7</v>
      </c>
      <c r="AY806">
        <v>104</v>
      </c>
      <c r="AZ806">
        <v>96.7</v>
      </c>
      <c r="BA806">
        <v>104.4</v>
      </c>
      <c r="BB806">
        <v>109.8</v>
      </c>
      <c r="BC806">
        <v>109.7</v>
      </c>
      <c r="BD806">
        <v>110.1</v>
      </c>
      <c r="BE806">
        <v>108.3</v>
      </c>
      <c r="BF806">
        <v>108.4</v>
      </c>
      <c r="BG806">
        <v>107.2</v>
      </c>
      <c r="BH806">
        <v>107.1</v>
      </c>
      <c r="BI806">
        <v>108.1</v>
      </c>
      <c r="BJ806">
        <v>108</v>
      </c>
      <c r="BK806">
        <v>107.5</v>
      </c>
      <c r="BL806">
        <v>109.4</v>
      </c>
      <c r="BM806">
        <v>109.2</v>
      </c>
      <c r="BN806">
        <v>109.9</v>
      </c>
      <c r="BO806">
        <v>110.5</v>
      </c>
      <c r="BP806">
        <v>107</v>
      </c>
      <c r="BQ806">
        <v>107.2</v>
      </c>
      <c r="BR806">
        <v>109.6</v>
      </c>
      <c r="BS806">
        <v>100.9</v>
      </c>
      <c r="BT806">
        <v>101.2</v>
      </c>
      <c r="BU806">
        <v>99.7</v>
      </c>
      <c r="BV806">
        <v>100.7</v>
      </c>
      <c r="BW806">
        <v>108.8</v>
      </c>
      <c r="BX806">
        <v>106.6</v>
      </c>
      <c r="BY806">
        <v>107.4</v>
      </c>
      <c r="BZ806">
        <v>107.2</v>
      </c>
      <c r="CA806">
        <v>108.4</v>
      </c>
      <c r="CB806">
        <v>107.9</v>
      </c>
      <c r="CC806">
        <v>199.8</v>
      </c>
      <c r="CD806">
        <v>191.7</v>
      </c>
      <c r="CE806">
        <v>197.4</v>
      </c>
      <c r="CF806">
        <v>107.1</v>
      </c>
      <c r="CG806">
        <v>107.3</v>
      </c>
      <c r="CH806">
        <v>106.6</v>
      </c>
      <c r="CI806">
        <v>107.1</v>
      </c>
      <c r="CJ806">
        <v>106.8</v>
      </c>
      <c r="CK806">
        <v>106.5</v>
      </c>
      <c r="CL806">
        <v>109.3</v>
      </c>
      <c r="CM806">
        <v>109.4</v>
      </c>
      <c r="CN806">
        <v>190.8</v>
      </c>
      <c r="CO806">
        <v>108.3</v>
      </c>
      <c r="CP806">
        <v>108.6</v>
      </c>
      <c r="CQ806">
        <v>193</v>
      </c>
      <c r="CR806">
        <v>105.3</v>
      </c>
      <c r="CS806">
        <v>100.9</v>
      </c>
      <c r="CT806">
        <v>109.2</v>
      </c>
      <c r="CU806">
        <v>214</v>
      </c>
      <c r="CV806">
        <v>204.4</v>
      </c>
      <c r="CW806">
        <v>215.6</v>
      </c>
      <c r="CX806">
        <v>243.1</v>
      </c>
      <c r="CY806">
        <v>106.7</v>
      </c>
      <c r="CZ806">
        <v>109.2</v>
      </c>
      <c r="DA806">
        <v>109.1</v>
      </c>
      <c r="DE806">
        <v>100.4</v>
      </c>
      <c r="DF806">
        <v>202.5</v>
      </c>
      <c r="DG806">
        <v>188.3</v>
      </c>
      <c r="DH806">
        <v>117.9</v>
      </c>
      <c r="DI806">
        <v>201.6</v>
      </c>
      <c r="DJ806">
        <v>242</v>
      </c>
      <c r="DK806">
        <v>195.3</v>
      </c>
      <c r="DL806">
        <v>149.6</v>
      </c>
      <c r="DM806">
        <v>110.1</v>
      </c>
      <c r="DN806">
        <v>105.9</v>
      </c>
      <c r="DO806">
        <v>225</v>
      </c>
      <c r="DP806">
        <v>112.3</v>
      </c>
      <c r="DQ806">
        <v>110.5</v>
      </c>
      <c r="DR806">
        <v>214.4</v>
      </c>
      <c r="DS806">
        <v>213.4</v>
      </c>
      <c r="DT806">
        <v>215.3</v>
      </c>
      <c r="DU806">
        <v>217.6</v>
      </c>
      <c r="DV806">
        <v>193.2</v>
      </c>
      <c r="DW806">
        <v>186.6</v>
      </c>
      <c r="DX806">
        <v>192.6</v>
      </c>
      <c r="DY806">
        <v>232</v>
      </c>
      <c r="DZ806">
        <v>191.1</v>
      </c>
      <c r="EA806">
        <v>247.3</v>
      </c>
      <c r="EB806">
        <v>201.1</v>
      </c>
      <c r="EC806">
        <v>269.5</v>
      </c>
      <c r="ED806">
        <v>317.60000000000002</v>
      </c>
      <c r="EE806">
        <v>299.7</v>
      </c>
      <c r="EF806">
        <v>221.6</v>
      </c>
      <c r="EG806">
        <v>185.3</v>
      </c>
      <c r="EH806">
        <v>206.9</v>
      </c>
      <c r="EI806">
        <v>188.2</v>
      </c>
      <c r="EJ806">
        <v>108</v>
      </c>
      <c r="EK806">
        <v>109.4</v>
      </c>
      <c r="EL806">
        <v>98</v>
      </c>
      <c r="EM806">
        <v>99.1</v>
      </c>
      <c r="EN806">
        <v>117.4</v>
      </c>
      <c r="EO806">
        <v>117.4</v>
      </c>
      <c r="EP806">
        <v>117.5</v>
      </c>
      <c r="EQ806">
        <v>117.4</v>
      </c>
      <c r="ER806">
        <v>117.4</v>
      </c>
      <c r="ES806">
        <v>100.9</v>
      </c>
      <c r="ET806">
        <v>104.1</v>
      </c>
      <c r="EU806">
        <v>105.9</v>
      </c>
      <c r="EV806">
        <v>102.1</v>
      </c>
      <c r="EW806">
        <v>106</v>
      </c>
      <c r="EX806">
        <v>107</v>
      </c>
      <c r="EY806">
        <v>202.4</v>
      </c>
      <c r="EZ806">
        <v>206.1</v>
      </c>
      <c r="FA806">
        <v>218.2</v>
      </c>
      <c r="FB806">
        <v>196</v>
      </c>
      <c r="FC806">
        <v>194.6</v>
      </c>
      <c r="FD806">
        <v>110.2</v>
      </c>
      <c r="FE806">
        <v>110.6</v>
      </c>
      <c r="FF806">
        <v>273.7</v>
      </c>
      <c r="FG806">
        <v>234.8</v>
      </c>
      <c r="FH806">
        <v>241.1</v>
      </c>
      <c r="FI806">
        <v>304</v>
      </c>
      <c r="FJ806">
        <v>354.9</v>
      </c>
      <c r="FK806">
        <v>169.3</v>
      </c>
      <c r="FL806">
        <v>120.1</v>
      </c>
      <c r="FM806">
        <v>322.39999999999998</v>
      </c>
      <c r="FN806">
        <v>250.3</v>
      </c>
      <c r="FO806">
        <v>107.4</v>
      </c>
      <c r="FP806">
        <v>107.6</v>
      </c>
      <c r="FS806">
        <v>90.7</v>
      </c>
      <c r="FT806">
        <v>111.1</v>
      </c>
      <c r="FU806">
        <v>110.9</v>
      </c>
      <c r="FV806">
        <v>115.6</v>
      </c>
      <c r="FW806">
        <v>95.8</v>
      </c>
      <c r="FX806">
        <v>115.1</v>
      </c>
      <c r="FY806">
        <v>120.5</v>
      </c>
      <c r="FZ806">
        <v>102.9</v>
      </c>
      <c r="GA806">
        <v>86.1</v>
      </c>
      <c r="GB806">
        <v>75.8</v>
      </c>
      <c r="GC806">
        <v>102.8</v>
      </c>
      <c r="GD806">
        <v>96</v>
      </c>
      <c r="GE806">
        <v>111.5</v>
      </c>
      <c r="GF806">
        <v>101.1</v>
      </c>
      <c r="GG806">
        <v>125</v>
      </c>
      <c r="GH806">
        <v>112.3</v>
      </c>
      <c r="GI806">
        <v>98.7</v>
      </c>
      <c r="GJ806">
        <v>101</v>
      </c>
      <c r="GK806">
        <v>97.4</v>
      </c>
      <c r="GL806">
        <v>111.5</v>
      </c>
      <c r="GM806">
        <v>81.599999999999994</v>
      </c>
      <c r="GN806">
        <v>111.6</v>
      </c>
      <c r="GO806">
        <v>137.69999999999999</v>
      </c>
      <c r="GP806">
        <v>126.2</v>
      </c>
      <c r="GQ806">
        <v>116.1</v>
      </c>
      <c r="GR806">
        <v>120.1</v>
      </c>
      <c r="GS806">
        <v>114.1</v>
      </c>
      <c r="GT806">
        <v>115.9</v>
      </c>
      <c r="GU806">
        <v>126.1</v>
      </c>
      <c r="GV806">
        <v>113.4</v>
      </c>
      <c r="GW806">
        <v>115.2</v>
      </c>
    </row>
    <row r="807" spans="1:205" x14ac:dyDescent="0.25">
      <c r="A807" s="1">
        <v>41671</v>
      </c>
      <c r="B807">
        <v>110.3</v>
      </c>
      <c r="C807">
        <v>114.2</v>
      </c>
      <c r="D807">
        <v>119</v>
      </c>
      <c r="E807">
        <v>207</v>
      </c>
      <c r="F807">
        <v>190.5</v>
      </c>
      <c r="G807">
        <v>208.7</v>
      </c>
      <c r="H807">
        <v>124.1</v>
      </c>
      <c r="I807">
        <v>129.69999999999999</v>
      </c>
      <c r="J807">
        <v>128.30000000000001</v>
      </c>
      <c r="K807">
        <v>197.3</v>
      </c>
      <c r="L807">
        <v>140.80000000000001</v>
      </c>
      <c r="M807">
        <v>145.69999999999999</v>
      </c>
      <c r="N807">
        <v>109.2</v>
      </c>
      <c r="O807">
        <v>187.7</v>
      </c>
      <c r="P807">
        <v>204.1</v>
      </c>
      <c r="Q807">
        <v>250.5</v>
      </c>
      <c r="R807">
        <v>153.9</v>
      </c>
      <c r="S807">
        <v>166</v>
      </c>
      <c r="T807">
        <v>168.1</v>
      </c>
      <c r="U807">
        <v>165.1</v>
      </c>
      <c r="V807">
        <v>108.5</v>
      </c>
      <c r="W807">
        <v>110.1</v>
      </c>
      <c r="X807">
        <v>105</v>
      </c>
      <c r="Y807">
        <v>110.6</v>
      </c>
      <c r="Z807">
        <v>108.1</v>
      </c>
      <c r="AA807">
        <v>108.8</v>
      </c>
      <c r="AB807">
        <v>108.6</v>
      </c>
      <c r="AC807">
        <v>108.6</v>
      </c>
      <c r="AD807">
        <v>108.1</v>
      </c>
      <c r="AE807">
        <v>109.4</v>
      </c>
      <c r="AF807">
        <v>109.2</v>
      </c>
      <c r="AG807">
        <v>109.7</v>
      </c>
      <c r="AH807">
        <v>109.7</v>
      </c>
      <c r="AI807">
        <v>115.8</v>
      </c>
      <c r="AJ807">
        <v>115.1</v>
      </c>
      <c r="AK807">
        <v>115.1</v>
      </c>
      <c r="AL807">
        <v>115.1</v>
      </c>
      <c r="AM807">
        <v>115.1</v>
      </c>
      <c r="AN807">
        <v>116</v>
      </c>
      <c r="AO807">
        <v>115.4</v>
      </c>
      <c r="AP807">
        <v>115.6</v>
      </c>
      <c r="AQ807">
        <v>114.6</v>
      </c>
      <c r="AR807">
        <v>115</v>
      </c>
      <c r="AS807">
        <v>118.1</v>
      </c>
      <c r="AT807">
        <v>107</v>
      </c>
      <c r="AU807">
        <v>107.4</v>
      </c>
      <c r="AV807">
        <v>107.3</v>
      </c>
      <c r="AW807">
        <v>109.2</v>
      </c>
      <c r="AX807">
        <v>103.9</v>
      </c>
      <c r="AY807">
        <v>104.1</v>
      </c>
      <c r="AZ807">
        <v>97.6</v>
      </c>
      <c r="BA807">
        <v>104.3</v>
      </c>
      <c r="BB807">
        <v>109.9</v>
      </c>
      <c r="BC807">
        <v>109.7</v>
      </c>
      <c r="BD807">
        <v>110.2</v>
      </c>
      <c r="BE807">
        <v>108.5</v>
      </c>
      <c r="BF807">
        <v>108.6</v>
      </c>
      <c r="BG807">
        <v>107.4</v>
      </c>
      <c r="BH807">
        <v>107.3</v>
      </c>
      <c r="BI807">
        <v>108.3</v>
      </c>
      <c r="BJ807">
        <v>108.2</v>
      </c>
      <c r="BK807">
        <v>107.7</v>
      </c>
      <c r="BL807">
        <v>109.5</v>
      </c>
      <c r="BM807">
        <v>109.3</v>
      </c>
      <c r="BN807">
        <v>110.1</v>
      </c>
      <c r="BO807">
        <v>110.6</v>
      </c>
      <c r="BP807">
        <v>107.1</v>
      </c>
      <c r="BQ807">
        <v>107.7</v>
      </c>
      <c r="BR807">
        <v>109.9</v>
      </c>
      <c r="BS807">
        <v>100.9</v>
      </c>
      <c r="BT807">
        <v>101.3</v>
      </c>
      <c r="BU807">
        <v>100.2</v>
      </c>
      <c r="BV807">
        <v>101</v>
      </c>
      <c r="BW807">
        <v>109</v>
      </c>
      <c r="BX807">
        <v>106.8</v>
      </c>
      <c r="BY807">
        <v>107.7</v>
      </c>
      <c r="BZ807">
        <v>107.4</v>
      </c>
      <c r="CA807">
        <v>108.6</v>
      </c>
      <c r="CB807">
        <v>108.1</v>
      </c>
      <c r="CC807">
        <v>200.2</v>
      </c>
      <c r="CD807">
        <v>192</v>
      </c>
      <c r="CE807">
        <v>197.7</v>
      </c>
      <c r="CF807">
        <v>107.4</v>
      </c>
      <c r="CG807">
        <v>107.8</v>
      </c>
      <c r="CH807">
        <v>107.2</v>
      </c>
      <c r="CI807">
        <v>107.2</v>
      </c>
      <c r="CJ807">
        <v>106.8</v>
      </c>
      <c r="CK807">
        <v>106.7</v>
      </c>
      <c r="CL807">
        <v>109.7</v>
      </c>
      <c r="CM807">
        <v>109.5</v>
      </c>
      <c r="CN807">
        <v>191</v>
      </c>
      <c r="CO807">
        <v>108.5</v>
      </c>
      <c r="CP807">
        <v>108.8</v>
      </c>
      <c r="CQ807">
        <v>193.4</v>
      </c>
      <c r="CR807">
        <v>105.5</v>
      </c>
      <c r="CS807">
        <v>101</v>
      </c>
      <c r="CT807">
        <v>109.4</v>
      </c>
      <c r="CU807">
        <v>214.5</v>
      </c>
      <c r="CV807">
        <v>204.9</v>
      </c>
      <c r="CW807">
        <v>216</v>
      </c>
      <c r="CX807">
        <v>243.6</v>
      </c>
      <c r="CY807">
        <v>106.9</v>
      </c>
      <c r="CZ807">
        <v>109.4</v>
      </c>
      <c r="DA807">
        <v>109.3</v>
      </c>
      <c r="DE807">
        <v>100.8</v>
      </c>
      <c r="DF807">
        <v>203.2</v>
      </c>
      <c r="DG807">
        <v>188.9</v>
      </c>
      <c r="DH807">
        <v>118.5</v>
      </c>
      <c r="DI807">
        <v>203.1</v>
      </c>
      <c r="DJ807">
        <v>243.4</v>
      </c>
      <c r="DK807">
        <v>195.8</v>
      </c>
      <c r="DL807">
        <v>149.69999999999999</v>
      </c>
      <c r="DM807">
        <v>110.6</v>
      </c>
      <c r="DN807">
        <v>105.9</v>
      </c>
      <c r="DO807">
        <v>225.5</v>
      </c>
      <c r="DP807">
        <v>112.6</v>
      </c>
      <c r="DQ807">
        <v>110.7</v>
      </c>
      <c r="DR807">
        <v>215.6</v>
      </c>
      <c r="DS807">
        <v>213.7</v>
      </c>
      <c r="DT807">
        <v>216.9</v>
      </c>
      <c r="DU807">
        <v>218</v>
      </c>
      <c r="DV807">
        <v>193.9</v>
      </c>
      <c r="DW807">
        <v>187.5</v>
      </c>
      <c r="DX807">
        <v>193.3</v>
      </c>
      <c r="DY807">
        <v>231.8</v>
      </c>
      <c r="DZ807">
        <v>191.8</v>
      </c>
      <c r="EA807">
        <v>259.89999999999998</v>
      </c>
      <c r="EB807">
        <v>203.6</v>
      </c>
      <c r="EC807">
        <v>289.7</v>
      </c>
      <c r="ED807">
        <v>329.4</v>
      </c>
      <c r="EE807">
        <v>311.2</v>
      </c>
      <c r="EF807">
        <v>222.6</v>
      </c>
      <c r="EG807">
        <v>219.1</v>
      </c>
      <c r="EH807">
        <v>222.2</v>
      </c>
      <c r="EI807">
        <v>223.3</v>
      </c>
      <c r="EJ807">
        <v>108.1</v>
      </c>
      <c r="EK807">
        <v>109.5</v>
      </c>
      <c r="EL807">
        <v>98</v>
      </c>
      <c r="EM807">
        <v>99.3</v>
      </c>
      <c r="EN807">
        <v>118.1</v>
      </c>
      <c r="EO807">
        <v>115</v>
      </c>
      <c r="EP807">
        <v>115.1</v>
      </c>
      <c r="EQ807">
        <v>115</v>
      </c>
      <c r="ER807">
        <v>118.3</v>
      </c>
      <c r="ES807">
        <v>101.1</v>
      </c>
      <c r="ET807">
        <v>105.2</v>
      </c>
      <c r="EU807">
        <v>105.9</v>
      </c>
      <c r="EV807">
        <v>102.6</v>
      </c>
      <c r="EW807">
        <v>106</v>
      </c>
      <c r="EX807">
        <v>107.2</v>
      </c>
      <c r="EY807">
        <v>203.1</v>
      </c>
      <c r="EZ807">
        <v>207.4</v>
      </c>
      <c r="FA807">
        <v>219.5</v>
      </c>
      <c r="FB807">
        <v>196.6</v>
      </c>
      <c r="FC807">
        <v>195.2</v>
      </c>
      <c r="FD807">
        <v>110.6</v>
      </c>
      <c r="FE807">
        <v>111</v>
      </c>
      <c r="FF807">
        <v>295.2</v>
      </c>
      <c r="FG807">
        <v>264.8</v>
      </c>
      <c r="FH807">
        <v>242</v>
      </c>
      <c r="FI807">
        <v>315.8</v>
      </c>
      <c r="FJ807">
        <v>351.2</v>
      </c>
      <c r="FK807">
        <v>168.3</v>
      </c>
      <c r="FL807">
        <v>120.1</v>
      </c>
      <c r="FM807">
        <v>321</v>
      </c>
      <c r="FN807">
        <v>226.3</v>
      </c>
      <c r="FO807">
        <v>108.7</v>
      </c>
      <c r="FP807">
        <v>106.1</v>
      </c>
      <c r="FS807">
        <v>90.1</v>
      </c>
      <c r="FT807">
        <v>115.8</v>
      </c>
      <c r="FU807">
        <v>112</v>
      </c>
      <c r="FV807">
        <v>116.2</v>
      </c>
      <c r="FW807">
        <v>95.6</v>
      </c>
      <c r="FX807">
        <v>116.4</v>
      </c>
      <c r="FY807">
        <v>125.5</v>
      </c>
      <c r="FZ807">
        <v>108.2</v>
      </c>
      <c r="GA807">
        <v>87.3</v>
      </c>
      <c r="GB807">
        <v>78.8</v>
      </c>
      <c r="GC807">
        <v>103.7</v>
      </c>
      <c r="GD807">
        <v>98.4</v>
      </c>
      <c r="GE807">
        <v>111</v>
      </c>
      <c r="GF807">
        <v>100.8</v>
      </c>
      <c r="GG807">
        <v>119.2</v>
      </c>
      <c r="GH807">
        <v>112.8</v>
      </c>
      <c r="GI807">
        <v>99</v>
      </c>
      <c r="GJ807">
        <v>98.9</v>
      </c>
      <c r="GK807">
        <v>103</v>
      </c>
      <c r="GL807">
        <v>111.2</v>
      </c>
      <c r="GM807">
        <v>85.7</v>
      </c>
      <c r="GN807">
        <v>107.3</v>
      </c>
      <c r="GO807">
        <v>139.69999999999999</v>
      </c>
      <c r="GP807">
        <v>122.5</v>
      </c>
      <c r="GQ807">
        <v>115.8</v>
      </c>
      <c r="GR807">
        <v>120.6</v>
      </c>
      <c r="GS807">
        <v>114.2</v>
      </c>
      <c r="GT807">
        <v>115.8</v>
      </c>
      <c r="GU807">
        <v>129.19999999999999</v>
      </c>
      <c r="GV807">
        <v>112.7</v>
      </c>
      <c r="GW807">
        <v>112.7</v>
      </c>
    </row>
    <row r="808" spans="1:205" x14ac:dyDescent="0.25">
      <c r="A808" s="1">
        <v>41699</v>
      </c>
      <c r="B808">
        <v>110.7</v>
      </c>
      <c r="C808">
        <v>114.5</v>
      </c>
      <c r="D808">
        <v>120.5</v>
      </c>
      <c r="E808">
        <v>209.4</v>
      </c>
      <c r="F808">
        <v>189.9</v>
      </c>
      <c r="G808">
        <v>211.3</v>
      </c>
      <c r="H808">
        <v>126.3</v>
      </c>
      <c r="I808">
        <v>132</v>
      </c>
      <c r="J808">
        <v>129</v>
      </c>
      <c r="K808">
        <v>197.9</v>
      </c>
      <c r="L808">
        <v>143.19999999999999</v>
      </c>
      <c r="M808">
        <v>146</v>
      </c>
      <c r="N808">
        <v>109.1</v>
      </c>
      <c r="O808">
        <v>187.7</v>
      </c>
      <c r="P808">
        <v>204.1</v>
      </c>
      <c r="Q808">
        <v>251.1</v>
      </c>
      <c r="R808">
        <v>153.4</v>
      </c>
      <c r="S808">
        <v>165.9</v>
      </c>
      <c r="T808">
        <v>168</v>
      </c>
      <c r="U808">
        <v>165.1</v>
      </c>
      <c r="V808">
        <v>108.6</v>
      </c>
      <c r="W808">
        <v>110.2</v>
      </c>
      <c r="X808">
        <v>105.1</v>
      </c>
      <c r="Y808">
        <v>110.4</v>
      </c>
      <c r="Z808">
        <v>108.6</v>
      </c>
      <c r="AA808">
        <v>109.5</v>
      </c>
      <c r="AB808">
        <v>109.5</v>
      </c>
      <c r="AC808">
        <v>109.7</v>
      </c>
      <c r="AD808">
        <v>107.9</v>
      </c>
      <c r="AE808">
        <v>109.5</v>
      </c>
      <c r="AF808">
        <v>109.5</v>
      </c>
      <c r="AG808">
        <v>109.8</v>
      </c>
      <c r="AH808">
        <v>109.6</v>
      </c>
      <c r="AI808">
        <v>116.6</v>
      </c>
      <c r="AJ808">
        <v>117</v>
      </c>
      <c r="AK808">
        <v>117</v>
      </c>
      <c r="AL808">
        <v>116.9</v>
      </c>
      <c r="AM808">
        <v>117</v>
      </c>
      <c r="AN808">
        <v>116.4</v>
      </c>
      <c r="AO808">
        <v>115.8</v>
      </c>
      <c r="AP808">
        <v>116</v>
      </c>
      <c r="AQ808">
        <v>114.9</v>
      </c>
      <c r="AR808">
        <v>115.4</v>
      </c>
      <c r="AS808">
        <v>118.5</v>
      </c>
      <c r="AT808">
        <v>107.2</v>
      </c>
      <c r="AU808">
        <v>107.6</v>
      </c>
      <c r="AV808">
        <v>107.5</v>
      </c>
      <c r="AW808">
        <v>109.2</v>
      </c>
      <c r="AX808">
        <v>104</v>
      </c>
      <c r="AY808">
        <v>104.2</v>
      </c>
      <c r="AZ808">
        <v>97.6</v>
      </c>
      <c r="BA808">
        <v>105.1</v>
      </c>
      <c r="BB808">
        <v>110</v>
      </c>
      <c r="BC808">
        <v>109.8</v>
      </c>
      <c r="BD808">
        <v>110.2</v>
      </c>
      <c r="BE808">
        <v>108.9</v>
      </c>
      <c r="BF808">
        <v>109</v>
      </c>
      <c r="BG808">
        <v>107.7</v>
      </c>
      <c r="BH808">
        <v>107.6</v>
      </c>
      <c r="BI808">
        <v>108.7</v>
      </c>
      <c r="BJ808">
        <v>108.6</v>
      </c>
      <c r="BK808">
        <v>108.1</v>
      </c>
      <c r="BL808">
        <v>109.8</v>
      </c>
      <c r="BM808">
        <v>109.6</v>
      </c>
      <c r="BN808">
        <v>110.3</v>
      </c>
      <c r="BO808">
        <v>110.7</v>
      </c>
      <c r="BP808">
        <v>107.4</v>
      </c>
      <c r="BQ808">
        <v>108.4</v>
      </c>
      <c r="BR808">
        <v>110.4</v>
      </c>
      <c r="BS808">
        <v>101.1</v>
      </c>
      <c r="BT808">
        <v>101.3</v>
      </c>
      <c r="BU808">
        <v>100.1</v>
      </c>
      <c r="BV808">
        <v>101</v>
      </c>
      <c r="BW808">
        <v>109.4</v>
      </c>
      <c r="BX808">
        <v>107.2</v>
      </c>
      <c r="BY808">
        <v>108</v>
      </c>
      <c r="BZ808">
        <v>107.8</v>
      </c>
      <c r="CA808">
        <v>109</v>
      </c>
      <c r="CB808">
        <v>108.5</v>
      </c>
      <c r="CC808">
        <v>200.8</v>
      </c>
      <c r="CD808">
        <v>192.6</v>
      </c>
      <c r="CE808">
        <v>197.9</v>
      </c>
      <c r="CF808">
        <v>107.8</v>
      </c>
      <c r="CG808">
        <v>107.7</v>
      </c>
      <c r="CH808">
        <v>108</v>
      </c>
      <c r="CI808">
        <v>107.5</v>
      </c>
      <c r="CJ808">
        <v>107.1</v>
      </c>
      <c r="CK808">
        <v>106.7</v>
      </c>
      <c r="CL808">
        <v>110.2</v>
      </c>
      <c r="CM808">
        <v>109.6</v>
      </c>
      <c r="CN808">
        <v>191.1</v>
      </c>
      <c r="CO808">
        <v>108.8</v>
      </c>
      <c r="CP808">
        <v>109.2</v>
      </c>
      <c r="CQ808">
        <v>194.6</v>
      </c>
      <c r="CR808">
        <v>105.7</v>
      </c>
      <c r="CS808">
        <v>101.1</v>
      </c>
      <c r="CT808">
        <v>109.9</v>
      </c>
      <c r="CU808">
        <v>215.4</v>
      </c>
      <c r="CV808">
        <v>205.8</v>
      </c>
      <c r="CW808">
        <v>216.3</v>
      </c>
      <c r="CX808">
        <v>244.3</v>
      </c>
      <c r="CY808">
        <v>107.4</v>
      </c>
      <c r="CZ808">
        <v>109.7</v>
      </c>
      <c r="DA808">
        <v>109.6</v>
      </c>
      <c r="DE808">
        <v>101.5</v>
      </c>
      <c r="DF808">
        <v>203.5</v>
      </c>
      <c r="DG808">
        <v>188.3</v>
      </c>
      <c r="DH808">
        <v>117.9</v>
      </c>
      <c r="DI808">
        <v>206.8</v>
      </c>
      <c r="DJ808">
        <v>240.4</v>
      </c>
      <c r="DK808">
        <v>195.5</v>
      </c>
      <c r="DL808">
        <v>149.80000000000001</v>
      </c>
      <c r="DM808">
        <v>110.6</v>
      </c>
      <c r="DN808">
        <v>106</v>
      </c>
      <c r="DO808">
        <v>226.2</v>
      </c>
      <c r="DP808">
        <v>113.1</v>
      </c>
      <c r="DQ808">
        <v>110.9</v>
      </c>
      <c r="DR808">
        <v>217.5</v>
      </c>
      <c r="DS808">
        <v>214.8</v>
      </c>
      <c r="DT808">
        <v>219.1</v>
      </c>
      <c r="DU808">
        <v>218.2</v>
      </c>
      <c r="DV808">
        <v>194.1</v>
      </c>
      <c r="DW808">
        <v>187.7</v>
      </c>
      <c r="DX808">
        <v>193.5</v>
      </c>
      <c r="DY808">
        <v>227.9</v>
      </c>
      <c r="DZ808">
        <v>192.4</v>
      </c>
      <c r="EA808">
        <v>260.89999999999998</v>
      </c>
      <c r="EB808">
        <v>214.4</v>
      </c>
      <c r="EC808">
        <v>282.60000000000002</v>
      </c>
      <c r="ED808">
        <v>327.5</v>
      </c>
      <c r="EE808">
        <v>309.39999999999998</v>
      </c>
      <c r="EF808">
        <v>222.6</v>
      </c>
      <c r="EG808">
        <v>203.3</v>
      </c>
      <c r="EH808">
        <v>214.6</v>
      </c>
      <c r="EI808">
        <v>207</v>
      </c>
      <c r="EJ808">
        <v>108.7</v>
      </c>
      <c r="EK808">
        <v>110.1</v>
      </c>
      <c r="EL808">
        <v>98.4</v>
      </c>
      <c r="EM808">
        <v>100</v>
      </c>
      <c r="EN808">
        <v>118.6</v>
      </c>
      <c r="EO808">
        <v>116.9</v>
      </c>
      <c r="EP808">
        <v>117</v>
      </c>
      <c r="EQ808">
        <v>116.9</v>
      </c>
      <c r="ER808">
        <v>118.8</v>
      </c>
      <c r="ES808">
        <v>101.4</v>
      </c>
      <c r="ET808">
        <v>105.7</v>
      </c>
      <c r="EU808">
        <v>106.5</v>
      </c>
      <c r="EV808">
        <v>102.9</v>
      </c>
      <c r="EW808">
        <v>106.6</v>
      </c>
      <c r="EX808">
        <v>107.3</v>
      </c>
      <c r="EY808">
        <v>203.1</v>
      </c>
      <c r="EZ808">
        <v>209.4</v>
      </c>
      <c r="FA808">
        <v>221.3</v>
      </c>
      <c r="FB808">
        <v>196.4</v>
      </c>
      <c r="FC808">
        <v>194.8</v>
      </c>
      <c r="FD808">
        <v>111.2</v>
      </c>
      <c r="FE808">
        <v>111.2</v>
      </c>
      <c r="FF808">
        <v>287.2</v>
      </c>
      <c r="FG808">
        <v>255.1</v>
      </c>
      <c r="FH808">
        <v>249.8</v>
      </c>
      <c r="FI808">
        <v>313.89999999999998</v>
      </c>
      <c r="FJ808">
        <v>349.7</v>
      </c>
      <c r="FK808">
        <v>172.3</v>
      </c>
      <c r="FL808">
        <v>120.4</v>
      </c>
      <c r="FM808">
        <v>336.2</v>
      </c>
      <c r="FN808">
        <v>235.2</v>
      </c>
      <c r="FO808">
        <v>109.9</v>
      </c>
      <c r="FP808">
        <v>106.4</v>
      </c>
      <c r="FS808">
        <v>90.7</v>
      </c>
      <c r="FT808">
        <v>109.6</v>
      </c>
      <c r="FU808">
        <v>116.1</v>
      </c>
      <c r="FV808">
        <v>117.9</v>
      </c>
      <c r="FW808">
        <v>96.7</v>
      </c>
      <c r="FX808">
        <v>116.1</v>
      </c>
      <c r="FY808">
        <v>125.1</v>
      </c>
      <c r="FZ808">
        <v>114.6</v>
      </c>
      <c r="GA808">
        <v>85.7</v>
      </c>
      <c r="GB808">
        <v>80.400000000000006</v>
      </c>
      <c r="GC808">
        <v>105.7</v>
      </c>
      <c r="GD808">
        <v>100.4</v>
      </c>
      <c r="GE808">
        <v>113.1</v>
      </c>
      <c r="GF808">
        <v>97.9</v>
      </c>
      <c r="GG808">
        <v>115.4</v>
      </c>
      <c r="GH808">
        <v>113.8</v>
      </c>
      <c r="GI808">
        <v>98.5</v>
      </c>
      <c r="GJ808">
        <v>98.8</v>
      </c>
      <c r="GK808">
        <v>104.4</v>
      </c>
      <c r="GL808">
        <v>109.8</v>
      </c>
      <c r="GM808">
        <v>89.6</v>
      </c>
      <c r="GN808">
        <v>111.7</v>
      </c>
      <c r="GO808">
        <v>144.80000000000001</v>
      </c>
      <c r="GP808">
        <v>122.4</v>
      </c>
      <c r="GQ808">
        <v>117.4</v>
      </c>
      <c r="GR808">
        <v>120.8</v>
      </c>
      <c r="GS808">
        <v>114.6</v>
      </c>
      <c r="GT808">
        <v>116.4</v>
      </c>
      <c r="GU808">
        <v>129.1</v>
      </c>
      <c r="GV808">
        <v>112.8</v>
      </c>
      <c r="GW808">
        <v>117.4</v>
      </c>
    </row>
    <row r="809" spans="1:205" x14ac:dyDescent="0.25">
      <c r="A809" s="1">
        <v>41730</v>
      </c>
      <c r="B809">
        <v>110.8</v>
      </c>
      <c r="C809">
        <v>115</v>
      </c>
      <c r="D809">
        <v>123.3</v>
      </c>
      <c r="E809">
        <v>213.6</v>
      </c>
      <c r="F809">
        <v>198.5</v>
      </c>
      <c r="G809">
        <v>215.1</v>
      </c>
      <c r="H809">
        <v>129.6</v>
      </c>
      <c r="I809">
        <v>137.19999999999999</v>
      </c>
      <c r="J809">
        <v>128.80000000000001</v>
      </c>
      <c r="K809">
        <v>198</v>
      </c>
      <c r="L809">
        <v>141.5</v>
      </c>
      <c r="M809">
        <v>144.4</v>
      </c>
      <c r="N809">
        <v>109.3</v>
      </c>
      <c r="O809">
        <v>187.9</v>
      </c>
      <c r="P809">
        <v>204.3</v>
      </c>
      <c r="Q809">
        <v>251.6</v>
      </c>
      <c r="R809">
        <v>153.4</v>
      </c>
      <c r="S809">
        <v>166.1</v>
      </c>
      <c r="T809">
        <v>168.3</v>
      </c>
      <c r="U809">
        <v>165.2</v>
      </c>
      <c r="V809">
        <v>108.8</v>
      </c>
      <c r="W809">
        <v>110.4</v>
      </c>
      <c r="X809">
        <v>105.1</v>
      </c>
      <c r="Y809">
        <v>110.6</v>
      </c>
      <c r="Z809">
        <v>108.5</v>
      </c>
      <c r="AA809">
        <v>108.9</v>
      </c>
      <c r="AB809">
        <v>108.7</v>
      </c>
      <c r="AC809">
        <v>108.5</v>
      </c>
      <c r="AD809">
        <v>109.4</v>
      </c>
      <c r="AE809">
        <v>109.2</v>
      </c>
      <c r="AF809">
        <v>108.3</v>
      </c>
      <c r="AG809">
        <v>111.2</v>
      </c>
      <c r="AH809">
        <v>109.7</v>
      </c>
      <c r="AI809">
        <v>117.7</v>
      </c>
      <c r="AJ809">
        <v>119.1</v>
      </c>
      <c r="AK809">
        <v>119.1</v>
      </c>
      <c r="AL809">
        <v>119.1</v>
      </c>
      <c r="AM809">
        <v>119.2</v>
      </c>
      <c r="AN809">
        <v>117.1</v>
      </c>
      <c r="AO809">
        <v>116.6</v>
      </c>
      <c r="AP809">
        <v>116.8</v>
      </c>
      <c r="AQ809">
        <v>115.8</v>
      </c>
      <c r="AR809">
        <v>116</v>
      </c>
      <c r="AS809">
        <v>119</v>
      </c>
      <c r="AT809">
        <v>107.3</v>
      </c>
      <c r="AU809">
        <v>107.7</v>
      </c>
      <c r="AV809">
        <v>107.6</v>
      </c>
      <c r="AW809">
        <v>108.7</v>
      </c>
      <c r="AX809">
        <v>104</v>
      </c>
      <c r="AY809">
        <v>104.3</v>
      </c>
      <c r="AZ809">
        <v>96.9</v>
      </c>
      <c r="BA809">
        <v>104.4</v>
      </c>
      <c r="BB809">
        <v>110.3</v>
      </c>
      <c r="BC809">
        <v>110.1</v>
      </c>
      <c r="BD809">
        <v>110.6</v>
      </c>
      <c r="BE809">
        <v>109</v>
      </c>
      <c r="BF809">
        <v>109.1</v>
      </c>
      <c r="BG809">
        <v>107.6</v>
      </c>
      <c r="BH809">
        <v>107.6</v>
      </c>
      <c r="BI809">
        <v>108.6</v>
      </c>
      <c r="BJ809">
        <v>108.5</v>
      </c>
      <c r="BK809">
        <v>108.2</v>
      </c>
      <c r="BL809">
        <v>110.1</v>
      </c>
      <c r="BM809">
        <v>109.9</v>
      </c>
      <c r="BN809">
        <v>110.9</v>
      </c>
      <c r="BO809">
        <v>110.8</v>
      </c>
      <c r="BP809">
        <v>107.5</v>
      </c>
      <c r="BQ809">
        <v>108</v>
      </c>
      <c r="BR809">
        <v>110.5</v>
      </c>
      <c r="BS809">
        <v>101.3</v>
      </c>
      <c r="BT809">
        <v>101.3</v>
      </c>
      <c r="BU809">
        <v>100.7</v>
      </c>
      <c r="BV809">
        <v>101.3</v>
      </c>
      <c r="BW809">
        <v>109.5</v>
      </c>
      <c r="BX809">
        <v>107.1</v>
      </c>
      <c r="BY809">
        <v>108</v>
      </c>
      <c r="BZ809">
        <v>107.7</v>
      </c>
      <c r="CA809">
        <v>109</v>
      </c>
      <c r="CB809">
        <v>108.6</v>
      </c>
      <c r="CC809">
        <v>201.7</v>
      </c>
      <c r="CD809">
        <v>193.7</v>
      </c>
      <c r="CE809">
        <v>198.1</v>
      </c>
      <c r="CF809">
        <v>107.7</v>
      </c>
      <c r="CG809">
        <v>108.3</v>
      </c>
      <c r="CH809">
        <v>107.5</v>
      </c>
      <c r="CI809">
        <v>107.6</v>
      </c>
      <c r="CJ809">
        <v>107.2</v>
      </c>
      <c r="CK809">
        <v>107.1</v>
      </c>
      <c r="CL809">
        <v>110.2</v>
      </c>
      <c r="CM809">
        <v>110</v>
      </c>
      <c r="CN809">
        <v>192.1</v>
      </c>
      <c r="CO809">
        <v>108.7</v>
      </c>
      <c r="CP809">
        <v>109.3</v>
      </c>
      <c r="CQ809">
        <v>194.4</v>
      </c>
      <c r="CR809">
        <v>105.8</v>
      </c>
      <c r="CS809">
        <v>101.4</v>
      </c>
      <c r="CT809">
        <v>109.9</v>
      </c>
      <c r="CU809">
        <v>216.6</v>
      </c>
      <c r="CV809">
        <v>207.4</v>
      </c>
      <c r="CW809">
        <v>216.5</v>
      </c>
      <c r="CX809">
        <v>244.6</v>
      </c>
      <c r="CY809">
        <v>107.2</v>
      </c>
      <c r="CZ809">
        <v>110.1</v>
      </c>
      <c r="DA809">
        <v>109.9</v>
      </c>
      <c r="DB809">
        <v>99.8</v>
      </c>
      <c r="DC809">
        <v>100</v>
      </c>
      <c r="DD809">
        <v>100</v>
      </c>
      <c r="DE809">
        <v>101.4</v>
      </c>
      <c r="DF809">
        <v>203.9</v>
      </c>
      <c r="DG809">
        <v>189.2</v>
      </c>
      <c r="DH809">
        <v>118.7</v>
      </c>
      <c r="DI809">
        <v>213.8</v>
      </c>
      <c r="DJ809">
        <v>241.5</v>
      </c>
      <c r="DK809">
        <v>195.8</v>
      </c>
      <c r="DL809">
        <v>149.9</v>
      </c>
      <c r="DM809">
        <v>110.7</v>
      </c>
      <c r="DN809">
        <v>106</v>
      </c>
      <c r="DO809">
        <v>226.4</v>
      </c>
      <c r="DP809">
        <v>113.1</v>
      </c>
      <c r="DQ809">
        <v>111.1</v>
      </c>
      <c r="DR809">
        <v>216.1</v>
      </c>
      <c r="DS809">
        <v>213</v>
      </c>
      <c r="DT809">
        <v>217.8</v>
      </c>
      <c r="DU809">
        <v>218.5</v>
      </c>
      <c r="DV809">
        <v>195.2</v>
      </c>
      <c r="DW809">
        <v>187.8</v>
      </c>
      <c r="DX809">
        <v>194.8</v>
      </c>
      <c r="DY809">
        <v>233.2</v>
      </c>
      <c r="DZ809">
        <v>193.3</v>
      </c>
      <c r="EA809">
        <v>263.7</v>
      </c>
      <c r="EB809">
        <v>220.5</v>
      </c>
      <c r="EC809">
        <v>282.5</v>
      </c>
      <c r="ED809">
        <v>333.9</v>
      </c>
      <c r="EE809">
        <v>315.7</v>
      </c>
      <c r="EF809">
        <v>223.5</v>
      </c>
      <c r="EG809">
        <v>192.5</v>
      </c>
      <c r="EH809">
        <v>207.7</v>
      </c>
      <c r="EI809">
        <v>195.8</v>
      </c>
      <c r="EJ809">
        <v>108.4</v>
      </c>
      <c r="EK809">
        <v>108.8</v>
      </c>
      <c r="EL809">
        <v>97.2</v>
      </c>
      <c r="EM809">
        <v>98.9</v>
      </c>
      <c r="EN809">
        <v>119.3</v>
      </c>
      <c r="EO809">
        <v>119</v>
      </c>
      <c r="EP809">
        <v>119.2</v>
      </c>
      <c r="EQ809">
        <v>119</v>
      </c>
      <c r="ER809">
        <v>119.3</v>
      </c>
      <c r="ES809">
        <v>102</v>
      </c>
      <c r="ET809">
        <v>106.1</v>
      </c>
      <c r="EU809">
        <v>106.2</v>
      </c>
      <c r="EV809">
        <v>103.5</v>
      </c>
      <c r="EW809">
        <v>106.3</v>
      </c>
      <c r="EX809">
        <v>107.6</v>
      </c>
      <c r="EY809">
        <v>203.1</v>
      </c>
      <c r="EZ809">
        <v>215.2</v>
      </c>
      <c r="FA809">
        <v>219.9</v>
      </c>
      <c r="FB809">
        <v>197.3</v>
      </c>
      <c r="FC809">
        <v>195.1</v>
      </c>
      <c r="FD809">
        <v>110.6</v>
      </c>
      <c r="FE809">
        <v>111.3</v>
      </c>
      <c r="FF809">
        <v>286.5</v>
      </c>
      <c r="FG809">
        <v>252.6</v>
      </c>
      <c r="FH809">
        <v>255.5</v>
      </c>
      <c r="FI809">
        <v>320.2</v>
      </c>
      <c r="FJ809">
        <v>354.3</v>
      </c>
      <c r="FK809">
        <v>174</v>
      </c>
      <c r="FL809">
        <v>120.4</v>
      </c>
      <c r="FM809">
        <v>339.1</v>
      </c>
      <c r="FN809">
        <v>238</v>
      </c>
      <c r="FO809">
        <v>109.4</v>
      </c>
      <c r="FP809">
        <v>105.5</v>
      </c>
      <c r="FS809">
        <v>90.6</v>
      </c>
      <c r="FT809">
        <v>107.2</v>
      </c>
      <c r="FU809">
        <v>112.6</v>
      </c>
      <c r="FV809">
        <v>114.8</v>
      </c>
      <c r="FW809">
        <v>98.3</v>
      </c>
      <c r="FX809">
        <v>118.1</v>
      </c>
      <c r="FY809">
        <v>120.4</v>
      </c>
      <c r="FZ809">
        <v>113.1</v>
      </c>
      <c r="GA809">
        <v>90.9</v>
      </c>
      <c r="GB809">
        <v>81.2</v>
      </c>
      <c r="GC809">
        <v>106.1</v>
      </c>
      <c r="GD809">
        <v>101.1</v>
      </c>
      <c r="GE809">
        <v>113.4</v>
      </c>
      <c r="GF809">
        <v>101.3</v>
      </c>
      <c r="GG809">
        <v>119.8</v>
      </c>
      <c r="GH809">
        <v>111.6</v>
      </c>
      <c r="GI809">
        <v>97.3</v>
      </c>
      <c r="GJ809">
        <v>99.7</v>
      </c>
      <c r="GK809">
        <v>103.4</v>
      </c>
      <c r="GL809">
        <v>110.4</v>
      </c>
      <c r="GM809">
        <v>88.3</v>
      </c>
      <c r="GN809">
        <v>107.9</v>
      </c>
      <c r="GO809">
        <v>144.6</v>
      </c>
      <c r="GP809">
        <v>120.2</v>
      </c>
      <c r="GQ809">
        <v>118.1</v>
      </c>
      <c r="GR809">
        <v>121.5</v>
      </c>
      <c r="GS809">
        <v>115.6</v>
      </c>
      <c r="GT809">
        <v>116.1</v>
      </c>
      <c r="GU809">
        <v>129.4</v>
      </c>
      <c r="GV809">
        <v>112.8</v>
      </c>
      <c r="GW809">
        <v>118.3</v>
      </c>
    </row>
    <row r="810" spans="1:205" x14ac:dyDescent="0.25">
      <c r="A810" s="1">
        <v>41760</v>
      </c>
      <c r="B810">
        <v>111</v>
      </c>
      <c r="C810">
        <v>114.6</v>
      </c>
      <c r="D810">
        <v>122.2</v>
      </c>
      <c r="E810">
        <v>211.8</v>
      </c>
      <c r="F810">
        <v>190.5</v>
      </c>
      <c r="G810">
        <v>213.9</v>
      </c>
      <c r="H810">
        <v>128.69999999999999</v>
      </c>
      <c r="I810">
        <v>135.4</v>
      </c>
      <c r="J810">
        <v>127.3</v>
      </c>
      <c r="K810">
        <v>195.9</v>
      </c>
      <c r="L810">
        <v>139.69999999999999</v>
      </c>
      <c r="M810">
        <v>142.80000000000001</v>
      </c>
      <c r="N810">
        <v>109.3</v>
      </c>
      <c r="O810">
        <v>188.2</v>
      </c>
      <c r="P810">
        <v>204.8</v>
      </c>
      <c r="Q810">
        <v>252.4</v>
      </c>
      <c r="R810">
        <v>153.5</v>
      </c>
      <c r="S810">
        <v>166.2</v>
      </c>
      <c r="T810">
        <v>168.5</v>
      </c>
      <c r="U810">
        <v>165.3</v>
      </c>
      <c r="V810">
        <v>108.8</v>
      </c>
      <c r="W810">
        <v>110.4</v>
      </c>
      <c r="X810">
        <v>105.2</v>
      </c>
      <c r="Y810">
        <v>110.5</v>
      </c>
      <c r="Z810">
        <v>108.9</v>
      </c>
      <c r="AA810">
        <v>110.2</v>
      </c>
      <c r="AB810">
        <v>110.2</v>
      </c>
      <c r="AC810">
        <v>110.4</v>
      </c>
      <c r="AD810">
        <v>108.8</v>
      </c>
      <c r="AE810">
        <v>109.8</v>
      </c>
      <c r="AF810">
        <v>109.6</v>
      </c>
      <c r="AG810">
        <v>110.3</v>
      </c>
      <c r="AH810">
        <v>110.3</v>
      </c>
      <c r="AI810">
        <v>118.3</v>
      </c>
      <c r="AJ810">
        <v>120</v>
      </c>
      <c r="AK810">
        <v>120</v>
      </c>
      <c r="AL810">
        <v>120</v>
      </c>
      <c r="AM810">
        <v>120.1</v>
      </c>
      <c r="AN810">
        <v>117.5</v>
      </c>
      <c r="AO810">
        <v>117.1</v>
      </c>
      <c r="AP810">
        <v>117.3</v>
      </c>
      <c r="AQ810">
        <v>116.4</v>
      </c>
      <c r="AR810">
        <v>116.3</v>
      </c>
      <c r="AS810">
        <v>119.2</v>
      </c>
      <c r="AT810">
        <v>107.2</v>
      </c>
      <c r="AU810">
        <v>107.6</v>
      </c>
      <c r="AV810">
        <v>107.6</v>
      </c>
      <c r="AW810">
        <v>109</v>
      </c>
      <c r="AX810">
        <v>104</v>
      </c>
      <c r="AY810">
        <v>104.3</v>
      </c>
      <c r="AZ810">
        <v>97.3</v>
      </c>
      <c r="BA810">
        <v>104.1</v>
      </c>
      <c r="BB810">
        <v>110.3</v>
      </c>
      <c r="BC810">
        <v>110.1</v>
      </c>
      <c r="BD810">
        <v>110.6</v>
      </c>
      <c r="BE810">
        <v>109.2</v>
      </c>
      <c r="BF810">
        <v>109.2</v>
      </c>
      <c r="BG810">
        <v>108</v>
      </c>
      <c r="BH810">
        <v>107.9</v>
      </c>
      <c r="BI810">
        <v>108.9</v>
      </c>
      <c r="BJ810">
        <v>108.8</v>
      </c>
      <c r="BK810">
        <v>108.5</v>
      </c>
      <c r="BL810">
        <v>110</v>
      </c>
      <c r="BM810">
        <v>109.7</v>
      </c>
      <c r="BN810">
        <v>110.8</v>
      </c>
      <c r="BO810">
        <v>110.5</v>
      </c>
      <c r="BP810">
        <v>107.5</v>
      </c>
      <c r="BQ810">
        <v>109.1</v>
      </c>
      <c r="BR810">
        <v>110.8</v>
      </c>
      <c r="BS810">
        <v>101.3</v>
      </c>
      <c r="BT810">
        <v>101.4</v>
      </c>
      <c r="BU810">
        <v>100.6</v>
      </c>
      <c r="BV810">
        <v>101.3</v>
      </c>
      <c r="BW810">
        <v>109.7</v>
      </c>
      <c r="BX810">
        <v>107.5</v>
      </c>
      <c r="BY810">
        <v>108.4</v>
      </c>
      <c r="BZ810">
        <v>108</v>
      </c>
      <c r="CA810">
        <v>109.2</v>
      </c>
      <c r="CB810">
        <v>108.9</v>
      </c>
      <c r="CC810">
        <v>201</v>
      </c>
      <c r="CD810">
        <v>193.5</v>
      </c>
      <c r="CE810">
        <v>197.7</v>
      </c>
      <c r="CF810">
        <v>108.2</v>
      </c>
      <c r="CG810">
        <v>108.2</v>
      </c>
      <c r="CH810">
        <v>108.8</v>
      </c>
      <c r="CI810">
        <v>107.7</v>
      </c>
      <c r="CJ810">
        <v>107.3</v>
      </c>
      <c r="CK810">
        <v>107.1</v>
      </c>
      <c r="CL810">
        <v>110.6</v>
      </c>
      <c r="CM810">
        <v>109.8</v>
      </c>
      <c r="CN810">
        <v>191.5</v>
      </c>
      <c r="CO810">
        <v>108.9</v>
      </c>
      <c r="CP810">
        <v>109.2</v>
      </c>
      <c r="CQ810">
        <v>193.7</v>
      </c>
      <c r="CR810">
        <v>106</v>
      </c>
      <c r="CS810">
        <v>101.3</v>
      </c>
      <c r="CT810">
        <v>110.2</v>
      </c>
      <c r="CU810">
        <v>215.6</v>
      </c>
      <c r="CV810">
        <v>207.1</v>
      </c>
      <c r="CW810">
        <v>215.7</v>
      </c>
      <c r="CX810">
        <v>243.5</v>
      </c>
      <c r="CY810">
        <v>107.8</v>
      </c>
      <c r="CZ810">
        <v>109.9</v>
      </c>
      <c r="DA810">
        <v>109.7</v>
      </c>
      <c r="DB810">
        <v>100.3</v>
      </c>
      <c r="DC810">
        <v>100</v>
      </c>
      <c r="DD810">
        <v>100</v>
      </c>
      <c r="DE810">
        <v>101.9</v>
      </c>
      <c r="DF810">
        <v>203.1</v>
      </c>
      <c r="DG810">
        <v>188.8</v>
      </c>
      <c r="DH810">
        <v>118.2</v>
      </c>
      <c r="DI810">
        <v>211.7</v>
      </c>
      <c r="DJ810">
        <v>239.5</v>
      </c>
      <c r="DK810">
        <v>196.5</v>
      </c>
      <c r="DL810">
        <v>150</v>
      </c>
      <c r="DM810">
        <v>111.1</v>
      </c>
      <c r="DN810">
        <v>106.1</v>
      </c>
      <c r="DO810">
        <v>226.9</v>
      </c>
      <c r="DP810">
        <v>113.5</v>
      </c>
      <c r="DQ810">
        <v>111.2</v>
      </c>
      <c r="DR810">
        <v>213.4</v>
      </c>
      <c r="DS810">
        <v>211.4</v>
      </c>
      <c r="DT810">
        <v>214.6</v>
      </c>
      <c r="DU810">
        <v>219</v>
      </c>
      <c r="DV810">
        <v>195</v>
      </c>
      <c r="DW810">
        <v>188.2</v>
      </c>
      <c r="DX810">
        <v>194.4</v>
      </c>
      <c r="DY810">
        <v>231.1</v>
      </c>
      <c r="DZ810">
        <v>193.1</v>
      </c>
      <c r="EA810">
        <v>260.3</v>
      </c>
      <c r="EB810">
        <v>215.7</v>
      </c>
      <c r="EC810">
        <v>280.5</v>
      </c>
      <c r="ED810">
        <v>331.2</v>
      </c>
      <c r="EE810">
        <v>312.89999999999998</v>
      </c>
      <c r="EF810">
        <v>224.4</v>
      </c>
      <c r="EG810">
        <v>191.6</v>
      </c>
      <c r="EH810">
        <v>207.2</v>
      </c>
      <c r="EI810">
        <v>194.9</v>
      </c>
      <c r="EJ810">
        <v>108.4</v>
      </c>
      <c r="EK810">
        <v>109.7</v>
      </c>
      <c r="EL810">
        <v>98.1</v>
      </c>
      <c r="EM810">
        <v>99.6</v>
      </c>
      <c r="EN810">
        <v>119.6</v>
      </c>
      <c r="EO810">
        <v>119.9</v>
      </c>
      <c r="EP810">
        <v>120.1</v>
      </c>
      <c r="EQ810">
        <v>119.9</v>
      </c>
      <c r="ER810">
        <v>119.6</v>
      </c>
      <c r="ES810">
        <v>102.4</v>
      </c>
      <c r="ET810">
        <v>106.2</v>
      </c>
      <c r="EU810">
        <v>106</v>
      </c>
      <c r="EV810">
        <v>103</v>
      </c>
      <c r="EW810">
        <v>106.1</v>
      </c>
      <c r="EX810">
        <v>107.6</v>
      </c>
      <c r="EY810">
        <v>202.4</v>
      </c>
      <c r="EZ810">
        <v>213.2</v>
      </c>
      <c r="FA810">
        <v>217.4</v>
      </c>
      <c r="FB810">
        <v>197</v>
      </c>
      <c r="FC810">
        <v>195</v>
      </c>
      <c r="FD810">
        <v>111.3</v>
      </c>
      <c r="FE810">
        <v>111.1</v>
      </c>
      <c r="FF810">
        <v>284.3</v>
      </c>
      <c r="FG810">
        <v>250.6</v>
      </c>
      <c r="FH810">
        <v>251.4</v>
      </c>
      <c r="FI810">
        <v>317.5</v>
      </c>
      <c r="FJ810">
        <v>352.4</v>
      </c>
      <c r="FK810">
        <v>172.8</v>
      </c>
      <c r="FL810">
        <v>120.5</v>
      </c>
      <c r="FM810">
        <v>334.9</v>
      </c>
      <c r="FN810">
        <v>239.5</v>
      </c>
      <c r="FO810">
        <v>110.2</v>
      </c>
      <c r="FP810">
        <v>107.9</v>
      </c>
      <c r="FS810">
        <v>90.3</v>
      </c>
      <c r="FT810">
        <v>111.4</v>
      </c>
      <c r="FU810">
        <v>111.7</v>
      </c>
      <c r="FV810">
        <v>115.5</v>
      </c>
      <c r="FW810">
        <v>100</v>
      </c>
      <c r="FX810">
        <v>121.7</v>
      </c>
      <c r="FY810">
        <v>120.4</v>
      </c>
      <c r="FZ810">
        <v>110.8</v>
      </c>
      <c r="GA810">
        <v>94.8</v>
      </c>
      <c r="GB810">
        <v>85.4</v>
      </c>
      <c r="GC810">
        <v>104.8</v>
      </c>
      <c r="GD810">
        <v>101.4</v>
      </c>
      <c r="GE810">
        <v>110.5</v>
      </c>
      <c r="GF810">
        <v>99.3</v>
      </c>
      <c r="GG810">
        <v>124</v>
      </c>
      <c r="GH810">
        <v>106.6</v>
      </c>
      <c r="GI810">
        <v>99.7</v>
      </c>
      <c r="GJ810">
        <v>100.1</v>
      </c>
      <c r="GK810">
        <v>102.5</v>
      </c>
      <c r="GL810">
        <v>110.3</v>
      </c>
      <c r="GM810">
        <v>86.3</v>
      </c>
      <c r="GN810">
        <v>122.5</v>
      </c>
      <c r="GO810">
        <v>148</v>
      </c>
      <c r="GP810">
        <v>120.6</v>
      </c>
      <c r="GQ810">
        <v>118.1</v>
      </c>
      <c r="GR810">
        <v>121.8</v>
      </c>
      <c r="GS810">
        <v>116.1</v>
      </c>
      <c r="GT810">
        <v>115.9</v>
      </c>
      <c r="GU810">
        <v>129.30000000000001</v>
      </c>
      <c r="GV810">
        <v>112.9</v>
      </c>
      <c r="GW810">
        <v>117.3</v>
      </c>
    </row>
    <row r="811" spans="1:205" x14ac:dyDescent="0.25">
      <c r="A811" s="1">
        <v>41791</v>
      </c>
      <c r="B811">
        <v>110.9</v>
      </c>
      <c r="C811">
        <v>114.6</v>
      </c>
      <c r="D811">
        <v>122.1</v>
      </c>
      <c r="E811">
        <v>212.5</v>
      </c>
      <c r="F811">
        <v>196.7</v>
      </c>
      <c r="G811">
        <v>214.1</v>
      </c>
      <c r="H811">
        <v>129.1</v>
      </c>
      <c r="I811">
        <v>132.1</v>
      </c>
      <c r="J811">
        <v>127.3</v>
      </c>
      <c r="K811">
        <v>196.4</v>
      </c>
      <c r="L811">
        <v>138.4</v>
      </c>
      <c r="M811">
        <v>141.19999999999999</v>
      </c>
      <c r="N811">
        <v>109.4</v>
      </c>
      <c r="O811">
        <v>188.5</v>
      </c>
      <c r="P811">
        <v>205.2</v>
      </c>
      <c r="Q811">
        <v>253.3</v>
      </c>
      <c r="R811">
        <v>153.6</v>
      </c>
      <c r="S811">
        <v>166.4</v>
      </c>
      <c r="T811">
        <v>168.7</v>
      </c>
      <c r="U811">
        <v>165.5</v>
      </c>
      <c r="V811">
        <v>108.8</v>
      </c>
      <c r="W811">
        <v>110.5</v>
      </c>
      <c r="X811">
        <v>105.3</v>
      </c>
      <c r="Y811">
        <v>110.4</v>
      </c>
      <c r="Z811">
        <v>108.8</v>
      </c>
      <c r="AA811">
        <v>109.5</v>
      </c>
      <c r="AB811">
        <v>109.3</v>
      </c>
      <c r="AC811">
        <v>109.3</v>
      </c>
      <c r="AD811">
        <v>109.1</v>
      </c>
      <c r="AE811">
        <v>110</v>
      </c>
      <c r="AF811">
        <v>109.6</v>
      </c>
      <c r="AG811">
        <v>110.9</v>
      </c>
      <c r="AH811">
        <v>110.6</v>
      </c>
      <c r="AI811">
        <v>118.2</v>
      </c>
      <c r="AJ811">
        <v>119.8</v>
      </c>
      <c r="AK811">
        <v>119.8</v>
      </c>
      <c r="AL811">
        <v>119.8</v>
      </c>
      <c r="AM811">
        <v>119.9</v>
      </c>
      <c r="AN811">
        <v>117.6</v>
      </c>
      <c r="AO811">
        <v>117.1</v>
      </c>
      <c r="AP811">
        <v>117.3</v>
      </c>
      <c r="AQ811">
        <v>116.4</v>
      </c>
      <c r="AR811">
        <v>116.4</v>
      </c>
      <c r="AS811">
        <v>119.3</v>
      </c>
      <c r="AT811">
        <v>107.4</v>
      </c>
      <c r="AU811">
        <v>107.8</v>
      </c>
      <c r="AV811">
        <v>107.8</v>
      </c>
      <c r="AW811">
        <v>108.7</v>
      </c>
      <c r="AX811">
        <v>104.2</v>
      </c>
      <c r="AY811">
        <v>104.5</v>
      </c>
      <c r="AZ811">
        <v>96.6</v>
      </c>
      <c r="BA811">
        <v>104.2</v>
      </c>
      <c r="BB811">
        <v>110.4</v>
      </c>
      <c r="BC811">
        <v>110.2</v>
      </c>
      <c r="BD811">
        <v>110.8</v>
      </c>
      <c r="BE811">
        <v>109.2</v>
      </c>
      <c r="BF811">
        <v>109.2</v>
      </c>
      <c r="BG811">
        <v>107.9</v>
      </c>
      <c r="BH811">
        <v>107.9</v>
      </c>
      <c r="BI811">
        <v>108.8</v>
      </c>
      <c r="BJ811">
        <v>108.7</v>
      </c>
      <c r="BK811">
        <v>108.4</v>
      </c>
      <c r="BL811">
        <v>110.1</v>
      </c>
      <c r="BM811">
        <v>109.8</v>
      </c>
      <c r="BN811">
        <v>110.9</v>
      </c>
      <c r="BO811">
        <v>110.6</v>
      </c>
      <c r="BP811">
        <v>107.7</v>
      </c>
      <c r="BQ811">
        <v>108.6</v>
      </c>
      <c r="BR811">
        <v>110.5</v>
      </c>
      <c r="BS811">
        <v>101.4</v>
      </c>
      <c r="BT811">
        <v>101.5</v>
      </c>
      <c r="BU811">
        <v>100.6</v>
      </c>
      <c r="BV811">
        <v>101.3</v>
      </c>
      <c r="BW811">
        <v>109.7</v>
      </c>
      <c r="BX811">
        <v>107.5</v>
      </c>
      <c r="BY811">
        <v>108.3</v>
      </c>
      <c r="BZ811">
        <v>107.9</v>
      </c>
      <c r="CA811">
        <v>109.2</v>
      </c>
      <c r="CB811">
        <v>108.9</v>
      </c>
      <c r="CC811">
        <v>201.5</v>
      </c>
      <c r="CD811">
        <v>193.9</v>
      </c>
      <c r="CE811">
        <v>198</v>
      </c>
      <c r="CF811">
        <v>108</v>
      </c>
      <c r="CG811">
        <v>108.3</v>
      </c>
      <c r="CH811">
        <v>108</v>
      </c>
      <c r="CI811">
        <v>107.9</v>
      </c>
      <c r="CJ811">
        <v>107.4</v>
      </c>
      <c r="CK811">
        <v>107.1</v>
      </c>
      <c r="CL811">
        <v>110.4</v>
      </c>
      <c r="CM811">
        <v>109.6</v>
      </c>
      <c r="CN811">
        <v>190.8</v>
      </c>
      <c r="CO811">
        <v>109.1</v>
      </c>
      <c r="CP811">
        <v>109.2</v>
      </c>
      <c r="CQ811">
        <v>193.3</v>
      </c>
      <c r="CR811">
        <v>106.2</v>
      </c>
      <c r="CS811">
        <v>101.4</v>
      </c>
      <c r="CT811">
        <v>110.2</v>
      </c>
      <c r="CU811">
        <v>216.2</v>
      </c>
      <c r="CV811">
        <v>207.6</v>
      </c>
      <c r="CW811">
        <v>216.2</v>
      </c>
      <c r="CX811">
        <v>244.2</v>
      </c>
      <c r="CY811">
        <v>107.6</v>
      </c>
      <c r="CZ811">
        <v>110.1</v>
      </c>
      <c r="DA811">
        <v>110</v>
      </c>
      <c r="DB811">
        <v>100.2</v>
      </c>
      <c r="DC811">
        <v>100.2</v>
      </c>
      <c r="DD811">
        <v>100.2</v>
      </c>
      <c r="DE811">
        <v>101.6</v>
      </c>
      <c r="DF811">
        <v>202.8</v>
      </c>
      <c r="DG811">
        <v>188.8</v>
      </c>
      <c r="DH811">
        <v>118.1</v>
      </c>
      <c r="DI811">
        <v>211.2</v>
      </c>
      <c r="DJ811">
        <v>239.3</v>
      </c>
      <c r="DK811">
        <v>196.8</v>
      </c>
      <c r="DL811">
        <v>150.1</v>
      </c>
      <c r="DM811">
        <v>111.1</v>
      </c>
      <c r="DN811">
        <v>106.2</v>
      </c>
      <c r="DO811">
        <v>227.1</v>
      </c>
      <c r="DP811">
        <v>113.8</v>
      </c>
      <c r="DQ811">
        <v>111</v>
      </c>
      <c r="DR811">
        <v>211.6</v>
      </c>
      <c r="DS811">
        <v>209.5</v>
      </c>
      <c r="DT811">
        <v>212.9</v>
      </c>
      <c r="DU811">
        <v>219</v>
      </c>
      <c r="DV811">
        <v>195.1</v>
      </c>
      <c r="DW811">
        <v>188.1</v>
      </c>
      <c r="DX811">
        <v>194.5</v>
      </c>
      <c r="DY811">
        <v>231.7</v>
      </c>
      <c r="DZ811">
        <v>193.2</v>
      </c>
      <c r="EA811">
        <v>257.7</v>
      </c>
      <c r="EB811">
        <v>211.3</v>
      </c>
      <c r="EC811">
        <v>279.5</v>
      </c>
      <c r="ED811">
        <v>332.4</v>
      </c>
      <c r="EE811">
        <v>314.10000000000002</v>
      </c>
      <c r="EF811">
        <v>225.3</v>
      </c>
      <c r="EG811">
        <v>187.1</v>
      </c>
      <c r="EH811">
        <v>204.6</v>
      </c>
      <c r="EI811">
        <v>190.3</v>
      </c>
      <c r="EJ811">
        <v>108.5</v>
      </c>
      <c r="EK811">
        <v>109.2</v>
      </c>
      <c r="EL811">
        <v>97.5</v>
      </c>
      <c r="EM811">
        <v>99.3</v>
      </c>
      <c r="EN811">
        <v>119.7</v>
      </c>
      <c r="EO811">
        <v>119.7</v>
      </c>
      <c r="EP811">
        <v>119.9</v>
      </c>
      <c r="EQ811">
        <v>119.7</v>
      </c>
      <c r="ER811">
        <v>119.8</v>
      </c>
      <c r="ES811">
        <v>102.5</v>
      </c>
      <c r="ET811">
        <v>106.4</v>
      </c>
      <c r="EU811">
        <v>106.1</v>
      </c>
      <c r="EV811">
        <v>102.7</v>
      </c>
      <c r="EW811">
        <v>106.2</v>
      </c>
      <c r="EX811">
        <v>107.8</v>
      </c>
      <c r="EY811">
        <v>202.1</v>
      </c>
      <c r="EZ811">
        <v>213</v>
      </c>
      <c r="FA811">
        <v>215.7</v>
      </c>
      <c r="FB811">
        <v>197</v>
      </c>
      <c r="FC811">
        <v>195.1</v>
      </c>
      <c r="FD811">
        <v>111</v>
      </c>
      <c r="FE811">
        <v>110.9</v>
      </c>
      <c r="FF811">
        <v>284.10000000000002</v>
      </c>
      <c r="FG811">
        <v>250.9</v>
      </c>
      <c r="FH811">
        <v>246.8</v>
      </c>
      <c r="FI811">
        <v>318.60000000000002</v>
      </c>
      <c r="FJ811">
        <v>347.5</v>
      </c>
      <c r="FK811">
        <v>173.4</v>
      </c>
      <c r="FL811">
        <v>120.6</v>
      </c>
      <c r="FM811">
        <v>343</v>
      </c>
      <c r="FN811">
        <v>249.8</v>
      </c>
      <c r="FO811">
        <v>109.3</v>
      </c>
      <c r="FP811">
        <v>107.8</v>
      </c>
      <c r="FS811">
        <v>88.9</v>
      </c>
      <c r="FT811">
        <v>113.1</v>
      </c>
      <c r="FU811">
        <v>110.8</v>
      </c>
      <c r="FV811">
        <v>116.4</v>
      </c>
      <c r="FW811">
        <v>98.8</v>
      </c>
      <c r="FX811">
        <v>121.3</v>
      </c>
      <c r="FY811">
        <v>120</v>
      </c>
      <c r="FZ811">
        <v>104.4</v>
      </c>
      <c r="GA811">
        <v>89.4</v>
      </c>
      <c r="GB811">
        <v>80.8</v>
      </c>
      <c r="GC811">
        <v>103.6</v>
      </c>
      <c r="GD811">
        <v>100.9</v>
      </c>
      <c r="GE811">
        <v>108.6</v>
      </c>
      <c r="GF811">
        <v>99.6</v>
      </c>
      <c r="GG811">
        <v>111.5</v>
      </c>
      <c r="GH811">
        <v>106.6</v>
      </c>
      <c r="GI811">
        <v>97.6</v>
      </c>
      <c r="GJ811">
        <v>101.3</v>
      </c>
      <c r="GK811">
        <v>101.4</v>
      </c>
      <c r="GL811">
        <v>110.5</v>
      </c>
      <c r="GM811">
        <v>82</v>
      </c>
      <c r="GN811">
        <v>119.9</v>
      </c>
      <c r="GO811">
        <v>141.30000000000001</v>
      </c>
      <c r="GP811">
        <v>120.7</v>
      </c>
      <c r="GQ811">
        <v>119</v>
      </c>
      <c r="GR811">
        <v>121.6</v>
      </c>
      <c r="GS811">
        <v>116.2</v>
      </c>
      <c r="GT811">
        <v>115.1</v>
      </c>
      <c r="GU811">
        <v>129.30000000000001</v>
      </c>
      <c r="GV811">
        <v>112.9</v>
      </c>
      <c r="GW811">
        <v>120.4</v>
      </c>
    </row>
    <row r="812" spans="1:205" x14ac:dyDescent="0.25">
      <c r="A812" s="1">
        <v>41821</v>
      </c>
      <c r="B812">
        <v>111.3</v>
      </c>
      <c r="C812">
        <v>114.5</v>
      </c>
      <c r="D812">
        <v>122.1</v>
      </c>
      <c r="E812">
        <v>214.4</v>
      </c>
      <c r="F812">
        <v>191.3</v>
      </c>
      <c r="G812">
        <v>216.6</v>
      </c>
      <c r="H812">
        <v>130.19999999999999</v>
      </c>
      <c r="I812">
        <v>125.3</v>
      </c>
      <c r="J812">
        <v>126</v>
      </c>
      <c r="K812">
        <v>194.2</v>
      </c>
      <c r="L812">
        <v>137.30000000000001</v>
      </c>
      <c r="M812">
        <v>139.30000000000001</v>
      </c>
      <c r="N812">
        <v>109.6</v>
      </c>
      <c r="O812">
        <v>188.7</v>
      </c>
      <c r="P812">
        <v>205.6</v>
      </c>
      <c r="Q812">
        <v>253.9</v>
      </c>
      <c r="R812">
        <v>153.69999999999999</v>
      </c>
      <c r="S812">
        <v>166.5</v>
      </c>
      <c r="T812">
        <v>169</v>
      </c>
      <c r="U812">
        <v>165.6</v>
      </c>
      <c r="V812">
        <v>109</v>
      </c>
      <c r="W812">
        <v>110.7</v>
      </c>
      <c r="X812">
        <v>105.3</v>
      </c>
      <c r="Y812">
        <v>110.8</v>
      </c>
      <c r="Z812">
        <v>109.4</v>
      </c>
      <c r="AA812">
        <v>111.3</v>
      </c>
      <c r="AB812">
        <v>111.3</v>
      </c>
      <c r="AC812">
        <v>111.5</v>
      </c>
      <c r="AD812">
        <v>109.7</v>
      </c>
      <c r="AE812">
        <v>111.3</v>
      </c>
      <c r="AF812">
        <v>111.3</v>
      </c>
      <c r="AG812">
        <v>111.4</v>
      </c>
      <c r="AH812">
        <v>111.3</v>
      </c>
      <c r="AI812">
        <v>118.4</v>
      </c>
      <c r="AJ812">
        <v>119.7</v>
      </c>
      <c r="AK812">
        <v>119.7</v>
      </c>
      <c r="AL812">
        <v>119.7</v>
      </c>
      <c r="AM812">
        <v>119.8</v>
      </c>
      <c r="AN812">
        <v>117.8</v>
      </c>
      <c r="AO812">
        <v>117.3</v>
      </c>
      <c r="AP812">
        <v>117.5</v>
      </c>
      <c r="AQ812">
        <v>116.6</v>
      </c>
      <c r="AR812">
        <v>116.6</v>
      </c>
      <c r="AS812">
        <v>119.5</v>
      </c>
      <c r="AT812">
        <v>107.5</v>
      </c>
      <c r="AU812">
        <v>107.9</v>
      </c>
      <c r="AV812">
        <v>107.8</v>
      </c>
      <c r="AW812">
        <v>109</v>
      </c>
      <c r="AX812">
        <v>104.3</v>
      </c>
      <c r="AY812">
        <v>104.5</v>
      </c>
      <c r="AZ812">
        <v>97.3</v>
      </c>
      <c r="BA812">
        <v>104.8</v>
      </c>
      <c r="BB812">
        <v>110.8</v>
      </c>
      <c r="BC812">
        <v>110.6</v>
      </c>
      <c r="BD812">
        <v>111</v>
      </c>
      <c r="BE812">
        <v>109.6</v>
      </c>
      <c r="BF812">
        <v>109.6</v>
      </c>
      <c r="BG812">
        <v>108.4</v>
      </c>
      <c r="BH812">
        <v>108.4</v>
      </c>
      <c r="BI812">
        <v>109.2</v>
      </c>
      <c r="BJ812">
        <v>109.1</v>
      </c>
      <c r="BK812">
        <v>108.9</v>
      </c>
      <c r="BL812">
        <v>110.1</v>
      </c>
      <c r="BM812">
        <v>109.8</v>
      </c>
      <c r="BN812">
        <v>111</v>
      </c>
      <c r="BO812">
        <v>110.5</v>
      </c>
      <c r="BP812">
        <v>107.8</v>
      </c>
      <c r="BQ812">
        <v>110.1</v>
      </c>
      <c r="BR812">
        <v>111.1</v>
      </c>
      <c r="BS812">
        <v>101.5</v>
      </c>
      <c r="BT812">
        <v>101.6</v>
      </c>
      <c r="BU812">
        <v>101.1</v>
      </c>
      <c r="BV812">
        <v>101.6</v>
      </c>
      <c r="BW812">
        <v>110.1</v>
      </c>
      <c r="BX812">
        <v>108</v>
      </c>
      <c r="BY812">
        <v>108.8</v>
      </c>
      <c r="BZ812">
        <v>108.3</v>
      </c>
      <c r="CA812">
        <v>109.6</v>
      </c>
      <c r="CB812">
        <v>109.4</v>
      </c>
      <c r="CC812">
        <v>201.5</v>
      </c>
      <c r="CD812">
        <v>194.5</v>
      </c>
      <c r="CE812">
        <v>197.6</v>
      </c>
      <c r="CF812">
        <v>108.7</v>
      </c>
      <c r="CG812">
        <v>108.7</v>
      </c>
      <c r="CH812">
        <v>109.8</v>
      </c>
      <c r="CI812">
        <v>107.9</v>
      </c>
      <c r="CJ812">
        <v>107.5</v>
      </c>
      <c r="CK812">
        <v>107.4</v>
      </c>
      <c r="CL812">
        <v>111.2</v>
      </c>
      <c r="CM812">
        <v>109.6</v>
      </c>
      <c r="CN812">
        <v>190.1</v>
      </c>
      <c r="CO812">
        <v>109.7</v>
      </c>
      <c r="CP812">
        <v>109.3</v>
      </c>
      <c r="CQ812">
        <v>193.1</v>
      </c>
      <c r="CR812">
        <v>106.5</v>
      </c>
      <c r="CS812">
        <v>101.6</v>
      </c>
      <c r="CT812">
        <v>110.6</v>
      </c>
      <c r="CU812">
        <v>216.1</v>
      </c>
      <c r="CV812">
        <v>208.5</v>
      </c>
      <c r="CW812">
        <v>215.4</v>
      </c>
      <c r="CX812">
        <v>243</v>
      </c>
      <c r="CY812">
        <v>108.3</v>
      </c>
      <c r="CZ812">
        <v>110.1</v>
      </c>
      <c r="DA812">
        <v>110</v>
      </c>
      <c r="DB812">
        <v>100.7</v>
      </c>
      <c r="DC812">
        <v>100.2</v>
      </c>
      <c r="DD812">
        <v>100.2</v>
      </c>
      <c r="DE812">
        <v>102.4</v>
      </c>
      <c r="DF812">
        <v>203</v>
      </c>
      <c r="DG812">
        <v>190</v>
      </c>
      <c r="DH812">
        <v>119.3</v>
      </c>
      <c r="DI812">
        <v>214.1</v>
      </c>
      <c r="DJ812">
        <v>241.9</v>
      </c>
      <c r="DK812">
        <v>198</v>
      </c>
      <c r="DL812">
        <v>150.19999999999999</v>
      </c>
      <c r="DM812">
        <v>111.3</v>
      </c>
      <c r="DN812">
        <v>106.3</v>
      </c>
      <c r="DO812">
        <v>227.6</v>
      </c>
      <c r="DP812">
        <v>114</v>
      </c>
      <c r="DQ812">
        <v>111.2</v>
      </c>
      <c r="DR812">
        <v>210</v>
      </c>
      <c r="DS812">
        <v>208</v>
      </c>
      <c r="DT812">
        <v>211.3</v>
      </c>
      <c r="DU812">
        <v>219.2</v>
      </c>
      <c r="DV812">
        <v>194.5</v>
      </c>
      <c r="DW812">
        <v>187.9</v>
      </c>
      <c r="DX812">
        <v>193.9</v>
      </c>
      <c r="DY812">
        <v>216.5</v>
      </c>
      <c r="DZ812">
        <v>193.7</v>
      </c>
      <c r="EA812">
        <v>253.3</v>
      </c>
      <c r="EB812">
        <v>209.7</v>
      </c>
      <c r="EC812">
        <v>273.2</v>
      </c>
      <c r="ED812">
        <v>325.60000000000002</v>
      </c>
      <c r="EE812">
        <v>307.39999999999998</v>
      </c>
      <c r="EF812">
        <v>225.4</v>
      </c>
      <c r="EG812">
        <v>181.5</v>
      </c>
      <c r="EH812">
        <v>200.1</v>
      </c>
      <c r="EI812">
        <v>184.5</v>
      </c>
      <c r="EJ812">
        <v>109.1</v>
      </c>
      <c r="EK812">
        <v>110.7</v>
      </c>
      <c r="EL812">
        <v>98.8</v>
      </c>
      <c r="EM812">
        <v>100.7</v>
      </c>
      <c r="EN812">
        <v>120</v>
      </c>
      <c r="EO812">
        <v>119.7</v>
      </c>
      <c r="EP812">
        <v>119.8</v>
      </c>
      <c r="EQ812">
        <v>119.6</v>
      </c>
      <c r="ER812">
        <v>120.1</v>
      </c>
      <c r="ES812">
        <v>102.7</v>
      </c>
      <c r="ET812">
        <v>106.7</v>
      </c>
      <c r="EU812">
        <v>106.7</v>
      </c>
      <c r="EV812">
        <v>103.2</v>
      </c>
      <c r="EW812">
        <v>106.8</v>
      </c>
      <c r="EX812">
        <v>108.1</v>
      </c>
      <c r="EY812">
        <v>202.4</v>
      </c>
      <c r="EZ812">
        <v>212</v>
      </c>
      <c r="FA812">
        <v>214</v>
      </c>
      <c r="FB812">
        <v>197.7</v>
      </c>
      <c r="FC812">
        <v>195.9</v>
      </c>
      <c r="FD812">
        <v>112</v>
      </c>
      <c r="FE812">
        <v>111.2</v>
      </c>
      <c r="FF812">
        <v>278.10000000000002</v>
      </c>
      <c r="FG812">
        <v>241.9</v>
      </c>
      <c r="FH812">
        <v>245.8</v>
      </c>
      <c r="FI812">
        <v>311.60000000000002</v>
      </c>
      <c r="FJ812">
        <v>348.2</v>
      </c>
      <c r="FK812">
        <v>177.5</v>
      </c>
      <c r="FL812">
        <v>119.5</v>
      </c>
      <c r="FM812">
        <v>342.4</v>
      </c>
      <c r="FN812">
        <v>247</v>
      </c>
      <c r="FO812">
        <v>111.1</v>
      </c>
      <c r="FP812">
        <v>108.2</v>
      </c>
      <c r="FS812">
        <v>89</v>
      </c>
      <c r="FT812">
        <v>114.1</v>
      </c>
      <c r="FU812">
        <v>114.8</v>
      </c>
      <c r="FV812">
        <v>113.1</v>
      </c>
      <c r="FW812">
        <v>100.5</v>
      </c>
      <c r="FX812">
        <v>121.7</v>
      </c>
      <c r="FY812">
        <v>120.3</v>
      </c>
      <c r="FZ812">
        <v>111.8</v>
      </c>
      <c r="GA812">
        <v>89.3</v>
      </c>
      <c r="GB812">
        <v>72.8</v>
      </c>
      <c r="GC812">
        <v>102.4</v>
      </c>
      <c r="GD812">
        <v>99.7</v>
      </c>
      <c r="GE812">
        <v>107.5</v>
      </c>
      <c r="GF812">
        <v>101.9</v>
      </c>
      <c r="GG812">
        <v>108.4</v>
      </c>
      <c r="GH812">
        <v>109.5</v>
      </c>
      <c r="GI812">
        <v>102.7</v>
      </c>
      <c r="GJ812">
        <v>101.2</v>
      </c>
      <c r="GK812">
        <v>99.5</v>
      </c>
      <c r="GL812">
        <v>111.6</v>
      </c>
      <c r="GM812">
        <v>79.8</v>
      </c>
      <c r="GN812">
        <v>133.6</v>
      </c>
      <c r="GO812">
        <v>143.9</v>
      </c>
      <c r="GP812">
        <v>119.9</v>
      </c>
      <c r="GQ812">
        <v>119</v>
      </c>
      <c r="GR812">
        <v>121.7</v>
      </c>
      <c r="GS812">
        <v>116.4</v>
      </c>
      <c r="GT812">
        <v>115.7</v>
      </c>
      <c r="GU812">
        <v>129.30000000000001</v>
      </c>
      <c r="GV812">
        <v>113.1</v>
      </c>
      <c r="GW812">
        <v>120</v>
      </c>
    </row>
    <row r="813" spans="1:205" x14ac:dyDescent="0.25">
      <c r="A813" s="1">
        <v>41852</v>
      </c>
      <c r="B813">
        <v>111.3</v>
      </c>
      <c r="C813">
        <v>114.5</v>
      </c>
      <c r="D813">
        <v>121.7</v>
      </c>
      <c r="E813">
        <v>213.9</v>
      </c>
      <c r="F813">
        <v>182</v>
      </c>
      <c r="G813">
        <v>216.9</v>
      </c>
      <c r="H813">
        <v>130.4</v>
      </c>
      <c r="I813">
        <v>123.7</v>
      </c>
      <c r="J813">
        <v>125.7</v>
      </c>
      <c r="K813">
        <v>193.6</v>
      </c>
      <c r="L813">
        <v>137.4</v>
      </c>
      <c r="M813">
        <v>139.19999999999999</v>
      </c>
      <c r="N813">
        <v>109.7</v>
      </c>
      <c r="O813">
        <v>189</v>
      </c>
      <c r="P813">
        <v>205.9</v>
      </c>
      <c r="Q813">
        <v>254.4</v>
      </c>
      <c r="R813">
        <v>153.9</v>
      </c>
      <c r="S813">
        <v>166.6</v>
      </c>
      <c r="T813">
        <v>168.9</v>
      </c>
      <c r="U813">
        <v>165.7</v>
      </c>
      <c r="V813">
        <v>109</v>
      </c>
      <c r="W813">
        <v>110.7</v>
      </c>
      <c r="X813">
        <v>105.3</v>
      </c>
      <c r="Y813">
        <v>110.9</v>
      </c>
      <c r="Z813">
        <v>109.4</v>
      </c>
      <c r="AA813">
        <v>110.7</v>
      </c>
      <c r="AB813">
        <v>110.7</v>
      </c>
      <c r="AC813">
        <v>111</v>
      </c>
      <c r="AD813">
        <v>108.8</v>
      </c>
      <c r="AE813">
        <v>110.2</v>
      </c>
      <c r="AF813">
        <v>110.3</v>
      </c>
      <c r="AG813">
        <v>110.2</v>
      </c>
      <c r="AH813">
        <v>110.4</v>
      </c>
      <c r="AI813">
        <v>118.8</v>
      </c>
      <c r="AJ813">
        <v>120.9</v>
      </c>
      <c r="AK813">
        <v>120.9</v>
      </c>
      <c r="AL813">
        <v>120.9</v>
      </c>
      <c r="AM813">
        <v>121</v>
      </c>
      <c r="AN813">
        <v>118</v>
      </c>
      <c r="AO813">
        <v>117.4</v>
      </c>
      <c r="AP813">
        <v>117.6</v>
      </c>
      <c r="AQ813">
        <v>116.6</v>
      </c>
      <c r="AR813">
        <v>116.9</v>
      </c>
      <c r="AS813">
        <v>120</v>
      </c>
      <c r="AT813">
        <v>107.8</v>
      </c>
      <c r="AU813">
        <v>108.2</v>
      </c>
      <c r="AV813">
        <v>108.2</v>
      </c>
      <c r="AW813">
        <v>109.2</v>
      </c>
      <c r="AX813">
        <v>104.6</v>
      </c>
      <c r="AY813">
        <v>104.9</v>
      </c>
      <c r="AZ813">
        <v>97.3</v>
      </c>
      <c r="BA813">
        <v>104.7</v>
      </c>
      <c r="BB813">
        <v>110.9</v>
      </c>
      <c r="BC813">
        <v>110.7</v>
      </c>
      <c r="BD813">
        <v>111.1</v>
      </c>
      <c r="BE813">
        <v>109.6</v>
      </c>
      <c r="BF813">
        <v>109.6</v>
      </c>
      <c r="BG813">
        <v>108.5</v>
      </c>
      <c r="BH813">
        <v>108.4</v>
      </c>
      <c r="BI813">
        <v>109.2</v>
      </c>
      <c r="BJ813">
        <v>109.1</v>
      </c>
      <c r="BK813">
        <v>108.9</v>
      </c>
      <c r="BL813">
        <v>110.3</v>
      </c>
      <c r="BM813">
        <v>110</v>
      </c>
      <c r="BN813">
        <v>111</v>
      </c>
      <c r="BO813">
        <v>110.5</v>
      </c>
      <c r="BP813">
        <v>108.1</v>
      </c>
      <c r="BQ813">
        <v>109.6</v>
      </c>
      <c r="BR813">
        <v>110.9</v>
      </c>
      <c r="BS813">
        <v>101.8</v>
      </c>
      <c r="BT813">
        <v>101.7</v>
      </c>
      <c r="BU813">
        <v>100.6</v>
      </c>
      <c r="BV813">
        <v>101.5</v>
      </c>
      <c r="BW813">
        <v>110.2</v>
      </c>
      <c r="BX813">
        <v>108.1</v>
      </c>
      <c r="BY813">
        <v>108.9</v>
      </c>
      <c r="BZ813">
        <v>108.4</v>
      </c>
      <c r="CA813">
        <v>109.7</v>
      </c>
      <c r="CB813">
        <v>109.5</v>
      </c>
      <c r="CC813">
        <v>201.4</v>
      </c>
      <c r="CD813">
        <v>194.6</v>
      </c>
      <c r="CE813">
        <v>197.6</v>
      </c>
      <c r="CF813">
        <v>108.7</v>
      </c>
      <c r="CG813">
        <v>108.3</v>
      </c>
      <c r="CH813">
        <v>109.3</v>
      </c>
      <c r="CI813">
        <v>108.3</v>
      </c>
      <c r="CJ813">
        <v>107.8</v>
      </c>
      <c r="CK813">
        <v>107.3</v>
      </c>
      <c r="CL813">
        <v>111</v>
      </c>
      <c r="CM813">
        <v>109.4</v>
      </c>
      <c r="CN813">
        <v>189.9</v>
      </c>
      <c r="CO813">
        <v>109.4</v>
      </c>
      <c r="CP813">
        <v>109.4</v>
      </c>
      <c r="CQ813">
        <v>193.2</v>
      </c>
      <c r="CR813">
        <v>106.6</v>
      </c>
      <c r="CS813">
        <v>101.5</v>
      </c>
      <c r="CT813">
        <v>110.7</v>
      </c>
      <c r="CU813">
        <v>215.9</v>
      </c>
      <c r="CV813">
        <v>208.6</v>
      </c>
      <c r="CW813">
        <v>215.4</v>
      </c>
      <c r="CX813">
        <v>242.9</v>
      </c>
      <c r="CY813">
        <v>108.4</v>
      </c>
      <c r="CZ813">
        <v>110.4</v>
      </c>
      <c r="DA813">
        <v>110.2</v>
      </c>
      <c r="DB813">
        <v>100.8</v>
      </c>
      <c r="DC813">
        <v>100.6</v>
      </c>
      <c r="DD813">
        <v>100.6</v>
      </c>
      <c r="DE813">
        <v>102.2</v>
      </c>
      <c r="DF813">
        <v>203.1</v>
      </c>
      <c r="DG813">
        <v>190.2</v>
      </c>
      <c r="DH813">
        <v>119.5</v>
      </c>
      <c r="DI813">
        <v>213.7</v>
      </c>
      <c r="DJ813">
        <v>242.2</v>
      </c>
      <c r="DK813">
        <v>198.8</v>
      </c>
      <c r="DL813">
        <v>150.30000000000001</v>
      </c>
      <c r="DM813">
        <v>111.2</v>
      </c>
      <c r="DN813">
        <v>106.4</v>
      </c>
      <c r="DO813">
        <v>228.2</v>
      </c>
      <c r="DP813">
        <v>114.5</v>
      </c>
      <c r="DQ813">
        <v>111.4</v>
      </c>
      <c r="DR813">
        <v>209.9</v>
      </c>
      <c r="DS813">
        <v>208</v>
      </c>
      <c r="DT813">
        <v>211.2</v>
      </c>
      <c r="DU813">
        <v>219.2</v>
      </c>
      <c r="DV813">
        <v>194.4</v>
      </c>
      <c r="DW813">
        <v>188.4</v>
      </c>
      <c r="DX813">
        <v>193.7</v>
      </c>
      <c r="DY813">
        <v>211.8</v>
      </c>
      <c r="DZ813">
        <v>194</v>
      </c>
      <c r="EA813">
        <v>245.8</v>
      </c>
      <c r="EB813">
        <v>205.3</v>
      </c>
      <c r="EC813">
        <v>263.60000000000002</v>
      </c>
      <c r="ED813">
        <v>318.3</v>
      </c>
      <c r="EE813">
        <v>300.2</v>
      </c>
      <c r="EF813">
        <v>225.7</v>
      </c>
      <c r="EG813">
        <v>168.3</v>
      </c>
      <c r="EH813">
        <v>192.9</v>
      </c>
      <c r="EI813">
        <v>170.9</v>
      </c>
      <c r="EJ813">
        <v>109</v>
      </c>
      <c r="EK813">
        <v>110.3</v>
      </c>
      <c r="EL813">
        <v>98.5</v>
      </c>
      <c r="EM813">
        <v>100.4</v>
      </c>
      <c r="EN813">
        <v>120.2</v>
      </c>
      <c r="EO813">
        <v>120.8</v>
      </c>
      <c r="EP813">
        <v>121</v>
      </c>
      <c r="EQ813">
        <v>120.8</v>
      </c>
      <c r="ER813">
        <v>120.2</v>
      </c>
      <c r="ES813">
        <v>102.7</v>
      </c>
      <c r="ET813">
        <v>106.8</v>
      </c>
      <c r="EU813">
        <v>106.6</v>
      </c>
      <c r="EV813">
        <v>103.2</v>
      </c>
      <c r="EW813">
        <v>106.7</v>
      </c>
      <c r="EX813">
        <v>108.2</v>
      </c>
      <c r="EY813">
        <v>202.6</v>
      </c>
      <c r="EZ813">
        <v>210.9</v>
      </c>
      <c r="FA813">
        <v>213.5</v>
      </c>
      <c r="FB813">
        <v>198</v>
      </c>
      <c r="FC813">
        <v>196.3</v>
      </c>
      <c r="FD813">
        <v>111.8</v>
      </c>
      <c r="FE813">
        <v>111.3</v>
      </c>
      <c r="FF813">
        <v>268.5</v>
      </c>
      <c r="FG813">
        <v>229.2</v>
      </c>
      <c r="FH813">
        <v>242</v>
      </c>
      <c r="FI813">
        <v>304.89999999999998</v>
      </c>
      <c r="FJ813">
        <v>346.2</v>
      </c>
      <c r="FK813">
        <v>176.9</v>
      </c>
      <c r="FL813">
        <v>121</v>
      </c>
      <c r="FM813">
        <v>342.3</v>
      </c>
      <c r="FN813">
        <v>256.2</v>
      </c>
      <c r="FO813">
        <v>110.5</v>
      </c>
      <c r="FP813">
        <v>108.2</v>
      </c>
      <c r="FS813">
        <v>90</v>
      </c>
      <c r="FT813">
        <v>111.4</v>
      </c>
      <c r="FU813">
        <v>115.5</v>
      </c>
      <c r="FV813">
        <v>114.4</v>
      </c>
      <c r="FW813">
        <v>101.3</v>
      </c>
      <c r="FX813">
        <v>119.6</v>
      </c>
      <c r="FY813">
        <v>120.8</v>
      </c>
      <c r="FZ813">
        <v>109.5</v>
      </c>
      <c r="GA813">
        <v>91</v>
      </c>
      <c r="GB813">
        <v>72.7</v>
      </c>
      <c r="GC813">
        <v>103.1</v>
      </c>
      <c r="GD813">
        <v>101.6</v>
      </c>
      <c r="GE813">
        <v>107.1</v>
      </c>
      <c r="GF813">
        <v>101.3</v>
      </c>
      <c r="GG813">
        <v>121.1</v>
      </c>
      <c r="GH813">
        <v>110</v>
      </c>
      <c r="GI813">
        <v>102.9</v>
      </c>
      <c r="GJ813">
        <v>101.4</v>
      </c>
      <c r="GK813">
        <v>100.5</v>
      </c>
      <c r="GL813">
        <v>111.6</v>
      </c>
      <c r="GM813">
        <v>76.900000000000006</v>
      </c>
      <c r="GN813">
        <v>138.4</v>
      </c>
      <c r="GO813">
        <v>142.6</v>
      </c>
      <c r="GP813">
        <v>119</v>
      </c>
      <c r="GQ813">
        <v>119.3</v>
      </c>
      <c r="GR813">
        <v>121.6</v>
      </c>
      <c r="GS813">
        <v>116.4</v>
      </c>
      <c r="GT813">
        <v>115.6</v>
      </c>
      <c r="GU813">
        <v>129.1</v>
      </c>
      <c r="GV813">
        <v>113.1</v>
      </c>
      <c r="GW813">
        <v>120.8</v>
      </c>
    </row>
    <row r="814" spans="1:205" x14ac:dyDescent="0.25">
      <c r="A814" s="1">
        <v>41883</v>
      </c>
      <c r="B814">
        <v>111.1</v>
      </c>
      <c r="C814">
        <v>114.2</v>
      </c>
      <c r="D814">
        <v>121.8</v>
      </c>
      <c r="E814">
        <v>214</v>
      </c>
      <c r="F814">
        <v>183.6</v>
      </c>
      <c r="G814">
        <v>216.9</v>
      </c>
      <c r="H814">
        <v>130.1</v>
      </c>
      <c r="I814">
        <v>123.8</v>
      </c>
      <c r="J814">
        <v>123.5</v>
      </c>
      <c r="K814">
        <v>190.5</v>
      </c>
      <c r="L814">
        <v>134.69999999999999</v>
      </c>
      <c r="M814">
        <v>136</v>
      </c>
      <c r="N814">
        <v>109.9</v>
      </c>
      <c r="O814">
        <v>189.2</v>
      </c>
      <c r="P814">
        <v>206.2</v>
      </c>
      <c r="Q814">
        <v>255</v>
      </c>
      <c r="R814">
        <v>153.9</v>
      </c>
      <c r="S814">
        <v>166.8</v>
      </c>
      <c r="T814">
        <v>169.1</v>
      </c>
      <c r="U814">
        <v>165.9</v>
      </c>
      <c r="V814">
        <v>109.1</v>
      </c>
      <c r="W814">
        <v>110.8</v>
      </c>
      <c r="X814">
        <v>105.3</v>
      </c>
      <c r="Y814">
        <v>111</v>
      </c>
      <c r="Z814">
        <v>109.2</v>
      </c>
      <c r="AA814">
        <v>109.8</v>
      </c>
      <c r="AB814">
        <v>109.7</v>
      </c>
      <c r="AC814">
        <v>110</v>
      </c>
      <c r="AD814">
        <v>107.7</v>
      </c>
      <c r="AE814">
        <v>110.1</v>
      </c>
      <c r="AF814">
        <v>110.6</v>
      </c>
      <c r="AG814">
        <v>109.3</v>
      </c>
      <c r="AH814">
        <v>110.5</v>
      </c>
      <c r="AI814">
        <v>118.6</v>
      </c>
      <c r="AJ814">
        <v>120.6</v>
      </c>
      <c r="AK814">
        <v>120.6</v>
      </c>
      <c r="AL814">
        <v>120.6</v>
      </c>
      <c r="AM814">
        <v>120.7</v>
      </c>
      <c r="AN814">
        <v>117.7</v>
      </c>
      <c r="AO814">
        <v>117.1</v>
      </c>
      <c r="AP814">
        <v>117.3</v>
      </c>
      <c r="AQ814">
        <v>116.1</v>
      </c>
      <c r="AR814">
        <v>116.8</v>
      </c>
      <c r="AS814">
        <v>120</v>
      </c>
      <c r="AT814">
        <v>107.9</v>
      </c>
      <c r="AU814">
        <v>108.3</v>
      </c>
      <c r="AV814">
        <v>108.3</v>
      </c>
      <c r="AW814">
        <v>108.8</v>
      </c>
      <c r="AX814">
        <v>104.7</v>
      </c>
      <c r="AY814">
        <v>104.9</v>
      </c>
      <c r="AZ814">
        <v>96.9</v>
      </c>
      <c r="BA814">
        <v>104.4</v>
      </c>
      <c r="BB814">
        <v>110.9</v>
      </c>
      <c r="BC814">
        <v>110.7</v>
      </c>
      <c r="BD814">
        <v>111.1</v>
      </c>
      <c r="BE814">
        <v>109.3</v>
      </c>
      <c r="BF814">
        <v>109.3</v>
      </c>
      <c r="BG814">
        <v>108.3</v>
      </c>
      <c r="BH814">
        <v>108.3</v>
      </c>
      <c r="BI814">
        <v>109</v>
      </c>
      <c r="BJ814">
        <v>108.8</v>
      </c>
      <c r="BK814">
        <v>108.8</v>
      </c>
      <c r="BL814">
        <v>110.2</v>
      </c>
      <c r="BM814">
        <v>109.9</v>
      </c>
      <c r="BN814">
        <v>111.1</v>
      </c>
      <c r="BO814">
        <v>110.1</v>
      </c>
      <c r="BP814">
        <v>108.1</v>
      </c>
      <c r="BQ814">
        <v>108.9</v>
      </c>
      <c r="BR814">
        <v>110.4</v>
      </c>
      <c r="BS814">
        <v>101.8</v>
      </c>
      <c r="BT814">
        <v>101.7</v>
      </c>
      <c r="BU814">
        <v>99.9</v>
      </c>
      <c r="BV814">
        <v>101.2</v>
      </c>
      <c r="BW814">
        <v>109.9</v>
      </c>
      <c r="BX814">
        <v>107.9</v>
      </c>
      <c r="BY814">
        <v>108.7</v>
      </c>
      <c r="BZ814">
        <v>108.1</v>
      </c>
      <c r="CA814">
        <v>109.3</v>
      </c>
      <c r="CB814">
        <v>109.3</v>
      </c>
      <c r="CC814">
        <v>200.8</v>
      </c>
      <c r="CD814">
        <v>194.8</v>
      </c>
      <c r="CE814">
        <v>196.8</v>
      </c>
      <c r="CF814">
        <v>108.4</v>
      </c>
      <c r="CG814">
        <v>107.5</v>
      </c>
      <c r="CH814">
        <v>108.4</v>
      </c>
      <c r="CI814">
        <v>108.3</v>
      </c>
      <c r="CJ814">
        <v>107.9</v>
      </c>
      <c r="CK814">
        <v>107</v>
      </c>
      <c r="CL814">
        <v>110.4</v>
      </c>
      <c r="CM814">
        <v>109.4</v>
      </c>
      <c r="CN814">
        <v>189.9</v>
      </c>
      <c r="CO814">
        <v>109.3</v>
      </c>
      <c r="CP814">
        <v>109.1</v>
      </c>
      <c r="CQ814">
        <v>192.1</v>
      </c>
      <c r="CR814">
        <v>106.6</v>
      </c>
      <c r="CS814">
        <v>101.4</v>
      </c>
      <c r="CT814">
        <v>110.4</v>
      </c>
      <c r="CU814">
        <v>215</v>
      </c>
      <c r="CV814">
        <v>208.8</v>
      </c>
      <c r="CW814">
        <v>214.1</v>
      </c>
      <c r="CX814">
        <v>241</v>
      </c>
      <c r="CY814">
        <v>108.1</v>
      </c>
      <c r="CZ814">
        <v>110.2</v>
      </c>
      <c r="DA814">
        <v>110.1</v>
      </c>
      <c r="DB814">
        <v>100.7</v>
      </c>
      <c r="DC814">
        <v>100.6</v>
      </c>
      <c r="DD814">
        <v>100.6</v>
      </c>
      <c r="DE814">
        <v>101.6</v>
      </c>
      <c r="DF814">
        <v>202.6</v>
      </c>
      <c r="DG814">
        <v>190</v>
      </c>
      <c r="DH814">
        <v>119.2</v>
      </c>
      <c r="DI814">
        <v>214.2</v>
      </c>
      <c r="DJ814">
        <v>240.8</v>
      </c>
      <c r="DK814">
        <v>199.2</v>
      </c>
      <c r="DL814">
        <v>150.30000000000001</v>
      </c>
      <c r="DM814">
        <v>111</v>
      </c>
      <c r="DN814">
        <v>106.3</v>
      </c>
      <c r="DO814">
        <v>228.7</v>
      </c>
      <c r="DP814">
        <v>114.8</v>
      </c>
      <c r="DQ814">
        <v>111.5</v>
      </c>
      <c r="DR814">
        <v>206.8</v>
      </c>
      <c r="DS814">
        <v>204.9</v>
      </c>
      <c r="DT814">
        <v>208</v>
      </c>
      <c r="DU814">
        <v>219.5</v>
      </c>
      <c r="DV814">
        <v>195.2</v>
      </c>
      <c r="DW814">
        <v>188.7</v>
      </c>
      <c r="DX814">
        <v>194.6</v>
      </c>
      <c r="DY814">
        <v>220.3</v>
      </c>
      <c r="DZ814">
        <v>194.2</v>
      </c>
      <c r="EA814">
        <v>247.3</v>
      </c>
      <c r="EB814">
        <v>212.9</v>
      </c>
      <c r="EC814">
        <v>260</v>
      </c>
      <c r="ED814">
        <v>311.60000000000002</v>
      </c>
      <c r="EE814">
        <v>293.5</v>
      </c>
      <c r="EF814">
        <v>226.4</v>
      </c>
      <c r="EG814">
        <v>170</v>
      </c>
      <c r="EH814">
        <v>193</v>
      </c>
      <c r="EI814">
        <v>172.6</v>
      </c>
      <c r="EJ814">
        <v>109.1</v>
      </c>
      <c r="EK814">
        <v>110.9</v>
      </c>
      <c r="EL814">
        <v>99.2</v>
      </c>
      <c r="EM814">
        <v>100.6</v>
      </c>
      <c r="EN814">
        <v>120.1</v>
      </c>
      <c r="EO814">
        <v>120.5</v>
      </c>
      <c r="EP814">
        <v>120.7</v>
      </c>
      <c r="EQ814">
        <v>120.5</v>
      </c>
      <c r="ER814">
        <v>120.1</v>
      </c>
      <c r="ES814">
        <v>102.4</v>
      </c>
      <c r="ET814">
        <v>106.9</v>
      </c>
      <c r="EU814">
        <v>106.5</v>
      </c>
      <c r="EV814">
        <v>103</v>
      </c>
      <c r="EW814">
        <v>106.6</v>
      </c>
      <c r="EX814">
        <v>108.4</v>
      </c>
      <c r="EY814">
        <v>201.9</v>
      </c>
      <c r="EZ814">
        <v>213</v>
      </c>
      <c r="FA814">
        <v>210.2</v>
      </c>
      <c r="FB814">
        <v>198.1</v>
      </c>
      <c r="FC814">
        <v>196.3</v>
      </c>
      <c r="FD814">
        <v>112.2</v>
      </c>
      <c r="FE814">
        <v>111.1</v>
      </c>
      <c r="FF814">
        <v>265</v>
      </c>
      <c r="FG814">
        <v>224.5</v>
      </c>
      <c r="FH814">
        <v>247.8</v>
      </c>
      <c r="FI814">
        <v>298.10000000000002</v>
      </c>
      <c r="FJ814">
        <v>346.3</v>
      </c>
      <c r="FK814">
        <v>178.3</v>
      </c>
      <c r="FL814">
        <v>121.2</v>
      </c>
      <c r="FM814">
        <v>324.39999999999998</v>
      </c>
      <c r="FN814">
        <v>237.4</v>
      </c>
      <c r="FO814">
        <v>109.8</v>
      </c>
      <c r="FP814">
        <v>109.1</v>
      </c>
      <c r="FS814">
        <v>90.9</v>
      </c>
      <c r="FT814">
        <v>113.1</v>
      </c>
      <c r="FU814">
        <v>115</v>
      </c>
      <c r="FV814">
        <v>118.4</v>
      </c>
      <c r="FW814">
        <v>101.8</v>
      </c>
      <c r="FX814">
        <v>120.2</v>
      </c>
      <c r="FY814">
        <v>120.2</v>
      </c>
      <c r="FZ814">
        <v>112.9</v>
      </c>
      <c r="GA814">
        <v>87.6</v>
      </c>
      <c r="GB814">
        <v>75.900000000000006</v>
      </c>
      <c r="GC814">
        <v>102.7</v>
      </c>
      <c r="GD814">
        <v>99.5</v>
      </c>
      <c r="GE814">
        <v>108.1</v>
      </c>
      <c r="GF814">
        <v>101.7</v>
      </c>
      <c r="GG814">
        <v>116.5</v>
      </c>
      <c r="GH814">
        <v>107.4</v>
      </c>
      <c r="GI814">
        <v>102.8</v>
      </c>
      <c r="GJ814">
        <v>98.4</v>
      </c>
      <c r="GK814">
        <v>96.1</v>
      </c>
      <c r="GL814">
        <v>112.7</v>
      </c>
      <c r="GM814">
        <v>78</v>
      </c>
      <c r="GN814">
        <v>119.3</v>
      </c>
      <c r="GO814">
        <v>139.9</v>
      </c>
      <c r="GP814">
        <v>119.1</v>
      </c>
      <c r="GQ814">
        <v>117.4</v>
      </c>
      <c r="GR814">
        <v>121.3</v>
      </c>
      <c r="GS814">
        <v>115.9</v>
      </c>
      <c r="GT814">
        <v>116</v>
      </c>
      <c r="GU814">
        <v>128.9</v>
      </c>
      <c r="GV814">
        <v>113.1</v>
      </c>
      <c r="GW814">
        <v>114.5</v>
      </c>
    </row>
    <row r="815" spans="1:205" x14ac:dyDescent="0.25">
      <c r="A815" s="1">
        <v>41913</v>
      </c>
      <c r="B815">
        <v>111.3</v>
      </c>
      <c r="C815">
        <v>113.6</v>
      </c>
      <c r="D815">
        <v>122.4</v>
      </c>
      <c r="E815">
        <v>216</v>
      </c>
      <c r="F815">
        <v>193.9</v>
      </c>
      <c r="G815">
        <v>218.1</v>
      </c>
      <c r="H815">
        <v>131.5</v>
      </c>
      <c r="I815">
        <v>121.3</v>
      </c>
      <c r="J815">
        <v>119.6</v>
      </c>
      <c r="K815">
        <v>185.2</v>
      </c>
      <c r="L815">
        <v>129.4</v>
      </c>
      <c r="M815">
        <v>126.2</v>
      </c>
      <c r="N815">
        <v>109.9</v>
      </c>
      <c r="O815">
        <v>189.7</v>
      </c>
      <c r="P815">
        <v>206.8</v>
      </c>
      <c r="Q815">
        <v>255.7</v>
      </c>
      <c r="R815">
        <v>154.4</v>
      </c>
      <c r="S815">
        <v>167.1</v>
      </c>
      <c r="T815">
        <v>169.3</v>
      </c>
      <c r="U815">
        <v>166.2</v>
      </c>
      <c r="V815">
        <v>109</v>
      </c>
      <c r="W815">
        <v>110.7</v>
      </c>
      <c r="X815">
        <v>105.4</v>
      </c>
      <c r="Y815">
        <v>110.6</v>
      </c>
      <c r="Z815">
        <v>109.8</v>
      </c>
      <c r="AA815">
        <v>111.8</v>
      </c>
      <c r="AB815">
        <v>111.8</v>
      </c>
      <c r="AC815">
        <v>112.4</v>
      </c>
      <c r="AD815">
        <v>108.5</v>
      </c>
      <c r="AE815">
        <v>111</v>
      </c>
      <c r="AF815">
        <v>111.7</v>
      </c>
      <c r="AG815">
        <v>109.9</v>
      </c>
      <c r="AH815">
        <v>111.8</v>
      </c>
      <c r="AI815">
        <v>118</v>
      </c>
      <c r="AJ815">
        <v>118.8</v>
      </c>
      <c r="AK815">
        <v>118.8</v>
      </c>
      <c r="AL815">
        <v>118.8</v>
      </c>
      <c r="AM815">
        <v>118.9</v>
      </c>
      <c r="AN815">
        <v>117.6</v>
      </c>
      <c r="AO815">
        <v>116.7</v>
      </c>
      <c r="AP815">
        <v>117</v>
      </c>
      <c r="AQ815">
        <v>115.7</v>
      </c>
      <c r="AR815">
        <v>116.8</v>
      </c>
      <c r="AS815">
        <v>120.2</v>
      </c>
      <c r="AT815">
        <v>107.9</v>
      </c>
      <c r="AU815">
        <v>108.3</v>
      </c>
      <c r="AV815">
        <v>108.3</v>
      </c>
      <c r="AW815">
        <v>109.3</v>
      </c>
      <c r="AX815">
        <v>105.1</v>
      </c>
      <c r="AY815">
        <v>105.3</v>
      </c>
      <c r="AZ815">
        <v>97.6</v>
      </c>
      <c r="BA815">
        <v>104.5</v>
      </c>
      <c r="BB815">
        <v>111.4</v>
      </c>
      <c r="BC815">
        <v>111.3</v>
      </c>
      <c r="BD815">
        <v>111.7</v>
      </c>
      <c r="BE815">
        <v>109.6</v>
      </c>
      <c r="BF815">
        <v>109.6</v>
      </c>
      <c r="BG815">
        <v>108.8</v>
      </c>
      <c r="BH815">
        <v>108.7</v>
      </c>
      <c r="BI815">
        <v>109.1</v>
      </c>
      <c r="BJ815">
        <v>109</v>
      </c>
      <c r="BK815">
        <v>109.3</v>
      </c>
      <c r="BL815">
        <v>109.9</v>
      </c>
      <c r="BM815">
        <v>109.6</v>
      </c>
      <c r="BN815">
        <v>111.3</v>
      </c>
      <c r="BO815">
        <v>109.4</v>
      </c>
      <c r="BP815">
        <v>108.1</v>
      </c>
      <c r="BQ815">
        <v>110.5</v>
      </c>
      <c r="BR815">
        <v>110.8</v>
      </c>
      <c r="BS815">
        <v>101.9</v>
      </c>
      <c r="BT815">
        <v>101.9</v>
      </c>
      <c r="BU815">
        <v>100.5</v>
      </c>
      <c r="BV815">
        <v>101.6</v>
      </c>
      <c r="BW815">
        <v>110.2</v>
      </c>
      <c r="BX815">
        <v>108.4</v>
      </c>
      <c r="BY815">
        <v>109.2</v>
      </c>
      <c r="BZ815">
        <v>108.4</v>
      </c>
      <c r="CA815">
        <v>109.6</v>
      </c>
      <c r="CB815">
        <v>109.9</v>
      </c>
      <c r="CC815">
        <v>200.2</v>
      </c>
      <c r="CD815">
        <v>195.6</v>
      </c>
      <c r="CE815">
        <v>195.7</v>
      </c>
      <c r="CF815">
        <v>109.1</v>
      </c>
      <c r="CG815">
        <v>108.1</v>
      </c>
      <c r="CH815">
        <v>110.2</v>
      </c>
      <c r="CI815">
        <v>108.2</v>
      </c>
      <c r="CJ815">
        <v>107.9</v>
      </c>
      <c r="CK815">
        <v>107.4</v>
      </c>
      <c r="CL815">
        <v>111</v>
      </c>
      <c r="CM815">
        <v>109</v>
      </c>
      <c r="CN815">
        <v>188.2</v>
      </c>
      <c r="CO815">
        <v>109.9</v>
      </c>
      <c r="CP815">
        <v>108.9</v>
      </c>
      <c r="CQ815">
        <v>190.1</v>
      </c>
      <c r="CR815">
        <v>106.9</v>
      </c>
      <c r="CS815">
        <v>101.7</v>
      </c>
      <c r="CT815">
        <v>110.7</v>
      </c>
      <c r="CU815">
        <v>214</v>
      </c>
      <c r="CV815">
        <v>209.9</v>
      </c>
      <c r="CW815">
        <v>212</v>
      </c>
      <c r="CX815">
        <v>237.7</v>
      </c>
      <c r="CY815">
        <v>108.8</v>
      </c>
      <c r="CZ815">
        <v>110</v>
      </c>
      <c r="DA815">
        <v>109.9</v>
      </c>
      <c r="DB815">
        <v>101.2</v>
      </c>
      <c r="DC815">
        <v>100.6</v>
      </c>
      <c r="DD815">
        <v>100.6</v>
      </c>
      <c r="DE815">
        <v>102.3</v>
      </c>
      <c r="DF815">
        <v>200.6</v>
      </c>
      <c r="DG815">
        <v>188.5</v>
      </c>
      <c r="DH815">
        <v>117.7</v>
      </c>
      <c r="DI815">
        <v>215.2</v>
      </c>
      <c r="DJ815">
        <v>235.7</v>
      </c>
      <c r="DK815">
        <v>198.2</v>
      </c>
      <c r="DL815">
        <v>150.4</v>
      </c>
      <c r="DM815">
        <v>111.6</v>
      </c>
      <c r="DN815">
        <v>106.4</v>
      </c>
      <c r="DO815">
        <v>229</v>
      </c>
      <c r="DP815">
        <v>114.9</v>
      </c>
      <c r="DQ815">
        <v>111.7</v>
      </c>
      <c r="DR815">
        <v>201.2</v>
      </c>
      <c r="DS815">
        <v>201.2</v>
      </c>
      <c r="DT815">
        <v>201.8</v>
      </c>
      <c r="DU815">
        <v>218.7</v>
      </c>
      <c r="DV815">
        <v>194.1</v>
      </c>
      <c r="DW815">
        <v>188.7</v>
      </c>
      <c r="DX815">
        <v>193.4</v>
      </c>
      <c r="DY815">
        <v>200.5</v>
      </c>
      <c r="DZ815">
        <v>194.5</v>
      </c>
      <c r="EA815">
        <v>238.9</v>
      </c>
      <c r="EB815">
        <v>213</v>
      </c>
      <c r="EC815">
        <v>245.2</v>
      </c>
      <c r="ED815">
        <v>288.60000000000002</v>
      </c>
      <c r="EE815">
        <v>270.8</v>
      </c>
      <c r="EF815">
        <v>228</v>
      </c>
      <c r="EG815">
        <v>168.9</v>
      </c>
      <c r="EH815">
        <v>193.2</v>
      </c>
      <c r="EI815">
        <v>171.5</v>
      </c>
      <c r="EJ815">
        <v>109.6</v>
      </c>
      <c r="EK815">
        <v>112.4</v>
      </c>
      <c r="EL815">
        <v>100.6</v>
      </c>
      <c r="EM815">
        <v>101.9</v>
      </c>
      <c r="EN815">
        <v>119.9</v>
      </c>
      <c r="EO815">
        <v>118.8</v>
      </c>
      <c r="EP815">
        <v>118.9</v>
      </c>
      <c r="EQ815">
        <v>118.7</v>
      </c>
      <c r="ER815">
        <v>120.1</v>
      </c>
      <c r="ES815">
        <v>102.1</v>
      </c>
      <c r="ET815">
        <v>107</v>
      </c>
      <c r="EU815">
        <v>107</v>
      </c>
      <c r="EV815">
        <v>103</v>
      </c>
      <c r="EW815">
        <v>107.1</v>
      </c>
      <c r="EX815">
        <v>108.7</v>
      </c>
      <c r="EY815">
        <v>199.9</v>
      </c>
      <c r="EZ815">
        <v>209.9</v>
      </c>
      <c r="FA815">
        <v>203.5</v>
      </c>
      <c r="FB815">
        <v>197.3</v>
      </c>
      <c r="FC815">
        <v>195.8</v>
      </c>
      <c r="FD815">
        <v>113</v>
      </c>
      <c r="FE815">
        <v>110.5</v>
      </c>
      <c r="FF815">
        <v>249.9</v>
      </c>
      <c r="FG815">
        <v>208.5</v>
      </c>
      <c r="FH815">
        <v>245.4</v>
      </c>
      <c r="FI815">
        <v>275.10000000000002</v>
      </c>
      <c r="FJ815">
        <v>336.7</v>
      </c>
      <c r="FK815">
        <v>176</v>
      </c>
      <c r="FL815">
        <v>121</v>
      </c>
      <c r="FM815">
        <v>329.2</v>
      </c>
      <c r="FN815">
        <v>232.1</v>
      </c>
      <c r="FO815">
        <v>112.6</v>
      </c>
      <c r="FP815">
        <v>111.9</v>
      </c>
      <c r="FS815">
        <v>90.8</v>
      </c>
      <c r="FT815">
        <v>115.9</v>
      </c>
      <c r="FU815">
        <v>113.9</v>
      </c>
      <c r="FV815">
        <v>120.2</v>
      </c>
      <c r="FW815">
        <v>102.8</v>
      </c>
      <c r="FX815">
        <v>124.8</v>
      </c>
      <c r="FY815">
        <v>119.3</v>
      </c>
      <c r="FZ815">
        <v>120</v>
      </c>
      <c r="GA815">
        <v>93</v>
      </c>
      <c r="GB815">
        <v>80.7</v>
      </c>
      <c r="GC815">
        <v>102</v>
      </c>
      <c r="GD815">
        <v>99.2</v>
      </c>
      <c r="GE815">
        <v>107.1</v>
      </c>
      <c r="GF815">
        <v>101.2</v>
      </c>
      <c r="GG815">
        <v>115.4</v>
      </c>
      <c r="GH815">
        <v>110.6</v>
      </c>
      <c r="GI815">
        <v>102.8</v>
      </c>
      <c r="GJ815">
        <v>103.3</v>
      </c>
      <c r="GK815">
        <v>97.9</v>
      </c>
      <c r="GL815">
        <v>111.6</v>
      </c>
      <c r="GM815">
        <v>73.400000000000006</v>
      </c>
      <c r="GN815">
        <v>145.6</v>
      </c>
      <c r="GO815">
        <v>138.6</v>
      </c>
      <c r="GP815">
        <v>119.3</v>
      </c>
      <c r="GQ815">
        <v>117.4</v>
      </c>
      <c r="GR815">
        <v>121</v>
      </c>
      <c r="GS815">
        <v>115.4</v>
      </c>
      <c r="GT815">
        <v>115.4</v>
      </c>
      <c r="GU815">
        <v>128.9</v>
      </c>
      <c r="GV815">
        <v>114</v>
      </c>
      <c r="GW815">
        <v>115.2</v>
      </c>
    </row>
    <row r="816" spans="1:205" x14ac:dyDescent="0.25">
      <c r="A816" s="1">
        <v>41944</v>
      </c>
      <c r="B816">
        <v>111.1</v>
      </c>
      <c r="C816">
        <v>113.1</v>
      </c>
      <c r="D816">
        <v>122.6</v>
      </c>
      <c r="E816">
        <v>215.6</v>
      </c>
      <c r="F816">
        <v>203.9</v>
      </c>
      <c r="G816">
        <v>216.9</v>
      </c>
      <c r="H816">
        <v>129.4</v>
      </c>
      <c r="I816">
        <v>124.8</v>
      </c>
      <c r="J816">
        <v>117.2</v>
      </c>
      <c r="K816">
        <v>182.3</v>
      </c>
      <c r="L816">
        <v>124.8</v>
      </c>
      <c r="M816">
        <v>119.8</v>
      </c>
      <c r="N816">
        <v>109.8</v>
      </c>
      <c r="O816">
        <v>189.7</v>
      </c>
      <c r="P816">
        <v>207</v>
      </c>
      <c r="Q816">
        <v>256.10000000000002</v>
      </c>
      <c r="R816">
        <v>154.30000000000001</v>
      </c>
      <c r="S816">
        <v>167.1</v>
      </c>
      <c r="T816">
        <v>169.3</v>
      </c>
      <c r="U816">
        <v>166.2</v>
      </c>
      <c r="V816">
        <v>109</v>
      </c>
      <c r="W816">
        <v>110.6</v>
      </c>
      <c r="X816">
        <v>105.4</v>
      </c>
      <c r="Y816">
        <v>110.2</v>
      </c>
      <c r="Z816">
        <v>109.8</v>
      </c>
      <c r="AA816">
        <v>111.5</v>
      </c>
      <c r="AB816">
        <v>111.5</v>
      </c>
      <c r="AC816">
        <v>111.9</v>
      </c>
      <c r="AD816">
        <v>109</v>
      </c>
      <c r="AE816">
        <v>110.8</v>
      </c>
      <c r="AF816">
        <v>111.1</v>
      </c>
      <c r="AG816">
        <v>110.4</v>
      </c>
      <c r="AH816">
        <v>111.8</v>
      </c>
      <c r="AI816">
        <v>117.9</v>
      </c>
      <c r="AJ816">
        <v>118.8</v>
      </c>
      <c r="AK816">
        <v>118.8</v>
      </c>
      <c r="AL816">
        <v>118.7</v>
      </c>
      <c r="AM816">
        <v>118.8</v>
      </c>
      <c r="AN816">
        <v>117.5</v>
      </c>
      <c r="AO816">
        <v>116.6</v>
      </c>
      <c r="AP816">
        <v>116.9</v>
      </c>
      <c r="AQ816">
        <v>115.6</v>
      </c>
      <c r="AR816">
        <v>116.8</v>
      </c>
      <c r="AS816">
        <v>120.1</v>
      </c>
      <c r="AT816">
        <v>108.1</v>
      </c>
      <c r="AU816">
        <v>108.5</v>
      </c>
      <c r="AV816">
        <v>108.5</v>
      </c>
      <c r="AW816">
        <v>109.3</v>
      </c>
      <c r="AX816">
        <v>105</v>
      </c>
      <c r="AY816">
        <v>105.3</v>
      </c>
      <c r="AZ816">
        <v>97.3</v>
      </c>
      <c r="BA816">
        <v>104.8</v>
      </c>
      <c r="BB816">
        <v>111.4</v>
      </c>
      <c r="BC816">
        <v>111.2</v>
      </c>
      <c r="BD816">
        <v>111.8</v>
      </c>
      <c r="BE816">
        <v>109.5</v>
      </c>
      <c r="BF816">
        <v>109.5</v>
      </c>
      <c r="BG816">
        <v>108.8</v>
      </c>
      <c r="BH816">
        <v>108.7</v>
      </c>
      <c r="BI816">
        <v>109</v>
      </c>
      <c r="BJ816">
        <v>108.9</v>
      </c>
      <c r="BK816">
        <v>109.3</v>
      </c>
      <c r="BL816">
        <v>109.8</v>
      </c>
      <c r="BM816">
        <v>109.5</v>
      </c>
      <c r="BN816">
        <v>111.3</v>
      </c>
      <c r="BO816">
        <v>108.8</v>
      </c>
      <c r="BP816">
        <v>108.3</v>
      </c>
      <c r="BQ816">
        <v>110.3</v>
      </c>
      <c r="BR816">
        <v>110.4</v>
      </c>
      <c r="BS816">
        <v>101.9</v>
      </c>
      <c r="BT816">
        <v>101.9</v>
      </c>
      <c r="BU816">
        <v>100.7</v>
      </c>
      <c r="BV816">
        <v>101.7</v>
      </c>
      <c r="BW816">
        <v>110.1</v>
      </c>
      <c r="BX816">
        <v>108.4</v>
      </c>
      <c r="BY816">
        <v>109.3</v>
      </c>
      <c r="BZ816">
        <v>108.3</v>
      </c>
      <c r="CA816">
        <v>109.5</v>
      </c>
      <c r="CB816">
        <v>109.9</v>
      </c>
      <c r="CC816">
        <v>199.5</v>
      </c>
      <c r="CD816">
        <v>195.6</v>
      </c>
      <c r="CE816">
        <v>194.9</v>
      </c>
      <c r="CF816">
        <v>109.1</v>
      </c>
      <c r="CG816">
        <v>108.3</v>
      </c>
      <c r="CH816">
        <v>109.9</v>
      </c>
      <c r="CI816">
        <v>108.4</v>
      </c>
      <c r="CJ816">
        <v>108</v>
      </c>
      <c r="CK816">
        <v>107.5</v>
      </c>
      <c r="CL816">
        <v>110.7</v>
      </c>
      <c r="CM816">
        <v>108.9</v>
      </c>
      <c r="CN816">
        <v>187.8</v>
      </c>
      <c r="CO816">
        <v>110</v>
      </c>
      <c r="CP816">
        <v>108.3</v>
      </c>
      <c r="CQ816">
        <v>188</v>
      </c>
      <c r="CR816">
        <v>106.9</v>
      </c>
      <c r="CS816">
        <v>101.8</v>
      </c>
      <c r="CT816">
        <v>110.6</v>
      </c>
      <c r="CU816">
        <v>213</v>
      </c>
      <c r="CV816">
        <v>209.9</v>
      </c>
      <c r="CW816">
        <v>210.8</v>
      </c>
      <c r="CX816">
        <v>235.9</v>
      </c>
      <c r="CY816">
        <v>108.7</v>
      </c>
      <c r="CZ816">
        <v>110</v>
      </c>
      <c r="DA816">
        <v>109.8</v>
      </c>
      <c r="DB816">
        <v>101.2</v>
      </c>
      <c r="DC816">
        <v>100.8</v>
      </c>
      <c r="DD816">
        <v>100.8</v>
      </c>
      <c r="DE816">
        <v>101.8</v>
      </c>
      <c r="DF816">
        <v>199</v>
      </c>
      <c r="DG816">
        <v>186.7</v>
      </c>
      <c r="DH816">
        <v>116</v>
      </c>
      <c r="DI816">
        <v>212.7</v>
      </c>
      <c r="DJ816">
        <v>230.6</v>
      </c>
      <c r="DK816">
        <v>197.4</v>
      </c>
      <c r="DL816">
        <v>150.4</v>
      </c>
      <c r="DM816">
        <v>111.5</v>
      </c>
      <c r="DN816">
        <v>106.4</v>
      </c>
      <c r="DO816">
        <v>228.9</v>
      </c>
      <c r="DP816">
        <v>114.9</v>
      </c>
      <c r="DQ816">
        <v>111.7</v>
      </c>
      <c r="DR816">
        <v>196.8</v>
      </c>
      <c r="DS816">
        <v>199</v>
      </c>
      <c r="DT816">
        <v>196.6</v>
      </c>
      <c r="DU816">
        <v>219.9</v>
      </c>
      <c r="DV816">
        <v>194.6</v>
      </c>
      <c r="DW816">
        <v>189.1</v>
      </c>
      <c r="DX816">
        <v>193.8</v>
      </c>
      <c r="DY816">
        <v>211.8</v>
      </c>
      <c r="DZ816">
        <v>194.1</v>
      </c>
      <c r="EA816">
        <v>235.4</v>
      </c>
      <c r="EB816">
        <v>215.1</v>
      </c>
      <c r="EC816">
        <v>237.2</v>
      </c>
      <c r="ED816">
        <v>278.2</v>
      </c>
      <c r="EE816">
        <v>260.5</v>
      </c>
      <c r="EF816">
        <v>228.9</v>
      </c>
      <c r="EG816">
        <v>165.2</v>
      </c>
      <c r="EH816">
        <v>190.9</v>
      </c>
      <c r="EI816">
        <v>167.7</v>
      </c>
      <c r="EJ816">
        <v>109.5</v>
      </c>
      <c r="EK816">
        <v>111.9</v>
      </c>
      <c r="EL816">
        <v>100.2</v>
      </c>
      <c r="EM816">
        <v>101.5</v>
      </c>
      <c r="EN816">
        <v>119.9</v>
      </c>
      <c r="EO816">
        <v>118.7</v>
      </c>
      <c r="EP816">
        <v>118.8</v>
      </c>
      <c r="EQ816">
        <v>118.7</v>
      </c>
      <c r="ER816">
        <v>120</v>
      </c>
      <c r="ES816">
        <v>102.1</v>
      </c>
      <c r="ET816">
        <v>106.9</v>
      </c>
      <c r="EU816">
        <v>107</v>
      </c>
      <c r="EV816">
        <v>102.7</v>
      </c>
      <c r="EW816">
        <v>107.1</v>
      </c>
      <c r="EX816">
        <v>108.9</v>
      </c>
      <c r="EY816">
        <v>198.2</v>
      </c>
      <c r="EZ816">
        <v>210.6</v>
      </c>
      <c r="FA816">
        <v>198.6</v>
      </c>
      <c r="FB816">
        <v>196.6</v>
      </c>
      <c r="FC816">
        <v>194.9</v>
      </c>
      <c r="FD816">
        <v>112.7</v>
      </c>
      <c r="FE816">
        <v>109.8</v>
      </c>
      <c r="FF816">
        <v>241.3</v>
      </c>
      <c r="FG816">
        <v>199.7</v>
      </c>
      <c r="FH816">
        <v>245.8</v>
      </c>
      <c r="FI816">
        <v>264.60000000000002</v>
      </c>
      <c r="FJ816">
        <v>331.6</v>
      </c>
      <c r="FK816">
        <v>178.3</v>
      </c>
      <c r="FL816">
        <v>121.2</v>
      </c>
      <c r="FM816">
        <v>327.3</v>
      </c>
      <c r="FN816">
        <v>231.9</v>
      </c>
      <c r="FO816">
        <v>111.6</v>
      </c>
      <c r="FP816">
        <v>112</v>
      </c>
      <c r="FS816">
        <v>90.9</v>
      </c>
      <c r="FT816">
        <v>113.9</v>
      </c>
      <c r="FU816">
        <v>113.4</v>
      </c>
      <c r="FV816">
        <v>117.4</v>
      </c>
      <c r="FW816">
        <v>104.9</v>
      </c>
      <c r="FX816">
        <v>124.1</v>
      </c>
      <c r="FY816">
        <v>120.5</v>
      </c>
      <c r="FZ816">
        <v>111.9</v>
      </c>
      <c r="GA816">
        <v>92.2</v>
      </c>
      <c r="GB816">
        <v>76.7</v>
      </c>
      <c r="GC816">
        <v>102.6</v>
      </c>
      <c r="GD816">
        <v>100.5</v>
      </c>
      <c r="GE816">
        <v>107.2</v>
      </c>
      <c r="GF816">
        <v>101</v>
      </c>
      <c r="GG816">
        <v>117.3</v>
      </c>
      <c r="GH816">
        <v>107.6</v>
      </c>
      <c r="GI816">
        <v>102.7</v>
      </c>
      <c r="GJ816">
        <v>103.4</v>
      </c>
      <c r="GK816">
        <v>101.7</v>
      </c>
      <c r="GL816">
        <v>112.1</v>
      </c>
      <c r="GM816">
        <v>71.5</v>
      </c>
      <c r="GN816">
        <v>142.5</v>
      </c>
      <c r="GO816">
        <v>137.9</v>
      </c>
      <c r="GP816">
        <v>119.2</v>
      </c>
      <c r="GQ816">
        <v>117.2</v>
      </c>
      <c r="GR816">
        <v>120.9</v>
      </c>
      <c r="GS816">
        <v>115.4</v>
      </c>
      <c r="GT816">
        <v>114.4</v>
      </c>
      <c r="GU816">
        <v>128.69999999999999</v>
      </c>
      <c r="GV816">
        <v>114.6</v>
      </c>
      <c r="GW816">
        <v>114.7</v>
      </c>
    </row>
    <row r="817" spans="1:205" x14ac:dyDescent="0.25">
      <c r="A817" s="1">
        <v>41974</v>
      </c>
      <c r="B817">
        <v>110.8</v>
      </c>
      <c r="C817">
        <v>111.6</v>
      </c>
      <c r="D817">
        <v>122.6</v>
      </c>
      <c r="E817">
        <v>216</v>
      </c>
      <c r="F817">
        <v>220.6</v>
      </c>
      <c r="G817">
        <v>215.8</v>
      </c>
      <c r="H817">
        <v>128</v>
      </c>
      <c r="I817">
        <v>124</v>
      </c>
      <c r="J817">
        <v>108.8</v>
      </c>
      <c r="K817">
        <v>170.5</v>
      </c>
      <c r="L817">
        <v>114.2</v>
      </c>
      <c r="M817">
        <v>104.1</v>
      </c>
      <c r="N817">
        <v>109.8</v>
      </c>
      <c r="O817">
        <v>189.8</v>
      </c>
      <c r="P817">
        <v>207.4</v>
      </c>
      <c r="Q817">
        <v>257.7</v>
      </c>
      <c r="R817">
        <v>153.80000000000001</v>
      </c>
      <c r="S817">
        <v>166.9</v>
      </c>
      <c r="T817">
        <v>169.3</v>
      </c>
      <c r="U817">
        <v>165.9</v>
      </c>
      <c r="V817">
        <v>109</v>
      </c>
      <c r="W817">
        <v>110.7</v>
      </c>
      <c r="X817">
        <v>105.4</v>
      </c>
      <c r="Y817">
        <v>109.9</v>
      </c>
      <c r="Z817">
        <v>110.1</v>
      </c>
      <c r="AA817">
        <v>112.2</v>
      </c>
      <c r="AB817">
        <v>112.2</v>
      </c>
      <c r="AC817">
        <v>112.8</v>
      </c>
      <c r="AD817">
        <v>109</v>
      </c>
      <c r="AE817">
        <v>111.4</v>
      </c>
      <c r="AF817">
        <v>111.8</v>
      </c>
      <c r="AG817">
        <v>110.6</v>
      </c>
      <c r="AH817">
        <v>111.7</v>
      </c>
      <c r="AI817">
        <v>118</v>
      </c>
      <c r="AJ817">
        <v>119.6</v>
      </c>
      <c r="AK817">
        <v>119.6</v>
      </c>
      <c r="AL817">
        <v>119.5</v>
      </c>
      <c r="AM817">
        <v>119.6</v>
      </c>
      <c r="AN817">
        <v>117.3</v>
      </c>
      <c r="AO817">
        <v>116.5</v>
      </c>
      <c r="AP817">
        <v>116.8</v>
      </c>
      <c r="AQ817">
        <v>115.5</v>
      </c>
      <c r="AR817">
        <v>116.5</v>
      </c>
      <c r="AS817">
        <v>119.6</v>
      </c>
      <c r="AT817">
        <v>108.2</v>
      </c>
      <c r="AU817">
        <v>108.6</v>
      </c>
      <c r="AV817">
        <v>108.6</v>
      </c>
      <c r="AW817">
        <v>108.8</v>
      </c>
      <c r="AX817">
        <v>105.1</v>
      </c>
      <c r="AY817">
        <v>105.4</v>
      </c>
      <c r="AZ817">
        <v>97.2</v>
      </c>
      <c r="BA817">
        <v>105.1</v>
      </c>
      <c r="BB817">
        <v>111.6</v>
      </c>
      <c r="BC817">
        <v>111.4</v>
      </c>
      <c r="BD817">
        <v>111.9</v>
      </c>
      <c r="BE817">
        <v>109.2</v>
      </c>
      <c r="BF817">
        <v>109.2</v>
      </c>
      <c r="BG817">
        <v>109</v>
      </c>
      <c r="BH817">
        <v>108.9</v>
      </c>
      <c r="BI817">
        <v>108.6</v>
      </c>
      <c r="BJ817">
        <v>108.5</v>
      </c>
      <c r="BK817">
        <v>109.5</v>
      </c>
      <c r="BL817">
        <v>109.2</v>
      </c>
      <c r="BM817">
        <v>108.9</v>
      </c>
      <c r="BN817">
        <v>111.3</v>
      </c>
      <c r="BO817">
        <v>107</v>
      </c>
      <c r="BP817">
        <v>108.4</v>
      </c>
      <c r="BQ817">
        <v>110.8</v>
      </c>
      <c r="BR817">
        <v>109.7</v>
      </c>
      <c r="BS817">
        <v>102</v>
      </c>
      <c r="BT817">
        <v>101.8</v>
      </c>
      <c r="BU817">
        <v>100.6</v>
      </c>
      <c r="BV817">
        <v>101.6</v>
      </c>
      <c r="BW817">
        <v>109.9</v>
      </c>
      <c r="BX817">
        <v>108.7</v>
      </c>
      <c r="BY817">
        <v>109.5</v>
      </c>
      <c r="BZ817">
        <v>108</v>
      </c>
      <c r="CA817">
        <v>109.3</v>
      </c>
      <c r="CB817">
        <v>110.2</v>
      </c>
      <c r="CC817">
        <v>196.8</v>
      </c>
      <c r="CD817">
        <v>195.8</v>
      </c>
      <c r="CE817">
        <v>191.5</v>
      </c>
      <c r="CF817">
        <v>109.4</v>
      </c>
      <c r="CG817">
        <v>108.2</v>
      </c>
      <c r="CH817">
        <v>110.5</v>
      </c>
      <c r="CI817">
        <v>108.5</v>
      </c>
      <c r="CJ817">
        <v>108.2</v>
      </c>
      <c r="CK817">
        <v>107.4</v>
      </c>
      <c r="CL817">
        <v>110.2</v>
      </c>
      <c r="CM817">
        <v>108.2</v>
      </c>
      <c r="CN817">
        <v>186.1</v>
      </c>
      <c r="CO817">
        <v>110</v>
      </c>
      <c r="CP817">
        <v>107.4</v>
      </c>
      <c r="CQ817">
        <v>183.6</v>
      </c>
      <c r="CR817">
        <v>107.1</v>
      </c>
      <c r="CS817">
        <v>101.8</v>
      </c>
      <c r="CT817">
        <v>110.3</v>
      </c>
      <c r="CU817">
        <v>209.2</v>
      </c>
      <c r="CV817">
        <v>210.3</v>
      </c>
      <c r="CW817">
        <v>205.6</v>
      </c>
      <c r="CX817">
        <v>228.6</v>
      </c>
      <c r="CY817">
        <v>109.1</v>
      </c>
      <c r="CZ817">
        <v>109.4</v>
      </c>
      <c r="DA817">
        <v>109.2</v>
      </c>
      <c r="DB817">
        <v>101.5</v>
      </c>
      <c r="DC817">
        <v>100.9</v>
      </c>
      <c r="DD817">
        <v>101</v>
      </c>
      <c r="DE817">
        <v>101.2</v>
      </c>
      <c r="DF817">
        <v>195.5</v>
      </c>
      <c r="DG817">
        <v>184.2</v>
      </c>
      <c r="DH817">
        <v>113.5</v>
      </c>
      <c r="DI817">
        <v>210.8</v>
      </c>
      <c r="DJ817">
        <v>222.4</v>
      </c>
      <c r="DK817">
        <v>196.7</v>
      </c>
      <c r="DL817">
        <v>150.5</v>
      </c>
      <c r="DM817">
        <v>111.3</v>
      </c>
      <c r="DN817">
        <v>106.5</v>
      </c>
      <c r="DO817">
        <v>229.1</v>
      </c>
      <c r="DP817">
        <v>114.9</v>
      </c>
      <c r="DQ817">
        <v>111.8</v>
      </c>
      <c r="DR817">
        <v>185.2</v>
      </c>
      <c r="DS817">
        <v>190.9</v>
      </c>
      <c r="DT817">
        <v>183.6</v>
      </c>
      <c r="DU817">
        <v>220.2</v>
      </c>
      <c r="DV817">
        <v>194.4</v>
      </c>
      <c r="DW817">
        <v>189</v>
      </c>
      <c r="DX817">
        <v>193.7</v>
      </c>
      <c r="DY817">
        <v>213</v>
      </c>
      <c r="DZ817">
        <v>193.8</v>
      </c>
      <c r="EA817">
        <v>222</v>
      </c>
      <c r="EB817">
        <v>201.4</v>
      </c>
      <c r="EC817">
        <v>225</v>
      </c>
      <c r="ED817">
        <v>252.4</v>
      </c>
      <c r="EE817">
        <v>235</v>
      </c>
      <c r="EF817">
        <v>228.9</v>
      </c>
      <c r="EG817">
        <v>175.7</v>
      </c>
      <c r="EH817">
        <v>197.1</v>
      </c>
      <c r="EI817">
        <v>178.5</v>
      </c>
      <c r="EJ817">
        <v>109.9</v>
      </c>
      <c r="EK817">
        <v>112.5</v>
      </c>
      <c r="EL817">
        <v>100.8</v>
      </c>
      <c r="EM817">
        <v>101.9</v>
      </c>
      <c r="EN817">
        <v>119.9</v>
      </c>
      <c r="EO817">
        <v>119.5</v>
      </c>
      <c r="EP817">
        <v>119.6</v>
      </c>
      <c r="EQ817">
        <v>119.5</v>
      </c>
      <c r="ER817">
        <v>119.9</v>
      </c>
      <c r="ES817">
        <v>102</v>
      </c>
      <c r="ET817">
        <v>106.8</v>
      </c>
      <c r="EU817">
        <v>107.3</v>
      </c>
      <c r="EV817">
        <v>102.8</v>
      </c>
      <c r="EW817">
        <v>107.5</v>
      </c>
      <c r="EX817">
        <v>108.9</v>
      </c>
      <c r="EY817">
        <v>194.5</v>
      </c>
      <c r="EZ817">
        <v>209.1</v>
      </c>
      <c r="FA817">
        <v>185.9</v>
      </c>
      <c r="FB817">
        <v>195.6</v>
      </c>
      <c r="FC817">
        <v>193.9</v>
      </c>
      <c r="FD817">
        <v>113</v>
      </c>
      <c r="FE817">
        <v>108.4</v>
      </c>
      <c r="FF817">
        <v>228.5</v>
      </c>
      <c r="FG817">
        <v>185.1</v>
      </c>
      <c r="FH817">
        <v>234.8</v>
      </c>
      <c r="FI817">
        <v>238.5</v>
      </c>
      <c r="FJ817">
        <v>329.1</v>
      </c>
      <c r="FK817">
        <v>179.7</v>
      </c>
      <c r="FL817">
        <v>121.2</v>
      </c>
      <c r="FM817">
        <v>329.2</v>
      </c>
      <c r="FN817">
        <v>243.6</v>
      </c>
      <c r="FO817">
        <v>111.9</v>
      </c>
      <c r="FP817">
        <v>111</v>
      </c>
      <c r="FS817">
        <v>92</v>
      </c>
      <c r="FT817">
        <v>113</v>
      </c>
      <c r="FU817">
        <v>119.1</v>
      </c>
      <c r="FV817">
        <v>116.6</v>
      </c>
      <c r="FW817">
        <v>102.7</v>
      </c>
      <c r="FX817">
        <v>122.6</v>
      </c>
      <c r="FY817">
        <v>120.7</v>
      </c>
      <c r="FZ817">
        <v>114</v>
      </c>
      <c r="GA817">
        <v>93.6</v>
      </c>
      <c r="GB817">
        <v>53.8</v>
      </c>
      <c r="GC817">
        <v>101.6</v>
      </c>
      <c r="GD817">
        <v>98.6</v>
      </c>
      <c r="GE817">
        <v>106.9</v>
      </c>
      <c r="GF817">
        <v>101.6</v>
      </c>
      <c r="GG817">
        <v>113.1</v>
      </c>
      <c r="GH817">
        <v>106.3</v>
      </c>
      <c r="GI817">
        <v>103</v>
      </c>
      <c r="GJ817">
        <v>102.4</v>
      </c>
      <c r="GK817">
        <v>103.4</v>
      </c>
      <c r="GL817">
        <v>110.7</v>
      </c>
      <c r="GM817">
        <v>72</v>
      </c>
      <c r="GN817">
        <v>162.5</v>
      </c>
      <c r="GO817">
        <v>137.4</v>
      </c>
      <c r="GP817">
        <v>120.7</v>
      </c>
      <c r="GQ817">
        <v>117.5</v>
      </c>
      <c r="GR817">
        <v>120.3</v>
      </c>
      <c r="GS817">
        <v>115.3</v>
      </c>
      <c r="GT817">
        <v>116.6</v>
      </c>
      <c r="GU817">
        <v>128.1</v>
      </c>
      <c r="GV817">
        <v>114.7</v>
      </c>
      <c r="GW817">
        <v>116.3</v>
      </c>
    </row>
    <row r="818" spans="1:205" x14ac:dyDescent="0.25">
      <c r="A818" s="1">
        <v>42005</v>
      </c>
      <c r="B818">
        <v>110.1</v>
      </c>
      <c r="C818">
        <v>109.6</v>
      </c>
      <c r="D818">
        <v>121.7</v>
      </c>
      <c r="E818">
        <v>214.6</v>
      </c>
      <c r="F818">
        <v>213.6</v>
      </c>
      <c r="G818">
        <v>215</v>
      </c>
      <c r="H818">
        <v>126.3</v>
      </c>
      <c r="I818">
        <v>121.9</v>
      </c>
      <c r="J818">
        <v>98.5</v>
      </c>
      <c r="K818">
        <v>155.6</v>
      </c>
      <c r="L818">
        <v>102.1</v>
      </c>
      <c r="M818">
        <v>87.3</v>
      </c>
      <c r="N818">
        <v>109.9</v>
      </c>
      <c r="O818">
        <v>190.7</v>
      </c>
      <c r="P818">
        <v>208.4</v>
      </c>
      <c r="Q818">
        <v>258.39999999999998</v>
      </c>
      <c r="R818">
        <v>154.9</v>
      </c>
      <c r="S818">
        <v>167.7</v>
      </c>
      <c r="T818">
        <v>169.9</v>
      </c>
      <c r="U818">
        <v>166.8</v>
      </c>
      <c r="V818">
        <v>109.1</v>
      </c>
      <c r="W818">
        <v>110.4</v>
      </c>
      <c r="X818">
        <v>106</v>
      </c>
      <c r="Y818">
        <v>109.2</v>
      </c>
      <c r="Z818">
        <v>110.1</v>
      </c>
      <c r="AA818">
        <v>112.7</v>
      </c>
      <c r="AB818">
        <v>112.6</v>
      </c>
      <c r="AC818">
        <v>112.7</v>
      </c>
      <c r="AD818">
        <v>111.1</v>
      </c>
      <c r="AE818">
        <v>112.7</v>
      </c>
      <c r="AF818">
        <v>112.2</v>
      </c>
      <c r="AG818">
        <v>113</v>
      </c>
      <c r="AH818">
        <v>113.3</v>
      </c>
      <c r="AI818">
        <v>116.7</v>
      </c>
      <c r="AJ818">
        <v>117.6</v>
      </c>
      <c r="AK818">
        <v>117.6</v>
      </c>
      <c r="AL818">
        <v>117.6</v>
      </c>
      <c r="AM818">
        <v>117.6</v>
      </c>
      <c r="AN818">
        <v>116.2</v>
      </c>
      <c r="AO818">
        <v>115.4</v>
      </c>
      <c r="AP818">
        <v>115.7</v>
      </c>
      <c r="AQ818">
        <v>114.3</v>
      </c>
      <c r="AR818">
        <v>115.5</v>
      </c>
      <c r="AS818">
        <v>119.1</v>
      </c>
      <c r="AT818">
        <v>108.1</v>
      </c>
      <c r="AU818">
        <v>108.5</v>
      </c>
      <c r="AV818">
        <v>108.5</v>
      </c>
      <c r="AW818">
        <v>108.6</v>
      </c>
      <c r="AX818">
        <v>104.9</v>
      </c>
      <c r="AY818">
        <v>105.1</v>
      </c>
      <c r="AZ818">
        <v>97.1</v>
      </c>
      <c r="BA818">
        <v>104.3</v>
      </c>
      <c r="BB818">
        <v>112</v>
      </c>
      <c r="BC818">
        <v>112</v>
      </c>
      <c r="BD818">
        <v>112.1</v>
      </c>
      <c r="BE818">
        <v>108.5</v>
      </c>
      <c r="BF818">
        <v>108.6</v>
      </c>
      <c r="BG818">
        <v>109</v>
      </c>
      <c r="BH818">
        <v>108.9</v>
      </c>
      <c r="BI818">
        <v>107.9</v>
      </c>
      <c r="BJ818">
        <v>107.8</v>
      </c>
      <c r="BK818">
        <v>109.4</v>
      </c>
      <c r="BL818">
        <v>108.3</v>
      </c>
      <c r="BM818">
        <v>108</v>
      </c>
      <c r="BN818">
        <v>111.2</v>
      </c>
      <c r="BO818">
        <v>104.9</v>
      </c>
      <c r="BP818">
        <v>108.1</v>
      </c>
      <c r="BQ818">
        <v>111</v>
      </c>
      <c r="BR818">
        <v>108.7</v>
      </c>
      <c r="BS818">
        <v>101.9</v>
      </c>
      <c r="BT818">
        <v>102.3</v>
      </c>
      <c r="BU818">
        <v>101.4</v>
      </c>
      <c r="BV818">
        <v>102.3</v>
      </c>
      <c r="BW818">
        <v>109.3</v>
      </c>
      <c r="BX818">
        <v>108.8</v>
      </c>
      <c r="BY818">
        <v>109.6</v>
      </c>
      <c r="BZ818">
        <v>107.5</v>
      </c>
      <c r="CA818">
        <v>108.7</v>
      </c>
      <c r="CB818">
        <v>110.2</v>
      </c>
      <c r="CC818">
        <v>193.3</v>
      </c>
      <c r="CD818">
        <v>196.1</v>
      </c>
      <c r="CE818">
        <v>187.7</v>
      </c>
      <c r="CF818">
        <v>109.3</v>
      </c>
      <c r="CG818">
        <v>109</v>
      </c>
      <c r="CH818">
        <v>110.7</v>
      </c>
      <c r="CI818">
        <v>108.3</v>
      </c>
      <c r="CJ818">
        <v>108</v>
      </c>
      <c r="CK818">
        <v>108.1</v>
      </c>
      <c r="CL818">
        <v>109.2</v>
      </c>
      <c r="CM818">
        <v>107.3</v>
      </c>
      <c r="CN818">
        <v>183.4</v>
      </c>
      <c r="CO818">
        <v>110.2</v>
      </c>
      <c r="CP818">
        <v>105.9</v>
      </c>
      <c r="CQ818">
        <v>178.1</v>
      </c>
      <c r="CR818">
        <v>107</v>
      </c>
      <c r="CS818">
        <v>102.5</v>
      </c>
      <c r="CT818">
        <v>109.5</v>
      </c>
      <c r="CU818">
        <v>204</v>
      </c>
      <c r="CV818">
        <v>210.4</v>
      </c>
      <c r="CW818">
        <v>199</v>
      </c>
      <c r="CX818">
        <v>218.4</v>
      </c>
      <c r="CY818">
        <v>108.9</v>
      </c>
      <c r="CZ818">
        <v>108.4</v>
      </c>
      <c r="DA818">
        <v>108.2</v>
      </c>
      <c r="DB818">
        <v>101.5</v>
      </c>
      <c r="DC818">
        <v>100.9</v>
      </c>
      <c r="DD818">
        <v>101</v>
      </c>
      <c r="DE818">
        <v>99.8</v>
      </c>
      <c r="DF818">
        <v>190.7</v>
      </c>
      <c r="DG818">
        <v>180.7</v>
      </c>
      <c r="DH818">
        <v>109.9</v>
      </c>
      <c r="DI818">
        <v>206.1</v>
      </c>
      <c r="DJ818">
        <v>211.7</v>
      </c>
      <c r="DK818">
        <v>194.4</v>
      </c>
      <c r="DL818">
        <v>150.69999999999999</v>
      </c>
      <c r="DM818">
        <v>111.1</v>
      </c>
      <c r="DN818">
        <v>106.7</v>
      </c>
      <c r="DO818">
        <v>229.2</v>
      </c>
      <c r="DP818">
        <v>114.9</v>
      </c>
      <c r="DQ818">
        <v>111.9</v>
      </c>
      <c r="DR818">
        <v>170.1</v>
      </c>
      <c r="DS818">
        <v>179.9</v>
      </c>
      <c r="DT818">
        <v>167.2</v>
      </c>
      <c r="DU818">
        <v>220.3</v>
      </c>
      <c r="DV818">
        <v>193.5</v>
      </c>
      <c r="DW818">
        <v>188.8</v>
      </c>
      <c r="DX818">
        <v>192.7</v>
      </c>
      <c r="DY818">
        <v>206.7</v>
      </c>
      <c r="DZ818">
        <v>193.2</v>
      </c>
      <c r="EA818">
        <v>200.8</v>
      </c>
      <c r="EB818">
        <v>193.4</v>
      </c>
      <c r="EC818">
        <v>194.4</v>
      </c>
      <c r="ED818">
        <v>221.4</v>
      </c>
      <c r="EE818">
        <v>204.6</v>
      </c>
      <c r="EF818">
        <v>229.8</v>
      </c>
      <c r="EG818">
        <v>146.6</v>
      </c>
      <c r="EH818">
        <v>179.9</v>
      </c>
      <c r="EI818">
        <v>148.5</v>
      </c>
      <c r="EJ818">
        <v>109.8</v>
      </c>
      <c r="EK818">
        <v>113.3</v>
      </c>
      <c r="EL818">
        <v>101.9</v>
      </c>
      <c r="EM818">
        <v>102.4</v>
      </c>
      <c r="EN818">
        <v>119.6</v>
      </c>
      <c r="EO818">
        <v>117.6</v>
      </c>
      <c r="EP818">
        <v>117.6</v>
      </c>
      <c r="EQ818">
        <v>117.6</v>
      </c>
      <c r="ER818">
        <v>119.8</v>
      </c>
      <c r="ES818">
        <v>101.3</v>
      </c>
      <c r="ET818">
        <v>106.7</v>
      </c>
      <c r="EU818">
        <v>107</v>
      </c>
      <c r="EV818">
        <v>102.7</v>
      </c>
      <c r="EW818">
        <v>107.2</v>
      </c>
      <c r="EX818">
        <v>109.2</v>
      </c>
      <c r="EY818">
        <v>189.6</v>
      </c>
      <c r="EZ818">
        <v>205</v>
      </c>
      <c r="FA818">
        <v>170.9</v>
      </c>
      <c r="FB818">
        <v>193.2</v>
      </c>
      <c r="FC818">
        <v>191.7</v>
      </c>
      <c r="FD818">
        <v>113.5</v>
      </c>
      <c r="FE818">
        <v>106.5</v>
      </c>
      <c r="FF818">
        <v>196.1</v>
      </c>
      <c r="FG818">
        <v>145.4</v>
      </c>
      <c r="FH818">
        <v>227.9</v>
      </c>
      <c r="FI818">
        <v>207.2</v>
      </c>
      <c r="FJ818">
        <v>326</v>
      </c>
      <c r="FK818">
        <v>181.3</v>
      </c>
      <c r="FL818">
        <v>120.5</v>
      </c>
      <c r="FM818">
        <v>326</v>
      </c>
      <c r="FN818">
        <v>246.5</v>
      </c>
      <c r="FO818">
        <v>111.9</v>
      </c>
      <c r="FP818">
        <v>111.6</v>
      </c>
      <c r="FS818">
        <v>89.3</v>
      </c>
      <c r="FT818">
        <v>113.9</v>
      </c>
      <c r="FU818">
        <v>119.2</v>
      </c>
      <c r="FV818">
        <v>117.9</v>
      </c>
      <c r="FW818">
        <v>105.7</v>
      </c>
      <c r="FX818">
        <v>124.3</v>
      </c>
      <c r="FY818">
        <v>121.5</v>
      </c>
      <c r="FZ818">
        <v>105.6</v>
      </c>
      <c r="GA818">
        <v>91.2</v>
      </c>
      <c r="GB818">
        <v>53.7</v>
      </c>
      <c r="GC818">
        <v>102.3</v>
      </c>
      <c r="GD818">
        <v>99.4</v>
      </c>
      <c r="GE818">
        <v>107.4</v>
      </c>
      <c r="GF818">
        <v>100.8</v>
      </c>
      <c r="GG818">
        <v>114.3</v>
      </c>
      <c r="GH818">
        <v>106.7</v>
      </c>
      <c r="GI818">
        <v>103.2</v>
      </c>
      <c r="GJ818">
        <v>102.5</v>
      </c>
      <c r="GK818">
        <v>108</v>
      </c>
      <c r="GL818">
        <v>111.3</v>
      </c>
      <c r="GM818">
        <v>75</v>
      </c>
      <c r="GN818">
        <v>151.30000000000001</v>
      </c>
      <c r="GO818">
        <v>137.30000000000001</v>
      </c>
      <c r="GP818">
        <v>121.8</v>
      </c>
      <c r="GQ818">
        <v>116.8</v>
      </c>
      <c r="GR818">
        <v>120.5</v>
      </c>
      <c r="GS818">
        <v>113.9</v>
      </c>
      <c r="GT818">
        <v>113.2</v>
      </c>
      <c r="GU818">
        <v>131.80000000000001</v>
      </c>
      <c r="GV818">
        <v>114.7</v>
      </c>
      <c r="GW818">
        <v>115.7</v>
      </c>
    </row>
    <row r="819" spans="1:205" x14ac:dyDescent="0.25">
      <c r="A819" s="1">
        <v>42036</v>
      </c>
      <c r="B819">
        <v>109.6</v>
      </c>
      <c r="C819">
        <v>109.3</v>
      </c>
      <c r="D819">
        <v>119.6</v>
      </c>
      <c r="E819">
        <v>211.5</v>
      </c>
      <c r="F819">
        <v>196.8</v>
      </c>
      <c r="G819">
        <v>213.1</v>
      </c>
      <c r="H819">
        <v>123.7</v>
      </c>
      <c r="I819">
        <v>118.5</v>
      </c>
      <c r="J819">
        <v>99.2</v>
      </c>
      <c r="K819">
        <v>157.4</v>
      </c>
      <c r="L819">
        <v>100.7</v>
      </c>
      <c r="M819">
        <v>87</v>
      </c>
      <c r="N819">
        <v>109.8</v>
      </c>
      <c r="O819">
        <v>191.2</v>
      </c>
      <c r="P819">
        <v>208.9</v>
      </c>
      <c r="Q819">
        <v>258.8</v>
      </c>
      <c r="R819">
        <v>155.5</v>
      </c>
      <c r="S819">
        <v>168.1</v>
      </c>
      <c r="T819">
        <v>170.2</v>
      </c>
      <c r="U819">
        <v>167.3</v>
      </c>
      <c r="V819">
        <v>109</v>
      </c>
      <c r="W819">
        <v>110.3</v>
      </c>
      <c r="X819">
        <v>106</v>
      </c>
      <c r="Y819">
        <v>108.2</v>
      </c>
      <c r="Z819">
        <v>109.5</v>
      </c>
      <c r="AA819">
        <v>110.9</v>
      </c>
      <c r="AB819">
        <v>110.8</v>
      </c>
      <c r="AC819">
        <v>111.1</v>
      </c>
      <c r="AD819">
        <v>108.8</v>
      </c>
      <c r="AE819">
        <v>110.8</v>
      </c>
      <c r="AF819">
        <v>111</v>
      </c>
      <c r="AG819">
        <v>110.4</v>
      </c>
      <c r="AH819">
        <v>111.5</v>
      </c>
      <c r="AI819">
        <v>115.8</v>
      </c>
      <c r="AJ819">
        <v>116.5</v>
      </c>
      <c r="AK819">
        <v>116.5</v>
      </c>
      <c r="AL819">
        <v>116.5</v>
      </c>
      <c r="AM819">
        <v>116.5</v>
      </c>
      <c r="AN819">
        <v>115.4</v>
      </c>
      <c r="AO819">
        <v>114.5</v>
      </c>
      <c r="AP819">
        <v>114.8</v>
      </c>
      <c r="AQ819">
        <v>113.5</v>
      </c>
      <c r="AR819">
        <v>114.5</v>
      </c>
      <c r="AS819">
        <v>118.5</v>
      </c>
      <c r="AT819">
        <v>108.2</v>
      </c>
      <c r="AU819">
        <v>108.6</v>
      </c>
      <c r="AV819">
        <v>108.6</v>
      </c>
      <c r="AW819">
        <v>108.6</v>
      </c>
      <c r="AX819">
        <v>105.1</v>
      </c>
      <c r="AY819">
        <v>105.3</v>
      </c>
      <c r="AZ819">
        <v>97.3</v>
      </c>
      <c r="BA819">
        <v>104.4</v>
      </c>
      <c r="BB819">
        <v>112.1</v>
      </c>
      <c r="BC819">
        <v>112</v>
      </c>
      <c r="BD819">
        <v>112.2</v>
      </c>
      <c r="BE819">
        <v>108.1</v>
      </c>
      <c r="BF819">
        <v>108.2</v>
      </c>
      <c r="BG819">
        <v>108.6</v>
      </c>
      <c r="BH819">
        <v>108.5</v>
      </c>
      <c r="BI819">
        <v>107.5</v>
      </c>
      <c r="BJ819">
        <v>107.5</v>
      </c>
      <c r="BK819">
        <v>108.9</v>
      </c>
      <c r="BL819">
        <v>108.1</v>
      </c>
      <c r="BM819">
        <v>107.9</v>
      </c>
      <c r="BN819">
        <v>110.7</v>
      </c>
      <c r="BO819">
        <v>104.9</v>
      </c>
      <c r="BP819">
        <v>108.1</v>
      </c>
      <c r="BQ819">
        <v>109.5</v>
      </c>
      <c r="BR819">
        <v>107.9</v>
      </c>
      <c r="BS819">
        <v>101.8</v>
      </c>
      <c r="BT819">
        <v>102.5</v>
      </c>
      <c r="BU819">
        <v>100.3</v>
      </c>
      <c r="BV819">
        <v>101.8</v>
      </c>
      <c r="BW819">
        <v>109</v>
      </c>
      <c r="BX819">
        <v>108.4</v>
      </c>
      <c r="BY819">
        <v>109.2</v>
      </c>
      <c r="BZ819">
        <v>107.2</v>
      </c>
      <c r="CA819">
        <v>108.5</v>
      </c>
      <c r="CB819">
        <v>109.7</v>
      </c>
      <c r="CC819">
        <v>193.5</v>
      </c>
      <c r="CD819">
        <v>195.8</v>
      </c>
      <c r="CE819">
        <v>188.6</v>
      </c>
      <c r="CF819">
        <v>108.8</v>
      </c>
      <c r="CG819">
        <v>107.9</v>
      </c>
      <c r="CH819">
        <v>109</v>
      </c>
      <c r="CI819">
        <v>108.3</v>
      </c>
      <c r="CJ819">
        <v>108.1</v>
      </c>
      <c r="CK819">
        <v>107.6</v>
      </c>
      <c r="CL819">
        <v>108.5</v>
      </c>
      <c r="CM819">
        <v>106.3</v>
      </c>
      <c r="CN819">
        <v>181.5</v>
      </c>
      <c r="CO819">
        <v>109.3</v>
      </c>
      <c r="CP819">
        <v>105.5</v>
      </c>
      <c r="CQ819">
        <v>177</v>
      </c>
      <c r="CR819">
        <v>106.7</v>
      </c>
      <c r="CS819">
        <v>102.2</v>
      </c>
      <c r="CT819">
        <v>109.2</v>
      </c>
      <c r="CU819">
        <v>204.1</v>
      </c>
      <c r="CV819">
        <v>209.6</v>
      </c>
      <c r="CW819">
        <v>200.2</v>
      </c>
      <c r="CX819">
        <v>219.8</v>
      </c>
      <c r="CY819">
        <v>108.5</v>
      </c>
      <c r="CZ819">
        <v>108.4</v>
      </c>
      <c r="DA819">
        <v>108.3</v>
      </c>
      <c r="DB819">
        <v>101.1</v>
      </c>
      <c r="DC819">
        <v>100.9</v>
      </c>
      <c r="DD819">
        <v>101</v>
      </c>
      <c r="DE819">
        <v>99.2</v>
      </c>
      <c r="DF819">
        <v>190</v>
      </c>
      <c r="DG819">
        <v>179.5</v>
      </c>
      <c r="DH819">
        <v>108.8</v>
      </c>
      <c r="DI819">
        <v>203.2</v>
      </c>
      <c r="DJ819">
        <v>210.6</v>
      </c>
      <c r="DK819">
        <v>191.8</v>
      </c>
      <c r="DL819">
        <v>150.6</v>
      </c>
      <c r="DM819">
        <v>110.8</v>
      </c>
      <c r="DN819">
        <v>106.6</v>
      </c>
      <c r="DO819">
        <v>228.9</v>
      </c>
      <c r="DP819">
        <v>114.5</v>
      </c>
      <c r="DQ819">
        <v>112</v>
      </c>
      <c r="DR819">
        <v>171</v>
      </c>
      <c r="DS819">
        <v>180.1</v>
      </c>
      <c r="DT819">
        <v>168.2</v>
      </c>
      <c r="DU819">
        <v>220</v>
      </c>
      <c r="DV819">
        <v>192.5</v>
      </c>
      <c r="DW819">
        <v>188.4</v>
      </c>
      <c r="DX819">
        <v>191.6</v>
      </c>
      <c r="DY819">
        <v>198.8</v>
      </c>
      <c r="DZ819">
        <v>192.7</v>
      </c>
      <c r="EA819">
        <v>194.1</v>
      </c>
      <c r="EB819">
        <v>184.2</v>
      </c>
      <c r="EC819">
        <v>190.1</v>
      </c>
      <c r="ED819">
        <v>220.3</v>
      </c>
      <c r="EE819">
        <v>203.6</v>
      </c>
      <c r="EF819">
        <v>230.3</v>
      </c>
      <c r="EG819">
        <v>137.4</v>
      </c>
      <c r="EH819">
        <v>173.6</v>
      </c>
      <c r="EI819">
        <v>138.9</v>
      </c>
      <c r="EJ819">
        <v>109.5</v>
      </c>
      <c r="EK819">
        <v>112.3</v>
      </c>
      <c r="EL819">
        <v>100.8</v>
      </c>
      <c r="EM819">
        <v>101.6</v>
      </c>
      <c r="EN819">
        <v>118.8</v>
      </c>
      <c r="EO819">
        <v>116.5</v>
      </c>
      <c r="EP819">
        <v>116.5</v>
      </c>
      <c r="EQ819">
        <v>116.4</v>
      </c>
      <c r="ER819">
        <v>119</v>
      </c>
      <c r="ES819">
        <v>100.6</v>
      </c>
      <c r="ET819">
        <v>106</v>
      </c>
      <c r="EU819">
        <v>107</v>
      </c>
      <c r="EV819">
        <v>102.9</v>
      </c>
      <c r="EW819">
        <v>107.2</v>
      </c>
      <c r="EX819">
        <v>109.2</v>
      </c>
      <c r="EY819">
        <v>189.2</v>
      </c>
      <c r="EZ819">
        <v>201</v>
      </c>
      <c r="FA819">
        <v>171.8</v>
      </c>
      <c r="FB819">
        <v>192.2</v>
      </c>
      <c r="FC819">
        <v>191.1</v>
      </c>
      <c r="FD819">
        <v>112.6</v>
      </c>
      <c r="FE819">
        <v>106</v>
      </c>
      <c r="FF819">
        <v>191.6</v>
      </c>
      <c r="FG819">
        <v>145.19999999999999</v>
      </c>
      <c r="FH819">
        <v>216.7</v>
      </c>
      <c r="FI819">
        <v>206.2</v>
      </c>
      <c r="FJ819">
        <v>309.10000000000002</v>
      </c>
      <c r="FK819">
        <v>181.4</v>
      </c>
      <c r="FL819">
        <v>120.7</v>
      </c>
      <c r="FM819">
        <v>326.7</v>
      </c>
      <c r="FN819">
        <v>225.7</v>
      </c>
      <c r="FO819">
        <v>110.8</v>
      </c>
      <c r="FP819">
        <v>110.1</v>
      </c>
      <c r="FS819">
        <v>87.3</v>
      </c>
      <c r="FT819">
        <v>112.9</v>
      </c>
      <c r="FU819">
        <v>121</v>
      </c>
      <c r="FV819">
        <v>118</v>
      </c>
      <c r="FW819">
        <v>104.2</v>
      </c>
      <c r="FX819">
        <v>124.9</v>
      </c>
      <c r="FY819">
        <v>117.5</v>
      </c>
      <c r="FZ819">
        <v>114.3</v>
      </c>
      <c r="GA819">
        <v>94.1</v>
      </c>
      <c r="GB819">
        <v>63.6</v>
      </c>
      <c r="GC819">
        <v>102.6</v>
      </c>
      <c r="GD819">
        <v>99.4</v>
      </c>
      <c r="GE819">
        <v>108.1</v>
      </c>
      <c r="GF819">
        <v>101</v>
      </c>
      <c r="GG819">
        <v>118.4</v>
      </c>
      <c r="GH819">
        <v>106.2</v>
      </c>
      <c r="GI819">
        <v>103</v>
      </c>
      <c r="GJ819">
        <v>101.6</v>
      </c>
      <c r="GK819">
        <v>96.8</v>
      </c>
      <c r="GL819">
        <v>114</v>
      </c>
      <c r="GM819">
        <v>78.5</v>
      </c>
      <c r="GN819">
        <v>118.6</v>
      </c>
      <c r="GO819">
        <v>141.4</v>
      </c>
      <c r="GP819">
        <v>115.1</v>
      </c>
      <c r="GQ819">
        <v>115.8</v>
      </c>
      <c r="GR819">
        <v>119</v>
      </c>
      <c r="GS819">
        <v>113.1</v>
      </c>
      <c r="GT819">
        <v>112.1</v>
      </c>
      <c r="GU819">
        <v>131.5</v>
      </c>
      <c r="GV819">
        <v>114.7</v>
      </c>
      <c r="GW819">
        <v>113.9</v>
      </c>
    </row>
    <row r="820" spans="1:205" x14ac:dyDescent="0.25">
      <c r="A820" s="1">
        <v>42064</v>
      </c>
      <c r="B820">
        <v>109.8</v>
      </c>
      <c r="C820">
        <v>109.5</v>
      </c>
      <c r="D820">
        <v>118.6</v>
      </c>
      <c r="E820">
        <v>210</v>
      </c>
      <c r="F820">
        <v>196.1</v>
      </c>
      <c r="G820">
        <v>211.5</v>
      </c>
      <c r="H820">
        <v>122.6</v>
      </c>
      <c r="I820">
        <v>116.9</v>
      </c>
      <c r="J820">
        <v>101.1</v>
      </c>
      <c r="K820">
        <v>160.6</v>
      </c>
      <c r="L820">
        <v>102.2</v>
      </c>
      <c r="M820">
        <v>88.9</v>
      </c>
      <c r="N820">
        <v>109.7</v>
      </c>
      <c r="O820">
        <v>191.4</v>
      </c>
      <c r="P820">
        <v>209.1</v>
      </c>
      <c r="Q820">
        <v>259.10000000000002</v>
      </c>
      <c r="R820">
        <v>155.6</v>
      </c>
      <c r="S820">
        <v>168.3</v>
      </c>
      <c r="T820">
        <v>170.3</v>
      </c>
      <c r="U820">
        <v>167.5</v>
      </c>
      <c r="V820">
        <v>108.9</v>
      </c>
      <c r="W820">
        <v>110.1</v>
      </c>
      <c r="X820">
        <v>106</v>
      </c>
      <c r="Y820">
        <v>107.8</v>
      </c>
      <c r="Z820">
        <v>109.6</v>
      </c>
      <c r="AA820">
        <v>111.1</v>
      </c>
      <c r="AB820">
        <v>111</v>
      </c>
      <c r="AC820">
        <v>111.4</v>
      </c>
      <c r="AD820">
        <v>108.6</v>
      </c>
      <c r="AE820">
        <v>111.3</v>
      </c>
      <c r="AF820">
        <v>112.1</v>
      </c>
      <c r="AG820">
        <v>110.1</v>
      </c>
      <c r="AH820">
        <v>111.8</v>
      </c>
      <c r="AI820">
        <v>115.8</v>
      </c>
      <c r="AJ820">
        <v>116.3</v>
      </c>
      <c r="AK820">
        <v>116.3</v>
      </c>
      <c r="AL820">
        <v>116.3</v>
      </c>
      <c r="AM820">
        <v>116.4</v>
      </c>
      <c r="AN820">
        <v>115.5</v>
      </c>
      <c r="AO820">
        <v>114.6</v>
      </c>
      <c r="AP820">
        <v>114.9</v>
      </c>
      <c r="AQ820">
        <v>113.6</v>
      </c>
      <c r="AR820">
        <v>114.7</v>
      </c>
      <c r="AS820">
        <v>118.5</v>
      </c>
      <c r="AT820">
        <v>108.2</v>
      </c>
      <c r="AU820">
        <v>108.6</v>
      </c>
      <c r="AV820">
        <v>108.7</v>
      </c>
      <c r="AW820">
        <v>107.9</v>
      </c>
      <c r="AX820">
        <v>105.2</v>
      </c>
      <c r="AY820">
        <v>105.5</v>
      </c>
      <c r="AZ820">
        <v>97.1</v>
      </c>
      <c r="BA820">
        <v>104.8</v>
      </c>
      <c r="BB820">
        <v>112.1</v>
      </c>
      <c r="BC820">
        <v>112</v>
      </c>
      <c r="BD820">
        <v>112.2</v>
      </c>
      <c r="BE820">
        <v>108.3</v>
      </c>
      <c r="BF820">
        <v>108.3</v>
      </c>
      <c r="BG820">
        <v>108.7</v>
      </c>
      <c r="BH820">
        <v>108.6</v>
      </c>
      <c r="BI820">
        <v>107.8</v>
      </c>
      <c r="BJ820">
        <v>107.7</v>
      </c>
      <c r="BK820">
        <v>108.9</v>
      </c>
      <c r="BL820">
        <v>108.3</v>
      </c>
      <c r="BM820">
        <v>108</v>
      </c>
      <c r="BN820">
        <v>110.4</v>
      </c>
      <c r="BO820">
        <v>105.3</v>
      </c>
      <c r="BP820">
        <v>108.2</v>
      </c>
      <c r="BQ820">
        <v>109.7</v>
      </c>
      <c r="BR820">
        <v>108.1</v>
      </c>
      <c r="BS820">
        <v>101.8</v>
      </c>
      <c r="BT820">
        <v>102.6</v>
      </c>
      <c r="BU820">
        <v>99.9</v>
      </c>
      <c r="BV820">
        <v>101.7</v>
      </c>
      <c r="BW820">
        <v>109.1</v>
      </c>
      <c r="BX820">
        <v>108.5</v>
      </c>
      <c r="BY820">
        <v>109.3</v>
      </c>
      <c r="BZ820">
        <v>107.4</v>
      </c>
      <c r="CA820">
        <v>108.7</v>
      </c>
      <c r="CB820">
        <v>109.8</v>
      </c>
      <c r="CC820">
        <v>194.2</v>
      </c>
      <c r="CD820">
        <v>195.6</v>
      </c>
      <c r="CE820">
        <v>189.7</v>
      </c>
      <c r="CF820">
        <v>108.9</v>
      </c>
      <c r="CG820">
        <v>107.4</v>
      </c>
      <c r="CH820">
        <v>109.2</v>
      </c>
      <c r="CI820">
        <v>108.3</v>
      </c>
      <c r="CJ820">
        <v>108.1</v>
      </c>
      <c r="CK820">
        <v>107.5</v>
      </c>
      <c r="CL820">
        <v>108.8</v>
      </c>
      <c r="CM820">
        <v>106.1</v>
      </c>
      <c r="CN820">
        <v>180.8</v>
      </c>
      <c r="CO820">
        <v>109.6</v>
      </c>
      <c r="CP820">
        <v>105.7</v>
      </c>
      <c r="CQ820">
        <v>177.4</v>
      </c>
      <c r="CR820">
        <v>106.9</v>
      </c>
      <c r="CS820">
        <v>102.1</v>
      </c>
      <c r="CT820">
        <v>109.4</v>
      </c>
      <c r="CU820">
        <v>204.9</v>
      </c>
      <c r="CV820">
        <v>209.2</v>
      </c>
      <c r="CW820">
        <v>201.9</v>
      </c>
      <c r="CX820">
        <v>222.2</v>
      </c>
      <c r="CY820">
        <v>108.7</v>
      </c>
      <c r="CZ820">
        <v>108.6</v>
      </c>
      <c r="DA820">
        <v>108.5</v>
      </c>
      <c r="DB820">
        <v>101.3</v>
      </c>
      <c r="DC820">
        <v>101</v>
      </c>
      <c r="DD820">
        <v>101.2</v>
      </c>
      <c r="DE820">
        <v>99.5</v>
      </c>
      <c r="DF820">
        <v>189.8</v>
      </c>
      <c r="DG820">
        <v>178.6</v>
      </c>
      <c r="DH820">
        <v>108</v>
      </c>
      <c r="DI820">
        <v>201.8</v>
      </c>
      <c r="DJ820">
        <v>209.2</v>
      </c>
      <c r="DK820">
        <v>189.7</v>
      </c>
      <c r="DL820">
        <v>150.6</v>
      </c>
      <c r="DM820">
        <v>110.6</v>
      </c>
      <c r="DN820">
        <v>106.6</v>
      </c>
      <c r="DO820">
        <v>228.9</v>
      </c>
      <c r="DP820">
        <v>114.2</v>
      </c>
      <c r="DQ820">
        <v>112.2</v>
      </c>
      <c r="DR820">
        <v>172.9</v>
      </c>
      <c r="DS820">
        <v>178.7</v>
      </c>
      <c r="DT820">
        <v>171.4</v>
      </c>
      <c r="DU820">
        <v>219.7</v>
      </c>
      <c r="DV820">
        <v>191.9</v>
      </c>
      <c r="DW820">
        <v>187.7</v>
      </c>
      <c r="DX820">
        <v>191</v>
      </c>
      <c r="DY820">
        <v>194.9</v>
      </c>
      <c r="DZ820">
        <v>192.4</v>
      </c>
      <c r="EA820">
        <v>192.2</v>
      </c>
      <c r="EB820">
        <v>182.2</v>
      </c>
      <c r="EC820">
        <v>188.4</v>
      </c>
      <c r="ED820">
        <v>216.6</v>
      </c>
      <c r="EE820">
        <v>199.9</v>
      </c>
      <c r="EF820">
        <v>231.2</v>
      </c>
      <c r="EG820">
        <v>138.9</v>
      </c>
      <c r="EH820">
        <v>175.6</v>
      </c>
      <c r="EI820">
        <v>140.4</v>
      </c>
      <c r="EJ820">
        <v>109.9</v>
      </c>
      <c r="EK820">
        <v>113</v>
      </c>
      <c r="EL820">
        <v>101.4</v>
      </c>
      <c r="EM820">
        <v>102.2</v>
      </c>
      <c r="EN820">
        <v>118.7</v>
      </c>
      <c r="EO820">
        <v>116.3</v>
      </c>
      <c r="EP820">
        <v>116.4</v>
      </c>
      <c r="EQ820">
        <v>116.3</v>
      </c>
      <c r="ER820">
        <v>118.9</v>
      </c>
      <c r="ES820">
        <v>100.1</v>
      </c>
      <c r="ET820">
        <v>105.9</v>
      </c>
      <c r="EU820">
        <v>107.5</v>
      </c>
      <c r="EV820">
        <v>103</v>
      </c>
      <c r="EW820">
        <v>107.6</v>
      </c>
      <c r="EX820">
        <v>109.4</v>
      </c>
      <c r="EY820">
        <v>189.2</v>
      </c>
      <c r="EZ820">
        <v>199.1</v>
      </c>
      <c r="FA820">
        <v>173.7</v>
      </c>
      <c r="FB820">
        <v>191.5</v>
      </c>
      <c r="FC820">
        <v>190.5</v>
      </c>
      <c r="FD820">
        <v>113</v>
      </c>
      <c r="FE820">
        <v>106</v>
      </c>
      <c r="FF820">
        <v>189.9</v>
      </c>
      <c r="FG820">
        <v>144.69999999999999</v>
      </c>
      <c r="FH820">
        <v>214.1</v>
      </c>
      <c r="FI820">
        <v>202.2</v>
      </c>
      <c r="FJ820">
        <v>304.5</v>
      </c>
      <c r="FK820">
        <v>184.2</v>
      </c>
      <c r="FL820">
        <v>120.8</v>
      </c>
      <c r="FM820">
        <v>335.6</v>
      </c>
      <c r="FN820">
        <v>227.6</v>
      </c>
      <c r="FO820">
        <v>111.4</v>
      </c>
      <c r="FP820">
        <v>111.4</v>
      </c>
      <c r="FS820">
        <v>86.3</v>
      </c>
      <c r="FT820">
        <v>113.4</v>
      </c>
      <c r="FU820">
        <v>119</v>
      </c>
      <c r="FV820">
        <v>118</v>
      </c>
      <c r="FW820">
        <v>103.2</v>
      </c>
      <c r="FX820">
        <v>123.8</v>
      </c>
      <c r="FY820">
        <v>116.4</v>
      </c>
      <c r="FZ820">
        <v>117.5</v>
      </c>
      <c r="GA820">
        <v>90.2</v>
      </c>
      <c r="GB820">
        <v>65.099999999999994</v>
      </c>
      <c r="GC820">
        <v>103.1</v>
      </c>
      <c r="GD820">
        <v>100.7</v>
      </c>
      <c r="GE820">
        <v>107.9</v>
      </c>
      <c r="GF820">
        <v>99.1</v>
      </c>
      <c r="GG820">
        <v>118.8</v>
      </c>
      <c r="GH820">
        <v>109.8</v>
      </c>
      <c r="GI820">
        <v>105</v>
      </c>
      <c r="GJ820">
        <v>101.3</v>
      </c>
      <c r="GK820">
        <v>96.3</v>
      </c>
      <c r="GL820">
        <v>113.1</v>
      </c>
      <c r="GM820">
        <v>81.8</v>
      </c>
      <c r="GN820">
        <v>131.30000000000001</v>
      </c>
      <c r="GO820">
        <v>140.69999999999999</v>
      </c>
      <c r="GP820">
        <v>115.1</v>
      </c>
      <c r="GQ820">
        <v>116.4</v>
      </c>
      <c r="GR820">
        <v>117</v>
      </c>
      <c r="GS820">
        <v>113.6</v>
      </c>
      <c r="GT820">
        <v>111</v>
      </c>
      <c r="GU820">
        <v>130.6</v>
      </c>
      <c r="GV820">
        <v>114.7</v>
      </c>
      <c r="GW820">
        <v>116.4</v>
      </c>
    </row>
    <row r="821" spans="1:205" x14ac:dyDescent="0.25">
      <c r="A821" s="1">
        <v>42095</v>
      </c>
      <c r="B821">
        <v>109.6</v>
      </c>
      <c r="C821">
        <v>108.8</v>
      </c>
      <c r="D821">
        <v>117.6</v>
      </c>
      <c r="E821">
        <v>208.5</v>
      </c>
      <c r="F821">
        <v>190.4</v>
      </c>
      <c r="G821">
        <v>210.4</v>
      </c>
      <c r="H821">
        <v>121.9</v>
      </c>
      <c r="I821">
        <v>114.8</v>
      </c>
      <c r="J821">
        <v>98.3</v>
      </c>
      <c r="K821">
        <v>156.30000000000001</v>
      </c>
      <c r="L821">
        <v>98.9</v>
      </c>
      <c r="M821">
        <v>86.1</v>
      </c>
      <c r="N821">
        <v>109.7</v>
      </c>
      <c r="O821">
        <v>191.5</v>
      </c>
      <c r="P821">
        <v>209.3</v>
      </c>
      <c r="Q821">
        <v>259.60000000000002</v>
      </c>
      <c r="R821">
        <v>155.6</v>
      </c>
      <c r="S821">
        <v>168.3</v>
      </c>
      <c r="T821">
        <v>170.5</v>
      </c>
      <c r="U821">
        <v>167.4</v>
      </c>
      <c r="V821">
        <v>108.9</v>
      </c>
      <c r="W821">
        <v>110.1</v>
      </c>
      <c r="X821">
        <v>105.9</v>
      </c>
      <c r="Y821">
        <v>107.8</v>
      </c>
      <c r="Z821">
        <v>109.7</v>
      </c>
      <c r="AA821">
        <v>110.8</v>
      </c>
      <c r="AB821">
        <v>110.7</v>
      </c>
      <c r="AC821">
        <v>111</v>
      </c>
      <c r="AD821">
        <v>108.6</v>
      </c>
      <c r="AE821">
        <v>111.1</v>
      </c>
      <c r="AF821">
        <v>111.7</v>
      </c>
      <c r="AG821">
        <v>110.1</v>
      </c>
      <c r="AH821">
        <v>111.7</v>
      </c>
      <c r="AI821">
        <v>115.5</v>
      </c>
      <c r="AJ821">
        <v>115.1</v>
      </c>
      <c r="AK821">
        <v>115.2</v>
      </c>
      <c r="AL821">
        <v>115.1</v>
      </c>
      <c r="AM821">
        <v>115.1</v>
      </c>
      <c r="AN821">
        <v>115.5</v>
      </c>
      <c r="AO821">
        <v>114.6</v>
      </c>
      <c r="AP821">
        <v>114.9</v>
      </c>
      <c r="AQ821">
        <v>113.5</v>
      </c>
      <c r="AR821">
        <v>114.7</v>
      </c>
      <c r="AS821">
        <v>118.6</v>
      </c>
      <c r="AT821">
        <v>108.6</v>
      </c>
      <c r="AU821">
        <v>109</v>
      </c>
      <c r="AV821">
        <v>109.1</v>
      </c>
      <c r="AW821">
        <v>107.8</v>
      </c>
      <c r="AX821">
        <v>105.6</v>
      </c>
      <c r="AY821">
        <v>105.9</v>
      </c>
      <c r="AZ821">
        <v>97.1</v>
      </c>
      <c r="BA821">
        <v>105.6</v>
      </c>
      <c r="BB821">
        <v>112.1</v>
      </c>
      <c r="BC821">
        <v>111.9</v>
      </c>
      <c r="BD821">
        <v>112.4</v>
      </c>
      <c r="BE821">
        <v>108.2</v>
      </c>
      <c r="BF821">
        <v>108.1</v>
      </c>
      <c r="BG821">
        <v>108.7</v>
      </c>
      <c r="BH821">
        <v>108.6</v>
      </c>
      <c r="BI821">
        <v>107.7</v>
      </c>
      <c r="BJ821">
        <v>107.6</v>
      </c>
      <c r="BK821">
        <v>108.9</v>
      </c>
      <c r="BL821">
        <v>108.1</v>
      </c>
      <c r="BM821">
        <v>107.9</v>
      </c>
      <c r="BN821">
        <v>110.3</v>
      </c>
      <c r="BO821">
        <v>104.7</v>
      </c>
      <c r="BP821">
        <v>108.5</v>
      </c>
      <c r="BQ821">
        <v>109.4</v>
      </c>
      <c r="BR821">
        <v>107.6</v>
      </c>
      <c r="BS821">
        <v>102</v>
      </c>
      <c r="BT821">
        <v>102.6</v>
      </c>
      <c r="BU821">
        <v>99.9</v>
      </c>
      <c r="BV821">
        <v>101.7</v>
      </c>
      <c r="BW821">
        <v>109</v>
      </c>
      <c r="BX821">
        <v>108.6</v>
      </c>
      <c r="BY821">
        <v>109.4</v>
      </c>
      <c r="BZ821">
        <v>107.3</v>
      </c>
      <c r="CA821">
        <v>108.6</v>
      </c>
      <c r="CB821">
        <v>109.8</v>
      </c>
      <c r="CC821">
        <v>192.9</v>
      </c>
      <c r="CD821">
        <v>195.3</v>
      </c>
      <c r="CE821">
        <v>188.5</v>
      </c>
      <c r="CF821">
        <v>109</v>
      </c>
      <c r="CG821">
        <v>107.4</v>
      </c>
      <c r="CH821">
        <v>109</v>
      </c>
      <c r="CI821">
        <v>108.6</v>
      </c>
      <c r="CJ821">
        <v>108.4</v>
      </c>
      <c r="CK821">
        <v>107.4</v>
      </c>
      <c r="CL821">
        <v>108.3</v>
      </c>
      <c r="CM821">
        <v>106</v>
      </c>
      <c r="CN821">
        <v>180.2</v>
      </c>
      <c r="CO821">
        <v>109.8</v>
      </c>
      <c r="CP821">
        <v>105.3</v>
      </c>
      <c r="CQ821">
        <v>175.7</v>
      </c>
      <c r="CR821">
        <v>107.1</v>
      </c>
      <c r="CS821">
        <v>102.1</v>
      </c>
      <c r="CT821">
        <v>109.3</v>
      </c>
      <c r="CU821">
        <v>203.1</v>
      </c>
      <c r="CV821">
        <v>208.7</v>
      </c>
      <c r="CW821">
        <v>200</v>
      </c>
      <c r="CX821">
        <v>219.4</v>
      </c>
      <c r="CY821">
        <v>108.8</v>
      </c>
      <c r="CZ821">
        <v>108.5</v>
      </c>
      <c r="DA821">
        <v>108.4</v>
      </c>
      <c r="DB821">
        <v>101.4</v>
      </c>
      <c r="DC821">
        <v>101.3</v>
      </c>
      <c r="DD821">
        <v>101.4</v>
      </c>
      <c r="DE821">
        <v>98.9</v>
      </c>
      <c r="DF821">
        <v>188.4</v>
      </c>
      <c r="DG821">
        <v>177.9</v>
      </c>
      <c r="DH821">
        <v>107.3</v>
      </c>
      <c r="DI821">
        <v>199.9</v>
      </c>
      <c r="DJ821">
        <v>209</v>
      </c>
      <c r="DK821">
        <v>187.7</v>
      </c>
      <c r="DL821">
        <v>150.4</v>
      </c>
      <c r="DM821">
        <v>110.6</v>
      </c>
      <c r="DN821">
        <v>106.4</v>
      </c>
      <c r="DO821">
        <v>228.9</v>
      </c>
      <c r="DP821">
        <v>114.3</v>
      </c>
      <c r="DQ821">
        <v>112.2</v>
      </c>
      <c r="DR821">
        <v>168.4</v>
      </c>
      <c r="DS821">
        <v>176.6</v>
      </c>
      <c r="DT821">
        <v>165.9</v>
      </c>
      <c r="DU821">
        <v>219.6</v>
      </c>
      <c r="DV821">
        <v>191.2</v>
      </c>
      <c r="DW821">
        <v>186.8</v>
      </c>
      <c r="DX821">
        <v>190.4</v>
      </c>
      <c r="DY821">
        <v>188.4</v>
      </c>
      <c r="DZ821">
        <v>192.3</v>
      </c>
      <c r="EA821">
        <v>193.4</v>
      </c>
      <c r="EB821">
        <v>182.9</v>
      </c>
      <c r="EC821">
        <v>190</v>
      </c>
      <c r="ED821">
        <v>225.7</v>
      </c>
      <c r="EE821">
        <v>208.8</v>
      </c>
      <c r="EF821">
        <v>231.6</v>
      </c>
      <c r="EG821">
        <v>128.4</v>
      </c>
      <c r="EH821">
        <v>168.6</v>
      </c>
      <c r="EI821">
        <v>129.6</v>
      </c>
      <c r="EJ821">
        <v>110.4</v>
      </c>
      <c r="EK821">
        <v>112.8</v>
      </c>
      <c r="EL821">
        <v>101.4</v>
      </c>
      <c r="EM821">
        <v>101.9</v>
      </c>
      <c r="EN821">
        <v>118.8</v>
      </c>
      <c r="EO821">
        <v>115.1</v>
      </c>
      <c r="EP821">
        <v>115.1</v>
      </c>
      <c r="EQ821">
        <v>115.1</v>
      </c>
      <c r="ER821">
        <v>119.2</v>
      </c>
      <c r="ES821">
        <v>100.3</v>
      </c>
      <c r="ET821">
        <v>106.2</v>
      </c>
      <c r="EU821">
        <v>108.1</v>
      </c>
      <c r="EV821">
        <v>103.1</v>
      </c>
      <c r="EW821">
        <v>108.3</v>
      </c>
      <c r="EX821">
        <v>109.5</v>
      </c>
      <c r="EY821">
        <v>187.9</v>
      </c>
      <c r="EZ821">
        <v>196.5</v>
      </c>
      <c r="FA821">
        <v>169.2</v>
      </c>
      <c r="FB821">
        <v>190.9</v>
      </c>
      <c r="FC821">
        <v>190.1</v>
      </c>
      <c r="FD821">
        <v>113</v>
      </c>
      <c r="FE821">
        <v>105.4</v>
      </c>
      <c r="FF821">
        <v>191.4</v>
      </c>
      <c r="FG821">
        <v>146.1</v>
      </c>
      <c r="FH821">
        <v>214.6</v>
      </c>
      <c r="FI821">
        <v>211.3</v>
      </c>
      <c r="FJ821">
        <v>304.2</v>
      </c>
      <c r="FK821">
        <v>186.1</v>
      </c>
      <c r="FL821">
        <v>120.9</v>
      </c>
      <c r="FM821">
        <v>331.4</v>
      </c>
      <c r="FN821">
        <v>216.5</v>
      </c>
      <c r="FO821">
        <v>111.4</v>
      </c>
      <c r="FP821">
        <v>112</v>
      </c>
      <c r="FS821">
        <v>88.2</v>
      </c>
      <c r="FT821">
        <v>112.2</v>
      </c>
      <c r="FU821">
        <v>119.8</v>
      </c>
      <c r="FV821">
        <v>117.6</v>
      </c>
      <c r="FW821">
        <v>103.1</v>
      </c>
      <c r="FX821">
        <v>124</v>
      </c>
      <c r="FY821">
        <v>115.3</v>
      </c>
      <c r="FZ821">
        <v>117.5</v>
      </c>
      <c r="GA821">
        <v>92.7</v>
      </c>
      <c r="GB821">
        <v>62.6</v>
      </c>
      <c r="GC821">
        <v>103.2</v>
      </c>
      <c r="GD821">
        <v>100.9</v>
      </c>
      <c r="GE821">
        <v>107.9</v>
      </c>
      <c r="GF821">
        <v>99.7</v>
      </c>
      <c r="GG821">
        <v>117.3</v>
      </c>
      <c r="GH821">
        <v>106.9</v>
      </c>
      <c r="GI821">
        <v>103.8</v>
      </c>
      <c r="GJ821">
        <v>103.1</v>
      </c>
      <c r="GK821">
        <v>98.8</v>
      </c>
      <c r="GL821">
        <v>112.2</v>
      </c>
      <c r="GM821">
        <v>87.8</v>
      </c>
      <c r="GN821">
        <v>128.1</v>
      </c>
      <c r="GO821">
        <v>138.6</v>
      </c>
      <c r="GP821">
        <v>113.1</v>
      </c>
      <c r="GQ821">
        <v>115.9</v>
      </c>
      <c r="GR821">
        <v>117.1</v>
      </c>
      <c r="GS821">
        <v>113.4</v>
      </c>
      <c r="GT821">
        <v>113.7</v>
      </c>
      <c r="GU821">
        <v>131</v>
      </c>
      <c r="GV821">
        <v>114.7</v>
      </c>
      <c r="GW821">
        <v>114.3</v>
      </c>
    </row>
    <row r="822" spans="1:205" x14ac:dyDescent="0.25">
      <c r="A822" s="1">
        <v>42125</v>
      </c>
      <c r="B822">
        <v>110</v>
      </c>
      <c r="C822">
        <v>109.9</v>
      </c>
      <c r="D822">
        <v>118.3</v>
      </c>
      <c r="E822">
        <v>209.8</v>
      </c>
      <c r="F822">
        <v>203.7</v>
      </c>
      <c r="G822">
        <v>210.6</v>
      </c>
      <c r="H822">
        <v>122.4</v>
      </c>
      <c r="I822">
        <v>114.8</v>
      </c>
      <c r="J822">
        <v>103.2</v>
      </c>
      <c r="K822">
        <v>163.5</v>
      </c>
      <c r="L822">
        <v>104.3</v>
      </c>
      <c r="M822">
        <v>93.5</v>
      </c>
      <c r="N822">
        <v>109.9</v>
      </c>
      <c r="O822">
        <v>191.8</v>
      </c>
      <c r="P822">
        <v>209.6</v>
      </c>
      <c r="Q822">
        <v>260</v>
      </c>
      <c r="R822">
        <v>155.80000000000001</v>
      </c>
      <c r="S822">
        <v>168.5</v>
      </c>
      <c r="T822">
        <v>170.5</v>
      </c>
      <c r="U822">
        <v>167.7</v>
      </c>
      <c r="V822">
        <v>109</v>
      </c>
      <c r="W822">
        <v>110.2</v>
      </c>
      <c r="X822">
        <v>106</v>
      </c>
      <c r="Y822">
        <v>107.9</v>
      </c>
      <c r="Z822">
        <v>109.8</v>
      </c>
      <c r="AA822">
        <v>111</v>
      </c>
      <c r="AB822">
        <v>110.9</v>
      </c>
      <c r="AC822">
        <v>111.5</v>
      </c>
      <c r="AD822">
        <v>107.8</v>
      </c>
      <c r="AE822">
        <v>111</v>
      </c>
      <c r="AF822">
        <v>112.5</v>
      </c>
      <c r="AG822">
        <v>109</v>
      </c>
      <c r="AH822">
        <v>111.9</v>
      </c>
      <c r="AI822">
        <v>115.9</v>
      </c>
      <c r="AJ822">
        <v>115.7</v>
      </c>
      <c r="AK822">
        <v>115.7</v>
      </c>
      <c r="AL822">
        <v>115.7</v>
      </c>
      <c r="AM822">
        <v>115.7</v>
      </c>
      <c r="AN822">
        <v>115.9</v>
      </c>
      <c r="AO822">
        <v>115</v>
      </c>
      <c r="AP822">
        <v>115.2</v>
      </c>
      <c r="AQ822">
        <v>113.9</v>
      </c>
      <c r="AR822">
        <v>115.1</v>
      </c>
      <c r="AS822">
        <v>118.9</v>
      </c>
      <c r="AT822">
        <v>108.5</v>
      </c>
      <c r="AU822">
        <v>108.9</v>
      </c>
      <c r="AV822">
        <v>109.1</v>
      </c>
      <c r="AW822">
        <v>107.9</v>
      </c>
      <c r="AX822">
        <v>105.6</v>
      </c>
      <c r="AY822">
        <v>105.9</v>
      </c>
      <c r="AZ822">
        <v>97.1</v>
      </c>
      <c r="BA822">
        <v>105.1</v>
      </c>
      <c r="BB822">
        <v>112.2</v>
      </c>
      <c r="BC822">
        <v>112</v>
      </c>
      <c r="BD822">
        <v>112.6</v>
      </c>
      <c r="BE822">
        <v>108.6</v>
      </c>
      <c r="BF822">
        <v>108.5</v>
      </c>
      <c r="BG822">
        <v>108.8</v>
      </c>
      <c r="BH822">
        <v>108.7</v>
      </c>
      <c r="BI822">
        <v>108.1</v>
      </c>
      <c r="BJ822">
        <v>108</v>
      </c>
      <c r="BK822">
        <v>109</v>
      </c>
      <c r="BL822">
        <v>108.6</v>
      </c>
      <c r="BM822">
        <v>108.3</v>
      </c>
      <c r="BN822">
        <v>110.5</v>
      </c>
      <c r="BO822">
        <v>105.9</v>
      </c>
      <c r="BP822">
        <v>108.4</v>
      </c>
      <c r="BQ822">
        <v>109.6</v>
      </c>
      <c r="BR822">
        <v>108.3</v>
      </c>
      <c r="BS822">
        <v>102.1</v>
      </c>
      <c r="BT822">
        <v>102.7</v>
      </c>
      <c r="BU822">
        <v>99.5</v>
      </c>
      <c r="BV822">
        <v>101.6</v>
      </c>
      <c r="BW822">
        <v>109.4</v>
      </c>
      <c r="BX822">
        <v>108.6</v>
      </c>
      <c r="BY822">
        <v>109.5</v>
      </c>
      <c r="BZ822">
        <v>107.7</v>
      </c>
      <c r="CA822">
        <v>109</v>
      </c>
      <c r="CB822">
        <v>109.9</v>
      </c>
      <c r="CC822">
        <v>195.1</v>
      </c>
      <c r="CD822">
        <v>195.8</v>
      </c>
      <c r="CE822">
        <v>190.9</v>
      </c>
      <c r="CF822">
        <v>109</v>
      </c>
      <c r="CG822">
        <v>107.1</v>
      </c>
      <c r="CH822">
        <v>109.2</v>
      </c>
      <c r="CI822">
        <v>108.6</v>
      </c>
      <c r="CJ822">
        <v>108.4</v>
      </c>
      <c r="CK822">
        <v>107.3</v>
      </c>
      <c r="CL822">
        <v>109.1</v>
      </c>
      <c r="CM822">
        <v>106.2</v>
      </c>
      <c r="CN822">
        <v>181</v>
      </c>
      <c r="CO822">
        <v>109.7</v>
      </c>
      <c r="CP822">
        <v>106</v>
      </c>
      <c r="CQ822">
        <v>178.4</v>
      </c>
      <c r="CR822">
        <v>107.1</v>
      </c>
      <c r="CS822">
        <v>102.1</v>
      </c>
      <c r="CT822">
        <v>109.8</v>
      </c>
      <c r="CU822">
        <v>206.2</v>
      </c>
      <c r="CV822">
        <v>209.4</v>
      </c>
      <c r="CW822">
        <v>203.6</v>
      </c>
      <c r="CX822">
        <v>224.7</v>
      </c>
      <c r="CY822">
        <v>108.9</v>
      </c>
      <c r="CZ822">
        <v>109</v>
      </c>
      <c r="DA822">
        <v>108.9</v>
      </c>
      <c r="DB822">
        <v>101.5</v>
      </c>
      <c r="DC822">
        <v>101.3</v>
      </c>
      <c r="DD822">
        <v>101.4</v>
      </c>
      <c r="DE822">
        <v>99.9</v>
      </c>
      <c r="DF822">
        <v>189.6</v>
      </c>
      <c r="DG822">
        <v>178.1</v>
      </c>
      <c r="DH822">
        <v>107.6</v>
      </c>
      <c r="DI822">
        <v>202.4</v>
      </c>
      <c r="DJ822">
        <v>210</v>
      </c>
      <c r="DK822">
        <v>186.8</v>
      </c>
      <c r="DL822">
        <v>150.19999999999999</v>
      </c>
      <c r="DM822">
        <v>110</v>
      </c>
      <c r="DN822">
        <v>106.4</v>
      </c>
      <c r="DO822">
        <v>228.7</v>
      </c>
      <c r="DP822">
        <v>114</v>
      </c>
      <c r="DQ822">
        <v>112.3</v>
      </c>
      <c r="DR822">
        <v>174.3</v>
      </c>
      <c r="DS822">
        <v>179.3</v>
      </c>
      <c r="DT822">
        <v>173</v>
      </c>
      <c r="DU822">
        <v>219.6</v>
      </c>
      <c r="DV822">
        <v>191</v>
      </c>
      <c r="DW822">
        <v>186.7</v>
      </c>
      <c r="DX822">
        <v>190.1</v>
      </c>
      <c r="DY822">
        <v>181.5</v>
      </c>
      <c r="DZ822">
        <v>192.6</v>
      </c>
      <c r="EA822">
        <v>199.4</v>
      </c>
      <c r="EB822">
        <v>185.5</v>
      </c>
      <c r="EC822">
        <v>198.3</v>
      </c>
      <c r="ED822">
        <v>239.1</v>
      </c>
      <c r="EE822">
        <v>221.9</v>
      </c>
      <c r="EF822">
        <v>231.9</v>
      </c>
      <c r="EG822">
        <v>128.6</v>
      </c>
      <c r="EH822">
        <v>169.1</v>
      </c>
      <c r="EI822">
        <v>129.80000000000001</v>
      </c>
      <c r="EJ822">
        <v>110.3</v>
      </c>
      <c r="EK822">
        <v>113.8</v>
      </c>
      <c r="EL822">
        <v>102.7</v>
      </c>
      <c r="EM822">
        <v>102.4</v>
      </c>
      <c r="EN822">
        <v>119.1</v>
      </c>
      <c r="EO822">
        <v>115.7</v>
      </c>
      <c r="EP822">
        <v>115.7</v>
      </c>
      <c r="EQ822">
        <v>115.7</v>
      </c>
      <c r="ER822">
        <v>119.4</v>
      </c>
      <c r="ES822">
        <v>100.3</v>
      </c>
      <c r="ET822">
        <v>106.4</v>
      </c>
      <c r="EU822">
        <v>107.8</v>
      </c>
      <c r="EV822">
        <v>103.1</v>
      </c>
      <c r="EW822">
        <v>108</v>
      </c>
      <c r="EX822">
        <v>110</v>
      </c>
      <c r="EY822">
        <v>189.2</v>
      </c>
      <c r="EZ822">
        <v>196.4</v>
      </c>
      <c r="FA822">
        <v>175.1</v>
      </c>
      <c r="FB822">
        <v>190.9</v>
      </c>
      <c r="FC822">
        <v>190.1</v>
      </c>
      <c r="FD822">
        <v>113.6</v>
      </c>
      <c r="FE822">
        <v>106.1</v>
      </c>
      <c r="FF822">
        <v>200.5</v>
      </c>
      <c r="FG822">
        <v>157</v>
      </c>
      <c r="FH822">
        <v>216.4</v>
      </c>
      <c r="FI822">
        <v>224.8</v>
      </c>
      <c r="FJ822">
        <v>303.3</v>
      </c>
      <c r="FK822">
        <v>185.8</v>
      </c>
      <c r="FL822">
        <v>121.1</v>
      </c>
      <c r="FM822">
        <v>325.60000000000002</v>
      </c>
      <c r="FN822">
        <v>215.5</v>
      </c>
      <c r="FO822">
        <v>111.1</v>
      </c>
      <c r="FP822">
        <v>112.9</v>
      </c>
      <c r="FS822">
        <v>86.3</v>
      </c>
      <c r="FT822">
        <v>113.8</v>
      </c>
      <c r="FU822">
        <v>119.4</v>
      </c>
      <c r="FV822">
        <v>118</v>
      </c>
      <c r="FW822">
        <v>104.8</v>
      </c>
      <c r="FX822">
        <v>127.7</v>
      </c>
      <c r="FY822">
        <v>117.4</v>
      </c>
      <c r="FZ822">
        <v>110.7</v>
      </c>
      <c r="GA822">
        <v>93.1</v>
      </c>
      <c r="GB822">
        <v>79.3</v>
      </c>
      <c r="GC822">
        <v>102.2</v>
      </c>
      <c r="GD822">
        <v>99.3</v>
      </c>
      <c r="GE822">
        <v>107.4</v>
      </c>
      <c r="GF822">
        <v>99.9</v>
      </c>
      <c r="GG822">
        <v>116.1</v>
      </c>
      <c r="GH822">
        <v>106.1</v>
      </c>
      <c r="GI822">
        <v>104.1</v>
      </c>
      <c r="GJ822">
        <v>102.5</v>
      </c>
      <c r="GK822">
        <v>100.4</v>
      </c>
      <c r="GL822">
        <v>113</v>
      </c>
      <c r="GM822">
        <v>88.6</v>
      </c>
      <c r="GN822">
        <v>117.7</v>
      </c>
      <c r="GO822">
        <v>140.1</v>
      </c>
      <c r="GP822">
        <v>112.1</v>
      </c>
      <c r="GQ822">
        <v>115.7</v>
      </c>
      <c r="GR822">
        <v>116.9</v>
      </c>
      <c r="GS822">
        <v>113.9</v>
      </c>
      <c r="GT822">
        <v>114.7</v>
      </c>
      <c r="GU822">
        <v>130.80000000000001</v>
      </c>
      <c r="GV822">
        <v>114.8</v>
      </c>
      <c r="GW822">
        <v>112.7</v>
      </c>
    </row>
    <row r="823" spans="1:205" x14ac:dyDescent="0.25">
      <c r="A823" s="1">
        <v>42156</v>
      </c>
      <c r="B823">
        <v>110.3</v>
      </c>
      <c r="C823">
        <v>110.4</v>
      </c>
      <c r="D823">
        <v>118.6</v>
      </c>
      <c r="E823">
        <v>210.5</v>
      </c>
      <c r="F823">
        <v>215.4</v>
      </c>
      <c r="G823">
        <v>210.2</v>
      </c>
      <c r="H823">
        <v>122.1</v>
      </c>
      <c r="I823">
        <v>115.1</v>
      </c>
      <c r="J823">
        <v>104</v>
      </c>
      <c r="K823">
        <v>165.1</v>
      </c>
      <c r="L823">
        <v>104.1</v>
      </c>
      <c r="M823">
        <v>93.5</v>
      </c>
      <c r="N823">
        <v>110.2</v>
      </c>
      <c r="O823">
        <v>192.7</v>
      </c>
      <c r="P823">
        <v>211.3</v>
      </c>
      <c r="Q823">
        <v>263.5</v>
      </c>
      <c r="R823">
        <v>155.80000000000001</v>
      </c>
      <c r="S823">
        <v>168.5</v>
      </c>
      <c r="T823">
        <v>170.5</v>
      </c>
      <c r="U823">
        <v>167.7</v>
      </c>
      <c r="V823">
        <v>109.1</v>
      </c>
      <c r="W823">
        <v>110.3</v>
      </c>
      <c r="X823">
        <v>106.1</v>
      </c>
      <c r="Y823">
        <v>108.1</v>
      </c>
      <c r="Z823">
        <v>110</v>
      </c>
      <c r="AA823">
        <v>111.3</v>
      </c>
      <c r="AB823">
        <v>111.3</v>
      </c>
      <c r="AC823">
        <v>111.9</v>
      </c>
      <c r="AD823">
        <v>108.2</v>
      </c>
      <c r="AE823">
        <v>111.1</v>
      </c>
      <c r="AF823">
        <v>112.2</v>
      </c>
      <c r="AG823">
        <v>109.5</v>
      </c>
      <c r="AH823">
        <v>111.5</v>
      </c>
      <c r="AI823">
        <v>115.9</v>
      </c>
      <c r="AJ823">
        <v>114.9</v>
      </c>
      <c r="AK823">
        <v>114.9</v>
      </c>
      <c r="AL823">
        <v>114.9</v>
      </c>
      <c r="AM823">
        <v>114.9</v>
      </c>
      <c r="AN823">
        <v>116</v>
      </c>
      <c r="AO823">
        <v>115.1</v>
      </c>
      <c r="AP823">
        <v>115.4</v>
      </c>
      <c r="AQ823">
        <v>113.9</v>
      </c>
      <c r="AR823">
        <v>115.4</v>
      </c>
      <c r="AS823">
        <v>119</v>
      </c>
      <c r="AT823">
        <v>108.7</v>
      </c>
      <c r="AU823">
        <v>109.1</v>
      </c>
      <c r="AV823">
        <v>109.3</v>
      </c>
      <c r="AW823">
        <v>107.9</v>
      </c>
      <c r="AX823">
        <v>105.6</v>
      </c>
      <c r="AY823">
        <v>105.9</v>
      </c>
      <c r="AZ823">
        <v>97.1</v>
      </c>
      <c r="BA823">
        <v>105.3</v>
      </c>
      <c r="BB823">
        <v>112.2</v>
      </c>
      <c r="BC823">
        <v>112</v>
      </c>
      <c r="BD823">
        <v>112.6</v>
      </c>
      <c r="BE823">
        <v>108.9</v>
      </c>
      <c r="BF823">
        <v>108.8</v>
      </c>
      <c r="BG823">
        <v>109.1</v>
      </c>
      <c r="BH823">
        <v>109</v>
      </c>
      <c r="BI823">
        <v>108.4</v>
      </c>
      <c r="BJ823">
        <v>108.3</v>
      </c>
      <c r="BK823">
        <v>109.3</v>
      </c>
      <c r="BL823">
        <v>108.9</v>
      </c>
      <c r="BM823">
        <v>108.6</v>
      </c>
      <c r="BN823">
        <v>110.9</v>
      </c>
      <c r="BO823">
        <v>106.3</v>
      </c>
      <c r="BP823">
        <v>108.6</v>
      </c>
      <c r="BQ823">
        <v>109.9</v>
      </c>
      <c r="BR823">
        <v>108.7</v>
      </c>
      <c r="BS823">
        <v>102.3</v>
      </c>
      <c r="BT823">
        <v>102.7</v>
      </c>
      <c r="BU823">
        <v>99.7</v>
      </c>
      <c r="BV823">
        <v>101.7</v>
      </c>
      <c r="BW823">
        <v>109.7</v>
      </c>
      <c r="BX823">
        <v>108.9</v>
      </c>
      <c r="BY823">
        <v>109.8</v>
      </c>
      <c r="BZ823">
        <v>108</v>
      </c>
      <c r="CA823">
        <v>109.3</v>
      </c>
      <c r="CB823">
        <v>110.2</v>
      </c>
      <c r="CC823">
        <v>196.2</v>
      </c>
      <c r="CD823">
        <v>196.6</v>
      </c>
      <c r="CE823">
        <v>192</v>
      </c>
      <c r="CF823">
        <v>109.3</v>
      </c>
      <c r="CG823">
        <v>107.3</v>
      </c>
      <c r="CH823">
        <v>109.5</v>
      </c>
      <c r="CI823">
        <v>108.8</v>
      </c>
      <c r="CJ823">
        <v>108.6</v>
      </c>
      <c r="CK823">
        <v>107.4</v>
      </c>
      <c r="CL823">
        <v>109.5</v>
      </c>
      <c r="CM823">
        <v>106.3</v>
      </c>
      <c r="CN823">
        <v>181.3</v>
      </c>
      <c r="CO823">
        <v>109.6</v>
      </c>
      <c r="CP823">
        <v>106.1</v>
      </c>
      <c r="CQ823">
        <v>178.4</v>
      </c>
      <c r="CR823">
        <v>107.1</v>
      </c>
      <c r="CS823">
        <v>102.2</v>
      </c>
      <c r="CT823">
        <v>110.2</v>
      </c>
      <c r="CU823">
        <v>207.6</v>
      </c>
      <c r="CV823">
        <v>210.7</v>
      </c>
      <c r="CW823">
        <v>205.4</v>
      </c>
      <c r="CX823">
        <v>227.3</v>
      </c>
      <c r="CY823">
        <v>109.1</v>
      </c>
      <c r="CZ823">
        <v>109.4</v>
      </c>
      <c r="DA823">
        <v>109.3</v>
      </c>
      <c r="DB823">
        <v>101.8</v>
      </c>
      <c r="DC823">
        <v>101.6</v>
      </c>
      <c r="DD823">
        <v>101.7</v>
      </c>
      <c r="DE823">
        <v>100.4</v>
      </c>
      <c r="DF823">
        <v>190.3</v>
      </c>
      <c r="DG823">
        <v>178.6</v>
      </c>
      <c r="DH823">
        <v>108</v>
      </c>
      <c r="DI823">
        <v>207.7</v>
      </c>
      <c r="DJ823">
        <v>211.1</v>
      </c>
      <c r="DK823">
        <v>185.7</v>
      </c>
      <c r="DL823">
        <v>150.30000000000001</v>
      </c>
      <c r="DM823">
        <v>110.2</v>
      </c>
      <c r="DN823">
        <v>106.4</v>
      </c>
      <c r="DO823">
        <v>228.8</v>
      </c>
      <c r="DP823">
        <v>114</v>
      </c>
      <c r="DQ823">
        <v>112.3</v>
      </c>
      <c r="DR823">
        <v>176.3</v>
      </c>
      <c r="DS823">
        <v>184.3</v>
      </c>
      <c r="DT823">
        <v>174</v>
      </c>
      <c r="DU823">
        <v>219.7</v>
      </c>
      <c r="DV823">
        <v>191.2</v>
      </c>
      <c r="DW823">
        <v>186.3</v>
      </c>
      <c r="DX823">
        <v>190.4</v>
      </c>
      <c r="DY823">
        <v>181</v>
      </c>
      <c r="DZ823">
        <v>192.9</v>
      </c>
      <c r="EA823">
        <v>200.5</v>
      </c>
      <c r="EB823">
        <v>185.5</v>
      </c>
      <c r="EC823">
        <v>200.2</v>
      </c>
      <c r="ED823">
        <v>238.9</v>
      </c>
      <c r="EE823">
        <v>221.7</v>
      </c>
      <c r="EF823">
        <v>232.3</v>
      </c>
      <c r="EG823">
        <v>133.69999999999999</v>
      </c>
      <c r="EH823">
        <v>171.9</v>
      </c>
      <c r="EI823">
        <v>135.1</v>
      </c>
      <c r="EJ823">
        <v>110.3</v>
      </c>
      <c r="EK823">
        <v>113.2</v>
      </c>
      <c r="EL823">
        <v>101.7</v>
      </c>
      <c r="EM823">
        <v>102.3</v>
      </c>
      <c r="EN823">
        <v>119.5</v>
      </c>
      <c r="EO823">
        <v>114.9</v>
      </c>
      <c r="EP823">
        <v>114.9</v>
      </c>
      <c r="EQ823">
        <v>114.9</v>
      </c>
      <c r="ER823">
        <v>119.9</v>
      </c>
      <c r="ES823">
        <v>100.2</v>
      </c>
      <c r="ET823">
        <v>107</v>
      </c>
      <c r="EU823">
        <v>107.9</v>
      </c>
      <c r="EV823">
        <v>103</v>
      </c>
      <c r="EW823">
        <v>108</v>
      </c>
      <c r="EX823">
        <v>110.3</v>
      </c>
      <c r="EY823">
        <v>189.7</v>
      </c>
      <c r="EZ823">
        <v>199.1</v>
      </c>
      <c r="FA823">
        <v>177.1</v>
      </c>
      <c r="FB823">
        <v>191.3</v>
      </c>
      <c r="FC823">
        <v>190.2</v>
      </c>
      <c r="FD823">
        <v>113.5</v>
      </c>
      <c r="FE823">
        <v>106.3</v>
      </c>
      <c r="FF823">
        <v>202.4</v>
      </c>
      <c r="FG823">
        <v>159.4</v>
      </c>
      <c r="FH823">
        <v>216.6</v>
      </c>
      <c r="FI823">
        <v>224.4</v>
      </c>
      <c r="FJ823">
        <v>304.3</v>
      </c>
      <c r="FK823">
        <v>187.5</v>
      </c>
      <c r="FL823">
        <v>121.1</v>
      </c>
      <c r="FM823">
        <v>333.8</v>
      </c>
      <c r="FN823">
        <v>221.9</v>
      </c>
      <c r="FO823">
        <v>111.2</v>
      </c>
      <c r="FP823">
        <v>110.8</v>
      </c>
      <c r="FS823">
        <v>87.9</v>
      </c>
      <c r="FT823">
        <v>112.3</v>
      </c>
      <c r="FU823">
        <v>119.3</v>
      </c>
      <c r="FV823">
        <v>118.9</v>
      </c>
      <c r="FW823">
        <v>104.1</v>
      </c>
      <c r="FX823">
        <v>127.2</v>
      </c>
      <c r="FY823">
        <v>117.8</v>
      </c>
      <c r="FZ823">
        <v>109.6</v>
      </c>
      <c r="GA823">
        <v>93.1</v>
      </c>
      <c r="GB823">
        <v>76.3</v>
      </c>
      <c r="GC823">
        <v>101.6</v>
      </c>
      <c r="GD823">
        <v>97.6</v>
      </c>
      <c r="GE823">
        <v>107.8</v>
      </c>
      <c r="GF823">
        <v>101.4</v>
      </c>
      <c r="GG823">
        <v>116.3</v>
      </c>
      <c r="GH823">
        <v>109.3</v>
      </c>
      <c r="GI823">
        <v>104.3</v>
      </c>
      <c r="GJ823">
        <v>101.5</v>
      </c>
      <c r="GK823">
        <v>99.6</v>
      </c>
      <c r="GL823">
        <v>112.6</v>
      </c>
      <c r="GM823">
        <v>91.2</v>
      </c>
      <c r="GN823">
        <v>125.3</v>
      </c>
      <c r="GO823">
        <v>143.1</v>
      </c>
      <c r="GP823">
        <v>107.7</v>
      </c>
      <c r="GQ823">
        <v>116.5</v>
      </c>
      <c r="GR823">
        <v>116.4</v>
      </c>
      <c r="GS823">
        <v>114</v>
      </c>
      <c r="GT823">
        <v>115.1</v>
      </c>
      <c r="GU823">
        <v>131.9</v>
      </c>
      <c r="GV823">
        <v>114.8</v>
      </c>
      <c r="GW823">
        <v>115.4</v>
      </c>
    </row>
    <row r="824" spans="1:205" x14ac:dyDescent="0.25">
      <c r="A824" s="1">
        <v>42186</v>
      </c>
      <c r="B824">
        <v>110.5</v>
      </c>
      <c r="C824">
        <v>110.3</v>
      </c>
      <c r="D824">
        <v>118.3</v>
      </c>
      <c r="E824">
        <v>208.9</v>
      </c>
      <c r="F824">
        <v>206.8</v>
      </c>
      <c r="G824">
        <v>209.3</v>
      </c>
      <c r="H824">
        <v>121.4</v>
      </c>
      <c r="I824">
        <v>118.3</v>
      </c>
      <c r="J824">
        <v>103.4</v>
      </c>
      <c r="K824">
        <v>164.7</v>
      </c>
      <c r="L824">
        <v>102.7</v>
      </c>
      <c r="M824">
        <v>90.1</v>
      </c>
      <c r="N824">
        <v>110.3</v>
      </c>
      <c r="O824">
        <v>193</v>
      </c>
      <c r="P824">
        <v>211.6</v>
      </c>
      <c r="Q824">
        <v>263.60000000000002</v>
      </c>
      <c r="R824">
        <v>156.30000000000001</v>
      </c>
      <c r="S824">
        <v>168.8</v>
      </c>
      <c r="T824">
        <v>170.7</v>
      </c>
      <c r="U824">
        <v>168.1</v>
      </c>
      <c r="V824">
        <v>109.1</v>
      </c>
      <c r="W824">
        <v>110.3</v>
      </c>
      <c r="X824">
        <v>106.1</v>
      </c>
      <c r="Y824">
        <v>108</v>
      </c>
      <c r="Z824">
        <v>110.3</v>
      </c>
      <c r="AA824">
        <v>112.2</v>
      </c>
      <c r="AB824">
        <v>112.2</v>
      </c>
      <c r="AC824">
        <v>113</v>
      </c>
      <c r="AD824">
        <v>108</v>
      </c>
      <c r="AE824">
        <v>111.5</v>
      </c>
      <c r="AF824">
        <v>113.5</v>
      </c>
      <c r="AG824">
        <v>108.8</v>
      </c>
      <c r="AH824">
        <v>112.1</v>
      </c>
      <c r="AI824">
        <v>115.8</v>
      </c>
      <c r="AJ824">
        <v>114.9</v>
      </c>
      <c r="AK824">
        <v>114.9</v>
      </c>
      <c r="AL824">
        <v>114.9</v>
      </c>
      <c r="AM824">
        <v>114.9</v>
      </c>
      <c r="AN824">
        <v>116</v>
      </c>
      <c r="AO824">
        <v>115</v>
      </c>
      <c r="AP824">
        <v>115.3</v>
      </c>
      <c r="AQ824">
        <v>113.7</v>
      </c>
      <c r="AR824">
        <v>115.4</v>
      </c>
      <c r="AS824">
        <v>119.1</v>
      </c>
      <c r="AT824">
        <v>108.8</v>
      </c>
      <c r="AU824">
        <v>109.2</v>
      </c>
      <c r="AV824">
        <v>109.3</v>
      </c>
      <c r="AW824">
        <v>108.2</v>
      </c>
      <c r="AX824">
        <v>105.7</v>
      </c>
      <c r="AY824">
        <v>105.9</v>
      </c>
      <c r="AZ824">
        <v>97.9</v>
      </c>
      <c r="BA824">
        <v>105.6</v>
      </c>
      <c r="BB824">
        <v>112.8</v>
      </c>
      <c r="BC824">
        <v>112.7</v>
      </c>
      <c r="BD824">
        <v>113.1</v>
      </c>
      <c r="BE824">
        <v>109.1</v>
      </c>
      <c r="BF824">
        <v>109</v>
      </c>
      <c r="BG824">
        <v>109.3</v>
      </c>
      <c r="BH824">
        <v>109.2</v>
      </c>
      <c r="BI824">
        <v>108.5</v>
      </c>
      <c r="BJ824">
        <v>108.4</v>
      </c>
      <c r="BK824">
        <v>109.5</v>
      </c>
      <c r="BL824">
        <v>108.9</v>
      </c>
      <c r="BM824">
        <v>108.6</v>
      </c>
      <c r="BN824">
        <v>110.9</v>
      </c>
      <c r="BO824">
        <v>106.3</v>
      </c>
      <c r="BP824">
        <v>108.7</v>
      </c>
      <c r="BQ824">
        <v>110.6</v>
      </c>
      <c r="BR824">
        <v>108.9</v>
      </c>
      <c r="BS824">
        <v>102.3</v>
      </c>
      <c r="BT824">
        <v>102.9</v>
      </c>
      <c r="BU824">
        <v>99.7</v>
      </c>
      <c r="BV824">
        <v>101.8</v>
      </c>
      <c r="BW824">
        <v>109.9</v>
      </c>
      <c r="BX824">
        <v>109.2</v>
      </c>
      <c r="BY824">
        <v>110.1</v>
      </c>
      <c r="BZ824">
        <v>108.3</v>
      </c>
      <c r="CA824">
        <v>109.6</v>
      </c>
      <c r="CB824">
        <v>110.4</v>
      </c>
      <c r="CC824">
        <v>196</v>
      </c>
      <c r="CD824">
        <v>196.5</v>
      </c>
      <c r="CE824">
        <v>192.1</v>
      </c>
      <c r="CF824">
        <v>109.6</v>
      </c>
      <c r="CG824">
        <v>107.3</v>
      </c>
      <c r="CH824">
        <v>110.3</v>
      </c>
      <c r="CI824">
        <v>108.8</v>
      </c>
      <c r="CJ824">
        <v>108.6</v>
      </c>
      <c r="CK824">
        <v>107.6</v>
      </c>
      <c r="CL824">
        <v>109.8</v>
      </c>
      <c r="CM824">
        <v>106.5</v>
      </c>
      <c r="CN824">
        <v>181.4</v>
      </c>
      <c r="CO824">
        <v>110</v>
      </c>
      <c r="CP824">
        <v>106</v>
      </c>
      <c r="CQ824">
        <v>177.7</v>
      </c>
      <c r="CR824">
        <v>107.2</v>
      </c>
      <c r="CS824">
        <v>102.3</v>
      </c>
      <c r="CT824">
        <v>110.4</v>
      </c>
      <c r="CU824">
        <v>207.3</v>
      </c>
      <c r="CV824">
        <v>210.3</v>
      </c>
      <c r="CW824">
        <v>205.4</v>
      </c>
      <c r="CX824">
        <v>227.1</v>
      </c>
      <c r="CY824">
        <v>109.5</v>
      </c>
      <c r="CZ824">
        <v>109.4</v>
      </c>
      <c r="DA824">
        <v>109.3</v>
      </c>
      <c r="DB824">
        <v>102.1</v>
      </c>
      <c r="DC824">
        <v>101.7</v>
      </c>
      <c r="DD824">
        <v>101.8</v>
      </c>
      <c r="DE824">
        <v>100.7</v>
      </c>
      <c r="DF824">
        <v>189.9</v>
      </c>
      <c r="DG824">
        <v>178.5</v>
      </c>
      <c r="DH824">
        <v>108</v>
      </c>
      <c r="DI824">
        <v>208.4</v>
      </c>
      <c r="DJ824">
        <v>211.7</v>
      </c>
      <c r="DK824">
        <v>184.4</v>
      </c>
      <c r="DL824">
        <v>150.19999999999999</v>
      </c>
      <c r="DM824">
        <v>110.1</v>
      </c>
      <c r="DN824">
        <v>106.3</v>
      </c>
      <c r="DO824">
        <v>228.6</v>
      </c>
      <c r="DP824">
        <v>114.1</v>
      </c>
      <c r="DQ824">
        <v>112.1</v>
      </c>
      <c r="DR824">
        <v>174.6</v>
      </c>
      <c r="DS824">
        <v>181</v>
      </c>
      <c r="DT824">
        <v>172.8</v>
      </c>
      <c r="DU824">
        <v>218.8</v>
      </c>
      <c r="DV824">
        <v>191.3</v>
      </c>
      <c r="DW824">
        <v>186.1</v>
      </c>
      <c r="DX824">
        <v>190.5</v>
      </c>
      <c r="DY824">
        <v>183.1</v>
      </c>
      <c r="DZ824">
        <v>192.9</v>
      </c>
      <c r="EA824">
        <v>194.4</v>
      </c>
      <c r="EB824">
        <v>183</v>
      </c>
      <c r="EC824">
        <v>191.6</v>
      </c>
      <c r="ED824">
        <v>225.2</v>
      </c>
      <c r="EE824">
        <v>208.2</v>
      </c>
      <c r="EF824">
        <v>233.4</v>
      </c>
      <c r="EG824">
        <v>133.4</v>
      </c>
      <c r="EH824">
        <v>170.7</v>
      </c>
      <c r="EI824">
        <v>134.9</v>
      </c>
      <c r="EJ824">
        <v>110.7</v>
      </c>
      <c r="EK824">
        <v>114.4</v>
      </c>
      <c r="EL824">
        <v>102.9</v>
      </c>
      <c r="EM824">
        <v>103.3</v>
      </c>
      <c r="EN824">
        <v>119.6</v>
      </c>
      <c r="EO824">
        <v>114.9</v>
      </c>
      <c r="EP824">
        <v>114.9</v>
      </c>
      <c r="EQ824">
        <v>114.9</v>
      </c>
      <c r="ER824">
        <v>120.1</v>
      </c>
      <c r="ES824">
        <v>100.1</v>
      </c>
      <c r="ET824">
        <v>107.2</v>
      </c>
      <c r="EU824">
        <v>108.1</v>
      </c>
      <c r="EV824">
        <v>102.9</v>
      </c>
      <c r="EW824">
        <v>108.2</v>
      </c>
      <c r="EX824">
        <v>110.4</v>
      </c>
      <c r="EY824">
        <v>189.2</v>
      </c>
      <c r="EZ824">
        <v>199.6</v>
      </c>
      <c r="FA824">
        <v>175.4</v>
      </c>
      <c r="FB824">
        <v>191.2</v>
      </c>
      <c r="FC824">
        <v>190.1</v>
      </c>
      <c r="FD824">
        <v>114.3</v>
      </c>
      <c r="FE824">
        <v>106.4</v>
      </c>
      <c r="FF824">
        <v>192.3</v>
      </c>
      <c r="FG824">
        <v>149.1</v>
      </c>
      <c r="FH824">
        <v>214.2</v>
      </c>
      <c r="FI824">
        <v>210.4</v>
      </c>
      <c r="FJ824">
        <v>302.5</v>
      </c>
      <c r="FK824">
        <v>187.4</v>
      </c>
      <c r="FL824">
        <v>120.5</v>
      </c>
      <c r="FM824">
        <v>332.2</v>
      </c>
      <c r="FN824">
        <v>225</v>
      </c>
      <c r="FO824">
        <v>112</v>
      </c>
      <c r="FP824">
        <v>111.4</v>
      </c>
      <c r="FS824">
        <v>90.3</v>
      </c>
      <c r="FT824">
        <v>115.4</v>
      </c>
      <c r="FU824">
        <v>120.6</v>
      </c>
      <c r="FV824">
        <v>118.3</v>
      </c>
      <c r="FW824">
        <v>105.8</v>
      </c>
      <c r="FX824">
        <v>127</v>
      </c>
      <c r="FY824">
        <v>120.7</v>
      </c>
      <c r="FZ824">
        <v>111.2</v>
      </c>
      <c r="GA824">
        <v>103.8</v>
      </c>
      <c r="GB824">
        <v>74</v>
      </c>
      <c r="GC824">
        <v>100.8</v>
      </c>
      <c r="GD824">
        <v>97.2</v>
      </c>
      <c r="GE824">
        <v>106.7</v>
      </c>
      <c r="GF824">
        <v>101.5</v>
      </c>
      <c r="GG824">
        <v>112.3</v>
      </c>
      <c r="GH824">
        <v>108.9</v>
      </c>
      <c r="GI824">
        <v>104.5</v>
      </c>
      <c r="GJ824">
        <v>101.5</v>
      </c>
      <c r="GK824">
        <v>99.2</v>
      </c>
      <c r="GL824">
        <v>113.6</v>
      </c>
      <c r="GM824">
        <v>85.1</v>
      </c>
      <c r="GN824">
        <v>132.5</v>
      </c>
      <c r="GO824">
        <v>143.1</v>
      </c>
      <c r="GP824">
        <v>105</v>
      </c>
      <c r="GQ824">
        <v>116.4</v>
      </c>
      <c r="GR824">
        <v>116.5</v>
      </c>
      <c r="GS824">
        <v>113.9</v>
      </c>
      <c r="GT824">
        <v>110.6</v>
      </c>
      <c r="GU824">
        <v>132.1</v>
      </c>
      <c r="GV824">
        <v>114.9</v>
      </c>
      <c r="GW824">
        <v>115.3</v>
      </c>
    </row>
    <row r="825" spans="1:205" x14ac:dyDescent="0.25">
      <c r="A825" s="1">
        <v>42217</v>
      </c>
      <c r="B825">
        <v>110.3</v>
      </c>
      <c r="C825">
        <v>109.7</v>
      </c>
      <c r="D825">
        <v>118.6</v>
      </c>
      <c r="E825">
        <v>210.2</v>
      </c>
      <c r="F825">
        <v>222.4</v>
      </c>
      <c r="G825">
        <v>209.2</v>
      </c>
      <c r="H825">
        <v>121.2</v>
      </c>
      <c r="I825">
        <v>116.8</v>
      </c>
      <c r="J825">
        <v>100.7</v>
      </c>
      <c r="K825">
        <v>161.1</v>
      </c>
      <c r="L825">
        <v>98.6</v>
      </c>
      <c r="M825">
        <v>84.2</v>
      </c>
      <c r="N825">
        <v>110.1</v>
      </c>
      <c r="O825">
        <v>193</v>
      </c>
      <c r="P825">
        <v>211.6</v>
      </c>
      <c r="Q825">
        <v>263.89999999999998</v>
      </c>
      <c r="R825">
        <v>156.1</v>
      </c>
      <c r="S825">
        <v>168.8</v>
      </c>
      <c r="T825">
        <v>170.5</v>
      </c>
      <c r="U825">
        <v>168</v>
      </c>
      <c r="V825">
        <v>109.1</v>
      </c>
      <c r="W825">
        <v>110.3</v>
      </c>
      <c r="X825">
        <v>106.2</v>
      </c>
      <c r="Y825">
        <v>107.3</v>
      </c>
      <c r="Z825">
        <v>110.3</v>
      </c>
      <c r="AA825">
        <v>111.8</v>
      </c>
      <c r="AB825">
        <v>112</v>
      </c>
      <c r="AC825">
        <v>113.3</v>
      </c>
      <c r="AD825">
        <v>106.2</v>
      </c>
      <c r="AE825">
        <v>109.6</v>
      </c>
      <c r="AF825">
        <v>111.7</v>
      </c>
      <c r="AG825">
        <v>106.9</v>
      </c>
      <c r="AH825">
        <v>110.3</v>
      </c>
      <c r="AI825">
        <v>115</v>
      </c>
      <c r="AJ825">
        <v>113.4</v>
      </c>
      <c r="AK825">
        <v>113.4</v>
      </c>
      <c r="AL825">
        <v>113.4</v>
      </c>
      <c r="AM825">
        <v>113.4</v>
      </c>
      <c r="AN825">
        <v>115.4</v>
      </c>
      <c r="AO825">
        <v>114.4</v>
      </c>
      <c r="AP825">
        <v>114.7</v>
      </c>
      <c r="AQ825">
        <v>113.1</v>
      </c>
      <c r="AR825">
        <v>114.9</v>
      </c>
      <c r="AS825">
        <v>118.6</v>
      </c>
      <c r="AT825">
        <v>109.1</v>
      </c>
      <c r="AU825">
        <v>109.4</v>
      </c>
      <c r="AV825">
        <v>109.5</v>
      </c>
      <c r="AW825">
        <v>108.5</v>
      </c>
      <c r="AX825">
        <v>106.1</v>
      </c>
      <c r="AY825">
        <v>106.4</v>
      </c>
      <c r="AZ825">
        <v>98.1</v>
      </c>
      <c r="BA825">
        <v>106.4</v>
      </c>
      <c r="BB825">
        <v>112.9</v>
      </c>
      <c r="BC825">
        <v>112.7</v>
      </c>
      <c r="BD825">
        <v>113.1</v>
      </c>
      <c r="BE825">
        <v>109</v>
      </c>
      <c r="BF825">
        <v>108.8</v>
      </c>
      <c r="BG825">
        <v>109.2</v>
      </c>
      <c r="BH825">
        <v>109.2</v>
      </c>
      <c r="BI825">
        <v>108.3</v>
      </c>
      <c r="BJ825">
        <v>108.2</v>
      </c>
      <c r="BK825">
        <v>109.5</v>
      </c>
      <c r="BL825">
        <v>108.7</v>
      </c>
      <c r="BM825">
        <v>108.5</v>
      </c>
      <c r="BN825">
        <v>110.8</v>
      </c>
      <c r="BO825">
        <v>105.5</v>
      </c>
      <c r="BP825">
        <v>108.8</v>
      </c>
      <c r="BQ825">
        <v>110.2</v>
      </c>
      <c r="BR825">
        <v>108.4</v>
      </c>
      <c r="BS825">
        <v>102.4</v>
      </c>
      <c r="BT825">
        <v>102.9</v>
      </c>
      <c r="BU825">
        <v>99</v>
      </c>
      <c r="BV825">
        <v>101.5</v>
      </c>
      <c r="BW825">
        <v>109.9</v>
      </c>
      <c r="BX825">
        <v>109.2</v>
      </c>
      <c r="BY825">
        <v>110.1</v>
      </c>
      <c r="BZ825">
        <v>108.1</v>
      </c>
      <c r="CA825">
        <v>109.4</v>
      </c>
      <c r="CB825">
        <v>110.5</v>
      </c>
      <c r="CC825">
        <v>195.3</v>
      </c>
      <c r="CD825">
        <v>196.8</v>
      </c>
      <c r="CE825">
        <v>191</v>
      </c>
      <c r="CF825">
        <v>109.6</v>
      </c>
      <c r="CG825">
        <v>106.5</v>
      </c>
      <c r="CH825">
        <v>110.1</v>
      </c>
      <c r="CI825">
        <v>109</v>
      </c>
      <c r="CJ825">
        <v>108.8</v>
      </c>
      <c r="CK825">
        <v>107.2</v>
      </c>
      <c r="CL825">
        <v>109.5</v>
      </c>
      <c r="CM825">
        <v>105.7</v>
      </c>
      <c r="CN825">
        <v>179.8</v>
      </c>
      <c r="CO825">
        <v>109.4</v>
      </c>
      <c r="CP825">
        <v>105.5</v>
      </c>
      <c r="CQ825">
        <v>176</v>
      </c>
      <c r="CR825">
        <v>107.1</v>
      </c>
      <c r="CS825">
        <v>102.1</v>
      </c>
      <c r="CT825">
        <v>110.4</v>
      </c>
      <c r="CU825">
        <v>206.3</v>
      </c>
      <c r="CV825">
        <v>210.8</v>
      </c>
      <c r="CW825">
        <v>203.7</v>
      </c>
      <c r="CX825">
        <v>224.6</v>
      </c>
      <c r="CY825">
        <v>109.6</v>
      </c>
      <c r="CZ825">
        <v>109.3</v>
      </c>
      <c r="DA825">
        <v>109.2</v>
      </c>
      <c r="DB825">
        <v>102.2</v>
      </c>
      <c r="DC825">
        <v>101.7</v>
      </c>
      <c r="DD825">
        <v>101.9</v>
      </c>
      <c r="DE825">
        <v>100.6</v>
      </c>
      <c r="DF825">
        <v>188.6</v>
      </c>
      <c r="DG825">
        <v>177.3</v>
      </c>
      <c r="DH825">
        <v>106.8</v>
      </c>
      <c r="DI825">
        <v>208.1</v>
      </c>
      <c r="DJ825">
        <v>208.7</v>
      </c>
      <c r="DK825">
        <v>182.8</v>
      </c>
      <c r="DL825">
        <v>150.1</v>
      </c>
      <c r="DM825">
        <v>110.1</v>
      </c>
      <c r="DN825">
        <v>106.2</v>
      </c>
      <c r="DO825">
        <v>228</v>
      </c>
      <c r="DP825">
        <v>113.9</v>
      </c>
      <c r="DQ825">
        <v>111.7</v>
      </c>
      <c r="DR825">
        <v>171.2</v>
      </c>
      <c r="DS825">
        <v>179.7</v>
      </c>
      <c r="DT825">
        <v>168.7</v>
      </c>
      <c r="DU825">
        <v>218.4</v>
      </c>
      <c r="DV825">
        <v>191.3</v>
      </c>
      <c r="DW825">
        <v>186.3</v>
      </c>
      <c r="DX825">
        <v>190.6</v>
      </c>
      <c r="DY825">
        <v>185.5</v>
      </c>
      <c r="DZ825">
        <v>192.7</v>
      </c>
      <c r="EA825">
        <v>188.3</v>
      </c>
      <c r="EB825">
        <v>186.3</v>
      </c>
      <c r="EC825">
        <v>178.2</v>
      </c>
      <c r="ED825">
        <v>202.5</v>
      </c>
      <c r="EE825">
        <v>185.9</v>
      </c>
      <c r="EF825">
        <v>234.4</v>
      </c>
      <c r="EG825">
        <v>135</v>
      </c>
      <c r="EH825">
        <v>171.2</v>
      </c>
      <c r="EI825">
        <v>136.5</v>
      </c>
      <c r="EJ825">
        <v>110.8</v>
      </c>
      <c r="EK825">
        <v>113.5</v>
      </c>
      <c r="EL825">
        <v>102.2</v>
      </c>
      <c r="EM825">
        <v>102.3</v>
      </c>
      <c r="EN825">
        <v>119.3</v>
      </c>
      <c r="EO825">
        <v>113.4</v>
      </c>
      <c r="EP825">
        <v>113.4</v>
      </c>
      <c r="EQ825">
        <v>113.4</v>
      </c>
      <c r="ER825">
        <v>119.9</v>
      </c>
      <c r="ES825">
        <v>99.6</v>
      </c>
      <c r="ET825">
        <v>107.1</v>
      </c>
      <c r="EU825">
        <v>108.5</v>
      </c>
      <c r="EV825">
        <v>103.1</v>
      </c>
      <c r="EW825">
        <v>108.7</v>
      </c>
      <c r="EX825">
        <v>110.4</v>
      </c>
      <c r="EY825">
        <v>187.8</v>
      </c>
      <c r="EZ825">
        <v>199.8</v>
      </c>
      <c r="FA825">
        <v>172</v>
      </c>
      <c r="FB825">
        <v>190.4</v>
      </c>
      <c r="FC825">
        <v>189.2</v>
      </c>
      <c r="FD825">
        <v>113.6</v>
      </c>
      <c r="FE825">
        <v>105.7</v>
      </c>
      <c r="FF825">
        <v>179</v>
      </c>
      <c r="FG825">
        <v>136.6</v>
      </c>
      <c r="FH825">
        <v>213.6</v>
      </c>
      <c r="FI825">
        <v>188</v>
      </c>
      <c r="FJ825">
        <v>289.39999999999998</v>
      </c>
      <c r="FK825">
        <v>188.6</v>
      </c>
      <c r="FL825">
        <v>120</v>
      </c>
      <c r="FM825">
        <v>322.39999999999998</v>
      </c>
      <c r="FN825">
        <v>222.7</v>
      </c>
      <c r="FO825">
        <v>111.6</v>
      </c>
      <c r="FP825">
        <v>111.5</v>
      </c>
      <c r="FS825">
        <v>91.1</v>
      </c>
      <c r="FT825">
        <v>109</v>
      </c>
      <c r="FU825">
        <v>120.7</v>
      </c>
      <c r="FV825">
        <v>118.3</v>
      </c>
      <c r="FW825">
        <v>105.7</v>
      </c>
      <c r="FX825">
        <v>126.4</v>
      </c>
      <c r="FY825">
        <v>120.5</v>
      </c>
      <c r="FZ825">
        <v>114.7</v>
      </c>
      <c r="GA825">
        <v>98.9</v>
      </c>
      <c r="GB825">
        <v>68.7</v>
      </c>
      <c r="GC825">
        <v>100.8</v>
      </c>
      <c r="GD825">
        <v>96.6</v>
      </c>
      <c r="GE825">
        <v>107.2</v>
      </c>
      <c r="GF825">
        <v>101.3</v>
      </c>
      <c r="GG825">
        <v>114.4</v>
      </c>
      <c r="GH825">
        <v>109</v>
      </c>
      <c r="GI825">
        <v>103.9</v>
      </c>
      <c r="GJ825">
        <v>101.4</v>
      </c>
      <c r="GK825">
        <v>99.9</v>
      </c>
      <c r="GL825">
        <v>112.6</v>
      </c>
      <c r="GM825">
        <v>79.900000000000006</v>
      </c>
      <c r="GN825">
        <v>150.30000000000001</v>
      </c>
      <c r="GO825">
        <v>144</v>
      </c>
      <c r="GP825">
        <v>106.2</v>
      </c>
      <c r="GQ825">
        <v>115.3</v>
      </c>
      <c r="GR825">
        <v>116</v>
      </c>
      <c r="GS825">
        <v>113.2</v>
      </c>
      <c r="GT825">
        <v>109.8</v>
      </c>
      <c r="GU825">
        <v>131.9</v>
      </c>
      <c r="GV825">
        <v>114.9</v>
      </c>
      <c r="GW825">
        <v>112.6</v>
      </c>
    </row>
    <row r="826" spans="1:205" x14ac:dyDescent="0.25">
      <c r="A826" s="1">
        <v>42248</v>
      </c>
      <c r="B826">
        <v>109.9</v>
      </c>
      <c r="C826">
        <v>108.5</v>
      </c>
      <c r="D826">
        <v>118.3</v>
      </c>
      <c r="E826">
        <v>209.7</v>
      </c>
      <c r="F826">
        <v>219.8</v>
      </c>
      <c r="G826">
        <v>209</v>
      </c>
      <c r="H826">
        <v>121.2</v>
      </c>
      <c r="I826">
        <v>115.8</v>
      </c>
      <c r="J826">
        <v>94.8</v>
      </c>
      <c r="K826">
        <v>151.5</v>
      </c>
      <c r="L826">
        <v>94.2</v>
      </c>
      <c r="M826">
        <v>78.7</v>
      </c>
      <c r="N826">
        <v>110.1</v>
      </c>
      <c r="O826">
        <v>193.2</v>
      </c>
      <c r="P826">
        <v>212</v>
      </c>
      <c r="Q826">
        <v>264.2</v>
      </c>
      <c r="R826">
        <v>156.4</v>
      </c>
      <c r="S826">
        <v>168.9</v>
      </c>
      <c r="T826">
        <v>170.6</v>
      </c>
      <c r="U826">
        <v>168.1</v>
      </c>
      <c r="V826">
        <v>108.9</v>
      </c>
      <c r="W826">
        <v>110.1</v>
      </c>
      <c r="X826">
        <v>106.1</v>
      </c>
      <c r="Y826">
        <v>107</v>
      </c>
      <c r="Z826">
        <v>110.3</v>
      </c>
      <c r="AA826">
        <v>112.1</v>
      </c>
      <c r="AB826">
        <v>112.3</v>
      </c>
      <c r="AC826">
        <v>113.6</v>
      </c>
      <c r="AD826">
        <v>106.2</v>
      </c>
      <c r="AE826">
        <v>110</v>
      </c>
      <c r="AF826">
        <v>112.4</v>
      </c>
      <c r="AG826">
        <v>106.8</v>
      </c>
      <c r="AH826">
        <v>110.9</v>
      </c>
      <c r="AI826">
        <v>114.8</v>
      </c>
      <c r="AJ826">
        <v>113.3</v>
      </c>
      <c r="AK826">
        <v>113.3</v>
      </c>
      <c r="AL826">
        <v>113.3</v>
      </c>
      <c r="AM826">
        <v>113.3</v>
      </c>
      <c r="AN826">
        <v>115.1</v>
      </c>
      <c r="AO826">
        <v>114.1</v>
      </c>
      <c r="AP826">
        <v>114.4</v>
      </c>
      <c r="AQ826">
        <v>112.7</v>
      </c>
      <c r="AR826">
        <v>114.7</v>
      </c>
      <c r="AS826">
        <v>118.4</v>
      </c>
      <c r="AT826">
        <v>108.9</v>
      </c>
      <c r="AU826">
        <v>109.3</v>
      </c>
      <c r="AV826">
        <v>109.4</v>
      </c>
      <c r="AW826">
        <v>108.7</v>
      </c>
      <c r="AX826">
        <v>105.8</v>
      </c>
      <c r="AY826">
        <v>106.1</v>
      </c>
      <c r="AZ826">
        <v>99</v>
      </c>
      <c r="BA826">
        <v>105.7</v>
      </c>
      <c r="BB826">
        <v>112.9</v>
      </c>
      <c r="BC826">
        <v>112.7</v>
      </c>
      <c r="BD826">
        <v>113.2</v>
      </c>
      <c r="BE826">
        <v>108.6</v>
      </c>
      <c r="BF826">
        <v>108.4</v>
      </c>
      <c r="BG826">
        <v>109.2</v>
      </c>
      <c r="BH826">
        <v>109.1</v>
      </c>
      <c r="BI826">
        <v>107.9</v>
      </c>
      <c r="BJ826">
        <v>107.8</v>
      </c>
      <c r="BK826">
        <v>109.4</v>
      </c>
      <c r="BL826">
        <v>108.1</v>
      </c>
      <c r="BM826">
        <v>107.9</v>
      </c>
      <c r="BN826">
        <v>110.7</v>
      </c>
      <c r="BO826">
        <v>104.2</v>
      </c>
      <c r="BP826">
        <v>108.7</v>
      </c>
      <c r="BQ826">
        <v>110.4</v>
      </c>
      <c r="BR826">
        <v>107.8</v>
      </c>
      <c r="BS826">
        <v>102.3</v>
      </c>
      <c r="BT826">
        <v>102.9</v>
      </c>
      <c r="BU826">
        <v>99</v>
      </c>
      <c r="BV826">
        <v>101.5</v>
      </c>
      <c r="BW826">
        <v>109.5</v>
      </c>
      <c r="BX826">
        <v>109.3</v>
      </c>
      <c r="BY826">
        <v>110.1</v>
      </c>
      <c r="BZ826">
        <v>107.8</v>
      </c>
      <c r="CA826">
        <v>109</v>
      </c>
      <c r="CB826">
        <v>110.5</v>
      </c>
      <c r="CC826">
        <v>192.9</v>
      </c>
      <c r="CD826">
        <v>196.9</v>
      </c>
      <c r="CE826">
        <v>188.2</v>
      </c>
      <c r="CF826">
        <v>109.7</v>
      </c>
      <c r="CG826">
        <v>106.5</v>
      </c>
      <c r="CH826">
        <v>110.3</v>
      </c>
      <c r="CI826">
        <v>108.9</v>
      </c>
      <c r="CJ826">
        <v>108.7</v>
      </c>
      <c r="CK826">
        <v>107.2</v>
      </c>
      <c r="CL826">
        <v>108.9</v>
      </c>
      <c r="CM826">
        <v>105.3</v>
      </c>
      <c r="CN826">
        <v>178.8</v>
      </c>
      <c r="CO826">
        <v>109.3</v>
      </c>
      <c r="CP826">
        <v>104.9</v>
      </c>
      <c r="CQ826">
        <v>173.9</v>
      </c>
      <c r="CR826">
        <v>107</v>
      </c>
      <c r="CS826">
        <v>102.1</v>
      </c>
      <c r="CT826">
        <v>109.9</v>
      </c>
      <c r="CU826">
        <v>202.8</v>
      </c>
      <c r="CV826">
        <v>210.8</v>
      </c>
      <c r="CW826">
        <v>199.2</v>
      </c>
      <c r="CX826">
        <v>217.8</v>
      </c>
      <c r="CY826">
        <v>109.7</v>
      </c>
      <c r="CZ826">
        <v>108.6</v>
      </c>
      <c r="DA826">
        <v>108.5</v>
      </c>
      <c r="DB826">
        <v>102.3</v>
      </c>
      <c r="DC826">
        <v>101.7</v>
      </c>
      <c r="DD826">
        <v>101.9</v>
      </c>
      <c r="DE826">
        <v>99.8</v>
      </c>
      <c r="DF826">
        <v>186</v>
      </c>
      <c r="DG826">
        <v>175.5</v>
      </c>
      <c r="DH826">
        <v>105.1</v>
      </c>
      <c r="DI826">
        <v>203.9</v>
      </c>
      <c r="DJ826">
        <v>204.3</v>
      </c>
      <c r="DK826">
        <v>181.4</v>
      </c>
      <c r="DL826">
        <v>150</v>
      </c>
      <c r="DM826">
        <v>109.8</v>
      </c>
      <c r="DN826">
        <v>106.2</v>
      </c>
      <c r="DO826">
        <v>227.7</v>
      </c>
      <c r="DP826">
        <v>113.7</v>
      </c>
      <c r="DQ826">
        <v>111.7</v>
      </c>
      <c r="DR826">
        <v>163.30000000000001</v>
      </c>
      <c r="DS826">
        <v>176</v>
      </c>
      <c r="DT826">
        <v>159.30000000000001</v>
      </c>
      <c r="DU826">
        <v>218.3</v>
      </c>
      <c r="DV826">
        <v>190.7</v>
      </c>
      <c r="DW826">
        <v>185.7</v>
      </c>
      <c r="DX826">
        <v>189.9</v>
      </c>
      <c r="DY826">
        <v>182.6</v>
      </c>
      <c r="DZ826">
        <v>192.3</v>
      </c>
      <c r="EA826">
        <v>184.4</v>
      </c>
      <c r="EB826">
        <v>179.3</v>
      </c>
      <c r="EC826">
        <v>177.1</v>
      </c>
      <c r="ED826">
        <v>203.6</v>
      </c>
      <c r="EE826">
        <v>186.9</v>
      </c>
      <c r="EF826">
        <v>235.9</v>
      </c>
      <c r="EG826">
        <v>130.6</v>
      </c>
      <c r="EH826">
        <v>169.7</v>
      </c>
      <c r="EI826">
        <v>131.9</v>
      </c>
      <c r="EJ826">
        <v>110.4</v>
      </c>
      <c r="EK826">
        <v>113.7</v>
      </c>
      <c r="EL826">
        <v>102.5</v>
      </c>
      <c r="EM826">
        <v>102.4</v>
      </c>
      <c r="EN826">
        <v>119.1</v>
      </c>
      <c r="EO826">
        <v>113.3</v>
      </c>
      <c r="EP826">
        <v>113.3</v>
      </c>
      <c r="EQ826">
        <v>113.3</v>
      </c>
      <c r="ER826">
        <v>119.7</v>
      </c>
      <c r="ES826">
        <v>99.3</v>
      </c>
      <c r="ET826">
        <v>106.9</v>
      </c>
      <c r="EU826">
        <v>107.9</v>
      </c>
      <c r="EV826">
        <v>103.2</v>
      </c>
      <c r="EW826">
        <v>108</v>
      </c>
      <c r="EX826">
        <v>110.5</v>
      </c>
      <c r="EY826">
        <v>185.2</v>
      </c>
      <c r="EZ826">
        <v>196.7</v>
      </c>
      <c r="FA826">
        <v>164</v>
      </c>
      <c r="FB826">
        <v>189.2</v>
      </c>
      <c r="FC826">
        <v>188.1</v>
      </c>
      <c r="FD826">
        <v>113.7</v>
      </c>
      <c r="FE826">
        <v>104.6</v>
      </c>
      <c r="FF826">
        <v>177.6</v>
      </c>
      <c r="FG826">
        <v>135.19999999999999</v>
      </c>
      <c r="FH826">
        <v>208</v>
      </c>
      <c r="FI826">
        <v>188.9</v>
      </c>
      <c r="FJ826">
        <v>288.8</v>
      </c>
      <c r="FK826">
        <v>185</v>
      </c>
      <c r="FL826">
        <v>120.3</v>
      </c>
      <c r="FM826">
        <v>309.89999999999998</v>
      </c>
      <c r="FN826">
        <v>200</v>
      </c>
      <c r="FO826">
        <v>112</v>
      </c>
      <c r="FP826">
        <v>112.1</v>
      </c>
      <c r="FS826">
        <v>90.8</v>
      </c>
      <c r="FT826">
        <v>114.1</v>
      </c>
      <c r="FU826">
        <v>120.1</v>
      </c>
      <c r="FV826">
        <v>119.5</v>
      </c>
      <c r="FW826">
        <v>106</v>
      </c>
      <c r="FX826">
        <v>126.2</v>
      </c>
      <c r="FY826">
        <v>120.5</v>
      </c>
      <c r="FZ826">
        <v>116</v>
      </c>
      <c r="GA826">
        <v>104.7</v>
      </c>
      <c r="GB826">
        <v>65.5</v>
      </c>
      <c r="GC826">
        <v>100.8</v>
      </c>
      <c r="GD826">
        <v>96.6</v>
      </c>
      <c r="GE826">
        <v>107.1</v>
      </c>
      <c r="GF826">
        <v>101.2</v>
      </c>
      <c r="GG826">
        <v>117.4</v>
      </c>
      <c r="GH826">
        <v>110.3</v>
      </c>
      <c r="GI826">
        <v>104.2</v>
      </c>
      <c r="GJ826">
        <v>99.9</v>
      </c>
      <c r="GK826">
        <v>97.4</v>
      </c>
      <c r="GL826">
        <v>111.8</v>
      </c>
      <c r="GM826">
        <v>73.099999999999994</v>
      </c>
      <c r="GN826">
        <v>162.6</v>
      </c>
      <c r="GO826">
        <v>142.9</v>
      </c>
      <c r="GP826">
        <v>107</v>
      </c>
      <c r="GQ826">
        <v>113.7</v>
      </c>
      <c r="GR826">
        <v>115.4</v>
      </c>
      <c r="GS826">
        <v>112.9</v>
      </c>
      <c r="GT826">
        <v>107.6</v>
      </c>
      <c r="GU826">
        <v>131.6</v>
      </c>
      <c r="GV826">
        <v>114.9</v>
      </c>
      <c r="GW826">
        <v>107.2</v>
      </c>
    </row>
    <row r="827" spans="1:205" x14ac:dyDescent="0.25">
      <c r="A827" s="1">
        <v>42278</v>
      </c>
      <c r="B827">
        <v>109.6</v>
      </c>
      <c r="C827">
        <v>108.1</v>
      </c>
      <c r="D827">
        <v>117.5</v>
      </c>
      <c r="E827">
        <v>208</v>
      </c>
      <c r="F827">
        <v>211</v>
      </c>
      <c r="G827">
        <v>207.9</v>
      </c>
      <c r="H827">
        <v>121.1</v>
      </c>
      <c r="I827">
        <v>115.7</v>
      </c>
      <c r="J827">
        <v>94.2</v>
      </c>
      <c r="K827">
        <v>150.9</v>
      </c>
      <c r="L827">
        <v>92.6</v>
      </c>
      <c r="M827">
        <v>77</v>
      </c>
      <c r="N827">
        <v>109.9</v>
      </c>
      <c r="O827">
        <v>193.1</v>
      </c>
      <c r="P827">
        <v>211.9</v>
      </c>
      <c r="Q827">
        <v>264.3</v>
      </c>
      <c r="R827">
        <v>156.19999999999999</v>
      </c>
      <c r="S827">
        <v>168.7</v>
      </c>
      <c r="T827">
        <v>170.5</v>
      </c>
      <c r="U827">
        <v>168</v>
      </c>
      <c r="V827">
        <v>108.9</v>
      </c>
      <c r="W827">
        <v>110</v>
      </c>
      <c r="X827">
        <v>106.2</v>
      </c>
      <c r="Y827">
        <v>106.4</v>
      </c>
      <c r="Z827">
        <v>110</v>
      </c>
      <c r="AA827">
        <v>111.5</v>
      </c>
      <c r="AB827">
        <v>111.6</v>
      </c>
      <c r="AC827">
        <v>112.6</v>
      </c>
      <c r="AD827">
        <v>106.7</v>
      </c>
      <c r="AE827">
        <v>110.1</v>
      </c>
      <c r="AF827">
        <v>112.3</v>
      </c>
      <c r="AG827">
        <v>107.3</v>
      </c>
      <c r="AH827">
        <v>111</v>
      </c>
      <c r="AI827">
        <v>114.5</v>
      </c>
      <c r="AJ827">
        <v>112.8</v>
      </c>
      <c r="AK827">
        <v>112.8</v>
      </c>
      <c r="AL827">
        <v>112.9</v>
      </c>
      <c r="AM827">
        <v>112.8</v>
      </c>
      <c r="AN827">
        <v>114.9</v>
      </c>
      <c r="AO827">
        <v>113.9</v>
      </c>
      <c r="AP827">
        <v>114.2</v>
      </c>
      <c r="AQ827">
        <v>112.5</v>
      </c>
      <c r="AR827">
        <v>114.5</v>
      </c>
      <c r="AS827">
        <v>118.1</v>
      </c>
      <c r="AT827">
        <v>108.8</v>
      </c>
      <c r="AU827">
        <v>109.2</v>
      </c>
      <c r="AV827">
        <v>109.3</v>
      </c>
      <c r="AW827">
        <v>108.9</v>
      </c>
      <c r="AX827">
        <v>105.7</v>
      </c>
      <c r="AY827">
        <v>106</v>
      </c>
      <c r="AZ827">
        <v>98.7</v>
      </c>
      <c r="BA827">
        <v>104.8</v>
      </c>
      <c r="BB827">
        <v>113.9</v>
      </c>
      <c r="BC827">
        <v>113.7</v>
      </c>
      <c r="BD827">
        <v>114.2</v>
      </c>
      <c r="BE827">
        <v>108.3</v>
      </c>
      <c r="BF827">
        <v>108.1</v>
      </c>
      <c r="BG827">
        <v>109</v>
      </c>
      <c r="BH827">
        <v>108.9</v>
      </c>
      <c r="BI827">
        <v>107.6</v>
      </c>
      <c r="BJ827">
        <v>107.5</v>
      </c>
      <c r="BK827">
        <v>109.2</v>
      </c>
      <c r="BL827">
        <v>107.9</v>
      </c>
      <c r="BM827">
        <v>107.7</v>
      </c>
      <c r="BN827">
        <v>110.3</v>
      </c>
      <c r="BO827">
        <v>103.9</v>
      </c>
      <c r="BP827">
        <v>108.5</v>
      </c>
      <c r="BQ827">
        <v>109.9</v>
      </c>
      <c r="BR827">
        <v>107.3</v>
      </c>
      <c r="BS827">
        <v>102.1</v>
      </c>
      <c r="BT827">
        <v>102.9</v>
      </c>
      <c r="BU827">
        <v>99.3</v>
      </c>
      <c r="BV827">
        <v>101.7</v>
      </c>
      <c r="BW827">
        <v>109.2</v>
      </c>
      <c r="BX827">
        <v>109.1</v>
      </c>
      <c r="BY827">
        <v>109.9</v>
      </c>
      <c r="BZ827">
        <v>107.5</v>
      </c>
      <c r="CA827">
        <v>108.8</v>
      </c>
      <c r="CB827">
        <v>110.3</v>
      </c>
      <c r="CC827">
        <v>192.4</v>
      </c>
      <c r="CD827">
        <v>196.4</v>
      </c>
      <c r="CE827">
        <v>188</v>
      </c>
      <c r="CF827">
        <v>109.3</v>
      </c>
      <c r="CG827">
        <v>106.8</v>
      </c>
      <c r="CH827">
        <v>109.6</v>
      </c>
      <c r="CI827">
        <v>108.8</v>
      </c>
      <c r="CJ827">
        <v>108.6</v>
      </c>
      <c r="CK827">
        <v>107.4</v>
      </c>
      <c r="CL827">
        <v>108.4</v>
      </c>
      <c r="CM827">
        <v>104.8</v>
      </c>
      <c r="CN827">
        <v>177.8</v>
      </c>
      <c r="CO827">
        <v>109</v>
      </c>
      <c r="CP827">
        <v>104.7</v>
      </c>
      <c r="CQ827">
        <v>173.1</v>
      </c>
      <c r="CR827">
        <v>106.9</v>
      </c>
      <c r="CS827">
        <v>102.5</v>
      </c>
      <c r="CT827">
        <v>109.5</v>
      </c>
      <c r="CU827">
        <v>202.2</v>
      </c>
      <c r="CV827">
        <v>210.1</v>
      </c>
      <c r="CW827">
        <v>198.9</v>
      </c>
      <c r="CX827">
        <v>217.5</v>
      </c>
      <c r="CY827">
        <v>109.3</v>
      </c>
      <c r="CZ827">
        <v>108.4</v>
      </c>
      <c r="DA827">
        <v>108.3</v>
      </c>
      <c r="DB827">
        <v>102</v>
      </c>
      <c r="DC827">
        <v>101.6</v>
      </c>
      <c r="DD827">
        <v>101.8</v>
      </c>
      <c r="DE827">
        <v>99.3</v>
      </c>
      <c r="DF827">
        <v>185.2</v>
      </c>
      <c r="DG827">
        <v>174.7</v>
      </c>
      <c r="DH827">
        <v>104.4</v>
      </c>
      <c r="DI827">
        <v>202.5</v>
      </c>
      <c r="DJ827">
        <v>202.6</v>
      </c>
      <c r="DK827">
        <v>180.3</v>
      </c>
      <c r="DL827">
        <v>149.9</v>
      </c>
      <c r="DM827">
        <v>109.6</v>
      </c>
      <c r="DN827">
        <v>106.1</v>
      </c>
      <c r="DO827">
        <v>228.1</v>
      </c>
      <c r="DP827">
        <v>114</v>
      </c>
      <c r="DQ827">
        <v>111.7</v>
      </c>
      <c r="DR827">
        <v>161.4</v>
      </c>
      <c r="DS827">
        <v>171.2</v>
      </c>
      <c r="DT827">
        <v>158.5</v>
      </c>
      <c r="DU827">
        <v>218.1</v>
      </c>
      <c r="DV827">
        <v>190.5</v>
      </c>
      <c r="DW827">
        <v>185.4</v>
      </c>
      <c r="DX827">
        <v>189.7</v>
      </c>
      <c r="DY827">
        <v>183.6</v>
      </c>
      <c r="DZ827">
        <v>192</v>
      </c>
      <c r="EA827">
        <v>181.9</v>
      </c>
      <c r="EB827">
        <v>176.8</v>
      </c>
      <c r="EC827">
        <v>174.7</v>
      </c>
      <c r="ED827">
        <v>202.2</v>
      </c>
      <c r="EE827">
        <v>185.6</v>
      </c>
      <c r="EF827">
        <v>236.3</v>
      </c>
      <c r="EG827">
        <v>126.6</v>
      </c>
      <c r="EH827">
        <v>166.4</v>
      </c>
      <c r="EI827">
        <v>127.8</v>
      </c>
      <c r="EJ827">
        <v>109.9</v>
      </c>
      <c r="EK827">
        <v>113.1</v>
      </c>
      <c r="EL827">
        <v>101.9</v>
      </c>
      <c r="EM827">
        <v>101.9</v>
      </c>
      <c r="EN827">
        <v>118.9</v>
      </c>
      <c r="EO827">
        <v>112.8</v>
      </c>
      <c r="EP827">
        <v>112.8</v>
      </c>
      <c r="EQ827">
        <v>112.9</v>
      </c>
      <c r="ER827">
        <v>119.5</v>
      </c>
      <c r="ES827">
        <v>99.3</v>
      </c>
      <c r="ET827">
        <v>106.7</v>
      </c>
      <c r="EU827">
        <v>107.4</v>
      </c>
      <c r="EV827">
        <v>103.3</v>
      </c>
      <c r="EW827">
        <v>107.6</v>
      </c>
      <c r="EX827">
        <v>110.6</v>
      </c>
      <c r="EY827">
        <v>184.4</v>
      </c>
      <c r="EZ827">
        <v>195.9</v>
      </c>
      <c r="FA827">
        <v>162.19999999999999</v>
      </c>
      <c r="FB827">
        <v>188.7</v>
      </c>
      <c r="FC827">
        <v>187.6</v>
      </c>
      <c r="FD827">
        <v>113.3</v>
      </c>
      <c r="FE827">
        <v>104.2</v>
      </c>
      <c r="FF827">
        <v>175</v>
      </c>
      <c r="FG827">
        <v>134.6</v>
      </c>
      <c r="FH827">
        <v>204.2</v>
      </c>
      <c r="FI827">
        <v>187.4</v>
      </c>
      <c r="FJ827">
        <v>281</v>
      </c>
      <c r="FK827">
        <v>177.9</v>
      </c>
      <c r="FL827">
        <v>120.9</v>
      </c>
      <c r="FM827">
        <v>317.8</v>
      </c>
      <c r="FN827">
        <v>202.5</v>
      </c>
      <c r="FO827">
        <v>112.4</v>
      </c>
      <c r="FP827">
        <v>113.4</v>
      </c>
      <c r="FS827">
        <v>89.4</v>
      </c>
      <c r="FT827">
        <v>111.2</v>
      </c>
      <c r="FU827">
        <v>116.9</v>
      </c>
      <c r="FV827">
        <v>118.8</v>
      </c>
      <c r="FW827">
        <v>107.7</v>
      </c>
      <c r="FX827">
        <v>128.1</v>
      </c>
      <c r="FY827">
        <v>116.3</v>
      </c>
      <c r="FZ827">
        <v>122.5</v>
      </c>
      <c r="GA827">
        <v>102.9</v>
      </c>
      <c r="GB827">
        <v>73.099999999999994</v>
      </c>
      <c r="GC827">
        <v>100.2</v>
      </c>
      <c r="GD827">
        <v>95.3</v>
      </c>
      <c r="GE827">
        <v>107.1</v>
      </c>
      <c r="GF827">
        <v>101.4</v>
      </c>
      <c r="GG827">
        <v>114.1</v>
      </c>
      <c r="GH827">
        <v>113.7</v>
      </c>
      <c r="GI827">
        <v>104.8</v>
      </c>
      <c r="GJ827">
        <v>102.6</v>
      </c>
      <c r="GK827">
        <v>100.2</v>
      </c>
      <c r="GL827">
        <v>111</v>
      </c>
      <c r="GM827">
        <v>72.7</v>
      </c>
      <c r="GN827">
        <v>138.19999999999999</v>
      </c>
      <c r="GO827">
        <v>142.5</v>
      </c>
      <c r="GP827">
        <v>107.1</v>
      </c>
      <c r="GQ827">
        <v>114</v>
      </c>
      <c r="GR827">
        <v>114.5</v>
      </c>
      <c r="GS827">
        <v>112.6</v>
      </c>
      <c r="GT827">
        <v>113.4</v>
      </c>
      <c r="GU827">
        <v>131.19999999999999</v>
      </c>
      <c r="GV827">
        <v>115.9</v>
      </c>
      <c r="GW827">
        <v>109.4</v>
      </c>
    </row>
    <row r="828" spans="1:205" x14ac:dyDescent="0.25">
      <c r="A828" s="1">
        <v>42309</v>
      </c>
      <c r="B828">
        <v>109.7</v>
      </c>
      <c r="C828">
        <v>108</v>
      </c>
      <c r="D828">
        <v>117.4</v>
      </c>
      <c r="E828">
        <v>208.5</v>
      </c>
      <c r="F828">
        <v>221.8</v>
      </c>
      <c r="G828">
        <v>207.5</v>
      </c>
      <c r="H828">
        <v>120.6</v>
      </c>
      <c r="I828">
        <v>113.2</v>
      </c>
      <c r="J828">
        <v>94.1</v>
      </c>
      <c r="K828">
        <v>151.30000000000001</v>
      </c>
      <c r="L828">
        <v>91.3</v>
      </c>
      <c r="M828">
        <v>74.900000000000006</v>
      </c>
      <c r="N828">
        <v>109.8</v>
      </c>
      <c r="O828">
        <v>193.2</v>
      </c>
      <c r="P828">
        <v>212</v>
      </c>
      <c r="Q828">
        <v>264.7</v>
      </c>
      <c r="R828">
        <v>156.1</v>
      </c>
      <c r="S828">
        <v>168.7</v>
      </c>
      <c r="T828">
        <v>170.5</v>
      </c>
      <c r="U828">
        <v>168</v>
      </c>
      <c r="V828">
        <v>108.9</v>
      </c>
      <c r="W828">
        <v>109.9</v>
      </c>
      <c r="X828">
        <v>106.2</v>
      </c>
      <c r="Y828">
        <v>106</v>
      </c>
      <c r="Z828">
        <v>110.2</v>
      </c>
      <c r="AA828">
        <v>112</v>
      </c>
      <c r="AB828">
        <v>112.1</v>
      </c>
      <c r="AC828">
        <v>113</v>
      </c>
      <c r="AD828">
        <v>107.7</v>
      </c>
      <c r="AE828">
        <v>109.8</v>
      </c>
      <c r="AF828">
        <v>110.9</v>
      </c>
      <c r="AG828">
        <v>108.4</v>
      </c>
      <c r="AH828">
        <v>111.1</v>
      </c>
      <c r="AI828">
        <v>114.6</v>
      </c>
      <c r="AJ828">
        <v>112.1</v>
      </c>
      <c r="AK828">
        <v>112.1</v>
      </c>
      <c r="AL828">
        <v>112.1</v>
      </c>
      <c r="AM828">
        <v>112</v>
      </c>
      <c r="AN828">
        <v>115.3</v>
      </c>
      <c r="AO828">
        <v>114.3</v>
      </c>
      <c r="AP828">
        <v>114.7</v>
      </c>
      <c r="AQ828">
        <v>112.9</v>
      </c>
      <c r="AR828">
        <v>114.9</v>
      </c>
      <c r="AS828">
        <v>118.6</v>
      </c>
      <c r="AT828">
        <v>108.9</v>
      </c>
      <c r="AU828">
        <v>109.3</v>
      </c>
      <c r="AV828">
        <v>109.5</v>
      </c>
      <c r="AW828">
        <v>108.2</v>
      </c>
      <c r="AX828">
        <v>105.8</v>
      </c>
      <c r="AY828">
        <v>106</v>
      </c>
      <c r="AZ828">
        <v>98.8</v>
      </c>
      <c r="BA828">
        <v>104.8</v>
      </c>
      <c r="BB828">
        <v>113.8</v>
      </c>
      <c r="BC828">
        <v>113.6</v>
      </c>
      <c r="BD828">
        <v>114.2</v>
      </c>
      <c r="BE828">
        <v>108.5</v>
      </c>
      <c r="BF828">
        <v>108.3</v>
      </c>
      <c r="BG828">
        <v>109.1</v>
      </c>
      <c r="BH828">
        <v>109</v>
      </c>
      <c r="BI828">
        <v>107.7</v>
      </c>
      <c r="BJ828">
        <v>107.7</v>
      </c>
      <c r="BK828">
        <v>109.3</v>
      </c>
      <c r="BL828">
        <v>107.9</v>
      </c>
      <c r="BM828">
        <v>107.7</v>
      </c>
      <c r="BN828">
        <v>110.2</v>
      </c>
      <c r="BO828">
        <v>103.8</v>
      </c>
      <c r="BP828">
        <v>108.6</v>
      </c>
      <c r="BQ828">
        <v>110.3</v>
      </c>
      <c r="BR828">
        <v>107.5</v>
      </c>
      <c r="BS828">
        <v>102.2</v>
      </c>
      <c r="BT828">
        <v>102.9</v>
      </c>
      <c r="BU828">
        <v>99.5</v>
      </c>
      <c r="BV828">
        <v>101.8</v>
      </c>
      <c r="BW828">
        <v>109.4</v>
      </c>
      <c r="BX828">
        <v>109.3</v>
      </c>
      <c r="BY828">
        <v>110.1</v>
      </c>
      <c r="BZ828">
        <v>107.7</v>
      </c>
      <c r="CA828">
        <v>109</v>
      </c>
      <c r="CB828">
        <v>110.5</v>
      </c>
      <c r="CC828">
        <v>192.6</v>
      </c>
      <c r="CD828">
        <v>196.6</v>
      </c>
      <c r="CE828">
        <v>188.1</v>
      </c>
      <c r="CF828">
        <v>109.6</v>
      </c>
      <c r="CG828">
        <v>107.1</v>
      </c>
      <c r="CH828">
        <v>110.1</v>
      </c>
      <c r="CI828">
        <v>108.9</v>
      </c>
      <c r="CJ828">
        <v>108.7</v>
      </c>
      <c r="CK828">
        <v>107.6</v>
      </c>
      <c r="CL828">
        <v>108.7</v>
      </c>
      <c r="CM828">
        <v>104.4</v>
      </c>
      <c r="CN828">
        <v>176.7</v>
      </c>
      <c r="CO828">
        <v>109.1</v>
      </c>
      <c r="CP828">
        <v>104.5</v>
      </c>
      <c r="CQ828">
        <v>172.5</v>
      </c>
      <c r="CR828">
        <v>106.9</v>
      </c>
      <c r="CS828">
        <v>102.7</v>
      </c>
      <c r="CT828">
        <v>109.7</v>
      </c>
      <c r="CU828">
        <v>202.5</v>
      </c>
      <c r="CV828">
        <v>210.4</v>
      </c>
      <c r="CW828">
        <v>199.1</v>
      </c>
      <c r="CX828">
        <v>217.9</v>
      </c>
      <c r="CY828">
        <v>109.5</v>
      </c>
      <c r="CZ828">
        <v>108.6</v>
      </c>
      <c r="DA828">
        <v>108.5</v>
      </c>
      <c r="DB828">
        <v>102.2</v>
      </c>
      <c r="DC828">
        <v>101.7</v>
      </c>
      <c r="DD828">
        <v>101.9</v>
      </c>
      <c r="DE828">
        <v>99.5</v>
      </c>
      <c r="DF828">
        <v>184.4</v>
      </c>
      <c r="DG828">
        <v>173.8</v>
      </c>
      <c r="DH828">
        <v>103.5</v>
      </c>
      <c r="DI828">
        <v>201</v>
      </c>
      <c r="DJ828">
        <v>201.8</v>
      </c>
      <c r="DK828">
        <v>177.9</v>
      </c>
      <c r="DL828">
        <v>149.80000000000001</v>
      </c>
      <c r="DM828">
        <v>109.3</v>
      </c>
      <c r="DN828">
        <v>106.1</v>
      </c>
      <c r="DO828">
        <v>228.1</v>
      </c>
      <c r="DP828">
        <v>114.1</v>
      </c>
      <c r="DQ828">
        <v>111.7</v>
      </c>
      <c r="DR828">
        <v>159.9</v>
      </c>
      <c r="DS828">
        <v>168.7</v>
      </c>
      <c r="DT828">
        <v>157.30000000000001</v>
      </c>
      <c r="DU828">
        <v>218.1</v>
      </c>
      <c r="DV828">
        <v>190.1</v>
      </c>
      <c r="DW828">
        <v>185.1</v>
      </c>
      <c r="DX828">
        <v>189.3</v>
      </c>
      <c r="DY828">
        <v>180.9</v>
      </c>
      <c r="DZ828">
        <v>191.8</v>
      </c>
      <c r="EA828">
        <v>173.4</v>
      </c>
      <c r="EB828">
        <v>171.2</v>
      </c>
      <c r="EC828">
        <v>164.4</v>
      </c>
      <c r="ED828">
        <v>192</v>
      </c>
      <c r="EE828">
        <v>175.5</v>
      </c>
      <c r="EF828">
        <v>236.5</v>
      </c>
      <c r="EG828">
        <v>116.3</v>
      </c>
      <c r="EH828">
        <v>160</v>
      </c>
      <c r="EI828">
        <v>117.2</v>
      </c>
      <c r="EJ828">
        <v>109.9</v>
      </c>
      <c r="EK828">
        <v>112.7</v>
      </c>
      <c r="EL828">
        <v>101.6</v>
      </c>
      <c r="EM828">
        <v>101.5</v>
      </c>
      <c r="EN828">
        <v>119.1</v>
      </c>
      <c r="EO828">
        <v>112.1</v>
      </c>
      <c r="EP828">
        <v>112</v>
      </c>
      <c r="EQ828">
        <v>112.1</v>
      </c>
      <c r="ER828">
        <v>119.8</v>
      </c>
      <c r="ES828">
        <v>99.1</v>
      </c>
      <c r="ET828">
        <v>107.1</v>
      </c>
      <c r="EU828">
        <v>107.4</v>
      </c>
      <c r="EV828">
        <v>103.3</v>
      </c>
      <c r="EW828">
        <v>107.6</v>
      </c>
      <c r="EX828">
        <v>110.7</v>
      </c>
      <c r="EY828">
        <v>183.7</v>
      </c>
      <c r="EZ828">
        <v>194.3</v>
      </c>
      <c r="FA828">
        <v>160.6</v>
      </c>
      <c r="FB828">
        <v>188.1</v>
      </c>
      <c r="FC828">
        <v>187.1</v>
      </c>
      <c r="FD828">
        <v>113.1</v>
      </c>
      <c r="FE828">
        <v>103.8</v>
      </c>
      <c r="FF828">
        <v>164.3</v>
      </c>
      <c r="FG828">
        <v>124.3</v>
      </c>
      <c r="FH828">
        <v>197.4</v>
      </c>
      <c r="FI828">
        <v>177.1</v>
      </c>
      <c r="FJ828">
        <v>270.7</v>
      </c>
      <c r="FK828">
        <v>182.2</v>
      </c>
      <c r="FL828">
        <v>121</v>
      </c>
      <c r="FM828">
        <v>312.7</v>
      </c>
      <c r="FN828">
        <v>202.8</v>
      </c>
      <c r="FO828">
        <v>112</v>
      </c>
      <c r="FP828">
        <v>113</v>
      </c>
      <c r="FS828">
        <v>90.6</v>
      </c>
      <c r="FT828">
        <v>111.7</v>
      </c>
      <c r="FU828">
        <v>113.5</v>
      </c>
      <c r="FV828">
        <v>116.5</v>
      </c>
      <c r="FW828">
        <v>105.3</v>
      </c>
      <c r="FX828">
        <v>127.6</v>
      </c>
      <c r="FY828">
        <v>121.6</v>
      </c>
      <c r="FZ828">
        <v>114.6</v>
      </c>
      <c r="GA828">
        <v>100.6</v>
      </c>
      <c r="GB828">
        <v>77.400000000000006</v>
      </c>
      <c r="GC828">
        <v>99.2</v>
      </c>
      <c r="GD828">
        <v>93</v>
      </c>
      <c r="GE828">
        <v>107.2</v>
      </c>
      <c r="GF828">
        <v>102.4</v>
      </c>
      <c r="GG828">
        <v>115.3</v>
      </c>
      <c r="GH828">
        <v>110.9</v>
      </c>
      <c r="GI828">
        <v>104</v>
      </c>
      <c r="GJ828">
        <v>104.2</v>
      </c>
      <c r="GK828">
        <v>109.1</v>
      </c>
      <c r="GL828">
        <v>112.1</v>
      </c>
      <c r="GM828">
        <v>75.900000000000006</v>
      </c>
      <c r="GN828">
        <v>149.5</v>
      </c>
      <c r="GO828">
        <v>142.4</v>
      </c>
      <c r="GP828">
        <v>106.8</v>
      </c>
      <c r="GQ828">
        <v>114</v>
      </c>
      <c r="GR828">
        <v>114.5</v>
      </c>
      <c r="GS828">
        <v>113.3</v>
      </c>
      <c r="GT828">
        <v>114</v>
      </c>
      <c r="GU828">
        <v>131.80000000000001</v>
      </c>
      <c r="GV828">
        <v>116.5</v>
      </c>
      <c r="GW828">
        <v>108.1</v>
      </c>
    </row>
    <row r="829" spans="1:205" x14ac:dyDescent="0.25">
      <c r="A829" s="1">
        <v>42339</v>
      </c>
      <c r="B829">
        <v>109.6</v>
      </c>
      <c r="C829">
        <v>107.3</v>
      </c>
      <c r="D829">
        <v>116.4</v>
      </c>
      <c r="E829">
        <v>206.9</v>
      </c>
      <c r="F829">
        <v>219.7</v>
      </c>
      <c r="G829">
        <v>205.9</v>
      </c>
      <c r="H829">
        <v>119.4</v>
      </c>
      <c r="I829">
        <v>111.9</v>
      </c>
      <c r="J829">
        <v>90.8</v>
      </c>
      <c r="K829">
        <v>146.69999999999999</v>
      </c>
      <c r="L829">
        <v>86.6</v>
      </c>
      <c r="M829">
        <v>68.5</v>
      </c>
      <c r="N829">
        <v>109.8</v>
      </c>
      <c r="O829">
        <v>193.4</v>
      </c>
      <c r="P829">
        <v>212.5</v>
      </c>
      <c r="Q829">
        <v>265.7</v>
      </c>
      <c r="R829">
        <v>156</v>
      </c>
      <c r="S829">
        <v>168.8</v>
      </c>
      <c r="T829">
        <v>170.5</v>
      </c>
      <c r="U829">
        <v>168</v>
      </c>
      <c r="V829">
        <v>108.9</v>
      </c>
      <c r="W829">
        <v>109.9</v>
      </c>
      <c r="X829">
        <v>106.3</v>
      </c>
      <c r="Y829">
        <v>105.9</v>
      </c>
      <c r="Z829">
        <v>110.4</v>
      </c>
      <c r="AA829">
        <v>112.3</v>
      </c>
      <c r="AB829">
        <v>112.4</v>
      </c>
      <c r="AC829">
        <v>112.8</v>
      </c>
      <c r="AD829">
        <v>110</v>
      </c>
      <c r="AE829">
        <v>110.9</v>
      </c>
      <c r="AF829">
        <v>110.4</v>
      </c>
      <c r="AG829">
        <v>111.4</v>
      </c>
      <c r="AH829">
        <v>112.1</v>
      </c>
      <c r="AI829">
        <v>113.5</v>
      </c>
      <c r="AJ829">
        <v>108.6</v>
      </c>
      <c r="AK829">
        <v>108.6</v>
      </c>
      <c r="AL829">
        <v>108.7</v>
      </c>
      <c r="AM829">
        <v>108.5</v>
      </c>
      <c r="AN829">
        <v>115</v>
      </c>
      <c r="AO829">
        <v>113.9</v>
      </c>
      <c r="AP829">
        <v>114.3</v>
      </c>
      <c r="AQ829">
        <v>112.5</v>
      </c>
      <c r="AR829">
        <v>114.6</v>
      </c>
      <c r="AS829">
        <v>118.5</v>
      </c>
      <c r="AT829">
        <v>109.2</v>
      </c>
      <c r="AU829">
        <v>109.6</v>
      </c>
      <c r="AV829">
        <v>109.7</v>
      </c>
      <c r="AW829">
        <v>108.4</v>
      </c>
      <c r="AX829">
        <v>106.1</v>
      </c>
      <c r="AY829">
        <v>106.4</v>
      </c>
      <c r="AZ829">
        <v>98.8</v>
      </c>
      <c r="BA829">
        <v>106.1</v>
      </c>
      <c r="BB829">
        <v>113.9</v>
      </c>
      <c r="BC829">
        <v>113.6</v>
      </c>
      <c r="BD829">
        <v>114.2</v>
      </c>
      <c r="BE829">
        <v>108.3</v>
      </c>
      <c r="BF829">
        <v>108.2</v>
      </c>
      <c r="BG829">
        <v>109.3</v>
      </c>
      <c r="BH829">
        <v>109.2</v>
      </c>
      <c r="BI829">
        <v>107.6</v>
      </c>
      <c r="BJ829">
        <v>107.6</v>
      </c>
      <c r="BK829">
        <v>109.4</v>
      </c>
      <c r="BL829">
        <v>107.7</v>
      </c>
      <c r="BM829">
        <v>107.4</v>
      </c>
      <c r="BN829">
        <v>110.1</v>
      </c>
      <c r="BO829">
        <v>103.2</v>
      </c>
      <c r="BP829">
        <v>108.8</v>
      </c>
      <c r="BQ829">
        <v>110.6</v>
      </c>
      <c r="BR829">
        <v>107.1</v>
      </c>
      <c r="BS829">
        <v>102.3</v>
      </c>
      <c r="BT829">
        <v>102.9</v>
      </c>
      <c r="BU829">
        <v>100.7</v>
      </c>
      <c r="BV829">
        <v>102.4</v>
      </c>
      <c r="BW829">
        <v>109.3</v>
      </c>
      <c r="BX829">
        <v>109.4</v>
      </c>
      <c r="BY829">
        <v>110.3</v>
      </c>
      <c r="BZ829">
        <v>107.7</v>
      </c>
      <c r="CA829">
        <v>109</v>
      </c>
      <c r="CB829">
        <v>110.6</v>
      </c>
      <c r="CC829">
        <v>191.3</v>
      </c>
      <c r="CD829">
        <v>196.4</v>
      </c>
      <c r="CE829">
        <v>186.9</v>
      </c>
      <c r="CF829">
        <v>109.8</v>
      </c>
      <c r="CG829">
        <v>108.3</v>
      </c>
      <c r="CH829">
        <v>110.3</v>
      </c>
      <c r="CI829">
        <v>109</v>
      </c>
      <c r="CJ829">
        <v>108.9</v>
      </c>
      <c r="CK829">
        <v>108.1</v>
      </c>
      <c r="CL829">
        <v>108.4</v>
      </c>
      <c r="CM829">
        <v>104.3</v>
      </c>
      <c r="CN829">
        <v>175.9</v>
      </c>
      <c r="CO829">
        <v>109.7</v>
      </c>
      <c r="CP829">
        <v>104.1</v>
      </c>
      <c r="CQ829">
        <v>170.3</v>
      </c>
      <c r="CR829">
        <v>107.2</v>
      </c>
      <c r="CS829">
        <v>103.2</v>
      </c>
      <c r="CT829">
        <v>109.5</v>
      </c>
      <c r="CU829">
        <v>200.6</v>
      </c>
      <c r="CV829">
        <v>210.1</v>
      </c>
      <c r="CW829">
        <v>197.2</v>
      </c>
      <c r="CX829">
        <v>215.1</v>
      </c>
      <c r="CY829">
        <v>109.5</v>
      </c>
      <c r="CZ829">
        <v>108.3</v>
      </c>
      <c r="DA829">
        <v>108.2</v>
      </c>
      <c r="DB829">
        <v>102.2</v>
      </c>
      <c r="DC829">
        <v>101.8</v>
      </c>
      <c r="DD829">
        <v>102</v>
      </c>
      <c r="DE829">
        <v>98.9</v>
      </c>
      <c r="DF829">
        <v>182.3</v>
      </c>
      <c r="DG829">
        <v>172.7</v>
      </c>
      <c r="DH829">
        <v>102.5</v>
      </c>
      <c r="DI829">
        <v>196.2</v>
      </c>
      <c r="DJ829">
        <v>200.6</v>
      </c>
      <c r="DK829">
        <v>175.9</v>
      </c>
      <c r="DL829">
        <v>149.69999999999999</v>
      </c>
      <c r="DM829">
        <v>109.2</v>
      </c>
      <c r="DN829">
        <v>106</v>
      </c>
      <c r="DO829">
        <v>227.7</v>
      </c>
      <c r="DP829">
        <v>114</v>
      </c>
      <c r="DQ829">
        <v>111.4</v>
      </c>
      <c r="DR829">
        <v>153.30000000000001</v>
      </c>
      <c r="DS829">
        <v>165.2</v>
      </c>
      <c r="DT829">
        <v>149.69999999999999</v>
      </c>
      <c r="DU829">
        <v>217.6</v>
      </c>
      <c r="DV829">
        <v>189.2</v>
      </c>
      <c r="DW829">
        <v>184.9</v>
      </c>
      <c r="DX829">
        <v>188.3</v>
      </c>
      <c r="DY829">
        <v>173.4</v>
      </c>
      <c r="DZ829">
        <v>191.3</v>
      </c>
      <c r="EA829">
        <v>166.2</v>
      </c>
      <c r="EB829">
        <v>165.1</v>
      </c>
      <c r="EC829">
        <v>156.69999999999999</v>
      </c>
      <c r="ED829">
        <v>179.5</v>
      </c>
      <c r="EE829">
        <v>163.1</v>
      </c>
      <c r="EF829">
        <v>238.8</v>
      </c>
      <c r="EG829">
        <v>116.7</v>
      </c>
      <c r="EH829">
        <v>160</v>
      </c>
      <c r="EI829">
        <v>117.5</v>
      </c>
      <c r="EJ829">
        <v>110.3</v>
      </c>
      <c r="EK829">
        <v>111.7</v>
      </c>
      <c r="EL829">
        <v>100.5</v>
      </c>
      <c r="EM829">
        <v>100.9</v>
      </c>
      <c r="EN829">
        <v>118.9</v>
      </c>
      <c r="EO829">
        <v>108.7</v>
      </c>
      <c r="EP829">
        <v>108.5</v>
      </c>
      <c r="EQ829">
        <v>108.7</v>
      </c>
      <c r="ER829">
        <v>119.9</v>
      </c>
      <c r="ES829">
        <v>98.9</v>
      </c>
      <c r="ET829">
        <v>107.2</v>
      </c>
      <c r="EU829">
        <v>108.3</v>
      </c>
      <c r="EV829">
        <v>103.3</v>
      </c>
      <c r="EW829">
        <v>108.5</v>
      </c>
      <c r="EX829">
        <v>110.7</v>
      </c>
      <c r="EY829">
        <v>181.8</v>
      </c>
      <c r="EZ829">
        <v>189.8</v>
      </c>
      <c r="FA829">
        <v>154.1</v>
      </c>
      <c r="FB829">
        <v>187.1</v>
      </c>
      <c r="FC829">
        <v>186.5</v>
      </c>
      <c r="FD829">
        <v>112.6</v>
      </c>
      <c r="FE829">
        <v>102.8</v>
      </c>
      <c r="FF829">
        <v>156.30000000000001</v>
      </c>
      <c r="FG829">
        <v>115.5</v>
      </c>
      <c r="FH829">
        <v>192.1</v>
      </c>
      <c r="FI829">
        <v>164.3</v>
      </c>
      <c r="FJ829">
        <v>268.3</v>
      </c>
      <c r="FK829">
        <v>183</v>
      </c>
      <c r="FL829">
        <v>121.1</v>
      </c>
      <c r="FM829">
        <v>304.60000000000002</v>
      </c>
      <c r="FN829">
        <v>208.9</v>
      </c>
      <c r="FO829">
        <v>111.9</v>
      </c>
      <c r="FP829">
        <v>112.4</v>
      </c>
      <c r="FS829">
        <v>91.7</v>
      </c>
      <c r="FT829">
        <v>111.2</v>
      </c>
      <c r="FU829">
        <v>113.4</v>
      </c>
      <c r="FV829">
        <v>115.3</v>
      </c>
      <c r="FW829">
        <v>106.3</v>
      </c>
      <c r="FX829">
        <v>130.1</v>
      </c>
      <c r="FY829">
        <v>121.6</v>
      </c>
      <c r="FZ829">
        <v>112.4</v>
      </c>
      <c r="GA829">
        <v>101.7</v>
      </c>
      <c r="GB829">
        <v>54.9</v>
      </c>
      <c r="GC829">
        <v>97.8</v>
      </c>
      <c r="GD829">
        <v>89.5</v>
      </c>
      <c r="GE829">
        <v>107.5</v>
      </c>
      <c r="GF829">
        <v>101.4</v>
      </c>
      <c r="GG829">
        <v>118.7</v>
      </c>
      <c r="GH829">
        <v>108.8</v>
      </c>
      <c r="GI829">
        <v>104</v>
      </c>
      <c r="GJ829">
        <v>104.5</v>
      </c>
      <c r="GK829">
        <v>109.7</v>
      </c>
      <c r="GL829">
        <v>112.2</v>
      </c>
      <c r="GM829">
        <v>75.8</v>
      </c>
      <c r="GN829">
        <v>139.9</v>
      </c>
      <c r="GO829">
        <v>140.69999999999999</v>
      </c>
      <c r="GP829">
        <v>106.9</v>
      </c>
      <c r="GQ829">
        <v>113.4</v>
      </c>
      <c r="GR829">
        <v>114.5</v>
      </c>
      <c r="GS829">
        <v>112.8</v>
      </c>
      <c r="GT829">
        <v>114.8</v>
      </c>
      <c r="GU829">
        <v>131.80000000000001</v>
      </c>
      <c r="GV829">
        <v>116.8</v>
      </c>
      <c r="GW829">
        <v>106.5</v>
      </c>
    </row>
    <row r="830" spans="1:205" x14ac:dyDescent="0.25">
      <c r="A830" s="1">
        <v>42370</v>
      </c>
      <c r="B830">
        <v>110</v>
      </c>
      <c r="C830">
        <v>106.8</v>
      </c>
      <c r="D830">
        <v>117.1</v>
      </c>
      <c r="E830">
        <v>208.6</v>
      </c>
      <c r="F830">
        <v>233.4</v>
      </c>
      <c r="G830">
        <v>206.5</v>
      </c>
      <c r="H830">
        <v>118.6</v>
      </c>
      <c r="I830">
        <v>111.6</v>
      </c>
      <c r="J830">
        <v>87.3</v>
      </c>
      <c r="K830">
        <v>142.1</v>
      </c>
      <c r="L830">
        <v>81.2</v>
      </c>
      <c r="M830">
        <v>61</v>
      </c>
      <c r="N830">
        <v>109.9</v>
      </c>
      <c r="O830">
        <v>193.9</v>
      </c>
      <c r="P830">
        <v>213.5</v>
      </c>
      <c r="Q830">
        <v>267.89999999999998</v>
      </c>
      <c r="R830">
        <v>156</v>
      </c>
      <c r="S830">
        <v>168.8</v>
      </c>
      <c r="T830">
        <v>170.6</v>
      </c>
      <c r="U830">
        <v>168</v>
      </c>
      <c r="V830">
        <v>108.7</v>
      </c>
      <c r="W830">
        <v>109.8</v>
      </c>
      <c r="X830">
        <v>106.1</v>
      </c>
      <c r="Y830">
        <v>105.7</v>
      </c>
      <c r="Z830">
        <v>111.3</v>
      </c>
      <c r="AA830">
        <v>113.8</v>
      </c>
      <c r="AB830">
        <v>113.8</v>
      </c>
      <c r="AC830">
        <v>113.5</v>
      </c>
      <c r="AD830">
        <v>113.8</v>
      </c>
      <c r="AE830">
        <v>112.8</v>
      </c>
      <c r="AF830">
        <v>110.2</v>
      </c>
      <c r="AG830">
        <v>116</v>
      </c>
      <c r="AH830">
        <v>113.8</v>
      </c>
      <c r="AI830">
        <v>114</v>
      </c>
      <c r="AJ830">
        <v>111.8</v>
      </c>
      <c r="AK830">
        <v>111.9</v>
      </c>
      <c r="AL830">
        <v>111.9</v>
      </c>
      <c r="AM830">
        <v>111.8</v>
      </c>
      <c r="AN830">
        <v>114.5</v>
      </c>
      <c r="AO830">
        <v>113.6</v>
      </c>
      <c r="AP830">
        <v>113.9</v>
      </c>
      <c r="AQ830">
        <v>112.1</v>
      </c>
      <c r="AR830">
        <v>114.2</v>
      </c>
      <c r="AS830">
        <v>117.6</v>
      </c>
      <c r="AT830">
        <v>109.9</v>
      </c>
      <c r="AU830">
        <v>110.2</v>
      </c>
      <c r="AV830">
        <v>110.4</v>
      </c>
      <c r="AW830">
        <v>108.3</v>
      </c>
      <c r="AX830">
        <v>107</v>
      </c>
      <c r="AY830">
        <v>107.3</v>
      </c>
      <c r="AZ830">
        <v>99.2</v>
      </c>
      <c r="BA830">
        <v>108.4</v>
      </c>
      <c r="BB830">
        <v>113.4</v>
      </c>
      <c r="BC830">
        <v>113.3</v>
      </c>
      <c r="BD830">
        <v>113.7</v>
      </c>
      <c r="BE830">
        <v>108.7</v>
      </c>
      <c r="BF830">
        <v>108.6</v>
      </c>
      <c r="BG830">
        <v>110</v>
      </c>
      <c r="BH830">
        <v>109.8</v>
      </c>
      <c r="BI830">
        <v>108</v>
      </c>
      <c r="BJ830">
        <v>108</v>
      </c>
      <c r="BK830">
        <v>110</v>
      </c>
      <c r="BL830">
        <v>107.8</v>
      </c>
      <c r="BM830">
        <v>107.6</v>
      </c>
      <c r="BN830">
        <v>110.3</v>
      </c>
      <c r="BO830">
        <v>102.5</v>
      </c>
      <c r="BP830">
        <v>109.4</v>
      </c>
      <c r="BQ830">
        <v>111.7</v>
      </c>
      <c r="BR830">
        <v>107.3</v>
      </c>
      <c r="BS830">
        <v>102.7</v>
      </c>
      <c r="BT830">
        <v>102.9</v>
      </c>
      <c r="BU830">
        <v>102.5</v>
      </c>
      <c r="BV830">
        <v>103.2</v>
      </c>
      <c r="BW830">
        <v>109.8</v>
      </c>
      <c r="BX830">
        <v>110.1</v>
      </c>
      <c r="BY830">
        <v>111</v>
      </c>
      <c r="BZ830">
        <v>108.1</v>
      </c>
      <c r="CA830">
        <v>109.4</v>
      </c>
      <c r="CB830">
        <v>111.3</v>
      </c>
      <c r="CC830">
        <v>190.8</v>
      </c>
      <c r="CD830">
        <v>197.2</v>
      </c>
      <c r="CE830">
        <v>185.9</v>
      </c>
      <c r="CF830">
        <v>110.6</v>
      </c>
      <c r="CG830">
        <v>110.1</v>
      </c>
      <c r="CH830">
        <v>111.4</v>
      </c>
      <c r="CI830">
        <v>109.5</v>
      </c>
      <c r="CJ830">
        <v>109.5</v>
      </c>
      <c r="CK830">
        <v>109</v>
      </c>
      <c r="CL830">
        <v>108.8</v>
      </c>
      <c r="CM830">
        <v>104.6</v>
      </c>
      <c r="CN830">
        <v>175.1</v>
      </c>
      <c r="CO830">
        <v>111.2</v>
      </c>
      <c r="CP830">
        <v>103.8</v>
      </c>
      <c r="CQ830">
        <v>167.7</v>
      </c>
      <c r="CR830">
        <v>108.2</v>
      </c>
      <c r="CS830">
        <v>103.6</v>
      </c>
      <c r="CT830">
        <v>109.9</v>
      </c>
      <c r="CU830">
        <v>199.9</v>
      </c>
      <c r="CV830">
        <v>211.4</v>
      </c>
      <c r="CW830">
        <v>195.6</v>
      </c>
      <c r="CX830">
        <v>212.7</v>
      </c>
      <c r="CY830">
        <v>110.2</v>
      </c>
      <c r="CZ830">
        <v>108.6</v>
      </c>
      <c r="DA830">
        <v>108.5</v>
      </c>
      <c r="DB830">
        <v>102.8</v>
      </c>
      <c r="DC830">
        <v>102.4</v>
      </c>
      <c r="DD830">
        <v>102.7</v>
      </c>
      <c r="DE830">
        <v>99</v>
      </c>
      <c r="DF830">
        <v>180.3</v>
      </c>
      <c r="DG830">
        <v>171.4</v>
      </c>
      <c r="DH830">
        <v>101.3</v>
      </c>
      <c r="DI830">
        <v>193.4</v>
      </c>
      <c r="DJ830">
        <v>197.4</v>
      </c>
      <c r="DK830">
        <v>175.1</v>
      </c>
      <c r="DL830">
        <v>149.4</v>
      </c>
      <c r="DM830">
        <v>109.3</v>
      </c>
      <c r="DN830">
        <v>105.8</v>
      </c>
      <c r="DO830">
        <v>227.5</v>
      </c>
      <c r="DP830">
        <v>114</v>
      </c>
      <c r="DQ830">
        <v>111.2</v>
      </c>
      <c r="DR830">
        <v>146.9</v>
      </c>
      <c r="DS830">
        <v>154</v>
      </c>
      <c r="DT830">
        <v>144.80000000000001</v>
      </c>
      <c r="DU830">
        <v>217.4</v>
      </c>
      <c r="DV830">
        <v>188.9</v>
      </c>
      <c r="DW830">
        <v>184.6</v>
      </c>
      <c r="DX830">
        <v>188</v>
      </c>
      <c r="DY830">
        <v>171.5</v>
      </c>
      <c r="DZ830">
        <v>191.1</v>
      </c>
      <c r="EA830">
        <v>165.2</v>
      </c>
      <c r="EB830">
        <v>170.2</v>
      </c>
      <c r="EC830">
        <v>150.80000000000001</v>
      </c>
      <c r="ED830">
        <v>167.3</v>
      </c>
      <c r="EE830">
        <v>151.1</v>
      </c>
      <c r="EF830">
        <v>239.6</v>
      </c>
      <c r="EG830">
        <v>120.8</v>
      </c>
      <c r="EH830">
        <v>160.30000000000001</v>
      </c>
      <c r="EI830">
        <v>122</v>
      </c>
      <c r="EJ830">
        <v>111.4</v>
      </c>
      <c r="EK830">
        <v>112.4</v>
      </c>
      <c r="EL830">
        <v>101.1</v>
      </c>
      <c r="EM830">
        <v>101.4</v>
      </c>
      <c r="EN830">
        <v>118.4</v>
      </c>
      <c r="EO830">
        <v>111.9</v>
      </c>
      <c r="EP830">
        <v>111.8</v>
      </c>
      <c r="EQ830">
        <v>111.9</v>
      </c>
      <c r="ER830">
        <v>119</v>
      </c>
      <c r="ES830">
        <v>98.5</v>
      </c>
      <c r="ET830">
        <v>106.4</v>
      </c>
      <c r="EU830">
        <v>109.8</v>
      </c>
      <c r="EV830">
        <v>103.5</v>
      </c>
      <c r="EW830">
        <v>110</v>
      </c>
      <c r="EX830">
        <v>110.8</v>
      </c>
      <c r="EY830">
        <v>179.8</v>
      </c>
      <c r="EZ830">
        <v>187.8</v>
      </c>
      <c r="FA830">
        <v>147.6</v>
      </c>
      <c r="FB830">
        <v>186.2</v>
      </c>
      <c r="FC830">
        <v>185.7</v>
      </c>
      <c r="FD830">
        <v>112.6</v>
      </c>
      <c r="FE830">
        <v>102</v>
      </c>
      <c r="FF830">
        <v>150.6</v>
      </c>
      <c r="FG830">
        <v>108.8</v>
      </c>
      <c r="FH830">
        <v>195.7</v>
      </c>
      <c r="FI830">
        <v>152</v>
      </c>
      <c r="FJ830">
        <v>266.7</v>
      </c>
      <c r="FK830">
        <v>184.6</v>
      </c>
      <c r="FL830">
        <v>120.8</v>
      </c>
      <c r="FM830">
        <v>314.3</v>
      </c>
      <c r="FN830">
        <v>219.5</v>
      </c>
      <c r="FO830">
        <v>113.1</v>
      </c>
      <c r="FP830">
        <v>111.5</v>
      </c>
      <c r="FS830">
        <v>91.2</v>
      </c>
      <c r="FT830">
        <v>108.7</v>
      </c>
      <c r="FU830">
        <v>116.8</v>
      </c>
      <c r="FV830">
        <v>116.9</v>
      </c>
      <c r="FW830">
        <v>107.2</v>
      </c>
      <c r="FX830">
        <v>130.1</v>
      </c>
      <c r="FY830">
        <v>123.9</v>
      </c>
      <c r="FZ830">
        <v>108.5</v>
      </c>
      <c r="GA830">
        <v>103.3</v>
      </c>
      <c r="GB830">
        <v>50</v>
      </c>
      <c r="GC830">
        <v>98.7</v>
      </c>
      <c r="GD830">
        <v>90.1</v>
      </c>
      <c r="GE830">
        <v>108.7</v>
      </c>
      <c r="GF830">
        <v>102.1</v>
      </c>
      <c r="GG830">
        <v>116.6</v>
      </c>
      <c r="GH830">
        <v>111.7</v>
      </c>
      <c r="GI830">
        <v>103.9</v>
      </c>
      <c r="GJ830">
        <v>105.9</v>
      </c>
      <c r="GK830">
        <v>107.1</v>
      </c>
      <c r="GL830">
        <v>112.2</v>
      </c>
      <c r="GM830">
        <v>67.900000000000006</v>
      </c>
      <c r="GN830">
        <v>149.69999999999999</v>
      </c>
      <c r="GO830">
        <v>142.9</v>
      </c>
      <c r="GP830">
        <v>106.9</v>
      </c>
      <c r="GQ830">
        <v>114.1</v>
      </c>
      <c r="GR830">
        <v>113.4</v>
      </c>
      <c r="GS830">
        <v>112.5</v>
      </c>
      <c r="GT830">
        <v>115.9</v>
      </c>
      <c r="GU830">
        <v>133</v>
      </c>
      <c r="GV830">
        <v>116.8</v>
      </c>
      <c r="GW830">
        <v>110</v>
      </c>
    </row>
    <row r="831" spans="1:205" x14ac:dyDescent="0.25">
      <c r="A831" s="1">
        <v>42401</v>
      </c>
      <c r="B831">
        <v>109.7</v>
      </c>
      <c r="C831">
        <v>106.1</v>
      </c>
      <c r="D831">
        <v>117</v>
      </c>
      <c r="E831">
        <v>208.6</v>
      </c>
      <c r="F831">
        <v>223.4</v>
      </c>
      <c r="G831">
        <v>207.4</v>
      </c>
      <c r="H831">
        <v>119.1</v>
      </c>
      <c r="I831">
        <v>110.9</v>
      </c>
      <c r="J831">
        <v>83.6</v>
      </c>
      <c r="K831">
        <v>136.19999999999999</v>
      </c>
      <c r="L831">
        <v>77.900000000000006</v>
      </c>
      <c r="M831">
        <v>57.7</v>
      </c>
      <c r="N831">
        <v>110</v>
      </c>
      <c r="O831">
        <v>194.1</v>
      </c>
      <c r="P831">
        <v>213.8</v>
      </c>
      <c r="Q831">
        <v>268.39999999999998</v>
      </c>
      <c r="R831">
        <v>156.1</v>
      </c>
      <c r="S831">
        <v>168.8</v>
      </c>
      <c r="T831">
        <v>170.7</v>
      </c>
      <c r="U831">
        <v>168.1</v>
      </c>
      <c r="V831">
        <v>108.7</v>
      </c>
      <c r="W831">
        <v>109.7</v>
      </c>
      <c r="X831">
        <v>106.2</v>
      </c>
      <c r="Y831">
        <v>105.7</v>
      </c>
      <c r="Z831">
        <v>111.3</v>
      </c>
      <c r="AA831">
        <v>113.5</v>
      </c>
      <c r="AB831">
        <v>113.4</v>
      </c>
      <c r="AC831">
        <v>112.7</v>
      </c>
      <c r="AD831">
        <v>115.1</v>
      </c>
      <c r="AE831">
        <v>113.5</v>
      </c>
      <c r="AF831">
        <v>110.2</v>
      </c>
      <c r="AG831">
        <v>117.5</v>
      </c>
      <c r="AH831">
        <v>114.2</v>
      </c>
      <c r="AI831">
        <v>113.6</v>
      </c>
      <c r="AJ831">
        <v>111.7</v>
      </c>
      <c r="AK831">
        <v>111.7</v>
      </c>
      <c r="AL831">
        <v>111.7</v>
      </c>
      <c r="AM831">
        <v>111.6</v>
      </c>
      <c r="AN831">
        <v>114.1</v>
      </c>
      <c r="AO831">
        <v>113.1</v>
      </c>
      <c r="AP831">
        <v>113.5</v>
      </c>
      <c r="AQ831">
        <v>111.7</v>
      </c>
      <c r="AR831">
        <v>113.8</v>
      </c>
      <c r="AS831">
        <v>117.3</v>
      </c>
      <c r="AT831">
        <v>110</v>
      </c>
      <c r="AU831">
        <v>110.3</v>
      </c>
      <c r="AV831">
        <v>110.5</v>
      </c>
      <c r="AW831">
        <v>108.3</v>
      </c>
      <c r="AX831">
        <v>107.3</v>
      </c>
      <c r="AY831">
        <v>107.6</v>
      </c>
      <c r="AZ831">
        <v>99.2</v>
      </c>
      <c r="BA831">
        <v>108.9</v>
      </c>
      <c r="BB831">
        <v>113.4</v>
      </c>
      <c r="BC831">
        <v>113.2</v>
      </c>
      <c r="BD831">
        <v>113.7</v>
      </c>
      <c r="BE831">
        <v>108.5</v>
      </c>
      <c r="BF831">
        <v>108.4</v>
      </c>
      <c r="BG831">
        <v>109.9</v>
      </c>
      <c r="BH831">
        <v>109.8</v>
      </c>
      <c r="BI831">
        <v>107.7</v>
      </c>
      <c r="BJ831">
        <v>107.7</v>
      </c>
      <c r="BK831">
        <v>110</v>
      </c>
      <c r="BL831">
        <v>107.6</v>
      </c>
      <c r="BM831">
        <v>107.3</v>
      </c>
      <c r="BN831">
        <v>110.3</v>
      </c>
      <c r="BO831">
        <v>101.7</v>
      </c>
      <c r="BP831">
        <v>109.5</v>
      </c>
      <c r="BQ831">
        <v>111.4</v>
      </c>
      <c r="BR831">
        <v>106.8</v>
      </c>
      <c r="BS831">
        <v>102.7</v>
      </c>
      <c r="BT831">
        <v>102.9</v>
      </c>
      <c r="BU831">
        <v>103</v>
      </c>
      <c r="BV831">
        <v>103.4</v>
      </c>
      <c r="BW831">
        <v>109.5</v>
      </c>
      <c r="BX831">
        <v>110.1</v>
      </c>
      <c r="BY831">
        <v>110.9</v>
      </c>
      <c r="BZ831">
        <v>107.8</v>
      </c>
      <c r="CA831">
        <v>109.1</v>
      </c>
      <c r="CB831">
        <v>111.2</v>
      </c>
      <c r="CC831">
        <v>189.4</v>
      </c>
      <c r="CD831">
        <v>197.3</v>
      </c>
      <c r="CE831">
        <v>184.1</v>
      </c>
      <c r="CF831">
        <v>110.5</v>
      </c>
      <c r="CG831">
        <v>110.6</v>
      </c>
      <c r="CH831">
        <v>111</v>
      </c>
      <c r="CI831">
        <v>109.6</v>
      </c>
      <c r="CJ831">
        <v>109.6</v>
      </c>
      <c r="CK831">
        <v>109.3</v>
      </c>
      <c r="CL831">
        <v>108.2</v>
      </c>
      <c r="CM831">
        <v>104.5</v>
      </c>
      <c r="CN831">
        <v>174.7</v>
      </c>
      <c r="CO831">
        <v>111.5</v>
      </c>
      <c r="CP831">
        <v>103.6</v>
      </c>
      <c r="CQ831">
        <v>166.3</v>
      </c>
      <c r="CR831">
        <v>108.5</v>
      </c>
      <c r="CS831">
        <v>103.9</v>
      </c>
      <c r="CT831">
        <v>109.5</v>
      </c>
      <c r="CU831">
        <v>197.8</v>
      </c>
      <c r="CV831">
        <v>211.6</v>
      </c>
      <c r="CW831">
        <v>192.9</v>
      </c>
      <c r="CX831">
        <v>208.6</v>
      </c>
      <c r="CY831">
        <v>110</v>
      </c>
      <c r="CZ831">
        <v>108.3</v>
      </c>
      <c r="DA831">
        <v>108.2</v>
      </c>
      <c r="DB831">
        <v>102.7</v>
      </c>
      <c r="DC831">
        <v>102.5</v>
      </c>
      <c r="DD831">
        <v>102.8</v>
      </c>
      <c r="DE831">
        <v>98.2</v>
      </c>
      <c r="DF831">
        <v>178.9</v>
      </c>
      <c r="DG831">
        <v>170.8</v>
      </c>
      <c r="DH831">
        <v>100.7</v>
      </c>
      <c r="DI831">
        <v>195</v>
      </c>
      <c r="DJ831">
        <v>195</v>
      </c>
      <c r="DK831">
        <v>174.7</v>
      </c>
      <c r="DL831">
        <v>149.4</v>
      </c>
      <c r="DM831">
        <v>109.2</v>
      </c>
      <c r="DN831">
        <v>105.8</v>
      </c>
      <c r="DO831">
        <v>227.3</v>
      </c>
      <c r="DP831">
        <v>113.8</v>
      </c>
      <c r="DQ831">
        <v>111.2</v>
      </c>
      <c r="DR831">
        <v>141.69999999999999</v>
      </c>
      <c r="DS831">
        <v>151</v>
      </c>
      <c r="DT831">
        <v>138.80000000000001</v>
      </c>
      <c r="DU831">
        <v>216.8</v>
      </c>
      <c r="DV831">
        <v>188.7</v>
      </c>
      <c r="DW831">
        <v>184.7</v>
      </c>
      <c r="DX831">
        <v>187.8</v>
      </c>
      <c r="DY831">
        <v>169</v>
      </c>
      <c r="DZ831">
        <v>191.1</v>
      </c>
      <c r="EA831">
        <v>162.1</v>
      </c>
      <c r="EB831">
        <v>168.8</v>
      </c>
      <c r="EC831">
        <v>146.6</v>
      </c>
      <c r="ED831">
        <v>164.6</v>
      </c>
      <c r="EE831">
        <v>148.5</v>
      </c>
      <c r="EF831">
        <v>240.2</v>
      </c>
      <c r="EG831">
        <v>114.2</v>
      </c>
      <c r="EH831">
        <v>156.1</v>
      </c>
      <c r="EI831">
        <v>115.1</v>
      </c>
      <c r="EJ831">
        <v>111.6</v>
      </c>
      <c r="EK831">
        <v>112.1</v>
      </c>
      <c r="EL831">
        <v>100.8</v>
      </c>
      <c r="EM831">
        <v>101.3</v>
      </c>
      <c r="EN831">
        <v>118.1</v>
      </c>
      <c r="EO831">
        <v>111.7</v>
      </c>
      <c r="EP831">
        <v>111.6</v>
      </c>
      <c r="EQ831">
        <v>111.8</v>
      </c>
      <c r="ER831">
        <v>118.7</v>
      </c>
      <c r="ES831">
        <v>97.9</v>
      </c>
      <c r="ET831">
        <v>106.2</v>
      </c>
      <c r="EU831">
        <v>110.2</v>
      </c>
      <c r="EV831">
        <v>103.7</v>
      </c>
      <c r="EW831">
        <v>110.4</v>
      </c>
      <c r="EX831">
        <v>110.9</v>
      </c>
      <c r="EY831">
        <v>178.2</v>
      </c>
      <c r="EZ831">
        <v>188.4</v>
      </c>
      <c r="FA831">
        <v>142.30000000000001</v>
      </c>
      <c r="FB831">
        <v>185.7</v>
      </c>
      <c r="FC831">
        <v>185.2</v>
      </c>
      <c r="FD831">
        <v>112.4</v>
      </c>
      <c r="FE831">
        <v>101.4</v>
      </c>
      <c r="FF831">
        <v>146.19999999999999</v>
      </c>
      <c r="FG831">
        <v>102.3</v>
      </c>
      <c r="FH831">
        <v>195.1</v>
      </c>
      <c r="FI831">
        <v>149.5</v>
      </c>
      <c r="FJ831">
        <v>268.5</v>
      </c>
      <c r="FK831">
        <v>180.4</v>
      </c>
      <c r="FL831">
        <v>120.9</v>
      </c>
      <c r="FM831">
        <v>318.2</v>
      </c>
      <c r="FN831">
        <v>198.6</v>
      </c>
      <c r="FO831">
        <v>113.4</v>
      </c>
      <c r="FP831">
        <v>111.6</v>
      </c>
      <c r="FS831">
        <v>89.8</v>
      </c>
      <c r="FT831">
        <v>105.5</v>
      </c>
      <c r="FU831">
        <v>116.4</v>
      </c>
      <c r="FV831">
        <v>117.7</v>
      </c>
      <c r="FW831">
        <v>107.8</v>
      </c>
      <c r="FX831">
        <v>129.19999999999999</v>
      </c>
      <c r="FY831">
        <v>122.7</v>
      </c>
      <c r="FZ831">
        <v>112.1</v>
      </c>
      <c r="GA831">
        <v>104.2</v>
      </c>
      <c r="GB831">
        <v>50.5</v>
      </c>
      <c r="GC831">
        <v>98.2</v>
      </c>
      <c r="GD831">
        <v>88.7</v>
      </c>
      <c r="GE831">
        <v>108.8</v>
      </c>
      <c r="GF831">
        <v>102.1</v>
      </c>
      <c r="GG831">
        <v>107.1</v>
      </c>
      <c r="GH831">
        <v>110.7</v>
      </c>
      <c r="GI831">
        <v>104.1</v>
      </c>
      <c r="GJ831">
        <v>104.2</v>
      </c>
      <c r="GK831">
        <v>107.1</v>
      </c>
      <c r="GL831">
        <v>113.6</v>
      </c>
      <c r="GM831">
        <v>71.099999999999994</v>
      </c>
      <c r="GN831">
        <v>140.19999999999999</v>
      </c>
      <c r="GO831">
        <v>146.19999999999999</v>
      </c>
      <c r="GP831">
        <v>106.9</v>
      </c>
      <c r="GQ831">
        <v>113.5</v>
      </c>
      <c r="GR831">
        <v>112.5</v>
      </c>
      <c r="GS831">
        <v>112.2</v>
      </c>
      <c r="GT831">
        <v>114.2</v>
      </c>
      <c r="GU831">
        <v>133.19999999999999</v>
      </c>
      <c r="GV831">
        <v>116.8</v>
      </c>
      <c r="GW831">
        <v>108.9</v>
      </c>
    </row>
    <row r="832" spans="1:205" x14ac:dyDescent="0.25">
      <c r="A832" s="1">
        <v>42430</v>
      </c>
      <c r="B832">
        <v>109.7</v>
      </c>
      <c r="C832">
        <v>106.4</v>
      </c>
      <c r="D832">
        <v>115.5</v>
      </c>
      <c r="E832">
        <v>205.7</v>
      </c>
      <c r="F832">
        <v>198.2</v>
      </c>
      <c r="G832">
        <v>206.6</v>
      </c>
      <c r="H832">
        <v>118.4</v>
      </c>
      <c r="I832">
        <v>110</v>
      </c>
      <c r="J832">
        <v>85.7</v>
      </c>
      <c r="K832">
        <v>139.6</v>
      </c>
      <c r="L832">
        <v>79.400000000000006</v>
      </c>
      <c r="M832">
        <v>59.6</v>
      </c>
      <c r="N832">
        <v>110.1</v>
      </c>
      <c r="O832">
        <v>194.3</v>
      </c>
      <c r="P832">
        <v>214.1</v>
      </c>
      <c r="Q832">
        <v>268.89999999999998</v>
      </c>
      <c r="R832">
        <v>156.30000000000001</v>
      </c>
      <c r="S832">
        <v>168.9</v>
      </c>
      <c r="T832">
        <v>170.7</v>
      </c>
      <c r="U832">
        <v>168.1</v>
      </c>
      <c r="V832">
        <v>108.7</v>
      </c>
      <c r="W832">
        <v>109.7</v>
      </c>
      <c r="X832">
        <v>106.2</v>
      </c>
      <c r="Y832">
        <v>105.8</v>
      </c>
      <c r="Z832">
        <v>111.1</v>
      </c>
      <c r="AA832">
        <v>112.7</v>
      </c>
      <c r="AB832">
        <v>112.6</v>
      </c>
      <c r="AC832">
        <v>111.9</v>
      </c>
      <c r="AD832">
        <v>114.4</v>
      </c>
      <c r="AE832">
        <v>113.2</v>
      </c>
      <c r="AF832">
        <v>110</v>
      </c>
      <c r="AG832">
        <v>117</v>
      </c>
      <c r="AH832">
        <v>113.7</v>
      </c>
      <c r="AI832">
        <v>113.6</v>
      </c>
      <c r="AJ832">
        <v>112.3</v>
      </c>
      <c r="AK832">
        <v>112.4</v>
      </c>
      <c r="AL832">
        <v>112.4</v>
      </c>
      <c r="AM832">
        <v>112.3</v>
      </c>
      <c r="AN832">
        <v>113.8</v>
      </c>
      <c r="AO832">
        <v>112.8</v>
      </c>
      <c r="AP832">
        <v>113.2</v>
      </c>
      <c r="AQ832">
        <v>111.3</v>
      </c>
      <c r="AR832">
        <v>113.7</v>
      </c>
      <c r="AS832">
        <v>117.1</v>
      </c>
      <c r="AT832">
        <v>110</v>
      </c>
      <c r="AU832">
        <v>110.3</v>
      </c>
      <c r="AV832">
        <v>110.5</v>
      </c>
      <c r="AW832">
        <v>108.3</v>
      </c>
      <c r="AX832">
        <v>107.3</v>
      </c>
      <c r="AY832">
        <v>107.6</v>
      </c>
      <c r="AZ832">
        <v>99</v>
      </c>
      <c r="BA832">
        <v>108.8</v>
      </c>
      <c r="BB832">
        <v>113.3</v>
      </c>
      <c r="BC832">
        <v>113.1</v>
      </c>
      <c r="BD832">
        <v>113.7</v>
      </c>
      <c r="BE832">
        <v>108.4</v>
      </c>
      <c r="BF832">
        <v>108.3</v>
      </c>
      <c r="BG832">
        <v>109.8</v>
      </c>
      <c r="BH832">
        <v>109.7</v>
      </c>
      <c r="BI832">
        <v>107.8</v>
      </c>
      <c r="BJ832">
        <v>107.7</v>
      </c>
      <c r="BK832">
        <v>109.8</v>
      </c>
      <c r="BL832">
        <v>107.7</v>
      </c>
      <c r="BM832">
        <v>107.5</v>
      </c>
      <c r="BN832">
        <v>110.2</v>
      </c>
      <c r="BO832">
        <v>102.2</v>
      </c>
      <c r="BP832">
        <v>109.5</v>
      </c>
      <c r="BQ832">
        <v>110.7</v>
      </c>
      <c r="BR832">
        <v>106.7</v>
      </c>
      <c r="BS832">
        <v>102.8</v>
      </c>
      <c r="BT832">
        <v>103</v>
      </c>
      <c r="BU832">
        <v>102.7</v>
      </c>
      <c r="BV832">
        <v>103.3</v>
      </c>
      <c r="BW832">
        <v>109.4</v>
      </c>
      <c r="BX832">
        <v>109.9</v>
      </c>
      <c r="BY832">
        <v>110.8</v>
      </c>
      <c r="BZ832">
        <v>107.8</v>
      </c>
      <c r="CA832">
        <v>109.1</v>
      </c>
      <c r="CB832">
        <v>111</v>
      </c>
      <c r="CC832">
        <v>189.8</v>
      </c>
      <c r="CD832">
        <v>196.8</v>
      </c>
      <c r="CE832">
        <v>185.3</v>
      </c>
      <c r="CF832">
        <v>110.3</v>
      </c>
      <c r="CG832">
        <v>110.3</v>
      </c>
      <c r="CH832">
        <v>110.4</v>
      </c>
      <c r="CI832">
        <v>109.7</v>
      </c>
      <c r="CJ832">
        <v>109.7</v>
      </c>
      <c r="CK832">
        <v>109.1</v>
      </c>
      <c r="CL832">
        <v>108</v>
      </c>
      <c r="CM832">
        <v>104.5</v>
      </c>
      <c r="CN832">
        <v>174.9</v>
      </c>
      <c r="CO832">
        <v>111.3</v>
      </c>
      <c r="CP832">
        <v>103.7</v>
      </c>
      <c r="CQ832">
        <v>166.9</v>
      </c>
      <c r="CR832">
        <v>108.5</v>
      </c>
      <c r="CS832">
        <v>103.8</v>
      </c>
      <c r="CT832">
        <v>109.4</v>
      </c>
      <c r="CU832">
        <v>198.5</v>
      </c>
      <c r="CV832">
        <v>210.7</v>
      </c>
      <c r="CW832">
        <v>194.7</v>
      </c>
      <c r="CX832">
        <v>211.2</v>
      </c>
      <c r="CY832">
        <v>109.8</v>
      </c>
      <c r="CZ832">
        <v>108.5</v>
      </c>
      <c r="DA832">
        <v>108.4</v>
      </c>
      <c r="DB832">
        <v>102.6</v>
      </c>
      <c r="DC832">
        <v>102.6</v>
      </c>
      <c r="DD832">
        <v>102.9</v>
      </c>
      <c r="DE832">
        <v>98</v>
      </c>
      <c r="DF832">
        <v>179.4</v>
      </c>
      <c r="DG832">
        <v>170.6</v>
      </c>
      <c r="DH832">
        <v>100.6</v>
      </c>
      <c r="DI832">
        <v>193.6</v>
      </c>
      <c r="DJ832">
        <v>194.8</v>
      </c>
      <c r="DK832">
        <v>175.2</v>
      </c>
      <c r="DL832">
        <v>149.30000000000001</v>
      </c>
      <c r="DM832">
        <v>109.2</v>
      </c>
      <c r="DN832">
        <v>105.7</v>
      </c>
      <c r="DO832">
        <v>227.6</v>
      </c>
      <c r="DP832">
        <v>114.2</v>
      </c>
      <c r="DQ832">
        <v>111.1</v>
      </c>
      <c r="DR832">
        <v>144.19999999999999</v>
      </c>
      <c r="DS832">
        <v>150.9</v>
      </c>
      <c r="DT832">
        <v>142.19999999999999</v>
      </c>
      <c r="DU832">
        <v>216.4</v>
      </c>
      <c r="DV832">
        <v>188.6</v>
      </c>
      <c r="DW832">
        <v>184.5</v>
      </c>
      <c r="DX832">
        <v>187.7</v>
      </c>
      <c r="DY832">
        <v>168.8</v>
      </c>
      <c r="DZ832">
        <v>191</v>
      </c>
      <c r="EA832">
        <v>164.4</v>
      </c>
      <c r="EB832">
        <v>166.7</v>
      </c>
      <c r="EC832">
        <v>152.30000000000001</v>
      </c>
      <c r="ED832">
        <v>181.5</v>
      </c>
      <c r="EE832">
        <v>165</v>
      </c>
      <c r="EF832">
        <v>240.9</v>
      </c>
      <c r="EG832">
        <v>102.1</v>
      </c>
      <c r="EH832">
        <v>150.80000000000001</v>
      </c>
      <c r="EI832">
        <v>102.5</v>
      </c>
      <c r="EJ832">
        <v>111.7</v>
      </c>
      <c r="EK832">
        <v>112</v>
      </c>
      <c r="EL832">
        <v>100.8</v>
      </c>
      <c r="EM832">
        <v>101</v>
      </c>
      <c r="EN832">
        <v>118.2</v>
      </c>
      <c r="EO832">
        <v>112.4</v>
      </c>
      <c r="EP832">
        <v>112.3</v>
      </c>
      <c r="EQ832">
        <v>112.4</v>
      </c>
      <c r="ER832">
        <v>118.8</v>
      </c>
      <c r="ES832">
        <v>97.6</v>
      </c>
      <c r="ET832">
        <v>106.3</v>
      </c>
      <c r="EU832">
        <v>110.4</v>
      </c>
      <c r="EV832">
        <v>103.8</v>
      </c>
      <c r="EW832">
        <v>110.6</v>
      </c>
      <c r="EX832">
        <v>110.9</v>
      </c>
      <c r="EY832">
        <v>178.7</v>
      </c>
      <c r="EZ832">
        <v>187.4</v>
      </c>
      <c r="FA832">
        <v>144.80000000000001</v>
      </c>
      <c r="FB832">
        <v>185.6</v>
      </c>
      <c r="FC832">
        <v>185.2</v>
      </c>
      <c r="FD832">
        <v>112.3</v>
      </c>
      <c r="FE832">
        <v>101.5</v>
      </c>
      <c r="FF832">
        <v>152</v>
      </c>
      <c r="FG832">
        <v>106.3</v>
      </c>
      <c r="FH832">
        <v>195.1</v>
      </c>
      <c r="FI832">
        <v>166.6</v>
      </c>
      <c r="FJ832">
        <v>275.7</v>
      </c>
      <c r="FK832">
        <v>180.3</v>
      </c>
      <c r="FL832">
        <v>121.1</v>
      </c>
      <c r="FM832">
        <v>329.5</v>
      </c>
      <c r="FN832">
        <v>205</v>
      </c>
      <c r="FO832">
        <v>113</v>
      </c>
      <c r="FP832">
        <v>111.6</v>
      </c>
      <c r="FS832">
        <v>92.4</v>
      </c>
      <c r="FT832">
        <v>101.8</v>
      </c>
      <c r="FU832">
        <v>116.1</v>
      </c>
      <c r="FV832">
        <v>116.8</v>
      </c>
      <c r="FW832">
        <v>108.2</v>
      </c>
      <c r="FX832">
        <v>129.9</v>
      </c>
      <c r="FY832">
        <v>118.9</v>
      </c>
      <c r="FZ832">
        <v>116.1</v>
      </c>
      <c r="GA832">
        <v>97.7</v>
      </c>
      <c r="GB832">
        <v>49.6</v>
      </c>
      <c r="GC832">
        <v>97</v>
      </c>
      <c r="GD832">
        <v>87.3</v>
      </c>
      <c r="GE832">
        <v>107.8</v>
      </c>
      <c r="GF832">
        <v>102.2</v>
      </c>
      <c r="GG832">
        <v>110.2</v>
      </c>
      <c r="GH832">
        <v>111.5</v>
      </c>
      <c r="GI832">
        <v>105.3</v>
      </c>
      <c r="GJ832">
        <v>104.6</v>
      </c>
      <c r="GK832">
        <v>104.2</v>
      </c>
      <c r="GL832">
        <v>112.4</v>
      </c>
      <c r="GM832">
        <v>79.8</v>
      </c>
      <c r="GN832">
        <v>126</v>
      </c>
      <c r="GO832">
        <v>147.30000000000001</v>
      </c>
      <c r="GP832">
        <v>108.6</v>
      </c>
      <c r="GQ832">
        <v>114.2</v>
      </c>
      <c r="GR832">
        <v>112.2</v>
      </c>
      <c r="GS832">
        <v>111.9</v>
      </c>
      <c r="GT832">
        <v>111.9</v>
      </c>
      <c r="GU832">
        <v>132.80000000000001</v>
      </c>
      <c r="GV832">
        <v>116.8</v>
      </c>
      <c r="GW832">
        <v>112.5</v>
      </c>
    </row>
    <row r="833" spans="1:205" x14ac:dyDescent="0.25">
      <c r="A833" s="1">
        <v>42461</v>
      </c>
      <c r="B833">
        <v>109.9</v>
      </c>
      <c r="C833">
        <v>106.7</v>
      </c>
      <c r="D833">
        <v>115.1</v>
      </c>
      <c r="E833">
        <v>204.9</v>
      </c>
      <c r="F833">
        <v>187.5</v>
      </c>
      <c r="G833">
        <v>206.7</v>
      </c>
      <c r="H833">
        <v>118.3</v>
      </c>
      <c r="I833">
        <v>109.7</v>
      </c>
      <c r="J833">
        <v>87</v>
      </c>
      <c r="K833">
        <v>141.80000000000001</v>
      </c>
      <c r="L833">
        <v>80.2</v>
      </c>
      <c r="M833">
        <v>61.3</v>
      </c>
      <c r="N833">
        <v>110.4</v>
      </c>
      <c r="O833">
        <v>194.6</v>
      </c>
      <c r="P833">
        <v>214.5</v>
      </c>
      <c r="Q833">
        <v>269.60000000000002</v>
      </c>
      <c r="R833">
        <v>156.30000000000001</v>
      </c>
      <c r="S833">
        <v>169</v>
      </c>
      <c r="T833">
        <v>170.8</v>
      </c>
      <c r="U833">
        <v>168.3</v>
      </c>
      <c r="V833">
        <v>108.8</v>
      </c>
      <c r="W833">
        <v>109.8</v>
      </c>
      <c r="X833">
        <v>106.3</v>
      </c>
      <c r="Y833">
        <v>106.5</v>
      </c>
      <c r="Z833">
        <v>111.2</v>
      </c>
      <c r="AA833">
        <v>112.7</v>
      </c>
      <c r="AB833">
        <v>112.7</v>
      </c>
      <c r="AC833">
        <v>112.2</v>
      </c>
      <c r="AD833">
        <v>113.5</v>
      </c>
      <c r="AE833">
        <v>112.5</v>
      </c>
      <c r="AF833">
        <v>109.7</v>
      </c>
      <c r="AG833">
        <v>115.8</v>
      </c>
      <c r="AH833">
        <v>112.9</v>
      </c>
      <c r="AI833">
        <v>113.3</v>
      </c>
      <c r="AJ833">
        <v>111.1</v>
      </c>
      <c r="AK833">
        <v>111.1</v>
      </c>
      <c r="AL833">
        <v>111.2</v>
      </c>
      <c r="AM833">
        <v>111.1</v>
      </c>
      <c r="AN833">
        <v>113.9</v>
      </c>
      <c r="AO833">
        <v>112.8</v>
      </c>
      <c r="AP833">
        <v>113.2</v>
      </c>
      <c r="AQ833">
        <v>111.6</v>
      </c>
      <c r="AR833">
        <v>113.4</v>
      </c>
      <c r="AS833">
        <v>117.3</v>
      </c>
      <c r="AT833">
        <v>110.2</v>
      </c>
      <c r="AU833">
        <v>110.5</v>
      </c>
      <c r="AV833">
        <v>110.7</v>
      </c>
      <c r="AW833">
        <v>108.9</v>
      </c>
      <c r="AX833">
        <v>107.3</v>
      </c>
      <c r="AY833">
        <v>107.5</v>
      </c>
      <c r="AZ833">
        <v>99.6</v>
      </c>
      <c r="BA833">
        <v>109</v>
      </c>
      <c r="BB833">
        <v>114.4</v>
      </c>
      <c r="BC833">
        <v>114.2</v>
      </c>
      <c r="BD833">
        <v>114.5</v>
      </c>
      <c r="BE833">
        <v>108.6</v>
      </c>
      <c r="BF833">
        <v>108.5</v>
      </c>
      <c r="BG833">
        <v>110</v>
      </c>
      <c r="BH833">
        <v>109.9</v>
      </c>
      <c r="BI833">
        <v>108</v>
      </c>
      <c r="BJ833">
        <v>108</v>
      </c>
      <c r="BK833">
        <v>109.9</v>
      </c>
      <c r="BL833">
        <v>108</v>
      </c>
      <c r="BM833">
        <v>107.8</v>
      </c>
      <c r="BN833">
        <v>110.3</v>
      </c>
      <c r="BO833">
        <v>102.8</v>
      </c>
      <c r="BP833">
        <v>109.7</v>
      </c>
      <c r="BQ833">
        <v>110.7</v>
      </c>
      <c r="BR833">
        <v>106.9</v>
      </c>
      <c r="BS833">
        <v>103</v>
      </c>
      <c r="BT833">
        <v>103</v>
      </c>
      <c r="BU833">
        <v>102.5</v>
      </c>
      <c r="BV833">
        <v>103.3</v>
      </c>
      <c r="BW833">
        <v>109.6</v>
      </c>
      <c r="BX833">
        <v>110.1</v>
      </c>
      <c r="BY833">
        <v>110.9</v>
      </c>
      <c r="BZ833">
        <v>108.1</v>
      </c>
      <c r="CA833">
        <v>109.4</v>
      </c>
      <c r="CB833">
        <v>111.1</v>
      </c>
      <c r="CC833">
        <v>190.4</v>
      </c>
      <c r="CD833">
        <v>196.8</v>
      </c>
      <c r="CE833">
        <v>186.2</v>
      </c>
      <c r="CF833">
        <v>110.4</v>
      </c>
      <c r="CG833">
        <v>110.1</v>
      </c>
      <c r="CH833">
        <v>110.4</v>
      </c>
      <c r="CI833">
        <v>109.8</v>
      </c>
      <c r="CJ833">
        <v>109.9</v>
      </c>
      <c r="CK833">
        <v>109.2</v>
      </c>
      <c r="CL833">
        <v>108.2</v>
      </c>
      <c r="CM833">
        <v>104.8</v>
      </c>
      <c r="CN833">
        <v>175.9</v>
      </c>
      <c r="CO833">
        <v>111</v>
      </c>
      <c r="CP833">
        <v>103.8</v>
      </c>
      <c r="CQ833">
        <v>167.3</v>
      </c>
      <c r="CR833">
        <v>108.3</v>
      </c>
      <c r="CS833">
        <v>103.9</v>
      </c>
      <c r="CT833">
        <v>109.7</v>
      </c>
      <c r="CU833">
        <v>199.2</v>
      </c>
      <c r="CV833">
        <v>210.6</v>
      </c>
      <c r="CW833">
        <v>196</v>
      </c>
      <c r="CX833">
        <v>213.1</v>
      </c>
      <c r="CY833">
        <v>110</v>
      </c>
      <c r="CZ833">
        <v>108.7</v>
      </c>
      <c r="DA833">
        <v>108.6</v>
      </c>
      <c r="DB833">
        <v>102.7</v>
      </c>
      <c r="DC833">
        <v>102.7</v>
      </c>
      <c r="DD833">
        <v>103</v>
      </c>
      <c r="DE833">
        <v>98.3</v>
      </c>
      <c r="DF833">
        <v>180.2</v>
      </c>
      <c r="DG833">
        <v>171.3</v>
      </c>
      <c r="DH833">
        <v>101.3</v>
      </c>
      <c r="DI833">
        <v>193</v>
      </c>
      <c r="DJ833">
        <v>196.4</v>
      </c>
      <c r="DK833">
        <v>176.5</v>
      </c>
      <c r="DL833">
        <v>149.30000000000001</v>
      </c>
      <c r="DM833">
        <v>109.2</v>
      </c>
      <c r="DN833">
        <v>105.7</v>
      </c>
      <c r="DO833">
        <v>227.9</v>
      </c>
      <c r="DP833">
        <v>114.5</v>
      </c>
      <c r="DQ833">
        <v>111.1</v>
      </c>
      <c r="DR833">
        <v>146.19999999999999</v>
      </c>
      <c r="DS833">
        <v>152.1</v>
      </c>
      <c r="DT833">
        <v>144.5</v>
      </c>
      <c r="DU833">
        <v>216.3</v>
      </c>
      <c r="DV833">
        <v>188.8</v>
      </c>
      <c r="DW833">
        <v>184.5</v>
      </c>
      <c r="DX833">
        <v>187.9</v>
      </c>
      <c r="DY833">
        <v>169.3</v>
      </c>
      <c r="DZ833">
        <v>191.3</v>
      </c>
      <c r="EA833">
        <v>168.6</v>
      </c>
      <c r="EB833">
        <v>164.4</v>
      </c>
      <c r="EC833">
        <v>161.5</v>
      </c>
      <c r="ED833">
        <v>193.6</v>
      </c>
      <c r="EE833">
        <v>176.8</v>
      </c>
      <c r="EF833">
        <v>241.6</v>
      </c>
      <c r="EG833">
        <v>106.3</v>
      </c>
      <c r="EH833">
        <v>153.69999999999999</v>
      </c>
      <c r="EI833">
        <v>106.9</v>
      </c>
      <c r="EJ833">
        <v>111.6</v>
      </c>
      <c r="EK833">
        <v>111.9</v>
      </c>
      <c r="EL833">
        <v>100.5</v>
      </c>
      <c r="EM833">
        <v>101.1</v>
      </c>
      <c r="EN833">
        <v>117.7</v>
      </c>
      <c r="EO833">
        <v>111.2</v>
      </c>
      <c r="EP833">
        <v>111.1</v>
      </c>
      <c r="EQ833">
        <v>111.2</v>
      </c>
      <c r="ER833">
        <v>118.3</v>
      </c>
      <c r="ES833">
        <v>97.7</v>
      </c>
      <c r="ET833">
        <v>105.7</v>
      </c>
      <c r="EU833">
        <v>110.3</v>
      </c>
      <c r="EV833">
        <v>103.8</v>
      </c>
      <c r="EW833">
        <v>110.5</v>
      </c>
      <c r="EX833">
        <v>111</v>
      </c>
      <c r="EY833">
        <v>179.6</v>
      </c>
      <c r="EZ833">
        <v>187.2</v>
      </c>
      <c r="FA833">
        <v>146.9</v>
      </c>
      <c r="FB833">
        <v>186.1</v>
      </c>
      <c r="FC833">
        <v>185.7</v>
      </c>
      <c r="FD833">
        <v>112.1</v>
      </c>
      <c r="FE833">
        <v>101.8</v>
      </c>
      <c r="FF833">
        <v>161.80000000000001</v>
      </c>
      <c r="FG833">
        <v>115</v>
      </c>
      <c r="FH833">
        <v>195.7</v>
      </c>
      <c r="FI833">
        <v>178.7</v>
      </c>
      <c r="FJ833">
        <v>285.39999999999998</v>
      </c>
      <c r="FK833">
        <v>185.3</v>
      </c>
      <c r="FL833">
        <v>121.2</v>
      </c>
      <c r="FM833">
        <v>323.39999999999998</v>
      </c>
      <c r="FN833">
        <v>199.7</v>
      </c>
      <c r="FO833">
        <v>113.2</v>
      </c>
      <c r="FP833">
        <v>110.2</v>
      </c>
      <c r="FS833">
        <v>91.7</v>
      </c>
      <c r="FT833">
        <v>102.6</v>
      </c>
      <c r="FU833">
        <v>115.1</v>
      </c>
      <c r="FV833">
        <v>116.3</v>
      </c>
      <c r="FW833">
        <v>107.8</v>
      </c>
      <c r="FX833">
        <v>130.30000000000001</v>
      </c>
      <c r="FY833">
        <v>117.2</v>
      </c>
      <c r="FZ833">
        <v>117.7</v>
      </c>
      <c r="GA833">
        <v>99</v>
      </c>
      <c r="GB833">
        <v>48.6</v>
      </c>
      <c r="GC833">
        <v>96</v>
      </c>
      <c r="GD833">
        <v>87</v>
      </c>
      <c r="GE833">
        <v>106.1</v>
      </c>
      <c r="GF833">
        <v>102.7</v>
      </c>
      <c r="GG833">
        <v>108.7</v>
      </c>
      <c r="GH833">
        <v>113.2</v>
      </c>
      <c r="GI833">
        <v>104.6</v>
      </c>
      <c r="GJ833">
        <v>105.2</v>
      </c>
      <c r="GK833">
        <v>105.3</v>
      </c>
      <c r="GL833">
        <v>113.4</v>
      </c>
      <c r="GM833">
        <v>80.599999999999994</v>
      </c>
      <c r="GN833">
        <v>135.4</v>
      </c>
      <c r="GO833">
        <v>149</v>
      </c>
      <c r="GP833">
        <v>111.1</v>
      </c>
      <c r="GQ833">
        <v>113.7</v>
      </c>
      <c r="GR833">
        <v>112.4</v>
      </c>
      <c r="GS833">
        <v>112.2</v>
      </c>
      <c r="GT833">
        <v>110.7</v>
      </c>
      <c r="GU833">
        <v>130.69999999999999</v>
      </c>
      <c r="GV833">
        <v>116.8</v>
      </c>
      <c r="GW833">
        <v>110.5</v>
      </c>
    </row>
    <row r="834" spans="1:205" x14ac:dyDescent="0.25">
      <c r="A834" s="1">
        <v>42491</v>
      </c>
      <c r="B834">
        <v>110.1</v>
      </c>
      <c r="C834">
        <v>107.3</v>
      </c>
      <c r="D834">
        <v>115.2</v>
      </c>
      <c r="E834">
        <v>204.4</v>
      </c>
      <c r="F834">
        <v>195.1</v>
      </c>
      <c r="G834">
        <v>205.5</v>
      </c>
      <c r="H834">
        <v>117.4</v>
      </c>
      <c r="I834">
        <v>113</v>
      </c>
      <c r="J834">
        <v>89.1</v>
      </c>
      <c r="K834">
        <v>144.4</v>
      </c>
      <c r="L834">
        <v>83.9</v>
      </c>
      <c r="M834">
        <v>66.8</v>
      </c>
      <c r="N834">
        <v>110.6</v>
      </c>
      <c r="O834">
        <v>194.8</v>
      </c>
      <c r="P834">
        <v>214.8</v>
      </c>
      <c r="Q834">
        <v>270</v>
      </c>
      <c r="R834">
        <v>156.6</v>
      </c>
      <c r="S834">
        <v>169.2</v>
      </c>
      <c r="T834">
        <v>170.8</v>
      </c>
      <c r="U834">
        <v>168.5</v>
      </c>
      <c r="V834">
        <v>108.9</v>
      </c>
      <c r="W834">
        <v>109.9</v>
      </c>
      <c r="X834">
        <v>106.3</v>
      </c>
      <c r="Y834">
        <v>106.9</v>
      </c>
      <c r="Z834">
        <v>111.2</v>
      </c>
      <c r="AA834">
        <v>113</v>
      </c>
      <c r="AB834">
        <v>112.9</v>
      </c>
      <c r="AC834">
        <v>112.3</v>
      </c>
      <c r="AD834">
        <v>114.4</v>
      </c>
      <c r="AE834">
        <v>113.3</v>
      </c>
      <c r="AF834">
        <v>110.4</v>
      </c>
      <c r="AG834">
        <v>116.8</v>
      </c>
      <c r="AH834">
        <v>113.6</v>
      </c>
      <c r="AI834">
        <v>113</v>
      </c>
      <c r="AJ834">
        <v>109.3</v>
      </c>
      <c r="AK834">
        <v>109.3</v>
      </c>
      <c r="AL834">
        <v>109.3</v>
      </c>
      <c r="AM834">
        <v>109.2</v>
      </c>
      <c r="AN834">
        <v>114.1</v>
      </c>
      <c r="AO834">
        <v>113</v>
      </c>
      <c r="AP834">
        <v>113.4</v>
      </c>
      <c r="AQ834">
        <v>111.7</v>
      </c>
      <c r="AR834">
        <v>113.6</v>
      </c>
      <c r="AS834">
        <v>117.5</v>
      </c>
      <c r="AT834">
        <v>110.2</v>
      </c>
      <c r="AU834">
        <v>110.5</v>
      </c>
      <c r="AV834">
        <v>110.7</v>
      </c>
      <c r="AW834">
        <v>108.7</v>
      </c>
      <c r="AX834">
        <v>107.3</v>
      </c>
      <c r="AY834">
        <v>107.6</v>
      </c>
      <c r="AZ834">
        <v>99.1</v>
      </c>
      <c r="BA834">
        <v>108.6</v>
      </c>
      <c r="BB834">
        <v>114.4</v>
      </c>
      <c r="BC834">
        <v>114.2</v>
      </c>
      <c r="BD834">
        <v>114.6</v>
      </c>
      <c r="BE834">
        <v>108.8</v>
      </c>
      <c r="BF834">
        <v>108.7</v>
      </c>
      <c r="BG834">
        <v>110</v>
      </c>
      <c r="BH834">
        <v>109.9</v>
      </c>
      <c r="BI834">
        <v>108.2</v>
      </c>
      <c r="BJ834">
        <v>108.2</v>
      </c>
      <c r="BK834">
        <v>110</v>
      </c>
      <c r="BL834">
        <v>108.2</v>
      </c>
      <c r="BM834">
        <v>108</v>
      </c>
      <c r="BN834">
        <v>110.5</v>
      </c>
      <c r="BO834">
        <v>103.4</v>
      </c>
      <c r="BP834">
        <v>109.6</v>
      </c>
      <c r="BQ834">
        <v>111</v>
      </c>
      <c r="BR834">
        <v>107.3</v>
      </c>
      <c r="BS834">
        <v>103</v>
      </c>
      <c r="BT834">
        <v>103.1</v>
      </c>
      <c r="BU834">
        <v>102.9</v>
      </c>
      <c r="BV834">
        <v>103.5</v>
      </c>
      <c r="BW834">
        <v>109.8</v>
      </c>
      <c r="BX834">
        <v>110.1</v>
      </c>
      <c r="BY834">
        <v>111</v>
      </c>
      <c r="BZ834">
        <v>108.2</v>
      </c>
      <c r="CA834">
        <v>109.5</v>
      </c>
      <c r="CB834">
        <v>111.1</v>
      </c>
      <c r="CC834">
        <v>191.1</v>
      </c>
      <c r="CD834">
        <v>196.9</v>
      </c>
      <c r="CE834">
        <v>187.2</v>
      </c>
      <c r="CF834">
        <v>110.4</v>
      </c>
      <c r="CG834">
        <v>110.5</v>
      </c>
      <c r="CH834">
        <v>110.6</v>
      </c>
      <c r="CI834">
        <v>109.7</v>
      </c>
      <c r="CJ834">
        <v>109.7</v>
      </c>
      <c r="CK834">
        <v>109.4</v>
      </c>
      <c r="CL834">
        <v>108.5</v>
      </c>
      <c r="CM834">
        <v>105.4</v>
      </c>
      <c r="CN834">
        <v>177.4</v>
      </c>
      <c r="CO834">
        <v>111</v>
      </c>
      <c r="CP834">
        <v>104.3</v>
      </c>
      <c r="CQ834">
        <v>168.8</v>
      </c>
      <c r="CR834">
        <v>108.4</v>
      </c>
      <c r="CS834">
        <v>104.1</v>
      </c>
      <c r="CT834">
        <v>109.8</v>
      </c>
      <c r="CU834">
        <v>200.2</v>
      </c>
      <c r="CV834">
        <v>210.7</v>
      </c>
      <c r="CW834">
        <v>197.5</v>
      </c>
      <c r="CX834">
        <v>215.2</v>
      </c>
      <c r="CY834">
        <v>110</v>
      </c>
      <c r="CZ834">
        <v>108.8</v>
      </c>
      <c r="DA834">
        <v>108.7</v>
      </c>
      <c r="DB834">
        <v>102.7</v>
      </c>
      <c r="DC834">
        <v>102.7</v>
      </c>
      <c r="DD834">
        <v>103</v>
      </c>
      <c r="DE834">
        <v>98.6</v>
      </c>
      <c r="DF834">
        <v>181.3</v>
      </c>
      <c r="DG834">
        <v>171.9</v>
      </c>
      <c r="DH834">
        <v>101.9</v>
      </c>
      <c r="DI834">
        <v>191.7</v>
      </c>
      <c r="DJ834">
        <v>197.7</v>
      </c>
      <c r="DK834">
        <v>178.5</v>
      </c>
      <c r="DL834">
        <v>149.19999999999999</v>
      </c>
      <c r="DM834">
        <v>109.2</v>
      </c>
      <c r="DN834">
        <v>105.6</v>
      </c>
      <c r="DO834">
        <v>228.4</v>
      </c>
      <c r="DP834">
        <v>114.6</v>
      </c>
      <c r="DQ834">
        <v>111.4</v>
      </c>
      <c r="DR834">
        <v>149.4</v>
      </c>
      <c r="DS834">
        <v>154.5</v>
      </c>
      <c r="DT834">
        <v>148.1</v>
      </c>
      <c r="DU834">
        <v>216.3</v>
      </c>
      <c r="DV834">
        <v>189.4</v>
      </c>
      <c r="DW834">
        <v>184.5</v>
      </c>
      <c r="DX834">
        <v>188.7</v>
      </c>
      <c r="DY834">
        <v>179.2</v>
      </c>
      <c r="DZ834">
        <v>191.2</v>
      </c>
      <c r="EA834">
        <v>174.2</v>
      </c>
      <c r="EB834">
        <v>164.6</v>
      </c>
      <c r="EC834">
        <v>171.1</v>
      </c>
      <c r="ED834">
        <v>205.9</v>
      </c>
      <c r="EE834">
        <v>188.7</v>
      </c>
      <c r="EF834">
        <v>243.2</v>
      </c>
      <c r="EG834">
        <v>111.7</v>
      </c>
      <c r="EH834">
        <v>160.19999999999999</v>
      </c>
      <c r="EI834">
        <v>112.3</v>
      </c>
      <c r="EJ834">
        <v>111.6</v>
      </c>
      <c r="EK834">
        <v>112</v>
      </c>
      <c r="EL834">
        <v>100.4</v>
      </c>
      <c r="EM834">
        <v>101.3</v>
      </c>
      <c r="EN834">
        <v>117.8</v>
      </c>
      <c r="EO834">
        <v>109.3</v>
      </c>
      <c r="EP834">
        <v>109.2</v>
      </c>
      <c r="EQ834">
        <v>109.4</v>
      </c>
      <c r="ER834">
        <v>118.6</v>
      </c>
      <c r="ES834">
        <v>97.9</v>
      </c>
      <c r="ET834">
        <v>106</v>
      </c>
      <c r="EU834">
        <v>110.3</v>
      </c>
      <c r="EV834">
        <v>104.1</v>
      </c>
      <c r="EW834">
        <v>110.5</v>
      </c>
      <c r="EX834">
        <v>111.3</v>
      </c>
      <c r="EY834">
        <v>180.7</v>
      </c>
      <c r="EZ834">
        <v>188.2</v>
      </c>
      <c r="FA834">
        <v>150.1</v>
      </c>
      <c r="FB834">
        <v>186.7</v>
      </c>
      <c r="FC834">
        <v>186.3</v>
      </c>
      <c r="FD834">
        <v>112.2</v>
      </c>
      <c r="FE834">
        <v>102.3</v>
      </c>
      <c r="FF834">
        <v>171.7</v>
      </c>
      <c r="FG834">
        <v>124.4</v>
      </c>
      <c r="FH834">
        <v>198.2</v>
      </c>
      <c r="FI834">
        <v>190.9</v>
      </c>
      <c r="FJ834">
        <v>294.89999999999998</v>
      </c>
      <c r="FK834">
        <v>185.8</v>
      </c>
      <c r="FL834">
        <v>121.5</v>
      </c>
      <c r="FM834">
        <v>308.3</v>
      </c>
      <c r="FN834">
        <v>197.9</v>
      </c>
      <c r="FO834">
        <v>113.2</v>
      </c>
      <c r="FP834">
        <v>111.1</v>
      </c>
      <c r="FS834">
        <v>94</v>
      </c>
      <c r="FT834">
        <v>103</v>
      </c>
      <c r="FU834">
        <v>116</v>
      </c>
      <c r="FV834">
        <v>115</v>
      </c>
      <c r="FW834">
        <v>107.2</v>
      </c>
      <c r="FX834">
        <v>130.6</v>
      </c>
      <c r="FY834">
        <v>117.9</v>
      </c>
      <c r="FZ834">
        <v>114.4</v>
      </c>
      <c r="GA834">
        <v>97.4</v>
      </c>
      <c r="GB834">
        <v>49.3</v>
      </c>
      <c r="GC834">
        <v>93.8</v>
      </c>
      <c r="GD834">
        <v>82.5</v>
      </c>
      <c r="GE834">
        <v>105.9</v>
      </c>
      <c r="GF834">
        <v>102.6</v>
      </c>
      <c r="GG834">
        <v>110.9</v>
      </c>
      <c r="GH834">
        <v>113.6</v>
      </c>
      <c r="GI834">
        <v>106.1</v>
      </c>
      <c r="GJ834">
        <v>103.1</v>
      </c>
      <c r="GK834">
        <v>109</v>
      </c>
      <c r="GL834">
        <v>113.7</v>
      </c>
      <c r="GM834">
        <v>82.5</v>
      </c>
      <c r="GN834">
        <v>134.5</v>
      </c>
      <c r="GO834">
        <v>146.80000000000001</v>
      </c>
      <c r="GP834">
        <v>111.3</v>
      </c>
      <c r="GQ834">
        <v>112.8</v>
      </c>
      <c r="GR834">
        <v>112.8</v>
      </c>
      <c r="GS834">
        <v>112.3</v>
      </c>
      <c r="GT834">
        <v>112.4</v>
      </c>
      <c r="GU834">
        <v>130.9</v>
      </c>
      <c r="GV834">
        <v>116.8</v>
      </c>
      <c r="GW834">
        <v>106.3</v>
      </c>
    </row>
    <row r="835" spans="1:205" x14ac:dyDescent="0.25">
      <c r="A835" s="1">
        <v>42522</v>
      </c>
      <c r="B835">
        <v>110.6</v>
      </c>
      <c r="C835">
        <v>108.1</v>
      </c>
      <c r="D835">
        <v>115.8</v>
      </c>
      <c r="E835">
        <v>204.3</v>
      </c>
      <c r="F835">
        <v>187.1</v>
      </c>
      <c r="G835">
        <v>206.2</v>
      </c>
      <c r="H835">
        <v>117.8</v>
      </c>
      <c r="I835">
        <v>116.8</v>
      </c>
      <c r="J835">
        <v>91.8</v>
      </c>
      <c r="K835">
        <v>148</v>
      </c>
      <c r="L835">
        <v>87.8</v>
      </c>
      <c r="M835">
        <v>72.2</v>
      </c>
      <c r="N835">
        <v>110.8</v>
      </c>
      <c r="O835">
        <v>195.4</v>
      </c>
      <c r="P835">
        <v>215.7</v>
      </c>
      <c r="Q835">
        <v>271.60000000000002</v>
      </c>
      <c r="R835">
        <v>156.9</v>
      </c>
      <c r="S835">
        <v>169.5</v>
      </c>
      <c r="T835">
        <v>171.1</v>
      </c>
      <c r="U835">
        <v>168.7</v>
      </c>
      <c r="V835">
        <v>109</v>
      </c>
      <c r="W835">
        <v>110</v>
      </c>
      <c r="X835">
        <v>106.3</v>
      </c>
      <c r="Y835">
        <v>107</v>
      </c>
      <c r="Z835">
        <v>111.6</v>
      </c>
      <c r="AA835">
        <v>113.8</v>
      </c>
      <c r="AB835">
        <v>113.8</v>
      </c>
      <c r="AC835">
        <v>113.5</v>
      </c>
      <c r="AD835">
        <v>114.2</v>
      </c>
      <c r="AE835">
        <v>113.6</v>
      </c>
      <c r="AF835">
        <v>111</v>
      </c>
      <c r="AG835">
        <v>116.7</v>
      </c>
      <c r="AH835">
        <v>113.9</v>
      </c>
      <c r="AI835">
        <v>113</v>
      </c>
      <c r="AJ835">
        <v>110.9</v>
      </c>
      <c r="AK835">
        <v>110.9</v>
      </c>
      <c r="AL835">
        <v>111</v>
      </c>
      <c r="AM835">
        <v>110.8</v>
      </c>
      <c r="AN835">
        <v>113.6</v>
      </c>
      <c r="AO835">
        <v>112.5</v>
      </c>
      <c r="AP835">
        <v>112.8</v>
      </c>
      <c r="AQ835">
        <v>111.1</v>
      </c>
      <c r="AR835">
        <v>113.1</v>
      </c>
      <c r="AS835">
        <v>117.3</v>
      </c>
      <c r="AT835">
        <v>110.4</v>
      </c>
      <c r="AU835">
        <v>110.7</v>
      </c>
      <c r="AV835">
        <v>110.9</v>
      </c>
      <c r="AW835">
        <v>108.7</v>
      </c>
      <c r="AX835">
        <v>107.5</v>
      </c>
      <c r="AY835">
        <v>107.8</v>
      </c>
      <c r="AZ835">
        <v>98.9</v>
      </c>
      <c r="BA835">
        <v>108.8</v>
      </c>
      <c r="BB835">
        <v>114.4</v>
      </c>
      <c r="BC835">
        <v>114.2</v>
      </c>
      <c r="BD835">
        <v>114.6</v>
      </c>
      <c r="BE835">
        <v>109.3</v>
      </c>
      <c r="BF835">
        <v>109.2</v>
      </c>
      <c r="BG835">
        <v>110.4</v>
      </c>
      <c r="BH835">
        <v>110.3</v>
      </c>
      <c r="BI835">
        <v>108.8</v>
      </c>
      <c r="BJ835">
        <v>108.7</v>
      </c>
      <c r="BK835">
        <v>110.4</v>
      </c>
      <c r="BL835">
        <v>108.6</v>
      </c>
      <c r="BM835">
        <v>108.4</v>
      </c>
      <c r="BN835">
        <v>110.8</v>
      </c>
      <c r="BO835">
        <v>104.1</v>
      </c>
      <c r="BP835">
        <v>109.8</v>
      </c>
      <c r="BQ835">
        <v>111.6</v>
      </c>
      <c r="BR835">
        <v>108</v>
      </c>
      <c r="BS835">
        <v>103.2</v>
      </c>
      <c r="BT835">
        <v>103.3</v>
      </c>
      <c r="BU835">
        <v>102.7</v>
      </c>
      <c r="BV835">
        <v>103.5</v>
      </c>
      <c r="BW835">
        <v>110.3</v>
      </c>
      <c r="BX835">
        <v>110.5</v>
      </c>
      <c r="BY835">
        <v>111.4</v>
      </c>
      <c r="BZ835">
        <v>108.7</v>
      </c>
      <c r="CA835">
        <v>110</v>
      </c>
      <c r="CB835">
        <v>111.5</v>
      </c>
      <c r="CC835">
        <v>192.4</v>
      </c>
      <c r="CD835">
        <v>197.3</v>
      </c>
      <c r="CE835">
        <v>188.7</v>
      </c>
      <c r="CF835">
        <v>110.9</v>
      </c>
      <c r="CG835">
        <v>110.3</v>
      </c>
      <c r="CH835">
        <v>111.3</v>
      </c>
      <c r="CI835">
        <v>110</v>
      </c>
      <c r="CJ835">
        <v>110</v>
      </c>
      <c r="CK835">
        <v>109.4</v>
      </c>
      <c r="CL835">
        <v>109.2</v>
      </c>
      <c r="CM835">
        <v>105.8</v>
      </c>
      <c r="CN835">
        <v>178.4</v>
      </c>
      <c r="CO835">
        <v>111.3</v>
      </c>
      <c r="CP835">
        <v>104.9</v>
      </c>
      <c r="CQ835">
        <v>170.7</v>
      </c>
      <c r="CR835">
        <v>108.6</v>
      </c>
      <c r="CS835">
        <v>104.1</v>
      </c>
      <c r="CT835">
        <v>110.4</v>
      </c>
      <c r="CU835">
        <v>201.8</v>
      </c>
      <c r="CV835">
        <v>211.2</v>
      </c>
      <c r="CW835">
        <v>199.7</v>
      </c>
      <c r="CX835">
        <v>218.4</v>
      </c>
      <c r="CY835">
        <v>110.5</v>
      </c>
      <c r="CZ835">
        <v>109.3</v>
      </c>
      <c r="DA835">
        <v>109.3</v>
      </c>
      <c r="DB835">
        <v>103.2</v>
      </c>
      <c r="DC835">
        <v>102.9</v>
      </c>
      <c r="DD835">
        <v>103.3</v>
      </c>
      <c r="DE835">
        <v>99.4</v>
      </c>
      <c r="DF835">
        <v>182.6</v>
      </c>
      <c r="DG835">
        <v>172.2</v>
      </c>
      <c r="DH835">
        <v>102.2</v>
      </c>
      <c r="DI835">
        <v>191.5</v>
      </c>
      <c r="DJ835">
        <v>197.9</v>
      </c>
      <c r="DK835">
        <v>179.7</v>
      </c>
      <c r="DL835">
        <v>149.19999999999999</v>
      </c>
      <c r="DM835">
        <v>109.3</v>
      </c>
      <c r="DN835">
        <v>105.6</v>
      </c>
      <c r="DO835">
        <v>229</v>
      </c>
      <c r="DP835">
        <v>114.8</v>
      </c>
      <c r="DQ835">
        <v>111.8</v>
      </c>
      <c r="DR835">
        <v>154</v>
      </c>
      <c r="DS835">
        <v>158.9</v>
      </c>
      <c r="DT835">
        <v>152.69999999999999</v>
      </c>
      <c r="DU835">
        <v>217.1</v>
      </c>
      <c r="DV835">
        <v>190.5</v>
      </c>
      <c r="DW835">
        <v>185.1</v>
      </c>
      <c r="DX835">
        <v>189.8</v>
      </c>
      <c r="DY835">
        <v>189.7</v>
      </c>
      <c r="DZ835">
        <v>191.6</v>
      </c>
      <c r="EA835">
        <v>178.5</v>
      </c>
      <c r="EB835">
        <v>166.7</v>
      </c>
      <c r="EC835">
        <v>177</v>
      </c>
      <c r="ED835">
        <v>212</v>
      </c>
      <c r="EE835">
        <v>194.7</v>
      </c>
      <c r="EF835">
        <v>243.1</v>
      </c>
      <c r="EG835">
        <v>117.1</v>
      </c>
      <c r="EH835">
        <v>164</v>
      </c>
      <c r="EI835">
        <v>117.8</v>
      </c>
      <c r="EJ835">
        <v>111.9</v>
      </c>
      <c r="EK835">
        <v>113.1</v>
      </c>
      <c r="EL835">
        <v>101.5</v>
      </c>
      <c r="EM835">
        <v>102.4</v>
      </c>
      <c r="EN835">
        <v>117.9</v>
      </c>
      <c r="EO835">
        <v>111</v>
      </c>
      <c r="EP835">
        <v>110.8</v>
      </c>
      <c r="EQ835">
        <v>111</v>
      </c>
      <c r="ER835">
        <v>118.6</v>
      </c>
      <c r="ES835">
        <v>97.7</v>
      </c>
      <c r="ET835">
        <v>106</v>
      </c>
      <c r="EU835">
        <v>110.5</v>
      </c>
      <c r="EV835">
        <v>104.2</v>
      </c>
      <c r="EW835">
        <v>110.7</v>
      </c>
      <c r="EX835">
        <v>111.3</v>
      </c>
      <c r="EY835">
        <v>182.1</v>
      </c>
      <c r="EZ835">
        <v>190.6</v>
      </c>
      <c r="FA835">
        <v>154.69999999999999</v>
      </c>
      <c r="FB835">
        <v>187.3</v>
      </c>
      <c r="FC835">
        <v>186.7</v>
      </c>
      <c r="FD835">
        <v>112.9</v>
      </c>
      <c r="FE835">
        <v>103</v>
      </c>
      <c r="FF835">
        <v>177</v>
      </c>
      <c r="FG835">
        <v>132.19999999999999</v>
      </c>
      <c r="FH835">
        <v>199.8</v>
      </c>
      <c r="FI835">
        <v>197</v>
      </c>
      <c r="FJ835">
        <v>294.8</v>
      </c>
      <c r="FK835">
        <v>187.5</v>
      </c>
      <c r="FL835">
        <v>121.5</v>
      </c>
      <c r="FM835">
        <v>324.5</v>
      </c>
      <c r="FN835">
        <v>206.8</v>
      </c>
      <c r="FO835">
        <v>113.7</v>
      </c>
      <c r="FP835">
        <v>112</v>
      </c>
      <c r="FS835">
        <v>92.4</v>
      </c>
      <c r="FT835">
        <v>103.7</v>
      </c>
      <c r="FU835">
        <v>119.1</v>
      </c>
      <c r="FV835">
        <v>115.4</v>
      </c>
      <c r="FW835">
        <v>105.6</v>
      </c>
      <c r="FX835">
        <v>129.30000000000001</v>
      </c>
      <c r="FY835">
        <v>118.3</v>
      </c>
      <c r="FZ835">
        <v>112.5</v>
      </c>
      <c r="GA835">
        <v>92.5</v>
      </c>
      <c r="GB835">
        <v>49.9</v>
      </c>
      <c r="GC835">
        <v>95.3</v>
      </c>
      <c r="GD835">
        <v>85.2</v>
      </c>
      <c r="GE835">
        <v>106.4</v>
      </c>
      <c r="GF835">
        <v>103.4</v>
      </c>
      <c r="GG835">
        <v>113.4</v>
      </c>
      <c r="GH835">
        <v>110.6</v>
      </c>
      <c r="GI835">
        <v>105.9</v>
      </c>
      <c r="GJ835">
        <v>103.3</v>
      </c>
      <c r="GK835">
        <v>107.8</v>
      </c>
      <c r="GL835">
        <v>115.5</v>
      </c>
      <c r="GM835">
        <v>84.3</v>
      </c>
      <c r="GN835">
        <v>164.2</v>
      </c>
      <c r="GO835">
        <v>155.1</v>
      </c>
      <c r="GP835">
        <v>113.1</v>
      </c>
      <c r="GQ835">
        <v>113.6</v>
      </c>
      <c r="GR835">
        <v>113.3</v>
      </c>
      <c r="GS835">
        <v>111.6</v>
      </c>
      <c r="GT835">
        <v>107.3</v>
      </c>
      <c r="GU835">
        <v>131.1</v>
      </c>
      <c r="GV835">
        <v>116.8</v>
      </c>
      <c r="GW835">
        <v>111.3</v>
      </c>
    </row>
    <row r="836" spans="1:205" x14ac:dyDescent="0.25">
      <c r="A836" s="1">
        <v>42552</v>
      </c>
      <c r="B836">
        <v>110.5</v>
      </c>
      <c r="C836">
        <v>108</v>
      </c>
      <c r="D836">
        <v>115.3</v>
      </c>
      <c r="E836">
        <v>204.8</v>
      </c>
      <c r="F836">
        <v>190.4</v>
      </c>
      <c r="G836">
        <v>206.4</v>
      </c>
      <c r="H836">
        <v>118.4</v>
      </c>
      <c r="I836">
        <v>111.3</v>
      </c>
      <c r="J836">
        <v>91.9</v>
      </c>
      <c r="K836">
        <v>147.80000000000001</v>
      </c>
      <c r="L836">
        <v>88.7</v>
      </c>
      <c r="M836">
        <v>73.400000000000006</v>
      </c>
      <c r="N836">
        <v>110.9</v>
      </c>
      <c r="O836">
        <v>195.4</v>
      </c>
      <c r="P836">
        <v>215.9</v>
      </c>
      <c r="Q836">
        <v>272.3</v>
      </c>
      <c r="R836">
        <v>156.6</v>
      </c>
      <c r="S836">
        <v>169.3</v>
      </c>
      <c r="T836">
        <v>171.1</v>
      </c>
      <c r="U836">
        <v>168.5</v>
      </c>
      <c r="V836">
        <v>109</v>
      </c>
      <c r="W836">
        <v>110.1</v>
      </c>
      <c r="X836">
        <v>106.4</v>
      </c>
      <c r="Y836">
        <v>107.1</v>
      </c>
      <c r="Z836">
        <v>111.5</v>
      </c>
      <c r="AA836">
        <v>112.9</v>
      </c>
      <c r="AB836">
        <v>112.9</v>
      </c>
      <c r="AC836">
        <v>112.8</v>
      </c>
      <c r="AD836">
        <v>112.4</v>
      </c>
      <c r="AE836">
        <v>112.6</v>
      </c>
      <c r="AF836">
        <v>110.9</v>
      </c>
      <c r="AG836">
        <v>114.5</v>
      </c>
      <c r="AH836">
        <v>113.1</v>
      </c>
      <c r="AI836">
        <v>113.6</v>
      </c>
      <c r="AJ836">
        <v>112.4</v>
      </c>
      <c r="AK836">
        <v>112.5</v>
      </c>
      <c r="AL836">
        <v>112.5</v>
      </c>
      <c r="AM836">
        <v>112.4</v>
      </c>
      <c r="AN836">
        <v>113.9</v>
      </c>
      <c r="AO836">
        <v>112.7</v>
      </c>
      <c r="AP836">
        <v>113.1</v>
      </c>
      <c r="AQ836">
        <v>111.4</v>
      </c>
      <c r="AR836">
        <v>113.3</v>
      </c>
      <c r="AS836">
        <v>117.7</v>
      </c>
      <c r="AT836">
        <v>110.7</v>
      </c>
      <c r="AU836">
        <v>111</v>
      </c>
      <c r="AV836">
        <v>111.2</v>
      </c>
      <c r="AW836">
        <v>108.4</v>
      </c>
      <c r="AX836">
        <v>107.8</v>
      </c>
      <c r="AY836">
        <v>108.1</v>
      </c>
      <c r="AZ836">
        <v>98.4</v>
      </c>
      <c r="BA836">
        <v>109.8</v>
      </c>
      <c r="BB836">
        <v>113.6</v>
      </c>
      <c r="BC836">
        <v>113.6</v>
      </c>
      <c r="BD836">
        <v>113.6</v>
      </c>
      <c r="BE836">
        <v>109.2</v>
      </c>
      <c r="BF836">
        <v>109.1</v>
      </c>
      <c r="BG836">
        <v>110.4</v>
      </c>
      <c r="BH836">
        <v>110.2</v>
      </c>
      <c r="BI836">
        <v>108.7</v>
      </c>
      <c r="BJ836">
        <v>108.6</v>
      </c>
      <c r="BK836">
        <v>110.3</v>
      </c>
      <c r="BL836">
        <v>108.7</v>
      </c>
      <c r="BM836">
        <v>108.6</v>
      </c>
      <c r="BN836">
        <v>110.8</v>
      </c>
      <c r="BO836">
        <v>104.2</v>
      </c>
      <c r="BP836">
        <v>110.1</v>
      </c>
      <c r="BQ836">
        <v>110.9</v>
      </c>
      <c r="BR836">
        <v>107.7</v>
      </c>
      <c r="BS836">
        <v>103.4</v>
      </c>
      <c r="BT836">
        <v>103.2</v>
      </c>
      <c r="BU836">
        <v>101.8</v>
      </c>
      <c r="BV836">
        <v>103</v>
      </c>
      <c r="BW836">
        <v>110.2</v>
      </c>
      <c r="BX836">
        <v>110.4</v>
      </c>
      <c r="BY836">
        <v>111.3</v>
      </c>
      <c r="BZ836">
        <v>108.6</v>
      </c>
      <c r="CA836">
        <v>110</v>
      </c>
      <c r="CB836">
        <v>111.5</v>
      </c>
      <c r="CC836">
        <v>192.4</v>
      </c>
      <c r="CD836">
        <v>197.5</v>
      </c>
      <c r="CE836">
        <v>188.7</v>
      </c>
      <c r="CF836">
        <v>110.8</v>
      </c>
      <c r="CG836">
        <v>109.3</v>
      </c>
      <c r="CH836">
        <v>110.6</v>
      </c>
      <c r="CI836">
        <v>110.2</v>
      </c>
      <c r="CJ836">
        <v>110.3</v>
      </c>
      <c r="CK836">
        <v>108.8</v>
      </c>
      <c r="CL836">
        <v>108.9</v>
      </c>
      <c r="CM836">
        <v>105.7</v>
      </c>
      <c r="CN836">
        <v>177.9</v>
      </c>
      <c r="CO836">
        <v>111.5</v>
      </c>
      <c r="CP836">
        <v>105</v>
      </c>
      <c r="CQ836">
        <v>171.2</v>
      </c>
      <c r="CR836">
        <v>108.7</v>
      </c>
      <c r="CS836">
        <v>103.4</v>
      </c>
      <c r="CT836">
        <v>110.4</v>
      </c>
      <c r="CU836">
        <v>202</v>
      </c>
      <c r="CV836">
        <v>211.5</v>
      </c>
      <c r="CW836">
        <v>199.7</v>
      </c>
      <c r="CX836">
        <v>218.6</v>
      </c>
      <c r="CY836">
        <v>110.5</v>
      </c>
      <c r="CZ836">
        <v>109.5</v>
      </c>
      <c r="DA836">
        <v>109.5</v>
      </c>
      <c r="DB836">
        <v>103.2</v>
      </c>
      <c r="DC836">
        <v>103.2</v>
      </c>
      <c r="DD836">
        <v>103.6</v>
      </c>
      <c r="DE836">
        <v>99.2</v>
      </c>
      <c r="DF836">
        <v>183.1</v>
      </c>
      <c r="DG836">
        <v>172.4</v>
      </c>
      <c r="DH836">
        <v>102.4</v>
      </c>
      <c r="DI836">
        <v>191.9</v>
      </c>
      <c r="DJ836">
        <v>197.1</v>
      </c>
      <c r="DK836">
        <v>181.3</v>
      </c>
      <c r="DL836">
        <v>149.4</v>
      </c>
      <c r="DM836">
        <v>109.3</v>
      </c>
      <c r="DN836">
        <v>105.8</v>
      </c>
      <c r="DO836">
        <v>229.5</v>
      </c>
      <c r="DP836">
        <v>115.1</v>
      </c>
      <c r="DQ836">
        <v>112.1</v>
      </c>
      <c r="DR836">
        <v>155.4</v>
      </c>
      <c r="DS836">
        <v>161.6</v>
      </c>
      <c r="DT836">
        <v>153.6</v>
      </c>
      <c r="DU836">
        <v>217.1</v>
      </c>
      <c r="DV836">
        <v>190.5</v>
      </c>
      <c r="DW836">
        <v>185.2</v>
      </c>
      <c r="DX836">
        <v>189.8</v>
      </c>
      <c r="DY836">
        <v>186.3</v>
      </c>
      <c r="DZ836">
        <v>191.8</v>
      </c>
      <c r="EA836">
        <v>179.1</v>
      </c>
      <c r="EB836">
        <v>162.6</v>
      </c>
      <c r="EC836">
        <v>181.5</v>
      </c>
      <c r="ED836">
        <v>207.7</v>
      </c>
      <c r="EE836">
        <v>190.4</v>
      </c>
      <c r="EF836">
        <v>243.9</v>
      </c>
      <c r="EG836">
        <v>135.4</v>
      </c>
      <c r="EH836">
        <v>170.7</v>
      </c>
      <c r="EI836">
        <v>137</v>
      </c>
      <c r="EJ836">
        <v>112.5</v>
      </c>
      <c r="EK836">
        <v>113.5</v>
      </c>
      <c r="EL836">
        <v>102.1</v>
      </c>
      <c r="EM836">
        <v>102.4</v>
      </c>
      <c r="EN836">
        <v>118.3</v>
      </c>
      <c r="EO836">
        <v>112.5</v>
      </c>
      <c r="EP836">
        <v>112.4</v>
      </c>
      <c r="EQ836">
        <v>112.5</v>
      </c>
      <c r="ER836">
        <v>118.9</v>
      </c>
      <c r="ES836">
        <v>97.9</v>
      </c>
      <c r="ET836">
        <v>106.3</v>
      </c>
      <c r="EU836">
        <v>111.2</v>
      </c>
      <c r="EV836">
        <v>104.4</v>
      </c>
      <c r="EW836">
        <v>111.4</v>
      </c>
      <c r="EX836">
        <v>111.4</v>
      </c>
      <c r="EY836">
        <v>182.5</v>
      </c>
      <c r="EZ836">
        <v>190.4</v>
      </c>
      <c r="FA836">
        <v>156.1</v>
      </c>
      <c r="FB836">
        <v>187.5</v>
      </c>
      <c r="FC836">
        <v>186.9</v>
      </c>
      <c r="FD836">
        <v>113.2</v>
      </c>
      <c r="FE836">
        <v>103.3</v>
      </c>
      <c r="FF836">
        <v>183</v>
      </c>
      <c r="FG836">
        <v>139.1</v>
      </c>
      <c r="FH836">
        <v>196.6</v>
      </c>
      <c r="FI836">
        <v>192</v>
      </c>
      <c r="FJ836">
        <v>294.8</v>
      </c>
      <c r="FK836">
        <v>188.1</v>
      </c>
      <c r="FL836">
        <v>122.1</v>
      </c>
      <c r="FM836">
        <v>328.1</v>
      </c>
      <c r="FN836">
        <v>211.2</v>
      </c>
      <c r="FO836">
        <v>112.7</v>
      </c>
      <c r="FP836">
        <v>112.9</v>
      </c>
      <c r="FS836">
        <v>93.4</v>
      </c>
      <c r="FT836">
        <v>102.9</v>
      </c>
      <c r="FU836">
        <v>123.7</v>
      </c>
      <c r="FV836">
        <v>115.2</v>
      </c>
      <c r="FW836">
        <v>105.1</v>
      </c>
      <c r="FX836">
        <v>130.19999999999999</v>
      </c>
      <c r="FY836">
        <v>116.8</v>
      </c>
      <c r="FZ836">
        <v>108.7</v>
      </c>
      <c r="GA836">
        <v>94.4</v>
      </c>
      <c r="GB836">
        <v>54.4</v>
      </c>
      <c r="GC836">
        <v>95.6</v>
      </c>
      <c r="GD836">
        <v>84.7</v>
      </c>
      <c r="GE836">
        <v>107.4</v>
      </c>
      <c r="GF836">
        <v>103.4</v>
      </c>
      <c r="GG836">
        <v>113</v>
      </c>
      <c r="GH836">
        <v>112.1</v>
      </c>
      <c r="GI836">
        <v>105.2</v>
      </c>
      <c r="GJ836">
        <v>104.1</v>
      </c>
      <c r="GK836">
        <v>106.9</v>
      </c>
      <c r="GL836">
        <v>114.8</v>
      </c>
      <c r="GM836">
        <v>78.7</v>
      </c>
      <c r="GN836">
        <v>164.3</v>
      </c>
      <c r="GO836">
        <v>155.9</v>
      </c>
      <c r="GP836">
        <v>108.7</v>
      </c>
      <c r="GQ836">
        <v>114.2</v>
      </c>
      <c r="GR836">
        <v>113.9</v>
      </c>
      <c r="GS836">
        <v>111.8</v>
      </c>
      <c r="GT836">
        <v>111.3</v>
      </c>
      <c r="GU836">
        <v>131.5</v>
      </c>
      <c r="GV836">
        <v>116.8</v>
      </c>
      <c r="GW836">
        <v>112.7</v>
      </c>
    </row>
    <row r="837" spans="1:205" x14ac:dyDescent="0.25">
      <c r="A837" s="1">
        <v>42583</v>
      </c>
      <c r="B837">
        <v>110.3</v>
      </c>
      <c r="C837">
        <v>107.7</v>
      </c>
      <c r="D837">
        <v>113.9</v>
      </c>
      <c r="E837">
        <v>202.5</v>
      </c>
      <c r="F837">
        <v>172.8</v>
      </c>
      <c r="G837">
        <v>205.5</v>
      </c>
      <c r="H837">
        <v>117.6</v>
      </c>
      <c r="I837">
        <v>109.3</v>
      </c>
      <c r="J837">
        <v>90.7</v>
      </c>
      <c r="K837">
        <v>146.69999999999999</v>
      </c>
      <c r="L837">
        <v>85.8</v>
      </c>
      <c r="M837">
        <v>69.900000000000006</v>
      </c>
      <c r="N837">
        <v>111</v>
      </c>
      <c r="O837">
        <v>195.6</v>
      </c>
      <c r="P837">
        <v>216.3</v>
      </c>
      <c r="Q837">
        <v>273.10000000000002</v>
      </c>
      <c r="R837">
        <v>156.6</v>
      </c>
      <c r="S837">
        <v>169.3</v>
      </c>
      <c r="T837">
        <v>171.3</v>
      </c>
      <c r="U837">
        <v>168.5</v>
      </c>
      <c r="V837">
        <v>109.1</v>
      </c>
      <c r="W837">
        <v>110.1</v>
      </c>
      <c r="X837">
        <v>106.4</v>
      </c>
      <c r="Y837">
        <v>107.1</v>
      </c>
      <c r="Z837">
        <v>111.4</v>
      </c>
      <c r="AA837">
        <v>112.3</v>
      </c>
      <c r="AB837">
        <v>112.3</v>
      </c>
      <c r="AC837">
        <v>112.3</v>
      </c>
      <c r="AD837">
        <v>111.6</v>
      </c>
      <c r="AE837">
        <v>111.7</v>
      </c>
      <c r="AF837">
        <v>109.9</v>
      </c>
      <c r="AG837">
        <v>113.8</v>
      </c>
      <c r="AH837">
        <v>111.8</v>
      </c>
      <c r="AI837">
        <v>113.6</v>
      </c>
      <c r="AJ837">
        <v>112.3</v>
      </c>
      <c r="AK837">
        <v>112.3</v>
      </c>
      <c r="AL837">
        <v>112.4</v>
      </c>
      <c r="AM837">
        <v>112.2</v>
      </c>
      <c r="AN837">
        <v>113.9</v>
      </c>
      <c r="AO837">
        <v>112.7</v>
      </c>
      <c r="AP837">
        <v>113.1</v>
      </c>
      <c r="AQ837">
        <v>111.4</v>
      </c>
      <c r="AR837">
        <v>113.4</v>
      </c>
      <c r="AS837">
        <v>117.8</v>
      </c>
      <c r="AT837">
        <v>110.9</v>
      </c>
      <c r="AU837">
        <v>111.2</v>
      </c>
      <c r="AV837">
        <v>111.4</v>
      </c>
      <c r="AW837">
        <v>109.2</v>
      </c>
      <c r="AX837">
        <v>107.8</v>
      </c>
      <c r="AY837">
        <v>108.1</v>
      </c>
      <c r="AZ837">
        <v>99.7</v>
      </c>
      <c r="BA837">
        <v>109.7</v>
      </c>
      <c r="BB837">
        <v>113.7</v>
      </c>
      <c r="BC837">
        <v>113.6</v>
      </c>
      <c r="BD837">
        <v>113.7</v>
      </c>
      <c r="BE837">
        <v>109.1</v>
      </c>
      <c r="BF837">
        <v>109</v>
      </c>
      <c r="BG837">
        <v>110.3</v>
      </c>
      <c r="BH837">
        <v>110.2</v>
      </c>
      <c r="BI837">
        <v>108.6</v>
      </c>
      <c r="BJ837">
        <v>108.5</v>
      </c>
      <c r="BK837">
        <v>110.2</v>
      </c>
      <c r="BL837">
        <v>108.7</v>
      </c>
      <c r="BM837">
        <v>108.5</v>
      </c>
      <c r="BN837">
        <v>110.6</v>
      </c>
      <c r="BO837">
        <v>104</v>
      </c>
      <c r="BP837">
        <v>110.3</v>
      </c>
      <c r="BQ837">
        <v>110.4</v>
      </c>
      <c r="BR837">
        <v>107.3</v>
      </c>
      <c r="BS837">
        <v>103.5</v>
      </c>
      <c r="BT837">
        <v>103.2</v>
      </c>
      <c r="BU837">
        <v>101.7</v>
      </c>
      <c r="BV837">
        <v>103</v>
      </c>
      <c r="BW837">
        <v>110.1</v>
      </c>
      <c r="BX837">
        <v>110.4</v>
      </c>
      <c r="BY837">
        <v>111.3</v>
      </c>
      <c r="BZ837">
        <v>108.6</v>
      </c>
      <c r="CA837">
        <v>109.9</v>
      </c>
      <c r="CB837">
        <v>111.4</v>
      </c>
      <c r="CC837">
        <v>191.8</v>
      </c>
      <c r="CD837">
        <v>197.1</v>
      </c>
      <c r="CE837">
        <v>188.5</v>
      </c>
      <c r="CF837">
        <v>110.7</v>
      </c>
      <c r="CG837">
        <v>109.3</v>
      </c>
      <c r="CH837">
        <v>110.1</v>
      </c>
      <c r="CI837">
        <v>110.4</v>
      </c>
      <c r="CJ837">
        <v>110.5</v>
      </c>
      <c r="CK837">
        <v>108.8</v>
      </c>
      <c r="CL837">
        <v>108.5</v>
      </c>
      <c r="CM837">
        <v>105.3</v>
      </c>
      <c r="CN837">
        <v>177.5</v>
      </c>
      <c r="CO837">
        <v>111</v>
      </c>
      <c r="CP837">
        <v>104.6</v>
      </c>
      <c r="CQ837">
        <v>169.9</v>
      </c>
      <c r="CR837">
        <v>108.6</v>
      </c>
      <c r="CS837">
        <v>103.4</v>
      </c>
      <c r="CT837">
        <v>110.3</v>
      </c>
      <c r="CU837">
        <v>201.2</v>
      </c>
      <c r="CV837">
        <v>210.9</v>
      </c>
      <c r="CW837">
        <v>199.4</v>
      </c>
      <c r="CX837">
        <v>218.1</v>
      </c>
      <c r="CY837">
        <v>110.5</v>
      </c>
      <c r="CZ837">
        <v>109.5</v>
      </c>
      <c r="DA837">
        <v>109.5</v>
      </c>
      <c r="DB837">
        <v>103.2</v>
      </c>
      <c r="DC837">
        <v>103.4</v>
      </c>
      <c r="DD837">
        <v>103.7</v>
      </c>
      <c r="DE837">
        <v>98.8</v>
      </c>
      <c r="DF837">
        <v>183</v>
      </c>
      <c r="DG837">
        <v>172.9</v>
      </c>
      <c r="DH837">
        <v>102.8</v>
      </c>
      <c r="DI837">
        <v>190.9</v>
      </c>
      <c r="DJ837">
        <v>198</v>
      </c>
      <c r="DK837">
        <v>182.6</v>
      </c>
      <c r="DL837">
        <v>149.5</v>
      </c>
      <c r="DM837">
        <v>109.3</v>
      </c>
      <c r="DN837">
        <v>105.9</v>
      </c>
      <c r="DO837">
        <v>230.2</v>
      </c>
      <c r="DP837">
        <v>115.4</v>
      </c>
      <c r="DQ837">
        <v>112.4</v>
      </c>
      <c r="DR837">
        <v>153.69999999999999</v>
      </c>
      <c r="DS837">
        <v>161.69999999999999</v>
      </c>
      <c r="DT837">
        <v>151.4</v>
      </c>
      <c r="DU837">
        <v>217.5</v>
      </c>
      <c r="DV837">
        <v>190.4</v>
      </c>
      <c r="DW837">
        <v>185.2</v>
      </c>
      <c r="DX837">
        <v>189.6</v>
      </c>
      <c r="DY837">
        <v>182</v>
      </c>
      <c r="DZ837">
        <v>192</v>
      </c>
      <c r="EA837">
        <v>176.8</v>
      </c>
      <c r="EB837">
        <v>161.9</v>
      </c>
      <c r="EC837">
        <v>177.9</v>
      </c>
      <c r="ED837">
        <v>205.2</v>
      </c>
      <c r="EE837">
        <v>188</v>
      </c>
      <c r="EF837">
        <v>244.8</v>
      </c>
      <c r="EG837">
        <v>129.9</v>
      </c>
      <c r="EH837">
        <v>166.8</v>
      </c>
      <c r="EI837">
        <v>131.30000000000001</v>
      </c>
      <c r="EJ837">
        <v>112.2</v>
      </c>
      <c r="EK837">
        <v>111.6</v>
      </c>
      <c r="EL837">
        <v>99.7</v>
      </c>
      <c r="EM837">
        <v>101.3</v>
      </c>
      <c r="EN837">
        <v>118.5</v>
      </c>
      <c r="EO837">
        <v>112.4</v>
      </c>
      <c r="EP837">
        <v>112.2</v>
      </c>
      <c r="EQ837">
        <v>112.4</v>
      </c>
      <c r="ER837">
        <v>119.1</v>
      </c>
      <c r="ES837">
        <v>97.9</v>
      </c>
      <c r="ET837">
        <v>106.6</v>
      </c>
      <c r="EU837">
        <v>111.1</v>
      </c>
      <c r="EV837">
        <v>104.4</v>
      </c>
      <c r="EW837">
        <v>111.3</v>
      </c>
      <c r="EX837">
        <v>112.1</v>
      </c>
      <c r="EY837">
        <v>182.6</v>
      </c>
      <c r="EZ837">
        <v>189</v>
      </c>
      <c r="FA837">
        <v>154.5</v>
      </c>
      <c r="FB837">
        <v>187.8</v>
      </c>
      <c r="FC837">
        <v>187.4</v>
      </c>
      <c r="FD837">
        <v>112.2</v>
      </c>
      <c r="FE837">
        <v>103</v>
      </c>
      <c r="FF837">
        <v>179.3</v>
      </c>
      <c r="FG837">
        <v>133.5</v>
      </c>
      <c r="FH837">
        <v>196.5</v>
      </c>
      <c r="FI837">
        <v>189.6</v>
      </c>
      <c r="FJ837">
        <v>296.60000000000002</v>
      </c>
      <c r="FK837">
        <v>190.7</v>
      </c>
      <c r="FL837">
        <v>122.1</v>
      </c>
      <c r="FM837">
        <v>319.2</v>
      </c>
      <c r="FN837">
        <v>214.6</v>
      </c>
      <c r="FO837">
        <v>111.9</v>
      </c>
      <c r="FP837">
        <v>112.4</v>
      </c>
      <c r="FS837">
        <v>94.1</v>
      </c>
      <c r="FT837">
        <v>99.1</v>
      </c>
      <c r="FU837">
        <v>116.3</v>
      </c>
      <c r="FV837">
        <v>119.1</v>
      </c>
      <c r="FW837">
        <v>104.7</v>
      </c>
      <c r="FX837">
        <v>129.1</v>
      </c>
      <c r="FY837">
        <v>117.4</v>
      </c>
      <c r="FZ837">
        <v>109.3</v>
      </c>
      <c r="GA837">
        <v>94.2</v>
      </c>
      <c r="GB837">
        <v>51.7</v>
      </c>
      <c r="GC837">
        <v>95.3</v>
      </c>
      <c r="GD837">
        <v>83.8</v>
      </c>
      <c r="GE837">
        <v>107.5</v>
      </c>
      <c r="GF837">
        <v>107.2</v>
      </c>
      <c r="GG837">
        <v>114.4</v>
      </c>
      <c r="GH837">
        <v>112.4</v>
      </c>
      <c r="GI837">
        <v>105.1</v>
      </c>
      <c r="GJ837">
        <v>104.4</v>
      </c>
      <c r="GK837">
        <v>103.1</v>
      </c>
      <c r="GL837">
        <v>115.4</v>
      </c>
      <c r="GM837">
        <v>69.8</v>
      </c>
      <c r="GN837">
        <v>150.5</v>
      </c>
      <c r="GO837">
        <v>157</v>
      </c>
      <c r="GP837">
        <v>110.5</v>
      </c>
      <c r="GQ837">
        <v>113.7</v>
      </c>
      <c r="GR837">
        <v>114.1</v>
      </c>
      <c r="GS837">
        <v>111.8</v>
      </c>
      <c r="GT837">
        <v>109.7</v>
      </c>
      <c r="GU837">
        <v>131.80000000000001</v>
      </c>
      <c r="GV837">
        <v>117</v>
      </c>
      <c r="GW837">
        <v>110.6</v>
      </c>
    </row>
    <row r="838" spans="1:205" x14ac:dyDescent="0.25">
      <c r="A838" s="1">
        <v>42614</v>
      </c>
      <c r="B838">
        <v>110.6</v>
      </c>
      <c r="C838">
        <v>108.1</v>
      </c>
      <c r="D838">
        <v>114.8</v>
      </c>
      <c r="E838">
        <v>204.3</v>
      </c>
      <c r="F838">
        <v>185.2</v>
      </c>
      <c r="G838">
        <v>206.3</v>
      </c>
      <c r="H838">
        <v>117.9</v>
      </c>
      <c r="I838">
        <v>109.5</v>
      </c>
      <c r="J838">
        <v>92</v>
      </c>
      <c r="K838">
        <v>148.19999999999999</v>
      </c>
      <c r="L838">
        <v>88.2</v>
      </c>
      <c r="M838">
        <v>72.400000000000006</v>
      </c>
      <c r="N838">
        <v>111</v>
      </c>
      <c r="O838">
        <v>195.8</v>
      </c>
      <c r="P838">
        <v>216.5</v>
      </c>
      <c r="Q838">
        <v>273.5</v>
      </c>
      <c r="R838">
        <v>156.69999999999999</v>
      </c>
      <c r="S838">
        <v>169.3</v>
      </c>
      <c r="T838">
        <v>171.3</v>
      </c>
      <c r="U838">
        <v>168.5</v>
      </c>
      <c r="V838">
        <v>109.2</v>
      </c>
      <c r="W838">
        <v>110.3</v>
      </c>
      <c r="X838">
        <v>106.5</v>
      </c>
      <c r="Y838">
        <v>107.1</v>
      </c>
      <c r="Z838">
        <v>111.7</v>
      </c>
      <c r="AA838">
        <v>112.9</v>
      </c>
      <c r="AB838">
        <v>113</v>
      </c>
      <c r="AC838">
        <v>113</v>
      </c>
      <c r="AD838">
        <v>112.1</v>
      </c>
      <c r="AE838">
        <v>112</v>
      </c>
      <c r="AF838">
        <v>109.9</v>
      </c>
      <c r="AG838">
        <v>114.4</v>
      </c>
      <c r="AH838">
        <v>111.6</v>
      </c>
      <c r="AI838">
        <v>112.8</v>
      </c>
      <c r="AJ838">
        <v>109.3</v>
      </c>
      <c r="AK838">
        <v>109.3</v>
      </c>
      <c r="AL838">
        <v>109.4</v>
      </c>
      <c r="AM838">
        <v>109.2</v>
      </c>
      <c r="AN838">
        <v>113.8</v>
      </c>
      <c r="AO838">
        <v>112.7</v>
      </c>
      <c r="AP838">
        <v>113</v>
      </c>
      <c r="AQ838">
        <v>111.4</v>
      </c>
      <c r="AR838">
        <v>113.3</v>
      </c>
      <c r="AS838">
        <v>117.3</v>
      </c>
      <c r="AT838">
        <v>111.1</v>
      </c>
      <c r="AU838">
        <v>111.4</v>
      </c>
      <c r="AV838">
        <v>111.7</v>
      </c>
      <c r="AW838">
        <v>109.2</v>
      </c>
      <c r="AX838">
        <v>107.9</v>
      </c>
      <c r="AY838">
        <v>108.2</v>
      </c>
      <c r="AZ838">
        <v>99.3</v>
      </c>
      <c r="BA838">
        <v>110</v>
      </c>
      <c r="BB838">
        <v>113.7</v>
      </c>
      <c r="BC838">
        <v>113.6</v>
      </c>
      <c r="BD838">
        <v>113.8</v>
      </c>
      <c r="BE838">
        <v>109.4</v>
      </c>
      <c r="BF838">
        <v>109.3</v>
      </c>
      <c r="BG838">
        <v>110.5</v>
      </c>
      <c r="BH838">
        <v>110.4</v>
      </c>
      <c r="BI838">
        <v>108.9</v>
      </c>
      <c r="BJ838">
        <v>108.8</v>
      </c>
      <c r="BK838">
        <v>110.4</v>
      </c>
      <c r="BL838">
        <v>108.9</v>
      </c>
      <c r="BM838">
        <v>108.7</v>
      </c>
      <c r="BN838">
        <v>110.8</v>
      </c>
      <c r="BO838">
        <v>104.3</v>
      </c>
      <c r="BP838">
        <v>110.4</v>
      </c>
      <c r="BQ838">
        <v>110.8</v>
      </c>
      <c r="BR838">
        <v>107.7</v>
      </c>
      <c r="BS838">
        <v>103.6</v>
      </c>
      <c r="BT838">
        <v>103.2</v>
      </c>
      <c r="BU838">
        <v>102</v>
      </c>
      <c r="BV838">
        <v>103.1</v>
      </c>
      <c r="BW838">
        <v>110.4</v>
      </c>
      <c r="BX838">
        <v>110.7</v>
      </c>
      <c r="BY838">
        <v>111.5</v>
      </c>
      <c r="BZ838">
        <v>108.9</v>
      </c>
      <c r="CA838">
        <v>110.2</v>
      </c>
      <c r="CB838">
        <v>111.7</v>
      </c>
      <c r="CC838">
        <v>192.6</v>
      </c>
      <c r="CD838">
        <v>197.6</v>
      </c>
      <c r="CE838">
        <v>189.1</v>
      </c>
      <c r="CF838">
        <v>111</v>
      </c>
      <c r="CG838">
        <v>109.6</v>
      </c>
      <c r="CH838">
        <v>110.7</v>
      </c>
      <c r="CI838">
        <v>110.6</v>
      </c>
      <c r="CJ838">
        <v>110.7</v>
      </c>
      <c r="CK838">
        <v>108.9</v>
      </c>
      <c r="CL838">
        <v>109</v>
      </c>
      <c r="CM838">
        <v>105.3</v>
      </c>
      <c r="CN838">
        <v>177.6</v>
      </c>
      <c r="CO838">
        <v>110.7</v>
      </c>
      <c r="CP838">
        <v>104.9</v>
      </c>
      <c r="CQ838">
        <v>171.1</v>
      </c>
      <c r="CR838">
        <v>108.6</v>
      </c>
      <c r="CS838">
        <v>103.6</v>
      </c>
      <c r="CT838">
        <v>110.7</v>
      </c>
      <c r="CU838">
        <v>202.3</v>
      </c>
      <c r="CV838">
        <v>211.7</v>
      </c>
      <c r="CW838">
        <v>200.3</v>
      </c>
      <c r="CX838">
        <v>219.4</v>
      </c>
      <c r="CY838">
        <v>110.8</v>
      </c>
      <c r="CZ838">
        <v>109.7</v>
      </c>
      <c r="DA838">
        <v>109.8</v>
      </c>
      <c r="DB838">
        <v>103.5</v>
      </c>
      <c r="DC838">
        <v>103.5</v>
      </c>
      <c r="DD838">
        <v>103.9</v>
      </c>
      <c r="DE838">
        <v>99.4</v>
      </c>
      <c r="DF838">
        <v>183.7</v>
      </c>
      <c r="DG838">
        <v>173.2</v>
      </c>
      <c r="DH838">
        <v>103.1</v>
      </c>
      <c r="DI838">
        <v>191.4</v>
      </c>
      <c r="DJ838">
        <v>199.5</v>
      </c>
      <c r="DK838">
        <v>181.8</v>
      </c>
      <c r="DL838">
        <v>149.5</v>
      </c>
      <c r="DM838">
        <v>109.4</v>
      </c>
      <c r="DN838">
        <v>105.9</v>
      </c>
      <c r="DO838">
        <v>230.1</v>
      </c>
      <c r="DP838">
        <v>115.2</v>
      </c>
      <c r="DQ838">
        <v>112.5</v>
      </c>
      <c r="DR838">
        <v>156.4</v>
      </c>
      <c r="DS838">
        <v>164.3</v>
      </c>
      <c r="DT838">
        <v>154</v>
      </c>
      <c r="DU838">
        <v>217.3</v>
      </c>
      <c r="DV838">
        <v>190.4</v>
      </c>
      <c r="DW838">
        <v>185.6</v>
      </c>
      <c r="DX838">
        <v>189.6</v>
      </c>
      <c r="DY838">
        <v>180</v>
      </c>
      <c r="DZ838">
        <v>192.2</v>
      </c>
      <c r="EA838">
        <v>175.8</v>
      </c>
      <c r="EB838">
        <v>158.5</v>
      </c>
      <c r="EC838">
        <v>179.1</v>
      </c>
      <c r="ED838">
        <v>204</v>
      </c>
      <c r="EE838">
        <v>186.9</v>
      </c>
      <c r="EF838">
        <v>243.6</v>
      </c>
      <c r="EG838">
        <v>134.9</v>
      </c>
      <c r="EH838">
        <v>170.1</v>
      </c>
      <c r="EI838">
        <v>136.4</v>
      </c>
      <c r="EJ838">
        <v>112.3</v>
      </c>
      <c r="EK838">
        <v>111.5</v>
      </c>
      <c r="EL838">
        <v>99.3</v>
      </c>
      <c r="EM838">
        <v>101.5</v>
      </c>
      <c r="EN838">
        <v>117.7</v>
      </c>
      <c r="EO838">
        <v>109.4</v>
      </c>
      <c r="EP838">
        <v>109.2</v>
      </c>
      <c r="EQ838">
        <v>109.4</v>
      </c>
      <c r="ER838">
        <v>118.5</v>
      </c>
      <c r="ES838">
        <v>98.1</v>
      </c>
      <c r="ET838">
        <v>105.9</v>
      </c>
      <c r="EU838">
        <v>111.4</v>
      </c>
      <c r="EV838">
        <v>104.6</v>
      </c>
      <c r="EW838">
        <v>111.6</v>
      </c>
      <c r="EX838">
        <v>112.4</v>
      </c>
      <c r="EY838">
        <v>183.3</v>
      </c>
      <c r="EZ838">
        <v>189</v>
      </c>
      <c r="FA838">
        <v>157.1</v>
      </c>
      <c r="FB838">
        <v>188</v>
      </c>
      <c r="FC838">
        <v>187.6</v>
      </c>
      <c r="FD838">
        <v>111.9</v>
      </c>
      <c r="FE838">
        <v>103.2</v>
      </c>
      <c r="FF838">
        <v>180.7</v>
      </c>
      <c r="FG838">
        <v>137.19999999999999</v>
      </c>
      <c r="FH838">
        <v>192.5</v>
      </c>
      <c r="FI838">
        <v>188.6</v>
      </c>
      <c r="FJ838">
        <v>291.2</v>
      </c>
      <c r="FK838">
        <v>190.8</v>
      </c>
      <c r="FL838">
        <v>122.4</v>
      </c>
      <c r="FM838">
        <v>294.8</v>
      </c>
      <c r="FN838">
        <v>201.8</v>
      </c>
      <c r="FO838">
        <v>112.9</v>
      </c>
      <c r="FP838">
        <v>110.9</v>
      </c>
      <c r="FS838">
        <v>95.1</v>
      </c>
      <c r="FT838">
        <v>96.3</v>
      </c>
      <c r="FU838">
        <v>117.2</v>
      </c>
      <c r="FV838">
        <v>118.1</v>
      </c>
      <c r="FW838">
        <v>104.9</v>
      </c>
      <c r="FX838">
        <v>130.5</v>
      </c>
      <c r="FY838">
        <v>118.4</v>
      </c>
      <c r="FZ838">
        <v>115</v>
      </c>
      <c r="GA838">
        <v>94.4</v>
      </c>
      <c r="GB838">
        <v>47.3</v>
      </c>
      <c r="GC838">
        <v>96.1</v>
      </c>
      <c r="GD838">
        <v>85.8</v>
      </c>
      <c r="GE838">
        <v>107.3</v>
      </c>
      <c r="GF838">
        <v>107.2</v>
      </c>
      <c r="GG838">
        <v>112.5</v>
      </c>
      <c r="GH838">
        <v>111.9</v>
      </c>
      <c r="GI838">
        <v>105.1</v>
      </c>
      <c r="GJ838">
        <v>103.3</v>
      </c>
      <c r="GK838">
        <v>101.8</v>
      </c>
      <c r="GL838">
        <v>114.2</v>
      </c>
      <c r="GM838">
        <v>73.400000000000006</v>
      </c>
      <c r="GN838">
        <v>152.9</v>
      </c>
      <c r="GO838">
        <v>156.1</v>
      </c>
      <c r="GP838">
        <v>110.2</v>
      </c>
      <c r="GQ838">
        <v>111.7</v>
      </c>
      <c r="GR838">
        <v>114.6</v>
      </c>
      <c r="GS838">
        <v>111.7</v>
      </c>
      <c r="GT838">
        <v>108.3</v>
      </c>
      <c r="GU838">
        <v>129.80000000000001</v>
      </c>
      <c r="GV838">
        <v>117</v>
      </c>
      <c r="GW838">
        <v>103.2</v>
      </c>
    </row>
    <row r="839" spans="1:205" x14ac:dyDescent="0.25">
      <c r="A839" s="1">
        <v>42644</v>
      </c>
      <c r="B839">
        <v>110.9</v>
      </c>
      <c r="C839">
        <v>108.5</v>
      </c>
      <c r="D839">
        <v>113.8</v>
      </c>
      <c r="E839">
        <v>202.6</v>
      </c>
      <c r="F839">
        <v>176.8</v>
      </c>
      <c r="G839">
        <v>205.3</v>
      </c>
      <c r="H839">
        <v>116.9</v>
      </c>
      <c r="I839">
        <v>108.6</v>
      </c>
      <c r="J839">
        <v>94.6</v>
      </c>
      <c r="K839">
        <v>152.80000000000001</v>
      </c>
      <c r="L839">
        <v>89.5</v>
      </c>
      <c r="M839">
        <v>74.3</v>
      </c>
      <c r="N839">
        <v>111.2</v>
      </c>
      <c r="O839">
        <v>196.1</v>
      </c>
      <c r="P839">
        <v>217.1</v>
      </c>
      <c r="Q839">
        <v>274</v>
      </c>
      <c r="R839">
        <v>157.30000000000001</v>
      </c>
      <c r="S839">
        <v>169.4</v>
      </c>
      <c r="T839">
        <v>171.1</v>
      </c>
      <c r="U839">
        <v>168.7</v>
      </c>
      <c r="V839">
        <v>109.2</v>
      </c>
      <c r="W839">
        <v>110.4</v>
      </c>
      <c r="X839">
        <v>106.4</v>
      </c>
      <c r="Y839">
        <v>107.1</v>
      </c>
      <c r="Z839">
        <v>111.8</v>
      </c>
      <c r="AA839">
        <v>113.1</v>
      </c>
      <c r="AB839">
        <v>113.2</v>
      </c>
      <c r="AC839">
        <v>113</v>
      </c>
      <c r="AD839">
        <v>112.9</v>
      </c>
      <c r="AE839">
        <v>111.8</v>
      </c>
      <c r="AF839">
        <v>109</v>
      </c>
      <c r="AG839">
        <v>115.3</v>
      </c>
      <c r="AH839">
        <v>112.3</v>
      </c>
      <c r="AI839">
        <v>113.3</v>
      </c>
      <c r="AJ839">
        <v>109.4</v>
      </c>
      <c r="AK839">
        <v>109.4</v>
      </c>
      <c r="AL839">
        <v>109.4</v>
      </c>
      <c r="AM839">
        <v>109.3</v>
      </c>
      <c r="AN839">
        <v>114.4</v>
      </c>
      <c r="AO839">
        <v>113.4</v>
      </c>
      <c r="AP839">
        <v>113.7</v>
      </c>
      <c r="AQ839">
        <v>112.1</v>
      </c>
      <c r="AR839">
        <v>113.9</v>
      </c>
      <c r="AS839">
        <v>117.9</v>
      </c>
      <c r="AT839">
        <v>111.1</v>
      </c>
      <c r="AU839">
        <v>111.4</v>
      </c>
      <c r="AV839">
        <v>111.7</v>
      </c>
      <c r="AW839">
        <v>109.2</v>
      </c>
      <c r="AX839">
        <v>107.8</v>
      </c>
      <c r="AY839">
        <v>108.1</v>
      </c>
      <c r="AZ839">
        <v>99.3</v>
      </c>
      <c r="BA839">
        <v>110</v>
      </c>
      <c r="BB839">
        <v>114.6</v>
      </c>
      <c r="BC839">
        <v>114.6</v>
      </c>
      <c r="BD839">
        <v>114.6</v>
      </c>
      <c r="BE839">
        <v>109.7</v>
      </c>
      <c r="BF839">
        <v>109.5</v>
      </c>
      <c r="BG839">
        <v>110.6</v>
      </c>
      <c r="BH839">
        <v>110.5</v>
      </c>
      <c r="BI839">
        <v>109.2</v>
      </c>
      <c r="BJ839">
        <v>109.1</v>
      </c>
      <c r="BK839">
        <v>110.5</v>
      </c>
      <c r="BL839">
        <v>109.1</v>
      </c>
      <c r="BM839">
        <v>109</v>
      </c>
      <c r="BN839">
        <v>110.7</v>
      </c>
      <c r="BO839">
        <v>105</v>
      </c>
      <c r="BP839">
        <v>110.4</v>
      </c>
      <c r="BQ839">
        <v>111.1</v>
      </c>
      <c r="BR839">
        <v>108.1</v>
      </c>
      <c r="BS839">
        <v>103.7</v>
      </c>
      <c r="BT839">
        <v>103.3</v>
      </c>
      <c r="BU839">
        <v>102.3</v>
      </c>
      <c r="BV839">
        <v>103.4</v>
      </c>
      <c r="BW839">
        <v>110.7</v>
      </c>
      <c r="BX839">
        <v>110.8</v>
      </c>
      <c r="BY839">
        <v>111.7</v>
      </c>
      <c r="BZ839">
        <v>109.2</v>
      </c>
      <c r="CA839">
        <v>110.5</v>
      </c>
      <c r="CB839">
        <v>111.8</v>
      </c>
      <c r="CC839">
        <v>193.7</v>
      </c>
      <c r="CD839">
        <v>197.5</v>
      </c>
      <c r="CE839">
        <v>190.8</v>
      </c>
      <c r="CF839">
        <v>111.1</v>
      </c>
      <c r="CG839">
        <v>110</v>
      </c>
      <c r="CH839">
        <v>110.9</v>
      </c>
      <c r="CI839">
        <v>110.6</v>
      </c>
      <c r="CJ839">
        <v>110.7</v>
      </c>
      <c r="CK839">
        <v>109.2</v>
      </c>
      <c r="CL839">
        <v>109.4</v>
      </c>
      <c r="CM839">
        <v>105.5</v>
      </c>
      <c r="CN839">
        <v>177.6</v>
      </c>
      <c r="CO839">
        <v>111.1</v>
      </c>
      <c r="CP839">
        <v>105.1</v>
      </c>
      <c r="CQ839">
        <v>171.5</v>
      </c>
      <c r="CR839">
        <v>108.5</v>
      </c>
      <c r="CS839">
        <v>103.9</v>
      </c>
      <c r="CT839">
        <v>110.9</v>
      </c>
      <c r="CU839">
        <v>203.8</v>
      </c>
      <c r="CV839">
        <v>211.4</v>
      </c>
      <c r="CW839">
        <v>202.9</v>
      </c>
      <c r="CX839">
        <v>222.9</v>
      </c>
      <c r="CY839">
        <v>110.9</v>
      </c>
      <c r="CZ839">
        <v>110.1</v>
      </c>
      <c r="DA839">
        <v>110.1</v>
      </c>
      <c r="DB839">
        <v>103.6</v>
      </c>
      <c r="DC839">
        <v>103.6</v>
      </c>
      <c r="DD839">
        <v>103.9</v>
      </c>
      <c r="DE839">
        <v>99.8</v>
      </c>
      <c r="DF839">
        <v>184.2</v>
      </c>
      <c r="DG839">
        <v>173.5</v>
      </c>
      <c r="DH839">
        <v>103.4</v>
      </c>
      <c r="DI839">
        <v>190</v>
      </c>
      <c r="DJ839">
        <v>201.2</v>
      </c>
      <c r="DK839">
        <v>181.6</v>
      </c>
      <c r="DL839">
        <v>149.6</v>
      </c>
      <c r="DM839">
        <v>109.5</v>
      </c>
      <c r="DN839">
        <v>105.9</v>
      </c>
      <c r="DO839">
        <v>230.1</v>
      </c>
      <c r="DP839">
        <v>115.5</v>
      </c>
      <c r="DQ839">
        <v>112.3</v>
      </c>
      <c r="DR839">
        <v>158.30000000000001</v>
      </c>
      <c r="DS839">
        <v>163.80000000000001</v>
      </c>
      <c r="DT839">
        <v>156.80000000000001</v>
      </c>
      <c r="DU839">
        <v>217.9</v>
      </c>
      <c r="DV839">
        <v>190.2</v>
      </c>
      <c r="DW839">
        <v>185.4</v>
      </c>
      <c r="DX839">
        <v>189.4</v>
      </c>
      <c r="DY839">
        <v>178.6</v>
      </c>
      <c r="DZ839">
        <v>192</v>
      </c>
      <c r="EA839">
        <v>174</v>
      </c>
      <c r="EB839">
        <v>148.1</v>
      </c>
      <c r="EC839">
        <v>184.4</v>
      </c>
      <c r="ED839">
        <v>211.5</v>
      </c>
      <c r="EE839">
        <v>194.2</v>
      </c>
      <c r="EF839">
        <v>243.9</v>
      </c>
      <c r="EG839">
        <v>136.5</v>
      </c>
      <c r="EH839">
        <v>172</v>
      </c>
      <c r="EI839">
        <v>138.1</v>
      </c>
      <c r="EJ839">
        <v>112.4</v>
      </c>
      <c r="EK839">
        <v>111</v>
      </c>
      <c r="EL839">
        <v>99.2</v>
      </c>
      <c r="EM839">
        <v>100.8</v>
      </c>
      <c r="EN839">
        <v>118.1</v>
      </c>
      <c r="EO839">
        <v>109.5</v>
      </c>
      <c r="EP839">
        <v>109.3</v>
      </c>
      <c r="EQ839">
        <v>109.5</v>
      </c>
      <c r="ER839">
        <v>118.9</v>
      </c>
      <c r="ES839">
        <v>98.4</v>
      </c>
      <c r="ET839">
        <v>106.2</v>
      </c>
      <c r="EU839">
        <v>111.7</v>
      </c>
      <c r="EV839">
        <v>104.7</v>
      </c>
      <c r="EW839">
        <v>111.9</v>
      </c>
      <c r="EX839">
        <v>112.5</v>
      </c>
      <c r="EY839">
        <v>184</v>
      </c>
      <c r="EZ839">
        <v>187.5</v>
      </c>
      <c r="FA839">
        <v>159.1</v>
      </c>
      <c r="FB839">
        <v>188.1</v>
      </c>
      <c r="FC839">
        <v>187.9</v>
      </c>
      <c r="FD839">
        <v>111.8</v>
      </c>
      <c r="FE839">
        <v>103.4</v>
      </c>
      <c r="FF839">
        <v>186.2</v>
      </c>
      <c r="FG839">
        <v>145.30000000000001</v>
      </c>
      <c r="FH839">
        <v>183.6</v>
      </c>
      <c r="FI839">
        <v>196.1</v>
      </c>
      <c r="FJ839">
        <v>287.2</v>
      </c>
      <c r="FK839">
        <v>193.2</v>
      </c>
      <c r="FL839">
        <v>122.6</v>
      </c>
      <c r="FM839">
        <v>304.2</v>
      </c>
      <c r="FN839">
        <v>210.8</v>
      </c>
      <c r="FO839">
        <v>113.9</v>
      </c>
      <c r="FP839">
        <v>112.5</v>
      </c>
      <c r="FS839">
        <v>94.5</v>
      </c>
      <c r="FT839">
        <v>99</v>
      </c>
      <c r="FU839">
        <v>113.9</v>
      </c>
      <c r="FV839">
        <v>122.5</v>
      </c>
      <c r="FW839">
        <v>105.4</v>
      </c>
      <c r="FX839">
        <v>128.5</v>
      </c>
      <c r="FY839">
        <v>118.9</v>
      </c>
      <c r="FZ839">
        <v>123.9</v>
      </c>
      <c r="GA839">
        <v>94.8</v>
      </c>
      <c r="GB839">
        <v>50.3</v>
      </c>
      <c r="GC839">
        <v>95.3</v>
      </c>
      <c r="GD839">
        <v>83.8</v>
      </c>
      <c r="GE839">
        <v>107.6</v>
      </c>
      <c r="GF839">
        <v>107.2</v>
      </c>
      <c r="GG839">
        <v>108.7</v>
      </c>
      <c r="GH839">
        <v>113.6</v>
      </c>
      <c r="GI839">
        <v>104.6</v>
      </c>
      <c r="GJ839">
        <v>106.4</v>
      </c>
      <c r="GK839">
        <v>102.3</v>
      </c>
      <c r="GL839">
        <v>113.5</v>
      </c>
      <c r="GM839">
        <v>84</v>
      </c>
      <c r="GN839">
        <v>148.6</v>
      </c>
      <c r="GO839">
        <v>150.80000000000001</v>
      </c>
      <c r="GP839">
        <v>106.3</v>
      </c>
      <c r="GQ839">
        <v>113</v>
      </c>
      <c r="GR839">
        <v>114.5</v>
      </c>
      <c r="GS839">
        <v>112.5</v>
      </c>
      <c r="GT839">
        <v>107.5</v>
      </c>
      <c r="GU839">
        <v>129.80000000000001</v>
      </c>
      <c r="GV839">
        <v>117.4</v>
      </c>
      <c r="GW839">
        <v>106.4</v>
      </c>
    </row>
    <row r="840" spans="1:205" x14ac:dyDescent="0.25">
      <c r="A840" s="1">
        <v>42675</v>
      </c>
      <c r="B840">
        <v>111.1</v>
      </c>
      <c r="C840">
        <v>108.4</v>
      </c>
      <c r="D840">
        <v>113.4</v>
      </c>
      <c r="E840">
        <v>201.7</v>
      </c>
      <c r="F840">
        <v>176</v>
      </c>
      <c r="G840">
        <v>204.3</v>
      </c>
      <c r="H840">
        <v>115.8</v>
      </c>
      <c r="I840">
        <v>108.7</v>
      </c>
      <c r="J840">
        <v>93.9</v>
      </c>
      <c r="K840">
        <v>151.4</v>
      </c>
      <c r="L840">
        <v>89.7</v>
      </c>
      <c r="M840">
        <v>74.2</v>
      </c>
      <c r="N840">
        <v>111.4</v>
      </c>
      <c r="O840">
        <v>196.3</v>
      </c>
      <c r="P840">
        <v>217.4</v>
      </c>
      <c r="Q840">
        <v>274.89999999999998</v>
      </c>
      <c r="R840">
        <v>157.1</v>
      </c>
      <c r="S840">
        <v>169.5</v>
      </c>
      <c r="T840">
        <v>171.1</v>
      </c>
      <c r="U840">
        <v>168.8</v>
      </c>
      <c r="V840">
        <v>109.4</v>
      </c>
      <c r="W840">
        <v>110.6</v>
      </c>
      <c r="X840">
        <v>106.6</v>
      </c>
      <c r="Y840">
        <v>107.6</v>
      </c>
      <c r="Z840">
        <v>112.1</v>
      </c>
      <c r="AA840">
        <v>113.5</v>
      </c>
      <c r="AB840">
        <v>113.6</v>
      </c>
      <c r="AC840">
        <v>113.4</v>
      </c>
      <c r="AD840">
        <v>113.7</v>
      </c>
      <c r="AE840">
        <v>112.6</v>
      </c>
      <c r="AF840">
        <v>109.4</v>
      </c>
      <c r="AG840">
        <v>116.3</v>
      </c>
      <c r="AH840">
        <v>112.5</v>
      </c>
      <c r="AI840">
        <v>113.9</v>
      </c>
      <c r="AJ840">
        <v>111</v>
      </c>
      <c r="AK840">
        <v>111</v>
      </c>
      <c r="AL840">
        <v>111</v>
      </c>
      <c r="AM840">
        <v>110.9</v>
      </c>
      <c r="AN840">
        <v>114.7</v>
      </c>
      <c r="AO840">
        <v>113.6</v>
      </c>
      <c r="AP840">
        <v>113.9</v>
      </c>
      <c r="AQ840">
        <v>112.3</v>
      </c>
      <c r="AR840">
        <v>114.1</v>
      </c>
      <c r="AS840">
        <v>118.2</v>
      </c>
      <c r="AT840">
        <v>111.3</v>
      </c>
      <c r="AU840">
        <v>111.6</v>
      </c>
      <c r="AV840">
        <v>111.9</v>
      </c>
      <c r="AW840">
        <v>109.4</v>
      </c>
      <c r="AX840">
        <v>108</v>
      </c>
      <c r="AY840">
        <v>108.3</v>
      </c>
      <c r="AZ840">
        <v>99.7</v>
      </c>
      <c r="BA840">
        <v>110.8</v>
      </c>
      <c r="BB840">
        <v>114.6</v>
      </c>
      <c r="BC840">
        <v>114.5</v>
      </c>
      <c r="BD840">
        <v>114.6</v>
      </c>
      <c r="BE840">
        <v>109.8</v>
      </c>
      <c r="BF840">
        <v>109.7</v>
      </c>
      <c r="BG840">
        <v>110.9</v>
      </c>
      <c r="BH840">
        <v>110.8</v>
      </c>
      <c r="BI840">
        <v>109.4</v>
      </c>
      <c r="BJ840">
        <v>109.3</v>
      </c>
      <c r="BK840">
        <v>110.7</v>
      </c>
      <c r="BL840">
        <v>109.2</v>
      </c>
      <c r="BM840">
        <v>109.1</v>
      </c>
      <c r="BN840">
        <v>110.8</v>
      </c>
      <c r="BO840">
        <v>105</v>
      </c>
      <c r="BP840">
        <v>110.7</v>
      </c>
      <c r="BQ840">
        <v>111.5</v>
      </c>
      <c r="BR840">
        <v>108.2</v>
      </c>
      <c r="BS840">
        <v>103.9</v>
      </c>
      <c r="BT840">
        <v>103.3</v>
      </c>
      <c r="BU840">
        <v>102.8</v>
      </c>
      <c r="BV840">
        <v>103.6</v>
      </c>
      <c r="BW840">
        <v>110.8</v>
      </c>
      <c r="BX840">
        <v>111</v>
      </c>
      <c r="BY840">
        <v>111.9</v>
      </c>
      <c r="BZ840">
        <v>109.4</v>
      </c>
      <c r="CA840">
        <v>110.7</v>
      </c>
      <c r="CB840">
        <v>112</v>
      </c>
      <c r="CC840">
        <v>193.3</v>
      </c>
      <c r="CD840">
        <v>197.4</v>
      </c>
      <c r="CE840">
        <v>190.4</v>
      </c>
      <c r="CF840">
        <v>111.4</v>
      </c>
      <c r="CG840">
        <v>110.4</v>
      </c>
      <c r="CH840">
        <v>111.3</v>
      </c>
      <c r="CI840">
        <v>110.8</v>
      </c>
      <c r="CJ840">
        <v>110.9</v>
      </c>
      <c r="CK840">
        <v>109.5</v>
      </c>
      <c r="CL840">
        <v>109.5</v>
      </c>
      <c r="CM840">
        <v>105.9</v>
      </c>
      <c r="CN840">
        <v>178.3</v>
      </c>
      <c r="CO840">
        <v>111.6</v>
      </c>
      <c r="CP840">
        <v>105.3</v>
      </c>
      <c r="CQ840">
        <v>171.7</v>
      </c>
      <c r="CR840">
        <v>108.9</v>
      </c>
      <c r="CS840">
        <v>104.2</v>
      </c>
      <c r="CT840">
        <v>111</v>
      </c>
      <c r="CU840">
        <v>203.1</v>
      </c>
      <c r="CV840">
        <v>211.3</v>
      </c>
      <c r="CW840">
        <v>202.4</v>
      </c>
      <c r="CX840">
        <v>222.2</v>
      </c>
      <c r="CY840">
        <v>111.1</v>
      </c>
      <c r="CZ840">
        <v>110.1</v>
      </c>
      <c r="DA840">
        <v>110.1</v>
      </c>
      <c r="DB840">
        <v>103.8</v>
      </c>
      <c r="DC840">
        <v>103.8</v>
      </c>
      <c r="DD840">
        <v>104.1</v>
      </c>
      <c r="DE840">
        <v>99.8</v>
      </c>
      <c r="DF840">
        <v>184.4</v>
      </c>
      <c r="DG840">
        <v>174.4</v>
      </c>
      <c r="DH840">
        <v>104.2</v>
      </c>
      <c r="DI840">
        <v>189</v>
      </c>
      <c r="DJ840">
        <v>204.2</v>
      </c>
      <c r="DK840">
        <v>182.4</v>
      </c>
      <c r="DL840">
        <v>149.6</v>
      </c>
      <c r="DM840">
        <v>109.9</v>
      </c>
      <c r="DN840">
        <v>105.9</v>
      </c>
      <c r="DO840">
        <v>230.2</v>
      </c>
      <c r="DP840">
        <v>115.5</v>
      </c>
      <c r="DQ840">
        <v>112.3</v>
      </c>
      <c r="DR840">
        <v>157.1</v>
      </c>
      <c r="DS840">
        <v>162.80000000000001</v>
      </c>
      <c r="DT840">
        <v>155.6</v>
      </c>
      <c r="DU840">
        <v>219.1</v>
      </c>
      <c r="DV840">
        <v>190.5</v>
      </c>
      <c r="DW840">
        <v>185.9</v>
      </c>
      <c r="DX840">
        <v>189.6</v>
      </c>
      <c r="DY840">
        <v>179.5</v>
      </c>
      <c r="DZ840">
        <v>192.2</v>
      </c>
      <c r="EA840">
        <v>174.8</v>
      </c>
      <c r="EB840">
        <v>155</v>
      </c>
      <c r="EC840">
        <v>180.1</v>
      </c>
      <c r="ED840">
        <v>207.8</v>
      </c>
      <c r="EE840">
        <v>190.5</v>
      </c>
      <c r="EF840">
        <v>244.4</v>
      </c>
      <c r="EG840">
        <v>131.6</v>
      </c>
      <c r="EH840">
        <v>170.4</v>
      </c>
      <c r="EI840">
        <v>133</v>
      </c>
      <c r="EJ840">
        <v>112.8</v>
      </c>
      <c r="EK840">
        <v>111.2</v>
      </c>
      <c r="EL840">
        <v>99.1</v>
      </c>
      <c r="EM840">
        <v>101.2</v>
      </c>
      <c r="EN840">
        <v>118.4</v>
      </c>
      <c r="EO840">
        <v>111</v>
      </c>
      <c r="EP840">
        <v>110.9</v>
      </c>
      <c r="EQ840">
        <v>111</v>
      </c>
      <c r="ER840">
        <v>119.1</v>
      </c>
      <c r="ES840">
        <v>98.6</v>
      </c>
      <c r="ET840">
        <v>106.5</v>
      </c>
      <c r="EU840">
        <v>112.2</v>
      </c>
      <c r="EV840">
        <v>104.6</v>
      </c>
      <c r="EW840">
        <v>112.4</v>
      </c>
      <c r="EX840">
        <v>112.8</v>
      </c>
      <c r="EY840">
        <v>184.3</v>
      </c>
      <c r="EZ840">
        <v>187.1</v>
      </c>
      <c r="FA840">
        <v>157.9</v>
      </c>
      <c r="FB840">
        <v>188.8</v>
      </c>
      <c r="FC840">
        <v>188.7</v>
      </c>
      <c r="FD840">
        <v>112</v>
      </c>
      <c r="FE840">
        <v>103.6</v>
      </c>
      <c r="FF840">
        <v>181.4</v>
      </c>
      <c r="FG840">
        <v>137.1</v>
      </c>
      <c r="FH840">
        <v>190.7</v>
      </c>
      <c r="FI840">
        <v>192.1</v>
      </c>
      <c r="FJ840">
        <v>294.60000000000002</v>
      </c>
      <c r="FK840">
        <v>191.7</v>
      </c>
      <c r="FL840">
        <v>122.8</v>
      </c>
      <c r="FM840">
        <v>307.89999999999998</v>
      </c>
      <c r="FN840">
        <v>214.3</v>
      </c>
      <c r="FO840">
        <v>113.6</v>
      </c>
      <c r="FP840">
        <v>111.1</v>
      </c>
      <c r="FS840">
        <v>96.3</v>
      </c>
      <c r="FT840">
        <v>96.9</v>
      </c>
      <c r="FU840">
        <v>116.4</v>
      </c>
      <c r="FV840">
        <v>121.2</v>
      </c>
      <c r="FW840">
        <v>107.5</v>
      </c>
      <c r="FX840">
        <v>127.7</v>
      </c>
      <c r="FY840">
        <v>119.2</v>
      </c>
      <c r="FZ840">
        <v>117.6</v>
      </c>
      <c r="GA840">
        <v>94.3</v>
      </c>
      <c r="GB840">
        <v>44.2</v>
      </c>
      <c r="GC840">
        <v>94.2</v>
      </c>
      <c r="GD840">
        <v>81.7</v>
      </c>
      <c r="GE840">
        <v>107.2</v>
      </c>
      <c r="GF840">
        <v>106.3</v>
      </c>
      <c r="GG840">
        <v>108.4</v>
      </c>
      <c r="GH840">
        <v>112.2</v>
      </c>
      <c r="GI840">
        <v>104.4</v>
      </c>
      <c r="GJ840">
        <v>107.2</v>
      </c>
      <c r="GK840">
        <v>102.4</v>
      </c>
      <c r="GL840">
        <v>114.3</v>
      </c>
      <c r="GM840">
        <v>84.8</v>
      </c>
      <c r="GN840">
        <v>162.80000000000001</v>
      </c>
      <c r="GO840">
        <v>150.19999999999999</v>
      </c>
      <c r="GP840">
        <v>105.6</v>
      </c>
      <c r="GQ840">
        <v>113.5</v>
      </c>
      <c r="GR840">
        <v>114.8</v>
      </c>
      <c r="GS840">
        <v>112.8</v>
      </c>
      <c r="GT840">
        <v>108.3</v>
      </c>
      <c r="GU840">
        <v>129.9</v>
      </c>
      <c r="GV840">
        <v>117.8</v>
      </c>
      <c r="GW840">
        <v>107.7</v>
      </c>
    </row>
    <row r="841" spans="1:205" x14ac:dyDescent="0.25">
      <c r="A841" s="1">
        <v>42705</v>
      </c>
      <c r="B841">
        <v>111.4</v>
      </c>
      <c r="C841">
        <v>109.3</v>
      </c>
      <c r="D841">
        <v>114.3</v>
      </c>
      <c r="E841">
        <v>203.3</v>
      </c>
      <c r="F841">
        <v>184.5</v>
      </c>
      <c r="G841">
        <v>205.3</v>
      </c>
      <c r="H841">
        <v>117.3</v>
      </c>
      <c r="I841">
        <v>109.7</v>
      </c>
      <c r="J841">
        <v>96.5</v>
      </c>
      <c r="K841">
        <v>156.1</v>
      </c>
      <c r="L841">
        <v>90.7</v>
      </c>
      <c r="M841">
        <v>75.400000000000006</v>
      </c>
      <c r="N841">
        <v>111.7</v>
      </c>
      <c r="O841">
        <v>196.7</v>
      </c>
      <c r="P841">
        <v>217.8</v>
      </c>
      <c r="Q841">
        <v>275.2</v>
      </c>
      <c r="R841">
        <v>157.6</v>
      </c>
      <c r="S841">
        <v>169.9</v>
      </c>
      <c r="T841">
        <v>171.3</v>
      </c>
      <c r="U841">
        <v>169.2</v>
      </c>
      <c r="V841">
        <v>109.6</v>
      </c>
      <c r="W841">
        <v>110.7</v>
      </c>
      <c r="X841">
        <v>106.7</v>
      </c>
      <c r="Y841">
        <v>108.1</v>
      </c>
      <c r="Z841">
        <v>112.2</v>
      </c>
      <c r="AA841">
        <v>113.4</v>
      </c>
      <c r="AB841">
        <v>113.3</v>
      </c>
      <c r="AC841">
        <v>112.8</v>
      </c>
      <c r="AD841">
        <v>114.4</v>
      </c>
      <c r="AE841">
        <v>113.7</v>
      </c>
      <c r="AF841">
        <v>110.8</v>
      </c>
      <c r="AG841">
        <v>117.1</v>
      </c>
      <c r="AH841">
        <v>113.5</v>
      </c>
      <c r="AI841">
        <v>114.9</v>
      </c>
      <c r="AJ841">
        <v>114</v>
      </c>
      <c r="AK841">
        <v>114</v>
      </c>
      <c r="AL841">
        <v>114</v>
      </c>
      <c r="AM841">
        <v>113.9</v>
      </c>
      <c r="AN841">
        <v>115</v>
      </c>
      <c r="AO841">
        <v>113.9</v>
      </c>
      <c r="AP841">
        <v>114.3</v>
      </c>
      <c r="AQ841">
        <v>112.7</v>
      </c>
      <c r="AR841">
        <v>114.4</v>
      </c>
      <c r="AS841">
        <v>118.6</v>
      </c>
      <c r="AT841">
        <v>111.4</v>
      </c>
      <c r="AU841">
        <v>111.7</v>
      </c>
      <c r="AV841">
        <v>111.9</v>
      </c>
      <c r="AW841">
        <v>109.6</v>
      </c>
      <c r="AX841">
        <v>108.2</v>
      </c>
      <c r="AY841">
        <v>108.5</v>
      </c>
      <c r="AZ841">
        <v>99.8</v>
      </c>
      <c r="BA841">
        <v>110.9</v>
      </c>
      <c r="BB841">
        <v>114.5</v>
      </c>
      <c r="BC841">
        <v>114.5</v>
      </c>
      <c r="BD841">
        <v>114.5</v>
      </c>
      <c r="BE841">
        <v>110.1</v>
      </c>
      <c r="BF841">
        <v>110</v>
      </c>
      <c r="BG841">
        <v>111.1</v>
      </c>
      <c r="BH841">
        <v>110.9</v>
      </c>
      <c r="BI841">
        <v>109.7</v>
      </c>
      <c r="BJ841">
        <v>109.6</v>
      </c>
      <c r="BK841">
        <v>110.9</v>
      </c>
      <c r="BL841">
        <v>109.7</v>
      </c>
      <c r="BM841">
        <v>109.5</v>
      </c>
      <c r="BN841">
        <v>111.2</v>
      </c>
      <c r="BO841">
        <v>105.8</v>
      </c>
      <c r="BP841">
        <v>110.9</v>
      </c>
      <c r="BQ841">
        <v>111.4</v>
      </c>
      <c r="BR841">
        <v>108.7</v>
      </c>
      <c r="BS841">
        <v>104.1</v>
      </c>
      <c r="BT841">
        <v>103.5</v>
      </c>
      <c r="BU841">
        <v>103.3</v>
      </c>
      <c r="BV841">
        <v>103.9</v>
      </c>
      <c r="BW841">
        <v>111.1</v>
      </c>
      <c r="BX841">
        <v>111.1</v>
      </c>
      <c r="BY841">
        <v>112</v>
      </c>
      <c r="BZ841">
        <v>109.6</v>
      </c>
      <c r="CA841">
        <v>111</v>
      </c>
      <c r="CB841">
        <v>112.1</v>
      </c>
      <c r="CC841">
        <v>195</v>
      </c>
      <c r="CD841">
        <v>198.1</v>
      </c>
      <c r="CE841">
        <v>192.2</v>
      </c>
      <c r="CF841">
        <v>111.4</v>
      </c>
      <c r="CG841">
        <v>110.9</v>
      </c>
      <c r="CH841">
        <v>111.1</v>
      </c>
      <c r="CI841">
        <v>111</v>
      </c>
      <c r="CJ841">
        <v>111</v>
      </c>
      <c r="CK841">
        <v>109.8</v>
      </c>
      <c r="CL841">
        <v>109.9</v>
      </c>
      <c r="CM841">
        <v>106.5</v>
      </c>
      <c r="CN841">
        <v>179.3</v>
      </c>
      <c r="CO841">
        <v>112.3</v>
      </c>
      <c r="CP841">
        <v>105.7</v>
      </c>
      <c r="CQ841">
        <v>172.5</v>
      </c>
      <c r="CR841">
        <v>109.3</v>
      </c>
      <c r="CS841">
        <v>104.3</v>
      </c>
      <c r="CT841">
        <v>111.3</v>
      </c>
      <c r="CU841">
        <v>205.4</v>
      </c>
      <c r="CV841">
        <v>212.1</v>
      </c>
      <c r="CW841">
        <v>204.9</v>
      </c>
      <c r="CX841">
        <v>225.7</v>
      </c>
      <c r="CY841">
        <v>111.1</v>
      </c>
      <c r="CZ841">
        <v>110.6</v>
      </c>
      <c r="DA841">
        <v>110.6</v>
      </c>
      <c r="DB841">
        <v>103.8</v>
      </c>
      <c r="DC841">
        <v>103.9</v>
      </c>
      <c r="DD841">
        <v>104.3</v>
      </c>
      <c r="DE841">
        <v>100.2</v>
      </c>
      <c r="DF841">
        <v>185.5</v>
      </c>
      <c r="DG841">
        <v>175.2</v>
      </c>
      <c r="DH841">
        <v>105</v>
      </c>
      <c r="DI841">
        <v>190.5</v>
      </c>
      <c r="DJ841">
        <v>205.7</v>
      </c>
      <c r="DK841">
        <v>183.7</v>
      </c>
      <c r="DL841">
        <v>149.69999999999999</v>
      </c>
      <c r="DM841">
        <v>109.9</v>
      </c>
      <c r="DN841">
        <v>106</v>
      </c>
      <c r="DO841">
        <v>230.7</v>
      </c>
      <c r="DP841">
        <v>115.8</v>
      </c>
      <c r="DQ841">
        <v>112.5</v>
      </c>
      <c r="DR841">
        <v>159.1</v>
      </c>
      <c r="DS841">
        <v>164</v>
      </c>
      <c r="DT841">
        <v>157.9</v>
      </c>
      <c r="DU841">
        <v>221</v>
      </c>
      <c r="DV841">
        <v>191.1</v>
      </c>
      <c r="DW841">
        <v>186.3</v>
      </c>
      <c r="DX841">
        <v>190.3</v>
      </c>
      <c r="DY841">
        <v>182.8</v>
      </c>
      <c r="DZ841">
        <v>192.6</v>
      </c>
      <c r="EA841">
        <v>187.1</v>
      </c>
      <c r="EB841">
        <v>161.4</v>
      </c>
      <c r="EC841">
        <v>196.5</v>
      </c>
      <c r="ED841">
        <v>223.2</v>
      </c>
      <c r="EE841">
        <v>205.7</v>
      </c>
      <c r="EF841">
        <v>244.5</v>
      </c>
      <c r="EG841">
        <v>149.19999999999999</v>
      </c>
      <c r="EH841">
        <v>180.1</v>
      </c>
      <c r="EI841">
        <v>151.1</v>
      </c>
      <c r="EJ841">
        <v>113.2</v>
      </c>
      <c r="EK841">
        <v>112.4</v>
      </c>
      <c r="EL841">
        <v>100.5</v>
      </c>
      <c r="EM841">
        <v>102.1</v>
      </c>
      <c r="EN841">
        <v>119.1</v>
      </c>
      <c r="EO841">
        <v>114</v>
      </c>
      <c r="EP841">
        <v>113.9</v>
      </c>
      <c r="EQ841">
        <v>114</v>
      </c>
      <c r="ER841">
        <v>119.5</v>
      </c>
      <c r="ES841">
        <v>99</v>
      </c>
      <c r="ET841">
        <v>106.8</v>
      </c>
      <c r="EU841">
        <v>112.3</v>
      </c>
      <c r="EV841">
        <v>104.8</v>
      </c>
      <c r="EW841">
        <v>112.5</v>
      </c>
      <c r="EX841">
        <v>113.2</v>
      </c>
      <c r="EY841">
        <v>185.3</v>
      </c>
      <c r="EZ841">
        <v>189</v>
      </c>
      <c r="FA841">
        <v>159.9</v>
      </c>
      <c r="FB841">
        <v>189.5</v>
      </c>
      <c r="FC841">
        <v>189.3</v>
      </c>
      <c r="FD841">
        <v>112.9</v>
      </c>
      <c r="FE841">
        <v>104.2</v>
      </c>
      <c r="FF841">
        <v>198.9</v>
      </c>
      <c r="FG841">
        <v>155.5</v>
      </c>
      <c r="FH841">
        <v>198.1</v>
      </c>
      <c r="FI841">
        <v>207.7</v>
      </c>
      <c r="FJ841">
        <v>305</v>
      </c>
      <c r="FK841">
        <v>190</v>
      </c>
      <c r="FL841">
        <v>122.9</v>
      </c>
      <c r="FM841">
        <v>319</v>
      </c>
      <c r="FN841">
        <v>225.3</v>
      </c>
      <c r="FO841">
        <v>113</v>
      </c>
      <c r="FP841">
        <v>112.9</v>
      </c>
      <c r="FS841">
        <v>95.6</v>
      </c>
      <c r="FT841">
        <v>96.5</v>
      </c>
      <c r="FU841">
        <v>118.2</v>
      </c>
      <c r="FV841">
        <v>117.5</v>
      </c>
      <c r="FW841">
        <v>106.8</v>
      </c>
      <c r="FX841">
        <v>129</v>
      </c>
      <c r="FY841">
        <v>119.2</v>
      </c>
      <c r="FZ841">
        <v>111.6</v>
      </c>
      <c r="GA841">
        <v>93.2</v>
      </c>
      <c r="GB841">
        <v>53</v>
      </c>
      <c r="GC841">
        <v>94.7</v>
      </c>
      <c r="GD841">
        <v>82.6</v>
      </c>
      <c r="GE841">
        <v>107.4</v>
      </c>
      <c r="GF841">
        <v>106.3</v>
      </c>
      <c r="GG841">
        <v>105.6</v>
      </c>
      <c r="GH841">
        <v>112.8</v>
      </c>
      <c r="GI841">
        <v>104.8</v>
      </c>
      <c r="GJ841">
        <v>109.5</v>
      </c>
      <c r="GK841">
        <v>100.9</v>
      </c>
      <c r="GL841">
        <v>114.7</v>
      </c>
      <c r="GM841">
        <v>81.5</v>
      </c>
      <c r="GN841">
        <v>135.80000000000001</v>
      </c>
      <c r="GO841">
        <v>149.80000000000001</v>
      </c>
      <c r="GP841">
        <v>105.5</v>
      </c>
      <c r="GQ841">
        <v>114.7</v>
      </c>
      <c r="GR841">
        <v>115.4</v>
      </c>
      <c r="GS841">
        <v>113</v>
      </c>
      <c r="GT841">
        <v>111.6</v>
      </c>
      <c r="GU841">
        <v>130.1</v>
      </c>
      <c r="GV841">
        <v>117.9</v>
      </c>
      <c r="GW841">
        <v>111.6</v>
      </c>
    </row>
    <row r="842" spans="1:205" x14ac:dyDescent="0.25">
      <c r="A842" s="1">
        <v>42736</v>
      </c>
      <c r="B842">
        <v>111.9</v>
      </c>
      <c r="C842">
        <v>110.2</v>
      </c>
      <c r="D842">
        <v>114.7</v>
      </c>
      <c r="E842">
        <v>203.7</v>
      </c>
      <c r="F842">
        <v>175.1</v>
      </c>
      <c r="G842">
        <v>206.7</v>
      </c>
      <c r="H842">
        <v>119.2</v>
      </c>
      <c r="I842">
        <v>110</v>
      </c>
      <c r="J842">
        <v>99.7</v>
      </c>
      <c r="K842">
        <v>160.80000000000001</v>
      </c>
      <c r="L842">
        <v>94.1</v>
      </c>
      <c r="M842">
        <v>80.5</v>
      </c>
      <c r="N842">
        <v>112.1</v>
      </c>
      <c r="O842">
        <v>197.2</v>
      </c>
      <c r="P842">
        <v>218.5</v>
      </c>
      <c r="Q842">
        <v>276.7</v>
      </c>
      <c r="R842">
        <v>157.69999999999999</v>
      </c>
      <c r="S842">
        <v>170.1</v>
      </c>
      <c r="T842">
        <v>171.6</v>
      </c>
      <c r="U842">
        <v>169.4</v>
      </c>
      <c r="V842">
        <v>109.9</v>
      </c>
      <c r="W842">
        <v>111.1</v>
      </c>
      <c r="X842">
        <v>107</v>
      </c>
      <c r="Y842">
        <v>108.9</v>
      </c>
      <c r="Z842">
        <v>112.5</v>
      </c>
      <c r="AA842">
        <v>114.1</v>
      </c>
      <c r="AB842">
        <v>114.2</v>
      </c>
      <c r="AC842">
        <v>114</v>
      </c>
      <c r="AD842">
        <v>113.9</v>
      </c>
      <c r="AE842">
        <v>113.6</v>
      </c>
      <c r="AF842">
        <v>111.1</v>
      </c>
      <c r="AG842">
        <v>116.7</v>
      </c>
      <c r="AH842">
        <v>113.5</v>
      </c>
      <c r="AI842">
        <v>115.1</v>
      </c>
      <c r="AJ842">
        <v>114.1</v>
      </c>
      <c r="AK842">
        <v>114.1</v>
      </c>
      <c r="AL842">
        <v>114.1</v>
      </c>
      <c r="AM842">
        <v>114.1</v>
      </c>
      <c r="AN842">
        <v>115.3</v>
      </c>
      <c r="AO842">
        <v>114.2</v>
      </c>
      <c r="AP842">
        <v>114.5</v>
      </c>
      <c r="AQ842">
        <v>112.9</v>
      </c>
      <c r="AR842">
        <v>114.7</v>
      </c>
      <c r="AS842">
        <v>118.9</v>
      </c>
      <c r="AT842">
        <v>111.6</v>
      </c>
      <c r="AU842">
        <v>111.9</v>
      </c>
      <c r="AV842">
        <v>112.1</v>
      </c>
      <c r="AW842">
        <v>109.8</v>
      </c>
      <c r="AX842">
        <v>108.2</v>
      </c>
      <c r="AY842">
        <v>108.5</v>
      </c>
      <c r="AZ842">
        <v>99.4</v>
      </c>
      <c r="BA842">
        <v>111.1</v>
      </c>
      <c r="BB842">
        <v>114.9</v>
      </c>
      <c r="BC842">
        <v>114.8</v>
      </c>
      <c r="BD842">
        <v>115</v>
      </c>
      <c r="BE842">
        <v>110.6</v>
      </c>
      <c r="BF842">
        <v>110.5</v>
      </c>
      <c r="BG842">
        <v>111.4</v>
      </c>
      <c r="BH842">
        <v>111.3</v>
      </c>
      <c r="BI842">
        <v>110.2</v>
      </c>
      <c r="BJ842">
        <v>110.2</v>
      </c>
      <c r="BK842">
        <v>111.3</v>
      </c>
      <c r="BL842">
        <v>110.2</v>
      </c>
      <c r="BM842">
        <v>110</v>
      </c>
      <c r="BN842">
        <v>111.6</v>
      </c>
      <c r="BO842">
        <v>106.8</v>
      </c>
      <c r="BP842">
        <v>111</v>
      </c>
      <c r="BQ842">
        <v>112.1</v>
      </c>
      <c r="BR842">
        <v>109.5</v>
      </c>
      <c r="BS842">
        <v>104.4</v>
      </c>
      <c r="BT842">
        <v>103.7</v>
      </c>
      <c r="BU842">
        <v>103.1</v>
      </c>
      <c r="BV842">
        <v>104</v>
      </c>
      <c r="BW842">
        <v>111.6</v>
      </c>
      <c r="BX842">
        <v>111.5</v>
      </c>
      <c r="BY842">
        <v>112.3</v>
      </c>
      <c r="BZ842">
        <v>110.2</v>
      </c>
      <c r="CA842">
        <v>111.5</v>
      </c>
      <c r="CB842">
        <v>112.4</v>
      </c>
      <c r="CC842">
        <v>196.6</v>
      </c>
      <c r="CD842">
        <v>198.6</v>
      </c>
      <c r="CE842">
        <v>194</v>
      </c>
      <c r="CF842">
        <v>111.8</v>
      </c>
      <c r="CG842">
        <v>110.8</v>
      </c>
      <c r="CH842">
        <v>111.8</v>
      </c>
      <c r="CI842">
        <v>111.2</v>
      </c>
      <c r="CJ842">
        <v>111.2</v>
      </c>
      <c r="CK842">
        <v>109.8</v>
      </c>
      <c r="CL842">
        <v>110.7</v>
      </c>
      <c r="CM842">
        <v>107.1</v>
      </c>
      <c r="CN842">
        <v>180.8</v>
      </c>
      <c r="CO842">
        <v>112.4</v>
      </c>
      <c r="CP842">
        <v>106.3</v>
      </c>
      <c r="CQ842">
        <v>174.6</v>
      </c>
      <c r="CR842">
        <v>109.4</v>
      </c>
      <c r="CS842">
        <v>104.5</v>
      </c>
      <c r="CT842">
        <v>111.9</v>
      </c>
      <c r="CU842">
        <v>207.6</v>
      </c>
      <c r="CV842">
        <v>212.8</v>
      </c>
      <c r="CW842">
        <v>207.6</v>
      </c>
      <c r="CX842">
        <v>229.7</v>
      </c>
      <c r="CY842">
        <v>111.5</v>
      </c>
      <c r="CZ842">
        <v>111.1</v>
      </c>
      <c r="DA842">
        <v>111.1</v>
      </c>
      <c r="DB842">
        <v>104.2</v>
      </c>
      <c r="DC842">
        <v>104.1</v>
      </c>
      <c r="DD842">
        <v>104.4</v>
      </c>
      <c r="DE842">
        <v>101.2</v>
      </c>
      <c r="DF842">
        <v>187.7</v>
      </c>
      <c r="DG842">
        <v>176</v>
      </c>
      <c r="DH842">
        <v>105.7</v>
      </c>
      <c r="DI842">
        <v>192.8</v>
      </c>
      <c r="DJ842">
        <v>206.2</v>
      </c>
      <c r="DK842">
        <v>185.6</v>
      </c>
      <c r="DL842">
        <v>149.69999999999999</v>
      </c>
      <c r="DM842">
        <v>109.8</v>
      </c>
      <c r="DN842">
        <v>106</v>
      </c>
      <c r="DO842">
        <v>231.4</v>
      </c>
      <c r="DP842">
        <v>116</v>
      </c>
      <c r="DQ842">
        <v>113</v>
      </c>
      <c r="DR842">
        <v>167.7</v>
      </c>
      <c r="DS842">
        <v>173.5</v>
      </c>
      <c r="DT842">
        <v>166.2</v>
      </c>
      <c r="DU842">
        <v>222</v>
      </c>
      <c r="DV842">
        <v>191.3</v>
      </c>
      <c r="DW842">
        <v>186.9</v>
      </c>
      <c r="DX842">
        <v>190.4</v>
      </c>
      <c r="DY842">
        <v>177</v>
      </c>
      <c r="DZ842">
        <v>193.3</v>
      </c>
      <c r="EA842">
        <v>193.7</v>
      </c>
      <c r="EB842">
        <v>163.9</v>
      </c>
      <c r="EC842">
        <v>206</v>
      </c>
      <c r="ED842">
        <v>226.8</v>
      </c>
      <c r="EE842">
        <v>209</v>
      </c>
      <c r="EF842">
        <v>247.4</v>
      </c>
      <c r="EG842">
        <v>167.7</v>
      </c>
      <c r="EH842">
        <v>194.9</v>
      </c>
      <c r="EI842">
        <v>170.1</v>
      </c>
      <c r="EJ842">
        <v>113.4</v>
      </c>
      <c r="EK842">
        <v>112.7</v>
      </c>
      <c r="EL842">
        <v>100.6</v>
      </c>
      <c r="EM842">
        <v>102.5</v>
      </c>
      <c r="EN842">
        <v>119.3</v>
      </c>
      <c r="EO842">
        <v>114.1</v>
      </c>
      <c r="EP842">
        <v>114.1</v>
      </c>
      <c r="EQ842">
        <v>114.1</v>
      </c>
      <c r="ER842">
        <v>119.8</v>
      </c>
      <c r="ES842">
        <v>99.3</v>
      </c>
      <c r="ET842">
        <v>107.1</v>
      </c>
      <c r="EU842">
        <v>112.4</v>
      </c>
      <c r="EV842">
        <v>105.2</v>
      </c>
      <c r="EW842">
        <v>112.6</v>
      </c>
      <c r="EX842">
        <v>113.5</v>
      </c>
      <c r="EY842">
        <v>187.6</v>
      </c>
      <c r="EZ842">
        <v>189.3</v>
      </c>
      <c r="FA842">
        <v>168.5</v>
      </c>
      <c r="FB842">
        <v>190.1</v>
      </c>
      <c r="FC842">
        <v>189.9</v>
      </c>
      <c r="FD842">
        <v>113.2</v>
      </c>
      <c r="FE842">
        <v>105.2</v>
      </c>
      <c r="FF842">
        <v>209.1</v>
      </c>
      <c r="FG842">
        <v>165.6</v>
      </c>
      <c r="FH842">
        <v>202.3</v>
      </c>
      <c r="FI842">
        <v>211.1</v>
      </c>
      <c r="FJ842">
        <v>314.3</v>
      </c>
      <c r="FK842">
        <v>192.3</v>
      </c>
      <c r="FL842">
        <v>123.5</v>
      </c>
      <c r="FM842">
        <v>320.60000000000002</v>
      </c>
      <c r="FN842">
        <v>224.9</v>
      </c>
      <c r="FO842">
        <v>113.6</v>
      </c>
      <c r="FP842">
        <v>113.1</v>
      </c>
      <c r="FS842">
        <v>93.7</v>
      </c>
      <c r="FT842">
        <v>99.2</v>
      </c>
      <c r="FU842">
        <v>116.7</v>
      </c>
      <c r="FV842">
        <v>111.8</v>
      </c>
      <c r="FW842">
        <v>107.4</v>
      </c>
      <c r="FX842">
        <v>130</v>
      </c>
      <c r="FY842">
        <v>120.9</v>
      </c>
      <c r="FZ842">
        <v>111.4</v>
      </c>
      <c r="GA842">
        <v>91.6</v>
      </c>
      <c r="GB842">
        <v>63.8</v>
      </c>
      <c r="GC842">
        <v>96.5</v>
      </c>
      <c r="GD842">
        <v>83.3</v>
      </c>
      <c r="GE842">
        <v>110.4</v>
      </c>
      <c r="GF842">
        <v>106.3</v>
      </c>
      <c r="GG842">
        <v>103.3</v>
      </c>
      <c r="GH842">
        <v>113.7</v>
      </c>
      <c r="GI842">
        <v>104.6</v>
      </c>
      <c r="GJ842">
        <v>109.1</v>
      </c>
      <c r="GK842">
        <v>100.2</v>
      </c>
      <c r="GL842">
        <v>115</v>
      </c>
      <c r="GM842">
        <v>82.1</v>
      </c>
      <c r="GN842">
        <v>154.5</v>
      </c>
      <c r="GO842">
        <v>149.5</v>
      </c>
      <c r="GP842">
        <v>103.1</v>
      </c>
      <c r="GQ842">
        <v>115.2</v>
      </c>
      <c r="GR842">
        <v>116.1</v>
      </c>
      <c r="GS842">
        <v>113.2</v>
      </c>
      <c r="GT842">
        <v>110.5</v>
      </c>
      <c r="GU842">
        <v>133.1</v>
      </c>
      <c r="GV842">
        <v>117.9</v>
      </c>
      <c r="GW842">
        <v>112.2</v>
      </c>
    </row>
    <row r="843" spans="1:205" x14ac:dyDescent="0.25">
      <c r="A843" s="1">
        <v>42767</v>
      </c>
      <c r="B843">
        <v>111.9</v>
      </c>
      <c r="C843">
        <v>110.6</v>
      </c>
      <c r="D843">
        <v>115.5</v>
      </c>
      <c r="E843">
        <v>205</v>
      </c>
      <c r="F843">
        <v>187.3</v>
      </c>
      <c r="G843">
        <v>206.9</v>
      </c>
      <c r="H843">
        <v>119.5</v>
      </c>
      <c r="I843">
        <v>111.6</v>
      </c>
      <c r="J843">
        <v>100.4</v>
      </c>
      <c r="K843">
        <v>161.80000000000001</v>
      </c>
      <c r="L843">
        <v>95.4</v>
      </c>
      <c r="M843">
        <v>81.400000000000006</v>
      </c>
      <c r="N843">
        <v>112.3</v>
      </c>
      <c r="O843">
        <v>197.4</v>
      </c>
      <c r="P843">
        <v>218.7</v>
      </c>
      <c r="Q843">
        <v>277</v>
      </c>
      <c r="R843">
        <v>157.69999999999999</v>
      </c>
      <c r="S843">
        <v>170.3</v>
      </c>
      <c r="T843">
        <v>172.1</v>
      </c>
      <c r="U843">
        <v>169.5</v>
      </c>
      <c r="V843">
        <v>110</v>
      </c>
      <c r="W843">
        <v>111.3</v>
      </c>
      <c r="X843">
        <v>107</v>
      </c>
      <c r="Y843">
        <v>109.3</v>
      </c>
      <c r="Z843">
        <v>112.3</v>
      </c>
      <c r="AA843">
        <v>113</v>
      </c>
      <c r="AB843">
        <v>112.9</v>
      </c>
      <c r="AC843">
        <v>113.1</v>
      </c>
      <c r="AD843">
        <v>111.3</v>
      </c>
      <c r="AE843">
        <v>113.3</v>
      </c>
      <c r="AF843">
        <v>113</v>
      </c>
      <c r="AG843">
        <v>113.4</v>
      </c>
      <c r="AH843">
        <v>113.3</v>
      </c>
      <c r="AI843">
        <v>115.5</v>
      </c>
      <c r="AJ843">
        <v>114.9</v>
      </c>
      <c r="AK843">
        <v>115</v>
      </c>
      <c r="AL843">
        <v>115</v>
      </c>
      <c r="AM843">
        <v>114.9</v>
      </c>
      <c r="AN843">
        <v>115.5</v>
      </c>
      <c r="AO843">
        <v>114.4</v>
      </c>
      <c r="AP843">
        <v>114.7</v>
      </c>
      <c r="AQ843">
        <v>113.1</v>
      </c>
      <c r="AR843">
        <v>114.8</v>
      </c>
      <c r="AS843">
        <v>119.2</v>
      </c>
      <c r="AT843">
        <v>111.7</v>
      </c>
      <c r="AU843">
        <v>112</v>
      </c>
      <c r="AV843">
        <v>112.2</v>
      </c>
      <c r="AW843">
        <v>110.4</v>
      </c>
      <c r="AX843">
        <v>108.4</v>
      </c>
      <c r="AY843">
        <v>108.7</v>
      </c>
      <c r="AZ843">
        <v>100</v>
      </c>
      <c r="BA843">
        <v>111.6</v>
      </c>
      <c r="BB843">
        <v>114.9</v>
      </c>
      <c r="BC843">
        <v>114.9</v>
      </c>
      <c r="BD843">
        <v>115</v>
      </c>
      <c r="BE843">
        <v>110.5</v>
      </c>
      <c r="BF843">
        <v>110.5</v>
      </c>
      <c r="BG843">
        <v>111.3</v>
      </c>
      <c r="BH843">
        <v>111.2</v>
      </c>
      <c r="BI843">
        <v>110.2</v>
      </c>
      <c r="BJ843">
        <v>110.1</v>
      </c>
      <c r="BK843">
        <v>111.2</v>
      </c>
      <c r="BL843">
        <v>110.5</v>
      </c>
      <c r="BM843">
        <v>110.3</v>
      </c>
      <c r="BN843">
        <v>112</v>
      </c>
      <c r="BO843">
        <v>107.1</v>
      </c>
      <c r="BP843">
        <v>111.2</v>
      </c>
      <c r="BQ843">
        <v>111.2</v>
      </c>
      <c r="BR843">
        <v>109.3</v>
      </c>
      <c r="BS843">
        <v>104.5</v>
      </c>
      <c r="BT843">
        <v>103.8</v>
      </c>
      <c r="BU843">
        <v>102.1</v>
      </c>
      <c r="BV843">
        <v>103.6</v>
      </c>
      <c r="BW843">
        <v>111.5</v>
      </c>
      <c r="BX843">
        <v>111.2</v>
      </c>
      <c r="BY843">
        <v>112.1</v>
      </c>
      <c r="BZ843">
        <v>110</v>
      </c>
      <c r="CA843">
        <v>111.3</v>
      </c>
      <c r="CB843">
        <v>112.3</v>
      </c>
      <c r="CC843">
        <v>197.2</v>
      </c>
      <c r="CD843">
        <v>199</v>
      </c>
      <c r="CE843">
        <v>194.4</v>
      </c>
      <c r="CF843">
        <v>111.5</v>
      </c>
      <c r="CG843">
        <v>109.8</v>
      </c>
      <c r="CH843">
        <v>110.8</v>
      </c>
      <c r="CI843">
        <v>111.3</v>
      </c>
      <c r="CJ843">
        <v>111.3</v>
      </c>
      <c r="CK843">
        <v>109.4</v>
      </c>
      <c r="CL843">
        <v>110.4</v>
      </c>
      <c r="CM843">
        <v>107.5</v>
      </c>
      <c r="CN843">
        <v>181.7</v>
      </c>
      <c r="CO843">
        <v>112.6</v>
      </c>
      <c r="CP843">
        <v>106.5</v>
      </c>
      <c r="CQ843">
        <v>175.3</v>
      </c>
      <c r="CR843">
        <v>109.5</v>
      </c>
      <c r="CS843">
        <v>104.1</v>
      </c>
      <c r="CT843">
        <v>111.9</v>
      </c>
      <c r="CU843">
        <v>208.3</v>
      </c>
      <c r="CV843">
        <v>213.3</v>
      </c>
      <c r="CW843">
        <v>208.2</v>
      </c>
      <c r="CX843">
        <v>230.5</v>
      </c>
      <c r="CY843">
        <v>111.3</v>
      </c>
      <c r="CZ843">
        <v>111.3</v>
      </c>
      <c r="DA843">
        <v>111.3</v>
      </c>
      <c r="DB843">
        <v>104.1</v>
      </c>
      <c r="DC843">
        <v>104.2</v>
      </c>
      <c r="DD843">
        <v>104.5</v>
      </c>
      <c r="DE843">
        <v>101</v>
      </c>
      <c r="DF843">
        <v>189</v>
      </c>
      <c r="DG843">
        <v>177.7</v>
      </c>
      <c r="DH843">
        <v>107.4</v>
      </c>
      <c r="DI843">
        <v>192.9</v>
      </c>
      <c r="DJ843">
        <v>210.1</v>
      </c>
      <c r="DK843">
        <v>188.8</v>
      </c>
      <c r="DL843">
        <v>149.9</v>
      </c>
      <c r="DM843">
        <v>110</v>
      </c>
      <c r="DN843">
        <v>106.1</v>
      </c>
      <c r="DO843">
        <v>232.2</v>
      </c>
      <c r="DP843">
        <v>116.5</v>
      </c>
      <c r="DQ843">
        <v>113.3</v>
      </c>
      <c r="DR843">
        <v>169.1</v>
      </c>
      <c r="DS843">
        <v>175.6</v>
      </c>
      <c r="DT843">
        <v>167.3</v>
      </c>
      <c r="DU843">
        <v>222.4</v>
      </c>
      <c r="DV843">
        <v>192</v>
      </c>
      <c r="DW843">
        <v>187.5</v>
      </c>
      <c r="DX843">
        <v>191.1</v>
      </c>
      <c r="DY843">
        <v>180.1</v>
      </c>
      <c r="DZ843">
        <v>193.8</v>
      </c>
      <c r="EA843">
        <v>193.2</v>
      </c>
      <c r="EB843">
        <v>167.6</v>
      </c>
      <c r="EC843">
        <v>202.2</v>
      </c>
      <c r="ED843">
        <v>230.9</v>
      </c>
      <c r="EE843">
        <v>213</v>
      </c>
      <c r="EF843">
        <v>247.6</v>
      </c>
      <c r="EG843">
        <v>151.4</v>
      </c>
      <c r="EH843">
        <v>184.4</v>
      </c>
      <c r="EI843">
        <v>153.4</v>
      </c>
      <c r="EJ843">
        <v>113.8</v>
      </c>
      <c r="EK843">
        <v>114</v>
      </c>
      <c r="EL843">
        <v>102.1</v>
      </c>
      <c r="EM843">
        <v>103.3</v>
      </c>
      <c r="EN843">
        <v>119.6</v>
      </c>
      <c r="EO843">
        <v>115</v>
      </c>
      <c r="EP843">
        <v>114.9</v>
      </c>
      <c r="EQ843">
        <v>115</v>
      </c>
      <c r="ER843">
        <v>120</v>
      </c>
      <c r="ES843">
        <v>99.4</v>
      </c>
      <c r="ET843">
        <v>107.3</v>
      </c>
      <c r="EU843">
        <v>112.6</v>
      </c>
      <c r="EV843">
        <v>105.4</v>
      </c>
      <c r="EW843">
        <v>112.8</v>
      </c>
      <c r="EX843">
        <v>113.5</v>
      </c>
      <c r="EY843">
        <v>189</v>
      </c>
      <c r="EZ843">
        <v>190</v>
      </c>
      <c r="FA843">
        <v>169.9</v>
      </c>
      <c r="FB843">
        <v>191.4</v>
      </c>
      <c r="FC843">
        <v>191.3</v>
      </c>
      <c r="FD843">
        <v>114</v>
      </c>
      <c r="FE843">
        <v>105.9</v>
      </c>
      <c r="FF843">
        <v>204.7</v>
      </c>
      <c r="FG843">
        <v>158.69999999999999</v>
      </c>
      <c r="FH843">
        <v>205.9</v>
      </c>
      <c r="FI843">
        <v>215.2</v>
      </c>
      <c r="FJ843">
        <v>317.3</v>
      </c>
      <c r="FK843">
        <v>193</v>
      </c>
      <c r="FL843">
        <v>123.6</v>
      </c>
      <c r="FM843">
        <v>325</v>
      </c>
      <c r="FN843">
        <v>212.3</v>
      </c>
      <c r="FO843">
        <v>112.9</v>
      </c>
      <c r="FP843">
        <v>114.5</v>
      </c>
      <c r="FS843">
        <v>91.3</v>
      </c>
      <c r="FT843">
        <v>103.1</v>
      </c>
      <c r="FU843">
        <v>123.3</v>
      </c>
      <c r="FV843">
        <v>117.6</v>
      </c>
      <c r="FW843">
        <v>107.7</v>
      </c>
      <c r="FX843">
        <v>130.30000000000001</v>
      </c>
      <c r="FY843">
        <v>118.3</v>
      </c>
      <c r="FZ843">
        <v>111.8</v>
      </c>
      <c r="GA843">
        <v>95.4</v>
      </c>
      <c r="GB843">
        <v>60</v>
      </c>
      <c r="GC843">
        <v>95</v>
      </c>
      <c r="GD843">
        <v>81.8</v>
      </c>
      <c r="GE843">
        <v>108.7</v>
      </c>
      <c r="GF843">
        <v>106.3</v>
      </c>
      <c r="GG843">
        <v>100.4</v>
      </c>
      <c r="GH843">
        <v>113.6</v>
      </c>
      <c r="GI843">
        <v>105.3</v>
      </c>
      <c r="GJ843">
        <v>107.8</v>
      </c>
      <c r="GK843">
        <v>101.5</v>
      </c>
      <c r="GL843">
        <v>114.5</v>
      </c>
      <c r="GM843">
        <v>84.6</v>
      </c>
      <c r="GN843">
        <v>142.80000000000001</v>
      </c>
      <c r="GO843">
        <v>149.5</v>
      </c>
      <c r="GP843">
        <v>108</v>
      </c>
      <c r="GQ843">
        <v>115.4</v>
      </c>
      <c r="GR843">
        <v>116.6</v>
      </c>
      <c r="GS843">
        <v>113.5</v>
      </c>
      <c r="GT843">
        <v>107.6</v>
      </c>
      <c r="GU843">
        <v>134.30000000000001</v>
      </c>
      <c r="GV843">
        <v>119.4</v>
      </c>
      <c r="GW843">
        <v>112</v>
      </c>
    </row>
    <row r="844" spans="1:205" x14ac:dyDescent="0.25">
      <c r="A844" s="1">
        <v>42795</v>
      </c>
      <c r="B844">
        <v>112.1</v>
      </c>
      <c r="C844">
        <v>110.7</v>
      </c>
      <c r="D844">
        <v>116.3</v>
      </c>
      <c r="E844">
        <v>207</v>
      </c>
      <c r="F844">
        <v>198.1</v>
      </c>
      <c r="G844">
        <v>208</v>
      </c>
      <c r="H844">
        <v>120.2</v>
      </c>
      <c r="I844">
        <v>111</v>
      </c>
      <c r="J844">
        <v>98.9</v>
      </c>
      <c r="K844">
        <v>159</v>
      </c>
      <c r="L844">
        <v>95.4</v>
      </c>
      <c r="M844">
        <v>79.900000000000006</v>
      </c>
      <c r="N844">
        <v>112.7</v>
      </c>
      <c r="O844">
        <v>197.9</v>
      </c>
      <c r="P844">
        <v>219.3</v>
      </c>
      <c r="Q844">
        <v>277.5</v>
      </c>
      <c r="R844">
        <v>158.4</v>
      </c>
      <c r="S844">
        <v>170.6</v>
      </c>
      <c r="T844">
        <v>172.5</v>
      </c>
      <c r="U844">
        <v>169.9</v>
      </c>
      <c r="V844">
        <v>110.2</v>
      </c>
      <c r="W844">
        <v>111.5</v>
      </c>
      <c r="X844">
        <v>107.1</v>
      </c>
      <c r="Y844">
        <v>109.9</v>
      </c>
      <c r="Z844">
        <v>112.5</v>
      </c>
      <c r="AA844">
        <v>113.7</v>
      </c>
      <c r="AB844">
        <v>113.7</v>
      </c>
      <c r="AC844">
        <v>113.7</v>
      </c>
      <c r="AD844">
        <v>112.4</v>
      </c>
      <c r="AE844">
        <v>114.1</v>
      </c>
      <c r="AF844">
        <v>113.6</v>
      </c>
      <c r="AG844">
        <v>114.5</v>
      </c>
      <c r="AH844">
        <v>113.9</v>
      </c>
      <c r="AI844">
        <v>114.4</v>
      </c>
      <c r="AJ844">
        <v>110.5</v>
      </c>
      <c r="AK844">
        <v>110.5</v>
      </c>
      <c r="AL844">
        <v>110.5</v>
      </c>
      <c r="AM844">
        <v>110.4</v>
      </c>
      <c r="AN844">
        <v>115.5</v>
      </c>
      <c r="AO844">
        <v>114.3</v>
      </c>
      <c r="AP844">
        <v>114.7</v>
      </c>
      <c r="AQ844">
        <v>113</v>
      </c>
      <c r="AR844">
        <v>114.9</v>
      </c>
      <c r="AS844">
        <v>119.3</v>
      </c>
      <c r="AT844">
        <v>111.8</v>
      </c>
      <c r="AU844">
        <v>112.1</v>
      </c>
      <c r="AV844">
        <v>112.2</v>
      </c>
      <c r="AW844">
        <v>111</v>
      </c>
      <c r="AX844">
        <v>108.5</v>
      </c>
      <c r="AY844">
        <v>108.8</v>
      </c>
      <c r="AZ844">
        <v>99.6</v>
      </c>
      <c r="BA844">
        <v>111.4</v>
      </c>
      <c r="BB844">
        <v>115</v>
      </c>
      <c r="BC844">
        <v>114.9</v>
      </c>
      <c r="BD844">
        <v>115.1</v>
      </c>
      <c r="BE844">
        <v>110.7</v>
      </c>
      <c r="BF844">
        <v>110.7</v>
      </c>
      <c r="BG844">
        <v>111.5</v>
      </c>
      <c r="BH844">
        <v>111.4</v>
      </c>
      <c r="BI844">
        <v>110.3</v>
      </c>
      <c r="BJ844">
        <v>110.2</v>
      </c>
      <c r="BK844">
        <v>111.5</v>
      </c>
      <c r="BL844">
        <v>110.5</v>
      </c>
      <c r="BM844">
        <v>110.3</v>
      </c>
      <c r="BN844">
        <v>112.4</v>
      </c>
      <c r="BO844">
        <v>107.1</v>
      </c>
      <c r="BP844">
        <v>111.1</v>
      </c>
      <c r="BQ844">
        <v>111.8</v>
      </c>
      <c r="BR844">
        <v>109.6</v>
      </c>
      <c r="BS844">
        <v>104.6</v>
      </c>
      <c r="BT844">
        <v>104</v>
      </c>
      <c r="BU844">
        <v>102.8</v>
      </c>
      <c r="BV844">
        <v>104</v>
      </c>
      <c r="BW844">
        <v>111.7</v>
      </c>
      <c r="BX844">
        <v>111.5</v>
      </c>
      <c r="BY844">
        <v>112.3</v>
      </c>
      <c r="BZ844">
        <v>110.1</v>
      </c>
      <c r="CA844">
        <v>111.4</v>
      </c>
      <c r="CB844">
        <v>112.5</v>
      </c>
      <c r="CC844">
        <v>197.1</v>
      </c>
      <c r="CD844">
        <v>199.8</v>
      </c>
      <c r="CE844">
        <v>194</v>
      </c>
      <c r="CF844">
        <v>111.7</v>
      </c>
      <c r="CG844">
        <v>110.6</v>
      </c>
      <c r="CH844">
        <v>111.4</v>
      </c>
      <c r="CI844">
        <v>111.3</v>
      </c>
      <c r="CJ844">
        <v>111.3</v>
      </c>
      <c r="CK844">
        <v>109.9</v>
      </c>
      <c r="CL844">
        <v>110.7</v>
      </c>
      <c r="CM844">
        <v>107.8</v>
      </c>
      <c r="CN844">
        <v>182.4</v>
      </c>
      <c r="CO844">
        <v>112.5</v>
      </c>
      <c r="CP844">
        <v>106.7</v>
      </c>
      <c r="CQ844">
        <v>175.6</v>
      </c>
      <c r="CR844">
        <v>109.5</v>
      </c>
      <c r="CS844">
        <v>104.3</v>
      </c>
      <c r="CT844">
        <v>112</v>
      </c>
      <c r="CU844">
        <v>208.1</v>
      </c>
      <c r="CV844">
        <v>214.4</v>
      </c>
      <c r="CW844">
        <v>207.2</v>
      </c>
      <c r="CX844">
        <v>228.7</v>
      </c>
      <c r="CY844">
        <v>111.5</v>
      </c>
      <c r="CZ844">
        <v>111.2</v>
      </c>
      <c r="DA844">
        <v>111.2</v>
      </c>
      <c r="DB844">
        <v>104.2</v>
      </c>
      <c r="DC844">
        <v>104.2</v>
      </c>
      <c r="DD844">
        <v>104.5</v>
      </c>
      <c r="DE844">
        <v>101.2</v>
      </c>
      <c r="DF844">
        <v>189</v>
      </c>
      <c r="DG844">
        <v>178.8</v>
      </c>
      <c r="DH844">
        <v>108.4</v>
      </c>
      <c r="DI844">
        <v>194</v>
      </c>
      <c r="DJ844">
        <v>212.7</v>
      </c>
      <c r="DK844">
        <v>190</v>
      </c>
      <c r="DL844">
        <v>150.1</v>
      </c>
      <c r="DM844">
        <v>110.6</v>
      </c>
      <c r="DN844">
        <v>106.2</v>
      </c>
      <c r="DO844">
        <v>232.9</v>
      </c>
      <c r="DP844">
        <v>117</v>
      </c>
      <c r="DQ844">
        <v>113.5</v>
      </c>
      <c r="DR844">
        <v>165.9</v>
      </c>
      <c r="DS844">
        <v>175.8</v>
      </c>
      <c r="DT844">
        <v>162.9</v>
      </c>
      <c r="DU844">
        <v>223.1</v>
      </c>
      <c r="DV844">
        <v>192.1</v>
      </c>
      <c r="DW844">
        <v>188.1</v>
      </c>
      <c r="DX844">
        <v>191.2</v>
      </c>
      <c r="DY844">
        <v>177.9</v>
      </c>
      <c r="DZ844">
        <v>194.1</v>
      </c>
      <c r="EA844">
        <v>186.7</v>
      </c>
      <c r="EB844">
        <v>166.7</v>
      </c>
      <c r="EC844">
        <v>191.4</v>
      </c>
      <c r="ED844">
        <v>226.4</v>
      </c>
      <c r="EE844">
        <v>208.6</v>
      </c>
      <c r="EF844">
        <v>248</v>
      </c>
      <c r="EG844">
        <v>130.9</v>
      </c>
      <c r="EH844">
        <v>171</v>
      </c>
      <c r="EI844">
        <v>132.1</v>
      </c>
      <c r="EJ844">
        <v>113.9</v>
      </c>
      <c r="EK844">
        <v>114.4</v>
      </c>
      <c r="EL844">
        <v>102.3</v>
      </c>
      <c r="EM844">
        <v>103.8</v>
      </c>
      <c r="EN844">
        <v>119.5</v>
      </c>
      <c r="EO844">
        <v>110.5</v>
      </c>
      <c r="EP844">
        <v>110.4</v>
      </c>
      <c r="EQ844">
        <v>110.6</v>
      </c>
      <c r="ER844">
        <v>120.3</v>
      </c>
      <c r="ES844">
        <v>99.5</v>
      </c>
      <c r="ET844">
        <v>107.5</v>
      </c>
      <c r="EU844">
        <v>112.6</v>
      </c>
      <c r="EV844">
        <v>105.5</v>
      </c>
      <c r="EW844">
        <v>112.9</v>
      </c>
      <c r="EX844">
        <v>113.7</v>
      </c>
      <c r="EY844">
        <v>189</v>
      </c>
      <c r="EZ844">
        <v>190.2</v>
      </c>
      <c r="FA844">
        <v>166.7</v>
      </c>
      <c r="FB844">
        <v>192.2</v>
      </c>
      <c r="FC844">
        <v>192.2</v>
      </c>
      <c r="FD844">
        <v>114.3</v>
      </c>
      <c r="FE844">
        <v>106</v>
      </c>
      <c r="FF844">
        <v>192.9</v>
      </c>
      <c r="FG844">
        <v>141.30000000000001</v>
      </c>
      <c r="FH844">
        <v>206.8</v>
      </c>
      <c r="FI844">
        <v>210.4</v>
      </c>
      <c r="FJ844">
        <v>324.10000000000002</v>
      </c>
      <c r="FK844">
        <v>193.4</v>
      </c>
      <c r="FL844">
        <v>123.6</v>
      </c>
      <c r="FM844">
        <v>315.89999999999998</v>
      </c>
      <c r="FN844">
        <v>218.4</v>
      </c>
      <c r="FO844">
        <v>114</v>
      </c>
      <c r="FP844">
        <v>115.8</v>
      </c>
      <c r="FS844">
        <v>89.1</v>
      </c>
      <c r="FT844">
        <v>102.9</v>
      </c>
      <c r="FU844">
        <v>121.2</v>
      </c>
      <c r="FV844">
        <v>115.9</v>
      </c>
      <c r="FW844">
        <v>108.1</v>
      </c>
      <c r="FX844">
        <v>132.1</v>
      </c>
      <c r="FY844">
        <v>114.8</v>
      </c>
      <c r="FZ844">
        <v>113.7</v>
      </c>
      <c r="GA844">
        <v>97.8</v>
      </c>
      <c r="GB844">
        <v>67.599999999999994</v>
      </c>
      <c r="GC844">
        <v>96.5</v>
      </c>
      <c r="GD844">
        <v>82.8</v>
      </c>
      <c r="GE844">
        <v>110.6</v>
      </c>
      <c r="GF844">
        <v>106.3</v>
      </c>
      <c r="GG844">
        <v>99.5</v>
      </c>
      <c r="GH844">
        <v>115.3</v>
      </c>
      <c r="GI844">
        <v>105.4</v>
      </c>
      <c r="GJ844">
        <v>109.1</v>
      </c>
      <c r="GK844">
        <v>104.5</v>
      </c>
      <c r="GL844">
        <v>116.8</v>
      </c>
      <c r="GM844">
        <v>82.8</v>
      </c>
      <c r="GN844">
        <v>159.5</v>
      </c>
      <c r="GO844">
        <v>149.9</v>
      </c>
      <c r="GP844">
        <v>104.4</v>
      </c>
      <c r="GQ844">
        <v>114.9</v>
      </c>
      <c r="GR844">
        <v>117.2</v>
      </c>
      <c r="GS844">
        <v>113.3</v>
      </c>
      <c r="GT844">
        <v>109</v>
      </c>
      <c r="GU844">
        <v>134.4</v>
      </c>
      <c r="GV844">
        <v>119.4</v>
      </c>
      <c r="GW844">
        <v>110.3</v>
      </c>
    </row>
    <row r="845" spans="1:205" x14ac:dyDescent="0.25">
      <c r="A845" s="1">
        <v>42826</v>
      </c>
      <c r="B845">
        <v>112.6</v>
      </c>
      <c r="C845">
        <v>111.1</v>
      </c>
      <c r="D845">
        <v>117.6</v>
      </c>
      <c r="E845">
        <v>209.7</v>
      </c>
      <c r="F845">
        <v>235.3</v>
      </c>
      <c r="G845">
        <v>207.5</v>
      </c>
      <c r="H845">
        <v>120.3</v>
      </c>
      <c r="I845">
        <v>110.9</v>
      </c>
      <c r="J845">
        <v>99.1</v>
      </c>
      <c r="K845">
        <v>159.30000000000001</v>
      </c>
      <c r="L845">
        <v>95.2</v>
      </c>
      <c r="M845">
        <v>80.5</v>
      </c>
      <c r="N845">
        <v>113</v>
      </c>
      <c r="O845">
        <v>198.5</v>
      </c>
      <c r="P845">
        <v>220.3</v>
      </c>
      <c r="Q845">
        <v>279.10000000000002</v>
      </c>
      <c r="R845">
        <v>158.69999999999999</v>
      </c>
      <c r="S845">
        <v>170.9</v>
      </c>
      <c r="T845">
        <v>172.6</v>
      </c>
      <c r="U845">
        <v>170.1</v>
      </c>
      <c r="V845">
        <v>110.4</v>
      </c>
      <c r="W845">
        <v>111.8</v>
      </c>
      <c r="X845">
        <v>107.2</v>
      </c>
      <c r="Y845">
        <v>110.2</v>
      </c>
      <c r="Z845">
        <v>113</v>
      </c>
      <c r="AA845">
        <v>113.9</v>
      </c>
      <c r="AB845">
        <v>113.7</v>
      </c>
      <c r="AC845">
        <v>113.5</v>
      </c>
      <c r="AD845">
        <v>113.7</v>
      </c>
      <c r="AE845">
        <v>115.4</v>
      </c>
      <c r="AF845">
        <v>114.6</v>
      </c>
      <c r="AG845">
        <v>116.1</v>
      </c>
      <c r="AH845">
        <v>115.4</v>
      </c>
      <c r="AI845">
        <v>115.1</v>
      </c>
      <c r="AJ845">
        <v>113.1</v>
      </c>
      <c r="AK845">
        <v>113.1</v>
      </c>
      <c r="AL845">
        <v>113.1</v>
      </c>
      <c r="AM845">
        <v>113</v>
      </c>
      <c r="AN845">
        <v>115.6</v>
      </c>
      <c r="AO845">
        <v>114.4</v>
      </c>
      <c r="AP845">
        <v>114.8</v>
      </c>
      <c r="AQ845">
        <v>113.1</v>
      </c>
      <c r="AR845">
        <v>115.1</v>
      </c>
      <c r="AS845">
        <v>119.4</v>
      </c>
      <c r="AT845">
        <v>112.4</v>
      </c>
      <c r="AU845">
        <v>112.7</v>
      </c>
      <c r="AV845">
        <v>112.8</v>
      </c>
      <c r="AW845">
        <v>111.6</v>
      </c>
      <c r="AX845">
        <v>108.7</v>
      </c>
      <c r="AY845">
        <v>109</v>
      </c>
      <c r="AZ845">
        <v>100.1</v>
      </c>
      <c r="BA845">
        <v>112.4</v>
      </c>
      <c r="BB845">
        <v>115.5</v>
      </c>
      <c r="BC845">
        <v>115.5</v>
      </c>
      <c r="BD845">
        <v>115.5</v>
      </c>
      <c r="BE845">
        <v>111.1</v>
      </c>
      <c r="BF845">
        <v>111.1</v>
      </c>
      <c r="BG845">
        <v>111.9</v>
      </c>
      <c r="BH845">
        <v>111.9</v>
      </c>
      <c r="BI845">
        <v>110.7</v>
      </c>
      <c r="BJ845">
        <v>110.6</v>
      </c>
      <c r="BK845">
        <v>112</v>
      </c>
      <c r="BL845">
        <v>111</v>
      </c>
      <c r="BM845">
        <v>110.9</v>
      </c>
      <c r="BN845">
        <v>112.9</v>
      </c>
      <c r="BO845">
        <v>107.4</v>
      </c>
      <c r="BP845">
        <v>111.8</v>
      </c>
      <c r="BQ845">
        <v>112</v>
      </c>
      <c r="BR845">
        <v>109.9</v>
      </c>
      <c r="BS845">
        <v>105.1</v>
      </c>
      <c r="BT845">
        <v>104.1</v>
      </c>
      <c r="BU845">
        <v>103.7</v>
      </c>
      <c r="BV845">
        <v>104.5</v>
      </c>
      <c r="BW845">
        <v>112.1</v>
      </c>
      <c r="BX845">
        <v>111.9</v>
      </c>
      <c r="BY845">
        <v>112.8</v>
      </c>
      <c r="BZ845">
        <v>110.5</v>
      </c>
      <c r="CA845">
        <v>111.8</v>
      </c>
      <c r="CB845">
        <v>113</v>
      </c>
      <c r="CC845">
        <v>198.1</v>
      </c>
      <c r="CD845">
        <v>200.9</v>
      </c>
      <c r="CE845">
        <v>194.5</v>
      </c>
      <c r="CF845">
        <v>112.2</v>
      </c>
      <c r="CG845">
        <v>111.4</v>
      </c>
      <c r="CH845">
        <v>111.5</v>
      </c>
      <c r="CI845">
        <v>111.9</v>
      </c>
      <c r="CJ845">
        <v>112</v>
      </c>
      <c r="CK845">
        <v>110.4</v>
      </c>
      <c r="CL845">
        <v>111</v>
      </c>
      <c r="CM845">
        <v>108.3</v>
      </c>
      <c r="CN845">
        <v>182.8</v>
      </c>
      <c r="CO845">
        <v>113.7</v>
      </c>
      <c r="CP845">
        <v>106.9</v>
      </c>
      <c r="CQ845">
        <v>175.7</v>
      </c>
      <c r="CR845">
        <v>110</v>
      </c>
      <c r="CS845">
        <v>104.7</v>
      </c>
      <c r="CT845">
        <v>112.4</v>
      </c>
      <c r="CU845">
        <v>209.3</v>
      </c>
      <c r="CV845">
        <v>216.1</v>
      </c>
      <c r="CW845">
        <v>207.9</v>
      </c>
      <c r="CX845">
        <v>229.6</v>
      </c>
      <c r="CY845">
        <v>111.8</v>
      </c>
      <c r="CZ845">
        <v>111.8</v>
      </c>
      <c r="DA845">
        <v>111.9</v>
      </c>
      <c r="DB845">
        <v>104.6</v>
      </c>
      <c r="DC845">
        <v>104.8</v>
      </c>
      <c r="DD845">
        <v>105.1</v>
      </c>
      <c r="DE845">
        <v>101.4</v>
      </c>
      <c r="DF845">
        <v>190.1</v>
      </c>
      <c r="DG845">
        <v>179.6</v>
      </c>
      <c r="DH845">
        <v>109</v>
      </c>
      <c r="DI845">
        <v>193.7</v>
      </c>
      <c r="DJ845">
        <v>214.2</v>
      </c>
      <c r="DK845">
        <v>191.2</v>
      </c>
      <c r="DL845">
        <v>150.4</v>
      </c>
      <c r="DM845">
        <v>111.2</v>
      </c>
      <c r="DN845">
        <v>106.4</v>
      </c>
      <c r="DO845">
        <v>234</v>
      </c>
      <c r="DP845">
        <v>117.8</v>
      </c>
      <c r="DQ845">
        <v>113.8</v>
      </c>
      <c r="DR845">
        <v>168.7</v>
      </c>
      <c r="DS845">
        <v>180</v>
      </c>
      <c r="DT845">
        <v>165.2</v>
      </c>
      <c r="DU845">
        <v>224.3</v>
      </c>
      <c r="DV845">
        <v>192.4</v>
      </c>
      <c r="DW845">
        <v>188.7</v>
      </c>
      <c r="DX845">
        <v>191.4</v>
      </c>
      <c r="DY845">
        <v>174.7</v>
      </c>
      <c r="DZ845">
        <v>194.6</v>
      </c>
      <c r="EA845">
        <v>190.3</v>
      </c>
      <c r="EB845">
        <v>165.6</v>
      </c>
      <c r="EC845">
        <v>198.7</v>
      </c>
      <c r="ED845">
        <v>231.1</v>
      </c>
      <c r="EE845">
        <v>213.1</v>
      </c>
      <c r="EF845">
        <v>248.7</v>
      </c>
      <c r="EG845">
        <v>142.4</v>
      </c>
      <c r="EH845">
        <v>178.3</v>
      </c>
      <c r="EI845">
        <v>144</v>
      </c>
      <c r="EJ845">
        <v>114.4</v>
      </c>
      <c r="EK845">
        <v>114.9</v>
      </c>
      <c r="EL845">
        <v>103.1</v>
      </c>
      <c r="EM845">
        <v>103.9</v>
      </c>
      <c r="EN845">
        <v>119.9</v>
      </c>
      <c r="EO845">
        <v>113.1</v>
      </c>
      <c r="EP845">
        <v>113</v>
      </c>
      <c r="EQ845">
        <v>113.1</v>
      </c>
      <c r="ER845">
        <v>120.5</v>
      </c>
      <c r="ES845">
        <v>99.6</v>
      </c>
      <c r="ET845">
        <v>107.7</v>
      </c>
      <c r="EU845">
        <v>113.2</v>
      </c>
      <c r="EV845">
        <v>105.6</v>
      </c>
      <c r="EW845">
        <v>113.4</v>
      </c>
      <c r="EX845">
        <v>113.8</v>
      </c>
      <c r="EY845">
        <v>190.3</v>
      </c>
      <c r="EZ845">
        <v>189.2</v>
      </c>
      <c r="FA845">
        <v>169.4</v>
      </c>
      <c r="FB845">
        <v>192.9</v>
      </c>
      <c r="FC845">
        <v>193</v>
      </c>
      <c r="FD845">
        <v>114.7</v>
      </c>
      <c r="FE845">
        <v>106.5</v>
      </c>
      <c r="FF845">
        <v>200.9</v>
      </c>
      <c r="FG845">
        <v>152.19999999999999</v>
      </c>
      <c r="FH845">
        <v>205.4</v>
      </c>
      <c r="FI845">
        <v>215.1</v>
      </c>
      <c r="FJ845">
        <v>321.7</v>
      </c>
      <c r="FK845">
        <v>198.3</v>
      </c>
      <c r="FL845">
        <v>123.8</v>
      </c>
      <c r="FM845">
        <v>328.3</v>
      </c>
      <c r="FN845">
        <v>211.2</v>
      </c>
      <c r="FO845">
        <v>114.5</v>
      </c>
      <c r="FP845">
        <v>117.3</v>
      </c>
      <c r="FS845">
        <v>93.7</v>
      </c>
      <c r="FT845">
        <v>105.9</v>
      </c>
      <c r="FU845">
        <v>122.2</v>
      </c>
      <c r="FV845">
        <v>117.8</v>
      </c>
      <c r="FW845">
        <v>107.6</v>
      </c>
      <c r="FX845">
        <v>130.5</v>
      </c>
      <c r="FY845">
        <v>114.5</v>
      </c>
      <c r="FZ845">
        <v>117.9</v>
      </c>
      <c r="GA845">
        <v>94.1</v>
      </c>
      <c r="GB845">
        <v>68.400000000000006</v>
      </c>
      <c r="GC845">
        <v>97.6</v>
      </c>
      <c r="GD845">
        <v>84.5</v>
      </c>
      <c r="GE845">
        <v>111.2</v>
      </c>
      <c r="GF845">
        <v>106.3</v>
      </c>
      <c r="GG845">
        <v>101.1</v>
      </c>
      <c r="GH845">
        <v>114</v>
      </c>
      <c r="GI845">
        <v>105.7</v>
      </c>
      <c r="GJ845">
        <v>106.9</v>
      </c>
      <c r="GK845">
        <v>104</v>
      </c>
      <c r="GL845">
        <v>115.2</v>
      </c>
      <c r="GM845">
        <v>84.1</v>
      </c>
      <c r="GN845">
        <v>140.80000000000001</v>
      </c>
      <c r="GO845">
        <v>155.80000000000001</v>
      </c>
      <c r="GP845">
        <v>104.2</v>
      </c>
      <c r="GQ845">
        <v>115.6</v>
      </c>
      <c r="GR845">
        <v>117.2</v>
      </c>
      <c r="GS845">
        <v>113.4</v>
      </c>
      <c r="GT845">
        <v>108.4</v>
      </c>
      <c r="GU845">
        <v>134.19999999999999</v>
      </c>
      <c r="GV845">
        <v>119.4</v>
      </c>
      <c r="GW845">
        <v>112.8</v>
      </c>
    </row>
    <row r="846" spans="1:205" x14ac:dyDescent="0.25">
      <c r="A846" s="1">
        <v>42856</v>
      </c>
      <c r="B846">
        <v>112.5</v>
      </c>
      <c r="C846">
        <v>110.3</v>
      </c>
      <c r="D846">
        <v>116.3</v>
      </c>
      <c r="E846">
        <v>207</v>
      </c>
      <c r="F846">
        <v>201.3</v>
      </c>
      <c r="G846">
        <v>207.8</v>
      </c>
      <c r="H846">
        <v>120</v>
      </c>
      <c r="I846">
        <v>110.4</v>
      </c>
      <c r="J846">
        <v>95.9</v>
      </c>
      <c r="K846">
        <v>153.6</v>
      </c>
      <c r="L846">
        <v>93.9</v>
      </c>
      <c r="M846">
        <v>78.599999999999994</v>
      </c>
      <c r="N846">
        <v>113</v>
      </c>
      <c r="O846">
        <v>198.5</v>
      </c>
      <c r="P846">
        <v>220.4</v>
      </c>
      <c r="Q846">
        <v>280</v>
      </c>
      <c r="R846">
        <v>158.30000000000001</v>
      </c>
      <c r="S846">
        <v>170.7</v>
      </c>
      <c r="T846">
        <v>172.7</v>
      </c>
      <c r="U846">
        <v>169.8</v>
      </c>
      <c r="V846">
        <v>110.5</v>
      </c>
      <c r="W846">
        <v>111.9</v>
      </c>
      <c r="X846">
        <v>107.2</v>
      </c>
      <c r="Y846">
        <v>110</v>
      </c>
      <c r="Z846">
        <v>113.4</v>
      </c>
      <c r="AA846">
        <v>114.9</v>
      </c>
      <c r="AB846">
        <v>114.7</v>
      </c>
      <c r="AC846">
        <v>114.4</v>
      </c>
      <c r="AD846">
        <v>115.1</v>
      </c>
      <c r="AE846">
        <v>116.5</v>
      </c>
      <c r="AF846">
        <v>115.2</v>
      </c>
      <c r="AG846">
        <v>117.9</v>
      </c>
      <c r="AH846">
        <v>116.2</v>
      </c>
      <c r="AI846">
        <v>115.1</v>
      </c>
      <c r="AJ846">
        <v>112.1</v>
      </c>
      <c r="AK846">
        <v>112.2</v>
      </c>
      <c r="AL846">
        <v>112.2</v>
      </c>
      <c r="AM846">
        <v>112.1</v>
      </c>
      <c r="AN846">
        <v>115.9</v>
      </c>
      <c r="AO846">
        <v>114.8</v>
      </c>
      <c r="AP846">
        <v>115.1</v>
      </c>
      <c r="AQ846">
        <v>113.4</v>
      </c>
      <c r="AR846">
        <v>115.3</v>
      </c>
      <c r="AS846">
        <v>119.7</v>
      </c>
      <c r="AT846">
        <v>112.6</v>
      </c>
      <c r="AU846">
        <v>112.9</v>
      </c>
      <c r="AV846">
        <v>113</v>
      </c>
      <c r="AW846">
        <v>111.7</v>
      </c>
      <c r="AX846">
        <v>108.7</v>
      </c>
      <c r="AY846">
        <v>108.9</v>
      </c>
      <c r="AZ846">
        <v>100.5</v>
      </c>
      <c r="BA846">
        <v>112.7</v>
      </c>
      <c r="BB846">
        <v>115.7</v>
      </c>
      <c r="BC846">
        <v>115.6</v>
      </c>
      <c r="BD846">
        <v>115.7</v>
      </c>
      <c r="BE846">
        <v>111.1</v>
      </c>
      <c r="BF846">
        <v>111.1</v>
      </c>
      <c r="BG846">
        <v>112.2</v>
      </c>
      <c r="BH846">
        <v>112.2</v>
      </c>
      <c r="BI846">
        <v>110.7</v>
      </c>
      <c r="BJ846">
        <v>110.7</v>
      </c>
      <c r="BK846">
        <v>112.2</v>
      </c>
      <c r="BL846">
        <v>110.7</v>
      </c>
      <c r="BM846">
        <v>110.6</v>
      </c>
      <c r="BN846">
        <v>112.6</v>
      </c>
      <c r="BO846">
        <v>106.6</v>
      </c>
      <c r="BP846">
        <v>111.9</v>
      </c>
      <c r="BQ846">
        <v>112.9</v>
      </c>
      <c r="BR846">
        <v>109.8</v>
      </c>
      <c r="BS846">
        <v>105.2</v>
      </c>
      <c r="BT846">
        <v>104</v>
      </c>
      <c r="BU846">
        <v>104.5</v>
      </c>
      <c r="BV846">
        <v>104.8</v>
      </c>
      <c r="BW846">
        <v>112.1</v>
      </c>
      <c r="BX846">
        <v>112.2</v>
      </c>
      <c r="BY846">
        <v>113.1</v>
      </c>
      <c r="BZ846">
        <v>110.6</v>
      </c>
      <c r="CA846">
        <v>111.9</v>
      </c>
      <c r="CB846">
        <v>113.3</v>
      </c>
      <c r="CC846">
        <v>196.1</v>
      </c>
      <c r="CD846">
        <v>200.3</v>
      </c>
      <c r="CE846">
        <v>192.7</v>
      </c>
      <c r="CF846">
        <v>112.6</v>
      </c>
      <c r="CG846">
        <v>112.2</v>
      </c>
      <c r="CH846">
        <v>112.4</v>
      </c>
      <c r="CI846">
        <v>112.1</v>
      </c>
      <c r="CJ846">
        <v>112.1</v>
      </c>
      <c r="CK846">
        <v>110.8</v>
      </c>
      <c r="CL846">
        <v>110.8</v>
      </c>
      <c r="CM846">
        <v>108.3</v>
      </c>
      <c r="CN846">
        <v>182.3</v>
      </c>
      <c r="CO846">
        <v>114.1</v>
      </c>
      <c r="CP846">
        <v>106.9</v>
      </c>
      <c r="CQ846">
        <v>175.2</v>
      </c>
      <c r="CR846">
        <v>110.2</v>
      </c>
      <c r="CS846">
        <v>105.1</v>
      </c>
      <c r="CT846">
        <v>112.3</v>
      </c>
      <c r="CU846">
        <v>206.7</v>
      </c>
      <c r="CV846">
        <v>215.2</v>
      </c>
      <c r="CW846">
        <v>205.3</v>
      </c>
      <c r="CX846">
        <v>225.9</v>
      </c>
      <c r="CY846">
        <v>112.2</v>
      </c>
      <c r="CZ846">
        <v>111.5</v>
      </c>
      <c r="DA846">
        <v>111.5</v>
      </c>
      <c r="DB846">
        <v>104.9</v>
      </c>
      <c r="DC846">
        <v>104.9</v>
      </c>
      <c r="DD846">
        <v>105.3</v>
      </c>
      <c r="DE846">
        <v>101.1</v>
      </c>
      <c r="DF846">
        <v>189.5</v>
      </c>
      <c r="DG846">
        <v>179.3</v>
      </c>
      <c r="DH846">
        <v>108.6</v>
      </c>
      <c r="DI846">
        <v>194</v>
      </c>
      <c r="DJ846">
        <v>212.8</v>
      </c>
      <c r="DK846">
        <v>191.2</v>
      </c>
      <c r="DL846">
        <v>150.4</v>
      </c>
      <c r="DM846">
        <v>111.2</v>
      </c>
      <c r="DN846">
        <v>106.5</v>
      </c>
      <c r="DO846">
        <v>234.3</v>
      </c>
      <c r="DP846">
        <v>117.9</v>
      </c>
      <c r="DQ846">
        <v>114</v>
      </c>
      <c r="DR846">
        <v>165.9</v>
      </c>
      <c r="DS846">
        <v>179.5</v>
      </c>
      <c r="DT846">
        <v>161.69999999999999</v>
      </c>
      <c r="DU846">
        <v>224.2</v>
      </c>
      <c r="DV846">
        <v>192.6</v>
      </c>
      <c r="DW846">
        <v>189.4</v>
      </c>
      <c r="DX846">
        <v>191.5</v>
      </c>
      <c r="DY846">
        <v>174.3</v>
      </c>
      <c r="DZ846">
        <v>194.8</v>
      </c>
      <c r="EA846">
        <v>189.1</v>
      </c>
      <c r="EB846">
        <v>169.3</v>
      </c>
      <c r="EC846">
        <v>193.5</v>
      </c>
      <c r="ED846">
        <v>223.3</v>
      </c>
      <c r="EE846">
        <v>205.5</v>
      </c>
      <c r="EF846">
        <v>249.4</v>
      </c>
      <c r="EG846">
        <v>141.1</v>
      </c>
      <c r="EH846">
        <v>176.3</v>
      </c>
      <c r="EI846">
        <v>142.80000000000001</v>
      </c>
      <c r="EJ846">
        <v>114.6</v>
      </c>
      <c r="EK846">
        <v>115.1</v>
      </c>
      <c r="EL846">
        <v>103</v>
      </c>
      <c r="EM846">
        <v>104.4</v>
      </c>
      <c r="EN846">
        <v>120</v>
      </c>
      <c r="EO846">
        <v>112.2</v>
      </c>
      <c r="EP846">
        <v>112.1</v>
      </c>
      <c r="EQ846">
        <v>112.2</v>
      </c>
      <c r="ER846">
        <v>120.7</v>
      </c>
      <c r="ES846">
        <v>99.7</v>
      </c>
      <c r="ET846">
        <v>107.9</v>
      </c>
      <c r="EU846">
        <v>113.3</v>
      </c>
      <c r="EV846">
        <v>105.5</v>
      </c>
      <c r="EW846">
        <v>113.6</v>
      </c>
      <c r="EX846">
        <v>114</v>
      </c>
      <c r="EY846">
        <v>189.6</v>
      </c>
      <c r="EZ846">
        <v>189.3</v>
      </c>
      <c r="FA846">
        <v>166.7</v>
      </c>
      <c r="FB846">
        <v>192.8</v>
      </c>
      <c r="FC846">
        <v>192.9</v>
      </c>
      <c r="FD846">
        <v>114.9</v>
      </c>
      <c r="FE846">
        <v>106.3</v>
      </c>
      <c r="FF846">
        <v>195.3</v>
      </c>
      <c r="FG846">
        <v>146.19999999999999</v>
      </c>
      <c r="FH846">
        <v>207.8</v>
      </c>
      <c r="FI846">
        <v>207.1</v>
      </c>
      <c r="FJ846">
        <v>319.5</v>
      </c>
      <c r="FK846">
        <v>201.1</v>
      </c>
      <c r="FL846">
        <v>123.8</v>
      </c>
      <c r="FM846">
        <v>316.89999999999998</v>
      </c>
      <c r="FN846">
        <v>206.2</v>
      </c>
      <c r="FO846">
        <v>115.1</v>
      </c>
      <c r="FP846">
        <v>117.1</v>
      </c>
      <c r="FS846">
        <v>94.8</v>
      </c>
      <c r="FT846">
        <v>105</v>
      </c>
      <c r="FU846">
        <v>121.6</v>
      </c>
      <c r="FV846">
        <v>118</v>
      </c>
      <c r="FW846">
        <v>108.3</v>
      </c>
      <c r="FX846">
        <v>130.4</v>
      </c>
      <c r="FY846">
        <v>115.3</v>
      </c>
      <c r="FZ846">
        <v>112.1</v>
      </c>
      <c r="GA846">
        <v>95.1</v>
      </c>
      <c r="GB846">
        <v>73.400000000000006</v>
      </c>
      <c r="GC846">
        <v>95.3</v>
      </c>
      <c r="GD846">
        <v>79.8</v>
      </c>
      <c r="GE846">
        <v>110.9</v>
      </c>
      <c r="GF846">
        <v>107.4</v>
      </c>
      <c r="GG846">
        <v>101.4</v>
      </c>
      <c r="GH846">
        <v>114.9</v>
      </c>
      <c r="GI846">
        <v>105.8</v>
      </c>
      <c r="GJ846">
        <v>107.7</v>
      </c>
      <c r="GK846">
        <v>104</v>
      </c>
      <c r="GL846">
        <v>116.2</v>
      </c>
      <c r="GM846">
        <v>85.4</v>
      </c>
      <c r="GN846">
        <v>161.69999999999999</v>
      </c>
      <c r="GO846">
        <v>142.9</v>
      </c>
      <c r="GP846">
        <v>104.6</v>
      </c>
      <c r="GQ846">
        <v>115</v>
      </c>
      <c r="GR846">
        <v>117.4</v>
      </c>
      <c r="GS846">
        <v>113.8</v>
      </c>
      <c r="GT846">
        <v>106.5</v>
      </c>
      <c r="GU846">
        <v>134.19999999999999</v>
      </c>
      <c r="GV846">
        <v>119.4</v>
      </c>
      <c r="GW846">
        <v>109.5</v>
      </c>
    </row>
    <row r="847" spans="1:205" x14ac:dyDescent="0.25">
      <c r="A847" s="1">
        <v>42887</v>
      </c>
      <c r="B847">
        <v>112.6</v>
      </c>
      <c r="C847">
        <v>110.3</v>
      </c>
      <c r="D847">
        <v>116.7</v>
      </c>
      <c r="E847">
        <v>207.7</v>
      </c>
      <c r="F847">
        <v>190.1</v>
      </c>
      <c r="G847">
        <v>209.6</v>
      </c>
      <c r="H847">
        <v>121.4</v>
      </c>
      <c r="I847">
        <v>110.9</v>
      </c>
      <c r="J847">
        <v>95.2</v>
      </c>
      <c r="K847">
        <v>152.80000000000001</v>
      </c>
      <c r="L847">
        <v>92.6</v>
      </c>
      <c r="M847">
        <v>77.2</v>
      </c>
      <c r="N847">
        <v>113</v>
      </c>
      <c r="O847">
        <v>198.8</v>
      </c>
      <c r="P847">
        <v>220.9</v>
      </c>
      <c r="Q847">
        <v>280.7</v>
      </c>
      <c r="R847">
        <v>158.5</v>
      </c>
      <c r="S847">
        <v>170.8</v>
      </c>
      <c r="T847">
        <v>172.8</v>
      </c>
      <c r="U847">
        <v>170</v>
      </c>
      <c r="V847">
        <v>110.5</v>
      </c>
      <c r="W847">
        <v>111.9</v>
      </c>
      <c r="X847">
        <v>107.3</v>
      </c>
      <c r="Y847">
        <v>109.9</v>
      </c>
      <c r="Z847">
        <v>113.5</v>
      </c>
      <c r="AA847">
        <v>114.6</v>
      </c>
      <c r="AB847">
        <v>114.5</v>
      </c>
      <c r="AC847">
        <v>114.3</v>
      </c>
      <c r="AD847">
        <v>114.2</v>
      </c>
      <c r="AE847">
        <v>115.9</v>
      </c>
      <c r="AF847">
        <v>115.1</v>
      </c>
      <c r="AG847">
        <v>116.8</v>
      </c>
      <c r="AH847">
        <v>115.5</v>
      </c>
      <c r="AI847">
        <v>115.5</v>
      </c>
      <c r="AJ847">
        <v>113</v>
      </c>
      <c r="AK847">
        <v>113.1</v>
      </c>
      <c r="AL847">
        <v>113.1</v>
      </c>
      <c r="AM847">
        <v>113</v>
      </c>
      <c r="AN847">
        <v>116.1</v>
      </c>
      <c r="AO847">
        <v>115</v>
      </c>
      <c r="AP847">
        <v>115.3</v>
      </c>
      <c r="AQ847">
        <v>113.6</v>
      </c>
      <c r="AR847">
        <v>115.5</v>
      </c>
      <c r="AS847">
        <v>119.9</v>
      </c>
      <c r="AT847">
        <v>112.8</v>
      </c>
      <c r="AU847">
        <v>113.1</v>
      </c>
      <c r="AV847">
        <v>113.2</v>
      </c>
      <c r="AW847">
        <v>112.1</v>
      </c>
      <c r="AX847">
        <v>109</v>
      </c>
      <c r="AY847">
        <v>109.3</v>
      </c>
      <c r="AZ847">
        <v>100.1</v>
      </c>
      <c r="BA847">
        <v>113.3</v>
      </c>
      <c r="BB847">
        <v>115.8</v>
      </c>
      <c r="BC847">
        <v>115.7</v>
      </c>
      <c r="BD847">
        <v>115.8</v>
      </c>
      <c r="BE847">
        <v>111.2</v>
      </c>
      <c r="BF847">
        <v>111.2</v>
      </c>
      <c r="BG847">
        <v>112.3</v>
      </c>
      <c r="BH847">
        <v>112.3</v>
      </c>
      <c r="BI847">
        <v>110.7</v>
      </c>
      <c r="BJ847">
        <v>110.7</v>
      </c>
      <c r="BK847">
        <v>112.3</v>
      </c>
      <c r="BL847">
        <v>110.9</v>
      </c>
      <c r="BM847">
        <v>110.7</v>
      </c>
      <c r="BN847">
        <v>112.8</v>
      </c>
      <c r="BO847">
        <v>106.6</v>
      </c>
      <c r="BP847">
        <v>112.2</v>
      </c>
      <c r="BQ847">
        <v>112.7</v>
      </c>
      <c r="BR847">
        <v>109.7</v>
      </c>
      <c r="BS847">
        <v>105.4</v>
      </c>
      <c r="BT847">
        <v>104.1</v>
      </c>
      <c r="BU847">
        <v>104.2</v>
      </c>
      <c r="BV847">
        <v>104.7</v>
      </c>
      <c r="BW847">
        <v>112.2</v>
      </c>
      <c r="BX847">
        <v>112.3</v>
      </c>
      <c r="BY847">
        <v>113.2</v>
      </c>
      <c r="BZ847">
        <v>110.6</v>
      </c>
      <c r="CA847">
        <v>112</v>
      </c>
      <c r="CB847">
        <v>113.4</v>
      </c>
      <c r="CC847">
        <v>196.2</v>
      </c>
      <c r="CD847">
        <v>200.7</v>
      </c>
      <c r="CE847">
        <v>192.7</v>
      </c>
      <c r="CF847">
        <v>112.7</v>
      </c>
      <c r="CG847">
        <v>111.9</v>
      </c>
      <c r="CH847">
        <v>112.2</v>
      </c>
      <c r="CI847">
        <v>112.3</v>
      </c>
      <c r="CJ847">
        <v>112.4</v>
      </c>
      <c r="CK847">
        <v>110.7</v>
      </c>
      <c r="CL847">
        <v>110.8</v>
      </c>
      <c r="CM847">
        <v>108.2</v>
      </c>
      <c r="CN847">
        <v>182.2</v>
      </c>
      <c r="CO847">
        <v>114.1</v>
      </c>
      <c r="CP847">
        <v>106.9</v>
      </c>
      <c r="CQ847">
        <v>174.8</v>
      </c>
      <c r="CR847">
        <v>110.4</v>
      </c>
      <c r="CS847">
        <v>104.9</v>
      </c>
      <c r="CT847">
        <v>112.4</v>
      </c>
      <c r="CU847">
        <v>206.7</v>
      </c>
      <c r="CV847">
        <v>215.7</v>
      </c>
      <c r="CW847">
        <v>205.1</v>
      </c>
      <c r="CX847">
        <v>225.6</v>
      </c>
      <c r="CY847">
        <v>112.4</v>
      </c>
      <c r="CZ847">
        <v>111.6</v>
      </c>
      <c r="DA847">
        <v>111.6</v>
      </c>
      <c r="DB847">
        <v>105</v>
      </c>
      <c r="DC847">
        <v>105.1</v>
      </c>
      <c r="DD847">
        <v>105.5</v>
      </c>
      <c r="DE847">
        <v>101.1</v>
      </c>
      <c r="DF847">
        <v>189.5</v>
      </c>
      <c r="DG847">
        <v>179.4</v>
      </c>
      <c r="DH847">
        <v>108.8</v>
      </c>
      <c r="DI847">
        <v>196.8</v>
      </c>
      <c r="DJ847">
        <v>212.4</v>
      </c>
      <c r="DK847">
        <v>191.4</v>
      </c>
      <c r="DL847">
        <v>150.5</v>
      </c>
      <c r="DM847">
        <v>111.5</v>
      </c>
      <c r="DN847">
        <v>106.5</v>
      </c>
      <c r="DO847">
        <v>234.6</v>
      </c>
      <c r="DP847">
        <v>118.2</v>
      </c>
      <c r="DQ847">
        <v>114.1</v>
      </c>
      <c r="DR847">
        <v>164.6</v>
      </c>
      <c r="DS847">
        <v>178.4</v>
      </c>
      <c r="DT847">
        <v>160.30000000000001</v>
      </c>
      <c r="DU847">
        <v>227.4</v>
      </c>
      <c r="DV847">
        <v>192.8</v>
      </c>
      <c r="DW847">
        <v>189.8</v>
      </c>
      <c r="DX847">
        <v>191.8</v>
      </c>
      <c r="DY847">
        <v>171.8</v>
      </c>
      <c r="DZ847">
        <v>195.3</v>
      </c>
      <c r="EA847">
        <v>189.1</v>
      </c>
      <c r="EB847">
        <v>170.9</v>
      </c>
      <c r="EC847">
        <v>192.3</v>
      </c>
      <c r="ED847">
        <v>221.1</v>
      </c>
      <c r="EE847">
        <v>203.3</v>
      </c>
      <c r="EF847">
        <v>250.2</v>
      </c>
      <c r="EG847">
        <v>141.6</v>
      </c>
      <c r="EH847">
        <v>176.6</v>
      </c>
      <c r="EI847">
        <v>143.19999999999999</v>
      </c>
      <c r="EJ847">
        <v>115</v>
      </c>
      <c r="EK847">
        <v>115.3</v>
      </c>
      <c r="EL847">
        <v>103.1</v>
      </c>
      <c r="EM847">
        <v>104.5</v>
      </c>
      <c r="EN847">
        <v>120.2</v>
      </c>
      <c r="EO847">
        <v>113.1</v>
      </c>
      <c r="EP847">
        <v>113</v>
      </c>
      <c r="EQ847">
        <v>113.1</v>
      </c>
      <c r="ER847">
        <v>120.9</v>
      </c>
      <c r="ES847">
        <v>100</v>
      </c>
      <c r="ET847">
        <v>108</v>
      </c>
      <c r="EU847">
        <v>113.9</v>
      </c>
      <c r="EV847">
        <v>105.6</v>
      </c>
      <c r="EW847">
        <v>114.2</v>
      </c>
      <c r="EX847">
        <v>114.2</v>
      </c>
      <c r="EY847">
        <v>189.5</v>
      </c>
      <c r="EZ847">
        <v>190.7</v>
      </c>
      <c r="FA847">
        <v>165.4</v>
      </c>
      <c r="FB847">
        <v>193.1</v>
      </c>
      <c r="FC847">
        <v>193.1</v>
      </c>
      <c r="FD847">
        <v>115.1</v>
      </c>
      <c r="FE847">
        <v>106.4</v>
      </c>
      <c r="FF847">
        <v>194.1</v>
      </c>
      <c r="FG847">
        <v>143.9</v>
      </c>
      <c r="FH847">
        <v>209.5</v>
      </c>
      <c r="FI847">
        <v>205.2</v>
      </c>
      <c r="FJ847">
        <v>321.8</v>
      </c>
      <c r="FK847">
        <v>202.4</v>
      </c>
      <c r="FL847">
        <v>123.9</v>
      </c>
      <c r="FM847">
        <v>330.1</v>
      </c>
      <c r="FN847">
        <v>213.7</v>
      </c>
      <c r="FO847">
        <v>114.4</v>
      </c>
      <c r="FP847">
        <v>116.3</v>
      </c>
      <c r="FS847">
        <v>94.5</v>
      </c>
      <c r="FT847">
        <v>104.1</v>
      </c>
      <c r="FU847">
        <v>123.4</v>
      </c>
      <c r="FV847">
        <v>114.1</v>
      </c>
      <c r="FW847">
        <v>107.6</v>
      </c>
      <c r="FX847">
        <v>129.9</v>
      </c>
      <c r="FY847">
        <v>115.9</v>
      </c>
      <c r="FZ847">
        <v>111.1</v>
      </c>
      <c r="GA847">
        <v>92.6</v>
      </c>
      <c r="GB847">
        <v>72.900000000000006</v>
      </c>
      <c r="GC847">
        <v>94.6</v>
      </c>
      <c r="GD847">
        <v>79.2</v>
      </c>
      <c r="GE847">
        <v>110.2</v>
      </c>
      <c r="GF847">
        <v>107.4</v>
      </c>
      <c r="GG847">
        <v>104.2</v>
      </c>
      <c r="GH847">
        <v>112.6</v>
      </c>
      <c r="GI847">
        <v>106.9</v>
      </c>
      <c r="GJ847">
        <v>106.8</v>
      </c>
      <c r="GK847">
        <v>103.3</v>
      </c>
      <c r="GL847">
        <v>115.4</v>
      </c>
      <c r="GM847">
        <v>85.8</v>
      </c>
      <c r="GN847">
        <v>163.4</v>
      </c>
      <c r="GO847">
        <v>143.30000000000001</v>
      </c>
      <c r="GP847">
        <v>108.5</v>
      </c>
      <c r="GQ847">
        <v>116.1</v>
      </c>
      <c r="GR847">
        <v>117.5</v>
      </c>
      <c r="GS847">
        <v>114</v>
      </c>
      <c r="GT847">
        <v>110.8</v>
      </c>
      <c r="GU847">
        <v>134.19999999999999</v>
      </c>
      <c r="GV847">
        <v>119.4</v>
      </c>
      <c r="GW847">
        <v>113.6</v>
      </c>
    </row>
    <row r="848" spans="1:205" x14ac:dyDescent="0.25">
      <c r="A848" s="1">
        <v>42917</v>
      </c>
      <c r="B848">
        <v>112.7</v>
      </c>
      <c r="C848">
        <v>110.4</v>
      </c>
      <c r="D848">
        <v>117.2</v>
      </c>
      <c r="E848">
        <v>207.8</v>
      </c>
      <c r="F848">
        <v>192.1</v>
      </c>
      <c r="G848">
        <v>209.4</v>
      </c>
      <c r="H848">
        <v>121.5</v>
      </c>
      <c r="I848">
        <v>114.1</v>
      </c>
      <c r="J848">
        <v>95.3</v>
      </c>
      <c r="K848">
        <v>152.9</v>
      </c>
      <c r="L848">
        <v>92.5</v>
      </c>
      <c r="M848">
        <v>77.8</v>
      </c>
      <c r="N848">
        <v>113.1</v>
      </c>
      <c r="O848">
        <v>198.9</v>
      </c>
      <c r="P848">
        <v>221.1</v>
      </c>
      <c r="Q848">
        <v>281.3</v>
      </c>
      <c r="R848">
        <v>158.4</v>
      </c>
      <c r="S848">
        <v>170.9</v>
      </c>
      <c r="T848">
        <v>173</v>
      </c>
      <c r="U848">
        <v>170</v>
      </c>
      <c r="V848">
        <v>110.5</v>
      </c>
      <c r="W848">
        <v>111.9</v>
      </c>
      <c r="X848">
        <v>107.4</v>
      </c>
      <c r="Y848">
        <v>109.8</v>
      </c>
      <c r="Z848">
        <v>113.6</v>
      </c>
      <c r="AA848">
        <v>114.8</v>
      </c>
      <c r="AB848">
        <v>114.6</v>
      </c>
      <c r="AC848">
        <v>114.3</v>
      </c>
      <c r="AD848">
        <v>114.9</v>
      </c>
      <c r="AE848">
        <v>116.6</v>
      </c>
      <c r="AF848">
        <v>115.6</v>
      </c>
      <c r="AG848">
        <v>117.8</v>
      </c>
      <c r="AH848">
        <v>115.7</v>
      </c>
      <c r="AI848">
        <v>115.1</v>
      </c>
      <c r="AJ848">
        <v>111.1</v>
      </c>
      <c r="AK848">
        <v>111.1</v>
      </c>
      <c r="AL848">
        <v>111.2</v>
      </c>
      <c r="AM848">
        <v>111</v>
      </c>
      <c r="AN848">
        <v>116.3</v>
      </c>
      <c r="AO848">
        <v>115.1</v>
      </c>
      <c r="AP848">
        <v>115.5</v>
      </c>
      <c r="AQ848">
        <v>113.8</v>
      </c>
      <c r="AR848">
        <v>115.8</v>
      </c>
      <c r="AS848">
        <v>120.1</v>
      </c>
      <c r="AT848">
        <v>112.9</v>
      </c>
      <c r="AU848">
        <v>113.2</v>
      </c>
      <c r="AV848">
        <v>113.3</v>
      </c>
      <c r="AW848">
        <v>112.2</v>
      </c>
      <c r="AX848">
        <v>109.1</v>
      </c>
      <c r="AY848">
        <v>109.5</v>
      </c>
      <c r="AZ848">
        <v>99.7</v>
      </c>
      <c r="BA848">
        <v>113.4</v>
      </c>
      <c r="BB848">
        <v>117.3</v>
      </c>
      <c r="BC848">
        <v>117.2</v>
      </c>
      <c r="BD848">
        <v>117.4</v>
      </c>
      <c r="BE848">
        <v>111.3</v>
      </c>
      <c r="BF848">
        <v>111.3</v>
      </c>
      <c r="BG848">
        <v>112.4</v>
      </c>
      <c r="BH848">
        <v>112.4</v>
      </c>
      <c r="BI848">
        <v>110.8</v>
      </c>
      <c r="BJ848">
        <v>110.8</v>
      </c>
      <c r="BK848">
        <v>112.4</v>
      </c>
      <c r="BL848">
        <v>111</v>
      </c>
      <c r="BM848">
        <v>110.8</v>
      </c>
      <c r="BN848">
        <v>112.9</v>
      </c>
      <c r="BO848">
        <v>106.6</v>
      </c>
      <c r="BP848">
        <v>112.2</v>
      </c>
      <c r="BQ848">
        <v>112.8</v>
      </c>
      <c r="BR848">
        <v>109.9</v>
      </c>
      <c r="BS848">
        <v>105.5</v>
      </c>
      <c r="BT848">
        <v>104.2</v>
      </c>
      <c r="BU848">
        <v>104.6</v>
      </c>
      <c r="BV848">
        <v>105.1</v>
      </c>
      <c r="BW848">
        <v>112.3</v>
      </c>
      <c r="BX848">
        <v>112.4</v>
      </c>
      <c r="BY848">
        <v>113.3</v>
      </c>
      <c r="BZ848">
        <v>110.7</v>
      </c>
      <c r="CA848">
        <v>112.1</v>
      </c>
      <c r="CB848">
        <v>113.5</v>
      </c>
      <c r="CC848">
        <v>196.3</v>
      </c>
      <c r="CD848">
        <v>200.8</v>
      </c>
      <c r="CE848">
        <v>192.8</v>
      </c>
      <c r="CF848">
        <v>112.8</v>
      </c>
      <c r="CG848">
        <v>112.4</v>
      </c>
      <c r="CH848">
        <v>112.4</v>
      </c>
      <c r="CI848">
        <v>112.4</v>
      </c>
      <c r="CJ848">
        <v>112.5</v>
      </c>
      <c r="CK848">
        <v>111</v>
      </c>
      <c r="CL848">
        <v>110.9</v>
      </c>
      <c r="CM848">
        <v>108.4</v>
      </c>
      <c r="CN848">
        <v>182.6</v>
      </c>
      <c r="CO848">
        <v>114.1</v>
      </c>
      <c r="CP848">
        <v>107.1</v>
      </c>
      <c r="CQ848">
        <v>174.9</v>
      </c>
      <c r="CR848">
        <v>110.5</v>
      </c>
      <c r="CS848">
        <v>105.6</v>
      </c>
      <c r="CT848">
        <v>112.5</v>
      </c>
      <c r="CU848">
        <v>206.9</v>
      </c>
      <c r="CV848">
        <v>215.9</v>
      </c>
      <c r="CW848">
        <v>205.3</v>
      </c>
      <c r="CX848">
        <v>225.9</v>
      </c>
      <c r="CY848">
        <v>112.4</v>
      </c>
      <c r="CZ848">
        <v>111.7</v>
      </c>
      <c r="DA848">
        <v>111.7</v>
      </c>
      <c r="DB848">
        <v>105.1</v>
      </c>
      <c r="DC848">
        <v>105.2</v>
      </c>
      <c r="DD848">
        <v>105.5</v>
      </c>
      <c r="DE848">
        <v>101.2</v>
      </c>
      <c r="DF848">
        <v>189.5</v>
      </c>
      <c r="DG848">
        <v>179.1</v>
      </c>
      <c r="DH848">
        <v>108.5</v>
      </c>
      <c r="DI848">
        <v>197.3</v>
      </c>
      <c r="DJ848">
        <v>210.2</v>
      </c>
      <c r="DK848">
        <v>192.5</v>
      </c>
      <c r="DL848">
        <v>150.4</v>
      </c>
      <c r="DM848">
        <v>111.3</v>
      </c>
      <c r="DN848">
        <v>106.4</v>
      </c>
      <c r="DO848">
        <v>234.6</v>
      </c>
      <c r="DP848">
        <v>118.5</v>
      </c>
      <c r="DQ848">
        <v>113.8</v>
      </c>
      <c r="DR848">
        <v>165.4</v>
      </c>
      <c r="DS848">
        <v>181</v>
      </c>
      <c r="DT848">
        <v>160.5</v>
      </c>
      <c r="DU848">
        <v>228</v>
      </c>
      <c r="DV848">
        <v>192.9</v>
      </c>
      <c r="DW848">
        <v>189.7</v>
      </c>
      <c r="DX848">
        <v>191.9</v>
      </c>
      <c r="DY848">
        <v>173.7</v>
      </c>
      <c r="DZ848">
        <v>195.2</v>
      </c>
      <c r="EA848">
        <v>189.9</v>
      </c>
      <c r="EB848">
        <v>172.8</v>
      </c>
      <c r="EC848">
        <v>192.1</v>
      </c>
      <c r="ED848">
        <v>222.8</v>
      </c>
      <c r="EE848">
        <v>204.9</v>
      </c>
      <c r="EF848">
        <v>250.8</v>
      </c>
      <c r="EG848">
        <v>138.6</v>
      </c>
      <c r="EH848">
        <v>175.8</v>
      </c>
      <c r="EI848">
        <v>140.19999999999999</v>
      </c>
      <c r="EJ848">
        <v>115</v>
      </c>
      <c r="EK848">
        <v>115.3</v>
      </c>
      <c r="EL848">
        <v>103.2</v>
      </c>
      <c r="EM848">
        <v>104.5</v>
      </c>
      <c r="EN848">
        <v>120.2</v>
      </c>
      <c r="EO848">
        <v>111.2</v>
      </c>
      <c r="EP848">
        <v>111</v>
      </c>
      <c r="EQ848">
        <v>111.2</v>
      </c>
      <c r="ER848">
        <v>121</v>
      </c>
      <c r="ES848">
        <v>99.9</v>
      </c>
      <c r="ET848">
        <v>108.2</v>
      </c>
      <c r="EU848">
        <v>114</v>
      </c>
      <c r="EV848">
        <v>106</v>
      </c>
      <c r="EW848">
        <v>114.2</v>
      </c>
      <c r="EX848">
        <v>114.3</v>
      </c>
      <c r="EY848">
        <v>189.5</v>
      </c>
      <c r="EZ848">
        <v>191.2</v>
      </c>
      <c r="FA848">
        <v>166.2</v>
      </c>
      <c r="FB848">
        <v>192.9</v>
      </c>
      <c r="FC848">
        <v>192.9</v>
      </c>
      <c r="FD848">
        <v>115.1</v>
      </c>
      <c r="FE848">
        <v>106.4</v>
      </c>
      <c r="FF848">
        <v>193.6</v>
      </c>
      <c r="FG848">
        <v>142.5</v>
      </c>
      <c r="FH848">
        <v>211.7</v>
      </c>
      <c r="FI848">
        <v>207.1</v>
      </c>
      <c r="FJ848">
        <v>324.8</v>
      </c>
      <c r="FK848">
        <v>198.8</v>
      </c>
      <c r="FL848">
        <v>124.3</v>
      </c>
      <c r="FM848">
        <v>317.2</v>
      </c>
      <c r="FN848">
        <v>226</v>
      </c>
      <c r="FO848">
        <v>114.5</v>
      </c>
      <c r="FP848">
        <v>114.5</v>
      </c>
      <c r="FS848">
        <v>94.4</v>
      </c>
      <c r="FT848">
        <v>101.8</v>
      </c>
      <c r="FU848">
        <v>124.7</v>
      </c>
      <c r="FV848">
        <v>118.2</v>
      </c>
      <c r="FW848">
        <v>109.1</v>
      </c>
      <c r="FX848">
        <v>129.69999999999999</v>
      </c>
      <c r="FY848">
        <v>116</v>
      </c>
      <c r="FZ848">
        <v>111.2</v>
      </c>
      <c r="GA848">
        <v>93.6</v>
      </c>
      <c r="GB848">
        <v>71.3</v>
      </c>
      <c r="GC848">
        <v>92.8</v>
      </c>
      <c r="GD848">
        <v>79.3</v>
      </c>
      <c r="GE848">
        <v>106.6</v>
      </c>
      <c r="GF848">
        <v>107.4</v>
      </c>
      <c r="GG848">
        <v>105.2</v>
      </c>
      <c r="GH848">
        <v>114.7</v>
      </c>
      <c r="GI848">
        <v>105.9</v>
      </c>
      <c r="GJ848">
        <v>106</v>
      </c>
      <c r="GK848">
        <v>102</v>
      </c>
      <c r="GL848">
        <v>115.6</v>
      </c>
      <c r="GM848">
        <v>83.8</v>
      </c>
      <c r="GN848">
        <v>149</v>
      </c>
      <c r="GO848">
        <v>142.9</v>
      </c>
      <c r="GP848">
        <v>110.7</v>
      </c>
      <c r="GQ848">
        <v>115.7</v>
      </c>
      <c r="GR848">
        <v>117.5</v>
      </c>
      <c r="GS848">
        <v>114.3</v>
      </c>
      <c r="GT848">
        <v>108.7</v>
      </c>
      <c r="GU848">
        <v>133.9</v>
      </c>
      <c r="GV848">
        <v>119.4</v>
      </c>
      <c r="GW848">
        <v>111.3</v>
      </c>
    </row>
    <row r="849" spans="1:205" x14ac:dyDescent="0.25">
      <c r="A849" s="1">
        <v>42948</v>
      </c>
      <c r="B849">
        <v>113.1</v>
      </c>
      <c r="C849">
        <v>111</v>
      </c>
      <c r="D849">
        <v>116.4</v>
      </c>
      <c r="E849">
        <v>206.9</v>
      </c>
      <c r="F849">
        <v>184.1</v>
      </c>
      <c r="G849">
        <v>209.3</v>
      </c>
      <c r="H849">
        <v>121.5</v>
      </c>
      <c r="I849">
        <v>111.2</v>
      </c>
      <c r="J849">
        <v>98.2</v>
      </c>
      <c r="K849">
        <v>157.30000000000001</v>
      </c>
      <c r="L849">
        <v>95.8</v>
      </c>
      <c r="M849">
        <v>81.599999999999994</v>
      </c>
      <c r="N849">
        <v>113.3</v>
      </c>
      <c r="O849">
        <v>199.1</v>
      </c>
      <c r="P849">
        <v>221.4</v>
      </c>
      <c r="Q849">
        <v>281.7</v>
      </c>
      <c r="R849">
        <v>158.6</v>
      </c>
      <c r="S849">
        <v>170.9</v>
      </c>
      <c r="T849">
        <v>173.1</v>
      </c>
      <c r="U849">
        <v>170.1</v>
      </c>
      <c r="V849">
        <v>110.7</v>
      </c>
      <c r="W849">
        <v>112.1</v>
      </c>
      <c r="X849">
        <v>107.4</v>
      </c>
      <c r="Y849">
        <v>110.2</v>
      </c>
      <c r="Z849">
        <v>113.9</v>
      </c>
      <c r="AA849">
        <v>115.4</v>
      </c>
      <c r="AB849">
        <v>115.2</v>
      </c>
      <c r="AC849">
        <v>114.7</v>
      </c>
      <c r="AD849">
        <v>116.5</v>
      </c>
      <c r="AE849">
        <v>117.7</v>
      </c>
      <c r="AF849">
        <v>116</v>
      </c>
      <c r="AG849">
        <v>119.7</v>
      </c>
      <c r="AH849">
        <v>116.5</v>
      </c>
      <c r="AI849">
        <v>115.7</v>
      </c>
      <c r="AJ849">
        <v>110.9</v>
      </c>
      <c r="AK849">
        <v>110.9</v>
      </c>
      <c r="AL849">
        <v>111</v>
      </c>
      <c r="AM849">
        <v>110.8</v>
      </c>
      <c r="AN849">
        <v>117.1</v>
      </c>
      <c r="AO849">
        <v>115.9</v>
      </c>
      <c r="AP849">
        <v>116.2</v>
      </c>
      <c r="AQ849">
        <v>114.6</v>
      </c>
      <c r="AR849">
        <v>116.5</v>
      </c>
      <c r="AS849">
        <v>120.9</v>
      </c>
      <c r="AT849">
        <v>113</v>
      </c>
      <c r="AU849">
        <v>113.3</v>
      </c>
      <c r="AV849">
        <v>113.4</v>
      </c>
      <c r="AW849">
        <v>112.6</v>
      </c>
      <c r="AX849">
        <v>109.1</v>
      </c>
      <c r="AY849">
        <v>109.4</v>
      </c>
      <c r="AZ849">
        <v>99.8</v>
      </c>
      <c r="BA849">
        <v>113.6</v>
      </c>
      <c r="BB849">
        <v>117.4</v>
      </c>
      <c r="BC849">
        <v>117.2</v>
      </c>
      <c r="BD849">
        <v>117.5</v>
      </c>
      <c r="BE849">
        <v>111.7</v>
      </c>
      <c r="BF849">
        <v>111.7</v>
      </c>
      <c r="BG849">
        <v>112.7</v>
      </c>
      <c r="BH849">
        <v>112.6</v>
      </c>
      <c r="BI849">
        <v>111.3</v>
      </c>
      <c r="BJ849">
        <v>111.3</v>
      </c>
      <c r="BK849">
        <v>112.6</v>
      </c>
      <c r="BL849">
        <v>111.3</v>
      </c>
      <c r="BM849">
        <v>111.1</v>
      </c>
      <c r="BN849">
        <v>112.9</v>
      </c>
      <c r="BO849">
        <v>107.4</v>
      </c>
      <c r="BP849">
        <v>112.4</v>
      </c>
      <c r="BQ849">
        <v>113.4</v>
      </c>
      <c r="BR849">
        <v>110.4</v>
      </c>
      <c r="BS849">
        <v>105.6</v>
      </c>
      <c r="BT849">
        <v>104.2</v>
      </c>
      <c r="BU849">
        <v>105.5</v>
      </c>
      <c r="BV849">
        <v>105.6</v>
      </c>
      <c r="BW849">
        <v>112.7</v>
      </c>
      <c r="BX849">
        <v>112.7</v>
      </c>
      <c r="BY849">
        <v>113.6</v>
      </c>
      <c r="BZ849">
        <v>111.2</v>
      </c>
      <c r="CA849">
        <v>112.5</v>
      </c>
      <c r="CB849">
        <v>113.7</v>
      </c>
      <c r="CC849">
        <v>197.4</v>
      </c>
      <c r="CD849">
        <v>200.7</v>
      </c>
      <c r="CE849">
        <v>194.3</v>
      </c>
      <c r="CF849">
        <v>113.1</v>
      </c>
      <c r="CG849">
        <v>113.4</v>
      </c>
      <c r="CH849">
        <v>113</v>
      </c>
      <c r="CI849">
        <v>112.5</v>
      </c>
      <c r="CJ849">
        <v>112.5</v>
      </c>
      <c r="CK849">
        <v>111.6</v>
      </c>
      <c r="CL849">
        <v>111.5</v>
      </c>
      <c r="CM849">
        <v>108.7</v>
      </c>
      <c r="CN849">
        <v>183</v>
      </c>
      <c r="CO849">
        <v>114.7</v>
      </c>
      <c r="CP849">
        <v>107.6</v>
      </c>
      <c r="CQ849">
        <v>176.5</v>
      </c>
      <c r="CR849">
        <v>110.7</v>
      </c>
      <c r="CS849">
        <v>105.9</v>
      </c>
      <c r="CT849">
        <v>112.8</v>
      </c>
      <c r="CU849">
        <v>208.4</v>
      </c>
      <c r="CV849">
        <v>215.7</v>
      </c>
      <c r="CW849">
        <v>207.6</v>
      </c>
      <c r="CX849">
        <v>229.2</v>
      </c>
      <c r="CY849">
        <v>112.6</v>
      </c>
      <c r="CZ849">
        <v>112</v>
      </c>
      <c r="DA849">
        <v>112</v>
      </c>
      <c r="DB849">
        <v>105.2</v>
      </c>
      <c r="DC849">
        <v>105.3</v>
      </c>
      <c r="DD849">
        <v>105.6</v>
      </c>
      <c r="DE849">
        <v>101.7</v>
      </c>
      <c r="DF849">
        <v>190.5</v>
      </c>
      <c r="DG849">
        <v>179.5</v>
      </c>
      <c r="DH849">
        <v>108.8</v>
      </c>
      <c r="DI849">
        <v>196.8</v>
      </c>
      <c r="DJ849">
        <v>212</v>
      </c>
      <c r="DK849">
        <v>192</v>
      </c>
      <c r="DL849">
        <v>150.6</v>
      </c>
      <c r="DM849">
        <v>111.4</v>
      </c>
      <c r="DN849">
        <v>106.6</v>
      </c>
      <c r="DO849">
        <v>235.6</v>
      </c>
      <c r="DP849">
        <v>118.7</v>
      </c>
      <c r="DQ849">
        <v>114.5</v>
      </c>
      <c r="DR849">
        <v>168.3</v>
      </c>
      <c r="DS849">
        <v>179</v>
      </c>
      <c r="DT849">
        <v>165</v>
      </c>
      <c r="DU849">
        <v>227.7</v>
      </c>
      <c r="DV849">
        <v>193.4</v>
      </c>
      <c r="DW849">
        <v>190.5</v>
      </c>
      <c r="DX849">
        <v>192.4</v>
      </c>
      <c r="DY849">
        <v>174.3</v>
      </c>
      <c r="DZ849">
        <v>195.7</v>
      </c>
      <c r="EA849">
        <v>188.8</v>
      </c>
      <c r="EB849">
        <v>167</v>
      </c>
      <c r="EC849">
        <v>194.9</v>
      </c>
      <c r="ED849">
        <v>228.4</v>
      </c>
      <c r="EE849">
        <v>210.3</v>
      </c>
      <c r="EF849">
        <v>252.1</v>
      </c>
      <c r="EG849">
        <v>136.80000000000001</v>
      </c>
      <c r="EH849">
        <v>175.4</v>
      </c>
      <c r="EI849">
        <v>138.30000000000001</v>
      </c>
      <c r="EJ849">
        <v>115.3</v>
      </c>
      <c r="EK849">
        <v>115.7</v>
      </c>
      <c r="EL849">
        <v>103.1</v>
      </c>
      <c r="EM849">
        <v>105.3</v>
      </c>
      <c r="EN849">
        <v>120.6</v>
      </c>
      <c r="EO849">
        <v>111</v>
      </c>
      <c r="EP849">
        <v>110.8</v>
      </c>
      <c r="EQ849">
        <v>111</v>
      </c>
      <c r="ER849">
        <v>121.6</v>
      </c>
      <c r="ES849">
        <v>100.3</v>
      </c>
      <c r="ET849">
        <v>108.7</v>
      </c>
      <c r="EU849">
        <v>114.2</v>
      </c>
      <c r="EV849">
        <v>106</v>
      </c>
      <c r="EW849">
        <v>114.4</v>
      </c>
      <c r="EX849">
        <v>114.3</v>
      </c>
      <c r="EY849">
        <v>190.5</v>
      </c>
      <c r="EZ849">
        <v>191.2</v>
      </c>
      <c r="FA849">
        <v>169.1</v>
      </c>
      <c r="FB849">
        <v>193.5</v>
      </c>
      <c r="FC849">
        <v>193.4</v>
      </c>
      <c r="FD849">
        <v>115.6</v>
      </c>
      <c r="FE849">
        <v>106.9</v>
      </c>
      <c r="FF849">
        <v>196.9</v>
      </c>
      <c r="FG849">
        <v>144.4</v>
      </c>
      <c r="FH849">
        <v>208.4</v>
      </c>
      <c r="FI849">
        <v>212.7</v>
      </c>
      <c r="FJ849">
        <v>329.5</v>
      </c>
      <c r="FK849">
        <v>200.7</v>
      </c>
      <c r="FL849">
        <v>124.8</v>
      </c>
      <c r="FM849">
        <v>309.89999999999998</v>
      </c>
      <c r="FN849">
        <v>217.9</v>
      </c>
      <c r="FO849">
        <v>115</v>
      </c>
      <c r="FP849">
        <v>116.5</v>
      </c>
      <c r="FS849">
        <v>96.4</v>
      </c>
      <c r="FT849">
        <v>99.7</v>
      </c>
      <c r="FU849">
        <v>126.5</v>
      </c>
      <c r="FV849">
        <v>120.5</v>
      </c>
      <c r="FW849">
        <v>105.8</v>
      </c>
      <c r="FX849">
        <v>130.1</v>
      </c>
      <c r="FY849">
        <v>118</v>
      </c>
      <c r="FZ849">
        <v>110.3</v>
      </c>
      <c r="GA849">
        <v>91.6</v>
      </c>
      <c r="GB849">
        <v>69.8</v>
      </c>
      <c r="GC849">
        <v>94.1</v>
      </c>
      <c r="GD849">
        <v>80.3</v>
      </c>
      <c r="GE849">
        <v>108.3</v>
      </c>
      <c r="GF849">
        <v>107.4</v>
      </c>
      <c r="GG849">
        <v>106.8</v>
      </c>
      <c r="GH849">
        <v>116.5</v>
      </c>
      <c r="GI849">
        <v>105.7</v>
      </c>
      <c r="GJ849">
        <v>104.7</v>
      </c>
      <c r="GK849">
        <v>105.6</v>
      </c>
      <c r="GL849">
        <v>118.5</v>
      </c>
      <c r="GM849">
        <v>88.7</v>
      </c>
      <c r="GN849">
        <v>141.9</v>
      </c>
      <c r="GO849">
        <v>146</v>
      </c>
      <c r="GP849">
        <v>115.7</v>
      </c>
      <c r="GQ849">
        <v>115.6</v>
      </c>
      <c r="GR849">
        <v>117.5</v>
      </c>
      <c r="GS849">
        <v>115.2</v>
      </c>
      <c r="GT849">
        <v>109.4</v>
      </c>
      <c r="GU849">
        <v>134.4</v>
      </c>
      <c r="GV849">
        <v>119.4</v>
      </c>
      <c r="GW849">
        <v>108.8</v>
      </c>
    </row>
    <row r="850" spans="1:205" x14ac:dyDescent="0.25">
      <c r="A850" s="1">
        <v>42979</v>
      </c>
      <c r="B850">
        <v>113.5</v>
      </c>
      <c r="C850">
        <v>111.8</v>
      </c>
      <c r="D850">
        <v>116.6</v>
      </c>
      <c r="E850">
        <v>207.1</v>
      </c>
      <c r="F850">
        <v>202.9</v>
      </c>
      <c r="G850">
        <v>207.7</v>
      </c>
      <c r="H850">
        <v>120.6</v>
      </c>
      <c r="I850">
        <v>112.2</v>
      </c>
      <c r="J850">
        <v>102.3</v>
      </c>
      <c r="K850">
        <v>163.69999999999999</v>
      </c>
      <c r="L850">
        <v>99.8</v>
      </c>
      <c r="M850">
        <v>86.7</v>
      </c>
      <c r="N850">
        <v>113.4</v>
      </c>
      <c r="O850">
        <v>199</v>
      </c>
      <c r="P850">
        <v>221.2</v>
      </c>
      <c r="Q850">
        <v>281.3</v>
      </c>
      <c r="R850">
        <v>158.69999999999999</v>
      </c>
      <c r="S850">
        <v>171</v>
      </c>
      <c r="T850">
        <v>173.1</v>
      </c>
      <c r="U850">
        <v>170.1</v>
      </c>
      <c r="V850">
        <v>110.8</v>
      </c>
      <c r="W850">
        <v>112.2</v>
      </c>
      <c r="X850">
        <v>107.5</v>
      </c>
      <c r="Y850">
        <v>110.6</v>
      </c>
      <c r="Z850">
        <v>114</v>
      </c>
      <c r="AA850">
        <v>115.3</v>
      </c>
      <c r="AB850">
        <v>115</v>
      </c>
      <c r="AC850">
        <v>114.3</v>
      </c>
      <c r="AD850">
        <v>116.9</v>
      </c>
      <c r="AE850">
        <v>118.2</v>
      </c>
      <c r="AF850">
        <v>116.5</v>
      </c>
      <c r="AG850">
        <v>120.2</v>
      </c>
      <c r="AH850">
        <v>117</v>
      </c>
      <c r="AI850">
        <v>116.6</v>
      </c>
      <c r="AJ850">
        <v>112.4</v>
      </c>
      <c r="AK850">
        <v>112.4</v>
      </c>
      <c r="AL850">
        <v>112.4</v>
      </c>
      <c r="AM850">
        <v>112.3</v>
      </c>
      <c r="AN850">
        <v>117.8</v>
      </c>
      <c r="AO850">
        <v>116.7</v>
      </c>
      <c r="AP850">
        <v>117</v>
      </c>
      <c r="AQ850">
        <v>115.4</v>
      </c>
      <c r="AR850">
        <v>117.1</v>
      </c>
      <c r="AS850">
        <v>121.7</v>
      </c>
      <c r="AT850">
        <v>113.2</v>
      </c>
      <c r="AU850">
        <v>113.5</v>
      </c>
      <c r="AV850">
        <v>113.6</v>
      </c>
      <c r="AW850">
        <v>112.9</v>
      </c>
      <c r="AX850">
        <v>109.2</v>
      </c>
      <c r="AY850">
        <v>109.5</v>
      </c>
      <c r="AZ850">
        <v>99.9</v>
      </c>
      <c r="BA850">
        <v>113.7</v>
      </c>
      <c r="BB850">
        <v>117.3</v>
      </c>
      <c r="BC850">
        <v>117.2</v>
      </c>
      <c r="BD850">
        <v>117.4</v>
      </c>
      <c r="BE850">
        <v>112</v>
      </c>
      <c r="BF850">
        <v>112</v>
      </c>
      <c r="BG850">
        <v>112.8</v>
      </c>
      <c r="BH850">
        <v>112.7</v>
      </c>
      <c r="BI850">
        <v>111.7</v>
      </c>
      <c r="BJ850">
        <v>111.7</v>
      </c>
      <c r="BK850">
        <v>112.7</v>
      </c>
      <c r="BL850">
        <v>111.8</v>
      </c>
      <c r="BM850">
        <v>111.6</v>
      </c>
      <c r="BN850">
        <v>113</v>
      </c>
      <c r="BO850">
        <v>108.4</v>
      </c>
      <c r="BP850">
        <v>112.6</v>
      </c>
      <c r="BQ850">
        <v>113.5</v>
      </c>
      <c r="BR850">
        <v>111</v>
      </c>
      <c r="BS850">
        <v>105.8</v>
      </c>
      <c r="BT850">
        <v>104.2</v>
      </c>
      <c r="BU850">
        <v>105.9</v>
      </c>
      <c r="BV850">
        <v>105.7</v>
      </c>
      <c r="BW850">
        <v>113</v>
      </c>
      <c r="BX850">
        <v>112.8</v>
      </c>
      <c r="BY850">
        <v>113.7</v>
      </c>
      <c r="BZ850">
        <v>111.5</v>
      </c>
      <c r="CA850">
        <v>112.9</v>
      </c>
      <c r="CB850">
        <v>113.8</v>
      </c>
      <c r="CC850">
        <v>199</v>
      </c>
      <c r="CD850">
        <v>200.7</v>
      </c>
      <c r="CE850">
        <v>196.2</v>
      </c>
      <c r="CF850">
        <v>113.2</v>
      </c>
      <c r="CG850">
        <v>113.8</v>
      </c>
      <c r="CH850">
        <v>112.9</v>
      </c>
      <c r="CI850">
        <v>112.8</v>
      </c>
      <c r="CJ850">
        <v>112.7</v>
      </c>
      <c r="CK850">
        <v>111.7</v>
      </c>
      <c r="CL850">
        <v>111.9</v>
      </c>
      <c r="CM850">
        <v>109.3</v>
      </c>
      <c r="CN850">
        <v>184.1</v>
      </c>
      <c r="CO850">
        <v>115.1</v>
      </c>
      <c r="CP850">
        <v>108.2</v>
      </c>
      <c r="CQ850">
        <v>178.2</v>
      </c>
      <c r="CR850">
        <v>111</v>
      </c>
      <c r="CS850">
        <v>106</v>
      </c>
      <c r="CT850">
        <v>113.2</v>
      </c>
      <c r="CU850">
        <v>210.7</v>
      </c>
      <c r="CV850">
        <v>215.7</v>
      </c>
      <c r="CW850">
        <v>210.6</v>
      </c>
      <c r="CX850">
        <v>233.6</v>
      </c>
      <c r="CY850">
        <v>112.6</v>
      </c>
      <c r="CZ850">
        <v>112.6</v>
      </c>
      <c r="DA850">
        <v>112.6</v>
      </c>
      <c r="DB850">
        <v>105.3</v>
      </c>
      <c r="DC850">
        <v>105.5</v>
      </c>
      <c r="DD850">
        <v>105.8</v>
      </c>
      <c r="DE850">
        <v>102.2</v>
      </c>
      <c r="DF850">
        <v>191.9</v>
      </c>
      <c r="DG850">
        <v>180.3</v>
      </c>
      <c r="DH850">
        <v>109.5</v>
      </c>
      <c r="DI850">
        <v>196</v>
      </c>
      <c r="DJ850">
        <v>213.5</v>
      </c>
      <c r="DK850">
        <v>193.9</v>
      </c>
      <c r="DL850">
        <v>150.80000000000001</v>
      </c>
      <c r="DM850">
        <v>111.8</v>
      </c>
      <c r="DN850">
        <v>106.7</v>
      </c>
      <c r="DO850">
        <v>236.2</v>
      </c>
      <c r="DP850">
        <v>119</v>
      </c>
      <c r="DQ850">
        <v>114.9</v>
      </c>
      <c r="DR850">
        <v>173.4</v>
      </c>
      <c r="DS850">
        <v>183.2</v>
      </c>
      <c r="DT850">
        <v>170.5</v>
      </c>
      <c r="DU850">
        <v>227.6</v>
      </c>
      <c r="DV850">
        <v>193.4</v>
      </c>
      <c r="DW850">
        <v>190.8</v>
      </c>
      <c r="DX850">
        <v>192.3</v>
      </c>
      <c r="DY850">
        <v>174.1</v>
      </c>
      <c r="DZ850">
        <v>195.6</v>
      </c>
      <c r="EA850">
        <v>189.7</v>
      </c>
      <c r="EB850">
        <v>165.1</v>
      </c>
      <c r="EC850">
        <v>198.1</v>
      </c>
      <c r="ED850">
        <v>233.6</v>
      </c>
      <c r="EE850">
        <v>215.4</v>
      </c>
      <c r="EF850">
        <v>253</v>
      </c>
      <c r="EG850">
        <v>136.69999999999999</v>
      </c>
      <c r="EH850">
        <v>175.4</v>
      </c>
      <c r="EI850">
        <v>138.19999999999999</v>
      </c>
      <c r="EJ850">
        <v>115.5</v>
      </c>
      <c r="EK850">
        <v>115.6</v>
      </c>
      <c r="EL850">
        <v>103.1</v>
      </c>
      <c r="EM850">
        <v>105</v>
      </c>
      <c r="EN850">
        <v>121.2</v>
      </c>
      <c r="EO850">
        <v>112.4</v>
      </c>
      <c r="EP850">
        <v>112.3</v>
      </c>
      <c r="EQ850">
        <v>112.5</v>
      </c>
      <c r="ER850">
        <v>122</v>
      </c>
      <c r="ES850">
        <v>100.5</v>
      </c>
      <c r="ET850">
        <v>109.1</v>
      </c>
      <c r="EU850">
        <v>114.3</v>
      </c>
      <c r="EV850">
        <v>106.1</v>
      </c>
      <c r="EW850">
        <v>114.6</v>
      </c>
      <c r="EX850">
        <v>114.4</v>
      </c>
      <c r="EY850">
        <v>192.2</v>
      </c>
      <c r="EZ850">
        <v>190.2</v>
      </c>
      <c r="FA850">
        <v>174.2</v>
      </c>
      <c r="FB850">
        <v>194</v>
      </c>
      <c r="FC850">
        <v>194.1</v>
      </c>
      <c r="FD850">
        <v>115.7</v>
      </c>
      <c r="FE850">
        <v>107.5</v>
      </c>
      <c r="FF850">
        <v>200</v>
      </c>
      <c r="FG850">
        <v>146.5</v>
      </c>
      <c r="FH850">
        <v>208.2</v>
      </c>
      <c r="FI850">
        <v>217.7</v>
      </c>
      <c r="FJ850">
        <v>335</v>
      </c>
      <c r="FK850">
        <v>201.3</v>
      </c>
      <c r="FL850">
        <v>125.1</v>
      </c>
      <c r="FM850">
        <v>304.10000000000002</v>
      </c>
      <c r="FN850">
        <v>209.6</v>
      </c>
      <c r="FO850">
        <v>115.3</v>
      </c>
      <c r="FP850">
        <v>117.4</v>
      </c>
      <c r="FS850">
        <v>96.8</v>
      </c>
      <c r="FT850">
        <v>100.7</v>
      </c>
      <c r="FU850">
        <v>128.30000000000001</v>
      </c>
      <c r="FV850">
        <v>119.5</v>
      </c>
      <c r="FW850">
        <v>106</v>
      </c>
      <c r="FX850">
        <v>131</v>
      </c>
      <c r="FY850">
        <v>116</v>
      </c>
      <c r="FZ850">
        <v>113</v>
      </c>
      <c r="GA850">
        <v>91.2</v>
      </c>
      <c r="GB850">
        <v>65.3</v>
      </c>
      <c r="GC850">
        <v>94.4</v>
      </c>
      <c r="GD850">
        <v>81.599999999999994</v>
      </c>
      <c r="GE850">
        <v>107.7</v>
      </c>
      <c r="GF850">
        <v>107.1</v>
      </c>
      <c r="GG850">
        <v>105.3</v>
      </c>
      <c r="GH850">
        <v>112.1</v>
      </c>
      <c r="GI850">
        <v>105.6</v>
      </c>
      <c r="GJ850">
        <v>103.7</v>
      </c>
      <c r="GK850">
        <v>106.8</v>
      </c>
      <c r="GL850">
        <v>115.4</v>
      </c>
      <c r="GM850">
        <v>84.8</v>
      </c>
      <c r="GN850">
        <v>150</v>
      </c>
      <c r="GO850">
        <v>136.1</v>
      </c>
      <c r="GP850">
        <v>105.9</v>
      </c>
      <c r="GQ850">
        <v>115.6</v>
      </c>
      <c r="GR850">
        <v>117.8</v>
      </c>
      <c r="GS850">
        <v>116.2</v>
      </c>
      <c r="GT850">
        <v>110.3</v>
      </c>
      <c r="GU850">
        <v>134.6</v>
      </c>
      <c r="GV850">
        <v>119.4</v>
      </c>
      <c r="GW850">
        <v>106.5</v>
      </c>
    </row>
    <row r="851" spans="1:205" x14ac:dyDescent="0.25">
      <c r="A851" s="1">
        <v>43009</v>
      </c>
      <c r="B851">
        <v>113.9</v>
      </c>
      <c r="C851">
        <v>112.2</v>
      </c>
      <c r="D851">
        <v>116.8</v>
      </c>
      <c r="E851">
        <v>207.8</v>
      </c>
      <c r="F851">
        <v>214.6</v>
      </c>
      <c r="G851">
        <v>207.4</v>
      </c>
      <c r="H851">
        <v>120.3</v>
      </c>
      <c r="I851">
        <v>111.8</v>
      </c>
      <c r="J851">
        <v>102.5</v>
      </c>
      <c r="K851">
        <v>163.19999999999999</v>
      </c>
      <c r="L851">
        <v>101.9</v>
      </c>
      <c r="M851">
        <v>89.6</v>
      </c>
      <c r="N851">
        <v>113.8</v>
      </c>
      <c r="O851">
        <v>200</v>
      </c>
      <c r="P851">
        <v>223</v>
      </c>
      <c r="Q851">
        <v>284.60000000000002</v>
      </c>
      <c r="R851">
        <v>159</v>
      </c>
      <c r="S851">
        <v>171.1</v>
      </c>
      <c r="T851">
        <v>173.3</v>
      </c>
      <c r="U851">
        <v>170.3</v>
      </c>
      <c r="V851">
        <v>111</v>
      </c>
      <c r="W851">
        <v>112.5</v>
      </c>
      <c r="X851">
        <v>107.6</v>
      </c>
      <c r="Y851">
        <v>110.7</v>
      </c>
      <c r="Z851">
        <v>114.5</v>
      </c>
      <c r="AA851">
        <v>116.1</v>
      </c>
      <c r="AB851">
        <v>115.9</v>
      </c>
      <c r="AC851">
        <v>115.5</v>
      </c>
      <c r="AD851">
        <v>116.5</v>
      </c>
      <c r="AE851">
        <v>118.4</v>
      </c>
      <c r="AF851">
        <v>117.2</v>
      </c>
      <c r="AG851">
        <v>119.6</v>
      </c>
      <c r="AH851">
        <v>117.6</v>
      </c>
      <c r="AI851">
        <v>117.1</v>
      </c>
      <c r="AJ851">
        <v>113.7</v>
      </c>
      <c r="AK851">
        <v>113.7</v>
      </c>
      <c r="AL851">
        <v>113.8</v>
      </c>
      <c r="AM851">
        <v>113.6</v>
      </c>
      <c r="AN851">
        <v>118.1</v>
      </c>
      <c r="AO851">
        <v>116.8</v>
      </c>
      <c r="AP851">
        <v>117.1</v>
      </c>
      <c r="AQ851">
        <v>115.6</v>
      </c>
      <c r="AR851">
        <v>117.4</v>
      </c>
      <c r="AS851">
        <v>122.1</v>
      </c>
      <c r="AT851">
        <v>113.5</v>
      </c>
      <c r="AU851">
        <v>113.8</v>
      </c>
      <c r="AV851">
        <v>113.8</v>
      </c>
      <c r="AW851">
        <v>113.6</v>
      </c>
      <c r="AX851">
        <v>109.9</v>
      </c>
      <c r="AY851">
        <v>110.2</v>
      </c>
      <c r="AZ851">
        <v>100.5</v>
      </c>
      <c r="BA851">
        <v>114.4</v>
      </c>
      <c r="BB851">
        <v>118</v>
      </c>
      <c r="BC851">
        <v>117.9</v>
      </c>
      <c r="BD851">
        <v>118.1</v>
      </c>
      <c r="BE851">
        <v>112.5</v>
      </c>
      <c r="BF851">
        <v>112.4</v>
      </c>
      <c r="BG851">
        <v>113.2</v>
      </c>
      <c r="BH851">
        <v>113.2</v>
      </c>
      <c r="BI851">
        <v>112.1</v>
      </c>
      <c r="BJ851">
        <v>112.1</v>
      </c>
      <c r="BK851">
        <v>113.2</v>
      </c>
      <c r="BL851">
        <v>112.1</v>
      </c>
      <c r="BM851">
        <v>112</v>
      </c>
      <c r="BN851">
        <v>113.4</v>
      </c>
      <c r="BO851">
        <v>108.7</v>
      </c>
      <c r="BP851">
        <v>113</v>
      </c>
      <c r="BQ851">
        <v>114.2</v>
      </c>
      <c r="BR851">
        <v>111.4</v>
      </c>
      <c r="BS851">
        <v>106.1</v>
      </c>
      <c r="BT851">
        <v>104.3</v>
      </c>
      <c r="BU851">
        <v>105.9</v>
      </c>
      <c r="BV851">
        <v>105.9</v>
      </c>
      <c r="BW851">
        <v>113.4</v>
      </c>
      <c r="BX851">
        <v>113.2</v>
      </c>
      <c r="BY851">
        <v>114.1</v>
      </c>
      <c r="BZ851">
        <v>111.9</v>
      </c>
      <c r="CA851">
        <v>113.3</v>
      </c>
      <c r="CB851">
        <v>114.2</v>
      </c>
      <c r="CC851">
        <v>199.6</v>
      </c>
      <c r="CD851">
        <v>201.7</v>
      </c>
      <c r="CE851">
        <v>196.8</v>
      </c>
      <c r="CF851">
        <v>113.6</v>
      </c>
      <c r="CG851">
        <v>113.8</v>
      </c>
      <c r="CH851">
        <v>113.6</v>
      </c>
      <c r="CI851">
        <v>113.1</v>
      </c>
      <c r="CJ851">
        <v>113</v>
      </c>
      <c r="CK851">
        <v>111.9</v>
      </c>
      <c r="CL851">
        <v>112.5</v>
      </c>
      <c r="CM851">
        <v>109.6</v>
      </c>
      <c r="CN851">
        <v>184.4</v>
      </c>
      <c r="CO851">
        <v>115.7</v>
      </c>
      <c r="CP851">
        <v>108.8</v>
      </c>
      <c r="CQ851">
        <v>179.2</v>
      </c>
      <c r="CR851">
        <v>111.6</v>
      </c>
      <c r="CS851">
        <v>106.2</v>
      </c>
      <c r="CT851">
        <v>113.7</v>
      </c>
      <c r="CU851">
        <v>211.5</v>
      </c>
      <c r="CV851">
        <v>217.1</v>
      </c>
      <c r="CW851">
        <v>211.4</v>
      </c>
      <c r="CX851">
        <v>234.7</v>
      </c>
      <c r="CY851">
        <v>113.1</v>
      </c>
      <c r="CZ851">
        <v>112.9</v>
      </c>
      <c r="DA851">
        <v>112.9</v>
      </c>
      <c r="DB851">
        <v>105.8</v>
      </c>
      <c r="DC851">
        <v>105.8</v>
      </c>
      <c r="DD851">
        <v>106.1</v>
      </c>
      <c r="DE851">
        <v>102.8</v>
      </c>
      <c r="DF851">
        <v>193</v>
      </c>
      <c r="DG851">
        <v>181.2</v>
      </c>
      <c r="DH851">
        <v>110.3</v>
      </c>
      <c r="DI851">
        <v>197</v>
      </c>
      <c r="DJ851">
        <v>215.9</v>
      </c>
      <c r="DK851">
        <v>194.4</v>
      </c>
      <c r="DL851">
        <v>151</v>
      </c>
      <c r="DM851">
        <v>112.2</v>
      </c>
      <c r="DN851">
        <v>106.8</v>
      </c>
      <c r="DO851">
        <v>237.4</v>
      </c>
      <c r="DP851">
        <v>119.9</v>
      </c>
      <c r="DQ851">
        <v>115.2</v>
      </c>
      <c r="DR851">
        <v>175.4</v>
      </c>
      <c r="DS851">
        <v>187.1</v>
      </c>
      <c r="DT851">
        <v>171.8</v>
      </c>
      <c r="DU851">
        <v>227.2</v>
      </c>
      <c r="DV851">
        <v>194</v>
      </c>
      <c r="DW851">
        <v>191.3</v>
      </c>
      <c r="DX851">
        <v>192.9</v>
      </c>
      <c r="DY851">
        <v>175.9</v>
      </c>
      <c r="DZ851">
        <v>196.2</v>
      </c>
      <c r="EA851">
        <v>189.1</v>
      </c>
      <c r="EB851">
        <v>164.1</v>
      </c>
      <c r="EC851">
        <v>197.7</v>
      </c>
      <c r="ED851">
        <v>234.2</v>
      </c>
      <c r="EE851">
        <v>216</v>
      </c>
      <c r="EF851">
        <v>253.3</v>
      </c>
      <c r="EG851">
        <v>134.80000000000001</v>
      </c>
      <c r="EH851">
        <v>174.2</v>
      </c>
      <c r="EI851">
        <v>136.19999999999999</v>
      </c>
      <c r="EJ851">
        <v>116.2</v>
      </c>
      <c r="EK851">
        <v>116.7</v>
      </c>
      <c r="EL851">
        <v>104.4</v>
      </c>
      <c r="EM851">
        <v>105.8</v>
      </c>
      <c r="EN851">
        <v>121.8</v>
      </c>
      <c r="EO851">
        <v>113.8</v>
      </c>
      <c r="EP851">
        <v>113.6</v>
      </c>
      <c r="EQ851">
        <v>113.8</v>
      </c>
      <c r="ER851">
        <v>122.6</v>
      </c>
      <c r="ES851">
        <v>101</v>
      </c>
      <c r="ET851">
        <v>109.7</v>
      </c>
      <c r="EU851">
        <v>115</v>
      </c>
      <c r="EV851">
        <v>106.6</v>
      </c>
      <c r="EW851">
        <v>115.2</v>
      </c>
      <c r="EX851">
        <v>114.6</v>
      </c>
      <c r="EY851">
        <v>193.3</v>
      </c>
      <c r="EZ851">
        <v>191.1</v>
      </c>
      <c r="FA851">
        <v>176.2</v>
      </c>
      <c r="FB851">
        <v>194.8</v>
      </c>
      <c r="FC851">
        <v>195</v>
      </c>
      <c r="FD851">
        <v>116.6</v>
      </c>
      <c r="FE851">
        <v>108.2</v>
      </c>
      <c r="FF851">
        <v>199.9</v>
      </c>
      <c r="FG851">
        <v>149</v>
      </c>
      <c r="FH851">
        <v>205.3</v>
      </c>
      <c r="FI851">
        <v>218.4</v>
      </c>
      <c r="FJ851">
        <v>325.89999999999998</v>
      </c>
      <c r="FK851">
        <v>204.5</v>
      </c>
      <c r="FL851">
        <v>125</v>
      </c>
      <c r="FM851">
        <v>320.3</v>
      </c>
      <c r="FN851">
        <v>215.2</v>
      </c>
      <c r="FO851">
        <v>116.9</v>
      </c>
      <c r="FP851">
        <v>118.7</v>
      </c>
      <c r="FS851">
        <v>97.2</v>
      </c>
      <c r="FT851">
        <v>105.6</v>
      </c>
      <c r="FU851">
        <v>127.4</v>
      </c>
      <c r="FV851">
        <v>117.7</v>
      </c>
      <c r="FW851">
        <v>105.2</v>
      </c>
      <c r="FX851">
        <v>129.19999999999999</v>
      </c>
      <c r="FY851">
        <v>119.2</v>
      </c>
      <c r="FZ851">
        <v>121.3</v>
      </c>
      <c r="GA851">
        <v>91.3</v>
      </c>
      <c r="GB851">
        <v>70.7</v>
      </c>
      <c r="GC851">
        <v>92.1</v>
      </c>
      <c r="GD851">
        <v>79</v>
      </c>
      <c r="GE851">
        <v>105.7</v>
      </c>
      <c r="GF851">
        <v>107.1</v>
      </c>
      <c r="GG851">
        <v>104.7</v>
      </c>
      <c r="GH851">
        <v>110</v>
      </c>
      <c r="GI851">
        <v>105.8</v>
      </c>
      <c r="GJ851">
        <v>106.4</v>
      </c>
      <c r="GK851">
        <v>106.8</v>
      </c>
      <c r="GL851">
        <v>116.1</v>
      </c>
      <c r="GM851">
        <v>85</v>
      </c>
      <c r="GN851">
        <v>177.4</v>
      </c>
      <c r="GO851">
        <v>136.4</v>
      </c>
      <c r="GP851">
        <v>110.9</v>
      </c>
      <c r="GQ851">
        <v>116.9</v>
      </c>
      <c r="GR851">
        <v>119.1</v>
      </c>
      <c r="GS851">
        <v>116.2</v>
      </c>
      <c r="GT851">
        <v>111.2</v>
      </c>
      <c r="GU851">
        <v>134.69999999999999</v>
      </c>
      <c r="GV851">
        <v>121.3</v>
      </c>
      <c r="GW851">
        <v>111.2</v>
      </c>
    </row>
    <row r="852" spans="1:205" x14ac:dyDescent="0.25">
      <c r="A852" s="1">
        <v>43040</v>
      </c>
      <c r="B852">
        <v>114.3</v>
      </c>
      <c r="C852">
        <v>112.9</v>
      </c>
      <c r="D852">
        <v>117</v>
      </c>
      <c r="E852">
        <v>208.2</v>
      </c>
      <c r="F852">
        <v>223.2</v>
      </c>
      <c r="G852">
        <v>207</v>
      </c>
      <c r="H852">
        <v>120.3</v>
      </c>
      <c r="I852">
        <v>111.8</v>
      </c>
      <c r="J852">
        <v>105.3</v>
      </c>
      <c r="K852">
        <v>168.3</v>
      </c>
      <c r="L852">
        <v>103.2</v>
      </c>
      <c r="M852">
        <v>91.2</v>
      </c>
      <c r="N852">
        <v>114.1</v>
      </c>
      <c r="O852">
        <v>200.5</v>
      </c>
      <c r="P852">
        <v>223.5</v>
      </c>
      <c r="Q852">
        <v>285.2</v>
      </c>
      <c r="R852">
        <v>159.5</v>
      </c>
      <c r="S852">
        <v>171.5</v>
      </c>
      <c r="T852">
        <v>173.7</v>
      </c>
      <c r="U852">
        <v>170.6</v>
      </c>
      <c r="V852">
        <v>111.2</v>
      </c>
      <c r="W852">
        <v>112.8</v>
      </c>
      <c r="X852">
        <v>107.6</v>
      </c>
      <c r="Y852">
        <v>111.1</v>
      </c>
      <c r="Z852">
        <v>114.7</v>
      </c>
      <c r="AA852">
        <v>115.9</v>
      </c>
      <c r="AB852">
        <v>115.6</v>
      </c>
      <c r="AC852">
        <v>115</v>
      </c>
      <c r="AD852">
        <v>117.2</v>
      </c>
      <c r="AE852">
        <v>118.3</v>
      </c>
      <c r="AF852">
        <v>116.5</v>
      </c>
      <c r="AG852">
        <v>120.5</v>
      </c>
      <c r="AH852">
        <v>117.5</v>
      </c>
      <c r="AI852">
        <v>118.2</v>
      </c>
      <c r="AJ852">
        <v>115.1</v>
      </c>
      <c r="AK852">
        <v>115.1</v>
      </c>
      <c r="AL852">
        <v>115.2</v>
      </c>
      <c r="AM852">
        <v>115</v>
      </c>
      <c r="AN852">
        <v>119.1</v>
      </c>
      <c r="AO852">
        <v>117.9</v>
      </c>
      <c r="AP852">
        <v>118.2</v>
      </c>
      <c r="AQ852">
        <v>116.7</v>
      </c>
      <c r="AR852">
        <v>118.3</v>
      </c>
      <c r="AS852">
        <v>123</v>
      </c>
      <c r="AT852">
        <v>113.8</v>
      </c>
      <c r="AU852">
        <v>114.1</v>
      </c>
      <c r="AV852">
        <v>114.1</v>
      </c>
      <c r="AW852">
        <v>113.7</v>
      </c>
      <c r="AX852">
        <v>110</v>
      </c>
      <c r="AY852">
        <v>110.3</v>
      </c>
      <c r="AZ852">
        <v>100.3</v>
      </c>
      <c r="BA852">
        <v>114.7</v>
      </c>
      <c r="BB852">
        <v>117.9</v>
      </c>
      <c r="BC852">
        <v>117.9</v>
      </c>
      <c r="BD852">
        <v>118</v>
      </c>
      <c r="BE852">
        <v>112.9</v>
      </c>
      <c r="BF852">
        <v>112.8</v>
      </c>
      <c r="BG852">
        <v>113.5</v>
      </c>
      <c r="BH852">
        <v>113.4</v>
      </c>
      <c r="BI852">
        <v>112.5</v>
      </c>
      <c r="BJ852">
        <v>112.5</v>
      </c>
      <c r="BK852">
        <v>113.4</v>
      </c>
      <c r="BL852">
        <v>112.7</v>
      </c>
      <c r="BM852">
        <v>112.5</v>
      </c>
      <c r="BN852">
        <v>113.6</v>
      </c>
      <c r="BO852">
        <v>109.5</v>
      </c>
      <c r="BP852">
        <v>113.3</v>
      </c>
      <c r="BQ852">
        <v>114.2</v>
      </c>
      <c r="BR852">
        <v>111.9</v>
      </c>
      <c r="BS852">
        <v>106.4</v>
      </c>
      <c r="BT852">
        <v>104.5</v>
      </c>
      <c r="BU852">
        <v>106.4</v>
      </c>
      <c r="BV852">
        <v>106.2</v>
      </c>
      <c r="BW852">
        <v>113.8</v>
      </c>
      <c r="BX852">
        <v>113.5</v>
      </c>
      <c r="BY852">
        <v>114.3</v>
      </c>
      <c r="BZ852">
        <v>112.3</v>
      </c>
      <c r="CA852">
        <v>113.7</v>
      </c>
      <c r="CB852">
        <v>114.4</v>
      </c>
      <c r="CC852">
        <v>201.3</v>
      </c>
      <c r="CD852">
        <v>202.1</v>
      </c>
      <c r="CE852">
        <v>198.7</v>
      </c>
      <c r="CF852">
        <v>113.8</v>
      </c>
      <c r="CG852">
        <v>114.3</v>
      </c>
      <c r="CH852">
        <v>113.6</v>
      </c>
      <c r="CI852">
        <v>113.4</v>
      </c>
      <c r="CJ852">
        <v>113.4</v>
      </c>
      <c r="CK852">
        <v>112.2</v>
      </c>
      <c r="CL852">
        <v>112.9</v>
      </c>
      <c r="CM852">
        <v>110</v>
      </c>
      <c r="CN852">
        <v>185</v>
      </c>
      <c r="CO852">
        <v>116.1</v>
      </c>
      <c r="CP852">
        <v>109.1</v>
      </c>
      <c r="CQ852">
        <v>180</v>
      </c>
      <c r="CR852">
        <v>111.8</v>
      </c>
      <c r="CS852">
        <v>106.3</v>
      </c>
      <c r="CT852">
        <v>114.1</v>
      </c>
      <c r="CU852">
        <v>213.6</v>
      </c>
      <c r="CV852">
        <v>217.6</v>
      </c>
      <c r="CW852">
        <v>214.2</v>
      </c>
      <c r="CX852">
        <v>238.5</v>
      </c>
      <c r="CY852">
        <v>113.3</v>
      </c>
      <c r="CZ852">
        <v>113.6</v>
      </c>
      <c r="DA852">
        <v>113.5</v>
      </c>
      <c r="DB852">
        <v>106</v>
      </c>
      <c r="DC852">
        <v>106.2</v>
      </c>
      <c r="DD852">
        <v>106.4</v>
      </c>
      <c r="DE852">
        <v>103.3</v>
      </c>
      <c r="DF852">
        <v>194.2</v>
      </c>
      <c r="DG852">
        <v>182.4</v>
      </c>
      <c r="DH852">
        <v>111.3</v>
      </c>
      <c r="DI852">
        <v>196.9</v>
      </c>
      <c r="DJ852">
        <v>219.6</v>
      </c>
      <c r="DK852">
        <v>194.6</v>
      </c>
      <c r="DL852">
        <v>151.30000000000001</v>
      </c>
      <c r="DM852">
        <v>112.7</v>
      </c>
      <c r="DN852">
        <v>107</v>
      </c>
      <c r="DO852">
        <v>238.2</v>
      </c>
      <c r="DP852">
        <v>120.1</v>
      </c>
      <c r="DQ852">
        <v>115.8</v>
      </c>
      <c r="DR852">
        <v>178.3</v>
      </c>
      <c r="DS852">
        <v>188.1</v>
      </c>
      <c r="DT852">
        <v>175.4</v>
      </c>
      <c r="DU852">
        <v>228.4</v>
      </c>
      <c r="DV852">
        <v>194.3</v>
      </c>
      <c r="DW852">
        <v>191.7</v>
      </c>
      <c r="DX852">
        <v>193.1</v>
      </c>
      <c r="DY852">
        <v>175.2</v>
      </c>
      <c r="DZ852">
        <v>196.5</v>
      </c>
      <c r="EA852">
        <v>194.2</v>
      </c>
      <c r="EB852">
        <v>168.1</v>
      </c>
      <c r="EC852">
        <v>203.4</v>
      </c>
      <c r="ED852">
        <v>244.3</v>
      </c>
      <c r="EE852">
        <v>225.8</v>
      </c>
      <c r="EF852">
        <v>253.5</v>
      </c>
      <c r="EG852">
        <v>133.30000000000001</v>
      </c>
      <c r="EH852">
        <v>173.3</v>
      </c>
      <c r="EI852">
        <v>134.69999999999999</v>
      </c>
      <c r="EJ852">
        <v>116.4</v>
      </c>
      <c r="EK852">
        <v>116.5</v>
      </c>
      <c r="EL852">
        <v>104.1</v>
      </c>
      <c r="EM852">
        <v>105.7</v>
      </c>
      <c r="EN852">
        <v>122.6</v>
      </c>
      <c r="EO852">
        <v>115.2</v>
      </c>
      <c r="EP852">
        <v>115</v>
      </c>
      <c r="EQ852">
        <v>115.2</v>
      </c>
      <c r="ER852">
        <v>123.3</v>
      </c>
      <c r="ES852">
        <v>101.8</v>
      </c>
      <c r="ET852">
        <v>110.2</v>
      </c>
      <c r="EU852">
        <v>115.2</v>
      </c>
      <c r="EV852">
        <v>106.7</v>
      </c>
      <c r="EW852">
        <v>115.4</v>
      </c>
      <c r="EX852">
        <v>114.6</v>
      </c>
      <c r="EY852">
        <v>194.7</v>
      </c>
      <c r="EZ852">
        <v>190.7</v>
      </c>
      <c r="FA852">
        <v>179.2</v>
      </c>
      <c r="FB852">
        <v>195.7</v>
      </c>
      <c r="FC852">
        <v>195.9</v>
      </c>
      <c r="FD852">
        <v>116.7</v>
      </c>
      <c r="FE852">
        <v>108.8</v>
      </c>
      <c r="FF852">
        <v>205.8</v>
      </c>
      <c r="FG852">
        <v>156.30000000000001</v>
      </c>
      <c r="FH852">
        <v>208.2</v>
      </c>
      <c r="FI852">
        <v>228.5</v>
      </c>
      <c r="FJ852">
        <v>325.3</v>
      </c>
      <c r="FK852">
        <v>207.2</v>
      </c>
      <c r="FL852">
        <v>125.3</v>
      </c>
      <c r="FM852">
        <v>323.2</v>
      </c>
      <c r="FN852">
        <v>221</v>
      </c>
      <c r="FO852">
        <v>116</v>
      </c>
      <c r="FP852">
        <v>118.5</v>
      </c>
      <c r="FS852">
        <v>98.4</v>
      </c>
      <c r="FT852">
        <v>101.6</v>
      </c>
      <c r="FU852">
        <v>127.5</v>
      </c>
      <c r="FV852">
        <v>117.6</v>
      </c>
      <c r="FW852">
        <v>106.8</v>
      </c>
      <c r="FX852">
        <v>128.5</v>
      </c>
      <c r="FY852">
        <v>120.7</v>
      </c>
      <c r="FZ852">
        <v>115.6</v>
      </c>
      <c r="GA852">
        <v>90.9</v>
      </c>
      <c r="GB852">
        <v>60.8</v>
      </c>
      <c r="GC852">
        <v>92.4</v>
      </c>
      <c r="GD852">
        <v>77.3</v>
      </c>
      <c r="GE852">
        <v>107.7</v>
      </c>
      <c r="GF852">
        <v>107.1</v>
      </c>
      <c r="GG852">
        <v>103.4</v>
      </c>
      <c r="GH852">
        <v>107.5</v>
      </c>
      <c r="GI852">
        <v>105.9</v>
      </c>
      <c r="GJ852">
        <v>104.9</v>
      </c>
      <c r="GK852">
        <v>107</v>
      </c>
      <c r="GL852">
        <v>116.9</v>
      </c>
      <c r="GM852">
        <v>84.1</v>
      </c>
      <c r="GN852">
        <v>162.30000000000001</v>
      </c>
      <c r="GO852">
        <v>136.4</v>
      </c>
      <c r="GP852">
        <v>106</v>
      </c>
      <c r="GQ852">
        <v>117.9</v>
      </c>
      <c r="GR852">
        <v>119.8</v>
      </c>
      <c r="GS852">
        <v>117.4</v>
      </c>
      <c r="GT852">
        <v>111.6</v>
      </c>
      <c r="GU852">
        <v>134.80000000000001</v>
      </c>
      <c r="GV852">
        <v>121.3</v>
      </c>
      <c r="GW852">
        <v>112.4</v>
      </c>
    </row>
    <row r="853" spans="1:205" x14ac:dyDescent="0.25">
      <c r="A853" s="1">
        <v>43070</v>
      </c>
      <c r="B853">
        <v>114.4</v>
      </c>
      <c r="C853">
        <v>113.3</v>
      </c>
      <c r="D853">
        <v>116.8</v>
      </c>
      <c r="E853">
        <v>208</v>
      </c>
      <c r="F853">
        <v>220.3</v>
      </c>
      <c r="G853">
        <v>207.1</v>
      </c>
      <c r="H853">
        <v>119.9</v>
      </c>
      <c r="I853">
        <v>110.8</v>
      </c>
      <c r="J853">
        <v>107.1</v>
      </c>
      <c r="K853">
        <v>170.2</v>
      </c>
      <c r="L853">
        <v>106.4</v>
      </c>
      <c r="M853">
        <v>96.1</v>
      </c>
      <c r="N853">
        <v>114.2</v>
      </c>
      <c r="O853">
        <v>200.6</v>
      </c>
      <c r="P853">
        <v>223.7</v>
      </c>
      <c r="Q853">
        <v>285.5</v>
      </c>
      <c r="R853">
        <v>159.5</v>
      </c>
      <c r="S853">
        <v>171.5</v>
      </c>
      <c r="T853">
        <v>173.9</v>
      </c>
      <c r="U853">
        <v>170.6</v>
      </c>
      <c r="V853">
        <v>111.3</v>
      </c>
      <c r="W853">
        <v>112.9</v>
      </c>
      <c r="X853">
        <v>107.7</v>
      </c>
      <c r="Y853">
        <v>111.4</v>
      </c>
      <c r="Z853">
        <v>114.6</v>
      </c>
      <c r="AA853">
        <v>115.4</v>
      </c>
      <c r="AB853">
        <v>115.2</v>
      </c>
      <c r="AC853">
        <v>114.9</v>
      </c>
      <c r="AD853">
        <v>115.6</v>
      </c>
      <c r="AE853">
        <v>117.5</v>
      </c>
      <c r="AF853">
        <v>116.6</v>
      </c>
      <c r="AG853">
        <v>118.5</v>
      </c>
      <c r="AH853">
        <v>116.7</v>
      </c>
      <c r="AI853">
        <v>117.7</v>
      </c>
      <c r="AJ853">
        <v>110.9</v>
      </c>
      <c r="AK853">
        <v>111</v>
      </c>
      <c r="AL853">
        <v>111</v>
      </c>
      <c r="AM853">
        <v>110.8</v>
      </c>
      <c r="AN853">
        <v>119.7</v>
      </c>
      <c r="AO853">
        <v>118.6</v>
      </c>
      <c r="AP853">
        <v>118.9</v>
      </c>
      <c r="AQ853">
        <v>117.4</v>
      </c>
      <c r="AR853">
        <v>118.8</v>
      </c>
      <c r="AS853">
        <v>123.6</v>
      </c>
      <c r="AT853">
        <v>113.9</v>
      </c>
      <c r="AU853">
        <v>114.2</v>
      </c>
      <c r="AV853">
        <v>114.2</v>
      </c>
      <c r="AW853">
        <v>114.2</v>
      </c>
      <c r="AX853">
        <v>110.2</v>
      </c>
      <c r="AY853">
        <v>110.6</v>
      </c>
      <c r="AZ853">
        <v>100.4</v>
      </c>
      <c r="BA853">
        <v>115.1</v>
      </c>
      <c r="BB853">
        <v>118</v>
      </c>
      <c r="BC853">
        <v>118</v>
      </c>
      <c r="BD853">
        <v>118</v>
      </c>
      <c r="BE853">
        <v>112.9</v>
      </c>
      <c r="BF853">
        <v>112.9</v>
      </c>
      <c r="BG853">
        <v>113.4</v>
      </c>
      <c r="BH853">
        <v>113.4</v>
      </c>
      <c r="BI853">
        <v>112.6</v>
      </c>
      <c r="BJ853">
        <v>112.6</v>
      </c>
      <c r="BK853">
        <v>113.3</v>
      </c>
      <c r="BL853">
        <v>112.9</v>
      </c>
      <c r="BM853">
        <v>112.6</v>
      </c>
      <c r="BN853">
        <v>113.7</v>
      </c>
      <c r="BO853">
        <v>110</v>
      </c>
      <c r="BP853">
        <v>113.4</v>
      </c>
      <c r="BQ853">
        <v>113.9</v>
      </c>
      <c r="BR853">
        <v>112</v>
      </c>
      <c r="BS853">
        <v>106.5</v>
      </c>
      <c r="BT853">
        <v>104.6</v>
      </c>
      <c r="BU853">
        <v>105.9</v>
      </c>
      <c r="BV853">
        <v>105.9</v>
      </c>
      <c r="BW853">
        <v>113.8</v>
      </c>
      <c r="BX853">
        <v>113.4</v>
      </c>
      <c r="BY853">
        <v>114.3</v>
      </c>
      <c r="BZ853">
        <v>112.4</v>
      </c>
      <c r="CA853">
        <v>113.7</v>
      </c>
      <c r="CB853">
        <v>114.4</v>
      </c>
      <c r="CC853">
        <v>201.8</v>
      </c>
      <c r="CD853">
        <v>202.2</v>
      </c>
      <c r="CE853">
        <v>199.4</v>
      </c>
      <c r="CF853">
        <v>113.7</v>
      </c>
      <c r="CG853">
        <v>113.8</v>
      </c>
      <c r="CH853">
        <v>113.3</v>
      </c>
      <c r="CI853">
        <v>113.5</v>
      </c>
      <c r="CJ853">
        <v>113.4</v>
      </c>
      <c r="CK853">
        <v>112</v>
      </c>
      <c r="CL853">
        <v>113</v>
      </c>
      <c r="CM853">
        <v>110.1</v>
      </c>
      <c r="CN853">
        <v>185.6</v>
      </c>
      <c r="CO853">
        <v>115.8</v>
      </c>
      <c r="CP853">
        <v>109.4</v>
      </c>
      <c r="CQ853">
        <v>181.4</v>
      </c>
      <c r="CR853">
        <v>111.7</v>
      </c>
      <c r="CS853">
        <v>106.1</v>
      </c>
      <c r="CT853">
        <v>114.2</v>
      </c>
      <c r="CU853">
        <v>214.4</v>
      </c>
      <c r="CV853">
        <v>217.6</v>
      </c>
      <c r="CW853">
        <v>215.2</v>
      </c>
      <c r="CX853">
        <v>240.1</v>
      </c>
      <c r="CY853">
        <v>113.2</v>
      </c>
      <c r="CZ853">
        <v>113.7</v>
      </c>
      <c r="DA853">
        <v>113.6</v>
      </c>
      <c r="DB853">
        <v>105.9</v>
      </c>
      <c r="DC853">
        <v>106.2</v>
      </c>
      <c r="DD853">
        <v>106.4</v>
      </c>
      <c r="DE853">
        <v>103.4</v>
      </c>
      <c r="DF853">
        <v>195</v>
      </c>
      <c r="DG853">
        <v>182.6</v>
      </c>
      <c r="DH853">
        <v>111.5</v>
      </c>
      <c r="DI853">
        <v>196.4</v>
      </c>
      <c r="DJ853">
        <v>220.5</v>
      </c>
      <c r="DK853">
        <v>194.4</v>
      </c>
      <c r="DL853">
        <v>151.30000000000001</v>
      </c>
      <c r="DM853">
        <v>112.8</v>
      </c>
      <c r="DN853">
        <v>107</v>
      </c>
      <c r="DO853">
        <v>238.3</v>
      </c>
      <c r="DP853">
        <v>120.1</v>
      </c>
      <c r="DQ853">
        <v>115.8</v>
      </c>
      <c r="DR853">
        <v>181.2</v>
      </c>
      <c r="DS853">
        <v>191</v>
      </c>
      <c r="DT853">
        <v>178.2</v>
      </c>
      <c r="DU853">
        <v>228.3</v>
      </c>
      <c r="DV853">
        <v>194.7</v>
      </c>
      <c r="DW853">
        <v>192.3</v>
      </c>
      <c r="DX853">
        <v>193.5</v>
      </c>
      <c r="DY853">
        <v>176.6</v>
      </c>
      <c r="DZ853">
        <v>196.7</v>
      </c>
      <c r="EA853">
        <v>195.9</v>
      </c>
      <c r="EB853">
        <v>165.2</v>
      </c>
      <c r="EC853">
        <v>208.8</v>
      </c>
      <c r="ED853">
        <v>249.1</v>
      </c>
      <c r="EE853">
        <v>230.4</v>
      </c>
      <c r="EF853">
        <v>254.5</v>
      </c>
      <c r="EG853">
        <v>139.6</v>
      </c>
      <c r="EH853">
        <v>176.2</v>
      </c>
      <c r="EI853">
        <v>141.19999999999999</v>
      </c>
      <c r="EJ853">
        <v>116.6</v>
      </c>
      <c r="EK853">
        <v>117</v>
      </c>
      <c r="EL853">
        <v>104.5</v>
      </c>
      <c r="EM853">
        <v>106.2</v>
      </c>
      <c r="EN853">
        <v>122.5</v>
      </c>
      <c r="EO853">
        <v>111</v>
      </c>
      <c r="EP853">
        <v>110.8</v>
      </c>
      <c r="EQ853">
        <v>111.1</v>
      </c>
      <c r="ER853">
        <v>123.6</v>
      </c>
      <c r="ES853">
        <v>102.2</v>
      </c>
      <c r="ET853">
        <v>110.5</v>
      </c>
      <c r="EU853">
        <v>115.4</v>
      </c>
      <c r="EV853">
        <v>107</v>
      </c>
      <c r="EW853">
        <v>115.7</v>
      </c>
      <c r="EX853">
        <v>114.7</v>
      </c>
      <c r="EY853">
        <v>195.5</v>
      </c>
      <c r="EZ853">
        <v>190.8</v>
      </c>
      <c r="FA853">
        <v>182</v>
      </c>
      <c r="FB853">
        <v>195.9</v>
      </c>
      <c r="FC853">
        <v>196.2</v>
      </c>
      <c r="FD853">
        <v>117.2</v>
      </c>
      <c r="FE853">
        <v>109.2</v>
      </c>
      <c r="FF853">
        <v>211.7</v>
      </c>
      <c r="FG853">
        <v>161.69999999999999</v>
      </c>
      <c r="FH853">
        <v>207.3</v>
      </c>
      <c r="FI853">
        <v>233.1</v>
      </c>
      <c r="FJ853">
        <v>330.9</v>
      </c>
      <c r="FK853">
        <v>207.5</v>
      </c>
      <c r="FL853">
        <v>125.6</v>
      </c>
      <c r="FM853">
        <v>306.3</v>
      </c>
      <c r="FN853">
        <v>219.7</v>
      </c>
      <c r="FO853">
        <v>115</v>
      </c>
      <c r="FP853">
        <v>117.4</v>
      </c>
      <c r="FS853">
        <v>102.6</v>
      </c>
      <c r="FT853">
        <v>102.3</v>
      </c>
      <c r="FU853">
        <v>130.9</v>
      </c>
      <c r="FV853">
        <v>120.7</v>
      </c>
      <c r="FW853">
        <v>107.5</v>
      </c>
      <c r="FX853">
        <v>127.4</v>
      </c>
      <c r="FY853">
        <v>119.3</v>
      </c>
      <c r="FZ853">
        <v>112.5</v>
      </c>
      <c r="GA853">
        <v>89.7</v>
      </c>
      <c r="GB853">
        <v>57.8</v>
      </c>
      <c r="GC853">
        <v>91.6</v>
      </c>
      <c r="GD853">
        <v>75.7</v>
      </c>
      <c r="GE853">
        <v>107.5</v>
      </c>
      <c r="GF853">
        <v>107.1</v>
      </c>
      <c r="GG853">
        <v>103.4</v>
      </c>
      <c r="GH853">
        <v>106.8</v>
      </c>
      <c r="GI853">
        <v>105.2</v>
      </c>
      <c r="GJ853">
        <v>104.8</v>
      </c>
      <c r="GK853">
        <v>107.3</v>
      </c>
      <c r="GL853">
        <v>119.1</v>
      </c>
      <c r="GM853">
        <v>85.6</v>
      </c>
      <c r="GN853">
        <v>164.4</v>
      </c>
      <c r="GO853">
        <v>135.19999999999999</v>
      </c>
      <c r="GP853">
        <v>103.1</v>
      </c>
      <c r="GQ853">
        <v>117.3</v>
      </c>
      <c r="GR853">
        <v>120.3</v>
      </c>
      <c r="GS853">
        <v>118.1</v>
      </c>
      <c r="GT853">
        <v>112.3</v>
      </c>
      <c r="GU853">
        <v>135</v>
      </c>
      <c r="GV853">
        <v>121.4</v>
      </c>
      <c r="GW853">
        <v>107.9</v>
      </c>
    </row>
    <row r="854" spans="1:205" x14ac:dyDescent="0.25">
      <c r="A854" s="1">
        <v>43101</v>
      </c>
      <c r="B854">
        <v>114.8</v>
      </c>
      <c r="C854">
        <v>113.7</v>
      </c>
      <c r="D854">
        <v>116.7</v>
      </c>
      <c r="E854">
        <v>207.6</v>
      </c>
      <c r="F854">
        <v>213.7</v>
      </c>
      <c r="G854">
        <v>207.4</v>
      </c>
      <c r="H854">
        <v>119.9</v>
      </c>
      <c r="I854">
        <v>111.6</v>
      </c>
      <c r="J854">
        <v>108</v>
      </c>
      <c r="K854">
        <v>171</v>
      </c>
      <c r="L854">
        <v>109.3</v>
      </c>
      <c r="M854">
        <v>99.4</v>
      </c>
      <c r="N854">
        <v>114.5</v>
      </c>
      <c r="O854">
        <v>201</v>
      </c>
      <c r="P854">
        <v>224.5</v>
      </c>
      <c r="Q854">
        <v>286.8</v>
      </c>
      <c r="R854">
        <v>159.80000000000001</v>
      </c>
      <c r="S854">
        <v>171.6</v>
      </c>
      <c r="T854">
        <v>174.2</v>
      </c>
      <c r="U854">
        <v>170.6</v>
      </c>
      <c r="V854">
        <v>111.5</v>
      </c>
      <c r="W854">
        <v>113.4</v>
      </c>
      <c r="X854">
        <v>107.6</v>
      </c>
      <c r="Y854">
        <v>111.9</v>
      </c>
      <c r="Z854">
        <v>115.1</v>
      </c>
      <c r="AA854">
        <v>115.7</v>
      </c>
      <c r="AB854">
        <v>115.5</v>
      </c>
      <c r="AC854">
        <v>115.4</v>
      </c>
      <c r="AD854">
        <v>115</v>
      </c>
      <c r="AE854">
        <v>117.7</v>
      </c>
      <c r="AF854">
        <v>117.2</v>
      </c>
      <c r="AG854">
        <v>118</v>
      </c>
      <c r="AH854">
        <v>116.5</v>
      </c>
      <c r="AI854">
        <v>118.1</v>
      </c>
      <c r="AJ854">
        <v>110.7</v>
      </c>
      <c r="AK854">
        <v>110.7</v>
      </c>
      <c r="AL854">
        <v>110.8</v>
      </c>
      <c r="AM854">
        <v>110.6</v>
      </c>
      <c r="AN854">
        <v>120.3</v>
      </c>
      <c r="AO854">
        <v>119.2</v>
      </c>
      <c r="AP854">
        <v>119.5</v>
      </c>
      <c r="AQ854">
        <v>118</v>
      </c>
      <c r="AR854">
        <v>119.3</v>
      </c>
      <c r="AS854">
        <v>124.2</v>
      </c>
      <c r="AT854">
        <v>114.5</v>
      </c>
      <c r="AU854">
        <v>114.8</v>
      </c>
      <c r="AV854">
        <v>114.8</v>
      </c>
      <c r="AW854">
        <v>115.4</v>
      </c>
      <c r="AX854">
        <v>110.2</v>
      </c>
      <c r="AY854">
        <v>110.5</v>
      </c>
      <c r="AZ854">
        <v>100.5</v>
      </c>
      <c r="BA854">
        <v>115.4</v>
      </c>
      <c r="BB854">
        <v>119</v>
      </c>
      <c r="BC854">
        <v>118.9</v>
      </c>
      <c r="BD854">
        <v>118.9</v>
      </c>
      <c r="BE854">
        <v>113.4</v>
      </c>
      <c r="BF854">
        <v>113.3</v>
      </c>
      <c r="BG854">
        <v>113.8</v>
      </c>
      <c r="BH854">
        <v>113.8</v>
      </c>
      <c r="BI854">
        <v>113</v>
      </c>
      <c r="BJ854">
        <v>113</v>
      </c>
      <c r="BK854">
        <v>113.8</v>
      </c>
      <c r="BL854">
        <v>113.3</v>
      </c>
      <c r="BM854">
        <v>113.1</v>
      </c>
      <c r="BN854">
        <v>114</v>
      </c>
      <c r="BO854">
        <v>110.4</v>
      </c>
      <c r="BP854">
        <v>113.9</v>
      </c>
      <c r="BQ854">
        <v>114.2</v>
      </c>
      <c r="BR854">
        <v>112.3</v>
      </c>
      <c r="BS854">
        <v>107</v>
      </c>
      <c r="BT854">
        <v>104.6</v>
      </c>
      <c r="BU854">
        <v>106.2</v>
      </c>
      <c r="BV854">
        <v>106.2</v>
      </c>
      <c r="BW854">
        <v>114.3</v>
      </c>
      <c r="BX854">
        <v>113.9</v>
      </c>
      <c r="BY854">
        <v>114.8</v>
      </c>
      <c r="BZ854">
        <v>112.8</v>
      </c>
      <c r="CA854">
        <v>114.2</v>
      </c>
      <c r="CB854">
        <v>114.8</v>
      </c>
      <c r="CC854">
        <v>202.2</v>
      </c>
      <c r="CD854">
        <v>202.4</v>
      </c>
      <c r="CE854">
        <v>200</v>
      </c>
      <c r="CF854">
        <v>114.3</v>
      </c>
      <c r="CG854">
        <v>114.2</v>
      </c>
      <c r="CH854">
        <v>113.7</v>
      </c>
      <c r="CI854">
        <v>114.1</v>
      </c>
      <c r="CJ854">
        <v>114</v>
      </c>
      <c r="CK854">
        <v>112.3</v>
      </c>
      <c r="CL854">
        <v>113.2</v>
      </c>
      <c r="CM854">
        <v>110.5</v>
      </c>
      <c r="CN854">
        <v>186.7</v>
      </c>
      <c r="CO854">
        <v>115.8</v>
      </c>
      <c r="CP854">
        <v>109.9</v>
      </c>
      <c r="CQ854">
        <v>182.8</v>
      </c>
      <c r="CR854">
        <v>111.7</v>
      </c>
      <c r="CS854">
        <v>106.2</v>
      </c>
      <c r="CT854">
        <v>114.6</v>
      </c>
      <c r="CU854">
        <v>214.9</v>
      </c>
      <c r="CV854">
        <v>217.9</v>
      </c>
      <c r="CW854">
        <v>216.3</v>
      </c>
      <c r="CX854">
        <v>241.3</v>
      </c>
      <c r="CY854">
        <v>113.8</v>
      </c>
      <c r="CZ854">
        <v>114.2</v>
      </c>
      <c r="DA854">
        <v>114.1</v>
      </c>
      <c r="DB854">
        <v>106.5</v>
      </c>
      <c r="DC854">
        <v>106.7</v>
      </c>
      <c r="DD854">
        <v>106.9</v>
      </c>
      <c r="DE854">
        <v>103.8</v>
      </c>
      <c r="DF854">
        <v>196.5</v>
      </c>
      <c r="DG854">
        <v>183.4</v>
      </c>
      <c r="DH854">
        <v>112.1</v>
      </c>
      <c r="DI854">
        <v>195.6</v>
      </c>
      <c r="DJ854">
        <v>222.1</v>
      </c>
      <c r="DK854">
        <v>195.7</v>
      </c>
      <c r="DL854">
        <v>151.80000000000001</v>
      </c>
      <c r="DM854">
        <v>113.1</v>
      </c>
      <c r="DN854">
        <v>107.4</v>
      </c>
      <c r="DO854">
        <v>239.6</v>
      </c>
      <c r="DP854">
        <v>120.7</v>
      </c>
      <c r="DQ854">
        <v>116.5</v>
      </c>
      <c r="DR854">
        <v>185.2</v>
      </c>
      <c r="DS854">
        <v>195.1</v>
      </c>
      <c r="DT854">
        <v>182.2</v>
      </c>
      <c r="DU854">
        <v>229.1</v>
      </c>
      <c r="DV854">
        <v>195.3</v>
      </c>
      <c r="DW854">
        <v>193.6</v>
      </c>
      <c r="DX854">
        <v>194.1</v>
      </c>
      <c r="DY854">
        <v>176</v>
      </c>
      <c r="DZ854">
        <v>197.4</v>
      </c>
      <c r="EA854">
        <v>199.2</v>
      </c>
      <c r="EB854">
        <v>163.80000000000001</v>
      </c>
      <c r="EC854">
        <v>215.5</v>
      </c>
      <c r="ED854">
        <v>263.3</v>
      </c>
      <c r="EE854">
        <v>244.2</v>
      </c>
      <c r="EF854">
        <v>254.3</v>
      </c>
      <c r="EG854">
        <v>136.80000000000001</v>
      </c>
      <c r="EH854">
        <v>175.8</v>
      </c>
      <c r="EI854">
        <v>138.30000000000001</v>
      </c>
      <c r="EJ854">
        <v>117</v>
      </c>
      <c r="EK854">
        <v>117.6</v>
      </c>
      <c r="EL854">
        <v>105</v>
      </c>
      <c r="EM854">
        <v>106.8</v>
      </c>
      <c r="EN854">
        <v>122.8</v>
      </c>
      <c r="EO854">
        <v>110.8</v>
      </c>
      <c r="EP854">
        <v>110.6</v>
      </c>
      <c r="EQ854">
        <v>110.8</v>
      </c>
      <c r="ER854">
        <v>124</v>
      </c>
      <c r="ES854">
        <v>102.8</v>
      </c>
      <c r="ET854">
        <v>110.7</v>
      </c>
      <c r="EU854">
        <v>115.6</v>
      </c>
      <c r="EV854">
        <v>107.3</v>
      </c>
      <c r="EW854">
        <v>115.9</v>
      </c>
      <c r="EX854">
        <v>115.3</v>
      </c>
      <c r="EY854">
        <v>197.2</v>
      </c>
      <c r="EZ854">
        <v>190.3</v>
      </c>
      <c r="FA854">
        <v>186</v>
      </c>
      <c r="FB854">
        <v>196.7</v>
      </c>
      <c r="FC854">
        <v>197.2</v>
      </c>
      <c r="FD854">
        <v>117.6</v>
      </c>
      <c r="FE854">
        <v>109.9</v>
      </c>
      <c r="FF854">
        <v>218.2</v>
      </c>
      <c r="FG854">
        <v>167.3</v>
      </c>
      <c r="FH854">
        <v>208.1</v>
      </c>
      <c r="FI854">
        <v>247.1</v>
      </c>
      <c r="FJ854">
        <v>339</v>
      </c>
      <c r="FK854">
        <v>209.1</v>
      </c>
      <c r="FL854">
        <v>126.4</v>
      </c>
      <c r="FM854">
        <v>301.5</v>
      </c>
      <c r="FN854">
        <v>229.1</v>
      </c>
      <c r="FO854">
        <v>115.2</v>
      </c>
      <c r="FP854">
        <v>117.7</v>
      </c>
      <c r="FS854">
        <v>102</v>
      </c>
      <c r="FT854">
        <v>100.1</v>
      </c>
      <c r="FU854">
        <v>132.6</v>
      </c>
      <c r="FV854">
        <v>120.3</v>
      </c>
      <c r="FW854">
        <v>106.9</v>
      </c>
      <c r="FX854">
        <v>129.80000000000001</v>
      </c>
      <c r="FY854">
        <v>123.4</v>
      </c>
      <c r="FZ854">
        <v>108.5</v>
      </c>
      <c r="GA854">
        <v>88.5</v>
      </c>
      <c r="GB854">
        <v>64.099999999999994</v>
      </c>
      <c r="GC854">
        <v>93.7</v>
      </c>
      <c r="GD854">
        <v>75.3</v>
      </c>
      <c r="GE854">
        <v>112.7</v>
      </c>
      <c r="GF854">
        <v>107.1</v>
      </c>
      <c r="GG854">
        <v>103.4</v>
      </c>
      <c r="GH854">
        <v>109</v>
      </c>
      <c r="GI854">
        <v>102.3</v>
      </c>
      <c r="GJ854">
        <v>107.5</v>
      </c>
      <c r="GK854">
        <v>108.1</v>
      </c>
      <c r="GL854">
        <v>119.5</v>
      </c>
      <c r="GM854">
        <v>88</v>
      </c>
      <c r="GN854">
        <v>157.30000000000001</v>
      </c>
      <c r="GO854">
        <v>135.80000000000001</v>
      </c>
      <c r="GP854">
        <v>104</v>
      </c>
      <c r="GQ854">
        <v>117.9</v>
      </c>
      <c r="GR854">
        <v>121</v>
      </c>
      <c r="GS854">
        <v>118.8</v>
      </c>
      <c r="GT854">
        <v>112.2</v>
      </c>
      <c r="GU854">
        <v>138.30000000000001</v>
      </c>
      <c r="GV854">
        <v>121.4</v>
      </c>
      <c r="GW854">
        <v>107.8</v>
      </c>
    </row>
    <row r="855" spans="1:205" x14ac:dyDescent="0.25">
      <c r="A855" s="1">
        <v>43132</v>
      </c>
      <c r="B855">
        <v>115.1</v>
      </c>
      <c r="C855">
        <v>114.1</v>
      </c>
      <c r="D855">
        <v>116</v>
      </c>
      <c r="E855">
        <v>206</v>
      </c>
      <c r="F855">
        <v>197</v>
      </c>
      <c r="G855">
        <v>207.4</v>
      </c>
      <c r="H855">
        <v>119.3</v>
      </c>
      <c r="I855">
        <v>112.4</v>
      </c>
      <c r="J855">
        <v>109.8</v>
      </c>
      <c r="K855">
        <v>174.1</v>
      </c>
      <c r="L855">
        <v>110.6</v>
      </c>
      <c r="M855">
        <v>99.4</v>
      </c>
      <c r="N855">
        <v>114.8</v>
      </c>
      <c r="O855">
        <v>201.4</v>
      </c>
      <c r="P855">
        <v>224.9</v>
      </c>
      <c r="Q855">
        <v>287.5</v>
      </c>
      <c r="R855">
        <v>159.80000000000001</v>
      </c>
      <c r="S855">
        <v>172</v>
      </c>
      <c r="T855">
        <v>174.8</v>
      </c>
      <c r="U855">
        <v>170.9</v>
      </c>
      <c r="V855">
        <v>111.9</v>
      </c>
      <c r="W855">
        <v>113.8</v>
      </c>
      <c r="X855">
        <v>108</v>
      </c>
      <c r="Y855">
        <v>112.3</v>
      </c>
      <c r="Z855">
        <v>115.3</v>
      </c>
      <c r="AA855">
        <v>115.8</v>
      </c>
      <c r="AB855">
        <v>115.5</v>
      </c>
      <c r="AC855">
        <v>115.4</v>
      </c>
      <c r="AD855">
        <v>115.1</v>
      </c>
      <c r="AE855">
        <v>117.8</v>
      </c>
      <c r="AF855">
        <v>117.4</v>
      </c>
      <c r="AG855">
        <v>117.9</v>
      </c>
      <c r="AH855">
        <v>117</v>
      </c>
      <c r="AI855">
        <v>119.5</v>
      </c>
      <c r="AJ855">
        <v>113.9</v>
      </c>
      <c r="AK855">
        <v>114</v>
      </c>
      <c r="AL855">
        <v>114</v>
      </c>
      <c r="AM855">
        <v>113.9</v>
      </c>
      <c r="AN855">
        <v>121</v>
      </c>
      <c r="AO855">
        <v>119.9</v>
      </c>
      <c r="AP855">
        <v>120.2</v>
      </c>
      <c r="AQ855">
        <v>118.7</v>
      </c>
      <c r="AR855">
        <v>120.1</v>
      </c>
      <c r="AS855">
        <v>124.8</v>
      </c>
      <c r="AT855">
        <v>114.7</v>
      </c>
      <c r="AU855">
        <v>115</v>
      </c>
      <c r="AV855">
        <v>115</v>
      </c>
      <c r="AW855">
        <v>115.5</v>
      </c>
      <c r="AX855">
        <v>110.3</v>
      </c>
      <c r="AY855">
        <v>110.7</v>
      </c>
      <c r="AZ855">
        <v>99.8</v>
      </c>
      <c r="BA855">
        <v>115.5</v>
      </c>
      <c r="BB855">
        <v>119</v>
      </c>
      <c r="BC855">
        <v>119</v>
      </c>
      <c r="BD855">
        <v>119</v>
      </c>
      <c r="BE855">
        <v>113.6</v>
      </c>
      <c r="BF855">
        <v>113.6</v>
      </c>
      <c r="BG855">
        <v>114.1</v>
      </c>
      <c r="BH855">
        <v>114</v>
      </c>
      <c r="BI855">
        <v>113.4</v>
      </c>
      <c r="BJ855">
        <v>113.4</v>
      </c>
      <c r="BK855">
        <v>113.9</v>
      </c>
      <c r="BL855">
        <v>113.7</v>
      </c>
      <c r="BM855">
        <v>113.4</v>
      </c>
      <c r="BN855">
        <v>114.1</v>
      </c>
      <c r="BO855">
        <v>111.1</v>
      </c>
      <c r="BP855">
        <v>114.2</v>
      </c>
      <c r="BQ855">
        <v>114.3</v>
      </c>
      <c r="BR855">
        <v>112.6</v>
      </c>
      <c r="BS855">
        <v>107.3</v>
      </c>
      <c r="BT855">
        <v>104.8</v>
      </c>
      <c r="BU855">
        <v>106.3</v>
      </c>
      <c r="BV855">
        <v>106.3</v>
      </c>
      <c r="BW855">
        <v>114.5</v>
      </c>
      <c r="BX855">
        <v>114.1</v>
      </c>
      <c r="BY855">
        <v>115</v>
      </c>
      <c r="BZ855">
        <v>113.2</v>
      </c>
      <c r="CA855">
        <v>114.5</v>
      </c>
      <c r="CB855">
        <v>115</v>
      </c>
      <c r="CC855">
        <v>202.8</v>
      </c>
      <c r="CD855">
        <v>202.2</v>
      </c>
      <c r="CE855">
        <v>201.3</v>
      </c>
      <c r="CF855">
        <v>114.4</v>
      </c>
      <c r="CG855">
        <v>114.3</v>
      </c>
      <c r="CH855">
        <v>113.7</v>
      </c>
      <c r="CI855">
        <v>114.4</v>
      </c>
      <c r="CJ855">
        <v>114.2</v>
      </c>
      <c r="CK855">
        <v>112.4</v>
      </c>
      <c r="CL855">
        <v>113.5</v>
      </c>
      <c r="CM855">
        <v>111</v>
      </c>
      <c r="CN855">
        <v>187.5</v>
      </c>
      <c r="CO855">
        <v>116.4</v>
      </c>
      <c r="CP855">
        <v>110.2</v>
      </c>
      <c r="CQ855">
        <v>183.7</v>
      </c>
      <c r="CR855">
        <v>111.9</v>
      </c>
      <c r="CS855">
        <v>106.4</v>
      </c>
      <c r="CT855">
        <v>114.9</v>
      </c>
      <c r="CU855">
        <v>215.7</v>
      </c>
      <c r="CV855">
        <v>217.5</v>
      </c>
      <c r="CW855">
        <v>218.1</v>
      </c>
      <c r="CX855">
        <v>244</v>
      </c>
      <c r="CY855">
        <v>114</v>
      </c>
      <c r="CZ855">
        <v>114.5</v>
      </c>
      <c r="DA855">
        <v>114.4</v>
      </c>
      <c r="DB855">
        <v>106.6</v>
      </c>
      <c r="DC855">
        <v>106.9</v>
      </c>
      <c r="DD855">
        <v>107.2</v>
      </c>
      <c r="DE855">
        <v>104</v>
      </c>
      <c r="DF855">
        <v>198.1</v>
      </c>
      <c r="DG855">
        <v>184.4</v>
      </c>
      <c r="DH855">
        <v>113</v>
      </c>
      <c r="DI855">
        <v>195.3</v>
      </c>
      <c r="DJ855">
        <v>223.6</v>
      </c>
      <c r="DK855">
        <v>198.2</v>
      </c>
      <c r="DL855">
        <v>152.19999999999999</v>
      </c>
      <c r="DM855">
        <v>113</v>
      </c>
      <c r="DN855">
        <v>107.7</v>
      </c>
      <c r="DO855">
        <v>240.7</v>
      </c>
      <c r="DP855">
        <v>121.7</v>
      </c>
      <c r="DQ855">
        <v>116.7</v>
      </c>
      <c r="DR855">
        <v>188.6</v>
      </c>
      <c r="DS855">
        <v>195.3</v>
      </c>
      <c r="DT855">
        <v>186.6</v>
      </c>
      <c r="DU855">
        <v>229.1</v>
      </c>
      <c r="DV855">
        <v>196.7</v>
      </c>
      <c r="DW855">
        <v>194.4</v>
      </c>
      <c r="DX855">
        <v>195.5</v>
      </c>
      <c r="DY855">
        <v>186.8</v>
      </c>
      <c r="DZ855">
        <v>197.9</v>
      </c>
      <c r="EA855">
        <v>202.2</v>
      </c>
      <c r="EB855">
        <v>166.7</v>
      </c>
      <c r="EC855">
        <v>218.5</v>
      </c>
      <c r="ED855">
        <v>258.7</v>
      </c>
      <c r="EE855">
        <v>239.7</v>
      </c>
      <c r="EF855">
        <v>255.7</v>
      </c>
      <c r="EG855">
        <v>148.4</v>
      </c>
      <c r="EH855">
        <v>184.9</v>
      </c>
      <c r="EI855">
        <v>150.19999999999999</v>
      </c>
      <c r="EJ855">
        <v>117.3</v>
      </c>
      <c r="EK855">
        <v>118</v>
      </c>
      <c r="EL855">
        <v>105.6</v>
      </c>
      <c r="EM855">
        <v>106.9</v>
      </c>
      <c r="EN855">
        <v>123.8</v>
      </c>
      <c r="EO855">
        <v>114</v>
      </c>
      <c r="EP855">
        <v>113.9</v>
      </c>
      <c r="EQ855">
        <v>114</v>
      </c>
      <c r="ER855">
        <v>124.7</v>
      </c>
      <c r="ES855">
        <v>103.2</v>
      </c>
      <c r="ET855">
        <v>111.4</v>
      </c>
      <c r="EU855">
        <v>115.9</v>
      </c>
      <c r="EV855">
        <v>106.9</v>
      </c>
      <c r="EW855">
        <v>116.2</v>
      </c>
      <c r="EX855">
        <v>115.3</v>
      </c>
      <c r="EY855">
        <v>198.8</v>
      </c>
      <c r="EZ855">
        <v>192.4</v>
      </c>
      <c r="FA855">
        <v>189.5</v>
      </c>
      <c r="FB855">
        <v>197.9</v>
      </c>
      <c r="FC855">
        <v>198.2</v>
      </c>
      <c r="FD855">
        <v>118.2</v>
      </c>
      <c r="FE855">
        <v>110.7</v>
      </c>
      <c r="FF855">
        <v>221.6</v>
      </c>
      <c r="FG855">
        <v>170.9</v>
      </c>
      <c r="FH855">
        <v>210.6</v>
      </c>
      <c r="FI855">
        <v>242.5</v>
      </c>
      <c r="FJ855">
        <v>339.8</v>
      </c>
      <c r="FK855">
        <v>211.9</v>
      </c>
      <c r="FL855">
        <v>126.5</v>
      </c>
      <c r="FM855">
        <v>312.8</v>
      </c>
      <c r="FN855">
        <v>223.2</v>
      </c>
      <c r="FO855">
        <v>115.8</v>
      </c>
      <c r="FP855">
        <v>118.9</v>
      </c>
      <c r="FS855">
        <v>99.8</v>
      </c>
      <c r="FT855">
        <v>102.6</v>
      </c>
      <c r="FU855">
        <v>134.19999999999999</v>
      </c>
      <c r="FV855">
        <v>118.7</v>
      </c>
      <c r="FW855">
        <v>106.2</v>
      </c>
      <c r="FX855">
        <v>130.69999999999999</v>
      </c>
      <c r="FY855">
        <v>119</v>
      </c>
      <c r="FZ855">
        <v>112.2</v>
      </c>
      <c r="GA855">
        <v>92.4</v>
      </c>
      <c r="GB855">
        <v>63.6</v>
      </c>
      <c r="GC855">
        <v>93.1</v>
      </c>
      <c r="GD855">
        <v>77.400000000000006</v>
      </c>
      <c r="GE855">
        <v>108.6</v>
      </c>
      <c r="GF855">
        <v>107.7</v>
      </c>
      <c r="GG855">
        <v>103.4</v>
      </c>
      <c r="GH855">
        <v>110.6</v>
      </c>
      <c r="GI855">
        <v>103.3</v>
      </c>
      <c r="GJ855">
        <v>106.7</v>
      </c>
      <c r="GK855">
        <v>106</v>
      </c>
      <c r="GL855">
        <v>122.8</v>
      </c>
      <c r="GM855">
        <v>92.4</v>
      </c>
      <c r="GN855">
        <v>178.3</v>
      </c>
      <c r="GO855">
        <v>136.30000000000001</v>
      </c>
      <c r="GP855">
        <v>104.3</v>
      </c>
      <c r="GQ855">
        <v>119</v>
      </c>
      <c r="GR855">
        <v>121.4</v>
      </c>
      <c r="GS855">
        <v>119.5</v>
      </c>
      <c r="GT855">
        <v>112.7</v>
      </c>
      <c r="GU855">
        <v>139.69999999999999</v>
      </c>
      <c r="GV855">
        <v>121.4</v>
      </c>
      <c r="GW855">
        <v>110</v>
      </c>
    </row>
    <row r="856" spans="1:205" x14ac:dyDescent="0.25">
      <c r="A856" s="1">
        <v>43160</v>
      </c>
      <c r="B856">
        <v>115.3</v>
      </c>
      <c r="C856">
        <v>114.2</v>
      </c>
      <c r="D856">
        <v>118.2</v>
      </c>
      <c r="E856">
        <v>209.9</v>
      </c>
      <c r="F856">
        <v>225.9</v>
      </c>
      <c r="G856">
        <v>208.6</v>
      </c>
      <c r="H856">
        <v>120.2</v>
      </c>
      <c r="I856">
        <v>114.9</v>
      </c>
      <c r="J856">
        <v>107.1</v>
      </c>
      <c r="K856">
        <v>169.5</v>
      </c>
      <c r="L856">
        <v>108.6</v>
      </c>
      <c r="M856">
        <v>97.6</v>
      </c>
      <c r="N856">
        <v>115.2</v>
      </c>
      <c r="O856">
        <v>201.9</v>
      </c>
      <c r="P856">
        <v>225.4</v>
      </c>
      <c r="Q856">
        <v>288.10000000000002</v>
      </c>
      <c r="R856">
        <v>160.4</v>
      </c>
      <c r="S856">
        <v>172.4</v>
      </c>
      <c r="T856">
        <v>175.2</v>
      </c>
      <c r="U856">
        <v>171.4</v>
      </c>
      <c r="V856">
        <v>112.3</v>
      </c>
      <c r="W856">
        <v>114.3</v>
      </c>
      <c r="X856">
        <v>108.2</v>
      </c>
      <c r="Y856">
        <v>112.8</v>
      </c>
      <c r="Z856">
        <v>115.6</v>
      </c>
      <c r="AA856">
        <v>115.7</v>
      </c>
      <c r="AB856">
        <v>115.4</v>
      </c>
      <c r="AC856">
        <v>114.7</v>
      </c>
      <c r="AD856">
        <v>117.2</v>
      </c>
      <c r="AE856">
        <v>118.6</v>
      </c>
      <c r="AF856">
        <v>117.1</v>
      </c>
      <c r="AG856">
        <v>120.5</v>
      </c>
      <c r="AH856">
        <v>118.1</v>
      </c>
      <c r="AI856">
        <v>120.2</v>
      </c>
      <c r="AJ856">
        <v>115.8</v>
      </c>
      <c r="AK856">
        <v>115.8</v>
      </c>
      <c r="AL856">
        <v>115.8</v>
      </c>
      <c r="AM856">
        <v>115.7</v>
      </c>
      <c r="AN856">
        <v>121.3</v>
      </c>
      <c r="AO856">
        <v>120.1</v>
      </c>
      <c r="AP856">
        <v>120.4</v>
      </c>
      <c r="AQ856">
        <v>118.9</v>
      </c>
      <c r="AR856">
        <v>120.3</v>
      </c>
      <c r="AS856">
        <v>125.1</v>
      </c>
      <c r="AT856">
        <v>115.1</v>
      </c>
      <c r="AU856">
        <v>115.4</v>
      </c>
      <c r="AV856">
        <v>115.4</v>
      </c>
      <c r="AW856">
        <v>116.3</v>
      </c>
      <c r="AX856">
        <v>110.7</v>
      </c>
      <c r="AY856">
        <v>111</v>
      </c>
      <c r="AZ856">
        <v>101.8</v>
      </c>
      <c r="BA856">
        <v>116.3</v>
      </c>
      <c r="BB856">
        <v>119.1</v>
      </c>
      <c r="BC856">
        <v>119</v>
      </c>
      <c r="BD856">
        <v>119</v>
      </c>
      <c r="BE856">
        <v>113.8</v>
      </c>
      <c r="BF856">
        <v>113.8</v>
      </c>
      <c r="BG856">
        <v>114.4</v>
      </c>
      <c r="BH856">
        <v>114.4</v>
      </c>
      <c r="BI856">
        <v>113.5</v>
      </c>
      <c r="BJ856">
        <v>113.5</v>
      </c>
      <c r="BK856">
        <v>114.4</v>
      </c>
      <c r="BL856">
        <v>114</v>
      </c>
      <c r="BM856">
        <v>113.7</v>
      </c>
      <c r="BN856">
        <v>114.8</v>
      </c>
      <c r="BO856">
        <v>110.8</v>
      </c>
      <c r="BP856">
        <v>114.7</v>
      </c>
      <c r="BQ856">
        <v>114.3</v>
      </c>
      <c r="BR856">
        <v>112.7</v>
      </c>
      <c r="BS856">
        <v>107.7</v>
      </c>
      <c r="BT856">
        <v>105.1</v>
      </c>
      <c r="BU856">
        <v>107.6</v>
      </c>
      <c r="BV856">
        <v>107.1</v>
      </c>
      <c r="BW856">
        <v>114.7</v>
      </c>
      <c r="BX856">
        <v>114.4</v>
      </c>
      <c r="BY856">
        <v>115.2</v>
      </c>
      <c r="BZ856">
        <v>113.2</v>
      </c>
      <c r="CA856">
        <v>114.6</v>
      </c>
      <c r="CB856">
        <v>115.3</v>
      </c>
      <c r="CC856">
        <v>202.8</v>
      </c>
      <c r="CD856">
        <v>203.6</v>
      </c>
      <c r="CE856">
        <v>200.2</v>
      </c>
      <c r="CF856">
        <v>114.7</v>
      </c>
      <c r="CG856">
        <v>115.6</v>
      </c>
      <c r="CH856">
        <v>113.6</v>
      </c>
      <c r="CI856">
        <v>114.8</v>
      </c>
      <c r="CJ856">
        <v>114.7</v>
      </c>
      <c r="CK856">
        <v>113.2</v>
      </c>
      <c r="CL856">
        <v>113.4</v>
      </c>
      <c r="CM856">
        <v>111.7</v>
      </c>
      <c r="CN856">
        <v>188.5</v>
      </c>
      <c r="CO856">
        <v>117.3</v>
      </c>
      <c r="CP856">
        <v>110.4</v>
      </c>
      <c r="CQ856">
        <v>183.5</v>
      </c>
      <c r="CR856">
        <v>112.4</v>
      </c>
      <c r="CS856">
        <v>106.9</v>
      </c>
      <c r="CT856">
        <v>114.9</v>
      </c>
      <c r="CU856">
        <v>215.4</v>
      </c>
      <c r="CV856">
        <v>219.4</v>
      </c>
      <c r="CW856">
        <v>216.1</v>
      </c>
      <c r="CX856">
        <v>240.8</v>
      </c>
      <c r="CY856">
        <v>114.1</v>
      </c>
      <c r="CZ856">
        <v>114.7</v>
      </c>
      <c r="DA856">
        <v>114.6</v>
      </c>
      <c r="DB856">
        <v>106.8</v>
      </c>
      <c r="DC856">
        <v>107.3</v>
      </c>
      <c r="DD856">
        <v>107.6</v>
      </c>
      <c r="DE856">
        <v>103.7</v>
      </c>
      <c r="DF856">
        <v>198</v>
      </c>
      <c r="DG856">
        <v>185.3</v>
      </c>
      <c r="DH856">
        <v>113.6</v>
      </c>
      <c r="DI856">
        <v>196.8</v>
      </c>
      <c r="DJ856">
        <v>224.2</v>
      </c>
      <c r="DK856">
        <v>199.9</v>
      </c>
      <c r="DL856">
        <v>152.6</v>
      </c>
      <c r="DM856">
        <v>113.3</v>
      </c>
      <c r="DN856">
        <v>108</v>
      </c>
      <c r="DO856">
        <v>243.6</v>
      </c>
      <c r="DP856">
        <v>122.9</v>
      </c>
      <c r="DQ856">
        <v>118.3</v>
      </c>
      <c r="DR856">
        <v>183.8</v>
      </c>
      <c r="DS856">
        <v>194.9</v>
      </c>
      <c r="DT856">
        <v>180.4</v>
      </c>
      <c r="DU856">
        <v>229.5</v>
      </c>
      <c r="DV856">
        <v>197.8</v>
      </c>
      <c r="DW856">
        <v>196</v>
      </c>
      <c r="DX856">
        <v>196.5</v>
      </c>
      <c r="DY856">
        <v>188.5</v>
      </c>
      <c r="DZ856">
        <v>198.9</v>
      </c>
      <c r="EA856">
        <v>195.7</v>
      </c>
      <c r="EB856">
        <v>168.8</v>
      </c>
      <c r="EC856">
        <v>205.9</v>
      </c>
      <c r="ED856">
        <v>260.39999999999998</v>
      </c>
      <c r="EE856">
        <v>241.4</v>
      </c>
      <c r="EF856">
        <v>256.39999999999998</v>
      </c>
      <c r="EG856">
        <v>120.4</v>
      </c>
      <c r="EH856">
        <v>164</v>
      </c>
      <c r="EI856">
        <v>121.4</v>
      </c>
      <c r="EJ856">
        <v>117.6</v>
      </c>
      <c r="EK856">
        <v>118.2</v>
      </c>
      <c r="EL856">
        <v>106.1</v>
      </c>
      <c r="EM856">
        <v>106.9</v>
      </c>
      <c r="EN856">
        <v>124.2</v>
      </c>
      <c r="EO856">
        <v>115.8</v>
      </c>
      <c r="EP856">
        <v>115.7</v>
      </c>
      <c r="EQ856">
        <v>115.8</v>
      </c>
      <c r="ER856">
        <v>125</v>
      </c>
      <c r="ES856">
        <v>103.6</v>
      </c>
      <c r="ET856">
        <v>111.6</v>
      </c>
      <c r="EU856">
        <v>116.1</v>
      </c>
      <c r="EV856">
        <v>107</v>
      </c>
      <c r="EW856">
        <v>116.4</v>
      </c>
      <c r="EX856">
        <v>115.5</v>
      </c>
      <c r="EY856">
        <v>198.5</v>
      </c>
      <c r="EZ856">
        <v>193.8</v>
      </c>
      <c r="FA856">
        <v>184.6</v>
      </c>
      <c r="FB856">
        <v>199</v>
      </c>
      <c r="FC856">
        <v>199.2</v>
      </c>
      <c r="FD856">
        <v>118.3</v>
      </c>
      <c r="FE856">
        <v>110.7</v>
      </c>
      <c r="FF856">
        <v>207.4</v>
      </c>
      <c r="FG856">
        <v>155.4</v>
      </c>
      <c r="FH856">
        <v>212.4</v>
      </c>
      <c r="FI856">
        <v>244</v>
      </c>
      <c r="FJ856">
        <v>340.3</v>
      </c>
      <c r="FK856">
        <v>211</v>
      </c>
      <c r="FL856">
        <v>127</v>
      </c>
      <c r="FM856">
        <v>328.3</v>
      </c>
      <c r="FN856">
        <v>227.8</v>
      </c>
      <c r="FO856">
        <v>116</v>
      </c>
      <c r="FP856">
        <v>119.1</v>
      </c>
      <c r="FS856">
        <v>95.7</v>
      </c>
      <c r="FT856">
        <v>102.4</v>
      </c>
      <c r="FU856">
        <v>136.30000000000001</v>
      </c>
      <c r="FV856">
        <v>120.8</v>
      </c>
      <c r="FW856">
        <v>107.1</v>
      </c>
      <c r="FX856">
        <v>130.80000000000001</v>
      </c>
      <c r="FY856">
        <v>119.1</v>
      </c>
      <c r="FZ856">
        <v>113.7</v>
      </c>
      <c r="GA856">
        <v>93.6</v>
      </c>
      <c r="GB856">
        <v>61.4</v>
      </c>
      <c r="GC856">
        <v>97.2</v>
      </c>
      <c r="GD856">
        <v>82.9</v>
      </c>
      <c r="GE856">
        <v>110.6</v>
      </c>
      <c r="GF856">
        <v>107.7</v>
      </c>
      <c r="GG856">
        <v>103.5</v>
      </c>
      <c r="GH856">
        <v>111</v>
      </c>
      <c r="GI856">
        <v>102.3</v>
      </c>
      <c r="GJ856">
        <v>104.9</v>
      </c>
      <c r="GK856">
        <v>103</v>
      </c>
      <c r="GL856">
        <v>124</v>
      </c>
      <c r="GM856">
        <v>94.4</v>
      </c>
      <c r="GN856">
        <v>159</v>
      </c>
      <c r="GO856">
        <v>136.69999999999999</v>
      </c>
      <c r="GP856">
        <v>104.4</v>
      </c>
      <c r="GQ856">
        <v>120.5</v>
      </c>
      <c r="GR856">
        <v>122.7</v>
      </c>
      <c r="GS856">
        <v>119.6</v>
      </c>
      <c r="GT856">
        <v>112.9</v>
      </c>
      <c r="GU856">
        <v>139.6</v>
      </c>
      <c r="GV856">
        <v>121.4</v>
      </c>
      <c r="GW856">
        <v>114.5</v>
      </c>
    </row>
    <row r="857" spans="1:205" x14ac:dyDescent="0.25">
      <c r="A857" s="1">
        <v>43191</v>
      </c>
      <c r="B857">
        <v>115.5</v>
      </c>
      <c r="C857">
        <v>114.3</v>
      </c>
      <c r="D857">
        <v>116.5</v>
      </c>
      <c r="E857">
        <v>206.5</v>
      </c>
      <c r="F857">
        <v>201.7</v>
      </c>
      <c r="G857">
        <v>207.4</v>
      </c>
      <c r="H857">
        <v>119.1</v>
      </c>
      <c r="I857">
        <v>114</v>
      </c>
      <c r="J857">
        <v>108.5</v>
      </c>
      <c r="K857">
        <v>171.3</v>
      </c>
      <c r="L857">
        <v>110.8</v>
      </c>
      <c r="M857">
        <v>100.6</v>
      </c>
      <c r="N857">
        <v>115.4</v>
      </c>
      <c r="O857">
        <v>202.3</v>
      </c>
      <c r="P857">
        <v>226.1</v>
      </c>
      <c r="Q857">
        <v>289.3</v>
      </c>
      <c r="R857">
        <v>160.5</v>
      </c>
      <c r="S857">
        <v>172.6</v>
      </c>
      <c r="T857">
        <v>175.7</v>
      </c>
      <c r="U857">
        <v>171.4</v>
      </c>
      <c r="V857">
        <v>112.4</v>
      </c>
      <c r="W857">
        <v>114.4</v>
      </c>
      <c r="X857">
        <v>108.2</v>
      </c>
      <c r="Y857">
        <v>113.1</v>
      </c>
      <c r="Z857">
        <v>115.7</v>
      </c>
      <c r="AA857">
        <v>115.9</v>
      </c>
      <c r="AB857">
        <v>115.4</v>
      </c>
      <c r="AC857">
        <v>114.4</v>
      </c>
      <c r="AD857">
        <v>118.5</v>
      </c>
      <c r="AE857">
        <v>119.1</v>
      </c>
      <c r="AF857">
        <v>117</v>
      </c>
      <c r="AG857">
        <v>122</v>
      </c>
      <c r="AH857">
        <v>119.3</v>
      </c>
      <c r="AI857">
        <v>120.1</v>
      </c>
      <c r="AJ857">
        <v>114.6</v>
      </c>
      <c r="AK857">
        <v>114.6</v>
      </c>
      <c r="AL857">
        <v>114.7</v>
      </c>
      <c r="AM857">
        <v>114.5</v>
      </c>
      <c r="AN857">
        <v>121.6</v>
      </c>
      <c r="AO857">
        <v>120.5</v>
      </c>
      <c r="AP857">
        <v>120.8</v>
      </c>
      <c r="AQ857">
        <v>119.3</v>
      </c>
      <c r="AR857">
        <v>120.6</v>
      </c>
      <c r="AS857">
        <v>125.5</v>
      </c>
      <c r="AT857">
        <v>115.2</v>
      </c>
      <c r="AU857">
        <v>115.6</v>
      </c>
      <c r="AV857">
        <v>115.5</v>
      </c>
      <c r="AW857">
        <v>116.6</v>
      </c>
      <c r="AX857">
        <v>110.4</v>
      </c>
      <c r="AY857">
        <v>110.7</v>
      </c>
      <c r="AZ857">
        <v>101.5</v>
      </c>
      <c r="BA857">
        <v>116.4</v>
      </c>
      <c r="BB857">
        <v>120.4</v>
      </c>
      <c r="BC857">
        <v>120.4</v>
      </c>
      <c r="BD857">
        <v>120.2</v>
      </c>
      <c r="BE857">
        <v>113.9</v>
      </c>
      <c r="BF857">
        <v>113.9</v>
      </c>
      <c r="BG857">
        <v>114.5</v>
      </c>
      <c r="BH857">
        <v>114.5</v>
      </c>
      <c r="BI857">
        <v>113.7</v>
      </c>
      <c r="BJ857">
        <v>113.7</v>
      </c>
      <c r="BK857">
        <v>114.4</v>
      </c>
      <c r="BL857">
        <v>114.1</v>
      </c>
      <c r="BM857">
        <v>113.8</v>
      </c>
      <c r="BN857">
        <v>114.6</v>
      </c>
      <c r="BO857">
        <v>111.2</v>
      </c>
      <c r="BP857">
        <v>114.8</v>
      </c>
      <c r="BQ857">
        <v>114.5</v>
      </c>
      <c r="BR857">
        <v>112.8</v>
      </c>
      <c r="BS857">
        <v>107.8</v>
      </c>
      <c r="BT857">
        <v>105.2</v>
      </c>
      <c r="BU857">
        <v>108.3</v>
      </c>
      <c r="BV857">
        <v>107.6</v>
      </c>
      <c r="BW857">
        <v>114.8</v>
      </c>
      <c r="BX857">
        <v>114.5</v>
      </c>
      <c r="BY857">
        <v>115.4</v>
      </c>
      <c r="BZ857">
        <v>113.4</v>
      </c>
      <c r="CA857">
        <v>114.8</v>
      </c>
      <c r="CB857">
        <v>115.4</v>
      </c>
      <c r="CC857">
        <v>202.8</v>
      </c>
      <c r="CD857">
        <v>203</v>
      </c>
      <c r="CE857">
        <v>201</v>
      </c>
      <c r="CF857">
        <v>114.8</v>
      </c>
      <c r="CG857">
        <v>116.4</v>
      </c>
      <c r="CH857">
        <v>113.7</v>
      </c>
      <c r="CI857">
        <v>115</v>
      </c>
      <c r="CJ857">
        <v>114.8</v>
      </c>
      <c r="CK857">
        <v>113.7</v>
      </c>
      <c r="CL857">
        <v>113.4</v>
      </c>
      <c r="CM857">
        <v>112.1</v>
      </c>
      <c r="CN857">
        <v>188.9</v>
      </c>
      <c r="CO857">
        <v>117.8</v>
      </c>
      <c r="CP857">
        <v>110.6</v>
      </c>
      <c r="CQ857">
        <v>184.3</v>
      </c>
      <c r="CR857">
        <v>112.3</v>
      </c>
      <c r="CS857">
        <v>107.5</v>
      </c>
      <c r="CT857">
        <v>114.9</v>
      </c>
      <c r="CU857">
        <v>215.4</v>
      </c>
      <c r="CV857">
        <v>218.4</v>
      </c>
      <c r="CW857">
        <v>217.4</v>
      </c>
      <c r="CX857">
        <v>242.6</v>
      </c>
      <c r="CY857">
        <v>114.1</v>
      </c>
      <c r="CZ857">
        <v>114.8</v>
      </c>
      <c r="DA857">
        <v>114.7</v>
      </c>
      <c r="DB857">
        <v>106.8</v>
      </c>
      <c r="DC857">
        <v>107.5</v>
      </c>
      <c r="DD857">
        <v>107.7</v>
      </c>
      <c r="DE857">
        <v>103.6</v>
      </c>
      <c r="DF857">
        <v>199.2</v>
      </c>
      <c r="DG857">
        <v>185.8</v>
      </c>
      <c r="DH857">
        <v>113.9</v>
      </c>
      <c r="DI857">
        <v>196.9</v>
      </c>
      <c r="DJ857">
        <v>222.9</v>
      </c>
      <c r="DK857">
        <v>202.6</v>
      </c>
      <c r="DL857">
        <v>153</v>
      </c>
      <c r="DM857">
        <v>114</v>
      </c>
      <c r="DN857">
        <v>108.3</v>
      </c>
      <c r="DO857">
        <v>244.9</v>
      </c>
      <c r="DP857">
        <v>123.6</v>
      </c>
      <c r="DQ857">
        <v>118.9</v>
      </c>
      <c r="DR857">
        <v>187</v>
      </c>
      <c r="DS857">
        <v>197</v>
      </c>
      <c r="DT857">
        <v>183.9</v>
      </c>
      <c r="DU857">
        <v>231.1</v>
      </c>
      <c r="DV857">
        <v>198.2</v>
      </c>
      <c r="DW857">
        <v>196.8</v>
      </c>
      <c r="DX857">
        <v>196.9</v>
      </c>
      <c r="DY857">
        <v>189.8</v>
      </c>
      <c r="DZ857">
        <v>199.2</v>
      </c>
      <c r="EA857">
        <v>197.2</v>
      </c>
      <c r="EB857">
        <v>164.5</v>
      </c>
      <c r="EC857">
        <v>211.7</v>
      </c>
      <c r="ED857">
        <v>269.39999999999998</v>
      </c>
      <c r="EE857">
        <v>250</v>
      </c>
      <c r="EF857">
        <v>257.2</v>
      </c>
      <c r="EG857">
        <v>121.9</v>
      </c>
      <c r="EH857">
        <v>164.6</v>
      </c>
      <c r="EI857">
        <v>122.9</v>
      </c>
      <c r="EJ857">
        <v>117.8</v>
      </c>
      <c r="EK857">
        <v>118.8</v>
      </c>
      <c r="EL857">
        <v>107.5</v>
      </c>
      <c r="EM857">
        <v>106.7</v>
      </c>
      <c r="EN857">
        <v>124.4</v>
      </c>
      <c r="EO857">
        <v>114.7</v>
      </c>
      <c r="EP857">
        <v>114.5</v>
      </c>
      <c r="EQ857">
        <v>114.7</v>
      </c>
      <c r="ER857">
        <v>125.3</v>
      </c>
      <c r="ES857">
        <v>103.9</v>
      </c>
      <c r="ET857">
        <v>111.9</v>
      </c>
      <c r="EU857">
        <v>116.3</v>
      </c>
      <c r="EV857">
        <v>107.1</v>
      </c>
      <c r="EW857">
        <v>116.6</v>
      </c>
      <c r="EX857">
        <v>115.6</v>
      </c>
      <c r="EY857">
        <v>199.7</v>
      </c>
      <c r="EZ857">
        <v>193.9</v>
      </c>
      <c r="FA857">
        <v>187.8</v>
      </c>
      <c r="FB857">
        <v>199.6</v>
      </c>
      <c r="FC857">
        <v>199.9</v>
      </c>
      <c r="FD857">
        <v>118.8</v>
      </c>
      <c r="FE857">
        <v>111.3</v>
      </c>
      <c r="FF857">
        <v>213.5</v>
      </c>
      <c r="FG857">
        <v>161.6</v>
      </c>
      <c r="FH857">
        <v>209.4</v>
      </c>
      <c r="FI857">
        <v>252.9</v>
      </c>
      <c r="FJ857">
        <v>342.3</v>
      </c>
      <c r="FK857">
        <v>209.5</v>
      </c>
      <c r="FL857">
        <v>127.6</v>
      </c>
      <c r="FM857">
        <v>328.8</v>
      </c>
      <c r="FN857">
        <v>231.3</v>
      </c>
      <c r="FO857">
        <v>116.5</v>
      </c>
      <c r="FP857">
        <v>119.6</v>
      </c>
      <c r="FS857">
        <v>97.5</v>
      </c>
      <c r="FT857">
        <v>104.5</v>
      </c>
      <c r="FU857">
        <v>129.80000000000001</v>
      </c>
      <c r="FV857">
        <v>118.2</v>
      </c>
      <c r="FW857">
        <v>109.2</v>
      </c>
      <c r="FX857">
        <v>130.5</v>
      </c>
      <c r="FY857">
        <v>118</v>
      </c>
      <c r="FZ857">
        <v>115.4</v>
      </c>
      <c r="GA857">
        <v>94.4</v>
      </c>
      <c r="GB857">
        <v>63.7</v>
      </c>
      <c r="GC857">
        <v>98</v>
      </c>
      <c r="GD857">
        <v>85.1</v>
      </c>
      <c r="GE857">
        <v>109.7</v>
      </c>
      <c r="GF857">
        <v>107.7</v>
      </c>
      <c r="GG857">
        <v>103.5</v>
      </c>
      <c r="GH857">
        <v>114.5</v>
      </c>
      <c r="GI857">
        <v>102.9</v>
      </c>
      <c r="GJ857">
        <v>104</v>
      </c>
      <c r="GK857">
        <v>100.6</v>
      </c>
      <c r="GL857">
        <v>124.6</v>
      </c>
      <c r="GM857">
        <v>93.1</v>
      </c>
      <c r="GN857">
        <v>157.30000000000001</v>
      </c>
      <c r="GO857">
        <v>139.9</v>
      </c>
      <c r="GP857">
        <v>107.6</v>
      </c>
      <c r="GQ857">
        <v>120.8</v>
      </c>
      <c r="GR857">
        <v>123.5</v>
      </c>
      <c r="GS857">
        <v>120</v>
      </c>
      <c r="GT857">
        <v>110.9</v>
      </c>
      <c r="GU857">
        <v>139.69999999999999</v>
      </c>
      <c r="GV857">
        <v>121.4</v>
      </c>
      <c r="GW857">
        <v>114.8</v>
      </c>
    </row>
    <row r="858" spans="1:205" x14ac:dyDescent="0.25">
      <c r="A858" s="1">
        <v>43221</v>
      </c>
      <c r="B858">
        <v>115.9</v>
      </c>
      <c r="C858">
        <v>114.9</v>
      </c>
      <c r="D858">
        <v>117</v>
      </c>
      <c r="E858">
        <v>207.3</v>
      </c>
      <c r="F858">
        <v>203.3</v>
      </c>
      <c r="G858">
        <v>208.2</v>
      </c>
      <c r="H858">
        <v>120.2</v>
      </c>
      <c r="I858">
        <v>114.8</v>
      </c>
      <c r="J858">
        <v>110.6</v>
      </c>
      <c r="K858">
        <v>173.9</v>
      </c>
      <c r="L858">
        <v>114.6</v>
      </c>
      <c r="M858">
        <v>105.7</v>
      </c>
      <c r="N858">
        <v>115.7</v>
      </c>
      <c r="O858">
        <v>202.6</v>
      </c>
      <c r="P858">
        <v>226.4</v>
      </c>
      <c r="Q858">
        <v>289.7</v>
      </c>
      <c r="R858">
        <v>160.80000000000001</v>
      </c>
      <c r="S858">
        <v>172.9</v>
      </c>
      <c r="T858">
        <v>176.3</v>
      </c>
      <c r="U858">
        <v>171.6</v>
      </c>
      <c r="V858">
        <v>112.7</v>
      </c>
      <c r="W858">
        <v>114.8</v>
      </c>
      <c r="X858">
        <v>108.3</v>
      </c>
      <c r="Y858">
        <v>113.5</v>
      </c>
      <c r="Z858">
        <v>116</v>
      </c>
      <c r="AA858">
        <v>116.6</v>
      </c>
      <c r="AB858">
        <v>116.1</v>
      </c>
      <c r="AC858">
        <v>115</v>
      </c>
      <c r="AD858">
        <v>119.8</v>
      </c>
      <c r="AE858">
        <v>119.7</v>
      </c>
      <c r="AF858">
        <v>116.9</v>
      </c>
      <c r="AG858">
        <v>123.5</v>
      </c>
      <c r="AH858">
        <v>119.9</v>
      </c>
      <c r="AI858">
        <v>120.5</v>
      </c>
      <c r="AJ858">
        <v>113.7</v>
      </c>
      <c r="AK858">
        <v>113.7</v>
      </c>
      <c r="AL858">
        <v>113.8</v>
      </c>
      <c r="AM858">
        <v>113.6</v>
      </c>
      <c r="AN858">
        <v>122.6</v>
      </c>
      <c r="AO858">
        <v>121.5</v>
      </c>
      <c r="AP858">
        <v>121.7</v>
      </c>
      <c r="AQ858">
        <v>120.3</v>
      </c>
      <c r="AR858">
        <v>121.4</v>
      </c>
      <c r="AS858">
        <v>126.3</v>
      </c>
      <c r="AT858">
        <v>115.4</v>
      </c>
      <c r="AU858">
        <v>115.8</v>
      </c>
      <c r="AV858">
        <v>115.7</v>
      </c>
      <c r="AW858">
        <v>116.9</v>
      </c>
      <c r="AX858">
        <v>110.5</v>
      </c>
      <c r="AY858">
        <v>110.8</v>
      </c>
      <c r="AZ858">
        <v>101.6</v>
      </c>
      <c r="BA858">
        <v>116.5</v>
      </c>
      <c r="BB858">
        <v>120.5</v>
      </c>
      <c r="BC858">
        <v>120.5</v>
      </c>
      <c r="BD858">
        <v>120.3</v>
      </c>
      <c r="BE858">
        <v>114.3</v>
      </c>
      <c r="BF858">
        <v>114.4</v>
      </c>
      <c r="BG858">
        <v>114.9</v>
      </c>
      <c r="BH858">
        <v>114.8</v>
      </c>
      <c r="BI858">
        <v>114.2</v>
      </c>
      <c r="BJ858">
        <v>114.2</v>
      </c>
      <c r="BK858">
        <v>114.7</v>
      </c>
      <c r="BL858">
        <v>114.5</v>
      </c>
      <c r="BM858">
        <v>114.2</v>
      </c>
      <c r="BN858">
        <v>114.9</v>
      </c>
      <c r="BO858">
        <v>111.9</v>
      </c>
      <c r="BP858">
        <v>115</v>
      </c>
      <c r="BQ858">
        <v>115.2</v>
      </c>
      <c r="BR858">
        <v>113.5</v>
      </c>
      <c r="BS858">
        <v>108</v>
      </c>
      <c r="BT858">
        <v>105.3</v>
      </c>
      <c r="BU858">
        <v>109</v>
      </c>
      <c r="BV858">
        <v>108</v>
      </c>
      <c r="BW858">
        <v>115.2</v>
      </c>
      <c r="BX858">
        <v>114.8</v>
      </c>
      <c r="BY858">
        <v>115.7</v>
      </c>
      <c r="BZ858">
        <v>113.8</v>
      </c>
      <c r="CA858">
        <v>115.2</v>
      </c>
      <c r="CB858">
        <v>115.7</v>
      </c>
      <c r="CC858">
        <v>203.8</v>
      </c>
      <c r="CD858">
        <v>203.5</v>
      </c>
      <c r="CE858">
        <v>202.1</v>
      </c>
      <c r="CF858">
        <v>115.2</v>
      </c>
      <c r="CG858">
        <v>117.2</v>
      </c>
      <c r="CH858">
        <v>114.4</v>
      </c>
      <c r="CI858">
        <v>115.2</v>
      </c>
      <c r="CJ858">
        <v>115</v>
      </c>
      <c r="CK858">
        <v>114.2</v>
      </c>
      <c r="CL858">
        <v>114.1</v>
      </c>
      <c r="CM858">
        <v>112.6</v>
      </c>
      <c r="CN858">
        <v>189.9</v>
      </c>
      <c r="CO858">
        <v>118.2</v>
      </c>
      <c r="CP858">
        <v>111.2</v>
      </c>
      <c r="CQ858">
        <v>186.3</v>
      </c>
      <c r="CR858">
        <v>112.5</v>
      </c>
      <c r="CS858">
        <v>107.7</v>
      </c>
      <c r="CT858">
        <v>115.3</v>
      </c>
      <c r="CU858">
        <v>216.7</v>
      </c>
      <c r="CV858">
        <v>218.9</v>
      </c>
      <c r="CW858">
        <v>218.9</v>
      </c>
      <c r="CX858">
        <v>244.7</v>
      </c>
      <c r="CY858">
        <v>114.4</v>
      </c>
      <c r="CZ858">
        <v>115.1</v>
      </c>
      <c r="DA858">
        <v>115</v>
      </c>
      <c r="DB858">
        <v>107.1</v>
      </c>
      <c r="DC858">
        <v>107.6</v>
      </c>
      <c r="DD858">
        <v>107.8</v>
      </c>
      <c r="DE858">
        <v>104.2</v>
      </c>
      <c r="DF858">
        <v>200.9</v>
      </c>
      <c r="DG858">
        <v>187</v>
      </c>
      <c r="DH858">
        <v>115</v>
      </c>
      <c r="DI858">
        <v>196.6</v>
      </c>
      <c r="DJ858">
        <v>224</v>
      </c>
      <c r="DK858">
        <v>206.6</v>
      </c>
      <c r="DL858">
        <v>153.30000000000001</v>
      </c>
      <c r="DM858">
        <v>113.8</v>
      </c>
      <c r="DN858">
        <v>108.5</v>
      </c>
      <c r="DO858">
        <v>247.6</v>
      </c>
      <c r="DP858">
        <v>125.1</v>
      </c>
      <c r="DQ858">
        <v>120.1</v>
      </c>
      <c r="DR858">
        <v>190.1</v>
      </c>
      <c r="DS858">
        <v>198</v>
      </c>
      <c r="DT858">
        <v>187.7</v>
      </c>
      <c r="DU858">
        <v>233.4</v>
      </c>
      <c r="DV858">
        <v>199.2</v>
      </c>
      <c r="DW858">
        <v>197.9</v>
      </c>
      <c r="DX858">
        <v>197.8</v>
      </c>
      <c r="DY858">
        <v>192</v>
      </c>
      <c r="DZ858">
        <v>200</v>
      </c>
      <c r="EA858">
        <v>202.7</v>
      </c>
      <c r="EB858">
        <v>166.8</v>
      </c>
      <c r="EC858">
        <v>219.2</v>
      </c>
      <c r="ED858">
        <v>279.10000000000002</v>
      </c>
      <c r="EE858">
        <v>259.3</v>
      </c>
      <c r="EF858">
        <v>257.5</v>
      </c>
      <c r="EG858">
        <v>126</v>
      </c>
      <c r="EH858">
        <v>168.6</v>
      </c>
      <c r="EI858">
        <v>127.2</v>
      </c>
      <c r="EJ858">
        <v>118.2</v>
      </c>
      <c r="EK858">
        <v>119.4</v>
      </c>
      <c r="EL858">
        <v>107.9</v>
      </c>
      <c r="EM858">
        <v>107.4</v>
      </c>
      <c r="EN858">
        <v>124.8</v>
      </c>
      <c r="EO858">
        <v>113.8</v>
      </c>
      <c r="EP858">
        <v>113.6</v>
      </c>
      <c r="EQ858">
        <v>113.8</v>
      </c>
      <c r="ER858">
        <v>125.8</v>
      </c>
      <c r="ES858">
        <v>104.7</v>
      </c>
      <c r="ET858">
        <v>112.3</v>
      </c>
      <c r="EU858">
        <v>116.6</v>
      </c>
      <c r="EV858">
        <v>107.4</v>
      </c>
      <c r="EW858">
        <v>116.9</v>
      </c>
      <c r="EX858">
        <v>115.9</v>
      </c>
      <c r="EY858">
        <v>201.6</v>
      </c>
      <c r="EZ858">
        <v>194.5</v>
      </c>
      <c r="FA858">
        <v>191</v>
      </c>
      <c r="FB858">
        <v>200.9</v>
      </c>
      <c r="FC858">
        <v>201.3</v>
      </c>
      <c r="FD858">
        <v>119.4</v>
      </c>
      <c r="FE858">
        <v>112.1</v>
      </c>
      <c r="FF858">
        <v>221.3</v>
      </c>
      <c r="FG858">
        <v>170.1</v>
      </c>
      <c r="FH858">
        <v>211.5</v>
      </c>
      <c r="FI858">
        <v>262.5</v>
      </c>
      <c r="FJ858">
        <v>343.4</v>
      </c>
      <c r="FK858">
        <v>210.1</v>
      </c>
      <c r="FL858">
        <v>127.6</v>
      </c>
      <c r="FM858">
        <v>320.2</v>
      </c>
      <c r="FN858">
        <v>224.3</v>
      </c>
      <c r="FO858">
        <v>116.7</v>
      </c>
      <c r="FP858">
        <v>119.1</v>
      </c>
      <c r="FS858">
        <v>92.8</v>
      </c>
      <c r="FT858">
        <v>105.8</v>
      </c>
      <c r="FU858">
        <v>130</v>
      </c>
      <c r="FV858">
        <v>120.3</v>
      </c>
      <c r="FW858">
        <v>107</v>
      </c>
      <c r="FX858">
        <v>133.69999999999999</v>
      </c>
      <c r="FY858">
        <v>118.1</v>
      </c>
      <c r="FZ858">
        <v>111.9</v>
      </c>
      <c r="GA858">
        <v>93.9</v>
      </c>
      <c r="GB858">
        <v>60.6</v>
      </c>
      <c r="GC858">
        <v>96.1</v>
      </c>
      <c r="GD858">
        <v>82.3</v>
      </c>
      <c r="GE858">
        <v>108.9</v>
      </c>
      <c r="GF858">
        <v>107.7</v>
      </c>
      <c r="GG858">
        <v>103.5</v>
      </c>
      <c r="GH858">
        <v>113.7</v>
      </c>
      <c r="GI858">
        <v>103.4</v>
      </c>
      <c r="GJ858">
        <v>104.3</v>
      </c>
      <c r="GK858">
        <v>99.8</v>
      </c>
      <c r="GL858">
        <v>126.6</v>
      </c>
      <c r="GM858">
        <v>93.7</v>
      </c>
      <c r="GN858">
        <v>153</v>
      </c>
      <c r="GO858">
        <v>141.30000000000001</v>
      </c>
      <c r="GP858">
        <v>103.2</v>
      </c>
      <c r="GQ858">
        <v>120.7</v>
      </c>
      <c r="GR858">
        <v>123.9</v>
      </c>
      <c r="GS858">
        <v>121</v>
      </c>
      <c r="GT858">
        <v>113</v>
      </c>
      <c r="GU858">
        <v>139.9</v>
      </c>
      <c r="GV858">
        <v>121.4</v>
      </c>
      <c r="GW858">
        <v>112</v>
      </c>
    </row>
    <row r="859" spans="1:205" x14ac:dyDescent="0.25">
      <c r="A859" s="1">
        <v>43252</v>
      </c>
      <c r="B859">
        <v>116.3</v>
      </c>
      <c r="C859">
        <v>115.1</v>
      </c>
      <c r="D859">
        <v>115.6</v>
      </c>
      <c r="E859">
        <v>205</v>
      </c>
      <c r="F859">
        <v>190.9</v>
      </c>
      <c r="G859">
        <v>207</v>
      </c>
      <c r="H859">
        <v>119.4</v>
      </c>
      <c r="I859">
        <v>112.5</v>
      </c>
      <c r="J859">
        <v>111.8</v>
      </c>
      <c r="K859">
        <v>175.8</v>
      </c>
      <c r="L859">
        <v>115.7</v>
      </c>
      <c r="M859">
        <v>107.3</v>
      </c>
      <c r="N859">
        <v>116</v>
      </c>
      <c r="O859">
        <v>203</v>
      </c>
      <c r="P859">
        <v>226.7</v>
      </c>
      <c r="Q859">
        <v>289.89999999999998</v>
      </c>
      <c r="R859">
        <v>161.1</v>
      </c>
      <c r="S859">
        <v>173.3</v>
      </c>
      <c r="T859">
        <v>176.7</v>
      </c>
      <c r="U859">
        <v>172.1</v>
      </c>
      <c r="V859">
        <v>112.9</v>
      </c>
      <c r="W859">
        <v>115.1</v>
      </c>
      <c r="X859">
        <v>108.5</v>
      </c>
      <c r="Y859">
        <v>113.9</v>
      </c>
      <c r="Z859">
        <v>116.5</v>
      </c>
      <c r="AA859">
        <v>117.4</v>
      </c>
      <c r="AB859">
        <v>117</v>
      </c>
      <c r="AC859">
        <v>116</v>
      </c>
      <c r="AD859">
        <v>120.2</v>
      </c>
      <c r="AE859">
        <v>119.9</v>
      </c>
      <c r="AF859">
        <v>117</v>
      </c>
      <c r="AG859">
        <v>123.9</v>
      </c>
      <c r="AH859">
        <v>120.5</v>
      </c>
      <c r="AI859">
        <v>121.6</v>
      </c>
      <c r="AJ859">
        <v>113.8</v>
      </c>
      <c r="AK859">
        <v>113.8</v>
      </c>
      <c r="AL859">
        <v>113.8</v>
      </c>
      <c r="AM859">
        <v>113.7</v>
      </c>
      <c r="AN859">
        <v>124.1</v>
      </c>
      <c r="AO859">
        <v>123.1</v>
      </c>
      <c r="AP859">
        <v>123.3</v>
      </c>
      <c r="AQ859">
        <v>122</v>
      </c>
      <c r="AR859">
        <v>122.8</v>
      </c>
      <c r="AS859">
        <v>127.6</v>
      </c>
      <c r="AT859">
        <v>115.7</v>
      </c>
      <c r="AU859">
        <v>116</v>
      </c>
      <c r="AV859">
        <v>116</v>
      </c>
      <c r="AW859">
        <v>116.9</v>
      </c>
      <c r="AX859">
        <v>110.7</v>
      </c>
      <c r="AY859">
        <v>111.1</v>
      </c>
      <c r="AZ859">
        <v>101.3</v>
      </c>
      <c r="BA859">
        <v>116.9</v>
      </c>
      <c r="BB859">
        <v>120.7</v>
      </c>
      <c r="BC859">
        <v>120.8</v>
      </c>
      <c r="BD859">
        <v>120.4</v>
      </c>
      <c r="BE859">
        <v>114.7</v>
      </c>
      <c r="BF859">
        <v>114.7</v>
      </c>
      <c r="BG859">
        <v>115.3</v>
      </c>
      <c r="BH859">
        <v>115.3</v>
      </c>
      <c r="BI859">
        <v>114.7</v>
      </c>
      <c r="BJ859">
        <v>114.6</v>
      </c>
      <c r="BK859">
        <v>115.1</v>
      </c>
      <c r="BL859">
        <v>114.8</v>
      </c>
      <c r="BM859">
        <v>114.4</v>
      </c>
      <c r="BN859">
        <v>114.9</v>
      </c>
      <c r="BO859">
        <v>112.4</v>
      </c>
      <c r="BP859">
        <v>115.3</v>
      </c>
      <c r="BQ859">
        <v>116.1</v>
      </c>
      <c r="BR859">
        <v>113.9</v>
      </c>
      <c r="BS859">
        <v>108.3</v>
      </c>
      <c r="BT859">
        <v>105.6</v>
      </c>
      <c r="BU859">
        <v>109.3</v>
      </c>
      <c r="BV859">
        <v>108.3</v>
      </c>
      <c r="BW859">
        <v>115.6</v>
      </c>
      <c r="BX859">
        <v>115.2</v>
      </c>
      <c r="BY859">
        <v>116.1</v>
      </c>
      <c r="BZ859">
        <v>114.3</v>
      </c>
      <c r="CA859">
        <v>115.7</v>
      </c>
      <c r="CB859">
        <v>116</v>
      </c>
      <c r="CC859">
        <v>204</v>
      </c>
      <c r="CD859">
        <v>203.2</v>
      </c>
      <c r="CE859">
        <v>203</v>
      </c>
      <c r="CF859">
        <v>115.6</v>
      </c>
      <c r="CG859">
        <v>117.5</v>
      </c>
      <c r="CH859">
        <v>115.3</v>
      </c>
      <c r="CI859">
        <v>115.5</v>
      </c>
      <c r="CJ859">
        <v>115.2</v>
      </c>
      <c r="CK859">
        <v>114.5</v>
      </c>
      <c r="CL859">
        <v>114.6</v>
      </c>
      <c r="CM859">
        <v>112.9</v>
      </c>
      <c r="CN859">
        <v>190.2</v>
      </c>
      <c r="CO859">
        <v>118.8</v>
      </c>
      <c r="CP859">
        <v>111.5</v>
      </c>
      <c r="CQ859">
        <v>186.8</v>
      </c>
      <c r="CR859">
        <v>112.7</v>
      </c>
      <c r="CS859">
        <v>107.9</v>
      </c>
      <c r="CT859">
        <v>115.7</v>
      </c>
      <c r="CU859">
        <v>216.8</v>
      </c>
      <c r="CV859">
        <v>218.2</v>
      </c>
      <c r="CW859">
        <v>220</v>
      </c>
      <c r="CX859">
        <v>246.2</v>
      </c>
      <c r="CY859">
        <v>114.9</v>
      </c>
      <c r="CZ859">
        <v>115.4</v>
      </c>
      <c r="DA859">
        <v>115.2</v>
      </c>
      <c r="DB859">
        <v>107.5</v>
      </c>
      <c r="DC859">
        <v>107.9</v>
      </c>
      <c r="DD859">
        <v>108.1</v>
      </c>
      <c r="DE859">
        <v>104.7</v>
      </c>
      <c r="DF859">
        <v>201.7</v>
      </c>
      <c r="DG859">
        <v>187.8</v>
      </c>
      <c r="DH859">
        <v>115.7</v>
      </c>
      <c r="DI859">
        <v>195</v>
      </c>
      <c r="DJ859">
        <v>224.7</v>
      </c>
      <c r="DK859">
        <v>209.9</v>
      </c>
      <c r="DL859">
        <v>153.5</v>
      </c>
      <c r="DM859">
        <v>114.2</v>
      </c>
      <c r="DN859">
        <v>108.6</v>
      </c>
      <c r="DO859">
        <v>248.7</v>
      </c>
      <c r="DP859">
        <v>126.3</v>
      </c>
      <c r="DQ859">
        <v>120.2</v>
      </c>
      <c r="DR859">
        <v>191.8</v>
      </c>
      <c r="DS859">
        <v>200.5</v>
      </c>
      <c r="DT859">
        <v>189.2</v>
      </c>
      <c r="DU859">
        <v>235</v>
      </c>
      <c r="DV859">
        <v>199.1</v>
      </c>
      <c r="DW859">
        <v>198.6</v>
      </c>
      <c r="DX859">
        <v>197.6</v>
      </c>
      <c r="DY859">
        <v>188.2</v>
      </c>
      <c r="DZ859">
        <v>200.1</v>
      </c>
      <c r="EA859">
        <v>201.2</v>
      </c>
      <c r="EB859">
        <v>166.3</v>
      </c>
      <c r="EC859">
        <v>217</v>
      </c>
      <c r="ED859">
        <v>273.3</v>
      </c>
      <c r="EE859">
        <v>253.7</v>
      </c>
      <c r="EF859">
        <v>258.7</v>
      </c>
      <c r="EG859">
        <v>128.30000000000001</v>
      </c>
      <c r="EH859">
        <v>169.4</v>
      </c>
      <c r="EI859">
        <v>129.5</v>
      </c>
      <c r="EJ859">
        <v>118.5</v>
      </c>
      <c r="EK859">
        <v>120.3</v>
      </c>
      <c r="EL859">
        <v>108.6</v>
      </c>
      <c r="EM859">
        <v>108.3</v>
      </c>
      <c r="EN859">
        <v>125.3</v>
      </c>
      <c r="EO859">
        <v>113.8</v>
      </c>
      <c r="EP859">
        <v>113.7</v>
      </c>
      <c r="EQ859">
        <v>113.9</v>
      </c>
      <c r="ER859">
        <v>126.4</v>
      </c>
      <c r="ES859">
        <v>105.7</v>
      </c>
      <c r="ET859">
        <v>112.8</v>
      </c>
      <c r="EU859">
        <v>116.7</v>
      </c>
      <c r="EV859">
        <v>107.5</v>
      </c>
      <c r="EW859">
        <v>117</v>
      </c>
      <c r="EX859">
        <v>116</v>
      </c>
      <c r="EY859">
        <v>202.7</v>
      </c>
      <c r="EZ859">
        <v>192.3</v>
      </c>
      <c r="FA859">
        <v>192.7</v>
      </c>
      <c r="FB859">
        <v>201.5</v>
      </c>
      <c r="FC859">
        <v>202.3</v>
      </c>
      <c r="FD859">
        <v>120.2</v>
      </c>
      <c r="FE859">
        <v>112.7</v>
      </c>
      <c r="FF859">
        <v>219.1</v>
      </c>
      <c r="FG859">
        <v>166.9</v>
      </c>
      <c r="FH859">
        <v>211.8</v>
      </c>
      <c r="FI859">
        <v>256.3</v>
      </c>
      <c r="FJ859">
        <v>346.6</v>
      </c>
      <c r="FK859">
        <v>211.3</v>
      </c>
      <c r="FL859">
        <v>127.9</v>
      </c>
      <c r="FM859">
        <v>328.4</v>
      </c>
      <c r="FN859">
        <v>235.3</v>
      </c>
      <c r="FO859">
        <v>117.2</v>
      </c>
      <c r="FP859">
        <v>120.3</v>
      </c>
      <c r="FS859">
        <v>94.6</v>
      </c>
      <c r="FT859">
        <v>106.7</v>
      </c>
      <c r="FU859">
        <v>129.69999999999999</v>
      </c>
      <c r="FV859">
        <v>122.1</v>
      </c>
      <c r="FW859">
        <v>107.6</v>
      </c>
      <c r="FX859">
        <v>132.4</v>
      </c>
      <c r="FY859">
        <v>119.7</v>
      </c>
      <c r="FZ859">
        <v>110.9</v>
      </c>
      <c r="GA859">
        <v>93.9</v>
      </c>
      <c r="GB859">
        <v>64.400000000000006</v>
      </c>
      <c r="GC859">
        <v>96</v>
      </c>
      <c r="GD859">
        <v>81.3</v>
      </c>
      <c r="GE859">
        <v>110.1</v>
      </c>
      <c r="GF859">
        <v>107.7</v>
      </c>
      <c r="GG859">
        <v>103.5</v>
      </c>
      <c r="GH859">
        <v>111.6</v>
      </c>
      <c r="GI859">
        <v>105.1</v>
      </c>
      <c r="GJ859">
        <v>102.4</v>
      </c>
      <c r="GK859">
        <v>98.9</v>
      </c>
      <c r="GL859">
        <v>128.69999999999999</v>
      </c>
      <c r="GM859">
        <v>94.2</v>
      </c>
      <c r="GN859">
        <v>174.8</v>
      </c>
      <c r="GO859">
        <v>139.30000000000001</v>
      </c>
      <c r="GP859">
        <v>107.3</v>
      </c>
      <c r="GQ859">
        <v>122.6</v>
      </c>
      <c r="GR859">
        <v>124.6</v>
      </c>
      <c r="GS859">
        <v>122.9</v>
      </c>
      <c r="GT859">
        <v>111.5</v>
      </c>
      <c r="GU859">
        <v>140</v>
      </c>
      <c r="GV859">
        <v>121.4</v>
      </c>
      <c r="GW859">
        <v>115.1</v>
      </c>
    </row>
    <row r="860" spans="1:205" x14ac:dyDescent="0.25">
      <c r="A860" s="1">
        <v>43282</v>
      </c>
      <c r="B860">
        <v>116.4</v>
      </c>
      <c r="C860">
        <v>115.2</v>
      </c>
      <c r="D860">
        <v>115.8</v>
      </c>
      <c r="E860">
        <v>206.4</v>
      </c>
      <c r="F860">
        <v>200.3</v>
      </c>
      <c r="G860">
        <v>207.5</v>
      </c>
      <c r="H860">
        <v>119.5</v>
      </c>
      <c r="I860">
        <v>109.6</v>
      </c>
      <c r="J860">
        <v>111.2</v>
      </c>
      <c r="K860">
        <v>174.8</v>
      </c>
      <c r="L860">
        <v>115</v>
      </c>
      <c r="M860">
        <v>107.2</v>
      </c>
      <c r="N860">
        <v>116.3</v>
      </c>
      <c r="O860">
        <v>203.6</v>
      </c>
      <c r="P860">
        <v>227.5</v>
      </c>
      <c r="Q860">
        <v>291.3</v>
      </c>
      <c r="R860">
        <v>161.4</v>
      </c>
      <c r="S860">
        <v>173.7</v>
      </c>
      <c r="T860">
        <v>177.4</v>
      </c>
      <c r="U860">
        <v>172.4</v>
      </c>
      <c r="V860">
        <v>113.1</v>
      </c>
      <c r="W860">
        <v>115.3</v>
      </c>
      <c r="X860">
        <v>108.6</v>
      </c>
      <c r="Y860">
        <v>114.1</v>
      </c>
      <c r="Z860">
        <v>116.7</v>
      </c>
      <c r="AA860">
        <v>117.1</v>
      </c>
      <c r="AB860">
        <v>116.5</v>
      </c>
      <c r="AC860">
        <v>115.3</v>
      </c>
      <c r="AD860">
        <v>120.9</v>
      </c>
      <c r="AE860">
        <v>120.4</v>
      </c>
      <c r="AF860">
        <v>117.3</v>
      </c>
      <c r="AG860">
        <v>124.9</v>
      </c>
      <c r="AH860">
        <v>120.9</v>
      </c>
      <c r="AI860">
        <v>122.2</v>
      </c>
      <c r="AJ860">
        <v>114.4</v>
      </c>
      <c r="AK860">
        <v>114.4</v>
      </c>
      <c r="AL860">
        <v>114.5</v>
      </c>
      <c r="AM860">
        <v>114.3</v>
      </c>
      <c r="AN860">
        <v>124.7</v>
      </c>
      <c r="AO860">
        <v>123.7</v>
      </c>
      <c r="AP860">
        <v>123.9</v>
      </c>
      <c r="AQ860">
        <v>122.6</v>
      </c>
      <c r="AR860">
        <v>123.3</v>
      </c>
      <c r="AS860">
        <v>128.1</v>
      </c>
      <c r="AT860">
        <v>116</v>
      </c>
      <c r="AU860">
        <v>116.4</v>
      </c>
      <c r="AV860">
        <v>116.3</v>
      </c>
      <c r="AW860">
        <v>117.3</v>
      </c>
      <c r="AX860">
        <v>111</v>
      </c>
      <c r="AY860">
        <v>111.3</v>
      </c>
      <c r="AZ860">
        <v>102.1</v>
      </c>
      <c r="BA860">
        <v>117.4</v>
      </c>
      <c r="BB860">
        <v>121.2</v>
      </c>
      <c r="BC860">
        <v>121.4</v>
      </c>
      <c r="BD860">
        <v>120.8</v>
      </c>
      <c r="BE860">
        <v>114.8</v>
      </c>
      <c r="BF860">
        <v>114.9</v>
      </c>
      <c r="BG860">
        <v>115.5</v>
      </c>
      <c r="BH860">
        <v>115.5</v>
      </c>
      <c r="BI860">
        <v>114.8</v>
      </c>
      <c r="BJ860">
        <v>114.8</v>
      </c>
      <c r="BK860">
        <v>115.3</v>
      </c>
      <c r="BL860">
        <v>115</v>
      </c>
      <c r="BM860">
        <v>114.7</v>
      </c>
      <c r="BN860">
        <v>115.2</v>
      </c>
      <c r="BO860">
        <v>112.5</v>
      </c>
      <c r="BP860">
        <v>115.7</v>
      </c>
      <c r="BQ860">
        <v>115.9</v>
      </c>
      <c r="BR860">
        <v>113.9</v>
      </c>
      <c r="BS860">
        <v>108.7</v>
      </c>
      <c r="BT860">
        <v>105.8</v>
      </c>
      <c r="BU860">
        <v>109.8</v>
      </c>
      <c r="BV860">
        <v>108.6</v>
      </c>
      <c r="BW860">
        <v>115.7</v>
      </c>
      <c r="BX860">
        <v>115.4</v>
      </c>
      <c r="BY860">
        <v>116.3</v>
      </c>
      <c r="BZ860">
        <v>114.4</v>
      </c>
      <c r="CA860">
        <v>115.8</v>
      </c>
      <c r="CB860">
        <v>116.2</v>
      </c>
      <c r="CC860">
        <v>204.4</v>
      </c>
      <c r="CD860">
        <v>204</v>
      </c>
      <c r="CE860">
        <v>203.1</v>
      </c>
      <c r="CF860">
        <v>115.8</v>
      </c>
      <c r="CG860">
        <v>118</v>
      </c>
      <c r="CH860">
        <v>115</v>
      </c>
      <c r="CI860">
        <v>115.9</v>
      </c>
      <c r="CJ860">
        <v>115.6</v>
      </c>
      <c r="CK860">
        <v>114.9</v>
      </c>
      <c r="CL860">
        <v>114.5</v>
      </c>
      <c r="CM860">
        <v>113</v>
      </c>
      <c r="CN860">
        <v>190.1</v>
      </c>
      <c r="CO860">
        <v>119.3</v>
      </c>
      <c r="CP860">
        <v>111.7</v>
      </c>
      <c r="CQ860">
        <v>186.8</v>
      </c>
      <c r="CR860">
        <v>113.1</v>
      </c>
      <c r="CS860">
        <v>108.2</v>
      </c>
      <c r="CT860">
        <v>115.8</v>
      </c>
      <c r="CU860">
        <v>217.2</v>
      </c>
      <c r="CV860">
        <v>219.2</v>
      </c>
      <c r="CW860">
        <v>220</v>
      </c>
      <c r="CX860">
        <v>246</v>
      </c>
      <c r="CY860">
        <v>115</v>
      </c>
      <c r="CZ860">
        <v>115.7</v>
      </c>
      <c r="DA860">
        <v>115.5</v>
      </c>
      <c r="DB860">
        <v>107.6</v>
      </c>
      <c r="DC860">
        <v>108.3</v>
      </c>
      <c r="DD860">
        <v>108.4</v>
      </c>
      <c r="DE860">
        <v>104.5</v>
      </c>
      <c r="DF860">
        <v>202.1</v>
      </c>
      <c r="DG860">
        <v>188.4</v>
      </c>
      <c r="DH860">
        <v>116</v>
      </c>
      <c r="DI860">
        <v>194.2</v>
      </c>
      <c r="DJ860">
        <v>226.2</v>
      </c>
      <c r="DK860">
        <v>209.9</v>
      </c>
      <c r="DL860">
        <v>154</v>
      </c>
      <c r="DM860">
        <v>114.7</v>
      </c>
      <c r="DN860">
        <v>108.9</v>
      </c>
      <c r="DO860">
        <v>249.3</v>
      </c>
      <c r="DP860">
        <v>126.3</v>
      </c>
      <c r="DQ860">
        <v>120.7</v>
      </c>
      <c r="DR860">
        <v>191.6</v>
      </c>
      <c r="DS860">
        <v>201.6</v>
      </c>
      <c r="DT860">
        <v>188.6</v>
      </c>
      <c r="DU860">
        <v>235.8</v>
      </c>
      <c r="DV860">
        <v>199.4</v>
      </c>
      <c r="DW860">
        <v>199.3</v>
      </c>
      <c r="DX860">
        <v>197.9</v>
      </c>
      <c r="DY860">
        <v>185.7</v>
      </c>
      <c r="DZ860">
        <v>200.6</v>
      </c>
      <c r="EA860">
        <v>203.1</v>
      </c>
      <c r="EB860">
        <v>162.30000000000001</v>
      </c>
      <c r="EC860">
        <v>223.3</v>
      </c>
      <c r="ED860">
        <v>282.60000000000002</v>
      </c>
      <c r="EE860">
        <v>262.7</v>
      </c>
      <c r="EF860">
        <v>259.60000000000002</v>
      </c>
      <c r="EG860">
        <v>130.4</v>
      </c>
      <c r="EH860">
        <v>171.1</v>
      </c>
      <c r="EI860">
        <v>131.69999999999999</v>
      </c>
      <c r="EJ860">
        <v>118.9</v>
      </c>
      <c r="EK860">
        <v>120.8</v>
      </c>
      <c r="EL860">
        <v>109.1</v>
      </c>
      <c r="EM860">
        <v>108.7</v>
      </c>
      <c r="EN860">
        <v>125.6</v>
      </c>
      <c r="EO860">
        <v>114.5</v>
      </c>
      <c r="EP860">
        <v>114.3</v>
      </c>
      <c r="EQ860">
        <v>114.5</v>
      </c>
      <c r="ER860">
        <v>126.7</v>
      </c>
      <c r="ES860">
        <v>106.1</v>
      </c>
      <c r="ET860">
        <v>113</v>
      </c>
      <c r="EU860">
        <v>117.2</v>
      </c>
      <c r="EV860">
        <v>107.7</v>
      </c>
      <c r="EW860">
        <v>117.5</v>
      </c>
      <c r="EX860">
        <v>116.1</v>
      </c>
      <c r="EY860">
        <v>203.2</v>
      </c>
      <c r="EZ860">
        <v>191.5</v>
      </c>
      <c r="FA860">
        <v>192.5</v>
      </c>
      <c r="FB860">
        <v>202</v>
      </c>
      <c r="FC860">
        <v>202.9</v>
      </c>
      <c r="FD860">
        <v>120.6</v>
      </c>
      <c r="FE860">
        <v>112.9</v>
      </c>
      <c r="FF860">
        <v>226.2</v>
      </c>
      <c r="FG860">
        <v>175.3</v>
      </c>
      <c r="FH860">
        <v>207.5</v>
      </c>
      <c r="FI860">
        <v>265.7</v>
      </c>
      <c r="FJ860">
        <v>342</v>
      </c>
      <c r="FK860">
        <v>211.5</v>
      </c>
      <c r="FL860">
        <v>128.30000000000001</v>
      </c>
      <c r="FM860">
        <v>325.5</v>
      </c>
      <c r="FN860">
        <v>237.6</v>
      </c>
      <c r="FO860">
        <v>116.8</v>
      </c>
      <c r="FP860">
        <v>119.3</v>
      </c>
      <c r="FS860">
        <v>93</v>
      </c>
      <c r="FT860">
        <v>106.8</v>
      </c>
      <c r="FU860">
        <v>130.80000000000001</v>
      </c>
      <c r="FV860">
        <v>119.4</v>
      </c>
      <c r="FW860">
        <v>108.9</v>
      </c>
      <c r="FX860">
        <v>131.19999999999999</v>
      </c>
      <c r="FY860">
        <v>118.7</v>
      </c>
      <c r="FZ860">
        <v>110.4</v>
      </c>
      <c r="GA860">
        <v>93.1</v>
      </c>
      <c r="GB860">
        <v>67.7</v>
      </c>
      <c r="GC860">
        <v>93.6</v>
      </c>
      <c r="GD860">
        <v>79.5</v>
      </c>
      <c r="GE860">
        <v>107.1</v>
      </c>
      <c r="GF860">
        <v>107.7</v>
      </c>
      <c r="GG860">
        <v>106.5</v>
      </c>
      <c r="GH860">
        <v>117</v>
      </c>
      <c r="GI860">
        <v>104.7</v>
      </c>
      <c r="GJ860">
        <v>102</v>
      </c>
      <c r="GK860">
        <v>98.6</v>
      </c>
      <c r="GL860">
        <v>128</v>
      </c>
      <c r="GM860">
        <v>90.3</v>
      </c>
      <c r="GN860">
        <v>155.5</v>
      </c>
      <c r="GO860">
        <v>142.30000000000001</v>
      </c>
      <c r="GP860">
        <v>108.2</v>
      </c>
      <c r="GQ860">
        <v>122.9</v>
      </c>
      <c r="GR860">
        <v>124.9</v>
      </c>
      <c r="GS860">
        <v>123.6</v>
      </c>
      <c r="GT860">
        <v>111.6</v>
      </c>
      <c r="GU860">
        <v>140</v>
      </c>
      <c r="GV860">
        <v>121.4</v>
      </c>
      <c r="GW860">
        <v>114.6</v>
      </c>
    </row>
    <row r="861" spans="1:205" x14ac:dyDescent="0.25">
      <c r="A861" s="1">
        <v>43313</v>
      </c>
      <c r="B861">
        <v>116.5</v>
      </c>
      <c r="C861">
        <v>115.4</v>
      </c>
      <c r="D861">
        <v>115.3</v>
      </c>
      <c r="E861">
        <v>204.9</v>
      </c>
      <c r="F861">
        <v>192.2</v>
      </c>
      <c r="G861">
        <v>206.7</v>
      </c>
      <c r="H861">
        <v>118.6</v>
      </c>
      <c r="I861">
        <v>111.1</v>
      </c>
      <c r="J861">
        <v>111.9</v>
      </c>
      <c r="K861">
        <v>175.9</v>
      </c>
      <c r="L861">
        <v>116.1</v>
      </c>
      <c r="M861">
        <v>108</v>
      </c>
      <c r="N861">
        <v>116.4</v>
      </c>
      <c r="O861">
        <v>204.1</v>
      </c>
      <c r="P861">
        <v>227.8</v>
      </c>
      <c r="Q861">
        <v>291.60000000000002</v>
      </c>
      <c r="R861">
        <v>161.5</v>
      </c>
      <c r="S861">
        <v>174.4</v>
      </c>
      <c r="T861">
        <v>177.6</v>
      </c>
      <c r="U861">
        <v>173.2</v>
      </c>
      <c r="V861">
        <v>113.4</v>
      </c>
      <c r="W861">
        <v>115.6</v>
      </c>
      <c r="X861">
        <v>108.9</v>
      </c>
      <c r="Y861">
        <v>114.1</v>
      </c>
      <c r="Z861">
        <v>116.7</v>
      </c>
      <c r="AA861">
        <v>116.7</v>
      </c>
      <c r="AB861">
        <v>116.2</v>
      </c>
      <c r="AC861">
        <v>115.4</v>
      </c>
      <c r="AD861">
        <v>119.1</v>
      </c>
      <c r="AE861">
        <v>119.5</v>
      </c>
      <c r="AF861">
        <v>117.4</v>
      </c>
      <c r="AG861">
        <v>122.3</v>
      </c>
      <c r="AH861">
        <v>119.8</v>
      </c>
      <c r="AI861">
        <v>122.4</v>
      </c>
      <c r="AJ861">
        <v>114.5</v>
      </c>
      <c r="AK861">
        <v>114.5</v>
      </c>
      <c r="AL861">
        <v>114.5</v>
      </c>
      <c r="AM861">
        <v>114.4</v>
      </c>
      <c r="AN861">
        <v>124.9</v>
      </c>
      <c r="AO861">
        <v>123.9</v>
      </c>
      <c r="AP861">
        <v>124.2</v>
      </c>
      <c r="AQ861">
        <v>122.9</v>
      </c>
      <c r="AR861">
        <v>123.4</v>
      </c>
      <c r="AS861">
        <v>128.4</v>
      </c>
      <c r="AT861">
        <v>116.2</v>
      </c>
      <c r="AU861">
        <v>116.6</v>
      </c>
      <c r="AV861">
        <v>116.5</v>
      </c>
      <c r="AW861">
        <v>117.3</v>
      </c>
      <c r="AX861">
        <v>111.1</v>
      </c>
      <c r="AY861">
        <v>111.5</v>
      </c>
      <c r="AZ861">
        <v>101.3</v>
      </c>
      <c r="BA861">
        <v>117.2</v>
      </c>
      <c r="BB861">
        <v>121.4</v>
      </c>
      <c r="BC861">
        <v>121.5</v>
      </c>
      <c r="BD861">
        <v>120.9</v>
      </c>
      <c r="BE861">
        <v>114.9</v>
      </c>
      <c r="BF861">
        <v>114.9</v>
      </c>
      <c r="BG861">
        <v>115.5</v>
      </c>
      <c r="BH861">
        <v>115.5</v>
      </c>
      <c r="BI861">
        <v>114.9</v>
      </c>
      <c r="BJ861">
        <v>114.9</v>
      </c>
      <c r="BK861">
        <v>115.3</v>
      </c>
      <c r="BL861">
        <v>115.2</v>
      </c>
      <c r="BM861">
        <v>114.8</v>
      </c>
      <c r="BN861">
        <v>115.2</v>
      </c>
      <c r="BO861">
        <v>112.8</v>
      </c>
      <c r="BP861">
        <v>115.9</v>
      </c>
      <c r="BQ861">
        <v>115.6</v>
      </c>
      <c r="BR861">
        <v>113.9</v>
      </c>
      <c r="BS861">
        <v>108.8</v>
      </c>
      <c r="BT861">
        <v>106.2</v>
      </c>
      <c r="BU861">
        <v>109</v>
      </c>
      <c r="BV861">
        <v>108.4</v>
      </c>
      <c r="BW861">
        <v>115.8</v>
      </c>
      <c r="BX861">
        <v>115.5</v>
      </c>
      <c r="BY861">
        <v>116.4</v>
      </c>
      <c r="BZ861">
        <v>114.5</v>
      </c>
      <c r="CA861">
        <v>115.9</v>
      </c>
      <c r="CB861">
        <v>116.3</v>
      </c>
      <c r="CC861">
        <v>204.6</v>
      </c>
      <c r="CD861">
        <v>204</v>
      </c>
      <c r="CE861">
        <v>203.8</v>
      </c>
      <c r="CF861">
        <v>115.8</v>
      </c>
      <c r="CG861">
        <v>117.2</v>
      </c>
      <c r="CH861">
        <v>114.8</v>
      </c>
      <c r="CI861">
        <v>116</v>
      </c>
      <c r="CJ861">
        <v>115.8</v>
      </c>
      <c r="CK861">
        <v>114.7</v>
      </c>
      <c r="CL861">
        <v>114.5</v>
      </c>
      <c r="CM861">
        <v>112.9</v>
      </c>
      <c r="CN861">
        <v>190.3</v>
      </c>
      <c r="CO861">
        <v>118.8</v>
      </c>
      <c r="CP861">
        <v>111.8</v>
      </c>
      <c r="CQ861">
        <v>187.4</v>
      </c>
      <c r="CR861">
        <v>113</v>
      </c>
      <c r="CS861">
        <v>108</v>
      </c>
      <c r="CT861">
        <v>116</v>
      </c>
      <c r="CU861">
        <v>217.3</v>
      </c>
      <c r="CV861">
        <v>218.7</v>
      </c>
      <c r="CW861">
        <v>220.7</v>
      </c>
      <c r="CX861">
        <v>246.9</v>
      </c>
      <c r="CY861">
        <v>115.1</v>
      </c>
      <c r="CZ861">
        <v>115.8</v>
      </c>
      <c r="DA861">
        <v>115.7</v>
      </c>
      <c r="DB861">
        <v>107.7</v>
      </c>
      <c r="DC861">
        <v>108.4</v>
      </c>
      <c r="DD861">
        <v>108.6</v>
      </c>
      <c r="DE861">
        <v>104.6</v>
      </c>
      <c r="DF861">
        <v>202.7</v>
      </c>
      <c r="DG861">
        <v>189.2</v>
      </c>
      <c r="DH861">
        <v>116.8</v>
      </c>
      <c r="DI861">
        <v>192.9</v>
      </c>
      <c r="DJ861">
        <v>229.4</v>
      </c>
      <c r="DK861">
        <v>210.4</v>
      </c>
      <c r="DL861">
        <v>154.19999999999999</v>
      </c>
      <c r="DM861">
        <v>115.4</v>
      </c>
      <c r="DN861">
        <v>109</v>
      </c>
      <c r="DO861">
        <v>249.2</v>
      </c>
      <c r="DP861">
        <v>125.5</v>
      </c>
      <c r="DQ861">
        <v>121.2</v>
      </c>
      <c r="DR861">
        <v>192.7</v>
      </c>
      <c r="DS861">
        <v>202.7</v>
      </c>
      <c r="DT861">
        <v>189.7</v>
      </c>
      <c r="DU861">
        <v>235.8</v>
      </c>
      <c r="DV861">
        <v>199.4</v>
      </c>
      <c r="DW861">
        <v>199.6</v>
      </c>
      <c r="DX861">
        <v>197.9</v>
      </c>
      <c r="DY861">
        <v>185.4</v>
      </c>
      <c r="DZ861">
        <v>200.7</v>
      </c>
      <c r="EA861">
        <v>196.1</v>
      </c>
      <c r="EB861">
        <v>157.1</v>
      </c>
      <c r="EC861">
        <v>215.3</v>
      </c>
      <c r="ED861">
        <v>269.60000000000002</v>
      </c>
      <c r="EE861">
        <v>250</v>
      </c>
      <c r="EF861">
        <v>259.39999999999998</v>
      </c>
      <c r="EG861">
        <v>129.1</v>
      </c>
      <c r="EH861">
        <v>170</v>
      </c>
      <c r="EI861">
        <v>130.30000000000001</v>
      </c>
      <c r="EJ861">
        <v>119</v>
      </c>
      <c r="EK861">
        <v>120.3</v>
      </c>
      <c r="EL861">
        <v>108.1</v>
      </c>
      <c r="EM861">
        <v>108.8</v>
      </c>
      <c r="EN861">
        <v>125.8</v>
      </c>
      <c r="EO861">
        <v>114.5</v>
      </c>
      <c r="EP861">
        <v>114.4</v>
      </c>
      <c r="EQ861">
        <v>114.6</v>
      </c>
      <c r="ER861">
        <v>126.8</v>
      </c>
      <c r="ES861">
        <v>106.3</v>
      </c>
      <c r="ET861">
        <v>113.1</v>
      </c>
      <c r="EU861">
        <v>117.3</v>
      </c>
      <c r="EV861">
        <v>108.1</v>
      </c>
      <c r="EW861">
        <v>117.6</v>
      </c>
      <c r="EX861">
        <v>116.5</v>
      </c>
      <c r="EY861">
        <v>204</v>
      </c>
      <c r="EZ861">
        <v>190.6</v>
      </c>
      <c r="FA861">
        <v>193.6</v>
      </c>
      <c r="FB861">
        <v>202.5</v>
      </c>
      <c r="FC861">
        <v>203.6</v>
      </c>
      <c r="FD861">
        <v>120.4</v>
      </c>
      <c r="FE861">
        <v>113.1</v>
      </c>
      <c r="FF861">
        <v>217.3</v>
      </c>
      <c r="FG861">
        <v>167.6</v>
      </c>
      <c r="FH861">
        <v>202</v>
      </c>
      <c r="FI861">
        <v>252.9</v>
      </c>
      <c r="FJ861">
        <v>335.7</v>
      </c>
      <c r="FK861">
        <v>211.9</v>
      </c>
      <c r="FL861">
        <v>127.8</v>
      </c>
      <c r="FM861">
        <v>318.7</v>
      </c>
      <c r="FN861">
        <v>227.2</v>
      </c>
      <c r="FO861">
        <v>116.4</v>
      </c>
      <c r="FP861">
        <v>118.8</v>
      </c>
      <c r="FS861">
        <v>99.7</v>
      </c>
      <c r="FT861">
        <v>107.7</v>
      </c>
      <c r="FU861">
        <v>131.80000000000001</v>
      </c>
      <c r="FV861">
        <v>116</v>
      </c>
      <c r="FW861">
        <v>109.9</v>
      </c>
      <c r="FX861">
        <v>133.1</v>
      </c>
      <c r="FY861">
        <v>117.3</v>
      </c>
      <c r="FZ861">
        <v>107.4</v>
      </c>
      <c r="GA861">
        <v>93.1</v>
      </c>
      <c r="GB861">
        <v>67.599999999999994</v>
      </c>
      <c r="GC861">
        <v>93.8</v>
      </c>
      <c r="GD861">
        <v>80.8</v>
      </c>
      <c r="GE861">
        <v>105.8</v>
      </c>
      <c r="GF861">
        <v>107.7</v>
      </c>
      <c r="GG861">
        <v>106</v>
      </c>
      <c r="GH861">
        <v>116.7</v>
      </c>
      <c r="GI861">
        <v>107.2</v>
      </c>
      <c r="GJ861">
        <v>104.2</v>
      </c>
      <c r="GK861">
        <v>98.8</v>
      </c>
      <c r="GL861">
        <v>126.2</v>
      </c>
      <c r="GM861">
        <v>90.1</v>
      </c>
      <c r="GN861">
        <v>165.7</v>
      </c>
      <c r="GO861">
        <v>139.5</v>
      </c>
      <c r="GP861">
        <v>111.9</v>
      </c>
      <c r="GQ861">
        <v>122.3</v>
      </c>
      <c r="GR861">
        <v>125.3</v>
      </c>
      <c r="GS861">
        <v>123.8</v>
      </c>
      <c r="GT861">
        <v>111.2</v>
      </c>
      <c r="GU861">
        <v>140</v>
      </c>
      <c r="GV861">
        <v>121.4</v>
      </c>
      <c r="GW861">
        <v>111.9</v>
      </c>
    </row>
    <row r="862" spans="1:205" x14ac:dyDescent="0.25">
      <c r="A862" s="1">
        <v>43344</v>
      </c>
      <c r="B862">
        <v>116.7</v>
      </c>
      <c r="C862">
        <v>115.7</v>
      </c>
      <c r="D862">
        <v>115.3</v>
      </c>
      <c r="E862">
        <v>205.1</v>
      </c>
      <c r="F862">
        <v>190.2</v>
      </c>
      <c r="G862">
        <v>207.2</v>
      </c>
      <c r="H862">
        <v>119.1</v>
      </c>
      <c r="I862">
        <v>110.1</v>
      </c>
      <c r="J862">
        <v>112.9</v>
      </c>
      <c r="K862">
        <v>177.7</v>
      </c>
      <c r="L862">
        <v>116.7</v>
      </c>
      <c r="M862">
        <v>108.2</v>
      </c>
      <c r="N862">
        <v>116.6</v>
      </c>
      <c r="O862">
        <v>204.4</v>
      </c>
      <c r="P862">
        <v>228.1</v>
      </c>
      <c r="Q862">
        <v>291.89999999999998</v>
      </c>
      <c r="R862">
        <v>161.80000000000001</v>
      </c>
      <c r="S862">
        <v>174.7</v>
      </c>
      <c r="T862">
        <v>178.1</v>
      </c>
      <c r="U862">
        <v>173.4</v>
      </c>
      <c r="V862">
        <v>113.5</v>
      </c>
      <c r="W862">
        <v>115.8</v>
      </c>
      <c r="X862">
        <v>109</v>
      </c>
      <c r="Y862">
        <v>114.2</v>
      </c>
      <c r="Z862">
        <v>116.8</v>
      </c>
      <c r="AA862">
        <v>116.3</v>
      </c>
      <c r="AB862">
        <v>115.8</v>
      </c>
      <c r="AC862">
        <v>114.8</v>
      </c>
      <c r="AD862">
        <v>119.3</v>
      </c>
      <c r="AE862">
        <v>119.2</v>
      </c>
      <c r="AF862">
        <v>117.1</v>
      </c>
      <c r="AG862">
        <v>122.2</v>
      </c>
      <c r="AH862">
        <v>119.5</v>
      </c>
      <c r="AI862">
        <v>123.9</v>
      </c>
      <c r="AJ862">
        <v>117.4</v>
      </c>
      <c r="AK862">
        <v>117.4</v>
      </c>
      <c r="AL862">
        <v>117.4</v>
      </c>
      <c r="AM862">
        <v>117.3</v>
      </c>
      <c r="AN862">
        <v>125.7</v>
      </c>
      <c r="AO862">
        <v>124.7</v>
      </c>
      <c r="AP862">
        <v>125</v>
      </c>
      <c r="AQ862">
        <v>123.8</v>
      </c>
      <c r="AR862">
        <v>124.2</v>
      </c>
      <c r="AS862">
        <v>129.19999999999999</v>
      </c>
      <c r="AT862">
        <v>116.4</v>
      </c>
      <c r="AU862">
        <v>116.8</v>
      </c>
      <c r="AV862">
        <v>116.7</v>
      </c>
      <c r="AW862">
        <v>117.8</v>
      </c>
      <c r="AX862">
        <v>111.4</v>
      </c>
      <c r="AY862">
        <v>111.7</v>
      </c>
      <c r="AZ862">
        <v>102.4</v>
      </c>
      <c r="BA862">
        <v>118</v>
      </c>
      <c r="BB862">
        <v>121.4</v>
      </c>
      <c r="BC862">
        <v>121.6</v>
      </c>
      <c r="BD862">
        <v>121</v>
      </c>
      <c r="BE862">
        <v>115.1</v>
      </c>
      <c r="BF862">
        <v>115.1</v>
      </c>
      <c r="BG862">
        <v>115.7</v>
      </c>
      <c r="BH862">
        <v>115.6</v>
      </c>
      <c r="BI862">
        <v>115.1</v>
      </c>
      <c r="BJ862">
        <v>115</v>
      </c>
      <c r="BK862">
        <v>115.4</v>
      </c>
      <c r="BL862">
        <v>115.5</v>
      </c>
      <c r="BM862">
        <v>115.1</v>
      </c>
      <c r="BN862">
        <v>115.3</v>
      </c>
      <c r="BO862">
        <v>113.1</v>
      </c>
      <c r="BP862">
        <v>116.2</v>
      </c>
      <c r="BQ862">
        <v>115.4</v>
      </c>
      <c r="BR862">
        <v>113.9</v>
      </c>
      <c r="BS862">
        <v>109.1</v>
      </c>
      <c r="BT862">
        <v>106.4</v>
      </c>
      <c r="BU862">
        <v>109.4</v>
      </c>
      <c r="BV862">
        <v>108.7</v>
      </c>
      <c r="BW862">
        <v>116</v>
      </c>
      <c r="BX862">
        <v>115.6</v>
      </c>
      <c r="BY862">
        <v>116.5</v>
      </c>
      <c r="BZ862">
        <v>114.7</v>
      </c>
      <c r="CA862">
        <v>116.1</v>
      </c>
      <c r="CB862">
        <v>116.3</v>
      </c>
      <c r="CC862">
        <v>205.3</v>
      </c>
      <c r="CD862">
        <v>204.2</v>
      </c>
      <c r="CE862">
        <v>204.6</v>
      </c>
      <c r="CF862">
        <v>115.9</v>
      </c>
      <c r="CG862">
        <v>117.6</v>
      </c>
      <c r="CH862">
        <v>114.5</v>
      </c>
      <c r="CI862">
        <v>116.3</v>
      </c>
      <c r="CJ862">
        <v>116</v>
      </c>
      <c r="CK862">
        <v>115</v>
      </c>
      <c r="CL862">
        <v>114.6</v>
      </c>
      <c r="CM862">
        <v>113</v>
      </c>
      <c r="CN862">
        <v>190.3</v>
      </c>
      <c r="CO862">
        <v>119.2</v>
      </c>
      <c r="CP862">
        <v>112.1</v>
      </c>
      <c r="CQ862">
        <v>187.9</v>
      </c>
      <c r="CR862">
        <v>113.4</v>
      </c>
      <c r="CS862">
        <v>108.1</v>
      </c>
      <c r="CT862">
        <v>116.1</v>
      </c>
      <c r="CU862">
        <v>218.1</v>
      </c>
      <c r="CV862">
        <v>219</v>
      </c>
      <c r="CW862">
        <v>221.8</v>
      </c>
      <c r="CX862">
        <v>248.4</v>
      </c>
      <c r="CY862">
        <v>115.2</v>
      </c>
      <c r="CZ862">
        <v>116.2</v>
      </c>
      <c r="DA862">
        <v>116</v>
      </c>
      <c r="DB862">
        <v>107.8</v>
      </c>
      <c r="DC862">
        <v>108.7</v>
      </c>
      <c r="DD862">
        <v>108.8</v>
      </c>
      <c r="DE862">
        <v>104.6</v>
      </c>
      <c r="DF862">
        <v>203.4</v>
      </c>
      <c r="DG862">
        <v>190.3</v>
      </c>
      <c r="DH862">
        <v>117.7</v>
      </c>
      <c r="DI862">
        <v>192.9</v>
      </c>
      <c r="DJ862">
        <v>232.2</v>
      </c>
      <c r="DK862">
        <v>211.1</v>
      </c>
      <c r="DL862">
        <v>154.5</v>
      </c>
      <c r="DM862">
        <v>115.2</v>
      </c>
      <c r="DN862">
        <v>109.3</v>
      </c>
      <c r="DO862">
        <v>250</v>
      </c>
      <c r="DP862">
        <v>125.9</v>
      </c>
      <c r="DQ862">
        <v>121.6</v>
      </c>
      <c r="DR862">
        <v>193.4</v>
      </c>
      <c r="DS862">
        <v>200.9</v>
      </c>
      <c r="DT862">
        <v>191.1</v>
      </c>
      <c r="DU862">
        <v>235.7</v>
      </c>
      <c r="DV862">
        <v>199.3</v>
      </c>
      <c r="DW862">
        <v>200.2</v>
      </c>
      <c r="DX862">
        <v>197.7</v>
      </c>
      <c r="DY862">
        <v>179</v>
      </c>
      <c r="DZ862">
        <v>201.1</v>
      </c>
      <c r="EA862">
        <v>198.1</v>
      </c>
      <c r="EB862">
        <v>158.4</v>
      </c>
      <c r="EC862">
        <v>217.7</v>
      </c>
      <c r="ED862">
        <v>273.2</v>
      </c>
      <c r="EE862">
        <v>253.5</v>
      </c>
      <c r="EF862">
        <v>260.3</v>
      </c>
      <c r="EG862">
        <v>129.9</v>
      </c>
      <c r="EH862">
        <v>170.9</v>
      </c>
      <c r="EI862">
        <v>131.19999999999999</v>
      </c>
      <c r="EJ862">
        <v>119.3</v>
      </c>
      <c r="EK862">
        <v>120</v>
      </c>
      <c r="EL862">
        <v>107.5</v>
      </c>
      <c r="EM862">
        <v>108.7</v>
      </c>
      <c r="EN862">
        <v>126.6</v>
      </c>
      <c r="EO862">
        <v>117.4</v>
      </c>
      <c r="EP862">
        <v>117.3</v>
      </c>
      <c r="EQ862">
        <v>117.4</v>
      </c>
      <c r="ER862">
        <v>127.4</v>
      </c>
      <c r="ES862">
        <v>107.1</v>
      </c>
      <c r="ET862">
        <v>113.5</v>
      </c>
      <c r="EU862">
        <v>117.7</v>
      </c>
      <c r="EV862">
        <v>108.1</v>
      </c>
      <c r="EW862">
        <v>118.1</v>
      </c>
      <c r="EX862">
        <v>116.5</v>
      </c>
      <c r="EY862">
        <v>204.8</v>
      </c>
      <c r="EZ862">
        <v>189.4</v>
      </c>
      <c r="FA862">
        <v>194.3</v>
      </c>
      <c r="FB862">
        <v>203.2</v>
      </c>
      <c r="FC862">
        <v>204.5</v>
      </c>
      <c r="FD862">
        <v>120.3</v>
      </c>
      <c r="FE862">
        <v>113.4</v>
      </c>
      <c r="FF862">
        <v>220</v>
      </c>
      <c r="FG862">
        <v>171</v>
      </c>
      <c r="FH862">
        <v>202.6</v>
      </c>
      <c r="FI862">
        <v>256.5</v>
      </c>
      <c r="FJ862">
        <v>333.8</v>
      </c>
      <c r="FK862">
        <v>214.4</v>
      </c>
      <c r="FL862">
        <v>128.1</v>
      </c>
      <c r="FM862">
        <v>318.89999999999998</v>
      </c>
      <c r="FN862">
        <v>223.2</v>
      </c>
      <c r="FO862">
        <v>116.3</v>
      </c>
      <c r="FP862">
        <v>117.8</v>
      </c>
      <c r="FS862">
        <v>97.4</v>
      </c>
      <c r="FT862">
        <v>106.7</v>
      </c>
      <c r="FU862">
        <v>129.1</v>
      </c>
      <c r="FV862">
        <v>118.6</v>
      </c>
      <c r="FW862">
        <v>112.2</v>
      </c>
      <c r="FX862">
        <v>131.80000000000001</v>
      </c>
      <c r="FY862">
        <v>114.7</v>
      </c>
      <c r="FZ862">
        <v>112.4</v>
      </c>
      <c r="GA862">
        <v>94.1</v>
      </c>
      <c r="GB862">
        <v>64.5</v>
      </c>
      <c r="GC862">
        <v>95.2</v>
      </c>
      <c r="GD862">
        <v>81.7</v>
      </c>
      <c r="GE862">
        <v>107.6</v>
      </c>
      <c r="GF862">
        <v>107.7</v>
      </c>
      <c r="GG862">
        <v>106</v>
      </c>
      <c r="GH862">
        <v>114.7</v>
      </c>
      <c r="GI862">
        <v>111.3</v>
      </c>
      <c r="GJ862">
        <v>103.9</v>
      </c>
      <c r="GK862">
        <v>99.3</v>
      </c>
      <c r="GL862">
        <v>125.7</v>
      </c>
      <c r="GM862">
        <v>85</v>
      </c>
      <c r="GN862">
        <v>157.80000000000001</v>
      </c>
      <c r="GO862">
        <v>139.1</v>
      </c>
      <c r="GP862">
        <v>113.2</v>
      </c>
      <c r="GQ862">
        <v>122.7</v>
      </c>
      <c r="GR862">
        <v>126.7</v>
      </c>
      <c r="GS862">
        <v>124.7</v>
      </c>
      <c r="GT862">
        <v>111.7</v>
      </c>
      <c r="GU862">
        <v>140.30000000000001</v>
      </c>
      <c r="GV862">
        <v>121.4</v>
      </c>
      <c r="GW862">
        <v>111.5</v>
      </c>
    </row>
    <row r="863" spans="1:205" x14ac:dyDescent="0.25">
      <c r="A863" s="1">
        <v>43374</v>
      </c>
      <c r="B863">
        <v>117.5</v>
      </c>
      <c r="C863">
        <v>116.5</v>
      </c>
      <c r="D863">
        <v>116.2</v>
      </c>
      <c r="E863">
        <v>206.7</v>
      </c>
      <c r="F863">
        <v>196.3</v>
      </c>
      <c r="G863">
        <v>208.3</v>
      </c>
      <c r="H863">
        <v>120.2</v>
      </c>
      <c r="I863">
        <v>111</v>
      </c>
      <c r="J863">
        <v>115.1</v>
      </c>
      <c r="K863">
        <v>180.8</v>
      </c>
      <c r="L863">
        <v>119.7</v>
      </c>
      <c r="M863">
        <v>112.1</v>
      </c>
      <c r="N863">
        <v>117</v>
      </c>
      <c r="O863">
        <v>205.1</v>
      </c>
      <c r="P863">
        <v>229.1</v>
      </c>
      <c r="Q863">
        <v>293.8</v>
      </c>
      <c r="R863">
        <v>162.19999999999999</v>
      </c>
      <c r="S863">
        <v>175.1</v>
      </c>
      <c r="T863">
        <v>178.5</v>
      </c>
      <c r="U863">
        <v>173.8</v>
      </c>
      <c r="V863">
        <v>113.8</v>
      </c>
      <c r="W863">
        <v>116.2</v>
      </c>
      <c r="X863">
        <v>109.2</v>
      </c>
      <c r="Y863">
        <v>114.6</v>
      </c>
      <c r="Z863">
        <v>117.6</v>
      </c>
      <c r="AA863">
        <v>118.2</v>
      </c>
      <c r="AB863">
        <v>117.6</v>
      </c>
      <c r="AC863">
        <v>116.3</v>
      </c>
      <c r="AD863">
        <v>122.3</v>
      </c>
      <c r="AE863">
        <v>121.4</v>
      </c>
      <c r="AF863">
        <v>118.5</v>
      </c>
      <c r="AG863">
        <v>125.6</v>
      </c>
      <c r="AH863">
        <v>122</v>
      </c>
      <c r="AI863">
        <v>124.4</v>
      </c>
      <c r="AJ863">
        <v>117.2</v>
      </c>
      <c r="AK863">
        <v>117.2</v>
      </c>
      <c r="AL863">
        <v>117.2</v>
      </c>
      <c r="AM863">
        <v>117.1</v>
      </c>
      <c r="AN863">
        <v>126.6</v>
      </c>
      <c r="AO863">
        <v>125.7</v>
      </c>
      <c r="AP863">
        <v>125.9</v>
      </c>
      <c r="AQ863">
        <v>124.7</v>
      </c>
      <c r="AR863">
        <v>124.9</v>
      </c>
      <c r="AS863">
        <v>130.1</v>
      </c>
      <c r="AT863">
        <v>116.7</v>
      </c>
      <c r="AU863">
        <v>117.1</v>
      </c>
      <c r="AV863">
        <v>117</v>
      </c>
      <c r="AW863">
        <v>117.9</v>
      </c>
      <c r="AX863">
        <v>111.5</v>
      </c>
      <c r="AY863">
        <v>111.8</v>
      </c>
      <c r="AZ863">
        <v>102</v>
      </c>
      <c r="BA863">
        <v>118.2</v>
      </c>
      <c r="BB863">
        <v>123.8</v>
      </c>
      <c r="BC863">
        <v>123.9</v>
      </c>
      <c r="BD863">
        <v>123.4</v>
      </c>
      <c r="BE863">
        <v>115.9</v>
      </c>
      <c r="BF863">
        <v>115.9</v>
      </c>
      <c r="BG863">
        <v>116.4</v>
      </c>
      <c r="BH863">
        <v>116.4</v>
      </c>
      <c r="BI863">
        <v>115.9</v>
      </c>
      <c r="BJ863">
        <v>115.9</v>
      </c>
      <c r="BK863">
        <v>116.1</v>
      </c>
      <c r="BL863">
        <v>116.1</v>
      </c>
      <c r="BM863">
        <v>115.7</v>
      </c>
      <c r="BN863">
        <v>115.8</v>
      </c>
      <c r="BO863">
        <v>113.9</v>
      </c>
      <c r="BP863">
        <v>116.5</v>
      </c>
      <c r="BQ863">
        <v>117.1</v>
      </c>
      <c r="BR863">
        <v>115.1</v>
      </c>
      <c r="BS863">
        <v>109.4</v>
      </c>
      <c r="BT863">
        <v>106.6</v>
      </c>
      <c r="BU863">
        <v>110.7</v>
      </c>
      <c r="BV863">
        <v>109.7</v>
      </c>
      <c r="BW863">
        <v>116.8</v>
      </c>
      <c r="BX863">
        <v>116.3</v>
      </c>
      <c r="BY863">
        <v>117.2</v>
      </c>
      <c r="BZ863">
        <v>115.5</v>
      </c>
      <c r="CA863">
        <v>116.9</v>
      </c>
      <c r="CB863">
        <v>117.1</v>
      </c>
      <c r="CC863">
        <v>206.9</v>
      </c>
      <c r="CD863">
        <v>205.2</v>
      </c>
      <c r="CE863">
        <v>206.1</v>
      </c>
      <c r="CF863">
        <v>116.7</v>
      </c>
      <c r="CG863">
        <v>119</v>
      </c>
      <c r="CH863">
        <v>116.2</v>
      </c>
      <c r="CI863">
        <v>116.7</v>
      </c>
      <c r="CJ863">
        <v>116.3</v>
      </c>
      <c r="CK863">
        <v>116</v>
      </c>
      <c r="CL863">
        <v>115.8</v>
      </c>
      <c r="CM863">
        <v>113.8</v>
      </c>
      <c r="CN863">
        <v>191.3</v>
      </c>
      <c r="CO863">
        <v>120.5</v>
      </c>
      <c r="CP863">
        <v>112.9</v>
      </c>
      <c r="CQ863">
        <v>189.6</v>
      </c>
      <c r="CR863">
        <v>113.8</v>
      </c>
      <c r="CS863">
        <v>109.3</v>
      </c>
      <c r="CT863">
        <v>116.9</v>
      </c>
      <c r="CU863">
        <v>220.2</v>
      </c>
      <c r="CV863">
        <v>220.3</v>
      </c>
      <c r="CW863">
        <v>224</v>
      </c>
      <c r="CX863">
        <v>251.5</v>
      </c>
      <c r="CY863">
        <v>115.8</v>
      </c>
      <c r="CZ863">
        <v>116.7</v>
      </c>
      <c r="DA863">
        <v>116.5</v>
      </c>
      <c r="DB863">
        <v>108.4</v>
      </c>
      <c r="DC863">
        <v>109</v>
      </c>
      <c r="DD863">
        <v>109.1</v>
      </c>
      <c r="DE863">
        <v>105.7</v>
      </c>
      <c r="DF863">
        <v>204.7</v>
      </c>
      <c r="DG863">
        <v>190.7</v>
      </c>
      <c r="DH863">
        <v>117.9</v>
      </c>
      <c r="DI863">
        <v>194.2</v>
      </c>
      <c r="DJ863">
        <v>233.4</v>
      </c>
      <c r="DK863">
        <v>210.6</v>
      </c>
      <c r="DL863">
        <v>154.80000000000001</v>
      </c>
      <c r="DM863">
        <v>115.5</v>
      </c>
      <c r="DN863">
        <v>109.5</v>
      </c>
      <c r="DO863">
        <v>250.3</v>
      </c>
      <c r="DP863">
        <v>125.4</v>
      </c>
      <c r="DQ863">
        <v>122.2</v>
      </c>
      <c r="DR863">
        <v>197.8</v>
      </c>
      <c r="DS863">
        <v>205.6</v>
      </c>
      <c r="DT863">
        <v>195.5</v>
      </c>
      <c r="DU863">
        <v>235.9</v>
      </c>
      <c r="DV863">
        <v>199.7</v>
      </c>
      <c r="DW863">
        <v>200.8</v>
      </c>
      <c r="DX863">
        <v>198.1</v>
      </c>
      <c r="DY863">
        <v>179.1</v>
      </c>
      <c r="DZ863">
        <v>201.5</v>
      </c>
      <c r="EA863">
        <v>204.4</v>
      </c>
      <c r="EB863">
        <v>163.5</v>
      </c>
      <c r="EC863">
        <v>224.5</v>
      </c>
      <c r="ED863">
        <v>282.3</v>
      </c>
      <c r="EE863">
        <v>262.3</v>
      </c>
      <c r="EF863">
        <v>262.7</v>
      </c>
      <c r="EG863">
        <v>133.19999999999999</v>
      </c>
      <c r="EH863">
        <v>173.6</v>
      </c>
      <c r="EI863">
        <v>134.5</v>
      </c>
      <c r="EJ863">
        <v>120</v>
      </c>
      <c r="EK863">
        <v>122.2</v>
      </c>
      <c r="EL863">
        <v>110.1</v>
      </c>
      <c r="EM863">
        <v>110.2</v>
      </c>
      <c r="EN863">
        <v>127.1</v>
      </c>
      <c r="EO863">
        <v>117.2</v>
      </c>
      <c r="EP863">
        <v>117.1</v>
      </c>
      <c r="EQ863">
        <v>117.2</v>
      </c>
      <c r="ER863">
        <v>128</v>
      </c>
      <c r="ES863">
        <v>107.6</v>
      </c>
      <c r="ET863">
        <v>114</v>
      </c>
      <c r="EU863">
        <v>118</v>
      </c>
      <c r="EV863">
        <v>108.4</v>
      </c>
      <c r="EW863">
        <v>118.4</v>
      </c>
      <c r="EX863">
        <v>117</v>
      </c>
      <c r="EY863">
        <v>206.1</v>
      </c>
      <c r="EZ863">
        <v>190.1</v>
      </c>
      <c r="FA863">
        <v>198.7</v>
      </c>
      <c r="FB863">
        <v>203.6</v>
      </c>
      <c r="FC863">
        <v>204.9</v>
      </c>
      <c r="FD863">
        <v>122</v>
      </c>
      <c r="FE863">
        <v>114.3</v>
      </c>
      <c r="FF863">
        <v>227.4</v>
      </c>
      <c r="FG863">
        <v>177.2</v>
      </c>
      <c r="FH863">
        <v>208.2</v>
      </c>
      <c r="FI863">
        <v>265.7</v>
      </c>
      <c r="FJ863">
        <v>340.6</v>
      </c>
      <c r="FK863">
        <v>216.4</v>
      </c>
      <c r="FL863">
        <v>128</v>
      </c>
      <c r="FM863">
        <v>333</v>
      </c>
      <c r="FN863">
        <v>229.9</v>
      </c>
      <c r="FO863">
        <v>118.8</v>
      </c>
      <c r="FP863">
        <v>120.1</v>
      </c>
      <c r="FS863">
        <v>97.2</v>
      </c>
      <c r="FT863">
        <v>107.7</v>
      </c>
      <c r="FU863">
        <v>135.30000000000001</v>
      </c>
      <c r="FV863">
        <v>118.7</v>
      </c>
      <c r="FW863">
        <v>113.9</v>
      </c>
      <c r="FX863">
        <v>133.9</v>
      </c>
      <c r="FY863">
        <v>120.6</v>
      </c>
      <c r="FZ863">
        <v>119</v>
      </c>
      <c r="GA863">
        <v>96.8</v>
      </c>
      <c r="GB863">
        <v>65.599999999999994</v>
      </c>
      <c r="GC863">
        <v>92.6</v>
      </c>
      <c r="GD863">
        <v>77.900000000000006</v>
      </c>
      <c r="GE863">
        <v>106.9</v>
      </c>
      <c r="GF863">
        <v>107.7</v>
      </c>
      <c r="GG863">
        <v>106</v>
      </c>
      <c r="GH863">
        <v>116.1</v>
      </c>
      <c r="GI863">
        <v>113.6</v>
      </c>
      <c r="GJ863">
        <v>100</v>
      </c>
      <c r="GK863">
        <v>100.3</v>
      </c>
      <c r="GL863">
        <v>126.1</v>
      </c>
      <c r="GM863">
        <v>88.5</v>
      </c>
      <c r="GN863">
        <v>166.2</v>
      </c>
      <c r="GO863">
        <v>143.1</v>
      </c>
      <c r="GP863">
        <v>114.5</v>
      </c>
      <c r="GQ863">
        <v>124.6</v>
      </c>
      <c r="GR863">
        <v>126.7</v>
      </c>
      <c r="GS863">
        <v>125.7</v>
      </c>
      <c r="GT863">
        <v>112.6</v>
      </c>
      <c r="GU863">
        <v>140.5</v>
      </c>
      <c r="GV863">
        <v>124.4</v>
      </c>
      <c r="GW863">
        <v>115.6</v>
      </c>
    </row>
    <row r="864" spans="1:205" x14ac:dyDescent="0.25">
      <c r="A864" s="1">
        <v>43405</v>
      </c>
      <c r="B864">
        <v>117.4</v>
      </c>
      <c r="C864">
        <v>115.9</v>
      </c>
      <c r="D864">
        <v>117.6</v>
      </c>
      <c r="E864">
        <v>209.5</v>
      </c>
      <c r="F864">
        <v>222.1</v>
      </c>
      <c r="G864">
        <v>208.6</v>
      </c>
      <c r="H864">
        <v>120.6</v>
      </c>
      <c r="I864">
        <v>112.1</v>
      </c>
      <c r="J864">
        <v>109.6</v>
      </c>
      <c r="K864">
        <v>171</v>
      </c>
      <c r="L864">
        <v>117.3</v>
      </c>
      <c r="M864">
        <v>109.1</v>
      </c>
      <c r="N864">
        <v>117.2</v>
      </c>
      <c r="O864">
        <v>205.6</v>
      </c>
      <c r="P864">
        <v>229.8</v>
      </c>
      <c r="Q864">
        <v>295</v>
      </c>
      <c r="R864">
        <v>162.30000000000001</v>
      </c>
      <c r="S864">
        <v>175.4</v>
      </c>
      <c r="T864">
        <v>178.8</v>
      </c>
      <c r="U864">
        <v>174.2</v>
      </c>
      <c r="V864">
        <v>113.9</v>
      </c>
      <c r="W864">
        <v>116.2</v>
      </c>
      <c r="X864">
        <v>109.3</v>
      </c>
      <c r="Y864">
        <v>114.8</v>
      </c>
      <c r="Z864">
        <v>117.8</v>
      </c>
      <c r="AA864">
        <v>118.4</v>
      </c>
      <c r="AB864">
        <v>118</v>
      </c>
      <c r="AC864">
        <v>117.4</v>
      </c>
      <c r="AD864">
        <v>119.7</v>
      </c>
      <c r="AE864">
        <v>120.8</v>
      </c>
      <c r="AF864">
        <v>119.2</v>
      </c>
      <c r="AG864">
        <v>122.9</v>
      </c>
      <c r="AH864">
        <v>121.2</v>
      </c>
      <c r="AI864">
        <v>125.6</v>
      </c>
      <c r="AJ864">
        <v>120.9</v>
      </c>
      <c r="AK864">
        <v>120.9</v>
      </c>
      <c r="AL864">
        <v>120.9</v>
      </c>
      <c r="AM864">
        <v>120.8</v>
      </c>
      <c r="AN864">
        <v>126.7</v>
      </c>
      <c r="AO864">
        <v>125.8</v>
      </c>
      <c r="AP864">
        <v>126</v>
      </c>
      <c r="AQ864">
        <v>124.8</v>
      </c>
      <c r="AR864">
        <v>125</v>
      </c>
      <c r="AS864">
        <v>130.19999999999999</v>
      </c>
      <c r="AT864">
        <v>116.8</v>
      </c>
      <c r="AU864">
        <v>117.2</v>
      </c>
      <c r="AV864">
        <v>117.1</v>
      </c>
      <c r="AW864">
        <v>118.2</v>
      </c>
      <c r="AX864">
        <v>111.3</v>
      </c>
      <c r="AY864">
        <v>111.6</v>
      </c>
      <c r="AZ864">
        <v>101.6</v>
      </c>
      <c r="BA864">
        <v>118</v>
      </c>
      <c r="BB864">
        <v>124</v>
      </c>
      <c r="BC864">
        <v>124.2</v>
      </c>
      <c r="BD864">
        <v>123.5</v>
      </c>
      <c r="BE864">
        <v>115.8</v>
      </c>
      <c r="BF864">
        <v>115.9</v>
      </c>
      <c r="BG864">
        <v>116.6</v>
      </c>
      <c r="BH864">
        <v>116.6</v>
      </c>
      <c r="BI864">
        <v>115.7</v>
      </c>
      <c r="BJ864">
        <v>115.7</v>
      </c>
      <c r="BK864">
        <v>116.4</v>
      </c>
      <c r="BL864">
        <v>115.9</v>
      </c>
      <c r="BM864">
        <v>115.5</v>
      </c>
      <c r="BN864">
        <v>116.3</v>
      </c>
      <c r="BO864">
        <v>112.9</v>
      </c>
      <c r="BP864">
        <v>116.7</v>
      </c>
      <c r="BQ864">
        <v>117.3</v>
      </c>
      <c r="BR864">
        <v>114.9</v>
      </c>
      <c r="BS864">
        <v>109.6</v>
      </c>
      <c r="BT864">
        <v>106.8</v>
      </c>
      <c r="BU864">
        <v>109.8</v>
      </c>
      <c r="BV864">
        <v>109.3</v>
      </c>
      <c r="BW864">
        <v>116.7</v>
      </c>
      <c r="BX864">
        <v>116.6</v>
      </c>
      <c r="BY864">
        <v>117.5</v>
      </c>
      <c r="BZ864">
        <v>115.4</v>
      </c>
      <c r="CA864">
        <v>116.7</v>
      </c>
      <c r="CB864">
        <v>117.4</v>
      </c>
      <c r="CC864">
        <v>205.2</v>
      </c>
      <c r="CD864">
        <v>206.3</v>
      </c>
      <c r="CE864">
        <v>203.3</v>
      </c>
      <c r="CF864">
        <v>116.9</v>
      </c>
      <c r="CG864">
        <v>118</v>
      </c>
      <c r="CH864">
        <v>116.5</v>
      </c>
      <c r="CI864">
        <v>116.9</v>
      </c>
      <c r="CJ864">
        <v>116.5</v>
      </c>
      <c r="CK864">
        <v>115.6</v>
      </c>
      <c r="CL864">
        <v>115.5</v>
      </c>
      <c r="CM864">
        <v>113.9</v>
      </c>
      <c r="CN864">
        <v>191.6</v>
      </c>
      <c r="CO864">
        <v>120.4</v>
      </c>
      <c r="CP864">
        <v>112.6</v>
      </c>
      <c r="CQ864">
        <v>188.7</v>
      </c>
      <c r="CR864">
        <v>113.7</v>
      </c>
      <c r="CS864">
        <v>109</v>
      </c>
      <c r="CT864">
        <v>116.9</v>
      </c>
      <c r="CU864">
        <v>217.6</v>
      </c>
      <c r="CV864">
        <v>221.8</v>
      </c>
      <c r="CW864">
        <v>219.3</v>
      </c>
      <c r="CX864">
        <v>244.6</v>
      </c>
      <c r="CY864">
        <v>116.3</v>
      </c>
      <c r="CZ864">
        <v>116.5</v>
      </c>
      <c r="DA864">
        <v>116.3</v>
      </c>
      <c r="DB864">
        <v>108.8</v>
      </c>
      <c r="DC864">
        <v>109.2</v>
      </c>
      <c r="DD864">
        <v>109.3</v>
      </c>
      <c r="DE864">
        <v>105.5</v>
      </c>
      <c r="DF864">
        <v>203.1</v>
      </c>
      <c r="DG864">
        <v>189.7</v>
      </c>
      <c r="DH864">
        <v>116.9</v>
      </c>
      <c r="DI864">
        <v>194.3</v>
      </c>
      <c r="DJ864">
        <v>229.1</v>
      </c>
      <c r="DK864">
        <v>210.6</v>
      </c>
      <c r="DL864">
        <v>155</v>
      </c>
      <c r="DM864">
        <v>115.6</v>
      </c>
      <c r="DN864">
        <v>109.6</v>
      </c>
      <c r="DO864">
        <v>250</v>
      </c>
      <c r="DP864">
        <v>124.8</v>
      </c>
      <c r="DQ864">
        <v>122.5</v>
      </c>
      <c r="DR864">
        <v>192.3</v>
      </c>
      <c r="DS864">
        <v>203.3</v>
      </c>
      <c r="DT864">
        <v>189</v>
      </c>
      <c r="DU864">
        <v>236</v>
      </c>
      <c r="DV864">
        <v>200</v>
      </c>
      <c r="DW864">
        <v>201.2</v>
      </c>
      <c r="DX864">
        <v>198.3</v>
      </c>
      <c r="DY864">
        <v>178.4</v>
      </c>
      <c r="DZ864">
        <v>201.8</v>
      </c>
      <c r="EA864">
        <v>197.9</v>
      </c>
      <c r="EB864">
        <v>162.5</v>
      </c>
      <c r="EC864">
        <v>214.2</v>
      </c>
      <c r="ED864">
        <v>250.8</v>
      </c>
      <c r="EE864">
        <v>231.8</v>
      </c>
      <c r="EF864">
        <v>263.8</v>
      </c>
      <c r="EG864">
        <v>148.9</v>
      </c>
      <c r="EH864">
        <v>185.2</v>
      </c>
      <c r="EI864">
        <v>150.6</v>
      </c>
      <c r="EJ864">
        <v>120</v>
      </c>
      <c r="EK864">
        <v>122.2</v>
      </c>
      <c r="EL864">
        <v>110</v>
      </c>
      <c r="EM864">
        <v>110.4</v>
      </c>
      <c r="EN864">
        <v>127.5</v>
      </c>
      <c r="EO864">
        <v>120.9</v>
      </c>
      <c r="EP864">
        <v>120.8</v>
      </c>
      <c r="EQ864">
        <v>120.9</v>
      </c>
      <c r="ER864">
        <v>128</v>
      </c>
      <c r="ES864">
        <v>107.8</v>
      </c>
      <c r="ET864">
        <v>114</v>
      </c>
      <c r="EU864">
        <v>118.1</v>
      </c>
      <c r="EV864">
        <v>108.4</v>
      </c>
      <c r="EW864">
        <v>118.4</v>
      </c>
      <c r="EX864">
        <v>117.2</v>
      </c>
      <c r="EY864">
        <v>204.4</v>
      </c>
      <c r="EZ864">
        <v>190</v>
      </c>
      <c r="FA864">
        <v>193.2</v>
      </c>
      <c r="FB864">
        <v>203.1</v>
      </c>
      <c r="FC864">
        <v>204.3</v>
      </c>
      <c r="FD864">
        <v>122</v>
      </c>
      <c r="FE864">
        <v>113.7</v>
      </c>
      <c r="FF864">
        <v>217.1</v>
      </c>
      <c r="FG864">
        <v>164.6</v>
      </c>
      <c r="FH864">
        <v>208.5</v>
      </c>
      <c r="FI864">
        <v>234.5</v>
      </c>
      <c r="FJ864">
        <v>345.6</v>
      </c>
      <c r="FK864">
        <v>210.3</v>
      </c>
      <c r="FL864">
        <v>128.30000000000001</v>
      </c>
      <c r="FM864">
        <v>340</v>
      </c>
      <c r="FN864">
        <v>238</v>
      </c>
      <c r="FO864">
        <v>118.3</v>
      </c>
      <c r="FP864">
        <v>122</v>
      </c>
      <c r="FS864">
        <v>96</v>
      </c>
      <c r="FT864">
        <v>105.8</v>
      </c>
      <c r="FU864">
        <v>135.5</v>
      </c>
      <c r="FV864">
        <v>118</v>
      </c>
      <c r="FW864">
        <v>115.2</v>
      </c>
      <c r="FX864">
        <v>133.4</v>
      </c>
      <c r="FY864">
        <v>121.2</v>
      </c>
      <c r="FZ864">
        <v>113.6</v>
      </c>
      <c r="GA864">
        <v>92.2</v>
      </c>
      <c r="GB864">
        <v>51.1</v>
      </c>
      <c r="GC864">
        <v>92.4</v>
      </c>
      <c r="GD864">
        <v>76.099999999999994</v>
      </c>
      <c r="GE864">
        <v>108.8</v>
      </c>
      <c r="GF864">
        <v>109.6</v>
      </c>
      <c r="GG864">
        <v>106</v>
      </c>
      <c r="GH864">
        <v>113.1</v>
      </c>
      <c r="GI864">
        <v>110.8</v>
      </c>
      <c r="GJ864">
        <v>99.3</v>
      </c>
      <c r="GK864">
        <v>100.1</v>
      </c>
      <c r="GL864">
        <v>124.8</v>
      </c>
      <c r="GM864">
        <v>90.9</v>
      </c>
      <c r="GN864">
        <v>209.3</v>
      </c>
      <c r="GO864">
        <v>142.69999999999999</v>
      </c>
      <c r="GP864">
        <v>119.1</v>
      </c>
      <c r="GQ864">
        <v>125.4</v>
      </c>
      <c r="GR864">
        <v>127.2</v>
      </c>
      <c r="GS864">
        <v>125.8</v>
      </c>
      <c r="GT864">
        <v>112.8</v>
      </c>
      <c r="GU864">
        <v>140.4</v>
      </c>
      <c r="GV864">
        <v>124.4</v>
      </c>
      <c r="GW864">
        <v>118.2</v>
      </c>
    </row>
    <row r="865" spans="1:205" x14ac:dyDescent="0.25">
      <c r="A865" s="1">
        <v>43435</v>
      </c>
      <c r="B865">
        <v>117.4</v>
      </c>
      <c r="C865">
        <v>115.2</v>
      </c>
      <c r="D865">
        <v>120.1</v>
      </c>
      <c r="E865">
        <v>214</v>
      </c>
      <c r="F865">
        <v>259.2</v>
      </c>
      <c r="G865">
        <v>209.4</v>
      </c>
      <c r="H865">
        <v>121.3</v>
      </c>
      <c r="I865">
        <v>114.7</v>
      </c>
      <c r="J865">
        <v>103.9</v>
      </c>
      <c r="K865">
        <v>163.69999999999999</v>
      </c>
      <c r="L865">
        <v>108.2</v>
      </c>
      <c r="M865">
        <v>96.2</v>
      </c>
      <c r="N865">
        <v>117.2</v>
      </c>
      <c r="O865">
        <v>205.8</v>
      </c>
      <c r="P865">
        <v>230</v>
      </c>
      <c r="Q865">
        <v>295.5</v>
      </c>
      <c r="R865">
        <v>162.19999999999999</v>
      </c>
      <c r="S865">
        <v>175.6</v>
      </c>
      <c r="T865">
        <v>179.2</v>
      </c>
      <c r="U865">
        <v>174.3</v>
      </c>
      <c r="V865">
        <v>113.9</v>
      </c>
      <c r="W865">
        <v>116.2</v>
      </c>
      <c r="X865">
        <v>109.3</v>
      </c>
      <c r="Y865">
        <v>114.4</v>
      </c>
      <c r="Z865">
        <v>118.1</v>
      </c>
      <c r="AA865">
        <v>119.1</v>
      </c>
      <c r="AB865">
        <v>118.8</v>
      </c>
      <c r="AC865">
        <v>118.3</v>
      </c>
      <c r="AD865">
        <v>120</v>
      </c>
      <c r="AE865">
        <v>121.3</v>
      </c>
      <c r="AF865">
        <v>119.8</v>
      </c>
      <c r="AG865">
        <v>123.1</v>
      </c>
      <c r="AH865">
        <v>121.3</v>
      </c>
      <c r="AI865">
        <v>125.4</v>
      </c>
      <c r="AJ865">
        <v>120.3</v>
      </c>
      <c r="AK865">
        <v>120.3</v>
      </c>
      <c r="AL865">
        <v>120.3</v>
      </c>
      <c r="AM865">
        <v>120.3</v>
      </c>
      <c r="AN865">
        <v>126.7</v>
      </c>
      <c r="AO865">
        <v>125.8</v>
      </c>
      <c r="AP865">
        <v>126</v>
      </c>
      <c r="AQ865">
        <v>124.8</v>
      </c>
      <c r="AR865">
        <v>125</v>
      </c>
      <c r="AS865">
        <v>130.19999999999999</v>
      </c>
      <c r="AT865">
        <v>116.8</v>
      </c>
      <c r="AU865">
        <v>117.2</v>
      </c>
      <c r="AV865">
        <v>117.2</v>
      </c>
      <c r="AW865">
        <v>118.3</v>
      </c>
      <c r="AX865">
        <v>111.6</v>
      </c>
      <c r="AY865">
        <v>111.9</v>
      </c>
      <c r="AZ865">
        <v>101.3</v>
      </c>
      <c r="BA865">
        <v>117.9</v>
      </c>
      <c r="BB865">
        <v>124.1</v>
      </c>
      <c r="BC865">
        <v>124.3</v>
      </c>
      <c r="BD865">
        <v>123.5</v>
      </c>
      <c r="BE865">
        <v>115.8</v>
      </c>
      <c r="BF865">
        <v>115.9</v>
      </c>
      <c r="BG865">
        <v>116.8</v>
      </c>
      <c r="BH865">
        <v>116.7</v>
      </c>
      <c r="BI865">
        <v>115.5</v>
      </c>
      <c r="BJ865">
        <v>115.5</v>
      </c>
      <c r="BK865">
        <v>116.7</v>
      </c>
      <c r="BL865">
        <v>115.7</v>
      </c>
      <c r="BM865">
        <v>115.2</v>
      </c>
      <c r="BN865">
        <v>116.7</v>
      </c>
      <c r="BO865">
        <v>111.6</v>
      </c>
      <c r="BP865">
        <v>116.8</v>
      </c>
      <c r="BQ865">
        <v>117.9</v>
      </c>
      <c r="BR865">
        <v>114.7</v>
      </c>
      <c r="BS865">
        <v>109.6</v>
      </c>
      <c r="BT865">
        <v>106.9</v>
      </c>
      <c r="BU865">
        <v>109.9</v>
      </c>
      <c r="BV865">
        <v>109.4</v>
      </c>
      <c r="BW865">
        <v>116.8</v>
      </c>
      <c r="BX865">
        <v>116.8</v>
      </c>
      <c r="BY865">
        <v>117.7</v>
      </c>
      <c r="BZ865">
        <v>115.3</v>
      </c>
      <c r="CA865">
        <v>116.6</v>
      </c>
      <c r="CB865">
        <v>117.8</v>
      </c>
      <c r="CC865">
        <v>204.4</v>
      </c>
      <c r="CD865">
        <v>207.6</v>
      </c>
      <c r="CE865">
        <v>201.2</v>
      </c>
      <c r="CF865">
        <v>117.2</v>
      </c>
      <c r="CG865">
        <v>118.2</v>
      </c>
      <c r="CH865">
        <v>117.2</v>
      </c>
      <c r="CI865">
        <v>116.9</v>
      </c>
      <c r="CJ865">
        <v>116.6</v>
      </c>
      <c r="CK865">
        <v>115.8</v>
      </c>
      <c r="CL865">
        <v>115.6</v>
      </c>
      <c r="CM865">
        <v>113.5</v>
      </c>
      <c r="CN865">
        <v>190.7</v>
      </c>
      <c r="CO865">
        <v>120.3</v>
      </c>
      <c r="CP865">
        <v>111.9</v>
      </c>
      <c r="CQ865">
        <v>185.2</v>
      </c>
      <c r="CR865">
        <v>113.9</v>
      </c>
      <c r="CS865">
        <v>109</v>
      </c>
      <c r="CT865">
        <v>116.9</v>
      </c>
      <c r="CU865">
        <v>216.3</v>
      </c>
      <c r="CV865">
        <v>223.8</v>
      </c>
      <c r="CW865">
        <v>215.7</v>
      </c>
      <c r="CX865">
        <v>239.4</v>
      </c>
      <c r="CY865">
        <v>116.6</v>
      </c>
      <c r="CZ865">
        <v>116.3</v>
      </c>
      <c r="DA865">
        <v>116</v>
      </c>
      <c r="DB865">
        <v>109</v>
      </c>
      <c r="DC865">
        <v>109.3</v>
      </c>
      <c r="DD865">
        <v>109.4</v>
      </c>
      <c r="DE865">
        <v>105.6</v>
      </c>
      <c r="DF865">
        <v>200.7</v>
      </c>
      <c r="DG865">
        <v>188.2</v>
      </c>
      <c r="DH865">
        <v>115.3</v>
      </c>
      <c r="DI865">
        <v>195.3</v>
      </c>
      <c r="DJ865">
        <v>222.7</v>
      </c>
      <c r="DK865">
        <v>210.2</v>
      </c>
      <c r="DL865">
        <v>155</v>
      </c>
      <c r="DM865">
        <v>115.4</v>
      </c>
      <c r="DN865">
        <v>109.6</v>
      </c>
      <c r="DO865">
        <v>250.7</v>
      </c>
      <c r="DP865">
        <v>125.1</v>
      </c>
      <c r="DQ865">
        <v>122.9</v>
      </c>
      <c r="DR865">
        <v>184.1</v>
      </c>
      <c r="DS865">
        <v>198</v>
      </c>
      <c r="DT865">
        <v>180</v>
      </c>
      <c r="DU865">
        <v>236.2</v>
      </c>
      <c r="DV865">
        <v>200</v>
      </c>
      <c r="DW865">
        <v>201</v>
      </c>
      <c r="DX865">
        <v>198.4</v>
      </c>
      <c r="DY865">
        <v>179.1</v>
      </c>
      <c r="DZ865">
        <v>201.8</v>
      </c>
      <c r="EA865">
        <v>203.5</v>
      </c>
      <c r="EB865">
        <v>164.7</v>
      </c>
      <c r="EC865">
        <v>222.2</v>
      </c>
      <c r="ED865">
        <v>234.5</v>
      </c>
      <c r="EE865">
        <v>216.1</v>
      </c>
      <c r="EF865">
        <v>263.60000000000002</v>
      </c>
      <c r="EG865">
        <v>184.4</v>
      </c>
      <c r="EH865">
        <v>212</v>
      </c>
      <c r="EI865">
        <v>187</v>
      </c>
      <c r="EJ865">
        <v>120.1</v>
      </c>
      <c r="EK865">
        <v>122.4</v>
      </c>
      <c r="EL865">
        <v>109.9</v>
      </c>
      <c r="EM865">
        <v>110.8</v>
      </c>
      <c r="EN865">
        <v>127.4</v>
      </c>
      <c r="EO865">
        <v>120.3</v>
      </c>
      <c r="EP865">
        <v>120.3</v>
      </c>
      <c r="EQ865">
        <v>120.3</v>
      </c>
      <c r="ER865">
        <v>128</v>
      </c>
      <c r="ES865">
        <v>107.8</v>
      </c>
      <c r="ET865">
        <v>114</v>
      </c>
      <c r="EU865">
        <v>118.1</v>
      </c>
      <c r="EV865">
        <v>108.7</v>
      </c>
      <c r="EW865">
        <v>118.4</v>
      </c>
      <c r="EX865">
        <v>117.4</v>
      </c>
      <c r="EY865">
        <v>201.7</v>
      </c>
      <c r="EZ865">
        <v>190.7</v>
      </c>
      <c r="FA865">
        <v>185</v>
      </c>
      <c r="FB865">
        <v>202.2</v>
      </c>
      <c r="FC865">
        <v>203.2</v>
      </c>
      <c r="FD865">
        <v>122.1</v>
      </c>
      <c r="FE865">
        <v>112.8</v>
      </c>
      <c r="FF865">
        <v>225.9</v>
      </c>
      <c r="FG865">
        <v>176</v>
      </c>
      <c r="FH865">
        <v>209.3</v>
      </c>
      <c r="FI865">
        <v>218.2</v>
      </c>
      <c r="FJ865">
        <v>341.4</v>
      </c>
      <c r="FK865">
        <v>210.7</v>
      </c>
      <c r="FL865">
        <v>128.4</v>
      </c>
      <c r="FM865">
        <v>329.4</v>
      </c>
      <c r="FN865">
        <v>251.6</v>
      </c>
      <c r="FO865">
        <v>118.6</v>
      </c>
      <c r="FP865">
        <v>122.5</v>
      </c>
      <c r="FS865">
        <v>95.7</v>
      </c>
      <c r="FT865">
        <v>103.8</v>
      </c>
      <c r="FU865">
        <v>133.6</v>
      </c>
      <c r="FV865">
        <v>117.9</v>
      </c>
      <c r="FW865">
        <v>115.3</v>
      </c>
      <c r="FX865">
        <v>132.19999999999999</v>
      </c>
      <c r="FY865">
        <v>124.3</v>
      </c>
      <c r="FZ865">
        <v>110.5</v>
      </c>
      <c r="GA865">
        <v>92.9</v>
      </c>
      <c r="GB865">
        <v>58.6</v>
      </c>
      <c r="GC865">
        <v>94.4</v>
      </c>
      <c r="GD865">
        <v>77.599999999999994</v>
      </c>
      <c r="GE865">
        <v>111.4</v>
      </c>
      <c r="GF865">
        <v>109.6</v>
      </c>
      <c r="GG865">
        <v>106</v>
      </c>
      <c r="GH865">
        <v>110.8</v>
      </c>
      <c r="GI865">
        <v>111.8</v>
      </c>
      <c r="GJ865">
        <v>102.4</v>
      </c>
      <c r="GK865">
        <v>100.5</v>
      </c>
      <c r="GL865">
        <v>125.9</v>
      </c>
      <c r="GM865">
        <v>93.4</v>
      </c>
      <c r="GN865">
        <v>204.8</v>
      </c>
      <c r="GO865">
        <v>144.4</v>
      </c>
      <c r="GP865">
        <v>115.8</v>
      </c>
      <c r="GQ865">
        <v>124.9</v>
      </c>
      <c r="GR865">
        <v>127.4</v>
      </c>
      <c r="GS865">
        <v>125.8</v>
      </c>
      <c r="GT865">
        <v>112.6</v>
      </c>
      <c r="GU865">
        <v>140.1</v>
      </c>
      <c r="GV865">
        <v>124.4</v>
      </c>
      <c r="GW865">
        <v>116.7</v>
      </c>
    </row>
    <row r="866" spans="1:205" x14ac:dyDescent="0.25">
      <c r="A866" s="1">
        <v>43466</v>
      </c>
      <c r="B866">
        <v>117</v>
      </c>
      <c r="C866">
        <v>114.2</v>
      </c>
      <c r="D866">
        <v>118.2</v>
      </c>
      <c r="E866">
        <v>210.7</v>
      </c>
      <c r="F866">
        <v>221.2</v>
      </c>
      <c r="G866">
        <v>210</v>
      </c>
      <c r="H866">
        <v>121.3</v>
      </c>
      <c r="I866">
        <v>112.1</v>
      </c>
      <c r="J866">
        <v>99.2</v>
      </c>
      <c r="K866">
        <v>156.80000000000001</v>
      </c>
      <c r="L866">
        <v>101.8</v>
      </c>
      <c r="M866">
        <v>88.6</v>
      </c>
      <c r="N866">
        <v>117.4</v>
      </c>
      <c r="O866">
        <v>206.7</v>
      </c>
      <c r="P866">
        <v>230.9</v>
      </c>
      <c r="Q866">
        <v>296.39999999999998</v>
      </c>
      <c r="R866">
        <v>163.1</v>
      </c>
      <c r="S866">
        <v>176.5</v>
      </c>
      <c r="T866">
        <v>180.3</v>
      </c>
      <c r="U866">
        <v>175.2</v>
      </c>
      <c r="V866">
        <v>114.6</v>
      </c>
      <c r="W866">
        <v>116.8</v>
      </c>
      <c r="X866">
        <v>110.1</v>
      </c>
      <c r="Y866">
        <v>114</v>
      </c>
      <c r="Z866">
        <v>118</v>
      </c>
      <c r="AA866">
        <v>118.6</v>
      </c>
      <c r="AB866">
        <v>118.1</v>
      </c>
      <c r="AC866">
        <v>117.4</v>
      </c>
      <c r="AD866">
        <v>120</v>
      </c>
      <c r="AE866">
        <v>121.8</v>
      </c>
      <c r="AF866">
        <v>120.6</v>
      </c>
      <c r="AG866">
        <v>123.3</v>
      </c>
      <c r="AH866">
        <v>122</v>
      </c>
      <c r="AI866">
        <v>125.8</v>
      </c>
      <c r="AJ866">
        <v>121.6</v>
      </c>
      <c r="AK866">
        <v>121.6</v>
      </c>
      <c r="AL866">
        <v>121.6</v>
      </c>
      <c r="AM866">
        <v>121.5</v>
      </c>
      <c r="AN866">
        <v>126.7</v>
      </c>
      <c r="AO866">
        <v>125.7</v>
      </c>
      <c r="AP866">
        <v>125.9</v>
      </c>
      <c r="AQ866">
        <v>124.7</v>
      </c>
      <c r="AR866">
        <v>125</v>
      </c>
      <c r="AS866">
        <v>130.19999999999999</v>
      </c>
      <c r="AT866">
        <v>116.9</v>
      </c>
      <c r="AU866">
        <v>117.3</v>
      </c>
      <c r="AV866">
        <v>117.1</v>
      </c>
      <c r="AW866">
        <v>119</v>
      </c>
      <c r="AX866">
        <v>111.7</v>
      </c>
      <c r="AY866">
        <v>112</v>
      </c>
      <c r="AZ866">
        <v>103.4</v>
      </c>
      <c r="BA866">
        <v>118.2</v>
      </c>
      <c r="BB866">
        <v>125</v>
      </c>
      <c r="BC866">
        <v>125.2</v>
      </c>
      <c r="BD866">
        <v>124.4</v>
      </c>
      <c r="BE866">
        <v>115.4</v>
      </c>
      <c r="BF866">
        <v>115.5</v>
      </c>
      <c r="BG866">
        <v>116.8</v>
      </c>
      <c r="BH866">
        <v>116.7</v>
      </c>
      <c r="BI866">
        <v>115.2</v>
      </c>
      <c r="BJ866">
        <v>115.2</v>
      </c>
      <c r="BK866">
        <v>116.6</v>
      </c>
      <c r="BL866">
        <v>115.3</v>
      </c>
      <c r="BM866">
        <v>114.9</v>
      </c>
      <c r="BN866">
        <v>116.6</v>
      </c>
      <c r="BO866">
        <v>110.8</v>
      </c>
      <c r="BP866">
        <v>116.8</v>
      </c>
      <c r="BQ866">
        <v>117.4</v>
      </c>
      <c r="BR866">
        <v>113.9</v>
      </c>
      <c r="BS866">
        <v>109.8</v>
      </c>
      <c r="BT866">
        <v>107.5</v>
      </c>
      <c r="BU866">
        <v>110.3</v>
      </c>
      <c r="BV866">
        <v>109.9</v>
      </c>
      <c r="BW866">
        <v>116.4</v>
      </c>
      <c r="BX866">
        <v>116.8</v>
      </c>
      <c r="BY866">
        <v>117.7</v>
      </c>
      <c r="BZ866">
        <v>115</v>
      </c>
      <c r="CA866">
        <v>116.3</v>
      </c>
      <c r="CB866">
        <v>117.7</v>
      </c>
      <c r="CC866">
        <v>202.5</v>
      </c>
      <c r="CD866">
        <v>207.4</v>
      </c>
      <c r="CE866">
        <v>199.7</v>
      </c>
      <c r="CF866">
        <v>117</v>
      </c>
      <c r="CG866">
        <v>118.6</v>
      </c>
      <c r="CH866">
        <v>116.6</v>
      </c>
      <c r="CI866">
        <v>117</v>
      </c>
      <c r="CJ866">
        <v>116.6</v>
      </c>
      <c r="CK866">
        <v>116.2</v>
      </c>
      <c r="CL866">
        <v>114.7</v>
      </c>
      <c r="CM866">
        <v>113.2</v>
      </c>
      <c r="CN866">
        <v>189.2</v>
      </c>
      <c r="CO866">
        <v>120.8</v>
      </c>
      <c r="CP866">
        <v>111.6</v>
      </c>
      <c r="CQ866">
        <v>183.4</v>
      </c>
      <c r="CR866">
        <v>114.2</v>
      </c>
      <c r="CS866">
        <v>109.8</v>
      </c>
      <c r="CT866">
        <v>116.3</v>
      </c>
      <c r="CU866">
        <v>213.2</v>
      </c>
      <c r="CV866">
        <v>223</v>
      </c>
      <c r="CW866">
        <v>212.6</v>
      </c>
      <c r="CX866">
        <v>234.6</v>
      </c>
      <c r="CY866">
        <v>116.3</v>
      </c>
      <c r="CZ866">
        <v>115.7</v>
      </c>
      <c r="DA866">
        <v>115.5</v>
      </c>
      <c r="DB866">
        <v>108.9</v>
      </c>
      <c r="DC866">
        <v>109.3</v>
      </c>
      <c r="DD866">
        <v>109.4</v>
      </c>
      <c r="DE866">
        <v>104.5</v>
      </c>
      <c r="DF866">
        <v>198.6</v>
      </c>
      <c r="DG866">
        <v>187.6</v>
      </c>
      <c r="DH866">
        <v>114.6</v>
      </c>
      <c r="DI866">
        <v>194.8</v>
      </c>
      <c r="DJ866">
        <v>221.1</v>
      </c>
      <c r="DK866">
        <v>209</v>
      </c>
      <c r="DL866">
        <v>155.19999999999999</v>
      </c>
      <c r="DM866">
        <v>115.3</v>
      </c>
      <c r="DN866">
        <v>109.8</v>
      </c>
      <c r="DO866">
        <v>250.6</v>
      </c>
      <c r="DP866">
        <v>124.3</v>
      </c>
      <c r="DQ866">
        <v>123.4</v>
      </c>
      <c r="DR866">
        <v>174.2</v>
      </c>
      <c r="DS866">
        <v>192.3</v>
      </c>
      <c r="DT866">
        <v>168.7</v>
      </c>
      <c r="DU866">
        <v>236.7</v>
      </c>
      <c r="DV866">
        <v>200.8</v>
      </c>
      <c r="DW866">
        <v>202.4</v>
      </c>
      <c r="DX866">
        <v>199</v>
      </c>
      <c r="DY866">
        <v>178.7</v>
      </c>
      <c r="DZ866">
        <v>202.6</v>
      </c>
      <c r="EA866">
        <v>192.9</v>
      </c>
      <c r="EB866">
        <v>163.6</v>
      </c>
      <c r="EC866">
        <v>205.1</v>
      </c>
      <c r="ED866">
        <v>233.4</v>
      </c>
      <c r="EE866">
        <v>214.9</v>
      </c>
      <c r="EF866">
        <v>265.2</v>
      </c>
      <c r="EG866">
        <v>150.30000000000001</v>
      </c>
      <c r="EH866">
        <v>187.5</v>
      </c>
      <c r="EI866">
        <v>152.1</v>
      </c>
      <c r="EJ866">
        <v>120.3</v>
      </c>
      <c r="EK866">
        <v>122.8</v>
      </c>
      <c r="EL866">
        <v>110.8</v>
      </c>
      <c r="EM866">
        <v>110.5</v>
      </c>
      <c r="EN866">
        <v>127.6</v>
      </c>
      <c r="EO866">
        <v>121.6</v>
      </c>
      <c r="EP866">
        <v>121.5</v>
      </c>
      <c r="EQ866">
        <v>121.6</v>
      </c>
      <c r="ER866">
        <v>128.1</v>
      </c>
      <c r="ES866">
        <v>107.8</v>
      </c>
      <c r="ET866">
        <v>114.2</v>
      </c>
      <c r="EU866">
        <v>118.3</v>
      </c>
      <c r="EV866">
        <v>108.9</v>
      </c>
      <c r="EW866">
        <v>118.6</v>
      </c>
      <c r="EX866">
        <v>117.9</v>
      </c>
      <c r="EY866">
        <v>199.4</v>
      </c>
      <c r="EZ866">
        <v>190.6</v>
      </c>
      <c r="FA866">
        <v>175</v>
      </c>
      <c r="FB866">
        <v>202.1</v>
      </c>
      <c r="FC866">
        <v>203.1</v>
      </c>
      <c r="FD866">
        <v>122.3</v>
      </c>
      <c r="FE866">
        <v>111.9</v>
      </c>
      <c r="FF866">
        <v>207.8</v>
      </c>
      <c r="FG866">
        <v>158</v>
      </c>
      <c r="FH866">
        <v>205.9</v>
      </c>
      <c r="FI866">
        <v>217.4</v>
      </c>
      <c r="FJ866">
        <v>330.3</v>
      </c>
      <c r="FK866">
        <v>200</v>
      </c>
      <c r="FL866">
        <v>128.9</v>
      </c>
      <c r="FM866">
        <v>332</v>
      </c>
      <c r="FN866">
        <v>257.8</v>
      </c>
      <c r="FO866">
        <v>118.1</v>
      </c>
      <c r="FP866">
        <v>123.2</v>
      </c>
      <c r="FS866">
        <v>94.2</v>
      </c>
      <c r="FT866">
        <v>106.1</v>
      </c>
      <c r="FU866">
        <v>135.30000000000001</v>
      </c>
      <c r="FV866">
        <v>118.2</v>
      </c>
      <c r="FW866">
        <v>115.6</v>
      </c>
      <c r="FX866">
        <v>134</v>
      </c>
      <c r="FY866">
        <v>122.8</v>
      </c>
      <c r="FZ866">
        <v>107.7</v>
      </c>
      <c r="GA866">
        <v>93.4</v>
      </c>
      <c r="GB866">
        <v>56.3</v>
      </c>
      <c r="GC866">
        <v>93.4</v>
      </c>
      <c r="GD866">
        <v>76.400000000000006</v>
      </c>
      <c r="GE866">
        <v>110.5</v>
      </c>
      <c r="GG866">
        <v>106.8</v>
      </c>
      <c r="GH866">
        <v>111.7</v>
      </c>
      <c r="GI866">
        <v>110.8</v>
      </c>
      <c r="GJ866">
        <v>104.4</v>
      </c>
      <c r="GK866">
        <v>100.1</v>
      </c>
      <c r="GL866">
        <v>123</v>
      </c>
      <c r="GM866">
        <v>92.6</v>
      </c>
      <c r="GN866">
        <v>182.5</v>
      </c>
      <c r="GO866">
        <v>142.9</v>
      </c>
      <c r="GP866">
        <v>118.6</v>
      </c>
      <c r="GQ866">
        <v>125.5</v>
      </c>
      <c r="GR866">
        <v>127.3</v>
      </c>
      <c r="GS866">
        <v>125.7</v>
      </c>
      <c r="GT866">
        <v>112</v>
      </c>
      <c r="GU866">
        <v>143</v>
      </c>
      <c r="GV866">
        <v>124.5</v>
      </c>
      <c r="GW866">
        <v>118.1</v>
      </c>
    </row>
    <row r="867" spans="1:205" x14ac:dyDescent="0.25">
      <c r="A867" s="1">
        <v>43497</v>
      </c>
      <c r="B867">
        <v>117.2</v>
      </c>
      <c r="C867">
        <v>114.7</v>
      </c>
      <c r="D867">
        <v>117.9</v>
      </c>
      <c r="E867">
        <v>210</v>
      </c>
      <c r="F867">
        <v>209.6</v>
      </c>
      <c r="G867">
        <v>210.5</v>
      </c>
      <c r="H867">
        <v>121.7</v>
      </c>
      <c r="I867">
        <v>111.9</v>
      </c>
      <c r="J867">
        <v>101.9</v>
      </c>
      <c r="K867">
        <v>160.5</v>
      </c>
      <c r="L867">
        <v>105.9</v>
      </c>
      <c r="M867">
        <v>93.1</v>
      </c>
      <c r="N867">
        <v>117.5</v>
      </c>
      <c r="O867">
        <v>207</v>
      </c>
      <c r="P867">
        <v>231.1</v>
      </c>
      <c r="Q867">
        <v>296.5</v>
      </c>
      <c r="R867">
        <v>163.4</v>
      </c>
      <c r="S867">
        <v>176.8</v>
      </c>
      <c r="T867">
        <v>180.6</v>
      </c>
      <c r="U867">
        <v>175.4</v>
      </c>
      <c r="V867">
        <v>114.6</v>
      </c>
      <c r="W867">
        <v>116.9</v>
      </c>
      <c r="X867">
        <v>110.2</v>
      </c>
      <c r="Y867">
        <v>113.9</v>
      </c>
      <c r="Z867">
        <v>118.1</v>
      </c>
      <c r="AA867">
        <v>118.5</v>
      </c>
      <c r="AB867">
        <v>118</v>
      </c>
      <c r="AC867">
        <v>117.2</v>
      </c>
      <c r="AD867">
        <v>120.3</v>
      </c>
      <c r="AE867">
        <v>122.1</v>
      </c>
      <c r="AF867">
        <v>120.7</v>
      </c>
      <c r="AG867">
        <v>123.9</v>
      </c>
      <c r="AH867">
        <v>122.3</v>
      </c>
      <c r="AI867">
        <v>125</v>
      </c>
      <c r="AJ867">
        <v>119.2</v>
      </c>
      <c r="AK867">
        <v>119.3</v>
      </c>
      <c r="AL867">
        <v>119.3</v>
      </c>
      <c r="AM867">
        <v>119.2</v>
      </c>
      <c r="AN867">
        <v>126.5</v>
      </c>
      <c r="AO867">
        <v>125.5</v>
      </c>
      <c r="AP867">
        <v>125.8</v>
      </c>
      <c r="AQ867">
        <v>124.3</v>
      </c>
      <c r="AR867">
        <v>125.2</v>
      </c>
      <c r="AS867">
        <v>130.1</v>
      </c>
      <c r="AT867">
        <v>117.2</v>
      </c>
      <c r="AU867">
        <v>117.6</v>
      </c>
      <c r="AV867">
        <v>117.5</v>
      </c>
      <c r="AW867">
        <v>119</v>
      </c>
      <c r="AX867">
        <v>111.9</v>
      </c>
      <c r="AY867">
        <v>112.2</v>
      </c>
      <c r="AZ867">
        <v>101.6</v>
      </c>
      <c r="BA867">
        <v>118</v>
      </c>
      <c r="BB867">
        <v>125</v>
      </c>
      <c r="BC867">
        <v>125.2</v>
      </c>
      <c r="BD867">
        <v>124.7</v>
      </c>
      <c r="BE867">
        <v>115.7</v>
      </c>
      <c r="BF867">
        <v>115.7</v>
      </c>
      <c r="BG867">
        <v>116.9</v>
      </c>
      <c r="BH867">
        <v>116.9</v>
      </c>
      <c r="BI867">
        <v>115.5</v>
      </c>
      <c r="BJ867">
        <v>115.5</v>
      </c>
      <c r="BK867">
        <v>116.7</v>
      </c>
      <c r="BL867">
        <v>115.6</v>
      </c>
      <c r="BM867">
        <v>115.2</v>
      </c>
      <c r="BN867">
        <v>116.5</v>
      </c>
      <c r="BO867">
        <v>111.4</v>
      </c>
      <c r="BP867">
        <v>117</v>
      </c>
      <c r="BQ867">
        <v>117.4</v>
      </c>
      <c r="BR867">
        <v>114.2</v>
      </c>
      <c r="BS867">
        <v>109.9</v>
      </c>
      <c r="BT867">
        <v>107.7</v>
      </c>
      <c r="BU867">
        <v>110.3</v>
      </c>
      <c r="BV867">
        <v>110</v>
      </c>
      <c r="BW867">
        <v>116.6</v>
      </c>
      <c r="BX867">
        <v>116.9</v>
      </c>
      <c r="BY867">
        <v>117.8</v>
      </c>
      <c r="BZ867">
        <v>115.3</v>
      </c>
      <c r="CA867">
        <v>116.6</v>
      </c>
      <c r="CB867">
        <v>117.8</v>
      </c>
      <c r="CC867">
        <v>203.5</v>
      </c>
      <c r="CD867">
        <v>207.4</v>
      </c>
      <c r="CE867">
        <v>201</v>
      </c>
      <c r="CF867">
        <v>117.2</v>
      </c>
      <c r="CG867">
        <v>118.6</v>
      </c>
      <c r="CH867">
        <v>116.5</v>
      </c>
      <c r="CI867">
        <v>117.2</v>
      </c>
      <c r="CJ867">
        <v>116.9</v>
      </c>
      <c r="CK867">
        <v>116.3</v>
      </c>
      <c r="CL867">
        <v>115</v>
      </c>
      <c r="CM867">
        <v>113.1</v>
      </c>
      <c r="CN867">
        <v>189.2</v>
      </c>
      <c r="CO867">
        <v>120.7</v>
      </c>
      <c r="CP867">
        <v>112.1</v>
      </c>
      <c r="CQ867">
        <v>185.1</v>
      </c>
      <c r="CR867">
        <v>114.3</v>
      </c>
      <c r="CS867">
        <v>109.9</v>
      </c>
      <c r="CT867">
        <v>116.6</v>
      </c>
      <c r="CU867">
        <v>214.5</v>
      </c>
      <c r="CV867">
        <v>222.8</v>
      </c>
      <c r="CW867">
        <v>214.7</v>
      </c>
      <c r="CX867">
        <v>237.4</v>
      </c>
      <c r="CY867">
        <v>116.5</v>
      </c>
      <c r="CZ867">
        <v>116.2</v>
      </c>
      <c r="DA867">
        <v>115.9</v>
      </c>
      <c r="DB867">
        <v>109</v>
      </c>
      <c r="DC867">
        <v>109.6</v>
      </c>
      <c r="DD867">
        <v>109.7</v>
      </c>
      <c r="DE867">
        <v>104.7</v>
      </c>
      <c r="DF867">
        <v>199.1</v>
      </c>
      <c r="DG867">
        <v>186.8</v>
      </c>
      <c r="DH867">
        <v>113.9</v>
      </c>
      <c r="DI867">
        <v>195.7</v>
      </c>
      <c r="DJ867">
        <v>219.1</v>
      </c>
      <c r="DK867">
        <v>207.4</v>
      </c>
      <c r="DL867">
        <v>155.4</v>
      </c>
      <c r="DM867">
        <v>115.2</v>
      </c>
      <c r="DN867">
        <v>109.9</v>
      </c>
      <c r="DO867">
        <v>251</v>
      </c>
      <c r="DP867">
        <v>124.5</v>
      </c>
      <c r="DQ867">
        <v>123.6</v>
      </c>
      <c r="DR867">
        <v>178.4</v>
      </c>
      <c r="DS867">
        <v>192.6</v>
      </c>
      <c r="DT867">
        <v>174.1</v>
      </c>
      <c r="DU867">
        <v>236.8</v>
      </c>
      <c r="DV867">
        <v>200.7</v>
      </c>
      <c r="DW867">
        <v>201.9</v>
      </c>
      <c r="DX867">
        <v>199</v>
      </c>
      <c r="DY867">
        <v>177</v>
      </c>
      <c r="DZ867">
        <v>202.8</v>
      </c>
      <c r="EA867">
        <v>188.1</v>
      </c>
      <c r="EB867">
        <v>162.19999999999999</v>
      </c>
      <c r="EC867">
        <v>197.9</v>
      </c>
      <c r="ED867">
        <v>239.8</v>
      </c>
      <c r="EE867">
        <v>221.1</v>
      </c>
      <c r="EF867">
        <v>264.89999999999998</v>
      </c>
      <c r="EG867">
        <v>128</v>
      </c>
      <c r="EH867">
        <v>170</v>
      </c>
      <c r="EI867">
        <v>129.19999999999999</v>
      </c>
      <c r="EJ867">
        <v>120.4</v>
      </c>
      <c r="EK867">
        <v>122.4</v>
      </c>
      <c r="EL867">
        <v>110.5</v>
      </c>
      <c r="EM867">
        <v>110.1</v>
      </c>
      <c r="EN867">
        <v>128</v>
      </c>
      <c r="EO867">
        <v>119.3</v>
      </c>
      <c r="EP867">
        <v>119.2</v>
      </c>
      <c r="EQ867">
        <v>119.3</v>
      </c>
      <c r="ER867">
        <v>128.80000000000001</v>
      </c>
      <c r="ES867">
        <v>107.7</v>
      </c>
      <c r="ET867">
        <v>114.9</v>
      </c>
      <c r="EU867">
        <v>118.4</v>
      </c>
      <c r="EV867">
        <v>109.2</v>
      </c>
      <c r="EW867">
        <v>118.7</v>
      </c>
      <c r="EX867">
        <v>118.7</v>
      </c>
      <c r="EY867">
        <v>200</v>
      </c>
      <c r="EZ867">
        <v>191</v>
      </c>
      <c r="FA867">
        <v>179.2</v>
      </c>
      <c r="FB867">
        <v>201.7</v>
      </c>
      <c r="FC867">
        <v>202.6</v>
      </c>
      <c r="FD867">
        <v>122.3</v>
      </c>
      <c r="FE867">
        <v>112.2</v>
      </c>
      <c r="FF867">
        <v>199.8</v>
      </c>
      <c r="FG867">
        <v>149</v>
      </c>
      <c r="FH867">
        <v>204.9</v>
      </c>
      <c r="FI867">
        <v>223.9</v>
      </c>
      <c r="FJ867">
        <v>330.4</v>
      </c>
      <c r="FK867">
        <v>204.9</v>
      </c>
      <c r="FL867">
        <v>129.80000000000001</v>
      </c>
      <c r="FM867">
        <v>327.7</v>
      </c>
      <c r="FN867">
        <v>228.5</v>
      </c>
      <c r="FO867">
        <v>118.6</v>
      </c>
      <c r="FP867">
        <v>123.4</v>
      </c>
      <c r="FS867">
        <v>91.6</v>
      </c>
      <c r="FT867">
        <v>107.2</v>
      </c>
      <c r="FU867">
        <v>135.5</v>
      </c>
      <c r="FV867">
        <v>118.7</v>
      </c>
      <c r="FW867">
        <v>115.1</v>
      </c>
      <c r="FX867">
        <v>135.30000000000001</v>
      </c>
      <c r="FY867">
        <v>121.7</v>
      </c>
      <c r="FZ867">
        <v>112.5</v>
      </c>
      <c r="GA867">
        <v>98.2</v>
      </c>
      <c r="GB867">
        <v>57.5</v>
      </c>
      <c r="GC867">
        <v>94.3</v>
      </c>
      <c r="GD867">
        <v>75.2</v>
      </c>
      <c r="GE867">
        <v>114.3</v>
      </c>
      <c r="GG867">
        <v>106.8</v>
      </c>
      <c r="GH867">
        <v>111.3</v>
      </c>
      <c r="GI867">
        <v>107.1</v>
      </c>
      <c r="GJ867">
        <v>104.7</v>
      </c>
      <c r="GK867">
        <v>99.9</v>
      </c>
      <c r="GL867">
        <v>122.9</v>
      </c>
      <c r="GM867">
        <v>96.7</v>
      </c>
      <c r="GN867">
        <v>162.4</v>
      </c>
      <c r="GO867">
        <v>145.80000000000001</v>
      </c>
      <c r="GP867">
        <v>120.4</v>
      </c>
      <c r="GQ867">
        <v>124.3</v>
      </c>
      <c r="GR867">
        <v>127.2</v>
      </c>
      <c r="GS867">
        <v>125.2</v>
      </c>
      <c r="GT867">
        <v>111.8</v>
      </c>
      <c r="GU867">
        <v>145.4</v>
      </c>
      <c r="GV867">
        <v>124.5</v>
      </c>
      <c r="GW867">
        <v>114.6</v>
      </c>
    </row>
    <row r="868" spans="1:205" x14ac:dyDescent="0.25">
      <c r="A868" s="1">
        <v>43525</v>
      </c>
      <c r="B868">
        <v>117.6</v>
      </c>
      <c r="C868">
        <v>115.4</v>
      </c>
      <c r="D868">
        <v>118.1</v>
      </c>
      <c r="E868">
        <v>211</v>
      </c>
      <c r="F868">
        <v>216</v>
      </c>
      <c r="G868">
        <v>210.9</v>
      </c>
      <c r="H868">
        <v>121.6</v>
      </c>
      <c r="I868">
        <v>110.2</v>
      </c>
      <c r="J868">
        <v>105.4</v>
      </c>
      <c r="K868">
        <v>165.4</v>
      </c>
      <c r="L868">
        <v>111.1</v>
      </c>
      <c r="M868">
        <v>99.7</v>
      </c>
      <c r="N868">
        <v>117.6</v>
      </c>
      <c r="O868">
        <v>207.3</v>
      </c>
      <c r="P868">
        <v>231.6</v>
      </c>
      <c r="Q868">
        <v>297.8</v>
      </c>
      <c r="R868">
        <v>163.19999999999999</v>
      </c>
      <c r="S868">
        <v>176.9</v>
      </c>
      <c r="T868">
        <v>180.8</v>
      </c>
      <c r="U868">
        <v>175.5</v>
      </c>
      <c r="V868">
        <v>114.7</v>
      </c>
      <c r="W868">
        <v>117</v>
      </c>
      <c r="X868">
        <v>110.3</v>
      </c>
      <c r="Y868">
        <v>113.8</v>
      </c>
      <c r="Z868">
        <v>118.3</v>
      </c>
      <c r="AA868">
        <v>118.7</v>
      </c>
      <c r="AB868">
        <v>118</v>
      </c>
      <c r="AC868">
        <v>117.1</v>
      </c>
      <c r="AD868">
        <v>120.8</v>
      </c>
      <c r="AE868">
        <v>123.5</v>
      </c>
      <c r="AF868">
        <v>122.4</v>
      </c>
      <c r="AG868">
        <v>124.8</v>
      </c>
      <c r="AH868">
        <v>123.9</v>
      </c>
      <c r="AI868">
        <v>124.7</v>
      </c>
      <c r="AJ868">
        <v>118.6</v>
      </c>
      <c r="AK868">
        <v>118.6</v>
      </c>
      <c r="AL868">
        <v>118.7</v>
      </c>
      <c r="AM868">
        <v>118.5</v>
      </c>
      <c r="AN868">
        <v>126.4</v>
      </c>
      <c r="AO868">
        <v>125.4</v>
      </c>
      <c r="AP868">
        <v>125.7</v>
      </c>
      <c r="AQ868">
        <v>124.2</v>
      </c>
      <c r="AR868">
        <v>125.1</v>
      </c>
      <c r="AS868">
        <v>130.1</v>
      </c>
      <c r="AT868">
        <v>117.4</v>
      </c>
      <c r="AU868">
        <v>117.8</v>
      </c>
      <c r="AV868">
        <v>117.8</v>
      </c>
      <c r="AW868">
        <v>118.9</v>
      </c>
      <c r="AX868">
        <v>112</v>
      </c>
      <c r="AY868">
        <v>112.4</v>
      </c>
      <c r="AZ868">
        <v>101.6</v>
      </c>
      <c r="BA868">
        <v>118.4</v>
      </c>
      <c r="BB868">
        <v>125.2</v>
      </c>
      <c r="BC868">
        <v>125.3</v>
      </c>
      <c r="BD868">
        <v>124.7</v>
      </c>
      <c r="BE868">
        <v>116.1</v>
      </c>
      <c r="BF868">
        <v>116</v>
      </c>
      <c r="BG868">
        <v>117</v>
      </c>
      <c r="BH868">
        <v>117</v>
      </c>
      <c r="BI868">
        <v>115.8</v>
      </c>
      <c r="BJ868">
        <v>115.8</v>
      </c>
      <c r="BK868">
        <v>116.8</v>
      </c>
      <c r="BL868">
        <v>116</v>
      </c>
      <c r="BM868">
        <v>115.6</v>
      </c>
      <c r="BN868">
        <v>116.7</v>
      </c>
      <c r="BO868">
        <v>112.2</v>
      </c>
      <c r="BP868">
        <v>117.2</v>
      </c>
      <c r="BQ868">
        <v>117.6</v>
      </c>
      <c r="BR868">
        <v>114.7</v>
      </c>
      <c r="BS868">
        <v>110.1</v>
      </c>
      <c r="BT868">
        <v>107.7</v>
      </c>
      <c r="BU868">
        <v>110.5</v>
      </c>
      <c r="BV868">
        <v>110.2</v>
      </c>
      <c r="BW868">
        <v>117</v>
      </c>
      <c r="BX868">
        <v>117.1</v>
      </c>
      <c r="BY868">
        <v>118</v>
      </c>
      <c r="BZ868">
        <v>115.6</v>
      </c>
      <c r="CA868">
        <v>116.9</v>
      </c>
      <c r="CB868">
        <v>117.9</v>
      </c>
      <c r="CC868">
        <v>205.1</v>
      </c>
      <c r="CD868">
        <v>207.9</v>
      </c>
      <c r="CE868">
        <v>202.8</v>
      </c>
      <c r="CF868">
        <v>117.3</v>
      </c>
      <c r="CG868">
        <v>118.8</v>
      </c>
      <c r="CH868">
        <v>116.5</v>
      </c>
      <c r="CI868">
        <v>117.4</v>
      </c>
      <c r="CJ868">
        <v>117.1</v>
      </c>
      <c r="CK868">
        <v>116.5</v>
      </c>
      <c r="CL868">
        <v>115.4</v>
      </c>
      <c r="CM868">
        <v>113.4</v>
      </c>
      <c r="CN868">
        <v>189.3</v>
      </c>
      <c r="CO868">
        <v>121.5</v>
      </c>
      <c r="CP868">
        <v>112.8</v>
      </c>
      <c r="CQ868">
        <v>187.3</v>
      </c>
      <c r="CR868">
        <v>114.6</v>
      </c>
      <c r="CS868">
        <v>110.1</v>
      </c>
      <c r="CT868">
        <v>117</v>
      </c>
      <c r="CU868">
        <v>216.8</v>
      </c>
      <c r="CV868">
        <v>223.5</v>
      </c>
      <c r="CW868">
        <v>217.5</v>
      </c>
      <c r="CX868">
        <v>241.6</v>
      </c>
      <c r="CY868">
        <v>116.6</v>
      </c>
      <c r="CZ868">
        <v>116.7</v>
      </c>
      <c r="DA868">
        <v>116.5</v>
      </c>
      <c r="DB868">
        <v>109.2</v>
      </c>
      <c r="DC868">
        <v>109.8</v>
      </c>
      <c r="DD868">
        <v>109.9</v>
      </c>
      <c r="DE868">
        <v>105.2</v>
      </c>
      <c r="DF868">
        <v>200.1</v>
      </c>
      <c r="DG868">
        <v>186.4</v>
      </c>
      <c r="DH868">
        <v>113.4</v>
      </c>
      <c r="DI868">
        <v>195</v>
      </c>
      <c r="DJ868">
        <v>217.7</v>
      </c>
      <c r="DK868">
        <v>207.1</v>
      </c>
      <c r="DL868">
        <v>155.4</v>
      </c>
      <c r="DM868">
        <v>115.2</v>
      </c>
      <c r="DN868">
        <v>109.9</v>
      </c>
      <c r="DO868">
        <v>250.5</v>
      </c>
      <c r="DP868">
        <v>124.2</v>
      </c>
      <c r="DQ868">
        <v>123.4</v>
      </c>
      <c r="DR868">
        <v>184.4</v>
      </c>
      <c r="DS868">
        <v>196.5</v>
      </c>
      <c r="DT868">
        <v>180.7</v>
      </c>
      <c r="DU868">
        <v>238.3</v>
      </c>
      <c r="DV868">
        <v>200.7</v>
      </c>
      <c r="DW868">
        <v>202.3</v>
      </c>
      <c r="DX868">
        <v>199</v>
      </c>
      <c r="DY868">
        <v>175.6</v>
      </c>
      <c r="DZ868">
        <v>202.8</v>
      </c>
      <c r="EA868">
        <v>188.2</v>
      </c>
      <c r="EB868">
        <v>160.9</v>
      </c>
      <c r="EC868">
        <v>199</v>
      </c>
      <c r="ED868">
        <v>246.3</v>
      </c>
      <c r="EE868">
        <v>227.4</v>
      </c>
      <c r="EF868">
        <v>265.2</v>
      </c>
      <c r="EG868">
        <v>122.8</v>
      </c>
      <c r="EH868">
        <v>166</v>
      </c>
      <c r="EI868">
        <v>123.8</v>
      </c>
      <c r="EJ868">
        <v>120.8</v>
      </c>
      <c r="EK868">
        <v>123.5</v>
      </c>
      <c r="EL868">
        <v>111.7</v>
      </c>
      <c r="EM868">
        <v>110.9</v>
      </c>
      <c r="EN868">
        <v>127.9</v>
      </c>
      <c r="EO868">
        <v>118.7</v>
      </c>
      <c r="EP868">
        <v>118.5</v>
      </c>
      <c r="EQ868">
        <v>118.7</v>
      </c>
      <c r="ER868">
        <v>128.80000000000001</v>
      </c>
      <c r="ES868">
        <v>107.7</v>
      </c>
      <c r="ET868">
        <v>114.9</v>
      </c>
      <c r="EU868">
        <v>118.8</v>
      </c>
      <c r="EV868">
        <v>109.4</v>
      </c>
      <c r="EW868">
        <v>119.1</v>
      </c>
      <c r="EX868">
        <v>118.8</v>
      </c>
      <c r="EY868">
        <v>201.1</v>
      </c>
      <c r="EZ868">
        <v>190.4</v>
      </c>
      <c r="FA868">
        <v>185.2</v>
      </c>
      <c r="FB868">
        <v>201.4</v>
      </c>
      <c r="FC868">
        <v>202.4</v>
      </c>
      <c r="FD868">
        <v>123</v>
      </c>
      <c r="FE868">
        <v>112.7</v>
      </c>
      <c r="FF868">
        <v>201.1</v>
      </c>
      <c r="FG868">
        <v>150</v>
      </c>
      <c r="FH868">
        <v>203.9</v>
      </c>
      <c r="FI868">
        <v>230.1</v>
      </c>
      <c r="FJ868">
        <v>331.1</v>
      </c>
      <c r="FK868">
        <v>208.2</v>
      </c>
      <c r="FL868">
        <v>129.30000000000001</v>
      </c>
      <c r="FM868">
        <v>332.4</v>
      </c>
      <c r="FN868">
        <v>238.2</v>
      </c>
      <c r="FO868">
        <v>119.1</v>
      </c>
      <c r="FP868">
        <v>126.6</v>
      </c>
      <c r="FS868">
        <v>91.9</v>
      </c>
      <c r="FT868">
        <v>110.2</v>
      </c>
      <c r="FU868">
        <v>134.9</v>
      </c>
      <c r="FV868">
        <v>121.7</v>
      </c>
      <c r="FW868">
        <v>114.8</v>
      </c>
      <c r="FX868">
        <v>135</v>
      </c>
      <c r="FY868">
        <v>120.3</v>
      </c>
      <c r="FZ868">
        <v>113.3</v>
      </c>
      <c r="GA868">
        <v>99.6</v>
      </c>
      <c r="GB868">
        <v>57</v>
      </c>
      <c r="GC868">
        <v>96.5</v>
      </c>
      <c r="GD868">
        <v>78.2</v>
      </c>
      <c r="GE868">
        <v>115.2</v>
      </c>
      <c r="GG868">
        <v>106.8</v>
      </c>
      <c r="GH868">
        <v>114.2</v>
      </c>
      <c r="GI868">
        <v>103.9</v>
      </c>
      <c r="GJ868">
        <v>104</v>
      </c>
      <c r="GK868">
        <v>99.6</v>
      </c>
      <c r="GL868">
        <v>125.4</v>
      </c>
      <c r="GM868">
        <v>99.3</v>
      </c>
      <c r="GN868">
        <v>155</v>
      </c>
      <c r="GO868">
        <v>145.9</v>
      </c>
      <c r="GP868">
        <v>117.6</v>
      </c>
      <c r="GQ868">
        <v>124.8</v>
      </c>
      <c r="GR868">
        <v>127</v>
      </c>
      <c r="GS868">
        <v>125</v>
      </c>
      <c r="GT868">
        <v>111.8</v>
      </c>
      <c r="GU868">
        <v>145.6</v>
      </c>
      <c r="GV868">
        <v>124.5</v>
      </c>
      <c r="GW868">
        <v>116.5</v>
      </c>
    </row>
    <row r="869" spans="1:205" x14ac:dyDescent="0.25">
      <c r="A869" s="1">
        <v>43556</v>
      </c>
      <c r="B869">
        <v>118.2</v>
      </c>
      <c r="C869">
        <v>116.1</v>
      </c>
      <c r="D869">
        <v>117.6</v>
      </c>
      <c r="E869">
        <v>209.8</v>
      </c>
      <c r="F869">
        <v>199.3</v>
      </c>
      <c r="G869">
        <v>211.3</v>
      </c>
      <c r="H869">
        <v>122.1</v>
      </c>
      <c r="I869">
        <v>110.4</v>
      </c>
      <c r="J869">
        <v>109.4</v>
      </c>
      <c r="K869">
        <v>172.8</v>
      </c>
      <c r="L869">
        <v>112.5</v>
      </c>
      <c r="M869">
        <v>100.4</v>
      </c>
      <c r="N869">
        <v>117.6</v>
      </c>
      <c r="O869">
        <v>207.4</v>
      </c>
      <c r="P869">
        <v>231.9</v>
      </c>
      <c r="Q869">
        <v>298.10000000000002</v>
      </c>
      <c r="R869">
        <v>163.4</v>
      </c>
      <c r="S869">
        <v>176.9</v>
      </c>
      <c r="T869">
        <v>180.8</v>
      </c>
      <c r="U869">
        <v>175.5</v>
      </c>
      <c r="V869">
        <v>114.9</v>
      </c>
      <c r="W869">
        <v>117.1</v>
      </c>
      <c r="X869">
        <v>110.4</v>
      </c>
      <c r="Y869">
        <v>113.7</v>
      </c>
      <c r="Z869">
        <v>118.9</v>
      </c>
      <c r="AA869">
        <v>119.7</v>
      </c>
      <c r="AB869">
        <v>118.9</v>
      </c>
      <c r="AC869">
        <v>117.9</v>
      </c>
      <c r="AD869">
        <v>122.1</v>
      </c>
      <c r="AE869">
        <v>124.6</v>
      </c>
      <c r="AF869">
        <v>123.3</v>
      </c>
      <c r="AG869">
        <v>126.1</v>
      </c>
      <c r="AH869">
        <v>125.3</v>
      </c>
      <c r="AI869">
        <v>125</v>
      </c>
      <c r="AJ869">
        <v>119.3</v>
      </c>
      <c r="AK869">
        <v>119.3</v>
      </c>
      <c r="AL869">
        <v>119.3</v>
      </c>
      <c r="AM869">
        <v>119.2</v>
      </c>
      <c r="AN869">
        <v>126.6</v>
      </c>
      <c r="AO869">
        <v>125.5</v>
      </c>
      <c r="AP869">
        <v>125.8</v>
      </c>
      <c r="AQ869">
        <v>124.3</v>
      </c>
      <c r="AR869">
        <v>125.2</v>
      </c>
      <c r="AS869">
        <v>130.30000000000001</v>
      </c>
      <c r="AT869">
        <v>117.9</v>
      </c>
      <c r="AU869">
        <v>118.3</v>
      </c>
      <c r="AV869">
        <v>118.3</v>
      </c>
      <c r="AW869">
        <v>119.1</v>
      </c>
      <c r="AX869">
        <v>112.3</v>
      </c>
      <c r="AY869">
        <v>112.7</v>
      </c>
      <c r="AZ869">
        <v>102.8</v>
      </c>
      <c r="BA869">
        <v>119.5</v>
      </c>
      <c r="BB869">
        <v>126.9</v>
      </c>
      <c r="BC869">
        <v>127</v>
      </c>
      <c r="BD869">
        <v>126.5</v>
      </c>
      <c r="BE869">
        <v>116.7</v>
      </c>
      <c r="BF869">
        <v>116.7</v>
      </c>
      <c r="BG869">
        <v>117.5</v>
      </c>
      <c r="BH869">
        <v>117.5</v>
      </c>
      <c r="BI869">
        <v>116.6</v>
      </c>
      <c r="BJ869">
        <v>116.6</v>
      </c>
      <c r="BK869">
        <v>117.3</v>
      </c>
      <c r="BL869">
        <v>116.6</v>
      </c>
      <c r="BM869">
        <v>116.2</v>
      </c>
      <c r="BN869">
        <v>116.6</v>
      </c>
      <c r="BO869">
        <v>113.1</v>
      </c>
      <c r="BP869">
        <v>117.7</v>
      </c>
      <c r="BQ869">
        <v>118.4</v>
      </c>
      <c r="BR869">
        <v>115.4</v>
      </c>
      <c r="BS869">
        <v>110.4</v>
      </c>
      <c r="BT869">
        <v>107.8</v>
      </c>
      <c r="BU869">
        <v>111.2</v>
      </c>
      <c r="BV869">
        <v>110.6</v>
      </c>
      <c r="BW869">
        <v>117.7</v>
      </c>
      <c r="BX869">
        <v>117.6</v>
      </c>
      <c r="BY869">
        <v>118.5</v>
      </c>
      <c r="BZ869">
        <v>116.3</v>
      </c>
      <c r="CA869">
        <v>117.7</v>
      </c>
      <c r="CB869">
        <v>118.4</v>
      </c>
      <c r="CC869">
        <v>206.8</v>
      </c>
      <c r="CD869">
        <v>207.7</v>
      </c>
      <c r="CE869">
        <v>205.2</v>
      </c>
      <c r="CF869">
        <v>117.9</v>
      </c>
      <c r="CG869">
        <v>119.5</v>
      </c>
      <c r="CH869">
        <v>117.3</v>
      </c>
      <c r="CI869">
        <v>117.8</v>
      </c>
      <c r="CJ869">
        <v>117.6</v>
      </c>
      <c r="CK869">
        <v>116.9</v>
      </c>
      <c r="CL869">
        <v>116.3</v>
      </c>
      <c r="CM869">
        <v>113.8</v>
      </c>
      <c r="CN869">
        <v>189.2</v>
      </c>
      <c r="CO869">
        <v>122.5</v>
      </c>
      <c r="CP869">
        <v>113.3</v>
      </c>
      <c r="CQ869">
        <v>188.1</v>
      </c>
      <c r="CR869">
        <v>115</v>
      </c>
      <c r="CS869">
        <v>110.8</v>
      </c>
      <c r="CT869">
        <v>117.8</v>
      </c>
      <c r="CU869">
        <v>219.2</v>
      </c>
      <c r="CV869">
        <v>223.1</v>
      </c>
      <c r="CW869">
        <v>221.4</v>
      </c>
      <c r="CX869">
        <v>247.1</v>
      </c>
      <c r="CY869">
        <v>117.2</v>
      </c>
      <c r="CZ869">
        <v>117.4</v>
      </c>
      <c r="DA869">
        <v>117.2</v>
      </c>
      <c r="DB869">
        <v>109.6</v>
      </c>
      <c r="DC869">
        <v>110.2</v>
      </c>
      <c r="DD869">
        <v>110.3</v>
      </c>
      <c r="DE869">
        <v>106.1</v>
      </c>
      <c r="DF869">
        <v>200.7</v>
      </c>
      <c r="DG869">
        <v>186.1</v>
      </c>
      <c r="DH869">
        <v>113.2</v>
      </c>
      <c r="DI869">
        <v>195.9</v>
      </c>
      <c r="DJ869">
        <v>217.2</v>
      </c>
      <c r="DK869">
        <v>206.1</v>
      </c>
      <c r="DL869">
        <v>155.30000000000001</v>
      </c>
      <c r="DM869">
        <v>114.8</v>
      </c>
      <c r="DN869">
        <v>109.9</v>
      </c>
      <c r="DO869">
        <v>251.4</v>
      </c>
      <c r="DP869">
        <v>125.1</v>
      </c>
      <c r="DQ869">
        <v>123.4</v>
      </c>
      <c r="DR869">
        <v>187.5</v>
      </c>
      <c r="DS869">
        <v>197.4</v>
      </c>
      <c r="DT869">
        <v>184.6</v>
      </c>
      <c r="DU869">
        <v>237.8</v>
      </c>
      <c r="DV869">
        <v>200.8</v>
      </c>
      <c r="DW869">
        <v>201.7</v>
      </c>
      <c r="DX869">
        <v>199.1</v>
      </c>
      <c r="DY869">
        <v>175</v>
      </c>
      <c r="DZ869">
        <v>203</v>
      </c>
      <c r="EA869">
        <v>191</v>
      </c>
      <c r="EB869">
        <v>166.4</v>
      </c>
      <c r="EC869">
        <v>199.8</v>
      </c>
      <c r="ED869">
        <v>256.89999999999998</v>
      </c>
      <c r="EE869">
        <v>237.6</v>
      </c>
      <c r="EF869">
        <v>266.60000000000002</v>
      </c>
      <c r="EG869">
        <v>111.8</v>
      </c>
      <c r="EH869">
        <v>158</v>
      </c>
      <c r="EI869">
        <v>112.6</v>
      </c>
      <c r="EJ869">
        <v>121.4</v>
      </c>
      <c r="EK869">
        <v>124.7</v>
      </c>
      <c r="EL869">
        <v>113.1</v>
      </c>
      <c r="EM869">
        <v>111.8</v>
      </c>
      <c r="EN869">
        <v>128.30000000000001</v>
      </c>
      <c r="EO869">
        <v>119.3</v>
      </c>
      <c r="EP869">
        <v>119.2</v>
      </c>
      <c r="EQ869">
        <v>119.4</v>
      </c>
      <c r="ER869">
        <v>129.1</v>
      </c>
      <c r="ES869">
        <v>108.1</v>
      </c>
      <c r="ET869">
        <v>115.2</v>
      </c>
      <c r="EU869">
        <v>119.2</v>
      </c>
      <c r="EV869">
        <v>109.7</v>
      </c>
      <c r="EW869">
        <v>119.5</v>
      </c>
      <c r="EX869">
        <v>119</v>
      </c>
      <c r="EY869">
        <v>201.7</v>
      </c>
      <c r="EZ869">
        <v>191</v>
      </c>
      <c r="FA869">
        <v>188.4</v>
      </c>
      <c r="FB869">
        <v>201.3</v>
      </c>
      <c r="FC869">
        <v>202.1</v>
      </c>
      <c r="FD869">
        <v>123.9</v>
      </c>
      <c r="FE869">
        <v>113.2</v>
      </c>
      <c r="FF869">
        <v>201.6</v>
      </c>
      <c r="FG869">
        <v>151.6</v>
      </c>
      <c r="FH869">
        <v>207.3</v>
      </c>
      <c r="FI869">
        <v>240.5</v>
      </c>
      <c r="FJ869">
        <v>326.3</v>
      </c>
      <c r="FK869">
        <v>217.1</v>
      </c>
      <c r="FL869">
        <v>130</v>
      </c>
      <c r="FM869">
        <v>343</v>
      </c>
      <c r="FN869">
        <v>234.1</v>
      </c>
      <c r="FO869">
        <v>120.3</v>
      </c>
      <c r="FP869">
        <v>128.30000000000001</v>
      </c>
      <c r="FS869">
        <v>93</v>
      </c>
      <c r="FT869">
        <v>112.2</v>
      </c>
      <c r="FU869">
        <v>135.6</v>
      </c>
      <c r="FV869">
        <v>121.2</v>
      </c>
      <c r="FW869">
        <v>114.5</v>
      </c>
      <c r="FX869">
        <v>135.1</v>
      </c>
      <c r="FY869">
        <v>121.4</v>
      </c>
      <c r="FZ869">
        <v>115.3</v>
      </c>
      <c r="GA869">
        <v>96.6</v>
      </c>
      <c r="GB869">
        <v>57</v>
      </c>
      <c r="GC869">
        <v>98</v>
      </c>
      <c r="GD869">
        <v>80.900000000000006</v>
      </c>
      <c r="GE869">
        <v>115</v>
      </c>
      <c r="GG869">
        <v>106.8</v>
      </c>
      <c r="GH869">
        <v>114.9</v>
      </c>
      <c r="GI869">
        <v>107.3</v>
      </c>
      <c r="GJ869">
        <v>104.4</v>
      </c>
      <c r="GK869">
        <v>100.4</v>
      </c>
      <c r="GL869">
        <v>127.5</v>
      </c>
      <c r="GM869">
        <v>101.1</v>
      </c>
      <c r="GN869">
        <v>161.19999999999999</v>
      </c>
      <c r="GO869">
        <v>145.9</v>
      </c>
      <c r="GP869">
        <v>119</v>
      </c>
      <c r="GQ869">
        <v>125.5</v>
      </c>
      <c r="GR869">
        <v>128.4</v>
      </c>
      <c r="GS869">
        <v>124.9</v>
      </c>
      <c r="GT869">
        <v>111.9</v>
      </c>
      <c r="GU869">
        <v>145.69999999999999</v>
      </c>
      <c r="GV869">
        <v>124.8</v>
      </c>
      <c r="GW869">
        <v>118.6</v>
      </c>
    </row>
    <row r="870" spans="1:205" x14ac:dyDescent="0.25">
      <c r="A870" s="1">
        <v>43586</v>
      </c>
      <c r="B870">
        <v>118.3</v>
      </c>
      <c r="C870">
        <v>115.8</v>
      </c>
      <c r="D870">
        <v>117.6</v>
      </c>
      <c r="E870">
        <v>210</v>
      </c>
      <c r="F870">
        <v>195.8</v>
      </c>
      <c r="G870">
        <v>212</v>
      </c>
      <c r="H870">
        <v>122.3</v>
      </c>
      <c r="I870">
        <v>109.4</v>
      </c>
      <c r="J870">
        <v>108.1</v>
      </c>
      <c r="K870">
        <v>170.5</v>
      </c>
      <c r="L870">
        <v>111.6</v>
      </c>
      <c r="M870">
        <v>99.6</v>
      </c>
      <c r="N870">
        <v>117.5</v>
      </c>
      <c r="O870">
        <v>207.6</v>
      </c>
      <c r="P870">
        <v>232</v>
      </c>
      <c r="Q870">
        <v>298.3</v>
      </c>
      <c r="R870">
        <v>163.4</v>
      </c>
      <c r="S870">
        <v>177.2</v>
      </c>
      <c r="T870">
        <v>181</v>
      </c>
      <c r="U870">
        <v>175.8</v>
      </c>
      <c r="V870">
        <v>114.9</v>
      </c>
      <c r="W870">
        <v>117</v>
      </c>
      <c r="X870">
        <v>110.6</v>
      </c>
      <c r="Y870">
        <v>113.3</v>
      </c>
      <c r="Z870">
        <v>119.2</v>
      </c>
      <c r="AA870">
        <v>119.7</v>
      </c>
      <c r="AB870">
        <v>118.9</v>
      </c>
      <c r="AC870">
        <v>118</v>
      </c>
      <c r="AD870">
        <v>121.8</v>
      </c>
      <c r="AE870">
        <v>124.7</v>
      </c>
      <c r="AF870">
        <v>123.6</v>
      </c>
      <c r="AG870">
        <v>125.9</v>
      </c>
      <c r="AH870">
        <v>125.3</v>
      </c>
      <c r="AI870">
        <v>125.5</v>
      </c>
      <c r="AJ870">
        <v>119.8</v>
      </c>
      <c r="AK870">
        <v>119.8</v>
      </c>
      <c r="AL870">
        <v>119.9</v>
      </c>
      <c r="AM870">
        <v>119.8</v>
      </c>
      <c r="AN870">
        <v>127</v>
      </c>
      <c r="AO870">
        <v>125.9</v>
      </c>
      <c r="AP870">
        <v>126.2</v>
      </c>
      <c r="AQ870">
        <v>124.7</v>
      </c>
      <c r="AR870">
        <v>125.6</v>
      </c>
      <c r="AS870">
        <v>130.69999999999999</v>
      </c>
      <c r="AT870">
        <v>118.3</v>
      </c>
      <c r="AU870">
        <v>118.7</v>
      </c>
      <c r="AV870">
        <v>118.6</v>
      </c>
      <c r="AW870">
        <v>120.3</v>
      </c>
      <c r="AX870">
        <v>112.6</v>
      </c>
      <c r="AY870">
        <v>112.9</v>
      </c>
      <c r="AZ870">
        <v>104.1</v>
      </c>
      <c r="BA870">
        <v>120.1</v>
      </c>
      <c r="BB870">
        <v>127.1</v>
      </c>
      <c r="BC870">
        <v>127.1</v>
      </c>
      <c r="BD870">
        <v>127</v>
      </c>
      <c r="BE870">
        <v>116.9</v>
      </c>
      <c r="BF870">
        <v>116.8</v>
      </c>
      <c r="BG870">
        <v>117.7</v>
      </c>
      <c r="BH870">
        <v>117.7</v>
      </c>
      <c r="BI870">
        <v>116.6</v>
      </c>
      <c r="BJ870">
        <v>116.7</v>
      </c>
      <c r="BK870">
        <v>117.5</v>
      </c>
      <c r="BL870">
        <v>116.7</v>
      </c>
      <c r="BM870">
        <v>116.3</v>
      </c>
      <c r="BN870">
        <v>116.5</v>
      </c>
      <c r="BO870">
        <v>112.8</v>
      </c>
      <c r="BP870">
        <v>118.1</v>
      </c>
      <c r="BQ870">
        <v>118.5</v>
      </c>
      <c r="BR870">
        <v>115.3</v>
      </c>
      <c r="BS870">
        <v>110.6</v>
      </c>
      <c r="BT870">
        <v>107.9</v>
      </c>
      <c r="BU870">
        <v>111.6</v>
      </c>
      <c r="BV870">
        <v>110.9</v>
      </c>
      <c r="BW870">
        <v>117.8</v>
      </c>
      <c r="BX870">
        <v>117.8</v>
      </c>
      <c r="BY870">
        <v>118.7</v>
      </c>
      <c r="BZ870">
        <v>116.5</v>
      </c>
      <c r="CA870">
        <v>117.9</v>
      </c>
      <c r="CB870">
        <v>118.6</v>
      </c>
      <c r="CC870">
        <v>206.4</v>
      </c>
      <c r="CD870">
        <v>207.9</v>
      </c>
      <c r="CE870">
        <v>204.6</v>
      </c>
      <c r="CF870">
        <v>118.2</v>
      </c>
      <c r="CG870">
        <v>119.9</v>
      </c>
      <c r="CH870">
        <v>117.3</v>
      </c>
      <c r="CI870">
        <v>118.3</v>
      </c>
      <c r="CJ870">
        <v>118</v>
      </c>
      <c r="CK870">
        <v>117.2</v>
      </c>
      <c r="CL870">
        <v>116.2</v>
      </c>
      <c r="CM870">
        <v>113.6</v>
      </c>
      <c r="CN870">
        <v>188.4</v>
      </c>
      <c r="CO870">
        <v>122.9</v>
      </c>
      <c r="CP870">
        <v>113.4</v>
      </c>
      <c r="CQ870">
        <v>187.8</v>
      </c>
      <c r="CR870">
        <v>115.3</v>
      </c>
      <c r="CS870">
        <v>111.1</v>
      </c>
      <c r="CT870">
        <v>117.9</v>
      </c>
      <c r="CU870">
        <v>218.5</v>
      </c>
      <c r="CV870">
        <v>223.3</v>
      </c>
      <c r="CW870">
        <v>220.3</v>
      </c>
      <c r="CX870">
        <v>245.5</v>
      </c>
      <c r="CY870">
        <v>117.4</v>
      </c>
      <c r="CZ870">
        <v>117.5</v>
      </c>
      <c r="DA870">
        <v>117.3</v>
      </c>
      <c r="DB870">
        <v>109.9</v>
      </c>
      <c r="DC870">
        <v>110.5</v>
      </c>
      <c r="DD870">
        <v>110.6</v>
      </c>
      <c r="DE870">
        <v>106</v>
      </c>
      <c r="DF870">
        <v>199.6</v>
      </c>
      <c r="DG870">
        <v>185.4</v>
      </c>
      <c r="DH870">
        <v>112.5</v>
      </c>
      <c r="DI870">
        <v>196</v>
      </c>
      <c r="DJ870">
        <v>215.6</v>
      </c>
      <c r="DK870">
        <v>204.7</v>
      </c>
      <c r="DL870">
        <v>155.30000000000001</v>
      </c>
      <c r="DM870">
        <v>114.8</v>
      </c>
      <c r="DN870">
        <v>109.9</v>
      </c>
      <c r="DO870">
        <v>251.3</v>
      </c>
      <c r="DP870">
        <v>125.2</v>
      </c>
      <c r="DQ870">
        <v>123.3</v>
      </c>
      <c r="DR870">
        <v>184.3</v>
      </c>
      <c r="DS870">
        <v>195.5</v>
      </c>
      <c r="DT870">
        <v>181</v>
      </c>
      <c r="DU870">
        <v>238.4</v>
      </c>
      <c r="DV870">
        <v>200.5</v>
      </c>
      <c r="DW870">
        <v>201.8</v>
      </c>
      <c r="DX870">
        <v>198.8</v>
      </c>
      <c r="DY870">
        <v>172.4</v>
      </c>
      <c r="DZ870">
        <v>203</v>
      </c>
      <c r="EA870">
        <v>186.4</v>
      </c>
      <c r="EB870">
        <v>164.5</v>
      </c>
      <c r="EC870">
        <v>193.3</v>
      </c>
      <c r="ED870">
        <v>248.8</v>
      </c>
      <c r="EE870">
        <v>229.7</v>
      </c>
      <c r="EF870">
        <v>267.2</v>
      </c>
      <c r="EG870">
        <v>107.9</v>
      </c>
      <c r="EH870">
        <v>154.4</v>
      </c>
      <c r="EI870">
        <v>108.6</v>
      </c>
      <c r="EJ870">
        <v>121.5</v>
      </c>
      <c r="EK870">
        <v>124.3</v>
      </c>
      <c r="EL870">
        <v>112.7</v>
      </c>
      <c r="EM870">
        <v>111.3</v>
      </c>
      <c r="EN870">
        <v>128.69999999999999</v>
      </c>
      <c r="EO870">
        <v>119.9</v>
      </c>
      <c r="EP870">
        <v>119.8</v>
      </c>
      <c r="EQ870">
        <v>119.9</v>
      </c>
      <c r="ER870">
        <v>129.4</v>
      </c>
      <c r="ES870">
        <v>108.4</v>
      </c>
      <c r="ET870">
        <v>115.4</v>
      </c>
      <c r="EU870">
        <v>119.5</v>
      </c>
      <c r="EV870">
        <v>109.8</v>
      </c>
      <c r="EW870">
        <v>119.8</v>
      </c>
      <c r="EX870">
        <v>119.4</v>
      </c>
      <c r="EY870">
        <v>200.5</v>
      </c>
      <c r="EZ870">
        <v>190.7</v>
      </c>
      <c r="FA870">
        <v>185.2</v>
      </c>
      <c r="FB870">
        <v>200.8</v>
      </c>
      <c r="FC870">
        <v>201.7</v>
      </c>
      <c r="FD870">
        <v>123.8</v>
      </c>
      <c r="FE870">
        <v>112.7</v>
      </c>
      <c r="FF870">
        <v>195.1</v>
      </c>
      <c r="FG870">
        <v>146.6</v>
      </c>
      <c r="FH870">
        <v>203.5</v>
      </c>
      <c r="FI870">
        <v>232.9</v>
      </c>
      <c r="FJ870">
        <v>316.2</v>
      </c>
      <c r="FK870">
        <v>219.5</v>
      </c>
      <c r="FL870">
        <v>131.19999999999999</v>
      </c>
      <c r="FM870">
        <v>338.6</v>
      </c>
      <c r="FN870">
        <v>231</v>
      </c>
      <c r="FO870">
        <v>119.8</v>
      </c>
      <c r="FP870">
        <v>128.69999999999999</v>
      </c>
      <c r="FQ870">
        <v>100</v>
      </c>
      <c r="FR870">
        <v>100</v>
      </c>
      <c r="FS870">
        <v>97.3</v>
      </c>
      <c r="FT870">
        <v>112.9</v>
      </c>
      <c r="FU870">
        <v>131.69999999999999</v>
      </c>
      <c r="FV870">
        <v>122.6</v>
      </c>
      <c r="FW870">
        <v>114.5</v>
      </c>
      <c r="FX870">
        <v>134.69999999999999</v>
      </c>
      <c r="FY870">
        <v>120.2</v>
      </c>
      <c r="FZ870">
        <v>110.6</v>
      </c>
      <c r="GA870">
        <v>97.2</v>
      </c>
      <c r="GB870">
        <v>54.7</v>
      </c>
      <c r="GC870">
        <v>95.2</v>
      </c>
      <c r="GD870">
        <v>77.5</v>
      </c>
      <c r="GE870">
        <v>113.2</v>
      </c>
      <c r="GG870">
        <v>105.5</v>
      </c>
      <c r="GH870">
        <v>114.4</v>
      </c>
      <c r="GI870">
        <v>105.3</v>
      </c>
      <c r="GJ870">
        <v>104.3</v>
      </c>
      <c r="GK870">
        <v>100.6</v>
      </c>
      <c r="GL870">
        <v>122.2</v>
      </c>
      <c r="GM870">
        <v>100.9</v>
      </c>
      <c r="GN870">
        <v>171.9</v>
      </c>
      <c r="GO870">
        <v>148.9</v>
      </c>
      <c r="GP870">
        <v>118.2</v>
      </c>
      <c r="GQ870">
        <v>125.4</v>
      </c>
      <c r="GR870">
        <v>128.80000000000001</v>
      </c>
      <c r="GS870">
        <v>125.4</v>
      </c>
      <c r="GT870">
        <v>111.7</v>
      </c>
      <c r="GU870">
        <v>145.9</v>
      </c>
      <c r="GV870">
        <v>124.8</v>
      </c>
      <c r="GW870">
        <v>117.5</v>
      </c>
    </row>
    <row r="871" spans="1:205" x14ac:dyDescent="0.25">
      <c r="A871" s="1">
        <v>43617</v>
      </c>
      <c r="B871">
        <v>118.2</v>
      </c>
      <c r="C871">
        <v>115.2</v>
      </c>
      <c r="D871">
        <v>118.3</v>
      </c>
      <c r="E871">
        <v>210.4</v>
      </c>
      <c r="F871">
        <v>207.5</v>
      </c>
      <c r="G871">
        <v>211.1</v>
      </c>
      <c r="H871">
        <v>122</v>
      </c>
      <c r="I871">
        <v>113.6</v>
      </c>
      <c r="J871">
        <v>104.7</v>
      </c>
      <c r="K871">
        <v>166</v>
      </c>
      <c r="L871">
        <v>106</v>
      </c>
      <c r="M871">
        <v>93</v>
      </c>
      <c r="N871">
        <v>117.5</v>
      </c>
      <c r="O871">
        <v>207.7</v>
      </c>
      <c r="P871">
        <v>232.1</v>
      </c>
      <c r="Q871">
        <v>298.5</v>
      </c>
      <c r="R871">
        <v>163.4</v>
      </c>
      <c r="S871">
        <v>177.2</v>
      </c>
      <c r="T871">
        <v>181</v>
      </c>
      <c r="U871">
        <v>175.9</v>
      </c>
      <c r="V871">
        <v>115</v>
      </c>
      <c r="W871">
        <v>117.1</v>
      </c>
      <c r="X871">
        <v>110.6</v>
      </c>
      <c r="Y871">
        <v>113</v>
      </c>
      <c r="Z871">
        <v>119.2</v>
      </c>
      <c r="AA871">
        <v>120</v>
      </c>
      <c r="AB871">
        <v>119.4</v>
      </c>
      <c r="AC871">
        <v>118.9</v>
      </c>
      <c r="AD871">
        <v>120.5</v>
      </c>
      <c r="AE871">
        <v>123.6</v>
      </c>
      <c r="AF871">
        <v>122.9</v>
      </c>
      <c r="AG871">
        <v>124.1</v>
      </c>
      <c r="AH871">
        <v>124.8</v>
      </c>
      <c r="AI871">
        <v>125.1</v>
      </c>
      <c r="AJ871">
        <v>117.7</v>
      </c>
      <c r="AK871">
        <v>117.7</v>
      </c>
      <c r="AL871">
        <v>117.8</v>
      </c>
      <c r="AM871">
        <v>117.6</v>
      </c>
      <c r="AN871">
        <v>127.4</v>
      </c>
      <c r="AO871">
        <v>126.3</v>
      </c>
      <c r="AP871">
        <v>126.6</v>
      </c>
      <c r="AQ871">
        <v>125.1</v>
      </c>
      <c r="AR871">
        <v>125.9</v>
      </c>
      <c r="AS871">
        <v>131.1</v>
      </c>
      <c r="AT871">
        <v>118.3</v>
      </c>
      <c r="AU871">
        <v>118.7</v>
      </c>
      <c r="AV871">
        <v>118.7</v>
      </c>
      <c r="AW871">
        <v>119.4</v>
      </c>
      <c r="AX871">
        <v>112.4</v>
      </c>
      <c r="AY871">
        <v>112.8</v>
      </c>
      <c r="AZ871">
        <v>102.9</v>
      </c>
      <c r="BA871">
        <v>119.9</v>
      </c>
      <c r="BB871">
        <v>127.1</v>
      </c>
      <c r="BC871">
        <v>127.1</v>
      </c>
      <c r="BD871">
        <v>127.1</v>
      </c>
      <c r="BE871">
        <v>116.8</v>
      </c>
      <c r="BF871">
        <v>116.7</v>
      </c>
      <c r="BG871">
        <v>117.8</v>
      </c>
      <c r="BH871">
        <v>117.7</v>
      </c>
      <c r="BI871">
        <v>116.5</v>
      </c>
      <c r="BJ871">
        <v>116.5</v>
      </c>
      <c r="BK871">
        <v>117.5</v>
      </c>
      <c r="BL871">
        <v>116.5</v>
      </c>
      <c r="BM871">
        <v>116.1</v>
      </c>
      <c r="BN871">
        <v>116.6</v>
      </c>
      <c r="BO871">
        <v>112</v>
      </c>
      <c r="BP871">
        <v>118</v>
      </c>
      <c r="BQ871">
        <v>118.8</v>
      </c>
      <c r="BR871">
        <v>115.1</v>
      </c>
      <c r="BS871">
        <v>110.6</v>
      </c>
      <c r="BT871">
        <v>108</v>
      </c>
      <c r="BU871">
        <v>110.7</v>
      </c>
      <c r="BV871">
        <v>110.5</v>
      </c>
      <c r="BW871">
        <v>117.8</v>
      </c>
      <c r="BX871">
        <v>118</v>
      </c>
      <c r="BY871">
        <v>118.8</v>
      </c>
      <c r="BZ871">
        <v>116.4</v>
      </c>
      <c r="CA871">
        <v>117.8</v>
      </c>
      <c r="CB871">
        <v>118.8</v>
      </c>
      <c r="CC871">
        <v>205.4</v>
      </c>
      <c r="CD871">
        <v>208.1</v>
      </c>
      <c r="CE871">
        <v>203.3</v>
      </c>
      <c r="CF871">
        <v>118.3</v>
      </c>
      <c r="CG871">
        <v>119</v>
      </c>
      <c r="CH871">
        <v>117.8</v>
      </c>
      <c r="CI871">
        <v>118.2</v>
      </c>
      <c r="CJ871">
        <v>118</v>
      </c>
      <c r="CK871">
        <v>116.8</v>
      </c>
      <c r="CL871">
        <v>116.1</v>
      </c>
      <c r="CM871">
        <v>113.4</v>
      </c>
      <c r="CN871">
        <v>188.3</v>
      </c>
      <c r="CO871">
        <v>122.5</v>
      </c>
      <c r="CP871">
        <v>112.7</v>
      </c>
      <c r="CQ871">
        <v>185.6</v>
      </c>
      <c r="CR871">
        <v>114.9</v>
      </c>
      <c r="CS871">
        <v>110.8</v>
      </c>
      <c r="CT871">
        <v>117.9</v>
      </c>
      <c r="CU871">
        <v>217</v>
      </c>
      <c r="CV871">
        <v>223.5</v>
      </c>
      <c r="CW871">
        <v>218.1</v>
      </c>
      <c r="CX871">
        <v>242.3</v>
      </c>
      <c r="CY871">
        <v>117.7</v>
      </c>
      <c r="CZ871">
        <v>117.3</v>
      </c>
      <c r="DA871">
        <v>117.1</v>
      </c>
      <c r="DB871">
        <v>110.1</v>
      </c>
      <c r="DC871">
        <v>110.5</v>
      </c>
      <c r="DD871">
        <v>110.6</v>
      </c>
      <c r="DE871">
        <v>106</v>
      </c>
      <c r="DF871">
        <v>197.4</v>
      </c>
      <c r="DG871">
        <v>184.4</v>
      </c>
      <c r="DH871">
        <v>111.5</v>
      </c>
      <c r="DI871">
        <v>195.2</v>
      </c>
      <c r="DJ871">
        <v>213.8</v>
      </c>
      <c r="DK871">
        <v>202.5</v>
      </c>
      <c r="DL871">
        <v>155.4</v>
      </c>
      <c r="DM871">
        <v>115.1</v>
      </c>
      <c r="DN871">
        <v>109.9</v>
      </c>
      <c r="DO871">
        <v>250.9</v>
      </c>
      <c r="DP871">
        <v>125</v>
      </c>
      <c r="DQ871">
        <v>123.1</v>
      </c>
      <c r="DR871">
        <v>175.6</v>
      </c>
      <c r="DS871">
        <v>188.7</v>
      </c>
      <c r="DT871">
        <v>171.6</v>
      </c>
      <c r="DU871">
        <v>238</v>
      </c>
      <c r="DV871">
        <v>200.7</v>
      </c>
      <c r="DW871">
        <v>201.9</v>
      </c>
      <c r="DX871">
        <v>199</v>
      </c>
      <c r="DY871">
        <v>175.2</v>
      </c>
      <c r="DZ871">
        <v>202.9</v>
      </c>
      <c r="EA871">
        <v>181.5</v>
      </c>
      <c r="EB871">
        <v>164.6</v>
      </c>
      <c r="EC871">
        <v>185</v>
      </c>
      <c r="ED871">
        <v>237</v>
      </c>
      <c r="EE871">
        <v>218.3</v>
      </c>
      <c r="EF871">
        <v>269.2</v>
      </c>
      <c r="EG871">
        <v>104.6</v>
      </c>
      <c r="EH871">
        <v>151.9</v>
      </c>
      <c r="EI871">
        <v>105.2</v>
      </c>
      <c r="EJ871">
        <v>121.5</v>
      </c>
      <c r="EK871">
        <v>124.2</v>
      </c>
      <c r="EL871">
        <v>113</v>
      </c>
      <c r="EM871">
        <v>111.1</v>
      </c>
      <c r="EN871">
        <v>128.69999999999999</v>
      </c>
      <c r="EO871">
        <v>117.8</v>
      </c>
      <c r="EP871">
        <v>117.6</v>
      </c>
      <c r="EQ871">
        <v>117.8</v>
      </c>
      <c r="ER871">
        <v>129.69999999999999</v>
      </c>
      <c r="ES871">
        <v>108.6</v>
      </c>
      <c r="ET871">
        <v>115.7</v>
      </c>
      <c r="EU871">
        <v>119.5</v>
      </c>
      <c r="EV871">
        <v>109.7</v>
      </c>
      <c r="EW871">
        <v>119.8</v>
      </c>
      <c r="EX871">
        <v>118.9</v>
      </c>
      <c r="EY871">
        <v>198.1</v>
      </c>
      <c r="EZ871">
        <v>190.8</v>
      </c>
      <c r="FA871">
        <v>176.4</v>
      </c>
      <c r="FB871">
        <v>200.2</v>
      </c>
      <c r="FC871">
        <v>201</v>
      </c>
      <c r="FD871">
        <v>123.8</v>
      </c>
      <c r="FE871">
        <v>111.8</v>
      </c>
      <c r="FF871">
        <v>185.2</v>
      </c>
      <c r="FG871">
        <v>136.9</v>
      </c>
      <c r="FH871">
        <v>203.7</v>
      </c>
      <c r="FI871">
        <v>221.1</v>
      </c>
      <c r="FJ871">
        <v>316.5</v>
      </c>
      <c r="FK871">
        <v>216.9</v>
      </c>
      <c r="FL871">
        <v>131.1</v>
      </c>
      <c r="FM871">
        <v>339.1</v>
      </c>
      <c r="FN871">
        <v>255.6</v>
      </c>
      <c r="FO871">
        <v>119.8</v>
      </c>
      <c r="FP871">
        <v>130.80000000000001</v>
      </c>
      <c r="FQ871">
        <v>98.2</v>
      </c>
      <c r="FR871">
        <v>99.5</v>
      </c>
      <c r="FS871">
        <v>100.2</v>
      </c>
      <c r="FT871">
        <v>111.8</v>
      </c>
      <c r="FU871">
        <v>130.80000000000001</v>
      </c>
      <c r="FV871">
        <v>123.2</v>
      </c>
      <c r="FW871">
        <v>113.5</v>
      </c>
      <c r="FX871">
        <v>134.5</v>
      </c>
      <c r="FY871">
        <v>121.9</v>
      </c>
      <c r="FZ871">
        <v>109.3</v>
      </c>
      <c r="GA871">
        <v>96.2</v>
      </c>
      <c r="GB871">
        <v>54.4</v>
      </c>
      <c r="GC871">
        <v>95.8</v>
      </c>
      <c r="GD871">
        <v>78.5</v>
      </c>
      <c r="GE871">
        <v>113.3</v>
      </c>
      <c r="GG871">
        <v>105.7</v>
      </c>
      <c r="GH871">
        <v>114.4</v>
      </c>
      <c r="GI871">
        <v>106.4</v>
      </c>
      <c r="GJ871">
        <v>105.7</v>
      </c>
      <c r="GK871">
        <v>99.6</v>
      </c>
      <c r="GL871">
        <v>120.7</v>
      </c>
      <c r="GM871">
        <v>101</v>
      </c>
      <c r="GN871">
        <v>202</v>
      </c>
      <c r="GO871">
        <v>146.80000000000001</v>
      </c>
      <c r="GP871">
        <v>119.4</v>
      </c>
      <c r="GQ871">
        <v>126.4</v>
      </c>
      <c r="GR871">
        <v>128.9</v>
      </c>
      <c r="GS871">
        <v>125.8</v>
      </c>
      <c r="GT871">
        <v>111.5</v>
      </c>
      <c r="GU871">
        <v>145.80000000000001</v>
      </c>
      <c r="GV871">
        <v>124.8</v>
      </c>
      <c r="GW871">
        <v>119.9</v>
      </c>
    </row>
    <row r="872" spans="1:205" x14ac:dyDescent="0.25">
      <c r="A872" s="1">
        <v>43647</v>
      </c>
      <c r="B872">
        <v>118.5</v>
      </c>
      <c r="C872">
        <v>115.6</v>
      </c>
      <c r="D872">
        <v>118.9</v>
      </c>
      <c r="E872">
        <v>211.1</v>
      </c>
      <c r="F872">
        <v>202</v>
      </c>
      <c r="G872">
        <v>212.5</v>
      </c>
      <c r="H872">
        <v>123</v>
      </c>
      <c r="I872">
        <v>115.2</v>
      </c>
      <c r="J872">
        <v>105.5</v>
      </c>
      <c r="K872">
        <v>167.2</v>
      </c>
      <c r="L872">
        <v>107</v>
      </c>
      <c r="M872">
        <v>93.9</v>
      </c>
      <c r="N872">
        <v>117.6</v>
      </c>
      <c r="O872">
        <v>208</v>
      </c>
      <c r="P872">
        <v>232.4</v>
      </c>
      <c r="Q872">
        <v>299.10000000000002</v>
      </c>
      <c r="R872">
        <v>163.4</v>
      </c>
      <c r="S872">
        <v>177.5</v>
      </c>
      <c r="T872">
        <v>181.2</v>
      </c>
      <c r="U872">
        <v>176.1</v>
      </c>
      <c r="V872">
        <v>115.2</v>
      </c>
      <c r="W872">
        <v>117.4</v>
      </c>
      <c r="X872">
        <v>110.9</v>
      </c>
      <c r="Y872">
        <v>113.1</v>
      </c>
      <c r="Z872">
        <v>119.5</v>
      </c>
      <c r="AA872">
        <v>120.2</v>
      </c>
      <c r="AB872">
        <v>119.5</v>
      </c>
      <c r="AC872">
        <v>118.6</v>
      </c>
      <c r="AD872">
        <v>122.2</v>
      </c>
      <c r="AE872">
        <v>124.5</v>
      </c>
      <c r="AF872">
        <v>123.2</v>
      </c>
      <c r="AG872">
        <v>126</v>
      </c>
      <c r="AH872">
        <v>125.7</v>
      </c>
      <c r="AI872">
        <v>125.7</v>
      </c>
      <c r="AJ872">
        <v>120.1</v>
      </c>
      <c r="AK872">
        <v>120.1</v>
      </c>
      <c r="AL872">
        <v>120.1</v>
      </c>
      <c r="AM872">
        <v>120</v>
      </c>
      <c r="AN872">
        <v>127.1</v>
      </c>
      <c r="AO872">
        <v>126</v>
      </c>
      <c r="AP872">
        <v>126.3</v>
      </c>
      <c r="AQ872">
        <v>124.7</v>
      </c>
      <c r="AR872">
        <v>125.8</v>
      </c>
      <c r="AS872">
        <v>131.1</v>
      </c>
      <c r="AT872">
        <v>118.6</v>
      </c>
      <c r="AU872">
        <v>119</v>
      </c>
      <c r="AV872">
        <v>118.9</v>
      </c>
      <c r="AW872">
        <v>119.7</v>
      </c>
      <c r="AX872">
        <v>112.8</v>
      </c>
      <c r="AY872">
        <v>113</v>
      </c>
      <c r="AZ872">
        <v>104.7</v>
      </c>
      <c r="BA872">
        <v>120.5</v>
      </c>
      <c r="BB872">
        <v>128</v>
      </c>
      <c r="BC872">
        <v>128.1</v>
      </c>
      <c r="BD872">
        <v>127.8</v>
      </c>
      <c r="BE872">
        <v>117</v>
      </c>
      <c r="BF872">
        <v>116.9</v>
      </c>
      <c r="BG872">
        <v>118</v>
      </c>
      <c r="BH872">
        <v>118</v>
      </c>
      <c r="BI872">
        <v>116.7</v>
      </c>
      <c r="BJ872">
        <v>116.7</v>
      </c>
      <c r="BK872">
        <v>117.8</v>
      </c>
      <c r="BL872">
        <v>116.8</v>
      </c>
      <c r="BM872">
        <v>116.4</v>
      </c>
      <c r="BN872">
        <v>116.9</v>
      </c>
      <c r="BO872">
        <v>112.3</v>
      </c>
      <c r="BP872">
        <v>118.3</v>
      </c>
      <c r="BQ872">
        <v>118.9</v>
      </c>
      <c r="BR872">
        <v>115.3</v>
      </c>
      <c r="BS872">
        <v>110.8</v>
      </c>
      <c r="BT872">
        <v>108.1</v>
      </c>
      <c r="BU872">
        <v>111.5</v>
      </c>
      <c r="BV872">
        <v>111</v>
      </c>
      <c r="BW872">
        <v>118</v>
      </c>
      <c r="BX872">
        <v>118.1</v>
      </c>
      <c r="BY872">
        <v>119</v>
      </c>
      <c r="BZ872">
        <v>116.6</v>
      </c>
      <c r="CA872">
        <v>118</v>
      </c>
      <c r="CB872">
        <v>119</v>
      </c>
      <c r="CC872">
        <v>206</v>
      </c>
      <c r="CD872">
        <v>208.4</v>
      </c>
      <c r="CE872">
        <v>203.9</v>
      </c>
      <c r="CF872">
        <v>118.5</v>
      </c>
      <c r="CG872">
        <v>119.8</v>
      </c>
      <c r="CH872">
        <v>117.8</v>
      </c>
      <c r="CI872">
        <v>118.5</v>
      </c>
      <c r="CJ872">
        <v>118.2</v>
      </c>
      <c r="CK872">
        <v>117.3</v>
      </c>
      <c r="CL872">
        <v>116.3</v>
      </c>
      <c r="CM872">
        <v>113.8</v>
      </c>
      <c r="CN872">
        <v>188.7</v>
      </c>
      <c r="CO872">
        <v>123.2</v>
      </c>
      <c r="CP872">
        <v>113.2</v>
      </c>
      <c r="CQ872">
        <v>186.4</v>
      </c>
      <c r="CR872">
        <v>115.4</v>
      </c>
      <c r="CS872">
        <v>111.5</v>
      </c>
      <c r="CT872">
        <v>118.1</v>
      </c>
      <c r="CU872">
        <v>217.7</v>
      </c>
      <c r="CV872">
        <v>224</v>
      </c>
      <c r="CW872">
        <v>218.8</v>
      </c>
      <c r="CX872">
        <v>243.4</v>
      </c>
      <c r="CY872">
        <v>117.8</v>
      </c>
      <c r="CZ872">
        <v>117.6</v>
      </c>
      <c r="DA872">
        <v>117.4</v>
      </c>
      <c r="DB872">
        <v>110.2</v>
      </c>
      <c r="DC872">
        <v>110.7</v>
      </c>
      <c r="DD872">
        <v>110.9</v>
      </c>
      <c r="DE872">
        <v>106.1</v>
      </c>
      <c r="DF872">
        <v>197.6</v>
      </c>
      <c r="DG872">
        <v>183.9</v>
      </c>
      <c r="DH872">
        <v>110.8</v>
      </c>
      <c r="DI872">
        <v>197.3</v>
      </c>
      <c r="DJ872">
        <v>211.6</v>
      </c>
      <c r="DK872">
        <v>201</v>
      </c>
      <c r="DL872">
        <v>155.6</v>
      </c>
      <c r="DM872">
        <v>115.4</v>
      </c>
      <c r="DN872">
        <v>110.1</v>
      </c>
      <c r="DO872">
        <v>252.1</v>
      </c>
      <c r="DP872">
        <v>125.2</v>
      </c>
      <c r="DQ872">
        <v>124</v>
      </c>
      <c r="DR872">
        <v>177.4</v>
      </c>
      <c r="DS872">
        <v>190.7</v>
      </c>
      <c r="DT872">
        <v>173.4</v>
      </c>
      <c r="DU872">
        <v>236.9</v>
      </c>
      <c r="DV872">
        <v>201.1</v>
      </c>
      <c r="DW872">
        <v>201.7</v>
      </c>
      <c r="DX872">
        <v>199.5</v>
      </c>
      <c r="DY872">
        <v>174.8</v>
      </c>
      <c r="DZ872">
        <v>203.5</v>
      </c>
      <c r="EA872">
        <v>184.1</v>
      </c>
      <c r="EB872">
        <v>165.3</v>
      </c>
      <c r="EC872">
        <v>188.8</v>
      </c>
      <c r="ED872">
        <v>245.7</v>
      </c>
      <c r="EE872">
        <v>226.6</v>
      </c>
      <c r="EF872">
        <v>270.7</v>
      </c>
      <c r="EG872">
        <v>102.4</v>
      </c>
      <c r="EH872">
        <v>150.1</v>
      </c>
      <c r="EI872">
        <v>103</v>
      </c>
      <c r="EJ872">
        <v>121.7</v>
      </c>
      <c r="EK872">
        <v>124.4</v>
      </c>
      <c r="EL872">
        <v>112.8</v>
      </c>
      <c r="EM872">
        <v>111.5</v>
      </c>
      <c r="EN872">
        <v>129.30000000000001</v>
      </c>
      <c r="EO872">
        <v>120.1</v>
      </c>
      <c r="EP872">
        <v>120</v>
      </c>
      <c r="EQ872">
        <v>120.2</v>
      </c>
      <c r="ER872">
        <v>130.1</v>
      </c>
      <c r="ES872">
        <v>108.8</v>
      </c>
      <c r="ET872">
        <v>116</v>
      </c>
      <c r="EU872">
        <v>119.5</v>
      </c>
      <c r="EV872">
        <v>109.9</v>
      </c>
      <c r="EW872">
        <v>119.9</v>
      </c>
      <c r="EX872">
        <v>119.6</v>
      </c>
      <c r="EY872">
        <v>198.2</v>
      </c>
      <c r="EZ872">
        <v>192.3</v>
      </c>
      <c r="FA872">
        <v>178.2</v>
      </c>
      <c r="FB872">
        <v>200.1</v>
      </c>
      <c r="FC872">
        <v>200.6</v>
      </c>
      <c r="FD872">
        <v>124.1</v>
      </c>
      <c r="FE872">
        <v>112</v>
      </c>
      <c r="FF872">
        <v>188.8</v>
      </c>
      <c r="FG872">
        <v>139.69999999999999</v>
      </c>
      <c r="FH872">
        <v>205.6</v>
      </c>
      <c r="FI872">
        <v>229.8</v>
      </c>
      <c r="FJ872">
        <v>322.60000000000002</v>
      </c>
      <c r="FK872">
        <v>220.1</v>
      </c>
      <c r="FL872">
        <v>131.6</v>
      </c>
      <c r="FM872">
        <v>340.3</v>
      </c>
      <c r="FN872">
        <v>264.7</v>
      </c>
      <c r="FO872">
        <v>119.9</v>
      </c>
      <c r="FP872">
        <v>130.4</v>
      </c>
      <c r="FQ872">
        <v>100.2</v>
      </c>
      <c r="FR872">
        <v>100</v>
      </c>
      <c r="FS872">
        <v>101.5</v>
      </c>
      <c r="FT872">
        <v>113.4</v>
      </c>
      <c r="FU872">
        <v>129.4</v>
      </c>
      <c r="FV872">
        <v>123.8</v>
      </c>
      <c r="FW872">
        <v>114.8</v>
      </c>
      <c r="FX872">
        <v>134</v>
      </c>
      <c r="FY872">
        <v>127.3</v>
      </c>
      <c r="FZ872">
        <v>106.2</v>
      </c>
      <c r="GA872">
        <v>95.2</v>
      </c>
      <c r="GB872">
        <v>54</v>
      </c>
      <c r="GC872">
        <v>95.6</v>
      </c>
      <c r="GD872">
        <v>77.7</v>
      </c>
      <c r="GE872">
        <v>114</v>
      </c>
      <c r="GG872">
        <v>106</v>
      </c>
      <c r="GH872">
        <v>114.9</v>
      </c>
      <c r="GI872">
        <v>108.2</v>
      </c>
      <c r="GJ872">
        <v>105.8</v>
      </c>
      <c r="GK872">
        <v>102.1</v>
      </c>
      <c r="GL872">
        <v>123.5</v>
      </c>
      <c r="GM872">
        <v>97.5</v>
      </c>
      <c r="GN872">
        <v>172.3</v>
      </c>
      <c r="GO872">
        <v>145.1</v>
      </c>
      <c r="GP872">
        <v>115.6</v>
      </c>
      <c r="GQ872">
        <v>126.5</v>
      </c>
      <c r="GR872">
        <v>129</v>
      </c>
      <c r="GS872">
        <v>125.3</v>
      </c>
      <c r="GT872">
        <v>111.8</v>
      </c>
      <c r="GU872">
        <v>146.5</v>
      </c>
      <c r="GV872">
        <v>124.8</v>
      </c>
      <c r="GW872">
        <v>120.8</v>
      </c>
    </row>
    <row r="873" spans="1:205" x14ac:dyDescent="0.25">
      <c r="A873" s="1">
        <v>43678</v>
      </c>
      <c r="B873">
        <v>118.6</v>
      </c>
      <c r="C873">
        <v>115.3</v>
      </c>
      <c r="D873">
        <v>118.1</v>
      </c>
      <c r="E873">
        <v>209.9</v>
      </c>
      <c r="F873">
        <v>188.4</v>
      </c>
      <c r="G873">
        <v>212.7</v>
      </c>
      <c r="H873">
        <v>123.4</v>
      </c>
      <c r="I873">
        <v>112.8</v>
      </c>
      <c r="J873">
        <v>104.7</v>
      </c>
      <c r="K873">
        <v>165.9</v>
      </c>
      <c r="L873">
        <v>106.4</v>
      </c>
      <c r="M873">
        <v>93.7</v>
      </c>
      <c r="N873">
        <v>117.6</v>
      </c>
      <c r="O873">
        <v>208</v>
      </c>
      <c r="P873">
        <v>232.4</v>
      </c>
      <c r="Q873">
        <v>299.3</v>
      </c>
      <c r="R873">
        <v>163.4</v>
      </c>
      <c r="S873">
        <v>177.5</v>
      </c>
      <c r="T873">
        <v>181.5</v>
      </c>
      <c r="U873">
        <v>176.1</v>
      </c>
      <c r="V873">
        <v>115.2</v>
      </c>
      <c r="W873">
        <v>117.3</v>
      </c>
      <c r="X873">
        <v>111</v>
      </c>
      <c r="Y873">
        <v>113</v>
      </c>
      <c r="Z873">
        <v>119.9</v>
      </c>
      <c r="AA873">
        <v>121.2</v>
      </c>
      <c r="AB873">
        <v>120.5</v>
      </c>
      <c r="AC873">
        <v>120.1</v>
      </c>
      <c r="AD873">
        <v>121.4</v>
      </c>
      <c r="AE873">
        <v>125</v>
      </c>
      <c r="AF873">
        <v>124.8</v>
      </c>
      <c r="AG873">
        <v>124.8</v>
      </c>
      <c r="AH873">
        <v>126.2</v>
      </c>
      <c r="AI873">
        <v>125.4</v>
      </c>
      <c r="AJ873">
        <v>119.4</v>
      </c>
      <c r="AK873">
        <v>119.4</v>
      </c>
      <c r="AL873">
        <v>119.5</v>
      </c>
      <c r="AM873">
        <v>119.3</v>
      </c>
      <c r="AN873">
        <v>127.1</v>
      </c>
      <c r="AO873">
        <v>125.9</v>
      </c>
      <c r="AP873">
        <v>126.2</v>
      </c>
      <c r="AQ873">
        <v>124.6</v>
      </c>
      <c r="AR873">
        <v>125.7</v>
      </c>
      <c r="AS873">
        <v>131.30000000000001</v>
      </c>
      <c r="AT873">
        <v>118.7</v>
      </c>
      <c r="AU873">
        <v>119.1</v>
      </c>
      <c r="AV873">
        <v>119.1</v>
      </c>
      <c r="AW873">
        <v>119.3</v>
      </c>
      <c r="AX873">
        <v>113</v>
      </c>
      <c r="AY873">
        <v>113.3</v>
      </c>
      <c r="AZ873">
        <v>104.4</v>
      </c>
      <c r="BA873">
        <v>120.4</v>
      </c>
      <c r="BB873">
        <v>128.1</v>
      </c>
      <c r="BC873">
        <v>128.1</v>
      </c>
      <c r="BD873">
        <v>127.9</v>
      </c>
      <c r="BE873">
        <v>117.2</v>
      </c>
      <c r="BF873">
        <v>117.1</v>
      </c>
      <c r="BG873">
        <v>118.3</v>
      </c>
      <c r="BH873">
        <v>118.2</v>
      </c>
      <c r="BI873">
        <v>117</v>
      </c>
      <c r="BJ873">
        <v>116.9</v>
      </c>
      <c r="BK873">
        <v>118</v>
      </c>
      <c r="BL873">
        <v>116.7</v>
      </c>
      <c r="BM873">
        <v>116.3</v>
      </c>
      <c r="BN873">
        <v>116.7</v>
      </c>
      <c r="BO873">
        <v>112.1</v>
      </c>
      <c r="BP873">
        <v>118.4</v>
      </c>
      <c r="BQ873">
        <v>119.7</v>
      </c>
      <c r="BR873">
        <v>115.5</v>
      </c>
      <c r="BS873">
        <v>110.9</v>
      </c>
      <c r="BT873">
        <v>108.1</v>
      </c>
      <c r="BU873">
        <v>111</v>
      </c>
      <c r="BV873">
        <v>110.8</v>
      </c>
      <c r="BW873">
        <v>118.2</v>
      </c>
      <c r="BX873">
        <v>118.5</v>
      </c>
      <c r="BY873">
        <v>119.4</v>
      </c>
      <c r="BZ873">
        <v>116.9</v>
      </c>
      <c r="CA873">
        <v>118.3</v>
      </c>
      <c r="CB873">
        <v>119.2</v>
      </c>
      <c r="CC873">
        <v>205.4</v>
      </c>
      <c r="CD873">
        <v>208.2</v>
      </c>
      <c r="CE873">
        <v>203.5</v>
      </c>
      <c r="CF873">
        <v>118.9</v>
      </c>
      <c r="CG873">
        <v>119.3</v>
      </c>
      <c r="CH873">
        <v>118.7</v>
      </c>
      <c r="CI873">
        <v>118.6</v>
      </c>
      <c r="CJ873">
        <v>118.4</v>
      </c>
      <c r="CK873">
        <v>117.1</v>
      </c>
      <c r="CL873">
        <v>116.6</v>
      </c>
      <c r="CM873">
        <v>113.7</v>
      </c>
      <c r="CN873">
        <v>188.2</v>
      </c>
      <c r="CO873">
        <v>123.4</v>
      </c>
      <c r="CP873">
        <v>113.3</v>
      </c>
      <c r="CQ873">
        <v>186.2</v>
      </c>
      <c r="CR873">
        <v>115.7</v>
      </c>
      <c r="CS873">
        <v>111.4</v>
      </c>
      <c r="CT873">
        <v>118.4</v>
      </c>
      <c r="CU873">
        <v>217</v>
      </c>
      <c r="CV873">
        <v>223.5</v>
      </c>
      <c r="CW873">
        <v>218.2</v>
      </c>
      <c r="CX873">
        <v>242.5</v>
      </c>
      <c r="CY873">
        <v>118.4</v>
      </c>
      <c r="CZ873">
        <v>117.6</v>
      </c>
      <c r="DA873">
        <v>117.4</v>
      </c>
      <c r="DB873">
        <v>110.7</v>
      </c>
      <c r="DC873">
        <v>110.9</v>
      </c>
      <c r="DD873">
        <v>111</v>
      </c>
      <c r="DE873">
        <v>106.5</v>
      </c>
      <c r="DF873">
        <v>196.8</v>
      </c>
      <c r="DG873">
        <v>183.1</v>
      </c>
      <c r="DH873">
        <v>110.1</v>
      </c>
      <c r="DI873">
        <v>197.3</v>
      </c>
      <c r="DJ873">
        <v>210</v>
      </c>
      <c r="DK873">
        <v>199.6</v>
      </c>
      <c r="DL873">
        <v>155.5</v>
      </c>
      <c r="DM873">
        <v>115.4</v>
      </c>
      <c r="DN873">
        <v>110</v>
      </c>
      <c r="DO873">
        <v>251.2</v>
      </c>
      <c r="DP873">
        <v>125.1</v>
      </c>
      <c r="DQ873">
        <v>123.3</v>
      </c>
      <c r="DR873">
        <v>176</v>
      </c>
      <c r="DS873">
        <v>191.4</v>
      </c>
      <c r="DT873">
        <v>171.3</v>
      </c>
      <c r="DU873">
        <v>236.6</v>
      </c>
      <c r="DV873">
        <v>200.8</v>
      </c>
      <c r="DW873">
        <v>200.8</v>
      </c>
      <c r="DX873">
        <v>199.3</v>
      </c>
      <c r="DY873">
        <v>176.7</v>
      </c>
      <c r="DZ873">
        <v>203.1</v>
      </c>
      <c r="EA873">
        <v>181</v>
      </c>
      <c r="EB873">
        <v>163.4</v>
      </c>
      <c r="EC873">
        <v>185.1</v>
      </c>
      <c r="ED873">
        <v>241.9</v>
      </c>
      <c r="EE873">
        <v>222.9</v>
      </c>
      <c r="EF873">
        <v>269.39999999999998</v>
      </c>
      <c r="EG873">
        <v>99.1</v>
      </c>
      <c r="EH873">
        <v>147.5</v>
      </c>
      <c r="EI873">
        <v>99.6</v>
      </c>
      <c r="EJ873">
        <v>122.2</v>
      </c>
      <c r="EK873">
        <v>126.3</v>
      </c>
      <c r="EL873">
        <v>114.5</v>
      </c>
      <c r="EM873">
        <v>113.3</v>
      </c>
      <c r="EN873">
        <v>129.6</v>
      </c>
      <c r="EO873">
        <v>119.5</v>
      </c>
      <c r="EP873">
        <v>119.3</v>
      </c>
      <c r="EQ873">
        <v>119.5</v>
      </c>
      <c r="ER873">
        <v>130.5</v>
      </c>
      <c r="ES873">
        <v>108.5</v>
      </c>
      <c r="ET873">
        <v>116.5</v>
      </c>
      <c r="EU873">
        <v>119.7</v>
      </c>
      <c r="EV873">
        <v>110.2</v>
      </c>
      <c r="EW873">
        <v>120</v>
      </c>
      <c r="EX873">
        <v>119.8</v>
      </c>
      <c r="EY873">
        <v>197.3</v>
      </c>
      <c r="EZ873">
        <v>192.7</v>
      </c>
      <c r="FA873">
        <v>176.8</v>
      </c>
      <c r="FB873">
        <v>199.4</v>
      </c>
      <c r="FC873">
        <v>199.9</v>
      </c>
      <c r="FD873">
        <v>125.4</v>
      </c>
      <c r="FE873">
        <v>112</v>
      </c>
      <c r="FF873">
        <v>185.6</v>
      </c>
      <c r="FG873">
        <v>135.30000000000001</v>
      </c>
      <c r="FH873">
        <v>204</v>
      </c>
      <c r="FI873">
        <v>226.2</v>
      </c>
      <c r="FJ873">
        <v>322.5</v>
      </c>
      <c r="FK873">
        <v>220.9</v>
      </c>
      <c r="FL873">
        <v>131.5</v>
      </c>
      <c r="FM873">
        <v>327.60000000000002</v>
      </c>
      <c r="FN873">
        <v>257.7</v>
      </c>
      <c r="FO873">
        <v>120.9</v>
      </c>
      <c r="FP873">
        <v>131.69999999999999</v>
      </c>
      <c r="FQ873">
        <v>98.7</v>
      </c>
      <c r="FR873">
        <v>99.7</v>
      </c>
      <c r="FS873">
        <v>101.8</v>
      </c>
      <c r="FT873">
        <v>114.7</v>
      </c>
      <c r="FU873">
        <v>132.5</v>
      </c>
      <c r="FV873">
        <v>121.6</v>
      </c>
      <c r="FW873">
        <v>115</v>
      </c>
      <c r="FX873">
        <v>134.80000000000001</v>
      </c>
      <c r="FY873">
        <v>123.9</v>
      </c>
      <c r="FZ873">
        <v>113.6</v>
      </c>
      <c r="GA873">
        <v>95.4</v>
      </c>
      <c r="GB873">
        <v>56.1</v>
      </c>
      <c r="GC873">
        <v>96</v>
      </c>
      <c r="GD873">
        <v>77.8</v>
      </c>
      <c r="GE873">
        <v>114.6</v>
      </c>
      <c r="GG873">
        <v>106</v>
      </c>
      <c r="GH873">
        <v>117.2</v>
      </c>
      <c r="GI873">
        <v>110.1</v>
      </c>
      <c r="GJ873">
        <v>103.9</v>
      </c>
      <c r="GK873">
        <v>102.3</v>
      </c>
      <c r="GL873">
        <v>124.1</v>
      </c>
      <c r="GM873">
        <v>95.7</v>
      </c>
      <c r="GN873">
        <v>192.8</v>
      </c>
      <c r="GO873">
        <v>149.1</v>
      </c>
      <c r="GP873">
        <v>117.7</v>
      </c>
      <c r="GQ873">
        <v>125.3</v>
      </c>
      <c r="GR873">
        <v>128.80000000000001</v>
      </c>
      <c r="GS873">
        <v>125.3</v>
      </c>
      <c r="GT873">
        <v>110</v>
      </c>
      <c r="GU873">
        <v>146.5</v>
      </c>
      <c r="GV873">
        <v>124.8</v>
      </c>
      <c r="GW873">
        <v>116.9</v>
      </c>
    </row>
    <row r="874" spans="1:205" x14ac:dyDescent="0.25">
      <c r="A874" s="1">
        <v>43709</v>
      </c>
      <c r="B874">
        <v>118.3</v>
      </c>
      <c r="C874">
        <v>115.2</v>
      </c>
      <c r="D874">
        <v>118.6</v>
      </c>
      <c r="E874">
        <v>210.7</v>
      </c>
      <c r="F874">
        <v>191.2</v>
      </c>
      <c r="G874">
        <v>213.3</v>
      </c>
      <c r="H874">
        <v>123.6</v>
      </c>
      <c r="I874">
        <v>113.5</v>
      </c>
      <c r="J874">
        <v>103.7</v>
      </c>
      <c r="K874">
        <v>164.9</v>
      </c>
      <c r="L874">
        <v>104.5</v>
      </c>
      <c r="M874">
        <v>89.3</v>
      </c>
      <c r="N874">
        <v>117.6</v>
      </c>
      <c r="O874">
        <v>208.1</v>
      </c>
      <c r="P874">
        <v>232.5</v>
      </c>
      <c r="Q874">
        <v>299.60000000000002</v>
      </c>
      <c r="R874">
        <v>163.30000000000001</v>
      </c>
      <c r="S874">
        <v>177.6</v>
      </c>
      <c r="T874">
        <v>181.5</v>
      </c>
      <c r="U874">
        <v>176.2</v>
      </c>
      <c r="V874">
        <v>115.2</v>
      </c>
      <c r="W874">
        <v>117.2</v>
      </c>
      <c r="X874">
        <v>111</v>
      </c>
      <c r="Y874">
        <v>112.8</v>
      </c>
      <c r="Z874">
        <v>119.5</v>
      </c>
      <c r="AA874">
        <v>119.9</v>
      </c>
      <c r="AB874">
        <v>119.2</v>
      </c>
      <c r="AC874">
        <v>119.4</v>
      </c>
      <c r="AD874">
        <v>117.5</v>
      </c>
      <c r="AE874">
        <v>123.4</v>
      </c>
      <c r="AF874">
        <v>125.3</v>
      </c>
      <c r="AG874">
        <v>119.7</v>
      </c>
      <c r="AH874">
        <v>124.7</v>
      </c>
      <c r="AI874">
        <v>125.3</v>
      </c>
      <c r="AJ874">
        <v>119</v>
      </c>
      <c r="AK874">
        <v>119.1</v>
      </c>
      <c r="AL874">
        <v>119.1</v>
      </c>
      <c r="AM874">
        <v>119</v>
      </c>
      <c r="AN874">
        <v>127</v>
      </c>
      <c r="AO874">
        <v>125.8</v>
      </c>
      <c r="AP874">
        <v>126.1</v>
      </c>
      <c r="AQ874">
        <v>124.5</v>
      </c>
      <c r="AR874">
        <v>125.7</v>
      </c>
      <c r="AS874">
        <v>131.30000000000001</v>
      </c>
      <c r="AT874">
        <v>118.7</v>
      </c>
      <c r="AU874">
        <v>119.1</v>
      </c>
      <c r="AV874">
        <v>119.1</v>
      </c>
      <c r="AW874">
        <v>119.7</v>
      </c>
      <c r="AX874">
        <v>113.2</v>
      </c>
      <c r="AY874">
        <v>113.6</v>
      </c>
      <c r="AZ874">
        <v>104.5</v>
      </c>
      <c r="BA874">
        <v>120.4</v>
      </c>
      <c r="BB874">
        <v>128.19999999999999</v>
      </c>
      <c r="BC874">
        <v>128.30000000000001</v>
      </c>
      <c r="BD874">
        <v>127.9</v>
      </c>
      <c r="BE874">
        <v>116.9</v>
      </c>
      <c r="BF874">
        <v>116.8</v>
      </c>
      <c r="BG874">
        <v>118</v>
      </c>
      <c r="BH874">
        <v>117.9</v>
      </c>
      <c r="BI874">
        <v>116.6</v>
      </c>
      <c r="BJ874">
        <v>116.6</v>
      </c>
      <c r="BK874">
        <v>117.7</v>
      </c>
      <c r="BL874">
        <v>116.7</v>
      </c>
      <c r="BM874">
        <v>116.3</v>
      </c>
      <c r="BN874">
        <v>116.7</v>
      </c>
      <c r="BO874">
        <v>111.8</v>
      </c>
      <c r="BP874">
        <v>118.4</v>
      </c>
      <c r="BQ874">
        <v>118.6</v>
      </c>
      <c r="BR874">
        <v>115</v>
      </c>
      <c r="BS874">
        <v>110.9</v>
      </c>
      <c r="BT874">
        <v>108.2</v>
      </c>
      <c r="BU874">
        <v>109.5</v>
      </c>
      <c r="BV874">
        <v>110.1</v>
      </c>
      <c r="BW874">
        <v>117.9</v>
      </c>
      <c r="BX874">
        <v>118.2</v>
      </c>
      <c r="BY874">
        <v>119.1</v>
      </c>
      <c r="BZ874">
        <v>116.6</v>
      </c>
      <c r="CA874">
        <v>117.9</v>
      </c>
      <c r="CB874">
        <v>119</v>
      </c>
      <c r="CC874">
        <v>205.4</v>
      </c>
      <c r="CD874">
        <v>208.4</v>
      </c>
      <c r="CE874">
        <v>203.2</v>
      </c>
      <c r="CF874">
        <v>118.5</v>
      </c>
      <c r="CG874">
        <v>117.8</v>
      </c>
      <c r="CH874">
        <v>117.6</v>
      </c>
      <c r="CI874">
        <v>118.6</v>
      </c>
      <c r="CJ874">
        <v>118.4</v>
      </c>
      <c r="CK874">
        <v>116.4</v>
      </c>
      <c r="CL874">
        <v>116</v>
      </c>
      <c r="CM874">
        <v>113.2</v>
      </c>
      <c r="CN874">
        <v>187.7</v>
      </c>
      <c r="CO874">
        <v>122.7</v>
      </c>
      <c r="CP874">
        <v>113</v>
      </c>
      <c r="CQ874">
        <v>185.5</v>
      </c>
      <c r="CR874">
        <v>115.5</v>
      </c>
      <c r="CS874">
        <v>110.7</v>
      </c>
      <c r="CT874">
        <v>118.2</v>
      </c>
      <c r="CU874">
        <v>216.8</v>
      </c>
      <c r="CV874">
        <v>223.9</v>
      </c>
      <c r="CW874">
        <v>217.7</v>
      </c>
      <c r="CX874">
        <v>241.8</v>
      </c>
      <c r="CY874">
        <v>118.1</v>
      </c>
      <c r="CZ874">
        <v>117.6</v>
      </c>
      <c r="DA874">
        <v>117.4</v>
      </c>
      <c r="DB874">
        <v>110.5</v>
      </c>
      <c r="DC874">
        <v>110.8</v>
      </c>
      <c r="DD874">
        <v>111</v>
      </c>
      <c r="DE874">
        <v>106.2</v>
      </c>
      <c r="DF874">
        <v>196.4</v>
      </c>
      <c r="DG874">
        <v>182.9</v>
      </c>
      <c r="DH874">
        <v>109.9</v>
      </c>
      <c r="DI874">
        <v>198.1</v>
      </c>
      <c r="DJ874">
        <v>208.8</v>
      </c>
      <c r="DK874">
        <v>199.5</v>
      </c>
      <c r="DL874">
        <v>155.6</v>
      </c>
      <c r="DM874">
        <v>115.3</v>
      </c>
      <c r="DN874">
        <v>110.1</v>
      </c>
      <c r="DO874">
        <v>251.3</v>
      </c>
      <c r="DP874">
        <v>125.2</v>
      </c>
      <c r="DQ874">
        <v>123.2</v>
      </c>
      <c r="DR874">
        <v>174.5</v>
      </c>
      <c r="DS874">
        <v>189.4</v>
      </c>
      <c r="DT874">
        <v>170</v>
      </c>
      <c r="DU874">
        <v>236.5</v>
      </c>
      <c r="DV874">
        <v>201</v>
      </c>
      <c r="DW874">
        <v>200.5</v>
      </c>
      <c r="DX874">
        <v>199.5</v>
      </c>
      <c r="DY874">
        <v>177</v>
      </c>
      <c r="DZ874">
        <v>203.3</v>
      </c>
      <c r="EA874">
        <v>181</v>
      </c>
      <c r="EB874">
        <v>161.9</v>
      </c>
      <c r="EC874">
        <v>186.1</v>
      </c>
      <c r="ED874">
        <v>240.4</v>
      </c>
      <c r="EE874">
        <v>221.5</v>
      </c>
      <c r="EF874">
        <v>270.7</v>
      </c>
      <c r="EG874">
        <v>103</v>
      </c>
      <c r="EH874">
        <v>150</v>
      </c>
      <c r="EI874">
        <v>103.6</v>
      </c>
      <c r="EJ874">
        <v>122.3</v>
      </c>
      <c r="EK874">
        <v>127.5</v>
      </c>
      <c r="EL874">
        <v>115.5</v>
      </c>
      <c r="EM874">
        <v>114.4</v>
      </c>
      <c r="EN874">
        <v>129.80000000000001</v>
      </c>
      <c r="EO874">
        <v>119.1</v>
      </c>
      <c r="EP874">
        <v>119</v>
      </c>
      <c r="EQ874">
        <v>119.1</v>
      </c>
      <c r="ER874">
        <v>130.80000000000001</v>
      </c>
      <c r="ES874">
        <v>108.5</v>
      </c>
      <c r="ET874">
        <v>116.9</v>
      </c>
      <c r="EU874">
        <v>119.5</v>
      </c>
      <c r="EV874">
        <v>110.2</v>
      </c>
      <c r="EW874">
        <v>119.8</v>
      </c>
      <c r="EX874">
        <v>119.8</v>
      </c>
      <c r="EY874">
        <v>196.8</v>
      </c>
      <c r="EZ874">
        <v>193.6</v>
      </c>
      <c r="FA874">
        <v>175.3</v>
      </c>
      <c r="FB874">
        <v>199.4</v>
      </c>
      <c r="FC874">
        <v>199.7</v>
      </c>
      <c r="FD874">
        <v>126.3</v>
      </c>
      <c r="FE874">
        <v>112.1</v>
      </c>
      <c r="FF874">
        <v>186.7</v>
      </c>
      <c r="FG874">
        <v>137.19999999999999</v>
      </c>
      <c r="FH874">
        <v>202.3</v>
      </c>
      <c r="FI874">
        <v>224.6</v>
      </c>
      <c r="FJ874">
        <v>320</v>
      </c>
      <c r="FK874">
        <v>220.4</v>
      </c>
      <c r="FL874">
        <v>131.80000000000001</v>
      </c>
      <c r="FM874">
        <v>322.3</v>
      </c>
      <c r="FN874">
        <v>228.9</v>
      </c>
      <c r="FO874">
        <v>120</v>
      </c>
      <c r="FP874">
        <v>131.1</v>
      </c>
      <c r="FQ874">
        <v>94.5</v>
      </c>
      <c r="FR874">
        <v>95</v>
      </c>
      <c r="FS874">
        <v>104.1</v>
      </c>
      <c r="FT874">
        <v>115.9</v>
      </c>
      <c r="FU874">
        <v>138.5</v>
      </c>
      <c r="FV874">
        <v>122.1</v>
      </c>
      <c r="FW874">
        <v>115.2</v>
      </c>
      <c r="FX874">
        <v>135.30000000000001</v>
      </c>
      <c r="FY874">
        <v>124.4</v>
      </c>
      <c r="FZ874">
        <v>115.5</v>
      </c>
      <c r="GA874">
        <v>94</v>
      </c>
      <c r="GB874">
        <v>58</v>
      </c>
      <c r="GC874">
        <v>96.1</v>
      </c>
      <c r="GD874">
        <v>78.900000000000006</v>
      </c>
      <c r="GE874">
        <v>113.6</v>
      </c>
      <c r="GG874">
        <v>106.3</v>
      </c>
      <c r="GH874">
        <v>115.2</v>
      </c>
      <c r="GI874">
        <v>112.4</v>
      </c>
      <c r="GJ874">
        <v>107</v>
      </c>
      <c r="GK874">
        <v>101.9</v>
      </c>
      <c r="GL874">
        <v>126.2</v>
      </c>
      <c r="GM874">
        <v>92.3</v>
      </c>
      <c r="GN874">
        <v>175.7</v>
      </c>
      <c r="GO874">
        <v>149.5</v>
      </c>
      <c r="GP874">
        <v>120.3</v>
      </c>
      <c r="GQ874">
        <v>124.1</v>
      </c>
      <c r="GR874">
        <v>128.6</v>
      </c>
      <c r="GS874">
        <v>125.1</v>
      </c>
      <c r="GT874">
        <v>110.9</v>
      </c>
      <c r="GU874">
        <v>146.30000000000001</v>
      </c>
      <c r="GV874">
        <v>124.8</v>
      </c>
      <c r="GW874">
        <v>112.9</v>
      </c>
    </row>
    <row r="875" spans="1:205" x14ac:dyDescent="0.25">
      <c r="A875" s="1">
        <v>43739</v>
      </c>
      <c r="B875">
        <v>118.8</v>
      </c>
      <c r="C875">
        <v>115.8</v>
      </c>
      <c r="D875">
        <v>120.1</v>
      </c>
      <c r="E875">
        <v>212.8</v>
      </c>
      <c r="F875">
        <v>210.5</v>
      </c>
      <c r="G875">
        <v>213.5</v>
      </c>
      <c r="H875">
        <v>123.8</v>
      </c>
      <c r="I875">
        <v>117.2</v>
      </c>
      <c r="J875">
        <v>105.3</v>
      </c>
      <c r="K875">
        <v>167.7</v>
      </c>
      <c r="L875">
        <v>104.9</v>
      </c>
      <c r="M875">
        <v>91.2</v>
      </c>
      <c r="N875">
        <v>117.8</v>
      </c>
      <c r="O875">
        <v>208.5</v>
      </c>
      <c r="P875">
        <v>233</v>
      </c>
      <c r="Q875">
        <v>300.2</v>
      </c>
      <c r="R875">
        <v>163.69999999999999</v>
      </c>
      <c r="S875">
        <v>177.8</v>
      </c>
      <c r="T875">
        <v>181.8</v>
      </c>
      <c r="U875">
        <v>176.4</v>
      </c>
      <c r="V875">
        <v>115.4</v>
      </c>
      <c r="W875">
        <v>117.5</v>
      </c>
      <c r="X875">
        <v>111.1</v>
      </c>
      <c r="Y875">
        <v>112.9</v>
      </c>
      <c r="Z875">
        <v>119.8</v>
      </c>
      <c r="AA875">
        <v>120.8</v>
      </c>
      <c r="AB875">
        <v>120.2</v>
      </c>
      <c r="AC875">
        <v>120.4</v>
      </c>
      <c r="AD875">
        <v>118.5</v>
      </c>
      <c r="AE875">
        <v>124</v>
      </c>
      <c r="AF875">
        <v>125.4</v>
      </c>
      <c r="AG875">
        <v>121.1</v>
      </c>
      <c r="AH875">
        <v>124.5</v>
      </c>
      <c r="AI875">
        <v>125.5</v>
      </c>
      <c r="AJ875">
        <v>119.2</v>
      </c>
      <c r="AK875">
        <v>119.3</v>
      </c>
      <c r="AL875">
        <v>119.3</v>
      </c>
      <c r="AM875">
        <v>119.2</v>
      </c>
      <c r="AN875">
        <v>127.2</v>
      </c>
      <c r="AO875">
        <v>126</v>
      </c>
      <c r="AP875">
        <v>126.3</v>
      </c>
      <c r="AQ875">
        <v>124.7</v>
      </c>
      <c r="AR875">
        <v>125.8</v>
      </c>
      <c r="AS875">
        <v>131.5</v>
      </c>
      <c r="AT875">
        <v>118.7</v>
      </c>
      <c r="AU875">
        <v>119.2</v>
      </c>
      <c r="AV875">
        <v>119.2</v>
      </c>
      <c r="AW875">
        <v>119.8</v>
      </c>
      <c r="AX875">
        <v>113</v>
      </c>
      <c r="AY875">
        <v>113.3</v>
      </c>
      <c r="AZ875">
        <v>104.1</v>
      </c>
      <c r="BA875">
        <v>119.1</v>
      </c>
      <c r="BB875">
        <v>128.6</v>
      </c>
      <c r="BC875">
        <v>128.80000000000001</v>
      </c>
      <c r="BD875">
        <v>128.30000000000001</v>
      </c>
      <c r="BE875">
        <v>117.4</v>
      </c>
      <c r="BF875">
        <v>117.2</v>
      </c>
      <c r="BG875">
        <v>118.2</v>
      </c>
      <c r="BH875">
        <v>118.2</v>
      </c>
      <c r="BI875">
        <v>117</v>
      </c>
      <c r="BJ875">
        <v>116.9</v>
      </c>
      <c r="BK875">
        <v>118.1</v>
      </c>
      <c r="BL875">
        <v>117</v>
      </c>
      <c r="BM875">
        <v>116.6</v>
      </c>
      <c r="BN875">
        <v>117.2</v>
      </c>
      <c r="BO875">
        <v>112.3</v>
      </c>
      <c r="BP875">
        <v>118.5</v>
      </c>
      <c r="BQ875">
        <v>119.4</v>
      </c>
      <c r="BR875">
        <v>115.7</v>
      </c>
      <c r="BS875">
        <v>110.9</v>
      </c>
      <c r="BT875">
        <v>108.3</v>
      </c>
      <c r="BU875">
        <v>110</v>
      </c>
      <c r="BV875">
        <v>110.5</v>
      </c>
      <c r="BW875">
        <v>118.4</v>
      </c>
      <c r="BX875">
        <v>118.5</v>
      </c>
      <c r="BY875">
        <v>119.4</v>
      </c>
      <c r="BZ875">
        <v>117</v>
      </c>
      <c r="CA875">
        <v>118.4</v>
      </c>
      <c r="CB875">
        <v>119.4</v>
      </c>
      <c r="CC875">
        <v>206.7</v>
      </c>
      <c r="CD875">
        <v>209.3</v>
      </c>
      <c r="CE875">
        <v>204.4</v>
      </c>
      <c r="CF875">
        <v>118.9</v>
      </c>
      <c r="CG875">
        <v>118.3</v>
      </c>
      <c r="CH875">
        <v>118.5</v>
      </c>
      <c r="CI875">
        <v>118.7</v>
      </c>
      <c r="CJ875">
        <v>118.5</v>
      </c>
      <c r="CK875">
        <v>116.7</v>
      </c>
      <c r="CL875">
        <v>116.9</v>
      </c>
      <c r="CM875">
        <v>113.4</v>
      </c>
      <c r="CN875">
        <v>188.6</v>
      </c>
      <c r="CO875">
        <v>122.2</v>
      </c>
      <c r="CP875">
        <v>113.1</v>
      </c>
      <c r="CQ875">
        <v>185.9</v>
      </c>
      <c r="CR875">
        <v>115.5</v>
      </c>
      <c r="CS875">
        <v>111</v>
      </c>
      <c r="CT875">
        <v>118.7</v>
      </c>
      <c r="CU875">
        <v>218.7</v>
      </c>
      <c r="CV875">
        <v>225.1</v>
      </c>
      <c r="CW875">
        <v>219.5</v>
      </c>
      <c r="CX875">
        <v>244.2</v>
      </c>
      <c r="CY875">
        <v>118.5</v>
      </c>
      <c r="CZ875">
        <v>117.9</v>
      </c>
      <c r="DA875">
        <v>117.7</v>
      </c>
      <c r="DB875">
        <v>110.8</v>
      </c>
      <c r="DC875">
        <v>110.9</v>
      </c>
      <c r="DD875">
        <v>111.1</v>
      </c>
      <c r="DE875">
        <v>107</v>
      </c>
      <c r="DF875">
        <v>196.9</v>
      </c>
      <c r="DG875">
        <v>183.7</v>
      </c>
      <c r="DH875">
        <v>110.6</v>
      </c>
      <c r="DI875">
        <v>198.4</v>
      </c>
      <c r="DJ875">
        <v>212.3</v>
      </c>
      <c r="DK875">
        <v>198.9</v>
      </c>
      <c r="DL875">
        <v>155.69999999999999</v>
      </c>
      <c r="DM875">
        <v>115.2</v>
      </c>
      <c r="DN875">
        <v>110.2</v>
      </c>
      <c r="DO875">
        <v>251.4</v>
      </c>
      <c r="DP875">
        <v>125.2</v>
      </c>
      <c r="DQ875">
        <v>123.4</v>
      </c>
      <c r="DR875">
        <v>174.2</v>
      </c>
      <c r="DS875">
        <v>186</v>
      </c>
      <c r="DT875">
        <v>170.6</v>
      </c>
      <c r="DU875">
        <v>236</v>
      </c>
      <c r="DV875">
        <v>201.4</v>
      </c>
      <c r="DW875">
        <v>200.5</v>
      </c>
      <c r="DX875">
        <v>200</v>
      </c>
      <c r="DY875">
        <v>178.1</v>
      </c>
      <c r="DZ875">
        <v>203.8</v>
      </c>
      <c r="EA875">
        <v>181.4</v>
      </c>
      <c r="EB875">
        <v>169.6</v>
      </c>
      <c r="EC875">
        <v>181.1</v>
      </c>
      <c r="ED875">
        <v>233.6</v>
      </c>
      <c r="EE875">
        <v>214.8</v>
      </c>
      <c r="EF875">
        <v>271.8</v>
      </c>
      <c r="EG875">
        <v>100.7</v>
      </c>
      <c r="EH875">
        <v>148.19999999999999</v>
      </c>
      <c r="EI875">
        <v>101.2</v>
      </c>
      <c r="EJ875">
        <v>121.6</v>
      </c>
      <c r="EK875">
        <v>126.6</v>
      </c>
      <c r="EL875">
        <v>114.4</v>
      </c>
      <c r="EM875">
        <v>113.8</v>
      </c>
      <c r="EN875">
        <v>129.80000000000001</v>
      </c>
      <c r="EO875">
        <v>119.3</v>
      </c>
      <c r="EP875">
        <v>119.2</v>
      </c>
      <c r="EQ875">
        <v>119.3</v>
      </c>
      <c r="ER875">
        <v>130.69999999999999</v>
      </c>
      <c r="ES875">
        <v>108.6</v>
      </c>
      <c r="ET875">
        <v>116.7</v>
      </c>
      <c r="EU875">
        <v>118.8</v>
      </c>
      <c r="EV875">
        <v>110.5</v>
      </c>
      <c r="EW875">
        <v>119.1</v>
      </c>
      <c r="EX875">
        <v>119.9</v>
      </c>
      <c r="EY875">
        <v>197.2</v>
      </c>
      <c r="EZ875">
        <v>194.1</v>
      </c>
      <c r="FA875">
        <v>175</v>
      </c>
      <c r="FB875">
        <v>200</v>
      </c>
      <c r="FC875">
        <v>200.3</v>
      </c>
      <c r="FD875">
        <v>125.7</v>
      </c>
      <c r="FE875">
        <v>112.1</v>
      </c>
      <c r="FF875">
        <v>180.8</v>
      </c>
      <c r="FG875">
        <v>131.6</v>
      </c>
      <c r="FH875">
        <v>208.3</v>
      </c>
      <c r="FI875">
        <v>217.6</v>
      </c>
      <c r="FJ875">
        <v>319.2</v>
      </c>
      <c r="FK875">
        <v>219.4</v>
      </c>
      <c r="FL875">
        <v>132.9</v>
      </c>
      <c r="FM875">
        <v>339.5</v>
      </c>
      <c r="FN875">
        <v>236.1</v>
      </c>
      <c r="FO875">
        <v>121.4</v>
      </c>
      <c r="FP875">
        <v>130.5</v>
      </c>
      <c r="FQ875">
        <v>96.2</v>
      </c>
      <c r="FR875">
        <v>94.4</v>
      </c>
      <c r="FS875">
        <v>103</v>
      </c>
      <c r="FT875">
        <v>113.1</v>
      </c>
      <c r="FU875">
        <v>140.80000000000001</v>
      </c>
      <c r="FV875">
        <v>120.2</v>
      </c>
      <c r="FW875">
        <v>113.7</v>
      </c>
      <c r="FX875">
        <v>135.4</v>
      </c>
      <c r="FY875">
        <v>130.1</v>
      </c>
      <c r="FZ875">
        <v>121.9</v>
      </c>
      <c r="GA875">
        <v>95.7</v>
      </c>
      <c r="GB875">
        <v>59.6</v>
      </c>
      <c r="GC875">
        <v>95.3</v>
      </c>
      <c r="GD875">
        <v>77.099999999999994</v>
      </c>
      <c r="GE875">
        <v>114</v>
      </c>
      <c r="GG875">
        <v>106.3</v>
      </c>
      <c r="GH875">
        <v>116.5</v>
      </c>
      <c r="GI875">
        <v>113</v>
      </c>
      <c r="GJ875">
        <v>106.2</v>
      </c>
      <c r="GK875">
        <v>101.6</v>
      </c>
      <c r="GL875">
        <v>122.1</v>
      </c>
      <c r="GM875">
        <v>94.8</v>
      </c>
      <c r="GN875">
        <v>177.9</v>
      </c>
      <c r="GO875">
        <v>150.30000000000001</v>
      </c>
      <c r="GP875">
        <v>122.2</v>
      </c>
      <c r="GQ875">
        <v>125.7</v>
      </c>
      <c r="GR875">
        <v>128.80000000000001</v>
      </c>
      <c r="GS875">
        <v>125.4</v>
      </c>
      <c r="GT875">
        <v>111.4</v>
      </c>
      <c r="GU875">
        <v>146.4</v>
      </c>
      <c r="GV875">
        <v>126.6</v>
      </c>
      <c r="GW875">
        <v>117.9</v>
      </c>
    </row>
    <row r="876" spans="1:205" x14ac:dyDescent="0.25">
      <c r="A876" s="1">
        <v>43770</v>
      </c>
      <c r="B876">
        <v>118.6</v>
      </c>
      <c r="C876">
        <v>116.1</v>
      </c>
      <c r="D876">
        <v>121.7</v>
      </c>
      <c r="E876">
        <v>216.4</v>
      </c>
      <c r="F876">
        <v>230.7</v>
      </c>
      <c r="G876">
        <v>215.3</v>
      </c>
      <c r="H876">
        <v>125.1</v>
      </c>
      <c r="I876">
        <v>116.6</v>
      </c>
      <c r="J876">
        <v>104.7</v>
      </c>
      <c r="K876">
        <v>166.4</v>
      </c>
      <c r="L876">
        <v>105.2</v>
      </c>
      <c r="M876">
        <v>90.6</v>
      </c>
      <c r="N876">
        <v>117.9</v>
      </c>
      <c r="O876">
        <v>208.8</v>
      </c>
      <c r="P876">
        <v>233.5</v>
      </c>
      <c r="Q876">
        <v>300.89999999999998</v>
      </c>
      <c r="R876">
        <v>163.80000000000001</v>
      </c>
      <c r="S876">
        <v>178.1</v>
      </c>
      <c r="T876">
        <v>181.9</v>
      </c>
      <c r="U876">
        <v>176.7</v>
      </c>
      <c r="V876">
        <v>115.4</v>
      </c>
      <c r="W876">
        <v>117.4</v>
      </c>
      <c r="X876">
        <v>111.2</v>
      </c>
      <c r="Y876">
        <v>113</v>
      </c>
      <c r="Z876">
        <v>119.4</v>
      </c>
      <c r="AA876">
        <v>119.4</v>
      </c>
      <c r="AB876">
        <v>118.7</v>
      </c>
      <c r="AC876">
        <v>118.7</v>
      </c>
      <c r="AD876">
        <v>117.9</v>
      </c>
      <c r="AE876">
        <v>123.1</v>
      </c>
      <c r="AF876">
        <v>124.4</v>
      </c>
      <c r="AG876">
        <v>120.5</v>
      </c>
      <c r="AH876">
        <v>124</v>
      </c>
      <c r="AI876">
        <v>125.6</v>
      </c>
      <c r="AJ876">
        <v>118.2</v>
      </c>
      <c r="AK876">
        <v>118.2</v>
      </c>
      <c r="AL876">
        <v>118.2</v>
      </c>
      <c r="AM876">
        <v>118.1</v>
      </c>
      <c r="AN876">
        <v>127.8</v>
      </c>
      <c r="AO876">
        <v>126.6</v>
      </c>
      <c r="AP876">
        <v>126.9</v>
      </c>
      <c r="AQ876">
        <v>125.4</v>
      </c>
      <c r="AR876">
        <v>126.4</v>
      </c>
      <c r="AS876">
        <v>132</v>
      </c>
      <c r="AT876">
        <v>118.8</v>
      </c>
      <c r="AU876">
        <v>119.3</v>
      </c>
      <c r="AV876">
        <v>119.3</v>
      </c>
      <c r="AW876">
        <v>120.1</v>
      </c>
      <c r="AX876">
        <v>113.1</v>
      </c>
      <c r="AY876">
        <v>113.4</v>
      </c>
      <c r="AZ876">
        <v>103.8</v>
      </c>
      <c r="BA876">
        <v>118.7</v>
      </c>
      <c r="BB876">
        <v>128.69999999999999</v>
      </c>
      <c r="BC876">
        <v>128.9</v>
      </c>
      <c r="BD876">
        <v>128.30000000000001</v>
      </c>
      <c r="BE876">
        <v>117.2</v>
      </c>
      <c r="BF876">
        <v>117.1</v>
      </c>
      <c r="BG876">
        <v>118</v>
      </c>
      <c r="BH876">
        <v>118</v>
      </c>
      <c r="BI876">
        <v>116.7</v>
      </c>
      <c r="BJ876">
        <v>116.7</v>
      </c>
      <c r="BK876">
        <v>117.9</v>
      </c>
      <c r="BL876">
        <v>117.1</v>
      </c>
      <c r="BM876">
        <v>116.7</v>
      </c>
      <c r="BN876">
        <v>117.6</v>
      </c>
      <c r="BO876">
        <v>112.3</v>
      </c>
      <c r="BP876">
        <v>118.5</v>
      </c>
      <c r="BQ876">
        <v>118.3</v>
      </c>
      <c r="BR876">
        <v>115.4</v>
      </c>
      <c r="BS876">
        <v>111</v>
      </c>
      <c r="BT876">
        <v>108.5</v>
      </c>
      <c r="BU876">
        <v>109.9</v>
      </c>
      <c r="BV876">
        <v>110.5</v>
      </c>
      <c r="BW876">
        <v>118.2</v>
      </c>
      <c r="BX876">
        <v>118.3</v>
      </c>
      <c r="BY876">
        <v>119.1</v>
      </c>
      <c r="BZ876">
        <v>116.7</v>
      </c>
      <c r="CA876">
        <v>118.1</v>
      </c>
      <c r="CB876">
        <v>119.2</v>
      </c>
      <c r="CC876">
        <v>207.3</v>
      </c>
      <c r="CD876">
        <v>210.4</v>
      </c>
      <c r="CE876">
        <v>204.2</v>
      </c>
      <c r="CF876">
        <v>118.5</v>
      </c>
      <c r="CG876">
        <v>118.2</v>
      </c>
      <c r="CH876">
        <v>117.3</v>
      </c>
      <c r="CI876">
        <v>118.8</v>
      </c>
      <c r="CJ876">
        <v>118.5</v>
      </c>
      <c r="CK876">
        <v>116.8</v>
      </c>
      <c r="CL876">
        <v>116.5</v>
      </c>
      <c r="CM876">
        <v>113.3</v>
      </c>
      <c r="CN876">
        <v>188.6</v>
      </c>
      <c r="CO876">
        <v>121.9</v>
      </c>
      <c r="CP876">
        <v>113.1</v>
      </c>
      <c r="CQ876">
        <v>186.2</v>
      </c>
      <c r="CR876">
        <v>115.4</v>
      </c>
      <c r="CS876">
        <v>111</v>
      </c>
      <c r="CT876">
        <v>118.5</v>
      </c>
      <c r="CU876">
        <v>219.5</v>
      </c>
      <c r="CV876">
        <v>226.9</v>
      </c>
      <c r="CW876">
        <v>219.1</v>
      </c>
      <c r="CX876">
        <v>243.5</v>
      </c>
      <c r="CY876">
        <v>118</v>
      </c>
      <c r="CZ876">
        <v>118.1</v>
      </c>
      <c r="DA876">
        <v>117.9</v>
      </c>
      <c r="DB876">
        <v>110.4</v>
      </c>
      <c r="DC876">
        <v>111</v>
      </c>
      <c r="DD876">
        <v>111.2</v>
      </c>
      <c r="DE876">
        <v>106.6</v>
      </c>
      <c r="DF876">
        <v>197.1</v>
      </c>
      <c r="DG876">
        <v>183.4</v>
      </c>
      <c r="DH876">
        <v>110.3</v>
      </c>
      <c r="DI876">
        <v>201.2</v>
      </c>
      <c r="DJ876">
        <v>211.2</v>
      </c>
      <c r="DK876">
        <v>197.6</v>
      </c>
      <c r="DL876">
        <v>155.80000000000001</v>
      </c>
      <c r="DM876">
        <v>115.1</v>
      </c>
      <c r="DN876">
        <v>110.2</v>
      </c>
      <c r="DO876">
        <v>251.7</v>
      </c>
      <c r="DP876">
        <v>125.6</v>
      </c>
      <c r="DQ876">
        <v>123.3</v>
      </c>
      <c r="DR876">
        <v>175.6</v>
      </c>
      <c r="DS876">
        <v>187.3</v>
      </c>
      <c r="DT876">
        <v>172</v>
      </c>
      <c r="DU876">
        <v>236.1</v>
      </c>
      <c r="DV876">
        <v>201.7</v>
      </c>
      <c r="DW876">
        <v>200</v>
      </c>
      <c r="DX876">
        <v>200.4</v>
      </c>
      <c r="DY876">
        <v>178</v>
      </c>
      <c r="DZ876">
        <v>204.2</v>
      </c>
      <c r="EA876">
        <v>186.5</v>
      </c>
      <c r="EB876">
        <v>169.6</v>
      </c>
      <c r="EC876">
        <v>189.8</v>
      </c>
      <c r="ED876">
        <v>239.3</v>
      </c>
      <c r="EE876">
        <v>220.3</v>
      </c>
      <c r="EF876">
        <v>272.39999999999998</v>
      </c>
      <c r="EG876">
        <v>111.9</v>
      </c>
      <c r="EH876">
        <v>156.19999999999999</v>
      </c>
      <c r="EI876">
        <v>112.8</v>
      </c>
      <c r="EJ876">
        <v>121.5</v>
      </c>
      <c r="EK876">
        <v>126.3</v>
      </c>
      <c r="EL876">
        <v>114.3</v>
      </c>
      <c r="EM876">
        <v>113.5</v>
      </c>
      <c r="EN876">
        <v>129.80000000000001</v>
      </c>
      <c r="EO876">
        <v>118.3</v>
      </c>
      <c r="EP876">
        <v>118.1</v>
      </c>
      <c r="EQ876">
        <v>118.3</v>
      </c>
      <c r="ER876">
        <v>130.9</v>
      </c>
      <c r="ES876">
        <v>109.1</v>
      </c>
      <c r="ET876">
        <v>116.9</v>
      </c>
      <c r="EU876">
        <v>118.7</v>
      </c>
      <c r="EV876">
        <v>110.7</v>
      </c>
      <c r="EW876">
        <v>119</v>
      </c>
      <c r="EX876">
        <v>120</v>
      </c>
      <c r="EY876">
        <v>197.2</v>
      </c>
      <c r="EZ876">
        <v>196.4</v>
      </c>
      <c r="FA876">
        <v>176.4</v>
      </c>
      <c r="FB876">
        <v>199.9</v>
      </c>
      <c r="FC876">
        <v>200</v>
      </c>
      <c r="FD876">
        <v>125.6</v>
      </c>
      <c r="FE876">
        <v>112.2</v>
      </c>
      <c r="FF876">
        <v>190.4</v>
      </c>
      <c r="FG876">
        <v>141.9</v>
      </c>
      <c r="FH876">
        <v>208.3</v>
      </c>
      <c r="FI876">
        <v>223.2</v>
      </c>
      <c r="FJ876">
        <v>319.3</v>
      </c>
      <c r="FK876">
        <v>221.4</v>
      </c>
      <c r="FL876">
        <v>133.4</v>
      </c>
      <c r="FM876">
        <v>329.5</v>
      </c>
      <c r="FN876">
        <v>241</v>
      </c>
      <c r="FO876">
        <v>119.3</v>
      </c>
      <c r="FP876">
        <v>131.19999999999999</v>
      </c>
      <c r="FQ876">
        <v>95.8</v>
      </c>
      <c r="FR876">
        <v>94</v>
      </c>
      <c r="FS876">
        <v>102.7</v>
      </c>
      <c r="FT876">
        <v>110.8</v>
      </c>
      <c r="FU876">
        <v>138.4</v>
      </c>
      <c r="FV876">
        <v>123.7</v>
      </c>
      <c r="FW876">
        <v>113.9</v>
      </c>
      <c r="FX876">
        <v>134.5</v>
      </c>
      <c r="FY876">
        <v>123.4</v>
      </c>
      <c r="FZ876">
        <v>115.2</v>
      </c>
      <c r="GA876">
        <v>92.7</v>
      </c>
      <c r="GB876">
        <v>50.7</v>
      </c>
      <c r="GC876">
        <v>94.3</v>
      </c>
      <c r="GD876">
        <v>76</v>
      </c>
      <c r="GE876">
        <v>113.2</v>
      </c>
      <c r="GG876">
        <v>106.4</v>
      </c>
      <c r="GH876">
        <v>113</v>
      </c>
      <c r="GI876">
        <v>111.5</v>
      </c>
      <c r="GJ876">
        <v>104.2</v>
      </c>
      <c r="GK876">
        <v>101.5</v>
      </c>
      <c r="GL876">
        <v>122.2</v>
      </c>
      <c r="GM876">
        <v>95.1</v>
      </c>
      <c r="GN876">
        <v>175</v>
      </c>
      <c r="GO876">
        <v>145.6</v>
      </c>
      <c r="GP876">
        <v>126.7</v>
      </c>
      <c r="GQ876">
        <v>125.5</v>
      </c>
      <c r="GR876">
        <v>128.80000000000001</v>
      </c>
      <c r="GS876">
        <v>126</v>
      </c>
      <c r="GT876">
        <v>112.8</v>
      </c>
      <c r="GU876">
        <v>146.4</v>
      </c>
      <c r="GV876">
        <v>127.6</v>
      </c>
      <c r="GW876">
        <v>115.9</v>
      </c>
    </row>
    <row r="877" spans="1:205" x14ac:dyDescent="0.25">
      <c r="A877" s="1">
        <v>43800</v>
      </c>
      <c r="B877">
        <v>119</v>
      </c>
      <c r="C877">
        <v>116.5</v>
      </c>
      <c r="D877">
        <v>121.6</v>
      </c>
      <c r="E877">
        <v>216.3</v>
      </c>
      <c r="F877">
        <v>229.5</v>
      </c>
      <c r="G877">
        <v>215.3</v>
      </c>
      <c r="H877">
        <v>124.8</v>
      </c>
      <c r="I877">
        <v>116.1</v>
      </c>
      <c r="J877">
        <v>107.4</v>
      </c>
      <c r="K877">
        <v>171.1</v>
      </c>
      <c r="L877">
        <v>106.7</v>
      </c>
      <c r="M877">
        <v>92</v>
      </c>
      <c r="N877">
        <v>117.9</v>
      </c>
      <c r="O877">
        <v>208.8</v>
      </c>
      <c r="P877">
        <v>233.4</v>
      </c>
      <c r="Q877">
        <v>300.89999999999998</v>
      </c>
      <c r="R877">
        <v>163.69999999999999</v>
      </c>
      <c r="S877">
        <v>178.1</v>
      </c>
      <c r="T877">
        <v>181.9</v>
      </c>
      <c r="U877">
        <v>176.8</v>
      </c>
      <c r="V877">
        <v>115.3</v>
      </c>
      <c r="W877">
        <v>117.3</v>
      </c>
      <c r="X877">
        <v>111.2</v>
      </c>
      <c r="Y877">
        <v>113</v>
      </c>
      <c r="Z877">
        <v>119.7</v>
      </c>
      <c r="AA877">
        <v>120</v>
      </c>
      <c r="AB877">
        <v>119.3</v>
      </c>
      <c r="AC877">
        <v>119.2</v>
      </c>
      <c r="AD877">
        <v>118.7</v>
      </c>
      <c r="AE877">
        <v>124.1</v>
      </c>
      <c r="AF877">
        <v>125.5</v>
      </c>
      <c r="AG877">
        <v>121.4</v>
      </c>
      <c r="AH877">
        <v>125</v>
      </c>
      <c r="AI877">
        <v>127.9</v>
      </c>
      <c r="AJ877">
        <v>126.3</v>
      </c>
      <c r="AK877">
        <v>126.3</v>
      </c>
      <c r="AL877">
        <v>126.3</v>
      </c>
      <c r="AM877">
        <v>126.3</v>
      </c>
      <c r="AN877">
        <v>127.8</v>
      </c>
      <c r="AO877">
        <v>126.5</v>
      </c>
      <c r="AP877">
        <v>126.8</v>
      </c>
      <c r="AQ877">
        <v>125.3</v>
      </c>
      <c r="AR877">
        <v>126.3</v>
      </c>
      <c r="AS877">
        <v>132.1</v>
      </c>
      <c r="AT877">
        <v>118.8</v>
      </c>
      <c r="AU877">
        <v>119.3</v>
      </c>
      <c r="AV877">
        <v>119.2</v>
      </c>
      <c r="AW877">
        <v>120.3</v>
      </c>
      <c r="AX877">
        <v>113.2</v>
      </c>
      <c r="AY877">
        <v>113.5</v>
      </c>
      <c r="AZ877">
        <v>104.1</v>
      </c>
      <c r="BA877">
        <v>118.9</v>
      </c>
      <c r="BB877">
        <v>128.9</v>
      </c>
      <c r="BC877">
        <v>129</v>
      </c>
      <c r="BD877">
        <v>128.4</v>
      </c>
      <c r="BE877">
        <v>117.6</v>
      </c>
      <c r="BF877">
        <v>117.4</v>
      </c>
      <c r="BG877">
        <v>118.2</v>
      </c>
      <c r="BH877">
        <v>118.2</v>
      </c>
      <c r="BI877">
        <v>117.1</v>
      </c>
      <c r="BJ877">
        <v>117.1</v>
      </c>
      <c r="BK877">
        <v>118.2</v>
      </c>
      <c r="BL877">
        <v>117.4</v>
      </c>
      <c r="BM877">
        <v>117.1</v>
      </c>
      <c r="BN877">
        <v>117.6</v>
      </c>
      <c r="BO877">
        <v>112.9</v>
      </c>
      <c r="BP877">
        <v>118.8</v>
      </c>
      <c r="BQ877">
        <v>118.8</v>
      </c>
      <c r="BR877">
        <v>115.9</v>
      </c>
      <c r="BS877">
        <v>111.2</v>
      </c>
      <c r="BT877">
        <v>108.5</v>
      </c>
      <c r="BU877">
        <v>110.3</v>
      </c>
      <c r="BV877">
        <v>110.7</v>
      </c>
      <c r="BW877">
        <v>118.6</v>
      </c>
      <c r="BX877">
        <v>118.5</v>
      </c>
      <c r="BY877">
        <v>119.4</v>
      </c>
      <c r="BZ877">
        <v>117.1</v>
      </c>
      <c r="CA877">
        <v>118.5</v>
      </c>
      <c r="CB877">
        <v>119.4</v>
      </c>
      <c r="CC877">
        <v>208.5</v>
      </c>
      <c r="CD877">
        <v>210.4</v>
      </c>
      <c r="CE877">
        <v>205.7</v>
      </c>
      <c r="CF877">
        <v>118.8</v>
      </c>
      <c r="CG877">
        <v>118.7</v>
      </c>
      <c r="CH877">
        <v>117.8</v>
      </c>
      <c r="CI877">
        <v>118.9</v>
      </c>
      <c r="CJ877">
        <v>118.7</v>
      </c>
      <c r="CK877">
        <v>117</v>
      </c>
      <c r="CL877">
        <v>117</v>
      </c>
      <c r="CM877">
        <v>113.7</v>
      </c>
      <c r="CN877">
        <v>188.6</v>
      </c>
      <c r="CO877">
        <v>123</v>
      </c>
      <c r="CP877">
        <v>113.5</v>
      </c>
      <c r="CQ877">
        <v>186.7</v>
      </c>
      <c r="CR877">
        <v>115.9</v>
      </c>
      <c r="CS877">
        <v>111.1</v>
      </c>
      <c r="CT877">
        <v>118.9</v>
      </c>
      <c r="CU877">
        <v>221.1</v>
      </c>
      <c r="CV877">
        <v>226.8</v>
      </c>
      <c r="CW877">
        <v>221.4</v>
      </c>
      <c r="CX877">
        <v>247</v>
      </c>
      <c r="CY877">
        <v>118.3</v>
      </c>
      <c r="CZ877">
        <v>118.5</v>
      </c>
      <c r="DA877">
        <v>118.3</v>
      </c>
      <c r="DB877">
        <v>110.6</v>
      </c>
      <c r="DC877">
        <v>111.1</v>
      </c>
      <c r="DD877">
        <v>111.3</v>
      </c>
      <c r="DE877">
        <v>107.2</v>
      </c>
      <c r="DF877">
        <v>197.6</v>
      </c>
      <c r="DG877">
        <v>182.9</v>
      </c>
      <c r="DH877">
        <v>109.8</v>
      </c>
      <c r="DI877">
        <v>201.2</v>
      </c>
      <c r="DJ877">
        <v>210.1</v>
      </c>
      <c r="DK877">
        <v>196.6</v>
      </c>
      <c r="DL877">
        <v>155.80000000000001</v>
      </c>
      <c r="DM877">
        <v>115</v>
      </c>
      <c r="DN877">
        <v>110.2</v>
      </c>
      <c r="DO877">
        <v>251.9</v>
      </c>
      <c r="DP877">
        <v>125.6</v>
      </c>
      <c r="DQ877">
        <v>123.5</v>
      </c>
      <c r="DR877">
        <v>178.9</v>
      </c>
      <c r="DS877">
        <v>189.9</v>
      </c>
      <c r="DT877">
        <v>175.5</v>
      </c>
      <c r="DU877">
        <v>236.3</v>
      </c>
      <c r="DV877">
        <v>201.6</v>
      </c>
      <c r="DW877">
        <v>200.2</v>
      </c>
      <c r="DX877">
        <v>200.3</v>
      </c>
      <c r="DY877">
        <v>178.2</v>
      </c>
      <c r="DZ877">
        <v>204.1</v>
      </c>
      <c r="EA877">
        <v>188.3</v>
      </c>
      <c r="EB877">
        <v>170.7</v>
      </c>
      <c r="EC877">
        <v>192</v>
      </c>
      <c r="ED877">
        <v>246.1</v>
      </c>
      <c r="EE877">
        <v>226.9</v>
      </c>
      <c r="EF877">
        <v>273.8</v>
      </c>
      <c r="EG877">
        <v>108.4</v>
      </c>
      <c r="EH877">
        <v>153.9</v>
      </c>
      <c r="EI877">
        <v>109.2</v>
      </c>
      <c r="EJ877">
        <v>122</v>
      </c>
      <c r="EK877">
        <v>127.6</v>
      </c>
      <c r="EL877">
        <v>115.7</v>
      </c>
      <c r="EM877">
        <v>114.4</v>
      </c>
      <c r="EN877">
        <v>130.80000000000001</v>
      </c>
      <c r="EO877">
        <v>126.3</v>
      </c>
      <c r="EP877">
        <v>126.3</v>
      </c>
      <c r="EQ877">
        <v>126.3</v>
      </c>
      <c r="ER877">
        <v>131.1</v>
      </c>
      <c r="ES877">
        <v>109.2</v>
      </c>
      <c r="ET877">
        <v>117</v>
      </c>
      <c r="EU877">
        <v>119</v>
      </c>
      <c r="EV877">
        <v>110.9</v>
      </c>
      <c r="EW877">
        <v>119.3</v>
      </c>
      <c r="EX877">
        <v>120</v>
      </c>
      <c r="EY877">
        <v>197.7</v>
      </c>
      <c r="EZ877">
        <v>196.4</v>
      </c>
      <c r="FA877">
        <v>179.7</v>
      </c>
      <c r="FB877">
        <v>199.6</v>
      </c>
      <c r="FC877">
        <v>199.7</v>
      </c>
      <c r="FD877">
        <v>126.4</v>
      </c>
      <c r="FE877">
        <v>112.6</v>
      </c>
      <c r="FF877">
        <v>192.8</v>
      </c>
      <c r="FG877">
        <v>143.1</v>
      </c>
      <c r="FH877">
        <v>210.3</v>
      </c>
      <c r="FI877">
        <v>229.9</v>
      </c>
      <c r="FJ877">
        <v>324.10000000000002</v>
      </c>
      <c r="FK877">
        <v>225.6</v>
      </c>
      <c r="FL877">
        <v>132.6</v>
      </c>
      <c r="FM877">
        <v>347.4</v>
      </c>
      <c r="FN877">
        <v>271.5</v>
      </c>
      <c r="FO877">
        <v>119.5</v>
      </c>
      <c r="FP877">
        <v>132.80000000000001</v>
      </c>
      <c r="FQ877">
        <v>96.9</v>
      </c>
      <c r="FR877">
        <v>93.5</v>
      </c>
      <c r="FS877">
        <v>101.1</v>
      </c>
      <c r="FT877">
        <v>110.5</v>
      </c>
      <c r="FU877">
        <v>142.9</v>
      </c>
      <c r="FV877">
        <v>122.2</v>
      </c>
      <c r="FW877">
        <v>114.9</v>
      </c>
      <c r="FX877">
        <v>134.1</v>
      </c>
      <c r="FY877">
        <v>125.8</v>
      </c>
      <c r="FZ877">
        <v>112</v>
      </c>
      <c r="GA877">
        <v>93.3</v>
      </c>
      <c r="GB877">
        <v>52.4</v>
      </c>
      <c r="GC877">
        <v>94.6</v>
      </c>
      <c r="GD877">
        <v>75</v>
      </c>
      <c r="GE877">
        <v>115.2</v>
      </c>
      <c r="GG877">
        <v>106.1</v>
      </c>
      <c r="GH877">
        <v>112.1</v>
      </c>
      <c r="GI877">
        <v>113.1</v>
      </c>
      <c r="GJ877">
        <v>104.6</v>
      </c>
      <c r="GK877">
        <v>101.8</v>
      </c>
      <c r="GL877">
        <v>123.9</v>
      </c>
      <c r="GM877">
        <v>94.8</v>
      </c>
      <c r="GN877">
        <v>172</v>
      </c>
      <c r="GO877">
        <v>149.19999999999999</v>
      </c>
      <c r="GP877">
        <v>126.7</v>
      </c>
      <c r="GQ877">
        <v>127.6</v>
      </c>
      <c r="GR877">
        <v>129</v>
      </c>
      <c r="GS877">
        <v>125.8</v>
      </c>
      <c r="GT877">
        <v>113.8</v>
      </c>
      <c r="GU877">
        <v>146.4</v>
      </c>
      <c r="GV877">
        <v>127.6</v>
      </c>
      <c r="GW877">
        <v>123.1</v>
      </c>
    </row>
    <row r="878" spans="1:205" x14ac:dyDescent="0.25">
      <c r="A878" s="1">
        <v>43831</v>
      </c>
      <c r="B878">
        <v>119.2</v>
      </c>
      <c r="C878">
        <v>116.5</v>
      </c>
      <c r="D878">
        <v>121</v>
      </c>
      <c r="E878">
        <v>215</v>
      </c>
      <c r="F878">
        <v>222.5</v>
      </c>
      <c r="G878">
        <v>214.6</v>
      </c>
      <c r="H878">
        <v>124.2</v>
      </c>
      <c r="I878">
        <v>116.9</v>
      </c>
      <c r="J878">
        <v>106.9</v>
      </c>
      <c r="K878">
        <v>170</v>
      </c>
      <c r="L878">
        <v>107.4</v>
      </c>
      <c r="M878">
        <v>92.2</v>
      </c>
      <c r="N878">
        <v>118.1</v>
      </c>
      <c r="O878">
        <v>208.9</v>
      </c>
      <c r="P878">
        <v>233.4</v>
      </c>
      <c r="Q878">
        <v>301.39999999999998</v>
      </c>
      <c r="R878">
        <v>163.19999999999999</v>
      </c>
      <c r="S878">
        <v>178.3</v>
      </c>
      <c r="T878">
        <v>182.4</v>
      </c>
      <c r="U878">
        <v>176.9</v>
      </c>
      <c r="V878">
        <v>115.8</v>
      </c>
      <c r="W878">
        <v>117.7</v>
      </c>
      <c r="X878">
        <v>111.9</v>
      </c>
      <c r="Y878">
        <v>113.4</v>
      </c>
      <c r="Z878">
        <v>120.1</v>
      </c>
      <c r="AA878">
        <v>120.3</v>
      </c>
      <c r="AB878">
        <v>119.6</v>
      </c>
      <c r="AC878">
        <v>119.5</v>
      </c>
      <c r="AD878">
        <v>119.1</v>
      </c>
      <c r="AE878">
        <v>124.1</v>
      </c>
      <c r="AF878">
        <v>125.2</v>
      </c>
      <c r="AG878">
        <v>121.7</v>
      </c>
      <c r="AH878">
        <v>125.5</v>
      </c>
      <c r="AI878">
        <v>126.8</v>
      </c>
      <c r="AJ878">
        <v>122</v>
      </c>
      <c r="AK878">
        <v>122.1</v>
      </c>
      <c r="AL878">
        <v>122.1</v>
      </c>
      <c r="AM878">
        <v>122</v>
      </c>
      <c r="AN878">
        <v>128</v>
      </c>
      <c r="AO878">
        <v>126.7</v>
      </c>
      <c r="AP878">
        <v>127</v>
      </c>
      <c r="AQ878">
        <v>125.5</v>
      </c>
      <c r="AR878">
        <v>126.5</v>
      </c>
      <c r="AS878">
        <v>132.30000000000001</v>
      </c>
      <c r="AT878">
        <v>119.4</v>
      </c>
      <c r="AU878">
        <v>119.9</v>
      </c>
      <c r="AV878">
        <v>119.9</v>
      </c>
      <c r="AW878">
        <v>120.3</v>
      </c>
      <c r="AX878">
        <v>113.6</v>
      </c>
      <c r="AY878">
        <v>114</v>
      </c>
      <c r="AZ878">
        <v>103.9</v>
      </c>
      <c r="BA878">
        <v>119.6</v>
      </c>
      <c r="BB878">
        <v>129.6</v>
      </c>
      <c r="BC878">
        <v>129.69999999999999</v>
      </c>
      <c r="BD878">
        <v>129.19999999999999</v>
      </c>
      <c r="BE878">
        <v>117.8</v>
      </c>
      <c r="BF878">
        <v>117.7</v>
      </c>
      <c r="BG878">
        <v>118.6</v>
      </c>
      <c r="BH878">
        <v>118.6</v>
      </c>
      <c r="BI878">
        <v>117.4</v>
      </c>
      <c r="BJ878">
        <v>117.4</v>
      </c>
      <c r="BK878">
        <v>118.5</v>
      </c>
      <c r="BL878">
        <v>117.7</v>
      </c>
      <c r="BM878">
        <v>117.3</v>
      </c>
      <c r="BN878">
        <v>117.7</v>
      </c>
      <c r="BO878">
        <v>113</v>
      </c>
      <c r="BP878">
        <v>119.2</v>
      </c>
      <c r="BQ878">
        <v>119.1</v>
      </c>
      <c r="BR878">
        <v>116</v>
      </c>
      <c r="BS878">
        <v>111.5</v>
      </c>
      <c r="BT878">
        <v>108.7</v>
      </c>
      <c r="BU878">
        <v>110.5</v>
      </c>
      <c r="BV878">
        <v>111</v>
      </c>
      <c r="BW878">
        <v>118.8</v>
      </c>
      <c r="BX878">
        <v>118.8</v>
      </c>
      <c r="BY878">
        <v>119.7</v>
      </c>
      <c r="BZ878">
        <v>117.4</v>
      </c>
      <c r="CA878">
        <v>118.8</v>
      </c>
      <c r="CB878">
        <v>119.7</v>
      </c>
      <c r="CC878">
        <v>208</v>
      </c>
      <c r="CD878">
        <v>210.1</v>
      </c>
      <c r="CE878">
        <v>205.4</v>
      </c>
      <c r="CF878">
        <v>119.2</v>
      </c>
      <c r="CG878">
        <v>118.8</v>
      </c>
      <c r="CH878">
        <v>118.1</v>
      </c>
      <c r="CI878">
        <v>119.4</v>
      </c>
      <c r="CJ878">
        <v>119.2</v>
      </c>
      <c r="CK878">
        <v>117.2</v>
      </c>
      <c r="CL878">
        <v>117</v>
      </c>
      <c r="CM878">
        <v>114</v>
      </c>
      <c r="CN878">
        <v>189.4</v>
      </c>
      <c r="CO878">
        <v>123.1</v>
      </c>
      <c r="CP878">
        <v>113.9</v>
      </c>
      <c r="CQ878">
        <v>187.4</v>
      </c>
      <c r="CR878">
        <v>116.1</v>
      </c>
      <c r="CS878">
        <v>111.7</v>
      </c>
      <c r="CT878">
        <v>119.1</v>
      </c>
      <c r="CU878">
        <v>220.3</v>
      </c>
      <c r="CV878">
        <v>226.2</v>
      </c>
      <c r="CW878">
        <v>220.8</v>
      </c>
      <c r="CX878">
        <v>246.4</v>
      </c>
      <c r="CY878">
        <v>118.8</v>
      </c>
      <c r="CZ878">
        <v>118.7</v>
      </c>
      <c r="DA878">
        <v>118.5</v>
      </c>
      <c r="DB878">
        <v>111</v>
      </c>
      <c r="DC878">
        <v>111.6</v>
      </c>
      <c r="DD878">
        <v>111.7</v>
      </c>
      <c r="DE878">
        <v>107.1</v>
      </c>
      <c r="DF878">
        <v>197.1</v>
      </c>
      <c r="DG878">
        <v>182.7</v>
      </c>
      <c r="DH878">
        <v>109.6</v>
      </c>
      <c r="DI878">
        <v>199.5</v>
      </c>
      <c r="DJ878">
        <v>210</v>
      </c>
      <c r="DK878">
        <v>196.2</v>
      </c>
      <c r="DL878">
        <v>155.9</v>
      </c>
      <c r="DM878">
        <v>114.8</v>
      </c>
      <c r="DN878">
        <v>110.3</v>
      </c>
      <c r="DO878">
        <v>252</v>
      </c>
      <c r="DP878">
        <v>125.5</v>
      </c>
      <c r="DQ878">
        <v>123.7</v>
      </c>
      <c r="DR878">
        <v>177.4</v>
      </c>
      <c r="DS878">
        <v>187.5</v>
      </c>
      <c r="DT878">
        <v>174.4</v>
      </c>
      <c r="DU878">
        <v>236.6</v>
      </c>
      <c r="DV878">
        <v>201.5</v>
      </c>
      <c r="DW878">
        <v>200.2</v>
      </c>
      <c r="DX878">
        <v>200.2</v>
      </c>
      <c r="DY878">
        <v>178.7</v>
      </c>
      <c r="DZ878">
        <v>203.9</v>
      </c>
      <c r="EA878">
        <v>186.2</v>
      </c>
      <c r="EB878">
        <v>171.6</v>
      </c>
      <c r="EC878">
        <v>187.8</v>
      </c>
      <c r="ED878">
        <v>247.8</v>
      </c>
      <c r="EE878">
        <v>228.5</v>
      </c>
      <c r="EF878">
        <v>274.10000000000002</v>
      </c>
      <c r="EG878">
        <v>97.7</v>
      </c>
      <c r="EH878">
        <v>143.4</v>
      </c>
      <c r="EI878">
        <v>98.2</v>
      </c>
      <c r="EJ878">
        <v>122.2</v>
      </c>
      <c r="EK878">
        <v>127.7</v>
      </c>
      <c r="EL878">
        <v>116</v>
      </c>
      <c r="EM878">
        <v>114.2</v>
      </c>
      <c r="EN878">
        <v>130.4</v>
      </c>
      <c r="EO878">
        <v>122.1</v>
      </c>
      <c r="EP878">
        <v>122</v>
      </c>
      <c r="EQ878">
        <v>122.1</v>
      </c>
      <c r="ER878">
        <v>131.1</v>
      </c>
      <c r="ES878">
        <v>109.5</v>
      </c>
      <c r="ET878">
        <v>117</v>
      </c>
      <c r="EU878">
        <v>119.3</v>
      </c>
      <c r="EV878">
        <v>111.3</v>
      </c>
      <c r="EW878">
        <v>119.6</v>
      </c>
      <c r="EX878">
        <v>120.9</v>
      </c>
      <c r="EY878">
        <v>197.4</v>
      </c>
      <c r="EZ878">
        <v>195</v>
      </c>
      <c r="FA878">
        <v>178.2</v>
      </c>
      <c r="FB878">
        <v>199.5</v>
      </c>
      <c r="FC878">
        <v>199.7</v>
      </c>
      <c r="FD878">
        <v>126.5</v>
      </c>
      <c r="FE878">
        <v>112.4</v>
      </c>
      <c r="FF878">
        <v>187.8</v>
      </c>
      <c r="FG878">
        <v>134.9</v>
      </c>
      <c r="FH878">
        <v>213.8</v>
      </c>
      <c r="FI878">
        <v>231.4</v>
      </c>
      <c r="FJ878">
        <v>336.4</v>
      </c>
      <c r="FK878">
        <v>231.2</v>
      </c>
      <c r="FL878">
        <v>133.6</v>
      </c>
      <c r="FM878">
        <v>328.1</v>
      </c>
      <c r="FN878">
        <v>271.2</v>
      </c>
      <c r="FO878">
        <v>119.9</v>
      </c>
      <c r="FP878">
        <v>134</v>
      </c>
      <c r="FQ878">
        <v>97.9</v>
      </c>
      <c r="FR878">
        <v>92.2</v>
      </c>
      <c r="FS878">
        <v>101</v>
      </c>
      <c r="FT878">
        <v>110.3</v>
      </c>
      <c r="FU878">
        <v>143.30000000000001</v>
      </c>
      <c r="FV878">
        <v>121</v>
      </c>
      <c r="FW878">
        <v>116.7</v>
      </c>
      <c r="FX878">
        <v>136.69999999999999</v>
      </c>
      <c r="FY878">
        <v>130.6</v>
      </c>
      <c r="FZ878">
        <v>105.1</v>
      </c>
      <c r="GA878">
        <v>93.6</v>
      </c>
      <c r="GB878">
        <v>56.8</v>
      </c>
      <c r="GC878">
        <v>95</v>
      </c>
      <c r="GD878">
        <v>77.599999999999994</v>
      </c>
      <c r="GE878">
        <v>112.6</v>
      </c>
      <c r="GG878">
        <v>112.4</v>
      </c>
      <c r="GH878">
        <v>116.7</v>
      </c>
      <c r="GI878">
        <v>110.9</v>
      </c>
      <c r="GJ878">
        <v>105.6</v>
      </c>
      <c r="GK878">
        <v>102.3</v>
      </c>
      <c r="GL878">
        <v>125.1</v>
      </c>
      <c r="GM878">
        <v>95.1</v>
      </c>
      <c r="GN878">
        <v>177.6</v>
      </c>
      <c r="GO878">
        <v>146.69999999999999</v>
      </c>
      <c r="GP878">
        <v>125.1</v>
      </c>
      <c r="GQ878">
        <v>126.4</v>
      </c>
      <c r="GR878">
        <v>129.80000000000001</v>
      </c>
      <c r="GS878">
        <v>126</v>
      </c>
      <c r="GT878">
        <v>112.4</v>
      </c>
      <c r="GU878">
        <v>150.1</v>
      </c>
      <c r="GV878">
        <v>127.6</v>
      </c>
      <c r="GW878">
        <v>118.2</v>
      </c>
    </row>
    <row r="879" spans="1:205" x14ac:dyDescent="0.25">
      <c r="A879" s="1">
        <v>43862</v>
      </c>
      <c r="B879">
        <v>118.6</v>
      </c>
      <c r="C879">
        <v>115.5</v>
      </c>
      <c r="D879">
        <v>119.5</v>
      </c>
      <c r="E879">
        <v>212.9</v>
      </c>
      <c r="F879">
        <v>211.7</v>
      </c>
      <c r="G879">
        <v>213.4</v>
      </c>
      <c r="H879">
        <v>122.9</v>
      </c>
      <c r="I879">
        <v>113.4</v>
      </c>
      <c r="J879">
        <v>102.4</v>
      </c>
      <c r="K879">
        <v>164</v>
      </c>
      <c r="L879">
        <v>99.4</v>
      </c>
      <c r="M879">
        <v>85</v>
      </c>
      <c r="N879">
        <v>118.2</v>
      </c>
      <c r="O879">
        <v>209.5</v>
      </c>
      <c r="P879">
        <v>234.1</v>
      </c>
      <c r="Q879">
        <v>302.2</v>
      </c>
      <c r="R879">
        <v>163.80000000000001</v>
      </c>
      <c r="S879">
        <v>178.8</v>
      </c>
      <c r="T879">
        <v>182.6</v>
      </c>
      <c r="U879">
        <v>177.4</v>
      </c>
      <c r="V879">
        <v>115.8</v>
      </c>
      <c r="W879">
        <v>117.6</v>
      </c>
      <c r="X879">
        <v>112</v>
      </c>
      <c r="Y879">
        <v>113.2</v>
      </c>
      <c r="Z879">
        <v>119.6</v>
      </c>
      <c r="AA879">
        <v>119.4</v>
      </c>
      <c r="AB879">
        <v>118.9</v>
      </c>
      <c r="AC879">
        <v>119.5</v>
      </c>
      <c r="AD879">
        <v>115.1</v>
      </c>
      <c r="AE879">
        <v>122</v>
      </c>
      <c r="AF879">
        <v>124.8</v>
      </c>
      <c r="AG879">
        <v>116.9</v>
      </c>
      <c r="AH879">
        <v>123.3</v>
      </c>
      <c r="AI879">
        <v>126.3</v>
      </c>
      <c r="AJ879">
        <v>120.8</v>
      </c>
      <c r="AK879">
        <v>120.8</v>
      </c>
      <c r="AL879">
        <v>120.8</v>
      </c>
      <c r="AM879">
        <v>120.7</v>
      </c>
      <c r="AN879">
        <v>127.7</v>
      </c>
      <c r="AO879">
        <v>126.5</v>
      </c>
      <c r="AP879">
        <v>126.8</v>
      </c>
      <c r="AQ879">
        <v>125</v>
      </c>
      <c r="AR879">
        <v>126.5</v>
      </c>
      <c r="AS879">
        <v>131.9</v>
      </c>
      <c r="AT879">
        <v>119.1</v>
      </c>
      <c r="AU879">
        <v>119.6</v>
      </c>
      <c r="AV879">
        <v>119.6</v>
      </c>
      <c r="AW879">
        <v>120.3</v>
      </c>
      <c r="AX879">
        <v>112.8</v>
      </c>
      <c r="AY879">
        <v>113.1</v>
      </c>
      <c r="AZ879">
        <v>104.6</v>
      </c>
      <c r="BA879">
        <v>119.6</v>
      </c>
      <c r="BB879">
        <v>129.69999999999999</v>
      </c>
      <c r="BC879">
        <v>129.9</v>
      </c>
      <c r="BD879">
        <v>129.30000000000001</v>
      </c>
      <c r="BE879">
        <v>117.2</v>
      </c>
      <c r="BF879">
        <v>117.1</v>
      </c>
      <c r="BG879">
        <v>118.3</v>
      </c>
      <c r="BH879">
        <v>118.2</v>
      </c>
      <c r="BI879">
        <v>116.8</v>
      </c>
      <c r="BJ879">
        <v>116.8</v>
      </c>
      <c r="BK879">
        <v>118.1</v>
      </c>
      <c r="BL879">
        <v>117.1</v>
      </c>
      <c r="BM879">
        <v>116.7</v>
      </c>
      <c r="BN879">
        <v>117.5</v>
      </c>
      <c r="BO879">
        <v>112.1</v>
      </c>
      <c r="BP879">
        <v>118.9</v>
      </c>
      <c r="BQ879">
        <v>118.3</v>
      </c>
      <c r="BR879">
        <v>115</v>
      </c>
      <c r="BS879">
        <v>111.4</v>
      </c>
      <c r="BT879">
        <v>108.9</v>
      </c>
      <c r="BU879">
        <v>108.7</v>
      </c>
      <c r="BV879">
        <v>110.3</v>
      </c>
      <c r="BW879">
        <v>118.3</v>
      </c>
      <c r="BX879">
        <v>118.5</v>
      </c>
      <c r="BY879">
        <v>119.4</v>
      </c>
      <c r="BZ879">
        <v>116.9</v>
      </c>
      <c r="CA879">
        <v>118.3</v>
      </c>
      <c r="CB879">
        <v>119.4</v>
      </c>
      <c r="CC879">
        <v>206.4</v>
      </c>
      <c r="CD879">
        <v>210</v>
      </c>
      <c r="CE879">
        <v>203.9</v>
      </c>
      <c r="CF879">
        <v>118.7</v>
      </c>
      <c r="CG879">
        <v>117.1</v>
      </c>
      <c r="CH879">
        <v>117.4</v>
      </c>
      <c r="CI879">
        <v>119.1</v>
      </c>
      <c r="CJ879">
        <v>118.9</v>
      </c>
      <c r="CK879">
        <v>116.4</v>
      </c>
      <c r="CL879">
        <v>116.2</v>
      </c>
      <c r="CM879">
        <v>113.1</v>
      </c>
      <c r="CN879">
        <v>188</v>
      </c>
      <c r="CO879">
        <v>122</v>
      </c>
      <c r="CP879">
        <v>112.5</v>
      </c>
      <c r="CQ879">
        <v>184</v>
      </c>
      <c r="CR879">
        <v>115.1</v>
      </c>
      <c r="CS879">
        <v>111.2</v>
      </c>
      <c r="CT879">
        <v>118.6</v>
      </c>
      <c r="CU879">
        <v>217.8</v>
      </c>
      <c r="CV879">
        <v>225.7</v>
      </c>
      <c r="CW879">
        <v>218.2</v>
      </c>
      <c r="CX879">
        <v>242.2</v>
      </c>
      <c r="CY879">
        <v>118.5</v>
      </c>
      <c r="CZ879">
        <v>118.1</v>
      </c>
      <c r="DA879">
        <v>117.9</v>
      </c>
      <c r="DB879">
        <v>110.9</v>
      </c>
      <c r="DC879">
        <v>111.4</v>
      </c>
      <c r="DD879">
        <v>111.5</v>
      </c>
      <c r="DE879">
        <v>106.5</v>
      </c>
      <c r="DF879">
        <v>195.1</v>
      </c>
      <c r="DG879">
        <v>182.1</v>
      </c>
      <c r="DH879">
        <v>108.9</v>
      </c>
      <c r="DI879">
        <v>198.4</v>
      </c>
      <c r="DJ879">
        <v>208.7</v>
      </c>
      <c r="DK879">
        <v>195.1</v>
      </c>
      <c r="DL879">
        <v>155.9</v>
      </c>
      <c r="DM879">
        <v>115.2</v>
      </c>
      <c r="DN879">
        <v>110.4</v>
      </c>
      <c r="DO879">
        <v>252.3</v>
      </c>
      <c r="DP879">
        <v>125.9</v>
      </c>
      <c r="DQ879">
        <v>123.7</v>
      </c>
      <c r="DR879">
        <v>169.1</v>
      </c>
      <c r="DS879">
        <v>182.5</v>
      </c>
      <c r="DT879">
        <v>165.1</v>
      </c>
      <c r="DU879">
        <v>236.7</v>
      </c>
      <c r="DV879">
        <v>201.2</v>
      </c>
      <c r="DW879">
        <v>199.7</v>
      </c>
      <c r="DX879">
        <v>199.9</v>
      </c>
      <c r="DY879">
        <v>177.4</v>
      </c>
      <c r="DZ879">
        <v>203.7</v>
      </c>
      <c r="EA879">
        <v>173.6</v>
      </c>
      <c r="EB879">
        <v>163.19999999999999</v>
      </c>
      <c r="EC879">
        <v>172.6</v>
      </c>
      <c r="ED879">
        <v>229.4</v>
      </c>
      <c r="EE879">
        <v>210.7</v>
      </c>
      <c r="EF879">
        <v>276.10000000000002</v>
      </c>
      <c r="EG879">
        <v>87.9</v>
      </c>
      <c r="EH879">
        <v>136.19999999999999</v>
      </c>
      <c r="EI879">
        <v>88.2</v>
      </c>
      <c r="EJ879">
        <v>122</v>
      </c>
      <c r="EK879">
        <v>127.1</v>
      </c>
      <c r="EL879">
        <v>115.5</v>
      </c>
      <c r="EM879">
        <v>113.6</v>
      </c>
      <c r="EN879">
        <v>130.30000000000001</v>
      </c>
      <c r="EO879">
        <v>120.8</v>
      </c>
      <c r="EP879">
        <v>120.7</v>
      </c>
      <c r="EQ879">
        <v>120.9</v>
      </c>
      <c r="ER879">
        <v>131.19999999999999</v>
      </c>
      <c r="ES879">
        <v>109.1</v>
      </c>
      <c r="ET879">
        <v>117.2</v>
      </c>
      <c r="EU879">
        <v>119.1</v>
      </c>
      <c r="EV879">
        <v>111</v>
      </c>
      <c r="EW879">
        <v>119.4</v>
      </c>
      <c r="EX879">
        <v>121</v>
      </c>
      <c r="EY879">
        <v>195.3</v>
      </c>
      <c r="EZ879">
        <v>193.8</v>
      </c>
      <c r="FA879">
        <v>169.9</v>
      </c>
      <c r="FB879">
        <v>199.1</v>
      </c>
      <c r="FC879">
        <v>199.3</v>
      </c>
      <c r="FD879">
        <v>126.2</v>
      </c>
      <c r="FE879">
        <v>111.5</v>
      </c>
      <c r="FF879">
        <v>172.3</v>
      </c>
      <c r="FG879">
        <v>118.4</v>
      </c>
      <c r="FH879">
        <v>205.9</v>
      </c>
      <c r="FI879">
        <v>213.2</v>
      </c>
      <c r="FJ879">
        <v>331.4</v>
      </c>
      <c r="FK879">
        <v>231.1</v>
      </c>
      <c r="FL879">
        <v>133.4</v>
      </c>
      <c r="FM879">
        <v>331</v>
      </c>
      <c r="FN879">
        <v>241.3</v>
      </c>
      <c r="FO879">
        <v>119.4</v>
      </c>
      <c r="FP879">
        <v>131.69999999999999</v>
      </c>
      <c r="FQ879">
        <v>92.3</v>
      </c>
      <c r="FR879">
        <v>92</v>
      </c>
      <c r="FS879">
        <v>100.1</v>
      </c>
      <c r="FT879">
        <v>112.3</v>
      </c>
      <c r="FU879">
        <v>142.4</v>
      </c>
      <c r="FV879">
        <v>122.1</v>
      </c>
      <c r="FW879">
        <v>115.6</v>
      </c>
      <c r="FX879">
        <v>135.9</v>
      </c>
      <c r="FY879">
        <v>126</v>
      </c>
      <c r="FZ879">
        <v>114.2</v>
      </c>
      <c r="GA879">
        <v>94.3</v>
      </c>
      <c r="GB879">
        <v>58.2</v>
      </c>
      <c r="GC879">
        <v>95.2</v>
      </c>
      <c r="GD879">
        <v>77.400000000000006</v>
      </c>
      <c r="GE879">
        <v>113.3</v>
      </c>
      <c r="GG879">
        <v>112.4</v>
      </c>
      <c r="GH879">
        <v>114.3</v>
      </c>
      <c r="GI879">
        <v>111.2</v>
      </c>
      <c r="GJ879">
        <v>109.9</v>
      </c>
      <c r="GK879">
        <v>99.7</v>
      </c>
      <c r="GL879">
        <v>124.1</v>
      </c>
      <c r="GM879">
        <v>100.2</v>
      </c>
      <c r="GN879">
        <v>182.9</v>
      </c>
      <c r="GO879">
        <v>147.9</v>
      </c>
      <c r="GP879">
        <v>124.8</v>
      </c>
      <c r="GQ879">
        <v>125.6</v>
      </c>
      <c r="GR879">
        <v>129.80000000000001</v>
      </c>
      <c r="GS879">
        <v>125.6</v>
      </c>
      <c r="GT879">
        <v>111.8</v>
      </c>
      <c r="GU879">
        <v>151.19999999999999</v>
      </c>
      <c r="GV879">
        <v>127.6</v>
      </c>
      <c r="GW879">
        <v>116.1</v>
      </c>
    </row>
    <row r="880" spans="1:205" x14ac:dyDescent="0.25">
      <c r="A880" s="1">
        <v>43891</v>
      </c>
      <c r="B880">
        <v>118</v>
      </c>
      <c r="C880">
        <v>113.4</v>
      </c>
      <c r="D880">
        <v>119.2</v>
      </c>
      <c r="E880">
        <v>212.5</v>
      </c>
      <c r="F880">
        <v>212</v>
      </c>
      <c r="G880">
        <v>213</v>
      </c>
      <c r="H880">
        <v>122.1</v>
      </c>
      <c r="I880">
        <v>112.6</v>
      </c>
      <c r="J880">
        <v>91.5</v>
      </c>
      <c r="K880">
        <v>146.19999999999999</v>
      </c>
      <c r="L880">
        <v>91.3</v>
      </c>
      <c r="M880">
        <v>73.400000000000006</v>
      </c>
      <c r="N880">
        <v>118.2</v>
      </c>
      <c r="O880">
        <v>209.5</v>
      </c>
      <c r="P880">
        <v>234</v>
      </c>
      <c r="Q880">
        <v>302.60000000000002</v>
      </c>
      <c r="R880">
        <v>163.5</v>
      </c>
      <c r="S880">
        <v>178.9</v>
      </c>
      <c r="T880">
        <v>182.8</v>
      </c>
      <c r="U880">
        <v>177.5</v>
      </c>
      <c r="V880">
        <v>115.9</v>
      </c>
      <c r="W880">
        <v>117.5</v>
      </c>
      <c r="X880">
        <v>112.2</v>
      </c>
      <c r="Y880">
        <v>112.9</v>
      </c>
      <c r="Z880">
        <v>119.8</v>
      </c>
      <c r="AA880">
        <v>120.5</v>
      </c>
      <c r="AB880">
        <v>120.1</v>
      </c>
      <c r="AC880">
        <v>120.8</v>
      </c>
      <c r="AD880">
        <v>115.6</v>
      </c>
      <c r="AE880">
        <v>122.1</v>
      </c>
      <c r="AF880">
        <v>124.9</v>
      </c>
      <c r="AG880">
        <v>117.2</v>
      </c>
      <c r="AH880">
        <v>123.6</v>
      </c>
      <c r="AI880">
        <v>122.6</v>
      </c>
      <c r="AJ880">
        <v>109.9</v>
      </c>
      <c r="AK880">
        <v>110</v>
      </c>
      <c r="AL880">
        <v>110.1</v>
      </c>
      <c r="AM880">
        <v>109.7</v>
      </c>
      <c r="AN880">
        <v>127</v>
      </c>
      <c r="AO880">
        <v>125.7</v>
      </c>
      <c r="AP880">
        <v>126.1</v>
      </c>
      <c r="AQ880">
        <v>124.2</v>
      </c>
      <c r="AR880">
        <v>125.9</v>
      </c>
      <c r="AS880">
        <v>131.19999999999999</v>
      </c>
      <c r="AT880">
        <v>119.3</v>
      </c>
      <c r="AU880">
        <v>119.7</v>
      </c>
      <c r="AV880">
        <v>119.8</v>
      </c>
      <c r="AW880">
        <v>119.8</v>
      </c>
      <c r="AX880">
        <v>113.1</v>
      </c>
      <c r="AY880">
        <v>113.4</v>
      </c>
      <c r="AZ880">
        <v>104.4</v>
      </c>
      <c r="BA880">
        <v>120.4</v>
      </c>
      <c r="BB880">
        <v>129.6</v>
      </c>
      <c r="BC880">
        <v>129.80000000000001</v>
      </c>
      <c r="BD880">
        <v>129</v>
      </c>
      <c r="BE880">
        <v>116.6</v>
      </c>
      <c r="BF880">
        <v>116.5</v>
      </c>
      <c r="BG880">
        <v>118.4</v>
      </c>
      <c r="BH880">
        <v>118.3</v>
      </c>
      <c r="BI880">
        <v>116.2</v>
      </c>
      <c r="BJ880">
        <v>116.2</v>
      </c>
      <c r="BK880">
        <v>118.2</v>
      </c>
      <c r="BL880">
        <v>116.1</v>
      </c>
      <c r="BM880">
        <v>115.7</v>
      </c>
      <c r="BN880">
        <v>117.3</v>
      </c>
      <c r="BO880">
        <v>109.7</v>
      </c>
      <c r="BP880">
        <v>118.6</v>
      </c>
      <c r="BQ880">
        <v>119.1</v>
      </c>
      <c r="BR880">
        <v>114.2</v>
      </c>
      <c r="BS880">
        <v>111.2</v>
      </c>
      <c r="BT880">
        <v>109</v>
      </c>
      <c r="BU880">
        <v>108.7</v>
      </c>
      <c r="BV880">
        <v>110.3</v>
      </c>
      <c r="BW880">
        <v>117.7</v>
      </c>
      <c r="BX880">
        <v>118.8</v>
      </c>
      <c r="BY880">
        <v>119.6</v>
      </c>
      <c r="BZ880">
        <v>116.3</v>
      </c>
      <c r="CA880">
        <v>117.7</v>
      </c>
      <c r="CB880">
        <v>119.6</v>
      </c>
      <c r="CC880">
        <v>201.8</v>
      </c>
      <c r="CD880">
        <v>209.9</v>
      </c>
      <c r="CE880">
        <v>198.4</v>
      </c>
      <c r="CF880">
        <v>119</v>
      </c>
      <c r="CG880">
        <v>117</v>
      </c>
      <c r="CH880">
        <v>118.3</v>
      </c>
      <c r="CI880">
        <v>119</v>
      </c>
      <c r="CJ880">
        <v>118.7</v>
      </c>
      <c r="CK880">
        <v>116.4</v>
      </c>
      <c r="CL880">
        <v>115.3</v>
      </c>
      <c r="CM880">
        <v>112.5</v>
      </c>
      <c r="CN880">
        <v>186.8</v>
      </c>
      <c r="CO880">
        <v>121.6</v>
      </c>
      <c r="CP880">
        <v>111.6</v>
      </c>
      <c r="CQ880">
        <v>180.7</v>
      </c>
      <c r="CR880">
        <v>114.9</v>
      </c>
      <c r="CS880">
        <v>111.2</v>
      </c>
      <c r="CT880">
        <v>117.9</v>
      </c>
      <c r="CU880">
        <v>211.1</v>
      </c>
      <c r="CV880">
        <v>225.5</v>
      </c>
      <c r="CW880">
        <v>209</v>
      </c>
      <c r="CX880">
        <v>229.1</v>
      </c>
      <c r="CY880">
        <v>118.8</v>
      </c>
      <c r="CZ880">
        <v>116.9</v>
      </c>
      <c r="DA880">
        <v>116.7</v>
      </c>
      <c r="DB880">
        <v>111.1</v>
      </c>
      <c r="DC880">
        <v>111.3</v>
      </c>
      <c r="DD880">
        <v>111.4</v>
      </c>
      <c r="DE880">
        <v>105.4</v>
      </c>
      <c r="DF880">
        <v>192</v>
      </c>
      <c r="DG880">
        <v>181.3</v>
      </c>
      <c r="DH880">
        <v>108.1</v>
      </c>
      <c r="DI880">
        <v>197</v>
      </c>
      <c r="DJ880">
        <v>205.7</v>
      </c>
      <c r="DK880">
        <v>195.3</v>
      </c>
      <c r="DL880">
        <v>156.1</v>
      </c>
      <c r="DM880">
        <v>114.7</v>
      </c>
      <c r="DN880">
        <v>110.5</v>
      </c>
      <c r="DO880">
        <v>253.5</v>
      </c>
      <c r="DP880">
        <v>126.7</v>
      </c>
      <c r="DQ880">
        <v>124.1</v>
      </c>
      <c r="DR880">
        <v>156</v>
      </c>
      <c r="DS880">
        <v>175.8</v>
      </c>
      <c r="DT880">
        <v>150</v>
      </c>
      <c r="DU880">
        <v>235.9</v>
      </c>
      <c r="DV880">
        <v>200.9</v>
      </c>
      <c r="DW880">
        <v>199.2</v>
      </c>
      <c r="DX880">
        <v>199.6</v>
      </c>
      <c r="DY880">
        <v>176.6</v>
      </c>
      <c r="DZ880">
        <v>203.5</v>
      </c>
      <c r="EA880">
        <v>159.1</v>
      </c>
      <c r="EB880">
        <v>157.69999999999999</v>
      </c>
      <c r="EC880">
        <v>152.19999999999999</v>
      </c>
      <c r="ED880">
        <v>196.8</v>
      </c>
      <c r="EE880">
        <v>179.2</v>
      </c>
      <c r="EF880">
        <v>276.89999999999998</v>
      </c>
      <c r="EG880">
        <v>84</v>
      </c>
      <c r="EH880">
        <v>133.1</v>
      </c>
      <c r="EI880">
        <v>84.2</v>
      </c>
      <c r="EJ880">
        <v>122</v>
      </c>
      <c r="EK880">
        <v>127.4</v>
      </c>
      <c r="EL880">
        <v>115.8</v>
      </c>
      <c r="EM880">
        <v>113.9</v>
      </c>
      <c r="EN880">
        <v>128.9</v>
      </c>
      <c r="EO880">
        <v>110.1</v>
      </c>
      <c r="EP880">
        <v>109.7</v>
      </c>
      <c r="EQ880">
        <v>110.2</v>
      </c>
      <c r="ER880">
        <v>130.9</v>
      </c>
      <c r="ES880">
        <v>108.6</v>
      </c>
      <c r="ET880">
        <v>116.9</v>
      </c>
      <c r="EU880">
        <v>119.3</v>
      </c>
      <c r="EV880">
        <v>111.2</v>
      </c>
      <c r="EW880">
        <v>119.6</v>
      </c>
      <c r="EX880">
        <v>119.6</v>
      </c>
      <c r="EY880">
        <v>192</v>
      </c>
      <c r="EZ880">
        <v>192.5</v>
      </c>
      <c r="FA880">
        <v>156.80000000000001</v>
      </c>
      <c r="FB880">
        <v>198.6</v>
      </c>
      <c r="FC880">
        <v>199</v>
      </c>
      <c r="FD880">
        <v>126.2</v>
      </c>
      <c r="FE880">
        <v>110.3</v>
      </c>
      <c r="FF880">
        <v>151.19999999999999</v>
      </c>
      <c r="FG880">
        <v>94.7</v>
      </c>
      <c r="FH880">
        <v>201.7</v>
      </c>
      <c r="FI880">
        <v>181.2</v>
      </c>
      <c r="FJ880">
        <v>332.7</v>
      </c>
      <c r="FK880">
        <v>227.9</v>
      </c>
      <c r="FL880">
        <v>133.6</v>
      </c>
      <c r="FM880">
        <v>303.3</v>
      </c>
      <c r="FN880">
        <v>225.2</v>
      </c>
      <c r="FO880">
        <v>120.8</v>
      </c>
      <c r="FP880">
        <v>131.6</v>
      </c>
      <c r="FQ880">
        <v>92.5</v>
      </c>
      <c r="FR880">
        <v>92.4</v>
      </c>
      <c r="FS880">
        <v>103.9</v>
      </c>
      <c r="FT880">
        <v>113.2</v>
      </c>
      <c r="FU880">
        <v>140.6</v>
      </c>
      <c r="FV880">
        <v>120.9</v>
      </c>
      <c r="FW880">
        <v>115.7</v>
      </c>
      <c r="FX880">
        <v>137.30000000000001</v>
      </c>
      <c r="FY880">
        <v>124.7</v>
      </c>
      <c r="FZ880">
        <v>114.8</v>
      </c>
      <c r="GA880">
        <v>97.3</v>
      </c>
      <c r="GB880">
        <v>64.5</v>
      </c>
      <c r="GC880">
        <v>97.3</v>
      </c>
      <c r="GD880">
        <v>80.7</v>
      </c>
      <c r="GE880">
        <v>113.7</v>
      </c>
      <c r="GG880">
        <v>112.4</v>
      </c>
      <c r="GH880">
        <v>115.6</v>
      </c>
      <c r="GI880">
        <v>111.6</v>
      </c>
      <c r="GJ880">
        <v>109.1</v>
      </c>
      <c r="GK880">
        <v>99.1</v>
      </c>
      <c r="GL880">
        <v>124.7</v>
      </c>
      <c r="GM880">
        <v>100.4</v>
      </c>
      <c r="GN880">
        <v>221.9</v>
      </c>
      <c r="GO880">
        <v>144.80000000000001</v>
      </c>
      <c r="GP880">
        <v>124.9</v>
      </c>
      <c r="GQ880">
        <v>122.5</v>
      </c>
      <c r="GR880">
        <v>129.5</v>
      </c>
      <c r="GS880">
        <v>124.7</v>
      </c>
      <c r="GT880">
        <v>111.5</v>
      </c>
      <c r="GU880">
        <v>151.30000000000001</v>
      </c>
      <c r="GV880">
        <v>127.8</v>
      </c>
      <c r="GW880">
        <v>107.5</v>
      </c>
    </row>
    <row r="881" spans="1:205" x14ac:dyDescent="0.25">
      <c r="A881" s="1">
        <v>43922</v>
      </c>
      <c r="B881">
        <v>116.6</v>
      </c>
      <c r="C881">
        <v>110.3</v>
      </c>
      <c r="D881">
        <v>118.5</v>
      </c>
      <c r="E881">
        <v>212.3</v>
      </c>
      <c r="F881">
        <v>218.3</v>
      </c>
      <c r="G881">
        <v>212</v>
      </c>
      <c r="H881">
        <v>121.4</v>
      </c>
      <c r="I881">
        <v>108.8</v>
      </c>
      <c r="J881">
        <v>76.099999999999994</v>
      </c>
      <c r="K881">
        <v>123.3</v>
      </c>
      <c r="L881">
        <v>73.099999999999994</v>
      </c>
      <c r="M881">
        <v>50.5</v>
      </c>
      <c r="N881">
        <v>117.9</v>
      </c>
      <c r="O881">
        <v>210</v>
      </c>
      <c r="P881">
        <v>234.7</v>
      </c>
      <c r="Q881">
        <v>303.10000000000002</v>
      </c>
      <c r="R881">
        <v>164.2</v>
      </c>
      <c r="S881">
        <v>179.1</v>
      </c>
      <c r="T881">
        <v>182.9</v>
      </c>
      <c r="U881">
        <v>177.8</v>
      </c>
      <c r="V881">
        <v>115.5</v>
      </c>
      <c r="W881">
        <v>117</v>
      </c>
      <c r="X881">
        <v>112.1</v>
      </c>
      <c r="Y881">
        <v>111.7</v>
      </c>
      <c r="Z881">
        <v>119.3</v>
      </c>
      <c r="AA881">
        <v>121.7</v>
      </c>
      <c r="AB881">
        <v>121.5</v>
      </c>
      <c r="AC881">
        <v>122.4</v>
      </c>
      <c r="AD881">
        <v>115.8</v>
      </c>
      <c r="AE881">
        <v>122.4</v>
      </c>
      <c r="AF881">
        <v>124.9</v>
      </c>
      <c r="AG881">
        <v>118</v>
      </c>
      <c r="AH881">
        <v>123.6</v>
      </c>
      <c r="AI881">
        <v>117.9</v>
      </c>
      <c r="AJ881">
        <v>97.3</v>
      </c>
      <c r="AK881">
        <v>97.4</v>
      </c>
      <c r="AL881">
        <v>97.5</v>
      </c>
      <c r="AM881">
        <v>96.9</v>
      </c>
      <c r="AN881">
        <v>125.6</v>
      </c>
      <c r="AO881">
        <v>124.3</v>
      </c>
      <c r="AP881">
        <v>124.7</v>
      </c>
      <c r="AQ881">
        <v>122.8</v>
      </c>
      <c r="AR881">
        <v>124.8</v>
      </c>
      <c r="AS881">
        <v>129.69999999999999</v>
      </c>
      <c r="AT881">
        <v>118.3</v>
      </c>
      <c r="AU881">
        <v>118.9</v>
      </c>
      <c r="AV881">
        <v>118.8</v>
      </c>
      <c r="AW881">
        <v>119.4</v>
      </c>
      <c r="AX881">
        <v>111.8</v>
      </c>
      <c r="AY881">
        <v>112</v>
      </c>
      <c r="AZ881">
        <v>105.2</v>
      </c>
      <c r="BA881">
        <v>117.4</v>
      </c>
      <c r="BB881">
        <v>130.30000000000001</v>
      </c>
      <c r="BC881">
        <v>130.5</v>
      </c>
      <c r="BD881">
        <v>129.6</v>
      </c>
      <c r="BE881">
        <v>115.4</v>
      </c>
      <c r="BF881">
        <v>115.3</v>
      </c>
      <c r="BG881">
        <v>117.9</v>
      </c>
      <c r="BH881">
        <v>117.9</v>
      </c>
      <c r="BI881">
        <v>114.7</v>
      </c>
      <c r="BJ881">
        <v>114.8</v>
      </c>
      <c r="BK881">
        <v>117.7</v>
      </c>
      <c r="BL881">
        <v>114</v>
      </c>
      <c r="BM881">
        <v>113.6</v>
      </c>
      <c r="BN881">
        <v>117</v>
      </c>
      <c r="BO881">
        <v>106.1</v>
      </c>
      <c r="BP881">
        <v>117.3</v>
      </c>
      <c r="BQ881">
        <v>120</v>
      </c>
      <c r="BR881">
        <v>112.7</v>
      </c>
      <c r="BS881">
        <v>110.3</v>
      </c>
      <c r="BT881">
        <v>109.1</v>
      </c>
      <c r="BU881">
        <v>108.5</v>
      </c>
      <c r="BV881">
        <v>110.3</v>
      </c>
      <c r="BW881">
        <v>116.6</v>
      </c>
      <c r="BX881">
        <v>118.5</v>
      </c>
      <c r="BY881">
        <v>119.4</v>
      </c>
      <c r="BZ881">
        <v>115.1</v>
      </c>
      <c r="CA881">
        <v>116.5</v>
      </c>
      <c r="CB881">
        <v>119.3</v>
      </c>
      <c r="CC881">
        <v>196.2</v>
      </c>
      <c r="CD881">
        <v>210.2</v>
      </c>
      <c r="CE881">
        <v>191.4</v>
      </c>
      <c r="CF881">
        <v>118.6</v>
      </c>
      <c r="CG881">
        <v>116.8</v>
      </c>
      <c r="CH881">
        <v>119.4</v>
      </c>
      <c r="CI881">
        <v>117.8</v>
      </c>
      <c r="CJ881">
        <v>117.6</v>
      </c>
      <c r="CK881">
        <v>116.5</v>
      </c>
      <c r="CL881">
        <v>114.2</v>
      </c>
      <c r="CM881">
        <v>110.4</v>
      </c>
      <c r="CN881">
        <v>183</v>
      </c>
      <c r="CO881">
        <v>119.6</v>
      </c>
      <c r="CP881">
        <v>108.9</v>
      </c>
      <c r="CQ881">
        <v>172.9</v>
      </c>
      <c r="CR881">
        <v>113.6</v>
      </c>
      <c r="CS881">
        <v>111.5</v>
      </c>
      <c r="CT881">
        <v>116.6</v>
      </c>
      <c r="CU881">
        <v>202.9</v>
      </c>
      <c r="CV881">
        <v>225.8</v>
      </c>
      <c r="CW881">
        <v>197.6</v>
      </c>
      <c r="CX881">
        <v>212.3</v>
      </c>
      <c r="CY881">
        <v>118.4</v>
      </c>
      <c r="CZ881">
        <v>114.6</v>
      </c>
      <c r="DA881">
        <v>114.4</v>
      </c>
      <c r="DB881">
        <v>110.8</v>
      </c>
      <c r="DC881">
        <v>110.3</v>
      </c>
      <c r="DD881">
        <v>110.5</v>
      </c>
      <c r="DE881">
        <v>104</v>
      </c>
      <c r="DF881">
        <v>185.4</v>
      </c>
      <c r="DG881">
        <v>177.5</v>
      </c>
      <c r="DH881">
        <v>104.3</v>
      </c>
      <c r="DI881">
        <v>196.2</v>
      </c>
      <c r="DJ881">
        <v>192.4</v>
      </c>
      <c r="DK881">
        <v>192.8</v>
      </c>
      <c r="DL881">
        <v>156.1</v>
      </c>
      <c r="DM881">
        <v>115.1</v>
      </c>
      <c r="DN881">
        <v>110.5</v>
      </c>
      <c r="DO881">
        <v>252.4</v>
      </c>
      <c r="DP881">
        <v>125.7</v>
      </c>
      <c r="DQ881">
        <v>123.9</v>
      </c>
      <c r="DR881">
        <v>134</v>
      </c>
      <c r="DS881">
        <v>165.9</v>
      </c>
      <c r="DT881">
        <v>124.3</v>
      </c>
      <c r="DU881">
        <v>235.4</v>
      </c>
      <c r="DV881">
        <v>200.3</v>
      </c>
      <c r="DW881">
        <v>198.8</v>
      </c>
      <c r="DX881">
        <v>198.9</v>
      </c>
      <c r="DY881">
        <v>178.3</v>
      </c>
      <c r="DZ881">
        <v>202.5</v>
      </c>
      <c r="EA881">
        <v>136.4</v>
      </c>
      <c r="EB881">
        <v>136.69999999999999</v>
      </c>
      <c r="EC881">
        <v>129.5</v>
      </c>
      <c r="ED881">
        <v>162</v>
      </c>
      <c r="EE881">
        <v>145.6</v>
      </c>
      <c r="EF881">
        <v>277.39999999999998</v>
      </c>
      <c r="EG881">
        <v>77.7</v>
      </c>
      <c r="EH881">
        <v>128.30000000000001</v>
      </c>
      <c r="EI881">
        <v>77.8</v>
      </c>
      <c r="EJ881">
        <v>119.9</v>
      </c>
      <c r="EK881">
        <v>127.2</v>
      </c>
      <c r="EL881">
        <v>115.1</v>
      </c>
      <c r="EM881">
        <v>114.1</v>
      </c>
      <c r="EN881">
        <v>126.8</v>
      </c>
      <c r="EO881">
        <v>97.6</v>
      </c>
      <c r="EP881">
        <v>96.9</v>
      </c>
      <c r="EQ881">
        <v>97.7</v>
      </c>
      <c r="ER881">
        <v>129.9</v>
      </c>
      <c r="ES881">
        <v>107.6</v>
      </c>
      <c r="ET881">
        <v>116.1</v>
      </c>
      <c r="EU881">
        <v>116.7</v>
      </c>
      <c r="EV881">
        <v>111</v>
      </c>
      <c r="EW881">
        <v>116.9</v>
      </c>
      <c r="EX881">
        <v>119.4</v>
      </c>
      <c r="EY881">
        <v>184.8</v>
      </c>
      <c r="EZ881">
        <v>191.8</v>
      </c>
      <c r="FA881">
        <v>134.69999999999999</v>
      </c>
      <c r="FB881">
        <v>195.9</v>
      </c>
      <c r="FC881">
        <v>196.1</v>
      </c>
      <c r="FD881">
        <v>125.8</v>
      </c>
      <c r="FE881">
        <v>107.4</v>
      </c>
      <c r="FF881">
        <v>128.9</v>
      </c>
      <c r="FG881">
        <v>70.900000000000006</v>
      </c>
      <c r="FH881">
        <v>182.6</v>
      </c>
      <c r="FI881">
        <v>147.19999999999999</v>
      </c>
      <c r="FJ881">
        <v>323.3</v>
      </c>
      <c r="FK881">
        <v>205.5</v>
      </c>
      <c r="FL881">
        <v>134.1</v>
      </c>
      <c r="FM881">
        <v>267.10000000000002</v>
      </c>
      <c r="FN881">
        <v>210.4</v>
      </c>
      <c r="FO881">
        <v>122.3</v>
      </c>
      <c r="FP881">
        <v>129</v>
      </c>
      <c r="FQ881">
        <v>93.5</v>
      </c>
      <c r="FR881">
        <v>92.6</v>
      </c>
      <c r="FS881">
        <v>103</v>
      </c>
      <c r="FT881">
        <v>118.1</v>
      </c>
      <c r="FU881">
        <v>142.9</v>
      </c>
      <c r="FV881">
        <v>122.9</v>
      </c>
      <c r="FW881">
        <v>113.3</v>
      </c>
      <c r="FX881">
        <v>139.9</v>
      </c>
      <c r="FY881">
        <v>124.3</v>
      </c>
      <c r="FZ881">
        <v>111.6</v>
      </c>
      <c r="GA881">
        <v>99.1</v>
      </c>
      <c r="GB881">
        <v>62</v>
      </c>
      <c r="GC881">
        <v>91.1</v>
      </c>
      <c r="GD881">
        <v>69.7</v>
      </c>
      <c r="GE881">
        <v>114.1</v>
      </c>
      <c r="GG881">
        <v>96.3</v>
      </c>
      <c r="GH881">
        <v>117.1</v>
      </c>
      <c r="GI881">
        <v>112.2</v>
      </c>
      <c r="GJ881">
        <v>104.7</v>
      </c>
      <c r="GK881">
        <v>100.4</v>
      </c>
      <c r="GL881">
        <v>128.30000000000001</v>
      </c>
      <c r="GM881">
        <v>102</v>
      </c>
      <c r="GN881">
        <v>286.89999999999998</v>
      </c>
      <c r="GO881">
        <v>145</v>
      </c>
      <c r="GP881">
        <v>117.1</v>
      </c>
      <c r="GQ881">
        <v>118.3</v>
      </c>
      <c r="GR881">
        <v>128.9</v>
      </c>
      <c r="GS881">
        <v>123.2</v>
      </c>
      <c r="GT881">
        <v>111.5</v>
      </c>
      <c r="GU881">
        <v>150.19999999999999</v>
      </c>
      <c r="GV881">
        <v>127.8</v>
      </c>
      <c r="GW881">
        <v>96.8</v>
      </c>
    </row>
    <row r="882" spans="1:205" x14ac:dyDescent="0.25">
      <c r="A882" s="1">
        <v>43952</v>
      </c>
      <c r="B882">
        <v>117.2</v>
      </c>
      <c r="C882">
        <v>111.9</v>
      </c>
      <c r="D882">
        <v>125.4</v>
      </c>
      <c r="E882">
        <v>223.9</v>
      </c>
      <c r="F882">
        <v>203.1</v>
      </c>
      <c r="G882">
        <v>226.7</v>
      </c>
      <c r="H882">
        <v>133.30000000000001</v>
      </c>
      <c r="I882">
        <v>115.6</v>
      </c>
      <c r="J882">
        <v>79.2</v>
      </c>
      <c r="K882">
        <v>130.30000000000001</v>
      </c>
      <c r="L882">
        <v>70.5</v>
      </c>
      <c r="M882">
        <v>46.4</v>
      </c>
      <c r="N882">
        <v>117.7</v>
      </c>
      <c r="O882">
        <v>209.8</v>
      </c>
      <c r="P882">
        <v>234.5</v>
      </c>
      <c r="Q882">
        <v>303</v>
      </c>
      <c r="R882">
        <v>163.9</v>
      </c>
      <c r="S882">
        <v>179</v>
      </c>
      <c r="T882">
        <v>182.7</v>
      </c>
      <c r="U882">
        <v>177.6</v>
      </c>
      <c r="V882">
        <v>115.4</v>
      </c>
      <c r="W882">
        <v>116.7</v>
      </c>
      <c r="X882">
        <v>112.2</v>
      </c>
      <c r="Y882">
        <v>111.5</v>
      </c>
      <c r="Z882">
        <v>119.4</v>
      </c>
      <c r="AA882">
        <v>121.5</v>
      </c>
      <c r="AB882">
        <v>121.2</v>
      </c>
      <c r="AC882">
        <v>122.4</v>
      </c>
      <c r="AD882">
        <v>114.7</v>
      </c>
      <c r="AE882">
        <v>122.6</v>
      </c>
      <c r="AF882">
        <v>126.5</v>
      </c>
      <c r="AG882">
        <v>115.9</v>
      </c>
      <c r="AH882">
        <v>123.6</v>
      </c>
      <c r="AI882">
        <v>119.3</v>
      </c>
      <c r="AJ882">
        <v>106.7</v>
      </c>
      <c r="AK882">
        <v>106.7</v>
      </c>
      <c r="AL882">
        <v>106.8</v>
      </c>
      <c r="AM882">
        <v>106.4</v>
      </c>
      <c r="AN882">
        <v>123.7</v>
      </c>
      <c r="AO882">
        <v>122.2</v>
      </c>
      <c r="AP882">
        <v>122.6</v>
      </c>
      <c r="AQ882">
        <v>120.6</v>
      </c>
      <c r="AR882">
        <v>123.2</v>
      </c>
      <c r="AS882">
        <v>128.4</v>
      </c>
      <c r="AT882">
        <v>118.4</v>
      </c>
      <c r="AU882">
        <v>119.1</v>
      </c>
      <c r="AV882">
        <v>119.1</v>
      </c>
      <c r="AW882">
        <v>119.2</v>
      </c>
      <c r="AX882">
        <v>111.3</v>
      </c>
      <c r="AY882">
        <v>111.5</v>
      </c>
      <c r="AZ882">
        <v>105</v>
      </c>
      <c r="BA882">
        <v>116.3</v>
      </c>
      <c r="BB882">
        <v>130.19999999999999</v>
      </c>
      <c r="BC882">
        <v>130.5</v>
      </c>
      <c r="BD882">
        <v>129.6</v>
      </c>
      <c r="BE882">
        <v>116</v>
      </c>
      <c r="BF882">
        <v>115.9</v>
      </c>
      <c r="BG882">
        <v>118</v>
      </c>
      <c r="BH882">
        <v>117.9</v>
      </c>
      <c r="BI882">
        <v>115</v>
      </c>
      <c r="BJ882">
        <v>115</v>
      </c>
      <c r="BK882">
        <v>118.1</v>
      </c>
      <c r="BL882">
        <v>114.9</v>
      </c>
      <c r="BM882">
        <v>114.5</v>
      </c>
      <c r="BN882">
        <v>118.3</v>
      </c>
      <c r="BO882">
        <v>106.7</v>
      </c>
      <c r="BP882">
        <v>117.5</v>
      </c>
      <c r="BQ882">
        <v>119.5</v>
      </c>
      <c r="BR882">
        <v>113.5</v>
      </c>
      <c r="BS882">
        <v>110.4</v>
      </c>
      <c r="BT882">
        <v>109.1</v>
      </c>
      <c r="BU882">
        <v>107.8</v>
      </c>
      <c r="BV882">
        <v>109.9</v>
      </c>
      <c r="BW882">
        <v>117.3</v>
      </c>
      <c r="BX882">
        <v>118.6</v>
      </c>
      <c r="BY882">
        <v>119.5</v>
      </c>
      <c r="BZ882">
        <v>115.5</v>
      </c>
      <c r="CA882">
        <v>116.9</v>
      </c>
      <c r="CB882">
        <v>119.8</v>
      </c>
      <c r="CC882">
        <v>200.3</v>
      </c>
      <c r="CD882">
        <v>213.1</v>
      </c>
      <c r="CE882">
        <v>193.5</v>
      </c>
      <c r="CF882">
        <v>118.7</v>
      </c>
      <c r="CG882">
        <v>116</v>
      </c>
      <c r="CH882">
        <v>118.9</v>
      </c>
      <c r="CI882">
        <v>118.1</v>
      </c>
      <c r="CJ882">
        <v>118</v>
      </c>
      <c r="CK882">
        <v>116</v>
      </c>
      <c r="CL882">
        <v>115.2</v>
      </c>
      <c r="CM882">
        <v>110.6</v>
      </c>
      <c r="CN882">
        <v>183.6</v>
      </c>
      <c r="CO882">
        <v>119.6</v>
      </c>
      <c r="CP882">
        <v>109</v>
      </c>
      <c r="CQ882">
        <v>173.6</v>
      </c>
      <c r="CR882">
        <v>113.4</v>
      </c>
      <c r="CS882">
        <v>111.3</v>
      </c>
      <c r="CT882">
        <v>117.5</v>
      </c>
      <c r="CU882">
        <v>208.8</v>
      </c>
      <c r="CV882">
        <v>230.6</v>
      </c>
      <c r="CW882">
        <v>201.1</v>
      </c>
      <c r="CX882">
        <v>217.4</v>
      </c>
      <c r="CY882">
        <v>118.7</v>
      </c>
      <c r="CZ882">
        <v>115.9</v>
      </c>
      <c r="DA882">
        <v>115.8</v>
      </c>
      <c r="DB882">
        <v>111</v>
      </c>
      <c r="DC882">
        <v>110.6</v>
      </c>
      <c r="DD882">
        <v>110.9</v>
      </c>
      <c r="DE882">
        <v>105.3</v>
      </c>
      <c r="DF882">
        <v>185.5</v>
      </c>
      <c r="DG882">
        <v>177.3</v>
      </c>
      <c r="DH882">
        <v>104</v>
      </c>
      <c r="DI882">
        <v>212.9</v>
      </c>
      <c r="DJ882">
        <v>187.5</v>
      </c>
      <c r="DK882">
        <v>190.6</v>
      </c>
      <c r="DL882">
        <v>156.30000000000001</v>
      </c>
      <c r="DM882">
        <v>114.7</v>
      </c>
      <c r="DN882">
        <v>110.6</v>
      </c>
      <c r="DO882">
        <v>252.4</v>
      </c>
      <c r="DP882">
        <v>125.8</v>
      </c>
      <c r="DQ882">
        <v>123.8</v>
      </c>
      <c r="DR882">
        <v>133.30000000000001</v>
      </c>
      <c r="DS882">
        <v>160.69999999999999</v>
      </c>
      <c r="DT882">
        <v>124.9</v>
      </c>
      <c r="DU882">
        <v>235.4</v>
      </c>
      <c r="DV882">
        <v>201.9</v>
      </c>
      <c r="DW882">
        <v>198.1</v>
      </c>
      <c r="DX882">
        <v>200.9</v>
      </c>
      <c r="DY882">
        <v>178.9</v>
      </c>
      <c r="DZ882">
        <v>204.7</v>
      </c>
      <c r="EA882">
        <v>149</v>
      </c>
      <c r="EB882">
        <v>149</v>
      </c>
      <c r="EC882">
        <v>141.6</v>
      </c>
      <c r="ED882">
        <v>174.8</v>
      </c>
      <c r="EE882">
        <v>157.9</v>
      </c>
      <c r="EF882">
        <v>277.89999999999998</v>
      </c>
      <c r="EG882">
        <v>87.9</v>
      </c>
      <c r="EH882">
        <v>135.80000000000001</v>
      </c>
      <c r="EI882">
        <v>88.2</v>
      </c>
      <c r="EJ882">
        <v>119.6</v>
      </c>
      <c r="EK882">
        <v>127.6</v>
      </c>
      <c r="EL882">
        <v>115.3</v>
      </c>
      <c r="EM882">
        <v>114.8</v>
      </c>
      <c r="EN882">
        <v>127.7</v>
      </c>
      <c r="EO882">
        <v>106.9</v>
      </c>
      <c r="EP882">
        <v>106.4</v>
      </c>
      <c r="EQ882">
        <v>107</v>
      </c>
      <c r="ER882">
        <v>129.9</v>
      </c>
      <c r="ES882">
        <v>106.6</v>
      </c>
      <c r="ET882">
        <v>116.2</v>
      </c>
      <c r="EU882">
        <v>116</v>
      </c>
      <c r="EV882">
        <v>111.1</v>
      </c>
      <c r="EW882">
        <v>116.1</v>
      </c>
      <c r="EX882">
        <v>119.4</v>
      </c>
      <c r="EY882">
        <v>183.7</v>
      </c>
      <c r="EZ882">
        <v>204.6</v>
      </c>
      <c r="FA882">
        <v>133.9</v>
      </c>
      <c r="FB882">
        <v>196.3</v>
      </c>
      <c r="FC882">
        <v>194.9</v>
      </c>
      <c r="FD882">
        <v>126</v>
      </c>
      <c r="FE882">
        <v>107.6</v>
      </c>
      <c r="FF882">
        <v>141.69999999999999</v>
      </c>
      <c r="FG882">
        <v>84.5</v>
      </c>
      <c r="FH882">
        <v>193.1</v>
      </c>
      <c r="FI882">
        <v>159.5</v>
      </c>
      <c r="FJ882">
        <v>325.8</v>
      </c>
      <c r="FK882">
        <v>212.1</v>
      </c>
      <c r="FL882">
        <v>134.4</v>
      </c>
      <c r="FM882">
        <v>291.3</v>
      </c>
      <c r="FN882">
        <v>228.6</v>
      </c>
      <c r="FO882">
        <v>121.6</v>
      </c>
      <c r="FP882">
        <v>128.5</v>
      </c>
      <c r="FQ882">
        <v>90.3</v>
      </c>
      <c r="FR882">
        <v>94</v>
      </c>
      <c r="FS882">
        <v>105.3</v>
      </c>
      <c r="FT882">
        <v>121.4</v>
      </c>
      <c r="FU882">
        <v>141.6</v>
      </c>
      <c r="FV882">
        <v>124.4</v>
      </c>
      <c r="FW882">
        <v>115.5</v>
      </c>
      <c r="FX882">
        <v>137.80000000000001</v>
      </c>
      <c r="FY882">
        <v>127.9</v>
      </c>
      <c r="FZ882">
        <v>104.1</v>
      </c>
      <c r="GA882">
        <v>101.6</v>
      </c>
      <c r="GB882">
        <v>55.8</v>
      </c>
      <c r="GC882">
        <v>94.9</v>
      </c>
      <c r="GD882">
        <v>78.400000000000006</v>
      </c>
      <c r="GE882">
        <v>111.3</v>
      </c>
      <c r="GG882">
        <v>100.1</v>
      </c>
      <c r="GH882">
        <v>115.7</v>
      </c>
      <c r="GI882">
        <v>113.5</v>
      </c>
      <c r="GJ882">
        <v>105.8</v>
      </c>
      <c r="GK882">
        <v>100.2</v>
      </c>
      <c r="GL882">
        <v>126.3</v>
      </c>
      <c r="GM882">
        <v>104</v>
      </c>
      <c r="GN882">
        <v>262.2</v>
      </c>
      <c r="GO882">
        <v>146.5</v>
      </c>
      <c r="GP882">
        <v>122.1</v>
      </c>
      <c r="GQ882">
        <v>119.3</v>
      </c>
      <c r="GR882">
        <v>127.8</v>
      </c>
      <c r="GS882">
        <v>120.6</v>
      </c>
      <c r="GT882">
        <v>113</v>
      </c>
      <c r="GU882">
        <v>149.9</v>
      </c>
      <c r="GV882">
        <v>127.8</v>
      </c>
      <c r="GW882">
        <v>104.8</v>
      </c>
    </row>
    <row r="883" spans="1:205" x14ac:dyDescent="0.25">
      <c r="A883" s="1">
        <v>43983</v>
      </c>
      <c r="B883">
        <v>117.5</v>
      </c>
      <c r="C883">
        <v>112.4</v>
      </c>
      <c r="D883">
        <v>119.3</v>
      </c>
      <c r="E883">
        <v>213.6</v>
      </c>
      <c r="F883">
        <v>212.6</v>
      </c>
      <c r="G883">
        <v>214.2</v>
      </c>
      <c r="H883">
        <v>121.9</v>
      </c>
      <c r="I883">
        <v>110.3</v>
      </c>
      <c r="J883">
        <v>86.8</v>
      </c>
      <c r="K883">
        <v>141.6</v>
      </c>
      <c r="L883">
        <v>79.5</v>
      </c>
      <c r="M883">
        <v>57.2</v>
      </c>
      <c r="N883">
        <v>117.9</v>
      </c>
      <c r="O883">
        <v>209.8</v>
      </c>
      <c r="P883">
        <v>234.6</v>
      </c>
      <c r="Q883">
        <v>303.3</v>
      </c>
      <c r="R883">
        <v>163.80000000000001</v>
      </c>
      <c r="S883">
        <v>178.9</v>
      </c>
      <c r="T883">
        <v>182.7</v>
      </c>
      <c r="U883">
        <v>177.5</v>
      </c>
      <c r="V883">
        <v>115.5</v>
      </c>
      <c r="W883">
        <v>116.8</v>
      </c>
      <c r="X883">
        <v>112.2</v>
      </c>
      <c r="Y883">
        <v>111.8</v>
      </c>
      <c r="Z883">
        <v>119.5</v>
      </c>
      <c r="AA883">
        <v>121.4</v>
      </c>
      <c r="AB883">
        <v>120.9</v>
      </c>
      <c r="AC883">
        <v>121.6</v>
      </c>
      <c r="AD883">
        <v>116.4</v>
      </c>
      <c r="AE883">
        <v>124</v>
      </c>
      <c r="AF883">
        <v>127.7</v>
      </c>
      <c r="AG883">
        <v>117.6</v>
      </c>
      <c r="AH883">
        <v>125</v>
      </c>
      <c r="AI883">
        <v>120.3</v>
      </c>
      <c r="AJ883">
        <v>109.1</v>
      </c>
      <c r="AK883">
        <v>109.2</v>
      </c>
      <c r="AL883">
        <v>109.3</v>
      </c>
      <c r="AM883">
        <v>108.9</v>
      </c>
      <c r="AN883">
        <v>124.1</v>
      </c>
      <c r="AO883">
        <v>122.7</v>
      </c>
      <c r="AP883">
        <v>123.1</v>
      </c>
      <c r="AQ883">
        <v>121.1</v>
      </c>
      <c r="AR883">
        <v>123.5</v>
      </c>
      <c r="AS883">
        <v>128.6</v>
      </c>
      <c r="AT883">
        <v>118.6</v>
      </c>
      <c r="AU883">
        <v>119.3</v>
      </c>
      <c r="AV883">
        <v>119.3</v>
      </c>
      <c r="AW883">
        <v>119.4</v>
      </c>
      <c r="AX883">
        <v>111.4</v>
      </c>
      <c r="AY883">
        <v>111.6</v>
      </c>
      <c r="AZ883">
        <v>105.4</v>
      </c>
      <c r="BA883">
        <v>116.6</v>
      </c>
      <c r="BB883">
        <v>130.1</v>
      </c>
      <c r="BC883">
        <v>130.4</v>
      </c>
      <c r="BD883">
        <v>129.5</v>
      </c>
      <c r="BE883">
        <v>116.3</v>
      </c>
      <c r="BF883">
        <v>116.2</v>
      </c>
      <c r="BG883">
        <v>118.1</v>
      </c>
      <c r="BH883">
        <v>118.1</v>
      </c>
      <c r="BI883">
        <v>115.6</v>
      </c>
      <c r="BJ883">
        <v>115.6</v>
      </c>
      <c r="BK883">
        <v>117.9</v>
      </c>
      <c r="BL883">
        <v>115.2</v>
      </c>
      <c r="BM883">
        <v>114.9</v>
      </c>
      <c r="BN883">
        <v>117.1</v>
      </c>
      <c r="BO883">
        <v>108.4</v>
      </c>
      <c r="BP883">
        <v>117.8</v>
      </c>
      <c r="BQ883">
        <v>119.5</v>
      </c>
      <c r="BR883">
        <v>113.7</v>
      </c>
      <c r="BS883">
        <v>110.6</v>
      </c>
      <c r="BT883">
        <v>109</v>
      </c>
      <c r="BU883">
        <v>108.7</v>
      </c>
      <c r="BV883">
        <v>110.3</v>
      </c>
      <c r="BW883">
        <v>117.5</v>
      </c>
      <c r="BX883">
        <v>118.7</v>
      </c>
      <c r="BY883">
        <v>119.6</v>
      </c>
      <c r="BZ883">
        <v>116.1</v>
      </c>
      <c r="CA883">
        <v>117.4</v>
      </c>
      <c r="CB883">
        <v>119.5</v>
      </c>
      <c r="CC883">
        <v>201</v>
      </c>
      <c r="CD883">
        <v>210.4</v>
      </c>
      <c r="CE883">
        <v>197.1</v>
      </c>
      <c r="CF883">
        <v>118.8</v>
      </c>
      <c r="CG883">
        <v>116.9</v>
      </c>
      <c r="CH883">
        <v>118.7</v>
      </c>
      <c r="CI883">
        <v>118.4</v>
      </c>
      <c r="CJ883">
        <v>118.3</v>
      </c>
      <c r="CK883">
        <v>116.5</v>
      </c>
      <c r="CL883">
        <v>115.3</v>
      </c>
      <c r="CM883">
        <v>111</v>
      </c>
      <c r="CN883">
        <v>183.9</v>
      </c>
      <c r="CO883">
        <v>120.5</v>
      </c>
      <c r="CP883">
        <v>109.7</v>
      </c>
      <c r="CQ883">
        <v>175.5</v>
      </c>
      <c r="CR883">
        <v>113.9</v>
      </c>
      <c r="CS883">
        <v>111.5</v>
      </c>
      <c r="CT883">
        <v>117.7</v>
      </c>
      <c r="CU883">
        <v>210</v>
      </c>
      <c r="CV883">
        <v>226.3</v>
      </c>
      <c r="CW883">
        <v>206.9</v>
      </c>
      <c r="CX883">
        <v>226</v>
      </c>
      <c r="CY883">
        <v>118.6</v>
      </c>
      <c r="CZ883">
        <v>116.3</v>
      </c>
      <c r="DA883">
        <v>116.2</v>
      </c>
      <c r="DB883">
        <v>111</v>
      </c>
      <c r="DC883">
        <v>110.9</v>
      </c>
      <c r="DD883">
        <v>111.1</v>
      </c>
      <c r="DE883">
        <v>105.3</v>
      </c>
      <c r="DF883">
        <v>187.5</v>
      </c>
      <c r="DG883">
        <v>177</v>
      </c>
      <c r="DH883">
        <v>103.7</v>
      </c>
      <c r="DI883">
        <v>198.1</v>
      </c>
      <c r="DJ883">
        <v>189.9</v>
      </c>
      <c r="DK883">
        <v>192</v>
      </c>
      <c r="DL883">
        <v>156.30000000000001</v>
      </c>
      <c r="DM883">
        <v>114.4</v>
      </c>
      <c r="DN883">
        <v>110.6</v>
      </c>
      <c r="DO883">
        <v>253.5</v>
      </c>
      <c r="DP883">
        <v>127.1</v>
      </c>
      <c r="DQ883">
        <v>123.8</v>
      </c>
      <c r="DR883">
        <v>144.80000000000001</v>
      </c>
      <c r="DS883">
        <v>167.3</v>
      </c>
      <c r="DT883">
        <v>138</v>
      </c>
      <c r="DU883">
        <v>235</v>
      </c>
      <c r="DV883">
        <v>200.8</v>
      </c>
      <c r="DW883">
        <v>197.8</v>
      </c>
      <c r="DX883">
        <v>199.7</v>
      </c>
      <c r="DY883">
        <v>176.5</v>
      </c>
      <c r="DZ883">
        <v>203.5</v>
      </c>
      <c r="EA883">
        <v>157</v>
      </c>
      <c r="EB883">
        <v>150.4</v>
      </c>
      <c r="EC883">
        <v>154.1</v>
      </c>
      <c r="ED883">
        <v>199.6</v>
      </c>
      <c r="EE883">
        <v>181.8</v>
      </c>
      <c r="EF883">
        <v>278.7</v>
      </c>
      <c r="EG883">
        <v>84.5</v>
      </c>
      <c r="EH883">
        <v>132.9</v>
      </c>
      <c r="EI883">
        <v>84.8</v>
      </c>
      <c r="EJ883">
        <v>120</v>
      </c>
      <c r="EK883">
        <v>129.19999999999999</v>
      </c>
      <c r="EL883">
        <v>116.5</v>
      </c>
      <c r="EM883">
        <v>116.5</v>
      </c>
      <c r="EN883">
        <v>127.2</v>
      </c>
      <c r="EO883">
        <v>109.3</v>
      </c>
      <c r="EP883">
        <v>108.9</v>
      </c>
      <c r="EQ883">
        <v>109.4</v>
      </c>
      <c r="ER883">
        <v>129.1</v>
      </c>
      <c r="ES883">
        <v>106.6</v>
      </c>
      <c r="ET883">
        <v>115.4</v>
      </c>
      <c r="EU883">
        <v>116.2</v>
      </c>
      <c r="EV883">
        <v>111</v>
      </c>
      <c r="EW883">
        <v>116.4</v>
      </c>
      <c r="EX883">
        <v>119.4</v>
      </c>
      <c r="EY883">
        <v>186.9</v>
      </c>
      <c r="EZ883">
        <v>194.2</v>
      </c>
      <c r="FA883">
        <v>145.5</v>
      </c>
      <c r="FB883">
        <v>195.9</v>
      </c>
      <c r="FC883">
        <v>195.7</v>
      </c>
      <c r="FD883">
        <v>126.7</v>
      </c>
      <c r="FE883">
        <v>108.6</v>
      </c>
      <c r="FF883">
        <v>154.19999999999999</v>
      </c>
      <c r="FG883">
        <v>97.4</v>
      </c>
      <c r="FH883">
        <v>195.3</v>
      </c>
      <c r="FI883">
        <v>184</v>
      </c>
      <c r="FJ883">
        <v>330.7</v>
      </c>
      <c r="FK883">
        <v>216.8</v>
      </c>
      <c r="FL883">
        <v>134.5</v>
      </c>
      <c r="FM883">
        <v>316.89999999999998</v>
      </c>
      <c r="FN883">
        <v>226.5</v>
      </c>
      <c r="FO883">
        <v>121.2</v>
      </c>
      <c r="FP883">
        <v>131.30000000000001</v>
      </c>
      <c r="FQ883">
        <v>92.5</v>
      </c>
      <c r="FR883">
        <v>92.9</v>
      </c>
      <c r="FS883">
        <v>103.4</v>
      </c>
      <c r="FT883">
        <v>120.9</v>
      </c>
      <c r="FU883">
        <v>141.6</v>
      </c>
      <c r="FV883">
        <v>124.8</v>
      </c>
      <c r="FW883">
        <v>115.9</v>
      </c>
      <c r="FX883">
        <v>135.9</v>
      </c>
      <c r="FY883">
        <v>124.4</v>
      </c>
      <c r="FZ883">
        <v>98.8</v>
      </c>
      <c r="GA883">
        <v>101.3</v>
      </c>
      <c r="GB883">
        <v>61.7</v>
      </c>
      <c r="GC883">
        <v>104.9</v>
      </c>
      <c r="GD883">
        <v>93.7</v>
      </c>
      <c r="GE883">
        <v>113.9</v>
      </c>
      <c r="GG883">
        <v>100.7</v>
      </c>
      <c r="GH883">
        <v>116.7</v>
      </c>
      <c r="GI883">
        <v>113.2</v>
      </c>
      <c r="GJ883">
        <v>107.8</v>
      </c>
      <c r="GK883">
        <v>100.2</v>
      </c>
      <c r="GL883">
        <v>133.69999999999999</v>
      </c>
      <c r="GM883">
        <v>105.1</v>
      </c>
      <c r="GN883">
        <v>230.7</v>
      </c>
      <c r="GO883">
        <v>144.30000000000001</v>
      </c>
      <c r="GP883">
        <v>128.69999999999999</v>
      </c>
      <c r="GQ883">
        <v>121.5</v>
      </c>
      <c r="GR883">
        <v>127</v>
      </c>
      <c r="GS883">
        <v>121.4</v>
      </c>
      <c r="GT883">
        <v>113.5</v>
      </c>
      <c r="GU883">
        <v>150.30000000000001</v>
      </c>
      <c r="GV883">
        <v>127.8</v>
      </c>
      <c r="GW883">
        <v>111.2</v>
      </c>
    </row>
    <row r="884" spans="1:205" x14ac:dyDescent="0.25">
      <c r="A884" s="1">
        <v>44013</v>
      </c>
      <c r="B884">
        <v>118.2</v>
      </c>
      <c r="C884">
        <v>113.2</v>
      </c>
      <c r="D884">
        <v>119</v>
      </c>
      <c r="E884">
        <v>212.8</v>
      </c>
      <c r="F884">
        <v>214.8</v>
      </c>
      <c r="G884">
        <v>213.1</v>
      </c>
      <c r="H884">
        <v>121.6</v>
      </c>
      <c r="I884">
        <v>110.4</v>
      </c>
      <c r="J884">
        <v>90.3</v>
      </c>
      <c r="K884">
        <v>145.69999999999999</v>
      </c>
      <c r="L884">
        <v>86.8</v>
      </c>
      <c r="M884">
        <v>66.599999999999994</v>
      </c>
      <c r="N884">
        <v>118.2</v>
      </c>
      <c r="O884">
        <v>210.2</v>
      </c>
      <c r="P884">
        <v>235.1</v>
      </c>
      <c r="Q884">
        <v>304.10000000000002</v>
      </c>
      <c r="R884">
        <v>164</v>
      </c>
      <c r="S884">
        <v>179.2</v>
      </c>
      <c r="T884">
        <v>182.9</v>
      </c>
      <c r="U884">
        <v>177.8</v>
      </c>
      <c r="V884">
        <v>115.7</v>
      </c>
      <c r="W884">
        <v>117.1</v>
      </c>
      <c r="X884">
        <v>112.4</v>
      </c>
      <c r="Y884">
        <v>112.3</v>
      </c>
      <c r="Z884">
        <v>120.2</v>
      </c>
      <c r="AA884">
        <v>122.5</v>
      </c>
      <c r="AB884">
        <v>122.1</v>
      </c>
      <c r="AC884">
        <v>122.6</v>
      </c>
      <c r="AD884">
        <v>118.5</v>
      </c>
      <c r="AE884">
        <v>124.8</v>
      </c>
      <c r="AF884">
        <v>127.7</v>
      </c>
      <c r="AG884">
        <v>119.7</v>
      </c>
      <c r="AH884">
        <v>125.4</v>
      </c>
      <c r="AI884">
        <v>119.9</v>
      </c>
      <c r="AJ884">
        <v>103.4</v>
      </c>
      <c r="AK884">
        <v>103.5</v>
      </c>
      <c r="AL884">
        <v>103.6</v>
      </c>
      <c r="AM884">
        <v>103.2</v>
      </c>
      <c r="AN884">
        <v>125.9</v>
      </c>
      <c r="AO884">
        <v>124.7</v>
      </c>
      <c r="AP884">
        <v>125.1</v>
      </c>
      <c r="AQ884">
        <v>123.1</v>
      </c>
      <c r="AR884">
        <v>125</v>
      </c>
      <c r="AS884">
        <v>129.9</v>
      </c>
      <c r="AT884">
        <v>119.2</v>
      </c>
      <c r="AU884">
        <v>119.8</v>
      </c>
      <c r="AV884">
        <v>119.9</v>
      </c>
      <c r="AW884">
        <v>119.4</v>
      </c>
      <c r="AX884">
        <v>112.1</v>
      </c>
      <c r="AY884">
        <v>112.3</v>
      </c>
      <c r="AZ884">
        <v>105.5</v>
      </c>
      <c r="BA884">
        <v>118.2</v>
      </c>
      <c r="BB884">
        <v>130.80000000000001</v>
      </c>
      <c r="BC884">
        <v>131.1</v>
      </c>
      <c r="BD884">
        <v>130.1</v>
      </c>
      <c r="BE884">
        <v>117</v>
      </c>
      <c r="BF884">
        <v>116.8</v>
      </c>
      <c r="BG884">
        <v>118.8</v>
      </c>
      <c r="BH884">
        <v>118.7</v>
      </c>
      <c r="BI884">
        <v>116.4</v>
      </c>
      <c r="BJ884">
        <v>116.4</v>
      </c>
      <c r="BK884">
        <v>118.5</v>
      </c>
      <c r="BL884">
        <v>115.8</v>
      </c>
      <c r="BM884">
        <v>115.5</v>
      </c>
      <c r="BN884">
        <v>117.3</v>
      </c>
      <c r="BO884">
        <v>109.4</v>
      </c>
      <c r="BP884">
        <v>118.3</v>
      </c>
      <c r="BQ884">
        <v>120.7</v>
      </c>
      <c r="BR884">
        <v>114.7</v>
      </c>
      <c r="BS884">
        <v>111</v>
      </c>
      <c r="BT884">
        <v>109.2</v>
      </c>
      <c r="BU884">
        <v>109.7</v>
      </c>
      <c r="BV884">
        <v>110.9</v>
      </c>
      <c r="BW884">
        <v>118.2</v>
      </c>
      <c r="BX884">
        <v>119.3</v>
      </c>
      <c r="BY884">
        <v>120.2</v>
      </c>
      <c r="BZ884">
        <v>116.8</v>
      </c>
      <c r="CA884">
        <v>118.2</v>
      </c>
      <c r="CB884">
        <v>120.1</v>
      </c>
      <c r="CC884">
        <v>202.1</v>
      </c>
      <c r="CD884">
        <v>210.5</v>
      </c>
      <c r="CE884">
        <v>198.7</v>
      </c>
      <c r="CF884">
        <v>119.6</v>
      </c>
      <c r="CG884">
        <v>118</v>
      </c>
      <c r="CH884">
        <v>120</v>
      </c>
      <c r="CI884">
        <v>118.9</v>
      </c>
      <c r="CJ884">
        <v>118.7</v>
      </c>
      <c r="CK884">
        <v>117.1</v>
      </c>
      <c r="CL884">
        <v>116.2</v>
      </c>
      <c r="CM884">
        <v>111.7</v>
      </c>
      <c r="CN884">
        <v>185.2</v>
      </c>
      <c r="CO884">
        <v>121.1</v>
      </c>
      <c r="CP884">
        <v>110.8</v>
      </c>
      <c r="CQ884">
        <v>178.7</v>
      </c>
      <c r="CR884">
        <v>114.4</v>
      </c>
      <c r="CS884">
        <v>112</v>
      </c>
      <c r="CT884">
        <v>118.4</v>
      </c>
      <c r="CU884">
        <v>211.5</v>
      </c>
      <c r="CV884">
        <v>226.3</v>
      </c>
      <c r="CW884">
        <v>209.3</v>
      </c>
      <c r="CX884">
        <v>229.3</v>
      </c>
      <c r="CY884">
        <v>119.3</v>
      </c>
      <c r="CZ884">
        <v>116.9</v>
      </c>
      <c r="DA884">
        <v>116.7</v>
      </c>
      <c r="DB884">
        <v>111.6</v>
      </c>
      <c r="DC884">
        <v>111.3</v>
      </c>
      <c r="DD884">
        <v>111.5</v>
      </c>
      <c r="DE884">
        <v>106.1</v>
      </c>
      <c r="DF884">
        <v>190.3</v>
      </c>
      <c r="DG884">
        <v>178.3</v>
      </c>
      <c r="DH884">
        <v>105.1</v>
      </c>
      <c r="DI884">
        <v>197.2</v>
      </c>
      <c r="DJ884">
        <v>193.9</v>
      </c>
      <c r="DK884">
        <v>194.3</v>
      </c>
      <c r="DL884">
        <v>156.19999999999999</v>
      </c>
      <c r="DM884">
        <v>114.4</v>
      </c>
      <c r="DN884">
        <v>110.6</v>
      </c>
      <c r="DO884">
        <v>255.2</v>
      </c>
      <c r="DP884">
        <v>128.9</v>
      </c>
      <c r="DQ884">
        <v>123.9</v>
      </c>
      <c r="DR884">
        <v>153.9</v>
      </c>
      <c r="DS884">
        <v>174.7</v>
      </c>
      <c r="DT884">
        <v>147.6</v>
      </c>
      <c r="DU884">
        <v>235</v>
      </c>
      <c r="DV884">
        <v>201.2</v>
      </c>
      <c r="DW884">
        <v>197.4</v>
      </c>
      <c r="DX884">
        <v>200.2</v>
      </c>
      <c r="DY884">
        <v>176.3</v>
      </c>
      <c r="DZ884">
        <v>204.1</v>
      </c>
      <c r="EA884">
        <v>159.30000000000001</v>
      </c>
      <c r="EB884">
        <v>153</v>
      </c>
      <c r="EC884">
        <v>155.9</v>
      </c>
      <c r="ED884">
        <v>205.3</v>
      </c>
      <c r="EE884">
        <v>187.3</v>
      </c>
      <c r="EF884">
        <v>279.7</v>
      </c>
      <c r="EG884">
        <v>81.7</v>
      </c>
      <c r="EH884">
        <v>130.5</v>
      </c>
      <c r="EI884">
        <v>81.8</v>
      </c>
      <c r="EJ884">
        <v>120.6</v>
      </c>
      <c r="EK884">
        <v>129.30000000000001</v>
      </c>
      <c r="EL884">
        <v>116.3</v>
      </c>
      <c r="EM884">
        <v>116.9</v>
      </c>
      <c r="EN884">
        <v>126.6</v>
      </c>
      <c r="EO884">
        <v>103.7</v>
      </c>
      <c r="EP884">
        <v>103.2</v>
      </c>
      <c r="EQ884">
        <v>103.8</v>
      </c>
      <c r="ER884">
        <v>129.1</v>
      </c>
      <c r="ES884">
        <v>107.5</v>
      </c>
      <c r="ET884">
        <v>115.2</v>
      </c>
      <c r="EU884">
        <v>117.1</v>
      </c>
      <c r="EV884">
        <v>111.2</v>
      </c>
      <c r="EW884">
        <v>117.3</v>
      </c>
      <c r="EX884">
        <v>119.5</v>
      </c>
      <c r="EY884">
        <v>190</v>
      </c>
      <c r="EZ884">
        <v>193.9</v>
      </c>
      <c r="FA884">
        <v>154.6</v>
      </c>
      <c r="FB884">
        <v>196.9</v>
      </c>
      <c r="FC884">
        <v>196.9</v>
      </c>
      <c r="FD884">
        <v>126.8</v>
      </c>
      <c r="FE884">
        <v>109.7</v>
      </c>
      <c r="FF884">
        <v>155.69999999999999</v>
      </c>
      <c r="FG884">
        <v>98.1</v>
      </c>
      <c r="FH884">
        <v>198.6</v>
      </c>
      <c r="FI884">
        <v>189.5</v>
      </c>
      <c r="FJ884">
        <v>335.7</v>
      </c>
      <c r="FK884">
        <v>231.4</v>
      </c>
      <c r="FL884">
        <v>135</v>
      </c>
      <c r="FM884">
        <v>277</v>
      </c>
      <c r="FN884">
        <v>250.1</v>
      </c>
      <c r="FO884">
        <v>122.2</v>
      </c>
      <c r="FP884">
        <v>131.6</v>
      </c>
      <c r="FQ884">
        <v>95.2</v>
      </c>
      <c r="FR884">
        <v>92.4</v>
      </c>
      <c r="FS884">
        <v>102.1</v>
      </c>
      <c r="FT884">
        <v>117.8</v>
      </c>
      <c r="FU884">
        <v>141.4</v>
      </c>
      <c r="FV884">
        <v>124.6</v>
      </c>
      <c r="FW884">
        <v>115.7</v>
      </c>
      <c r="FX884">
        <v>138.1</v>
      </c>
      <c r="FY884">
        <v>123.7</v>
      </c>
      <c r="FZ884">
        <v>102.2</v>
      </c>
      <c r="GA884">
        <v>100</v>
      </c>
      <c r="GB884">
        <v>65</v>
      </c>
      <c r="GC884">
        <v>111.8</v>
      </c>
      <c r="GD884">
        <v>104.8</v>
      </c>
      <c r="GE884">
        <v>114.9</v>
      </c>
      <c r="GG884">
        <v>126.2</v>
      </c>
      <c r="GH884">
        <v>119.5</v>
      </c>
      <c r="GI884">
        <v>113</v>
      </c>
      <c r="GJ884">
        <v>109.5</v>
      </c>
      <c r="GK884">
        <v>98.5</v>
      </c>
      <c r="GL884">
        <v>135.5</v>
      </c>
      <c r="GM884">
        <v>104.9</v>
      </c>
      <c r="GN884">
        <v>219.1</v>
      </c>
      <c r="GO884">
        <v>142</v>
      </c>
      <c r="GP884">
        <v>130</v>
      </c>
      <c r="GQ884">
        <v>120.5</v>
      </c>
      <c r="GR884">
        <v>126.9</v>
      </c>
      <c r="GS884">
        <v>123.8</v>
      </c>
      <c r="GT884">
        <v>116.5</v>
      </c>
      <c r="GU884">
        <v>150.5</v>
      </c>
      <c r="GV884">
        <v>127.8</v>
      </c>
      <c r="GW884">
        <v>103.5</v>
      </c>
    </row>
    <row r="885" spans="1:205" x14ac:dyDescent="0.25">
      <c r="A885" s="1">
        <v>44044</v>
      </c>
      <c r="B885">
        <v>118.4</v>
      </c>
      <c r="C885">
        <v>113.5</v>
      </c>
      <c r="D885">
        <v>118.4</v>
      </c>
      <c r="E885">
        <v>211.7</v>
      </c>
      <c r="F885">
        <v>207.9</v>
      </c>
      <c r="G885">
        <v>212.6</v>
      </c>
      <c r="H885">
        <v>121.4</v>
      </c>
      <c r="I885">
        <v>110.2</v>
      </c>
      <c r="J885">
        <v>91.7</v>
      </c>
      <c r="K885">
        <v>147</v>
      </c>
      <c r="L885">
        <v>90</v>
      </c>
      <c r="M885">
        <v>71.3</v>
      </c>
      <c r="N885">
        <v>118.5</v>
      </c>
      <c r="O885">
        <v>210.5</v>
      </c>
      <c r="P885">
        <v>235.4</v>
      </c>
      <c r="Q885">
        <v>304.3</v>
      </c>
      <c r="R885">
        <v>164.4</v>
      </c>
      <c r="S885">
        <v>179.4</v>
      </c>
      <c r="T885">
        <v>183.2</v>
      </c>
      <c r="U885">
        <v>178</v>
      </c>
      <c r="V885">
        <v>115.9</v>
      </c>
      <c r="W885">
        <v>117.4</v>
      </c>
      <c r="X885">
        <v>112.5</v>
      </c>
      <c r="Y885">
        <v>113</v>
      </c>
      <c r="Z885">
        <v>120.4</v>
      </c>
      <c r="AA885">
        <v>122.4</v>
      </c>
      <c r="AB885">
        <v>121.8</v>
      </c>
      <c r="AC885">
        <v>122.5</v>
      </c>
      <c r="AD885">
        <v>117.4</v>
      </c>
      <c r="AE885">
        <v>125.4</v>
      </c>
      <c r="AF885">
        <v>129.6</v>
      </c>
      <c r="AG885">
        <v>118.1</v>
      </c>
      <c r="AH885">
        <v>126.3</v>
      </c>
      <c r="AI885">
        <v>119</v>
      </c>
      <c r="AJ885">
        <v>99.3</v>
      </c>
      <c r="AK885">
        <v>99.3</v>
      </c>
      <c r="AL885">
        <v>99.5</v>
      </c>
      <c r="AM885">
        <v>98.9</v>
      </c>
      <c r="AN885">
        <v>126.4</v>
      </c>
      <c r="AO885">
        <v>125.2</v>
      </c>
      <c r="AP885">
        <v>125.6</v>
      </c>
      <c r="AQ885">
        <v>123.6</v>
      </c>
      <c r="AR885">
        <v>125.6</v>
      </c>
      <c r="AS885">
        <v>130.5</v>
      </c>
      <c r="AT885">
        <v>119.6</v>
      </c>
      <c r="AU885">
        <v>120.2</v>
      </c>
      <c r="AV885">
        <v>120.4</v>
      </c>
      <c r="AW885">
        <v>119.2</v>
      </c>
      <c r="AX885">
        <v>112.7</v>
      </c>
      <c r="AY885">
        <v>113</v>
      </c>
      <c r="AZ885">
        <v>105.1</v>
      </c>
      <c r="BA885">
        <v>118.9</v>
      </c>
      <c r="BB885">
        <v>130.5</v>
      </c>
      <c r="BC885">
        <v>130.80000000000001</v>
      </c>
      <c r="BD885">
        <v>130</v>
      </c>
      <c r="BE885">
        <v>117.1</v>
      </c>
      <c r="BF885">
        <v>117</v>
      </c>
      <c r="BG885">
        <v>119</v>
      </c>
      <c r="BH885">
        <v>118.8</v>
      </c>
      <c r="BI885">
        <v>116.7</v>
      </c>
      <c r="BJ885">
        <v>116.7</v>
      </c>
      <c r="BK885">
        <v>118.6</v>
      </c>
      <c r="BL885">
        <v>116.1</v>
      </c>
      <c r="BM885">
        <v>115.8</v>
      </c>
      <c r="BN885">
        <v>117.4</v>
      </c>
      <c r="BO885">
        <v>110</v>
      </c>
      <c r="BP885">
        <v>118.6</v>
      </c>
      <c r="BQ885">
        <v>120.6</v>
      </c>
      <c r="BR885">
        <v>114.9</v>
      </c>
      <c r="BS885">
        <v>111.3</v>
      </c>
      <c r="BT885">
        <v>109.3</v>
      </c>
      <c r="BU885">
        <v>109.1</v>
      </c>
      <c r="BV885">
        <v>110.7</v>
      </c>
      <c r="BW885">
        <v>118.3</v>
      </c>
      <c r="BX885">
        <v>119.4</v>
      </c>
      <c r="BY885">
        <v>120.3</v>
      </c>
      <c r="BZ885">
        <v>117</v>
      </c>
      <c r="CA885">
        <v>118.3</v>
      </c>
      <c r="CB885">
        <v>120.1</v>
      </c>
      <c r="CC885">
        <v>202.4</v>
      </c>
      <c r="CD885">
        <v>210.5</v>
      </c>
      <c r="CE885">
        <v>199.3</v>
      </c>
      <c r="CF885">
        <v>119.6</v>
      </c>
      <c r="CG885">
        <v>117.5</v>
      </c>
      <c r="CH885">
        <v>119.8</v>
      </c>
      <c r="CI885">
        <v>119.1</v>
      </c>
      <c r="CJ885">
        <v>119</v>
      </c>
      <c r="CK885">
        <v>116.9</v>
      </c>
      <c r="CL885">
        <v>116.2</v>
      </c>
      <c r="CM885">
        <v>112.3</v>
      </c>
      <c r="CN885">
        <v>186.3</v>
      </c>
      <c r="CO885">
        <v>121.5</v>
      </c>
      <c r="CP885">
        <v>111.4</v>
      </c>
      <c r="CQ885">
        <v>180.1</v>
      </c>
      <c r="CR885">
        <v>114.9</v>
      </c>
      <c r="CS885">
        <v>111.8</v>
      </c>
      <c r="CT885">
        <v>118.5</v>
      </c>
      <c r="CU885">
        <v>211.8</v>
      </c>
      <c r="CV885">
        <v>226</v>
      </c>
      <c r="CW885">
        <v>210.2</v>
      </c>
      <c r="CX885">
        <v>230.4</v>
      </c>
      <c r="CY885">
        <v>119.5</v>
      </c>
      <c r="CZ885">
        <v>117.1</v>
      </c>
      <c r="DA885">
        <v>117</v>
      </c>
      <c r="DB885">
        <v>111.7</v>
      </c>
      <c r="DC885">
        <v>111.6</v>
      </c>
      <c r="DD885">
        <v>111.8</v>
      </c>
      <c r="DE885">
        <v>106.2</v>
      </c>
      <c r="DF885">
        <v>192.3</v>
      </c>
      <c r="DG885">
        <v>179.8</v>
      </c>
      <c r="DH885">
        <v>106.5</v>
      </c>
      <c r="DI885">
        <v>196.5</v>
      </c>
      <c r="DJ885">
        <v>198.3</v>
      </c>
      <c r="DK885">
        <v>196.3</v>
      </c>
      <c r="DL885">
        <v>156.19999999999999</v>
      </c>
      <c r="DM885">
        <v>114.2</v>
      </c>
      <c r="DN885">
        <v>110.6</v>
      </c>
      <c r="DO885">
        <v>258.7</v>
      </c>
      <c r="DP885">
        <v>132.19999999999999</v>
      </c>
      <c r="DQ885">
        <v>124.4</v>
      </c>
      <c r="DR885">
        <v>158.9</v>
      </c>
      <c r="DS885">
        <v>177.4</v>
      </c>
      <c r="DT885">
        <v>153.30000000000001</v>
      </c>
      <c r="DU885">
        <v>235.3</v>
      </c>
      <c r="DV885">
        <v>201.3</v>
      </c>
      <c r="DW885">
        <v>197.4</v>
      </c>
      <c r="DX885">
        <v>200.3</v>
      </c>
      <c r="DY885">
        <v>175.8</v>
      </c>
      <c r="DZ885">
        <v>204.3</v>
      </c>
      <c r="EA885">
        <v>165</v>
      </c>
      <c r="EB885">
        <v>154.19999999999999</v>
      </c>
      <c r="EC885">
        <v>164.8</v>
      </c>
      <c r="ED885">
        <v>212.6</v>
      </c>
      <c r="EE885">
        <v>194.3</v>
      </c>
      <c r="EF885">
        <v>280.3</v>
      </c>
      <c r="EG885">
        <v>91.5</v>
      </c>
      <c r="EH885">
        <v>137.80000000000001</v>
      </c>
      <c r="EI885">
        <v>91.9</v>
      </c>
      <c r="EJ885">
        <v>121.7</v>
      </c>
      <c r="EK885">
        <v>132.1</v>
      </c>
      <c r="EL885">
        <v>117.9</v>
      </c>
      <c r="EM885">
        <v>120.2</v>
      </c>
      <c r="EN885">
        <v>126.6</v>
      </c>
      <c r="EO885">
        <v>99.6</v>
      </c>
      <c r="EP885">
        <v>98.9</v>
      </c>
      <c r="EQ885">
        <v>99.7</v>
      </c>
      <c r="ER885">
        <v>129.5</v>
      </c>
      <c r="ES885">
        <v>107.7</v>
      </c>
      <c r="ET885">
        <v>115.6</v>
      </c>
      <c r="EU885">
        <v>118.1</v>
      </c>
      <c r="EV885">
        <v>111.5</v>
      </c>
      <c r="EW885">
        <v>118.3</v>
      </c>
      <c r="EX885">
        <v>119.5</v>
      </c>
      <c r="EY885">
        <v>192.3</v>
      </c>
      <c r="EZ885">
        <v>192.6</v>
      </c>
      <c r="FA885">
        <v>159.6</v>
      </c>
      <c r="FB885">
        <v>198.2</v>
      </c>
      <c r="FC885">
        <v>198.5</v>
      </c>
      <c r="FD885">
        <v>128.69999999999999</v>
      </c>
      <c r="FE885">
        <v>111</v>
      </c>
      <c r="FF885">
        <v>165.3</v>
      </c>
      <c r="FG885">
        <v>105.9</v>
      </c>
      <c r="FH885">
        <v>202</v>
      </c>
      <c r="FI885">
        <v>196.6</v>
      </c>
      <c r="FJ885">
        <v>346.7</v>
      </c>
      <c r="FK885">
        <v>234.3</v>
      </c>
      <c r="FL885">
        <v>136.30000000000001</v>
      </c>
      <c r="FM885">
        <v>256.2</v>
      </c>
      <c r="FN885">
        <v>234.2</v>
      </c>
      <c r="FO885">
        <v>122.2</v>
      </c>
      <c r="FP885">
        <v>136.5</v>
      </c>
      <c r="FQ885">
        <v>93.2</v>
      </c>
      <c r="FR885">
        <v>92.1</v>
      </c>
      <c r="FS885">
        <v>99.2</v>
      </c>
      <c r="FT885">
        <v>118</v>
      </c>
      <c r="FU885">
        <v>140.5</v>
      </c>
      <c r="FV885">
        <v>120.9</v>
      </c>
      <c r="FW885">
        <v>117.3</v>
      </c>
      <c r="FX885">
        <v>139.4</v>
      </c>
      <c r="FY885">
        <v>123.3</v>
      </c>
      <c r="FZ885">
        <v>100.7</v>
      </c>
      <c r="GA885">
        <v>99.1</v>
      </c>
      <c r="GB885">
        <v>65.3</v>
      </c>
      <c r="GC885">
        <v>111.7</v>
      </c>
      <c r="GD885">
        <v>104.3</v>
      </c>
      <c r="GE885">
        <v>115.4</v>
      </c>
      <c r="GG885">
        <v>164.1</v>
      </c>
      <c r="GH885">
        <v>119.8</v>
      </c>
      <c r="GI885">
        <v>112.4</v>
      </c>
      <c r="GJ885">
        <v>114</v>
      </c>
      <c r="GK885">
        <v>101.1</v>
      </c>
      <c r="GL885">
        <v>151.9</v>
      </c>
      <c r="GM885">
        <v>104.2</v>
      </c>
      <c r="GN885">
        <v>212.1</v>
      </c>
      <c r="GO885">
        <v>139.19999999999999</v>
      </c>
      <c r="GP885">
        <v>128.6</v>
      </c>
      <c r="GQ885">
        <v>118.8</v>
      </c>
      <c r="GR885">
        <v>127.5</v>
      </c>
      <c r="GS885">
        <v>124.5</v>
      </c>
      <c r="GT885">
        <v>113.2</v>
      </c>
      <c r="GU885">
        <v>150.69999999999999</v>
      </c>
      <c r="GV885">
        <v>127.6</v>
      </c>
      <c r="GW885">
        <v>96.5</v>
      </c>
    </row>
    <row r="886" spans="1:205" x14ac:dyDescent="0.25">
      <c r="A886" s="1">
        <v>44075</v>
      </c>
      <c r="B886">
        <v>118.8</v>
      </c>
      <c r="C886">
        <v>114.1</v>
      </c>
      <c r="D886">
        <v>120.2</v>
      </c>
      <c r="E886">
        <v>213.2</v>
      </c>
      <c r="F886">
        <v>221</v>
      </c>
      <c r="G886">
        <v>212.8</v>
      </c>
      <c r="H886">
        <v>121.9</v>
      </c>
      <c r="I886">
        <v>117.3</v>
      </c>
      <c r="J886">
        <v>92.1</v>
      </c>
      <c r="K886">
        <v>148.69999999999999</v>
      </c>
      <c r="L886">
        <v>87.8</v>
      </c>
      <c r="M886">
        <v>68.8</v>
      </c>
      <c r="N886">
        <v>118.8</v>
      </c>
      <c r="O886">
        <v>210.6</v>
      </c>
      <c r="P886">
        <v>235.4</v>
      </c>
      <c r="Q886">
        <v>304</v>
      </c>
      <c r="R886">
        <v>164.7</v>
      </c>
      <c r="S886">
        <v>179.7</v>
      </c>
      <c r="T886">
        <v>183.4</v>
      </c>
      <c r="U886">
        <v>178.3</v>
      </c>
      <c r="V886">
        <v>116.2</v>
      </c>
      <c r="W886">
        <v>117.8</v>
      </c>
      <c r="X886">
        <v>112.5</v>
      </c>
      <c r="Y886">
        <v>113.8</v>
      </c>
      <c r="Z886">
        <v>120.6</v>
      </c>
      <c r="AA886">
        <v>121.9</v>
      </c>
      <c r="AB886">
        <v>121.4</v>
      </c>
      <c r="AC886">
        <v>122.3</v>
      </c>
      <c r="AD886">
        <v>115.9</v>
      </c>
      <c r="AE886">
        <v>124.4</v>
      </c>
      <c r="AF886">
        <v>129.30000000000001</v>
      </c>
      <c r="AG886">
        <v>115.8</v>
      </c>
      <c r="AH886">
        <v>125.6</v>
      </c>
      <c r="AI886">
        <v>119.9</v>
      </c>
      <c r="AJ886">
        <v>101.9</v>
      </c>
      <c r="AK886">
        <v>102</v>
      </c>
      <c r="AL886">
        <v>102.1</v>
      </c>
      <c r="AM886">
        <v>101.6</v>
      </c>
      <c r="AN886">
        <v>126.6</v>
      </c>
      <c r="AO886">
        <v>125.2</v>
      </c>
      <c r="AP886">
        <v>125.6</v>
      </c>
      <c r="AQ886">
        <v>123.7</v>
      </c>
      <c r="AR886">
        <v>125.7</v>
      </c>
      <c r="AS886">
        <v>131.1</v>
      </c>
      <c r="AT886">
        <v>120.2</v>
      </c>
      <c r="AU886">
        <v>120.8</v>
      </c>
      <c r="AV886">
        <v>120.9</v>
      </c>
      <c r="AW886">
        <v>119.7</v>
      </c>
      <c r="AX886">
        <v>113.2</v>
      </c>
      <c r="AY886">
        <v>113.4</v>
      </c>
      <c r="AZ886">
        <v>105.9</v>
      </c>
      <c r="BA886">
        <v>120.2</v>
      </c>
      <c r="BB886">
        <v>130.4</v>
      </c>
      <c r="BC886">
        <v>130.6</v>
      </c>
      <c r="BD886">
        <v>129.80000000000001</v>
      </c>
      <c r="BE886">
        <v>117.4</v>
      </c>
      <c r="BF886">
        <v>117.4</v>
      </c>
      <c r="BG886">
        <v>119.2</v>
      </c>
      <c r="BH886">
        <v>119.1</v>
      </c>
      <c r="BI886">
        <v>117</v>
      </c>
      <c r="BJ886">
        <v>117</v>
      </c>
      <c r="BK886">
        <v>118.9</v>
      </c>
      <c r="BL886">
        <v>116.7</v>
      </c>
      <c r="BM886">
        <v>116.3</v>
      </c>
      <c r="BN886">
        <v>118.1</v>
      </c>
      <c r="BO886">
        <v>110.3</v>
      </c>
      <c r="BP886">
        <v>119.2</v>
      </c>
      <c r="BQ886">
        <v>120.2</v>
      </c>
      <c r="BR886">
        <v>115</v>
      </c>
      <c r="BS886">
        <v>111.8</v>
      </c>
      <c r="BT886">
        <v>109.5</v>
      </c>
      <c r="BU886">
        <v>108.7</v>
      </c>
      <c r="BV886">
        <v>110.5</v>
      </c>
      <c r="BW886">
        <v>118.6</v>
      </c>
      <c r="BX886">
        <v>119.6</v>
      </c>
      <c r="BY886">
        <v>120.5</v>
      </c>
      <c r="BZ886">
        <v>117.2</v>
      </c>
      <c r="CA886">
        <v>118.6</v>
      </c>
      <c r="CB886">
        <v>120.4</v>
      </c>
      <c r="CC886">
        <v>203.2</v>
      </c>
      <c r="CD886">
        <v>210.9</v>
      </c>
      <c r="CE886">
        <v>199.9</v>
      </c>
      <c r="CF886">
        <v>119.9</v>
      </c>
      <c r="CG886">
        <v>117</v>
      </c>
      <c r="CH886">
        <v>119.4</v>
      </c>
      <c r="CI886">
        <v>119.7</v>
      </c>
      <c r="CJ886">
        <v>119.5</v>
      </c>
      <c r="CK886">
        <v>116.7</v>
      </c>
      <c r="CL886">
        <v>116.3</v>
      </c>
      <c r="CM886">
        <v>113.3</v>
      </c>
      <c r="CN886">
        <v>188.6</v>
      </c>
      <c r="CO886">
        <v>121.9</v>
      </c>
      <c r="CP886">
        <v>111.4</v>
      </c>
      <c r="CQ886">
        <v>179.6</v>
      </c>
      <c r="CR886">
        <v>115.1</v>
      </c>
      <c r="CS886">
        <v>111.5</v>
      </c>
      <c r="CT886">
        <v>118.9</v>
      </c>
      <c r="CU886">
        <v>212.8</v>
      </c>
      <c r="CV886">
        <v>226.6</v>
      </c>
      <c r="CW886">
        <v>211</v>
      </c>
      <c r="CX886">
        <v>231.5</v>
      </c>
      <c r="CY886">
        <v>119.8</v>
      </c>
      <c r="CZ886">
        <v>117.7</v>
      </c>
      <c r="DA886">
        <v>117.5</v>
      </c>
      <c r="DB886">
        <v>112</v>
      </c>
      <c r="DC886">
        <v>112</v>
      </c>
      <c r="DD886">
        <v>112.2</v>
      </c>
      <c r="DE886">
        <v>106.3</v>
      </c>
      <c r="DF886">
        <v>193.5</v>
      </c>
      <c r="DG886">
        <v>181.3</v>
      </c>
      <c r="DH886">
        <v>108</v>
      </c>
      <c r="DI886">
        <v>197.4</v>
      </c>
      <c r="DJ886">
        <v>200.5</v>
      </c>
      <c r="DK886">
        <v>200.2</v>
      </c>
      <c r="DL886">
        <v>156.4</v>
      </c>
      <c r="DM886">
        <v>114.7</v>
      </c>
      <c r="DN886">
        <v>110.7</v>
      </c>
      <c r="DO886">
        <v>263.39999999999998</v>
      </c>
      <c r="DP886">
        <v>136.69999999999999</v>
      </c>
      <c r="DQ886">
        <v>125</v>
      </c>
      <c r="DR886">
        <v>158.30000000000001</v>
      </c>
      <c r="DS886">
        <v>177.4</v>
      </c>
      <c r="DT886">
        <v>152.5</v>
      </c>
      <c r="DU886">
        <v>235.6</v>
      </c>
      <c r="DV886">
        <v>202.4</v>
      </c>
      <c r="DW886">
        <v>198.3</v>
      </c>
      <c r="DX886">
        <v>201.4</v>
      </c>
      <c r="DY886">
        <v>179.1</v>
      </c>
      <c r="DZ886">
        <v>205.2</v>
      </c>
      <c r="EA886">
        <v>173.4</v>
      </c>
      <c r="EB886">
        <v>162.80000000000001</v>
      </c>
      <c r="EC886">
        <v>172.7</v>
      </c>
      <c r="ED886">
        <v>216.6</v>
      </c>
      <c r="EE886">
        <v>198.1</v>
      </c>
      <c r="EF886">
        <v>281</v>
      </c>
      <c r="EG886">
        <v>103.1</v>
      </c>
      <c r="EH886">
        <v>146.6</v>
      </c>
      <c r="EI886">
        <v>103.8</v>
      </c>
      <c r="EJ886">
        <v>123</v>
      </c>
      <c r="EK886">
        <v>134.4</v>
      </c>
      <c r="EL886">
        <v>118.6</v>
      </c>
      <c r="EM886">
        <v>123.5</v>
      </c>
      <c r="EN886">
        <v>127.9</v>
      </c>
      <c r="EO886">
        <v>102.2</v>
      </c>
      <c r="EP886">
        <v>101.6</v>
      </c>
      <c r="EQ886">
        <v>102.3</v>
      </c>
      <c r="ER886">
        <v>130.6</v>
      </c>
      <c r="ES886">
        <v>107.8</v>
      </c>
      <c r="ET886">
        <v>116.8</v>
      </c>
      <c r="EU886">
        <v>119.1</v>
      </c>
      <c r="EV886">
        <v>111.4</v>
      </c>
      <c r="EW886">
        <v>119.3</v>
      </c>
      <c r="EX886">
        <v>119.6</v>
      </c>
      <c r="EY886">
        <v>193.6</v>
      </c>
      <c r="EZ886">
        <v>193.5</v>
      </c>
      <c r="FA886">
        <v>159.1</v>
      </c>
      <c r="FB886">
        <v>199.9</v>
      </c>
      <c r="FC886">
        <v>200.3</v>
      </c>
      <c r="FD886">
        <v>130.5</v>
      </c>
      <c r="FE886">
        <v>112</v>
      </c>
      <c r="FF886">
        <v>172.6</v>
      </c>
      <c r="FG886">
        <v>111.4</v>
      </c>
      <c r="FH886">
        <v>212.5</v>
      </c>
      <c r="FI886">
        <v>200.5</v>
      </c>
      <c r="FJ886">
        <v>362.6</v>
      </c>
      <c r="FK886">
        <v>238.1</v>
      </c>
      <c r="FL886">
        <v>136.6</v>
      </c>
      <c r="FM886">
        <v>271.5</v>
      </c>
      <c r="FN886">
        <v>196</v>
      </c>
      <c r="FO886">
        <v>122</v>
      </c>
      <c r="FP886">
        <v>137.4</v>
      </c>
      <c r="FQ886">
        <v>90.2</v>
      </c>
      <c r="FR886">
        <v>92.6</v>
      </c>
      <c r="FS886">
        <v>101.1</v>
      </c>
      <c r="FT886">
        <v>116.7</v>
      </c>
      <c r="FU886">
        <v>142.1</v>
      </c>
      <c r="FV886">
        <v>117.8</v>
      </c>
      <c r="FW886">
        <v>115.9</v>
      </c>
      <c r="FX886">
        <v>134.69999999999999</v>
      </c>
      <c r="FY886">
        <v>126</v>
      </c>
      <c r="FZ886">
        <v>104.6</v>
      </c>
      <c r="GA886">
        <v>99.5</v>
      </c>
      <c r="GB886">
        <v>63.5</v>
      </c>
      <c r="GC886">
        <v>112.3</v>
      </c>
      <c r="GD886">
        <v>105.1</v>
      </c>
      <c r="GE886">
        <v>115.8</v>
      </c>
      <c r="GG886">
        <v>184</v>
      </c>
      <c r="GH886">
        <v>115.9</v>
      </c>
      <c r="GI886">
        <v>112.5</v>
      </c>
      <c r="GJ886">
        <v>112.4</v>
      </c>
      <c r="GK886">
        <v>101.5</v>
      </c>
      <c r="GL886">
        <v>170.5</v>
      </c>
      <c r="GM886">
        <v>109.2</v>
      </c>
      <c r="GN886">
        <v>218.8</v>
      </c>
      <c r="GO886">
        <v>136</v>
      </c>
      <c r="GP886">
        <v>130.30000000000001</v>
      </c>
      <c r="GQ886">
        <v>118.9</v>
      </c>
      <c r="GR886">
        <v>127.8</v>
      </c>
      <c r="GS886">
        <v>124.5</v>
      </c>
      <c r="GT886">
        <v>112.4</v>
      </c>
      <c r="GU886">
        <v>150.69999999999999</v>
      </c>
      <c r="GV886">
        <v>127.6</v>
      </c>
      <c r="GW886">
        <v>96.4</v>
      </c>
    </row>
    <row r="887" spans="1:205" x14ac:dyDescent="0.25">
      <c r="A887" s="1">
        <v>44105</v>
      </c>
      <c r="B887">
        <v>119.4</v>
      </c>
      <c r="C887">
        <v>114.5</v>
      </c>
      <c r="D887">
        <v>121.7</v>
      </c>
      <c r="E887">
        <v>215.5</v>
      </c>
      <c r="F887">
        <v>228.3</v>
      </c>
      <c r="G887">
        <v>214.5</v>
      </c>
      <c r="H887">
        <v>122.4</v>
      </c>
      <c r="I887">
        <v>121.1</v>
      </c>
      <c r="J887">
        <v>92.2</v>
      </c>
      <c r="K887">
        <v>149</v>
      </c>
      <c r="L887">
        <v>87.5</v>
      </c>
      <c r="M887">
        <v>68.599999999999994</v>
      </c>
      <c r="N887">
        <v>119</v>
      </c>
      <c r="O887">
        <v>210.8</v>
      </c>
      <c r="P887">
        <v>235.6</v>
      </c>
      <c r="Q887">
        <v>304.5</v>
      </c>
      <c r="R887">
        <v>164.7</v>
      </c>
      <c r="S887">
        <v>179.8</v>
      </c>
      <c r="T887">
        <v>183.7</v>
      </c>
      <c r="U887">
        <v>178.5</v>
      </c>
      <c r="V887">
        <v>116.3</v>
      </c>
      <c r="W887">
        <v>118</v>
      </c>
      <c r="X887">
        <v>112.6</v>
      </c>
      <c r="Y887">
        <v>114.1</v>
      </c>
      <c r="Z887">
        <v>121.4</v>
      </c>
      <c r="AA887">
        <v>123.7</v>
      </c>
      <c r="AB887">
        <v>123.2</v>
      </c>
      <c r="AC887">
        <v>124</v>
      </c>
      <c r="AD887">
        <v>118.3</v>
      </c>
      <c r="AE887">
        <v>126.2</v>
      </c>
      <c r="AF887">
        <v>130.6</v>
      </c>
      <c r="AG887">
        <v>118.5</v>
      </c>
      <c r="AH887">
        <v>127.7</v>
      </c>
      <c r="AI887">
        <v>121.1</v>
      </c>
      <c r="AJ887">
        <v>102.4</v>
      </c>
      <c r="AK887">
        <v>102.5</v>
      </c>
      <c r="AL887">
        <v>102.6</v>
      </c>
      <c r="AM887">
        <v>102.1</v>
      </c>
      <c r="AN887">
        <v>127.9</v>
      </c>
      <c r="AO887">
        <v>126.5</v>
      </c>
      <c r="AP887">
        <v>126.9</v>
      </c>
      <c r="AQ887">
        <v>125</v>
      </c>
      <c r="AR887">
        <v>126.8</v>
      </c>
      <c r="AS887">
        <v>132.69999999999999</v>
      </c>
      <c r="AT887">
        <v>120.3</v>
      </c>
      <c r="AU887">
        <v>120.9</v>
      </c>
      <c r="AV887">
        <v>121</v>
      </c>
      <c r="AW887">
        <v>120.1</v>
      </c>
      <c r="AX887">
        <v>113.5</v>
      </c>
      <c r="AY887">
        <v>113.7</v>
      </c>
      <c r="AZ887">
        <v>106.7</v>
      </c>
      <c r="BA887">
        <v>121</v>
      </c>
      <c r="BB887">
        <v>130.19999999999999</v>
      </c>
      <c r="BC887">
        <v>130.6</v>
      </c>
      <c r="BD887">
        <v>129.4</v>
      </c>
      <c r="BE887">
        <v>118</v>
      </c>
      <c r="BF887">
        <v>118</v>
      </c>
      <c r="BG887">
        <v>119.8</v>
      </c>
      <c r="BH887">
        <v>119.7</v>
      </c>
      <c r="BI887">
        <v>117.5</v>
      </c>
      <c r="BJ887">
        <v>117.5</v>
      </c>
      <c r="BK887">
        <v>119.6</v>
      </c>
      <c r="BL887">
        <v>117</v>
      </c>
      <c r="BM887">
        <v>116.6</v>
      </c>
      <c r="BN887">
        <v>118.5</v>
      </c>
      <c r="BO887">
        <v>110.5</v>
      </c>
      <c r="BP887">
        <v>119.4</v>
      </c>
      <c r="BQ887">
        <v>122</v>
      </c>
      <c r="BR887">
        <v>116</v>
      </c>
      <c r="BS887">
        <v>112</v>
      </c>
      <c r="BT887">
        <v>109.6</v>
      </c>
      <c r="BU887">
        <v>110</v>
      </c>
      <c r="BV887">
        <v>111.2</v>
      </c>
      <c r="BW887">
        <v>119.2</v>
      </c>
      <c r="BX887">
        <v>120.2</v>
      </c>
      <c r="BY887">
        <v>121.1</v>
      </c>
      <c r="BZ887">
        <v>117.8</v>
      </c>
      <c r="CA887">
        <v>119.1</v>
      </c>
      <c r="CB887">
        <v>121</v>
      </c>
      <c r="CC887">
        <v>203.9</v>
      </c>
      <c r="CD887">
        <v>211.7</v>
      </c>
      <c r="CE887">
        <v>200.2</v>
      </c>
      <c r="CF887">
        <v>120.6</v>
      </c>
      <c r="CG887">
        <v>118.3</v>
      </c>
      <c r="CH887">
        <v>121.1</v>
      </c>
      <c r="CI887">
        <v>119.9</v>
      </c>
      <c r="CJ887">
        <v>119.7</v>
      </c>
      <c r="CK887">
        <v>117.4</v>
      </c>
      <c r="CL887">
        <v>117.3</v>
      </c>
      <c r="CM887">
        <v>114.2</v>
      </c>
      <c r="CN887">
        <v>189.7</v>
      </c>
      <c r="CO887">
        <v>123.3</v>
      </c>
      <c r="CP887">
        <v>111.7</v>
      </c>
      <c r="CQ887">
        <v>179.7</v>
      </c>
      <c r="CR887">
        <v>115.7</v>
      </c>
      <c r="CS887">
        <v>111.9</v>
      </c>
      <c r="CT887">
        <v>119.5</v>
      </c>
      <c r="CU887">
        <v>213.7</v>
      </c>
      <c r="CV887">
        <v>227.7</v>
      </c>
      <c r="CW887">
        <v>211.3</v>
      </c>
      <c r="CX887">
        <v>231.9</v>
      </c>
      <c r="CY887">
        <v>120.4</v>
      </c>
      <c r="CZ887">
        <v>118</v>
      </c>
      <c r="DA887">
        <v>117.8</v>
      </c>
      <c r="DB887">
        <v>112.5</v>
      </c>
      <c r="DC887">
        <v>112.1</v>
      </c>
      <c r="DD887">
        <v>112.3</v>
      </c>
      <c r="DE887">
        <v>107.3</v>
      </c>
      <c r="DF887">
        <v>195.1</v>
      </c>
      <c r="DG887">
        <v>182.3</v>
      </c>
      <c r="DH887">
        <v>108.9</v>
      </c>
      <c r="DI887">
        <v>199.7</v>
      </c>
      <c r="DJ887">
        <v>202.7</v>
      </c>
      <c r="DK887">
        <v>201.4</v>
      </c>
      <c r="DL887">
        <v>156.4</v>
      </c>
      <c r="DM887">
        <v>115</v>
      </c>
      <c r="DN887">
        <v>110.7</v>
      </c>
      <c r="DO887">
        <v>263.3</v>
      </c>
      <c r="DP887">
        <v>135.80000000000001</v>
      </c>
      <c r="DQ887">
        <v>125.7</v>
      </c>
      <c r="DR887">
        <v>162.1</v>
      </c>
      <c r="DS887">
        <v>176.3</v>
      </c>
      <c r="DT887">
        <v>157.80000000000001</v>
      </c>
      <c r="DU887">
        <v>236</v>
      </c>
      <c r="DV887">
        <v>203.6</v>
      </c>
      <c r="DW887">
        <v>199.2</v>
      </c>
      <c r="DX887">
        <v>202.7</v>
      </c>
      <c r="DY887">
        <v>185.3</v>
      </c>
      <c r="DZ887">
        <v>206</v>
      </c>
      <c r="EA887">
        <v>176.3</v>
      </c>
      <c r="EB887">
        <v>172.2</v>
      </c>
      <c r="EC887">
        <v>170.5</v>
      </c>
      <c r="ED887">
        <v>219</v>
      </c>
      <c r="EE887">
        <v>200.5</v>
      </c>
      <c r="EF887">
        <v>281.5</v>
      </c>
      <c r="EG887">
        <v>95.7</v>
      </c>
      <c r="EH887">
        <v>141.1</v>
      </c>
      <c r="EI887">
        <v>96.2</v>
      </c>
      <c r="EJ887">
        <v>123.8</v>
      </c>
      <c r="EK887">
        <v>135.9</v>
      </c>
      <c r="EL887">
        <v>120.6</v>
      </c>
      <c r="EM887">
        <v>124.2</v>
      </c>
      <c r="EN887">
        <v>129.5</v>
      </c>
      <c r="EO887">
        <v>102.7</v>
      </c>
      <c r="EP887">
        <v>102.2</v>
      </c>
      <c r="EQ887">
        <v>102.8</v>
      </c>
      <c r="ER887">
        <v>132.30000000000001</v>
      </c>
      <c r="ES887">
        <v>108.4</v>
      </c>
      <c r="ET887">
        <v>118.4</v>
      </c>
      <c r="EU887">
        <v>119.5</v>
      </c>
      <c r="EV887">
        <v>111.5</v>
      </c>
      <c r="EW887">
        <v>119.8</v>
      </c>
      <c r="EX887">
        <v>119.6</v>
      </c>
      <c r="EY887">
        <v>194.9</v>
      </c>
      <c r="EZ887">
        <v>197.3</v>
      </c>
      <c r="FA887">
        <v>162.9</v>
      </c>
      <c r="FB887">
        <v>200.9</v>
      </c>
      <c r="FC887">
        <v>200.9</v>
      </c>
      <c r="FD887">
        <v>132.1</v>
      </c>
      <c r="FE887">
        <v>113</v>
      </c>
      <c r="FF887">
        <v>169.5</v>
      </c>
      <c r="FG887">
        <v>107.8</v>
      </c>
      <c r="FH887">
        <v>220.8</v>
      </c>
      <c r="FI887">
        <v>202.8</v>
      </c>
      <c r="FJ887">
        <v>365.8</v>
      </c>
      <c r="FK887">
        <v>240.5</v>
      </c>
      <c r="FL887">
        <v>136.6</v>
      </c>
      <c r="FM887">
        <v>293.2</v>
      </c>
      <c r="FN887">
        <v>193.2</v>
      </c>
      <c r="FO887">
        <v>124.4</v>
      </c>
      <c r="FP887">
        <v>140.69999999999999</v>
      </c>
      <c r="FQ887">
        <v>93.3</v>
      </c>
      <c r="FR887">
        <v>92.6</v>
      </c>
      <c r="FS887">
        <v>98.4</v>
      </c>
      <c r="FT887">
        <v>116.6</v>
      </c>
      <c r="FU887">
        <v>143.6</v>
      </c>
      <c r="FV887">
        <v>121</v>
      </c>
      <c r="FW887">
        <v>117.4</v>
      </c>
      <c r="FX887">
        <v>136.6</v>
      </c>
      <c r="FY887">
        <v>127.6</v>
      </c>
      <c r="FZ887">
        <v>116.1</v>
      </c>
      <c r="GA887">
        <v>98.8</v>
      </c>
      <c r="GB887">
        <v>53.1</v>
      </c>
      <c r="GC887">
        <v>117.2</v>
      </c>
      <c r="GD887">
        <v>110.4</v>
      </c>
      <c r="GE887">
        <v>119.7</v>
      </c>
      <c r="GG887">
        <v>154.6</v>
      </c>
      <c r="GH887">
        <v>119.8</v>
      </c>
      <c r="GI887">
        <v>112.7</v>
      </c>
      <c r="GJ887">
        <v>111.2</v>
      </c>
      <c r="GK887">
        <v>103.3</v>
      </c>
      <c r="GL887">
        <v>168.9</v>
      </c>
      <c r="GM887">
        <v>110.1</v>
      </c>
      <c r="GN887">
        <v>220.6</v>
      </c>
      <c r="GO887">
        <v>134.4</v>
      </c>
      <c r="GP887">
        <v>129.80000000000001</v>
      </c>
      <c r="GQ887">
        <v>121.4</v>
      </c>
      <c r="GR887">
        <v>127.9</v>
      </c>
      <c r="GS887">
        <v>126.2</v>
      </c>
      <c r="GT887">
        <v>113.1</v>
      </c>
      <c r="GU887">
        <v>150.6</v>
      </c>
      <c r="GV887">
        <v>127.6</v>
      </c>
      <c r="GW887">
        <v>101.7</v>
      </c>
    </row>
    <row r="888" spans="1:205" x14ac:dyDescent="0.25">
      <c r="A888" s="1">
        <v>44136</v>
      </c>
      <c r="B888">
        <v>119.5</v>
      </c>
      <c r="C888">
        <v>115</v>
      </c>
      <c r="D888">
        <v>121.6</v>
      </c>
      <c r="E888">
        <v>214.2</v>
      </c>
      <c r="F888">
        <v>203.9</v>
      </c>
      <c r="G888">
        <v>215.7</v>
      </c>
      <c r="H888">
        <v>124.2</v>
      </c>
      <c r="I888">
        <v>123.2</v>
      </c>
      <c r="J888">
        <v>93.3</v>
      </c>
      <c r="K888">
        <v>150</v>
      </c>
      <c r="L888">
        <v>90.3</v>
      </c>
      <c r="M888">
        <v>72.900000000000006</v>
      </c>
      <c r="N888">
        <v>119.4</v>
      </c>
      <c r="O888">
        <v>211.5</v>
      </c>
      <c r="P888">
        <v>236.6</v>
      </c>
      <c r="Q888">
        <v>305.60000000000002</v>
      </c>
      <c r="R888">
        <v>165.5</v>
      </c>
      <c r="S888">
        <v>180.2</v>
      </c>
      <c r="T888">
        <v>183.9</v>
      </c>
      <c r="U888">
        <v>178.8</v>
      </c>
      <c r="V888">
        <v>116.5</v>
      </c>
      <c r="W888">
        <v>118.3</v>
      </c>
      <c r="X888">
        <v>112.7</v>
      </c>
      <c r="Y888">
        <v>114.6</v>
      </c>
      <c r="Z888">
        <v>121.3</v>
      </c>
      <c r="AA888">
        <v>123</v>
      </c>
      <c r="AB888">
        <v>122.3</v>
      </c>
      <c r="AC888">
        <v>123.1</v>
      </c>
      <c r="AD888">
        <v>117.4</v>
      </c>
      <c r="AE888">
        <v>126.1</v>
      </c>
      <c r="AF888">
        <v>131.1</v>
      </c>
      <c r="AG888">
        <v>117.5</v>
      </c>
      <c r="AH888">
        <v>128.1</v>
      </c>
      <c r="AI888">
        <v>120.9</v>
      </c>
      <c r="AJ888">
        <v>99.7</v>
      </c>
      <c r="AK888">
        <v>99.8</v>
      </c>
      <c r="AL888">
        <v>100</v>
      </c>
      <c r="AM888">
        <v>99.4</v>
      </c>
      <c r="AN888">
        <v>128.9</v>
      </c>
      <c r="AO888">
        <v>127.5</v>
      </c>
      <c r="AP888">
        <v>127.9</v>
      </c>
      <c r="AQ888">
        <v>126</v>
      </c>
      <c r="AR888">
        <v>127.7</v>
      </c>
      <c r="AS888">
        <v>133.4</v>
      </c>
      <c r="AT888">
        <v>120.5</v>
      </c>
      <c r="AU888">
        <v>121.1</v>
      </c>
      <c r="AV888">
        <v>121.2</v>
      </c>
      <c r="AW888">
        <v>120.8</v>
      </c>
      <c r="AX888">
        <v>113.7</v>
      </c>
      <c r="AY888">
        <v>114</v>
      </c>
      <c r="AZ888">
        <v>106.7</v>
      </c>
      <c r="BA888">
        <v>121</v>
      </c>
      <c r="BB888">
        <v>130.4</v>
      </c>
      <c r="BC888">
        <v>130.69999999999999</v>
      </c>
      <c r="BD888">
        <v>129.6</v>
      </c>
      <c r="BE888">
        <v>118</v>
      </c>
      <c r="BF888">
        <v>118.1</v>
      </c>
      <c r="BG888">
        <v>119.8</v>
      </c>
      <c r="BH888">
        <v>119.7</v>
      </c>
      <c r="BI888">
        <v>117.6</v>
      </c>
      <c r="BJ888">
        <v>117.6</v>
      </c>
      <c r="BK888">
        <v>119.6</v>
      </c>
      <c r="BL888">
        <v>117.3</v>
      </c>
      <c r="BM888">
        <v>116.9</v>
      </c>
      <c r="BN888">
        <v>118.8</v>
      </c>
      <c r="BO888">
        <v>111</v>
      </c>
      <c r="BP888">
        <v>119.6</v>
      </c>
      <c r="BQ888">
        <v>121.5</v>
      </c>
      <c r="BR888">
        <v>116</v>
      </c>
      <c r="BS888">
        <v>112.2</v>
      </c>
      <c r="BT888">
        <v>109.8</v>
      </c>
      <c r="BU888">
        <v>110</v>
      </c>
      <c r="BV888">
        <v>111.3</v>
      </c>
      <c r="BW888">
        <v>119.2</v>
      </c>
      <c r="BX888">
        <v>120.1</v>
      </c>
      <c r="BY888">
        <v>121</v>
      </c>
      <c r="BZ888">
        <v>117.8</v>
      </c>
      <c r="CA888">
        <v>119.2</v>
      </c>
      <c r="CB888">
        <v>120.9</v>
      </c>
      <c r="CC888">
        <v>204.3</v>
      </c>
      <c r="CD888">
        <v>211.8</v>
      </c>
      <c r="CE888">
        <v>201</v>
      </c>
      <c r="CF888">
        <v>120.4</v>
      </c>
      <c r="CG888">
        <v>118.4</v>
      </c>
      <c r="CH888">
        <v>120.5</v>
      </c>
      <c r="CI888">
        <v>120.1</v>
      </c>
      <c r="CJ888">
        <v>119.8</v>
      </c>
      <c r="CK888">
        <v>117.5</v>
      </c>
      <c r="CL888">
        <v>117.1</v>
      </c>
      <c r="CM888">
        <v>114.8</v>
      </c>
      <c r="CN888">
        <v>191</v>
      </c>
      <c r="CO888">
        <v>123.5</v>
      </c>
      <c r="CP888">
        <v>112.2</v>
      </c>
      <c r="CQ888">
        <v>181.3</v>
      </c>
      <c r="CR888">
        <v>115.9</v>
      </c>
      <c r="CS888">
        <v>111.8</v>
      </c>
      <c r="CT888">
        <v>119.4</v>
      </c>
      <c r="CU888">
        <v>214.1</v>
      </c>
      <c r="CV888">
        <v>227.7</v>
      </c>
      <c r="CW888">
        <v>212.4</v>
      </c>
      <c r="CX888">
        <v>233.2</v>
      </c>
      <c r="CY888">
        <v>120.3</v>
      </c>
      <c r="CZ888">
        <v>118.1</v>
      </c>
      <c r="DA888">
        <v>117.9</v>
      </c>
      <c r="DB888">
        <v>112.5</v>
      </c>
      <c r="DC888">
        <v>112.3</v>
      </c>
      <c r="DD888">
        <v>112.5</v>
      </c>
      <c r="DE888">
        <v>107.1</v>
      </c>
      <c r="DF888">
        <v>196.7</v>
      </c>
      <c r="DG888">
        <v>183.2</v>
      </c>
      <c r="DH888">
        <v>109.8</v>
      </c>
      <c r="DI888">
        <v>202.2</v>
      </c>
      <c r="DJ888">
        <v>204.9</v>
      </c>
      <c r="DK888">
        <v>201.8</v>
      </c>
      <c r="DL888">
        <v>156.6</v>
      </c>
      <c r="DM888">
        <v>114.9</v>
      </c>
      <c r="DN888">
        <v>110.8</v>
      </c>
      <c r="DO888">
        <v>262.39999999999998</v>
      </c>
      <c r="DP888">
        <v>134</v>
      </c>
      <c r="DQ888">
        <v>126.2</v>
      </c>
      <c r="DR888">
        <v>166.7</v>
      </c>
      <c r="DS888">
        <v>180.1</v>
      </c>
      <c r="DT888">
        <v>162.69999999999999</v>
      </c>
      <c r="DU888">
        <v>236.5</v>
      </c>
      <c r="DV888">
        <v>204.8</v>
      </c>
      <c r="DW888">
        <v>199.3</v>
      </c>
      <c r="DX888">
        <v>204</v>
      </c>
      <c r="DY888">
        <v>195.2</v>
      </c>
      <c r="DZ888">
        <v>206.5</v>
      </c>
      <c r="EA888">
        <v>187.2</v>
      </c>
      <c r="EB888">
        <v>175.8</v>
      </c>
      <c r="EC888">
        <v>186.3</v>
      </c>
      <c r="ED888">
        <v>225.5</v>
      </c>
      <c r="EE888">
        <v>206.6</v>
      </c>
      <c r="EF888">
        <v>283.7</v>
      </c>
      <c r="EG888">
        <v>120.8</v>
      </c>
      <c r="EH888">
        <v>158.9</v>
      </c>
      <c r="EI888">
        <v>121.9</v>
      </c>
      <c r="EJ888">
        <v>123.7</v>
      </c>
      <c r="EK888">
        <v>135.6</v>
      </c>
      <c r="EL888">
        <v>122.2</v>
      </c>
      <c r="EM888">
        <v>122.3</v>
      </c>
      <c r="EN888">
        <v>129.30000000000001</v>
      </c>
      <c r="EO888">
        <v>100</v>
      </c>
      <c r="EP888">
        <v>99.4</v>
      </c>
      <c r="EQ888">
        <v>100.2</v>
      </c>
      <c r="ER888">
        <v>132.4</v>
      </c>
      <c r="ES888">
        <v>108.8</v>
      </c>
      <c r="ET888">
        <v>118.5</v>
      </c>
      <c r="EU888">
        <v>119.5</v>
      </c>
      <c r="EV888">
        <v>111.8</v>
      </c>
      <c r="EW888">
        <v>119.8</v>
      </c>
      <c r="EX888">
        <v>119.7</v>
      </c>
      <c r="EY888">
        <v>196.3</v>
      </c>
      <c r="EZ888">
        <v>201.2</v>
      </c>
      <c r="FA888">
        <v>167.5</v>
      </c>
      <c r="FB888">
        <v>201.7</v>
      </c>
      <c r="FC888">
        <v>201.4</v>
      </c>
      <c r="FD888">
        <v>132</v>
      </c>
      <c r="FE888">
        <v>113.6</v>
      </c>
      <c r="FF888">
        <v>186.1</v>
      </c>
      <c r="FG888">
        <v>124.3</v>
      </c>
      <c r="FH888">
        <v>225.8</v>
      </c>
      <c r="FI888">
        <v>208.9</v>
      </c>
      <c r="FJ888">
        <v>375.5</v>
      </c>
      <c r="FK888">
        <v>239.4</v>
      </c>
      <c r="FL888">
        <v>137.1</v>
      </c>
      <c r="FM888">
        <v>273.89999999999998</v>
      </c>
      <c r="FN888">
        <v>198.6</v>
      </c>
      <c r="FO888">
        <v>123</v>
      </c>
      <c r="FP888">
        <v>143.80000000000001</v>
      </c>
      <c r="FQ888">
        <v>91.8</v>
      </c>
      <c r="FR888">
        <v>92.9</v>
      </c>
      <c r="FS888">
        <v>102.2</v>
      </c>
      <c r="FT888">
        <v>114.9</v>
      </c>
      <c r="FU888">
        <v>143.1</v>
      </c>
      <c r="FV888">
        <v>122</v>
      </c>
      <c r="FW888">
        <v>118.1</v>
      </c>
      <c r="FX888">
        <v>134.80000000000001</v>
      </c>
      <c r="FY888">
        <v>128.5</v>
      </c>
      <c r="FZ888">
        <v>111.5</v>
      </c>
      <c r="GA888">
        <v>97</v>
      </c>
      <c r="GB888">
        <v>46</v>
      </c>
      <c r="GC888">
        <v>118.3</v>
      </c>
      <c r="GD888">
        <v>112.1</v>
      </c>
      <c r="GE888">
        <v>120</v>
      </c>
      <c r="GG888">
        <v>141.6</v>
      </c>
      <c r="GH888">
        <v>113.2</v>
      </c>
      <c r="GI888">
        <v>113</v>
      </c>
      <c r="GJ888">
        <v>107.4</v>
      </c>
      <c r="GK888">
        <v>105</v>
      </c>
      <c r="GL888">
        <v>149</v>
      </c>
      <c r="GM888">
        <v>115</v>
      </c>
      <c r="GN888">
        <v>217.1</v>
      </c>
      <c r="GO888">
        <v>120.7</v>
      </c>
      <c r="GP888">
        <v>129.80000000000001</v>
      </c>
      <c r="GQ888">
        <v>120.7</v>
      </c>
      <c r="GR888">
        <v>128.1</v>
      </c>
      <c r="GS888">
        <v>127.5</v>
      </c>
      <c r="GT888">
        <v>113</v>
      </c>
      <c r="GU888">
        <v>150.80000000000001</v>
      </c>
      <c r="GV888">
        <v>127.6</v>
      </c>
      <c r="GW888">
        <v>97.3</v>
      </c>
    </row>
    <row r="889" spans="1:205" x14ac:dyDescent="0.25">
      <c r="A889" s="1">
        <v>44166</v>
      </c>
      <c r="B889">
        <v>120</v>
      </c>
      <c r="C889">
        <v>116.5</v>
      </c>
      <c r="D889">
        <v>121.1</v>
      </c>
      <c r="E889">
        <v>213</v>
      </c>
      <c r="F889">
        <v>194.4</v>
      </c>
      <c r="G889">
        <v>215.4</v>
      </c>
      <c r="H889">
        <v>124</v>
      </c>
      <c r="I889">
        <v>124</v>
      </c>
      <c r="J889">
        <v>100.1</v>
      </c>
      <c r="K889">
        <v>160</v>
      </c>
      <c r="L889">
        <v>98.8</v>
      </c>
      <c r="M889">
        <v>82.1</v>
      </c>
      <c r="N889">
        <v>120</v>
      </c>
      <c r="O889">
        <v>211.7</v>
      </c>
      <c r="P889">
        <v>236.7</v>
      </c>
      <c r="Q889">
        <v>305.2</v>
      </c>
      <c r="R889">
        <v>165.9</v>
      </c>
      <c r="S889">
        <v>180.5</v>
      </c>
      <c r="T889">
        <v>184.5</v>
      </c>
      <c r="U889">
        <v>179.1</v>
      </c>
      <c r="V889">
        <v>116.9</v>
      </c>
      <c r="W889">
        <v>118.9</v>
      </c>
      <c r="X889">
        <v>112.7</v>
      </c>
      <c r="Y889">
        <v>116</v>
      </c>
      <c r="Z889">
        <v>121.3</v>
      </c>
      <c r="AA889">
        <v>122.3</v>
      </c>
      <c r="AB889">
        <v>121.3</v>
      </c>
      <c r="AC889">
        <v>122.2</v>
      </c>
      <c r="AD889">
        <v>115.9</v>
      </c>
      <c r="AE889">
        <v>126.8</v>
      </c>
      <c r="AF889">
        <v>133.5</v>
      </c>
      <c r="AG889">
        <v>115.6</v>
      </c>
      <c r="AH889">
        <v>129.80000000000001</v>
      </c>
      <c r="AI889">
        <v>120.4</v>
      </c>
      <c r="AJ889">
        <v>95.9</v>
      </c>
      <c r="AK889">
        <v>96</v>
      </c>
      <c r="AL889">
        <v>96.1</v>
      </c>
      <c r="AM889">
        <v>95.5</v>
      </c>
      <c r="AN889">
        <v>129.80000000000001</v>
      </c>
      <c r="AO889">
        <v>128.5</v>
      </c>
      <c r="AP889">
        <v>128.9</v>
      </c>
      <c r="AQ889">
        <v>127.1</v>
      </c>
      <c r="AR889">
        <v>128.4</v>
      </c>
      <c r="AS889">
        <v>134.1</v>
      </c>
      <c r="AT889">
        <v>121</v>
      </c>
      <c r="AU889">
        <v>121.6</v>
      </c>
      <c r="AV889">
        <v>121.6</v>
      </c>
      <c r="AW889">
        <v>121.2</v>
      </c>
      <c r="AX889">
        <v>113.9</v>
      </c>
      <c r="AY889">
        <v>114.2</v>
      </c>
      <c r="AZ889">
        <v>106.1</v>
      </c>
      <c r="BA889">
        <v>121.5</v>
      </c>
      <c r="BB889">
        <v>130.4</v>
      </c>
      <c r="BC889">
        <v>130.69999999999999</v>
      </c>
      <c r="BD889">
        <v>129.5</v>
      </c>
      <c r="BE889">
        <v>118.4</v>
      </c>
      <c r="BF889">
        <v>118.6</v>
      </c>
      <c r="BG889">
        <v>120</v>
      </c>
      <c r="BH889">
        <v>119.9</v>
      </c>
      <c r="BI889">
        <v>118.2</v>
      </c>
      <c r="BJ889">
        <v>118.2</v>
      </c>
      <c r="BK889">
        <v>119.7</v>
      </c>
      <c r="BL889">
        <v>118.1</v>
      </c>
      <c r="BM889">
        <v>117.7</v>
      </c>
      <c r="BN889">
        <v>119.1</v>
      </c>
      <c r="BO889">
        <v>112.9</v>
      </c>
      <c r="BP889">
        <v>120</v>
      </c>
      <c r="BQ889">
        <v>121</v>
      </c>
      <c r="BR889">
        <v>116.7</v>
      </c>
      <c r="BS889">
        <v>112.6</v>
      </c>
      <c r="BT889">
        <v>109.9</v>
      </c>
      <c r="BU889">
        <v>109.5</v>
      </c>
      <c r="BV889">
        <v>111.1</v>
      </c>
      <c r="BW889">
        <v>119.5</v>
      </c>
      <c r="BX889">
        <v>120.1</v>
      </c>
      <c r="BY889">
        <v>121</v>
      </c>
      <c r="BZ889">
        <v>118.2</v>
      </c>
      <c r="CA889">
        <v>119.6</v>
      </c>
      <c r="CB889">
        <v>120.9</v>
      </c>
      <c r="CC889">
        <v>206.6</v>
      </c>
      <c r="CD889">
        <v>211.7</v>
      </c>
      <c r="CE889">
        <v>204.2</v>
      </c>
      <c r="CF889">
        <v>120.4</v>
      </c>
      <c r="CG889">
        <v>118</v>
      </c>
      <c r="CH889">
        <v>119.7</v>
      </c>
      <c r="CI889">
        <v>120.5</v>
      </c>
      <c r="CJ889">
        <v>120.2</v>
      </c>
      <c r="CK889">
        <v>117.4</v>
      </c>
      <c r="CL889">
        <v>117.4</v>
      </c>
      <c r="CM889">
        <v>116.1</v>
      </c>
      <c r="CN889">
        <v>193.7</v>
      </c>
      <c r="CO889">
        <v>124.2</v>
      </c>
      <c r="CP889">
        <v>113.3</v>
      </c>
      <c r="CQ889">
        <v>185.1</v>
      </c>
      <c r="CR889">
        <v>116.1</v>
      </c>
      <c r="CS889">
        <v>111.5</v>
      </c>
      <c r="CT889">
        <v>119.9</v>
      </c>
      <c r="CU889">
        <v>217.4</v>
      </c>
      <c r="CV889">
        <v>227.3</v>
      </c>
      <c r="CW889">
        <v>217.6</v>
      </c>
      <c r="CX889">
        <v>240.4</v>
      </c>
      <c r="CY889">
        <v>120.3</v>
      </c>
      <c r="CZ889">
        <v>118.9</v>
      </c>
      <c r="DA889">
        <v>118.7</v>
      </c>
      <c r="DB889">
        <v>112.5</v>
      </c>
      <c r="DC889">
        <v>112.6</v>
      </c>
      <c r="DD889">
        <v>112.8</v>
      </c>
      <c r="DE889">
        <v>107.6</v>
      </c>
      <c r="DF889">
        <v>200.4</v>
      </c>
      <c r="DG889">
        <v>186.7</v>
      </c>
      <c r="DH889">
        <v>113</v>
      </c>
      <c r="DI889">
        <v>201.6</v>
      </c>
      <c r="DJ889">
        <v>211</v>
      </c>
      <c r="DK889">
        <v>210.1</v>
      </c>
      <c r="DL889">
        <v>157</v>
      </c>
      <c r="DM889">
        <v>115.6</v>
      </c>
      <c r="DN889">
        <v>111.1</v>
      </c>
      <c r="DO889">
        <v>264.60000000000002</v>
      </c>
      <c r="DP889">
        <v>135.5</v>
      </c>
      <c r="DQ889">
        <v>127</v>
      </c>
      <c r="DR889">
        <v>175</v>
      </c>
      <c r="DS889">
        <v>186.6</v>
      </c>
      <c r="DT889">
        <v>171.4</v>
      </c>
      <c r="DU889">
        <v>237.4</v>
      </c>
      <c r="DV889">
        <v>205.5</v>
      </c>
      <c r="DW889">
        <v>201.1</v>
      </c>
      <c r="DX889">
        <v>204.6</v>
      </c>
      <c r="DY889">
        <v>198.5</v>
      </c>
      <c r="DZ889">
        <v>206.8</v>
      </c>
      <c r="EA889">
        <v>190.8</v>
      </c>
      <c r="EB889">
        <v>170.3</v>
      </c>
      <c r="EC889">
        <v>196.5</v>
      </c>
      <c r="ED889">
        <v>242.5</v>
      </c>
      <c r="EE889">
        <v>222.9</v>
      </c>
      <c r="EF889">
        <v>285.3</v>
      </c>
      <c r="EG889">
        <v>122</v>
      </c>
      <c r="EH889">
        <v>160.19999999999999</v>
      </c>
      <c r="EI889">
        <v>123.1</v>
      </c>
      <c r="EJ889">
        <v>124.6</v>
      </c>
      <c r="EK889">
        <v>138.9</v>
      </c>
      <c r="EL889">
        <v>126.6</v>
      </c>
      <c r="EM889">
        <v>123.8</v>
      </c>
      <c r="EN889">
        <v>128.9</v>
      </c>
      <c r="EO889">
        <v>96.2</v>
      </c>
      <c r="EP889">
        <v>95.5</v>
      </c>
      <c r="EQ889">
        <v>96.3</v>
      </c>
      <c r="ER889">
        <v>132.4</v>
      </c>
      <c r="ES889">
        <v>109.6</v>
      </c>
      <c r="ET889">
        <v>118.3</v>
      </c>
      <c r="EU889">
        <v>120</v>
      </c>
      <c r="EV889">
        <v>112.4</v>
      </c>
      <c r="EW889">
        <v>120.2</v>
      </c>
      <c r="EX889">
        <v>119.8</v>
      </c>
      <c r="EY889">
        <v>200.5</v>
      </c>
      <c r="EZ889">
        <v>200.5</v>
      </c>
      <c r="FA889">
        <v>175.8</v>
      </c>
      <c r="FB889">
        <v>204.2</v>
      </c>
      <c r="FC889">
        <v>204.3</v>
      </c>
      <c r="FD889">
        <v>134</v>
      </c>
      <c r="FE889">
        <v>115.7</v>
      </c>
      <c r="FF889">
        <v>196.6</v>
      </c>
      <c r="FG889">
        <v>132.4</v>
      </c>
      <c r="FH889">
        <v>224.7</v>
      </c>
      <c r="FI889">
        <v>225.4</v>
      </c>
      <c r="FJ889">
        <v>390.3</v>
      </c>
      <c r="FK889">
        <v>244</v>
      </c>
      <c r="FL889">
        <v>137.69999999999999</v>
      </c>
      <c r="FM889">
        <v>258.7</v>
      </c>
      <c r="FN889">
        <v>199.9</v>
      </c>
      <c r="FO889">
        <v>121.8</v>
      </c>
      <c r="FP889">
        <v>151</v>
      </c>
      <c r="FQ889">
        <v>89.3</v>
      </c>
      <c r="FR889">
        <v>92.6</v>
      </c>
      <c r="FS889">
        <v>101.5</v>
      </c>
      <c r="FT889">
        <v>114.3</v>
      </c>
      <c r="FU889">
        <v>143.30000000000001</v>
      </c>
      <c r="FV889">
        <v>122.8</v>
      </c>
      <c r="FW889">
        <v>117.9</v>
      </c>
      <c r="FX889">
        <v>133</v>
      </c>
      <c r="FY889">
        <v>125.2</v>
      </c>
      <c r="FZ889">
        <v>108.5</v>
      </c>
      <c r="GA889">
        <v>97.6</v>
      </c>
      <c r="GB889">
        <v>50.6</v>
      </c>
      <c r="GC889">
        <v>113.4</v>
      </c>
      <c r="GD889">
        <v>104.4</v>
      </c>
      <c r="GE889">
        <v>119</v>
      </c>
      <c r="GG889">
        <v>147.4</v>
      </c>
      <c r="GH889">
        <v>113.3</v>
      </c>
      <c r="GI889">
        <v>113.2</v>
      </c>
      <c r="GJ889">
        <v>115.6</v>
      </c>
      <c r="GK889">
        <v>104.6</v>
      </c>
      <c r="GL889">
        <v>149</v>
      </c>
      <c r="GM889">
        <v>116.6</v>
      </c>
      <c r="GN889">
        <v>201.7</v>
      </c>
      <c r="GO889">
        <v>118.4</v>
      </c>
      <c r="GP889">
        <v>132.30000000000001</v>
      </c>
      <c r="GQ889">
        <v>120.1</v>
      </c>
      <c r="GR889">
        <v>128.69999999999999</v>
      </c>
      <c r="GS889">
        <v>128.6</v>
      </c>
      <c r="GT889">
        <v>117.6</v>
      </c>
      <c r="GU889">
        <v>150.9</v>
      </c>
      <c r="GV889">
        <v>127.6</v>
      </c>
      <c r="GW889">
        <v>93.1</v>
      </c>
    </row>
    <row r="890" spans="1:205" x14ac:dyDescent="0.25">
      <c r="A890" s="1">
        <v>44197</v>
      </c>
      <c r="B890">
        <v>121.2</v>
      </c>
      <c r="C890">
        <v>118</v>
      </c>
      <c r="D890">
        <v>122.6</v>
      </c>
      <c r="E890">
        <v>214.2</v>
      </c>
      <c r="F890">
        <v>210.3</v>
      </c>
      <c r="G890">
        <v>215.1</v>
      </c>
      <c r="H890">
        <v>123.2</v>
      </c>
      <c r="I890">
        <v>130.69999999999999</v>
      </c>
      <c r="J890">
        <v>104</v>
      </c>
      <c r="K890">
        <v>165.8</v>
      </c>
      <c r="L890">
        <v>103.4</v>
      </c>
      <c r="M890">
        <v>87.8</v>
      </c>
      <c r="N890">
        <v>120.8</v>
      </c>
      <c r="O890">
        <v>212.4</v>
      </c>
      <c r="P890">
        <v>237.6</v>
      </c>
      <c r="Q890">
        <v>306.2</v>
      </c>
      <c r="R890">
        <v>166.7</v>
      </c>
      <c r="S890">
        <v>181</v>
      </c>
      <c r="T890">
        <v>185.3</v>
      </c>
      <c r="U890">
        <v>179.5</v>
      </c>
      <c r="V890">
        <v>117.3</v>
      </c>
      <c r="W890">
        <v>119.9</v>
      </c>
      <c r="X890">
        <v>112.4</v>
      </c>
      <c r="Y890">
        <v>117.8</v>
      </c>
      <c r="Z890">
        <v>122.3</v>
      </c>
      <c r="AA890">
        <v>123.1</v>
      </c>
      <c r="AB890">
        <v>122.3</v>
      </c>
      <c r="AC890">
        <v>123.5</v>
      </c>
      <c r="AD890">
        <v>115.9</v>
      </c>
      <c r="AE890">
        <v>126.1</v>
      </c>
      <c r="AF890">
        <v>132.5</v>
      </c>
      <c r="AG890">
        <v>115.1</v>
      </c>
      <c r="AH890">
        <v>129.30000000000001</v>
      </c>
      <c r="AI890">
        <v>121.4</v>
      </c>
      <c r="AJ890">
        <v>96.4</v>
      </c>
      <c r="AK890">
        <v>96.5</v>
      </c>
      <c r="AL890">
        <v>96.7</v>
      </c>
      <c r="AM890">
        <v>96</v>
      </c>
      <c r="AN890">
        <v>130.9</v>
      </c>
      <c r="AO890">
        <v>129.69999999999999</v>
      </c>
      <c r="AP890">
        <v>130</v>
      </c>
      <c r="AQ890">
        <v>128.19999999999999</v>
      </c>
      <c r="AR890">
        <v>129.19999999999999</v>
      </c>
      <c r="AS890">
        <v>135.19999999999999</v>
      </c>
      <c r="AT890">
        <v>122.2</v>
      </c>
      <c r="AU890">
        <v>122.5</v>
      </c>
      <c r="AV890">
        <v>122.6</v>
      </c>
      <c r="AW890">
        <v>122</v>
      </c>
      <c r="AX890">
        <v>115.4</v>
      </c>
      <c r="AY890">
        <v>115.7</v>
      </c>
      <c r="AZ890">
        <v>105.9</v>
      </c>
      <c r="BA890">
        <v>125.1</v>
      </c>
      <c r="BB890">
        <v>130.69999999999999</v>
      </c>
      <c r="BC890">
        <v>131.1</v>
      </c>
      <c r="BD890">
        <v>129.80000000000001</v>
      </c>
      <c r="BE890">
        <v>119.4</v>
      </c>
      <c r="BF890">
        <v>119.8</v>
      </c>
      <c r="BG890">
        <v>121</v>
      </c>
      <c r="BH890">
        <v>120.9</v>
      </c>
      <c r="BI890">
        <v>119.4</v>
      </c>
      <c r="BJ890">
        <v>119.4</v>
      </c>
      <c r="BK890">
        <v>120.7</v>
      </c>
      <c r="BL890">
        <v>119.4</v>
      </c>
      <c r="BM890">
        <v>119</v>
      </c>
      <c r="BN890">
        <v>120.1</v>
      </c>
      <c r="BO890">
        <v>114.4</v>
      </c>
      <c r="BP890">
        <v>121.1</v>
      </c>
      <c r="BQ890">
        <v>121.9</v>
      </c>
      <c r="BR890">
        <v>118</v>
      </c>
      <c r="BS890">
        <v>113.6</v>
      </c>
      <c r="BT890">
        <v>110.2</v>
      </c>
      <c r="BU890">
        <v>109.9</v>
      </c>
      <c r="BV890">
        <v>111.5</v>
      </c>
      <c r="BW890">
        <v>120.6</v>
      </c>
      <c r="BX890">
        <v>121</v>
      </c>
      <c r="BY890">
        <v>121.9</v>
      </c>
      <c r="BZ890">
        <v>119.3</v>
      </c>
      <c r="CA890">
        <v>120.6</v>
      </c>
      <c r="CB890">
        <v>121.8</v>
      </c>
      <c r="CC890">
        <v>208.9</v>
      </c>
      <c r="CD890">
        <v>212.5</v>
      </c>
      <c r="CE890">
        <v>206.7</v>
      </c>
      <c r="CF890">
        <v>121.4</v>
      </c>
      <c r="CG890">
        <v>118.5</v>
      </c>
      <c r="CH890">
        <v>120.7</v>
      </c>
      <c r="CI890">
        <v>121.5</v>
      </c>
      <c r="CJ890">
        <v>121.2</v>
      </c>
      <c r="CK890">
        <v>117.9</v>
      </c>
      <c r="CL890">
        <v>118.6</v>
      </c>
      <c r="CM890">
        <v>118.2</v>
      </c>
      <c r="CN890">
        <v>197.9</v>
      </c>
      <c r="CO890">
        <v>125.9</v>
      </c>
      <c r="CP890">
        <v>114.3</v>
      </c>
      <c r="CQ890">
        <v>187.2</v>
      </c>
      <c r="CR890">
        <v>117</v>
      </c>
      <c r="CS890">
        <v>111.4</v>
      </c>
      <c r="CT890">
        <v>121.1</v>
      </c>
      <c r="CU890">
        <v>220.4</v>
      </c>
      <c r="CV890">
        <v>228.3</v>
      </c>
      <c r="CW890">
        <v>221.3</v>
      </c>
      <c r="CX890">
        <v>245.3</v>
      </c>
      <c r="CY890">
        <v>121.3</v>
      </c>
      <c r="CZ890">
        <v>120.1</v>
      </c>
      <c r="DA890">
        <v>119.9</v>
      </c>
      <c r="DB890">
        <v>113.4</v>
      </c>
      <c r="DC890">
        <v>113.5</v>
      </c>
      <c r="DD890">
        <v>113.6</v>
      </c>
      <c r="DE890">
        <v>108.9</v>
      </c>
      <c r="DF890">
        <v>203.7</v>
      </c>
      <c r="DG890">
        <v>190.5</v>
      </c>
      <c r="DH890">
        <v>116.4</v>
      </c>
      <c r="DI890">
        <v>201.6</v>
      </c>
      <c r="DJ890">
        <v>219.2</v>
      </c>
      <c r="DK890">
        <v>217.2</v>
      </c>
      <c r="DL890">
        <v>157.69999999999999</v>
      </c>
      <c r="DM890">
        <v>116.2</v>
      </c>
      <c r="DN890">
        <v>111.6</v>
      </c>
      <c r="DO890">
        <v>269</v>
      </c>
      <c r="DP890">
        <v>139.30000000000001</v>
      </c>
      <c r="DQ890">
        <v>127.9</v>
      </c>
      <c r="DR890">
        <v>178</v>
      </c>
      <c r="DS890">
        <v>191.2</v>
      </c>
      <c r="DT890">
        <v>174</v>
      </c>
      <c r="DU890">
        <v>240.7</v>
      </c>
      <c r="DV890">
        <v>207.2</v>
      </c>
      <c r="DW890">
        <v>202.4</v>
      </c>
      <c r="DX890">
        <v>206.4</v>
      </c>
      <c r="DY890">
        <v>202.8</v>
      </c>
      <c r="DZ890">
        <v>208.4</v>
      </c>
      <c r="EA890">
        <v>201.5</v>
      </c>
      <c r="EB890">
        <v>177.3</v>
      </c>
      <c r="EC890">
        <v>209.4</v>
      </c>
      <c r="ED890">
        <v>265</v>
      </c>
      <c r="EE890">
        <v>245.1</v>
      </c>
      <c r="EF890">
        <v>281.89999999999998</v>
      </c>
      <c r="EG890">
        <v>121.4</v>
      </c>
      <c r="EH890">
        <v>159.9</v>
      </c>
      <c r="EI890">
        <v>122.6</v>
      </c>
      <c r="EJ890">
        <v>125.9</v>
      </c>
      <c r="EK890">
        <v>140.4</v>
      </c>
      <c r="EL890">
        <v>127.9</v>
      </c>
      <c r="EM890">
        <v>125.2</v>
      </c>
      <c r="EN890">
        <v>129.5</v>
      </c>
      <c r="EO890">
        <v>96.8</v>
      </c>
      <c r="EP890">
        <v>96</v>
      </c>
      <c r="EQ890">
        <v>96.9</v>
      </c>
      <c r="ER890">
        <v>133.1</v>
      </c>
      <c r="ES890">
        <v>110.3</v>
      </c>
      <c r="ET890">
        <v>118.9</v>
      </c>
      <c r="EU890">
        <v>121.3</v>
      </c>
      <c r="EV890">
        <v>113.4</v>
      </c>
      <c r="EW890">
        <v>121.6</v>
      </c>
      <c r="EX890">
        <v>119.9</v>
      </c>
      <c r="EY890">
        <v>204</v>
      </c>
      <c r="EZ890">
        <v>201.4</v>
      </c>
      <c r="FA890">
        <v>178.9</v>
      </c>
      <c r="FB890">
        <v>207.5</v>
      </c>
      <c r="FC890">
        <v>207.9</v>
      </c>
      <c r="FD890">
        <v>135.1</v>
      </c>
      <c r="FE890">
        <v>117.3</v>
      </c>
      <c r="FF890">
        <v>207.3</v>
      </c>
      <c r="FG890">
        <v>139.69999999999999</v>
      </c>
      <c r="FH890">
        <v>237.1</v>
      </c>
      <c r="FI890">
        <v>247.6</v>
      </c>
      <c r="FJ890">
        <v>419.8</v>
      </c>
      <c r="FK890">
        <v>266.7</v>
      </c>
      <c r="FL890">
        <v>138</v>
      </c>
      <c r="FM890">
        <v>258.10000000000002</v>
      </c>
      <c r="FN890">
        <v>193.1</v>
      </c>
      <c r="FO890">
        <v>122.6</v>
      </c>
      <c r="FP890">
        <v>149.1</v>
      </c>
      <c r="FQ890">
        <v>88.4</v>
      </c>
      <c r="FR890">
        <v>93.3</v>
      </c>
      <c r="FS890">
        <v>103.4</v>
      </c>
      <c r="FT890">
        <v>112.4</v>
      </c>
      <c r="FU890">
        <v>142.1</v>
      </c>
      <c r="FV890">
        <v>123.5</v>
      </c>
      <c r="FW890">
        <v>118.1</v>
      </c>
      <c r="FX890">
        <v>136.6</v>
      </c>
      <c r="FY890">
        <v>130</v>
      </c>
      <c r="FZ890">
        <v>104.1</v>
      </c>
      <c r="GA890">
        <v>97.1</v>
      </c>
      <c r="GB890">
        <v>57.6</v>
      </c>
      <c r="GC890">
        <v>112.6</v>
      </c>
      <c r="GD890">
        <v>102.1</v>
      </c>
      <c r="GE890">
        <v>120.2</v>
      </c>
      <c r="GG890">
        <v>152.1</v>
      </c>
      <c r="GH890">
        <v>123.6</v>
      </c>
      <c r="GI890">
        <v>114.8</v>
      </c>
      <c r="GJ890">
        <v>118</v>
      </c>
      <c r="GK890">
        <v>102.6</v>
      </c>
      <c r="GL890">
        <v>160.30000000000001</v>
      </c>
      <c r="GM890">
        <v>116</v>
      </c>
      <c r="GN890">
        <v>208.5</v>
      </c>
      <c r="GO890">
        <v>119</v>
      </c>
      <c r="GP890">
        <v>132.30000000000001</v>
      </c>
      <c r="GQ890">
        <v>121.2</v>
      </c>
      <c r="GR890">
        <v>129.69999999999999</v>
      </c>
      <c r="GS890">
        <v>129.80000000000001</v>
      </c>
      <c r="GT890">
        <v>115.7</v>
      </c>
      <c r="GU890">
        <v>155.1</v>
      </c>
      <c r="GV890">
        <v>129.69999999999999</v>
      </c>
      <c r="GW890">
        <v>93.2</v>
      </c>
    </row>
    <row r="891" spans="1:205" x14ac:dyDescent="0.25">
      <c r="A891" s="1">
        <v>44228</v>
      </c>
      <c r="B891">
        <v>122</v>
      </c>
      <c r="C891">
        <v>119.5</v>
      </c>
      <c r="D891">
        <v>124.7</v>
      </c>
      <c r="E891">
        <v>218</v>
      </c>
      <c r="F891">
        <v>215.4</v>
      </c>
      <c r="G891">
        <v>218.8</v>
      </c>
      <c r="H891">
        <v>126.4</v>
      </c>
      <c r="I891">
        <v>132.1</v>
      </c>
      <c r="J891">
        <v>108.2</v>
      </c>
      <c r="K891">
        <v>171.7</v>
      </c>
      <c r="L891">
        <v>108.7</v>
      </c>
      <c r="M891">
        <v>95.5</v>
      </c>
      <c r="N891">
        <v>121.4</v>
      </c>
      <c r="O891">
        <v>213</v>
      </c>
      <c r="P891">
        <v>238.4</v>
      </c>
      <c r="Q891">
        <v>307.5</v>
      </c>
      <c r="R891">
        <v>167.1</v>
      </c>
      <c r="S891">
        <v>181.4</v>
      </c>
      <c r="T891">
        <v>186.2</v>
      </c>
      <c r="U891">
        <v>179.7</v>
      </c>
      <c r="V891">
        <v>118.2</v>
      </c>
      <c r="W891">
        <v>121.4</v>
      </c>
      <c r="X891">
        <v>112.4</v>
      </c>
      <c r="Y891">
        <v>118.6</v>
      </c>
      <c r="Z891">
        <v>122.8</v>
      </c>
      <c r="AA891">
        <v>123.5</v>
      </c>
      <c r="AB891">
        <v>122.6</v>
      </c>
      <c r="AC891">
        <v>123.4</v>
      </c>
      <c r="AD891">
        <v>117.8</v>
      </c>
      <c r="AE891">
        <v>127</v>
      </c>
      <c r="AF891">
        <v>132.6</v>
      </c>
      <c r="AG891">
        <v>117.2</v>
      </c>
      <c r="AH891">
        <v>130.30000000000001</v>
      </c>
      <c r="AI891">
        <v>122.5</v>
      </c>
      <c r="AJ891">
        <v>96</v>
      </c>
      <c r="AK891">
        <v>96.1</v>
      </c>
      <c r="AL891">
        <v>96.3</v>
      </c>
      <c r="AM891">
        <v>95.6</v>
      </c>
      <c r="AN891">
        <v>132.69999999999999</v>
      </c>
      <c r="AO891">
        <v>131.5</v>
      </c>
      <c r="AP891">
        <v>131.80000000000001</v>
      </c>
      <c r="AQ891">
        <v>130</v>
      </c>
      <c r="AR891">
        <v>130.9</v>
      </c>
      <c r="AS891">
        <v>136.9</v>
      </c>
      <c r="AT891">
        <v>122.6</v>
      </c>
      <c r="AU891">
        <v>123</v>
      </c>
      <c r="AV891">
        <v>123</v>
      </c>
      <c r="AW891">
        <v>122.7</v>
      </c>
      <c r="AX891">
        <v>115.5</v>
      </c>
      <c r="AY891">
        <v>115.9</v>
      </c>
      <c r="AZ891">
        <v>105.2</v>
      </c>
      <c r="BA891">
        <v>125.5</v>
      </c>
      <c r="BB891">
        <v>130.9</v>
      </c>
      <c r="BC891">
        <v>131.30000000000001</v>
      </c>
      <c r="BD891">
        <v>130</v>
      </c>
      <c r="BE891">
        <v>120.2</v>
      </c>
      <c r="BF891">
        <v>120.5</v>
      </c>
      <c r="BG891">
        <v>121.4</v>
      </c>
      <c r="BH891">
        <v>121.3</v>
      </c>
      <c r="BI891">
        <v>120.1</v>
      </c>
      <c r="BJ891">
        <v>120</v>
      </c>
      <c r="BK891">
        <v>121.3</v>
      </c>
      <c r="BL891">
        <v>120.3</v>
      </c>
      <c r="BM891">
        <v>119.8</v>
      </c>
      <c r="BN891">
        <v>121</v>
      </c>
      <c r="BO891">
        <v>115.8</v>
      </c>
      <c r="BP891">
        <v>121.6</v>
      </c>
      <c r="BQ891">
        <v>122.4</v>
      </c>
      <c r="BR891">
        <v>119.1</v>
      </c>
      <c r="BS891">
        <v>114</v>
      </c>
      <c r="BT891">
        <v>110.4</v>
      </c>
      <c r="BU891">
        <v>111.1</v>
      </c>
      <c r="BV891">
        <v>112.1</v>
      </c>
      <c r="BW891">
        <v>121.3</v>
      </c>
      <c r="BX891">
        <v>121.4</v>
      </c>
      <c r="BY891">
        <v>122.3</v>
      </c>
      <c r="BZ891">
        <v>119.9</v>
      </c>
      <c r="CA891">
        <v>121.2</v>
      </c>
      <c r="CB891">
        <v>122.3</v>
      </c>
      <c r="CC891">
        <v>211.5</v>
      </c>
      <c r="CD891">
        <v>213.9</v>
      </c>
      <c r="CE891">
        <v>209</v>
      </c>
      <c r="CF891">
        <v>121.8</v>
      </c>
      <c r="CG891">
        <v>119.7</v>
      </c>
      <c r="CH891">
        <v>121.1</v>
      </c>
      <c r="CI891">
        <v>121.9</v>
      </c>
      <c r="CJ891">
        <v>121.6</v>
      </c>
      <c r="CK891">
        <v>118.6</v>
      </c>
      <c r="CL891">
        <v>119.5</v>
      </c>
      <c r="CM891">
        <v>119.1</v>
      </c>
      <c r="CN891">
        <v>199.9</v>
      </c>
      <c r="CO891">
        <v>126.6</v>
      </c>
      <c r="CP891">
        <v>115.4</v>
      </c>
      <c r="CQ891">
        <v>190.6</v>
      </c>
      <c r="CR891">
        <v>117.4</v>
      </c>
      <c r="CS891">
        <v>111.7</v>
      </c>
      <c r="CT891">
        <v>121.8</v>
      </c>
      <c r="CU891">
        <v>224.1</v>
      </c>
      <c r="CV891">
        <v>230.4</v>
      </c>
      <c r="CW891">
        <v>224.9</v>
      </c>
      <c r="CX891">
        <v>250.2</v>
      </c>
      <c r="CY891">
        <v>121.6</v>
      </c>
      <c r="CZ891">
        <v>121</v>
      </c>
      <c r="DA891">
        <v>120.8</v>
      </c>
      <c r="DB891">
        <v>113.7</v>
      </c>
      <c r="DC891">
        <v>113.9</v>
      </c>
      <c r="DD891">
        <v>114</v>
      </c>
      <c r="DE891">
        <v>109.8</v>
      </c>
      <c r="DF891">
        <v>208.6</v>
      </c>
      <c r="DG891">
        <v>195.4</v>
      </c>
      <c r="DH891">
        <v>120.9</v>
      </c>
      <c r="DI891">
        <v>206.2</v>
      </c>
      <c r="DJ891">
        <v>228.2</v>
      </c>
      <c r="DK891">
        <v>226.1</v>
      </c>
      <c r="DL891">
        <v>158.5</v>
      </c>
      <c r="DM891">
        <v>117.2</v>
      </c>
      <c r="DN891">
        <v>112.1</v>
      </c>
      <c r="DO891">
        <v>273.2</v>
      </c>
      <c r="DP891">
        <v>141.19999999999999</v>
      </c>
      <c r="DQ891">
        <v>130.1</v>
      </c>
      <c r="DR891">
        <v>186.2</v>
      </c>
      <c r="DS891">
        <v>197.1</v>
      </c>
      <c r="DT891">
        <v>182.9</v>
      </c>
      <c r="DU891">
        <v>242.7</v>
      </c>
      <c r="DV891">
        <v>209.5</v>
      </c>
      <c r="DW891">
        <v>203.8</v>
      </c>
      <c r="DX891">
        <v>208.7</v>
      </c>
      <c r="DY891">
        <v>208.4</v>
      </c>
      <c r="DZ891">
        <v>210.4</v>
      </c>
      <c r="EA891">
        <v>224.7</v>
      </c>
      <c r="EB891">
        <v>180.7</v>
      </c>
      <c r="EC891">
        <v>245.9</v>
      </c>
      <c r="ED891">
        <v>275.2</v>
      </c>
      <c r="EE891">
        <v>254.9</v>
      </c>
      <c r="EF891">
        <v>283.2</v>
      </c>
      <c r="EG891">
        <v>188.9</v>
      </c>
      <c r="EH891">
        <v>183.6</v>
      </c>
      <c r="EI891">
        <v>194.6</v>
      </c>
      <c r="EJ891">
        <v>126.5</v>
      </c>
      <c r="EK891">
        <v>140.4</v>
      </c>
      <c r="EL891">
        <v>128</v>
      </c>
      <c r="EM891">
        <v>125.3</v>
      </c>
      <c r="EN891">
        <v>131.5</v>
      </c>
      <c r="EO891">
        <v>96.4</v>
      </c>
      <c r="EP891">
        <v>95.6</v>
      </c>
      <c r="EQ891">
        <v>96.5</v>
      </c>
      <c r="ER891">
        <v>135.19999999999999</v>
      </c>
      <c r="ES891">
        <v>111.4</v>
      </c>
      <c r="ET891">
        <v>121.1</v>
      </c>
      <c r="EU891">
        <v>121.9</v>
      </c>
      <c r="EV891">
        <v>113.6</v>
      </c>
      <c r="EW891">
        <v>122.1</v>
      </c>
      <c r="EX891">
        <v>119.9</v>
      </c>
      <c r="EY891">
        <v>208.9</v>
      </c>
      <c r="EZ891">
        <v>206</v>
      </c>
      <c r="FA891">
        <v>187</v>
      </c>
      <c r="FB891">
        <v>211.5</v>
      </c>
      <c r="FC891">
        <v>211.8</v>
      </c>
      <c r="FD891">
        <v>136</v>
      </c>
      <c r="FE891">
        <v>119.5</v>
      </c>
      <c r="FF891">
        <v>247.5</v>
      </c>
      <c r="FG891">
        <v>186.6</v>
      </c>
      <c r="FH891">
        <v>238.6</v>
      </c>
      <c r="FI891">
        <v>257.89999999999998</v>
      </c>
      <c r="FJ891">
        <v>414.6</v>
      </c>
      <c r="FK891">
        <v>265.2</v>
      </c>
      <c r="FL891">
        <v>138.1</v>
      </c>
      <c r="FM891">
        <v>257.7</v>
      </c>
      <c r="FN891">
        <v>170</v>
      </c>
      <c r="FO891">
        <v>123.5</v>
      </c>
      <c r="FP891">
        <v>150.30000000000001</v>
      </c>
      <c r="FQ891">
        <v>90.4</v>
      </c>
      <c r="FR891">
        <v>94.7</v>
      </c>
      <c r="FS891">
        <v>102.3</v>
      </c>
      <c r="FT891">
        <v>114.3</v>
      </c>
      <c r="FU891">
        <v>146.4</v>
      </c>
      <c r="FV891">
        <v>124</v>
      </c>
      <c r="FW891">
        <v>116.6</v>
      </c>
      <c r="FX891">
        <v>135.69999999999999</v>
      </c>
      <c r="FY891">
        <v>127</v>
      </c>
      <c r="FZ891">
        <v>111.1</v>
      </c>
      <c r="GA891">
        <v>97.3</v>
      </c>
      <c r="GB891">
        <v>60.2</v>
      </c>
      <c r="GC891">
        <v>116.4</v>
      </c>
      <c r="GD891">
        <v>105</v>
      </c>
      <c r="GE891">
        <v>125</v>
      </c>
      <c r="GG891">
        <v>152.1</v>
      </c>
      <c r="GH891">
        <v>121.3</v>
      </c>
      <c r="GI891">
        <v>116.5</v>
      </c>
      <c r="GJ891">
        <v>117.4</v>
      </c>
      <c r="GK891">
        <v>105</v>
      </c>
      <c r="GL891">
        <v>166</v>
      </c>
      <c r="GM891">
        <v>116.7</v>
      </c>
      <c r="GN891">
        <v>200.9</v>
      </c>
      <c r="GO891">
        <v>125.7</v>
      </c>
      <c r="GP891">
        <v>131.1</v>
      </c>
      <c r="GQ891">
        <v>122</v>
      </c>
      <c r="GR891">
        <v>130.5</v>
      </c>
      <c r="GS891">
        <v>131.80000000000001</v>
      </c>
      <c r="GT891">
        <v>114.9</v>
      </c>
      <c r="GU891">
        <v>156.6</v>
      </c>
      <c r="GV891">
        <v>129.69999999999999</v>
      </c>
      <c r="GW891">
        <v>91.9</v>
      </c>
    </row>
    <row r="892" spans="1:205" x14ac:dyDescent="0.25">
      <c r="A892" s="1">
        <v>44256</v>
      </c>
      <c r="B892">
        <v>122.8</v>
      </c>
      <c r="C892">
        <v>121.1</v>
      </c>
      <c r="D892">
        <v>125.1</v>
      </c>
      <c r="E892">
        <v>218.3</v>
      </c>
      <c r="F892">
        <v>200.8</v>
      </c>
      <c r="G892">
        <v>220.7</v>
      </c>
      <c r="H892">
        <v>127.7</v>
      </c>
      <c r="I892">
        <v>133.19999999999999</v>
      </c>
      <c r="J892">
        <v>112.6</v>
      </c>
      <c r="K892">
        <v>177.1</v>
      </c>
      <c r="L892">
        <v>118.1</v>
      </c>
      <c r="M892">
        <v>101.8</v>
      </c>
      <c r="N892">
        <v>122.4</v>
      </c>
      <c r="O892">
        <v>213.8</v>
      </c>
      <c r="P892">
        <v>239.5</v>
      </c>
      <c r="Q892">
        <v>308.89999999999998</v>
      </c>
      <c r="R892">
        <v>167.9</v>
      </c>
      <c r="S892">
        <v>181.8</v>
      </c>
      <c r="T892">
        <v>187</v>
      </c>
      <c r="U892">
        <v>180.1</v>
      </c>
      <c r="V892">
        <v>119</v>
      </c>
      <c r="W892">
        <v>122.6</v>
      </c>
      <c r="X892">
        <v>112.7</v>
      </c>
      <c r="Y892">
        <v>120.5</v>
      </c>
      <c r="Z892">
        <v>123.2</v>
      </c>
      <c r="AA892">
        <v>123.6</v>
      </c>
      <c r="AB892">
        <v>122.7</v>
      </c>
      <c r="AC892">
        <v>123.7</v>
      </c>
      <c r="AD892">
        <v>117.1</v>
      </c>
      <c r="AE892">
        <v>127.2</v>
      </c>
      <c r="AF892">
        <v>133.69999999999999</v>
      </c>
      <c r="AG892">
        <v>116.1</v>
      </c>
      <c r="AH892">
        <v>130.80000000000001</v>
      </c>
      <c r="AI892">
        <v>124.3</v>
      </c>
      <c r="AJ892">
        <v>97.6</v>
      </c>
      <c r="AK892">
        <v>97.7</v>
      </c>
      <c r="AL892">
        <v>97.9</v>
      </c>
      <c r="AM892">
        <v>97.3</v>
      </c>
      <c r="AN892">
        <v>134.4</v>
      </c>
      <c r="AO892">
        <v>133.19999999999999</v>
      </c>
      <c r="AP892">
        <v>133.6</v>
      </c>
      <c r="AQ892">
        <v>131.80000000000001</v>
      </c>
      <c r="AR892">
        <v>132.4</v>
      </c>
      <c r="AS892">
        <v>138.69999999999999</v>
      </c>
      <c r="AT892">
        <v>123</v>
      </c>
      <c r="AU892">
        <v>123.4</v>
      </c>
      <c r="AV892">
        <v>123.5</v>
      </c>
      <c r="AW892">
        <v>123</v>
      </c>
      <c r="AX892">
        <v>116</v>
      </c>
      <c r="AY892">
        <v>116.4</v>
      </c>
      <c r="AZ892">
        <v>105.8</v>
      </c>
      <c r="BA892">
        <v>126.7</v>
      </c>
      <c r="BB892">
        <v>131.4</v>
      </c>
      <c r="BC892">
        <v>131.9</v>
      </c>
      <c r="BD892">
        <v>130.19999999999999</v>
      </c>
      <c r="BE892">
        <v>120.8</v>
      </c>
      <c r="BF892">
        <v>121.2</v>
      </c>
      <c r="BG892">
        <v>122</v>
      </c>
      <c r="BH892">
        <v>121.9</v>
      </c>
      <c r="BI892">
        <v>121</v>
      </c>
      <c r="BJ892">
        <v>120.9</v>
      </c>
      <c r="BK892">
        <v>121.8</v>
      </c>
      <c r="BL892">
        <v>121.2</v>
      </c>
      <c r="BM892">
        <v>120.8</v>
      </c>
      <c r="BN892">
        <v>121.8</v>
      </c>
      <c r="BO892">
        <v>117.5</v>
      </c>
      <c r="BP892">
        <v>122.2</v>
      </c>
      <c r="BQ892">
        <v>122.7</v>
      </c>
      <c r="BR892">
        <v>120.1</v>
      </c>
      <c r="BS892">
        <v>114.7</v>
      </c>
      <c r="BT892">
        <v>110.6</v>
      </c>
      <c r="BU892">
        <v>111</v>
      </c>
      <c r="BV892">
        <v>112.2</v>
      </c>
      <c r="BW892">
        <v>121.9</v>
      </c>
      <c r="BX892">
        <v>121.8</v>
      </c>
      <c r="BY892">
        <v>122.7</v>
      </c>
      <c r="BZ892">
        <v>120.5</v>
      </c>
      <c r="CA892">
        <v>121.9</v>
      </c>
      <c r="CB892">
        <v>122.7</v>
      </c>
      <c r="CC892">
        <v>213.4</v>
      </c>
      <c r="CD892">
        <v>214.6</v>
      </c>
      <c r="CE892">
        <v>211.4</v>
      </c>
      <c r="CF892">
        <v>122.2</v>
      </c>
      <c r="CG892">
        <v>119.6</v>
      </c>
      <c r="CH892">
        <v>121.4</v>
      </c>
      <c r="CI892">
        <v>122.4</v>
      </c>
      <c r="CJ892">
        <v>122</v>
      </c>
      <c r="CK892">
        <v>118.7</v>
      </c>
      <c r="CL892">
        <v>120.2</v>
      </c>
      <c r="CM892">
        <v>120.8</v>
      </c>
      <c r="CN892">
        <v>203.4</v>
      </c>
      <c r="CO892">
        <v>127.7</v>
      </c>
      <c r="CP892">
        <v>117</v>
      </c>
      <c r="CQ892">
        <v>195.3</v>
      </c>
      <c r="CR892">
        <v>117.9</v>
      </c>
      <c r="CS892">
        <v>111.7</v>
      </c>
      <c r="CT892">
        <v>122.5</v>
      </c>
      <c r="CU892">
        <v>226.7</v>
      </c>
      <c r="CV892">
        <v>231.2</v>
      </c>
      <c r="CW892">
        <v>228.4</v>
      </c>
      <c r="CX892">
        <v>254.8</v>
      </c>
      <c r="CY892">
        <v>122.1</v>
      </c>
      <c r="CZ892">
        <v>121.8</v>
      </c>
      <c r="DA892">
        <v>121.5</v>
      </c>
      <c r="DB892">
        <v>114.1</v>
      </c>
      <c r="DC892">
        <v>114.4</v>
      </c>
      <c r="DD892">
        <v>114.4</v>
      </c>
      <c r="DE892">
        <v>110.6</v>
      </c>
      <c r="DF892">
        <v>215.9</v>
      </c>
      <c r="DG892">
        <v>202</v>
      </c>
      <c r="DH892">
        <v>126.9</v>
      </c>
      <c r="DI892">
        <v>209.4</v>
      </c>
      <c r="DJ892">
        <v>237.1</v>
      </c>
      <c r="DK892">
        <v>242.9</v>
      </c>
      <c r="DL892">
        <v>159.80000000000001</v>
      </c>
      <c r="DM892">
        <v>119.3</v>
      </c>
      <c r="DN892">
        <v>113</v>
      </c>
      <c r="DO892">
        <v>279.10000000000002</v>
      </c>
      <c r="DP892">
        <v>144.1</v>
      </c>
      <c r="DQ892">
        <v>133.1</v>
      </c>
      <c r="DR892">
        <v>201</v>
      </c>
      <c r="DS892">
        <v>214.5</v>
      </c>
      <c r="DT892">
        <v>197</v>
      </c>
      <c r="DU892">
        <v>247.4</v>
      </c>
      <c r="DV892">
        <v>212</v>
      </c>
      <c r="DW892">
        <v>206.2</v>
      </c>
      <c r="DX892">
        <v>211.2</v>
      </c>
      <c r="DY892">
        <v>211.5</v>
      </c>
      <c r="DZ892">
        <v>212.9</v>
      </c>
      <c r="EA892">
        <v>214.7</v>
      </c>
      <c r="EB892">
        <v>182.9</v>
      </c>
      <c r="EC892">
        <v>227.5</v>
      </c>
      <c r="ED892">
        <v>286.8</v>
      </c>
      <c r="EE892">
        <v>266.2</v>
      </c>
      <c r="EF892">
        <v>285.3</v>
      </c>
      <c r="EG892">
        <v>133.30000000000001</v>
      </c>
      <c r="EH892">
        <v>164.1</v>
      </c>
      <c r="EI892">
        <v>135.30000000000001</v>
      </c>
      <c r="EJ892">
        <v>127.3</v>
      </c>
      <c r="EK892">
        <v>141.9</v>
      </c>
      <c r="EL892">
        <v>129.5</v>
      </c>
      <c r="EM892">
        <v>126.4</v>
      </c>
      <c r="EN892">
        <v>132.69999999999999</v>
      </c>
      <c r="EO892">
        <v>98</v>
      </c>
      <c r="EP892">
        <v>97.3</v>
      </c>
      <c r="EQ892">
        <v>98.1</v>
      </c>
      <c r="ER892">
        <v>136.4</v>
      </c>
      <c r="ES892">
        <v>112.7</v>
      </c>
      <c r="ET892">
        <v>122</v>
      </c>
      <c r="EU892">
        <v>122.5</v>
      </c>
      <c r="EV892">
        <v>114</v>
      </c>
      <c r="EW892">
        <v>122.7</v>
      </c>
      <c r="EX892">
        <v>120.1</v>
      </c>
      <c r="EY892">
        <v>216.7</v>
      </c>
      <c r="EZ892">
        <v>208.9</v>
      </c>
      <c r="FA892">
        <v>202</v>
      </c>
      <c r="FB892">
        <v>216.8</v>
      </c>
      <c r="FC892">
        <v>217.4</v>
      </c>
      <c r="FD892">
        <v>137.30000000000001</v>
      </c>
      <c r="FE892">
        <v>122.7</v>
      </c>
      <c r="FF892">
        <v>226.2</v>
      </c>
      <c r="FG892">
        <v>161.6</v>
      </c>
      <c r="FH892">
        <v>241.4</v>
      </c>
      <c r="FI892">
        <v>269.5</v>
      </c>
      <c r="FJ892">
        <v>419.5</v>
      </c>
      <c r="FK892">
        <v>269</v>
      </c>
      <c r="FL892">
        <v>138.5</v>
      </c>
      <c r="FM892">
        <v>273.10000000000002</v>
      </c>
      <c r="FN892">
        <v>177.8</v>
      </c>
      <c r="FO892">
        <v>124</v>
      </c>
      <c r="FP892">
        <v>151.69999999999999</v>
      </c>
      <c r="FQ892">
        <v>89.2</v>
      </c>
      <c r="FR892">
        <v>94.4</v>
      </c>
      <c r="FS892">
        <v>103.4</v>
      </c>
      <c r="FT892">
        <v>115.9</v>
      </c>
      <c r="FU892">
        <v>151.19999999999999</v>
      </c>
      <c r="FV892">
        <v>114.6</v>
      </c>
      <c r="FW892">
        <v>116.9</v>
      </c>
      <c r="FX892">
        <v>136.4</v>
      </c>
      <c r="FY892">
        <v>124.7</v>
      </c>
      <c r="FZ892">
        <v>113.4</v>
      </c>
      <c r="GA892">
        <v>97.4</v>
      </c>
      <c r="GB892">
        <v>62.4</v>
      </c>
      <c r="GC892">
        <v>119.5</v>
      </c>
      <c r="GD892">
        <v>110.9</v>
      </c>
      <c r="GE892">
        <v>124.2</v>
      </c>
      <c r="GG892">
        <v>164.4</v>
      </c>
      <c r="GH892">
        <v>122.5</v>
      </c>
      <c r="GI892">
        <v>115.5</v>
      </c>
      <c r="GJ892">
        <v>118.3</v>
      </c>
      <c r="GK892">
        <v>105.9</v>
      </c>
      <c r="GL892">
        <v>168.6</v>
      </c>
      <c r="GM892">
        <v>118.3</v>
      </c>
      <c r="GN892">
        <v>204.3</v>
      </c>
      <c r="GO892">
        <v>136.19999999999999</v>
      </c>
      <c r="GP892">
        <v>130.69999999999999</v>
      </c>
      <c r="GQ892">
        <v>124.4</v>
      </c>
      <c r="GR892">
        <v>131.9</v>
      </c>
      <c r="GS892">
        <v>133.80000000000001</v>
      </c>
      <c r="GT892">
        <v>115.7</v>
      </c>
      <c r="GU892">
        <v>157.19999999999999</v>
      </c>
      <c r="GV892">
        <v>129.9</v>
      </c>
      <c r="GW892">
        <v>95.7</v>
      </c>
    </row>
    <row r="893" spans="1:205" x14ac:dyDescent="0.25">
      <c r="A893" s="1">
        <v>44287</v>
      </c>
      <c r="B893">
        <v>124</v>
      </c>
      <c r="C893">
        <v>122</v>
      </c>
      <c r="D893">
        <v>126.8</v>
      </c>
      <c r="E893">
        <v>221</v>
      </c>
      <c r="F893">
        <v>196.7</v>
      </c>
      <c r="G893">
        <v>224.1</v>
      </c>
      <c r="H893">
        <v>131</v>
      </c>
      <c r="I893">
        <v>135.30000000000001</v>
      </c>
      <c r="J893">
        <v>112</v>
      </c>
      <c r="K893">
        <v>176.9</v>
      </c>
      <c r="L893">
        <v>115.3</v>
      </c>
      <c r="M893">
        <v>99.5</v>
      </c>
      <c r="N893">
        <v>123.6</v>
      </c>
      <c r="O893">
        <v>214.9</v>
      </c>
      <c r="P893">
        <v>240.6</v>
      </c>
      <c r="Q893">
        <v>309.89999999999998</v>
      </c>
      <c r="R893">
        <v>169</v>
      </c>
      <c r="S893">
        <v>182.9</v>
      </c>
      <c r="T893">
        <v>189.1</v>
      </c>
      <c r="U893">
        <v>180.9</v>
      </c>
      <c r="V893">
        <v>120.1</v>
      </c>
      <c r="W893">
        <v>124.2</v>
      </c>
      <c r="X893">
        <v>113.2</v>
      </c>
      <c r="Y893">
        <v>122.8</v>
      </c>
      <c r="Z893">
        <v>124.6</v>
      </c>
      <c r="AA893">
        <v>126.3</v>
      </c>
      <c r="AB893">
        <v>125.5</v>
      </c>
      <c r="AC893">
        <v>126.5</v>
      </c>
      <c r="AD893">
        <v>119.6</v>
      </c>
      <c r="AE893">
        <v>129.19999999999999</v>
      </c>
      <c r="AF893">
        <v>136.1</v>
      </c>
      <c r="AG893">
        <v>117.5</v>
      </c>
      <c r="AH893">
        <v>132.9</v>
      </c>
      <c r="AI893">
        <v>128.4</v>
      </c>
      <c r="AJ893">
        <v>106.9</v>
      </c>
      <c r="AK893">
        <v>107</v>
      </c>
      <c r="AL893">
        <v>107.1</v>
      </c>
      <c r="AM893">
        <v>106.7</v>
      </c>
      <c r="AN893">
        <v>136.19999999999999</v>
      </c>
      <c r="AO893">
        <v>135.1</v>
      </c>
      <c r="AP893">
        <v>135.4</v>
      </c>
      <c r="AQ893">
        <v>133.80000000000001</v>
      </c>
      <c r="AR893">
        <v>134.1</v>
      </c>
      <c r="AS893">
        <v>140.4</v>
      </c>
      <c r="AT893">
        <v>123.5</v>
      </c>
      <c r="AU893">
        <v>123.9</v>
      </c>
      <c r="AV893">
        <v>123.9</v>
      </c>
      <c r="AW893">
        <v>124.1</v>
      </c>
      <c r="AX893">
        <v>116.5</v>
      </c>
      <c r="AY893">
        <v>116.9</v>
      </c>
      <c r="AZ893">
        <v>106.1</v>
      </c>
      <c r="BA893">
        <v>127.1</v>
      </c>
      <c r="BB893">
        <v>133.1</v>
      </c>
      <c r="BC893">
        <v>133.69999999999999</v>
      </c>
      <c r="BD893">
        <v>131.80000000000001</v>
      </c>
      <c r="BE893">
        <v>122</v>
      </c>
      <c r="BF893">
        <v>122.5</v>
      </c>
      <c r="BG893">
        <v>123.4</v>
      </c>
      <c r="BH893">
        <v>123.2</v>
      </c>
      <c r="BI893">
        <v>122.2</v>
      </c>
      <c r="BJ893">
        <v>122.1</v>
      </c>
      <c r="BK893">
        <v>123.2</v>
      </c>
      <c r="BL893">
        <v>122.1</v>
      </c>
      <c r="BM893">
        <v>121.6</v>
      </c>
      <c r="BN893">
        <v>123.1</v>
      </c>
      <c r="BO893">
        <v>118.3</v>
      </c>
      <c r="BP893">
        <v>123</v>
      </c>
      <c r="BQ893">
        <v>125.3</v>
      </c>
      <c r="BR893">
        <v>121.7</v>
      </c>
      <c r="BS893">
        <v>115.6</v>
      </c>
      <c r="BT893">
        <v>111.3</v>
      </c>
      <c r="BU893">
        <v>112.6</v>
      </c>
      <c r="BV893">
        <v>113.4</v>
      </c>
      <c r="BW893">
        <v>123</v>
      </c>
      <c r="BX893">
        <v>123.1</v>
      </c>
      <c r="BY893">
        <v>123.9</v>
      </c>
      <c r="BZ893">
        <v>121.6</v>
      </c>
      <c r="CA893">
        <v>123</v>
      </c>
      <c r="CB893">
        <v>123.9</v>
      </c>
      <c r="CC893">
        <v>214.6</v>
      </c>
      <c r="CD893">
        <v>216.1</v>
      </c>
      <c r="CE893">
        <v>212.1</v>
      </c>
      <c r="CF893">
        <v>123.6</v>
      </c>
      <c r="CG893">
        <v>121.4</v>
      </c>
      <c r="CH893">
        <v>124.1</v>
      </c>
      <c r="CI893">
        <v>123.2</v>
      </c>
      <c r="CJ893">
        <v>122.7</v>
      </c>
      <c r="CK893">
        <v>120</v>
      </c>
      <c r="CL893">
        <v>121.8</v>
      </c>
      <c r="CM893">
        <v>122.6</v>
      </c>
      <c r="CN893">
        <v>206.7</v>
      </c>
      <c r="CO893">
        <v>129.4</v>
      </c>
      <c r="CP893">
        <v>117.7</v>
      </c>
      <c r="CQ893">
        <v>196.1</v>
      </c>
      <c r="CR893">
        <v>118.9</v>
      </c>
      <c r="CS893">
        <v>112.6</v>
      </c>
      <c r="CT893">
        <v>123.6</v>
      </c>
      <c r="CU893">
        <v>227.8</v>
      </c>
      <c r="CV893">
        <v>232.9</v>
      </c>
      <c r="CW893">
        <v>228.9</v>
      </c>
      <c r="CX893">
        <v>255.1</v>
      </c>
      <c r="CY893">
        <v>123.4</v>
      </c>
      <c r="CZ893">
        <v>122.5</v>
      </c>
      <c r="DA893">
        <v>122.2</v>
      </c>
      <c r="DB893">
        <v>115.3</v>
      </c>
      <c r="DC893">
        <v>115</v>
      </c>
      <c r="DD893">
        <v>115</v>
      </c>
      <c r="DE893">
        <v>112.1</v>
      </c>
      <c r="DF893">
        <v>219.9</v>
      </c>
      <c r="DG893">
        <v>209.6</v>
      </c>
      <c r="DH893">
        <v>133.80000000000001</v>
      </c>
      <c r="DI893">
        <v>215.2</v>
      </c>
      <c r="DJ893">
        <v>245.7</v>
      </c>
      <c r="DK893">
        <v>263.60000000000002</v>
      </c>
      <c r="DL893">
        <v>161.19999999999999</v>
      </c>
      <c r="DM893">
        <v>122.4</v>
      </c>
      <c r="DN893">
        <v>113.9</v>
      </c>
      <c r="DO893">
        <v>287.5</v>
      </c>
      <c r="DP893">
        <v>148.9</v>
      </c>
      <c r="DQ893">
        <v>136.80000000000001</v>
      </c>
      <c r="DR893">
        <v>195.2</v>
      </c>
      <c r="DS893">
        <v>208.9</v>
      </c>
      <c r="DT893">
        <v>191.1</v>
      </c>
      <c r="DU893">
        <v>249.4</v>
      </c>
      <c r="DV893">
        <v>215.5</v>
      </c>
      <c r="DW893">
        <v>211</v>
      </c>
      <c r="DX893">
        <v>214.4</v>
      </c>
      <c r="DY893">
        <v>213.8</v>
      </c>
      <c r="DZ893">
        <v>216.2</v>
      </c>
      <c r="EA893">
        <v>217.2</v>
      </c>
      <c r="EB893">
        <v>193.4</v>
      </c>
      <c r="EC893">
        <v>224</v>
      </c>
      <c r="ED893">
        <v>289.10000000000002</v>
      </c>
      <c r="EE893">
        <v>268.5</v>
      </c>
      <c r="EF893">
        <v>285.10000000000002</v>
      </c>
      <c r="EG893">
        <v>122.6</v>
      </c>
      <c r="EH893">
        <v>162.1</v>
      </c>
      <c r="EI893">
        <v>123.7</v>
      </c>
      <c r="EJ893">
        <v>128.69999999999999</v>
      </c>
      <c r="EK893">
        <v>145.30000000000001</v>
      </c>
      <c r="EL893">
        <v>132.5</v>
      </c>
      <c r="EM893">
        <v>129.6</v>
      </c>
      <c r="EN893">
        <v>135.6</v>
      </c>
      <c r="EO893">
        <v>107.1</v>
      </c>
      <c r="EP893">
        <v>106.7</v>
      </c>
      <c r="EQ893">
        <v>107.2</v>
      </c>
      <c r="ER893">
        <v>138.69999999999999</v>
      </c>
      <c r="ES893">
        <v>114.1</v>
      </c>
      <c r="ET893">
        <v>124.2</v>
      </c>
      <c r="EU893">
        <v>123</v>
      </c>
      <c r="EV893">
        <v>114.8</v>
      </c>
      <c r="EW893">
        <v>123.3</v>
      </c>
      <c r="EX893">
        <v>121.6</v>
      </c>
      <c r="EY893">
        <v>220.6</v>
      </c>
      <c r="EZ893">
        <v>213.4</v>
      </c>
      <c r="FA893">
        <v>196.1</v>
      </c>
      <c r="FB893">
        <v>223.2</v>
      </c>
      <c r="FC893">
        <v>224</v>
      </c>
      <c r="FD893">
        <v>140.30000000000001</v>
      </c>
      <c r="FE893">
        <v>125.1</v>
      </c>
      <c r="FF893">
        <v>221.7</v>
      </c>
      <c r="FG893">
        <v>153.69999999999999</v>
      </c>
      <c r="FH893">
        <v>252.6</v>
      </c>
      <c r="FI893">
        <v>271.8</v>
      </c>
      <c r="FJ893">
        <v>431.8</v>
      </c>
      <c r="FK893">
        <v>273.89999999999998</v>
      </c>
      <c r="FL893">
        <v>138.69999999999999</v>
      </c>
      <c r="FM893">
        <v>299.10000000000002</v>
      </c>
      <c r="FN893">
        <v>213</v>
      </c>
      <c r="FO893">
        <v>127</v>
      </c>
      <c r="FP893">
        <v>157</v>
      </c>
      <c r="FQ893">
        <v>90.4</v>
      </c>
      <c r="FR893">
        <v>94.3</v>
      </c>
      <c r="FS893">
        <v>106.6</v>
      </c>
      <c r="FT893">
        <v>113.6</v>
      </c>
      <c r="FU893">
        <v>153.9</v>
      </c>
      <c r="FV893">
        <v>112.7</v>
      </c>
      <c r="FW893">
        <v>118.4</v>
      </c>
      <c r="FX893">
        <v>139.1</v>
      </c>
      <c r="FY893">
        <v>129.9</v>
      </c>
      <c r="FZ893">
        <v>116.5</v>
      </c>
      <c r="GA893">
        <v>99</v>
      </c>
      <c r="GB893">
        <v>68.2</v>
      </c>
      <c r="GC893">
        <v>133.6</v>
      </c>
      <c r="GD893">
        <v>135.80000000000001</v>
      </c>
      <c r="GE893">
        <v>123.6</v>
      </c>
      <c r="GG893">
        <v>161.5</v>
      </c>
      <c r="GH893">
        <v>120.1</v>
      </c>
      <c r="GI893">
        <v>121.8</v>
      </c>
      <c r="GJ893">
        <v>120.9</v>
      </c>
      <c r="GK893">
        <v>109.6</v>
      </c>
      <c r="GL893">
        <v>181.5</v>
      </c>
      <c r="GM893">
        <v>118.9</v>
      </c>
      <c r="GN893">
        <v>215.8</v>
      </c>
      <c r="GO893">
        <v>146.1</v>
      </c>
      <c r="GP893">
        <v>129.30000000000001</v>
      </c>
      <c r="GQ893">
        <v>128.9</v>
      </c>
      <c r="GR893">
        <v>132.80000000000001</v>
      </c>
      <c r="GS893">
        <v>136</v>
      </c>
      <c r="GT893">
        <v>114.2</v>
      </c>
      <c r="GU893">
        <v>157.1</v>
      </c>
      <c r="GV893">
        <v>129.9</v>
      </c>
      <c r="GW893">
        <v>106.4</v>
      </c>
    </row>
    <row r="894" spans="1:205" x14ac:dyDescent="0.25">
      <c r="A894" s="1">
        <v>44317</v>
      </c>
      <c r="B894">
        <v>125.3</v>
      </c>
      <c r="C894">
        <v>124</v>
      </c>
      <c r="D894">
        <v>130.9</v>
      </c>
      <c r="E894">
        <v>225.5</v>
      </c>
      <c r="F894">
        <v>196.7</v>
      </c>
      <c r="G894">
        <v>229.1</v>
      </c>
      <c r="H894">
        <v>135.6</v>
      </c>
      <c r="I894">
        <v>146.9</v>
      </c>
      <c r="J894">
        <v>114.2</v>
      </c>
      <c r="K894">
        <v>179.3</v>
      </c>
      <c r="L894">
        <v>120</v>
      </c>
      <c r="M894">
        <v>105.2</v>
      </c>
      <c r="N894">
        <v>124.9</v>
      </c>
      <c r="O894">
        <v>216.1</v>
      </c>
      <c r="P894">
        <v>241.9</v>
      </c>
      <c r="Q894">
        <v>311.10000000000002</v>
      </c>
      <c r="R894">
        <v>170.3</v>
      </c>
      <c r="S894">
        <v>184</v>
      </c>
      <c r="T894">
        <v>190.6</v>
      </c>
      <c r="U894">
        <v>181.9</v>
      </c>
      <c r="V894">
        <v>121.4</v>
      </c>
      <c r="W894">
        <v>126.3</v>
      </c>
      <c r="X894">
        <v>113.4</v>
      </c>
      <c r="Y894">
        <v>125.2</v>
      </c>
      <c r="Z894">
        <v>125.5</v>
      </c>
      <c r="AA894">
        <v>128.4</v>
      </c>
      <c r="AB894">
        <v>127.6</v>
      </c>
      <c r="AC894">
        <v>128</v>
      </c>
      <c r="AD894">
        <v>124.1</v>
      </c>
      <c r="AE894">
        <v>131.4</v>
      </c>
      <c r="AF894">
        <v>136.80000000000001</v>
      </c>
      <c r="AG894">
        <v>122.1</v>
      </c>
      <c r="AH894">
        <v>134.9</v>
      </c>
      <c r="AI894">
        <v>128.4</v>
      </c>
      <c r="AJ894">
        <v>103</v>
      </c>
      <c r="AK894">
        <v>103.1</v>
      </c>
      <c r="AL894">
        <v>103.2</v>
      </c>
      <c r="AM894">
        <v>102.7</v>
      </c>
      <c r="AN894">
        <v>138</v>
      </c>
      <c r="AO894">
        <v>136.9</v>
      </c>
      <c r="AP894">
        <v>137.19999999999999</v>
      </c>
      <c r="AQ894">
        <v>135.80000000000001</v>
      </c>
      <c r="AR894">
        <v>135.6</v>
      </c>
      <c r="AS894">
        <v>142.1</v>
      </c>
      <c r="AT894">
        <v>123.9</v>
      </c>
      <c r="AU894">
        <v>124.3</v>
      </c>
      <c r="AV894">
        <v>124.2</v>
      </c>
      <c r="AW894">
        <v>124.8</v>
      </c>
      <c r="AX894">
        <v>116.9</v>
      </c>
      <c r="AY894">
        <v>117.2</v>
      </c>
      <c r="AZ894">
        <v>106.5</v>
      </c>
      <c r="BA894">
        <v>127.7</v>
      </c>
      <c r="BB894">
        <v>133.9</v>
      </c>
      <c r="BC894">
        <v>134.6</v>
      </c>
      <c r="BD894">
        <v>132.5</v>
      </c>
      <c r="BE894">
        <v>123</v>
      </c>
      <c r="BF894">
        <v>123.7</v>
      </c>
      <c r="BG894">
        <v>124.4</v>
      </c>
      <c r="BH894">
        <v>124.2</v>
      </c>
      <c r="BI894">
        <v>123.3</v>
      </c>
      <c r="BJ894">
        <v>123.1</v>
      </c>
      <c r="BK894">
        <v>124.3</v>
      </c>
      <c r="BL894">
        <v>123.1</v>
      </c>
      <c r="BM894">
        <v>122.6</v>
      </c>
      <c r="BN894">
        <v>125</v>
      </c>
      <c r="BO894">
        <v>119.8</v>
      </c>
      <c r="BP894">
        <v>123.3</v>
      </c>
      <c r="BQ894">
        <v>127.3</v>
      </c>
      <c r="BR894">
        <v>123.6</v>
      </c>
      <c r="BS894">
        <v>116.2</v>
      </c>
      <c r="BT894">
        <v>111.9</v>
      </c>
      <c r="BU894">
        <v>114.9</v>
      </c>
      <c r="BV894">
        <v>114.8</v>
      </c>
      <c r="BW894">
        <v>124</v>
      </c>
      <c r="BX894">
        <v>123.9</v>
      </c>
      <c r="BY894">
        <v>124.8</v>
      </c>
      <c r="BZ894">
        <v>122.5</v>
      </c>
      <c r="CA894">
        <v>123.9</v>
      </c>
      <c r="CB894">
        <v>124.8</v>
      </c>
      <c r="CC894">
        <v>216.8</v>
      </c>
      <c r="CD894">
        <v>218.2</v>
      </c>
      <c r="CE894">
        <v>213.8</v>
      </c>
      <c r="CF894">
        <v>124.4</v>
      </c>
      <c r="CG894">
        <v>123.8</v>
      </c>
      <c r="CH894">
        <v>126.1</v>
      </c>
      <c r="CI894">
        <v>123.5</v>
      </c>
      <c r="CJ894">
        <v>123</v>
      </c>
      <c r="CK894">
        <v>121.6</v>
      </c>
      <c r="CL894">
        <v>123.4</v>
      </c>
      <c r="CM894">
        <v>125.1</v>
      </c>
      <c r="CN894">
        <v>212.7</v>
      </c>
      <c r="CO894">
        <v>130.4</v>
      </c>
      <c r="CP894">
        <v>119.2</v>
      </c>
      <c r="CQ894">
        <v>200</v>
      </c>
      <c r="CR894">
        <v>119.6</v>
      </c>
      <c r="CS894">
        <v>113.5</v>
      </c>
      <c r="CT894">
        <v>124.4</v>
      </c>
      <c r="CU894">
        <v>230.6</v>
      </c>
      <c r="CV894">
        <v>235.6</v>
      </c>
      <c r="CW894">
        <v>230.9</v>
      </c>
      <c r="CX894">
        <v>257.39999999999998</v>
      </c>
      <c r="CY894">
        <v>124</v>
      </c>
      <c r="CZ894">
        <v>123.1</v>
      </c>
      <c r="DA894">
        <v>122.8</v>
      </c>
      <c r="DB894">
        <v>115.8</v>
      </c>
      <c r="DC894">
        <v>115.3</v>
      </c>
      <c r="DD894">
        <v>115.3</v>
      </c>
      <c r="DE894">
        <v>113.5</v>
      </c>
      <c r="DF894">
        <v>226.8</v>
      </c>
      <c r="DG894">
        <v>216.3</v>
      </c>
      <c r="DH894">
        <v>139.69999999999999</v>
      </c>
      <c r="DI894">
        <v>224</v>
      </c>
      <c r="DJ894">
        <v>257.10000000000002</v>
      </c>
      <c r="DK894">
        <v>275</v>
      </c>
      <c r="DL894">
        <v>162.6</v>
      </c>
      <c r="DM894">
        <v>124.4</v>
      </c>
      <c r="DN894">
        <v>114.9</v>
      </c>
      <c r="DO894">
        <v>297.89999999999998</v>
      </c>
      <c r="DP894">
        <v>156.4</v>
      </c>
      <c r="DQ894">
        <v>140</v>
      </c>
      <c r="DR894">
        <v>204.9</v>
      </c>
      <c r="DS894">
        <v>214.6</v>
      </c>
      <c r="DT894">
        <v>202.1</v>
      </c>
      <c r="DU894">
        <v>252.1</v>
      </c>
      <c r="DV894">
        <v>219.4</v>
      </c>
      <c r="DW894">
        <v>214.4</v>
      </c>
      <c r="DX894">
        <v>218.4</v>
      </c>
      <c r="DY894">
        <v>219</v>
      </c>
      <c r="DZ894">
        <v>220.1</v>
      </c>
      <c r="EA894">
        <v>234.1</v>
      </c>
      <c r="EB894">
        <v>205.8</v>
      </c>
      <c r="EC894">
        <v>243.4</v>
      </c>
      <c r="ED894">
        <v>312.60000000000002</v>
      </c>
      <c r="EE894">
        <v>291.2</v>
      </c>
      <c r="EF894">
        <v>288.10000000000002</v>
      </c>
      <c r="EG894">
        <v>135.30000000000001</v>
      </c>
      <c r="EH894">
        <v>166.6</v>
      </c>
      <c r="EI894">
        <v>137.30000000000001</v>
      </c>
      <c r="EJ894">
        <v>129.6</v>
      </c>
      <c r="EK894">
        <v>148.80000000000001</v>
      </c>
      <c r="EL894">
        <v>134.69999999999999</v>
      </c>
      <c r="EM894">
        <v>133.69999999999999</v>
      </c>
      <c r="EN894">
        <v>136.69999999999999</v>
      </c>
      <c r="EO894">
        <v>103.3</v>
      </c>
      <c r="EP894">
        <v>102.7</v>
      </c>
      <c r="EQ894">
        <v>103.4</v>
      </c>
      <c r="ER894">
        <v>140.19999999999999</v>
      </c>
      <c r="ES894">
        <v>115.5</v>
      </c>
      <c r="ET894">
        <v>125.6</v>
      </c>
      <c r="EU894">
        <v>123.2</v>
      </c>
      <c r="EV894">
        <v>115.3</v>
      </c>
      <c r="EW894">
        <v>123.5</v>
      </c>
      <c r="EX894">
        <v>122.6</v>
      </c>
      <c r="EY894">
        <v>227.5</v>
      </c>
      <c r="EZ894">
        <v>220.7</v>
      </c>
      <c r="FA894">
        <v>205.9</v>
      </c>
      <c r="FB894">
        <v>229.4</v>
      </c>
      <c r="FC894">
        <v>230</v>
      </c>
      <c r="FD894">
        <v>143</v>
      </c>
      <c r="FE894">
        <v>128.6</v>
      </c>
      <c r="FF894">
        <v>237.8</v>
      </c>
      <c r="FG894">
        <v>166.5</v>
      </c>
      <c r="FH894">
        <v>271.5</v>
      </c>
      <c r="FI894">
        <v>295</v>
      </c>
      <c r="FJ894">
        <v>471.3</v>
      </c>
      <c r="FK894">
        <v>278.5</v>
      </c>
      <c r="FL894">
        <v>139.19999999999999</v>
      </c>
      <c r="FM894">
        <v>285.89999999999998</v>
      </c>
      <c r="FN894">
        <v>207</v>
      </c>
      <c r="FO894">
        <v>128.6</v>
      </c>
      <c r="FP894">
        <v>152.6</v>
      </c>
      <c r="FQ894">
        <v>94.8</v>
      </c>
      <c r="FR894">
        <v>95.8</v>
      </c>
      <c r="FS894">
        <v>106.6</v>
      </c>
      <c r="FT894">
        <v>117.1</v>
      </c>
      <c r="FU894">
        <v>158.6</v>
      </c>
      <c r="FV894">
        <v>112.1</v>
      </c>
      <c r="FW894">
        <v>117.8</v>
      </c>
      <c r="FX894">
        <v>136.5</v>
      </c>
      <c r="FY894">
        <v>127.9</v>
      </c>
      <c r="FZ894">
        <v>116.5</v>
      </c>
      <c r="GA894">
        <v>96.2</v>
      </c>
      <c r="GB894">
        <v>69.7</v>
      </c>
      <c r="GC894">
        <v>150.19999999999999</v>
      </c>
      <c r="GD894">
        <v>165.7</v>
      </c>
      <c r="GE894">
        <v>121.8</v>
      </c>
      <c r="GG894">
        <v>179</v>
      </c>
      <c r="GH894">
        <v>122.1</v>
      </c>
      <c r="GI894">
        <v>120.8</v>
      </c>
      <c r="GJ894">
        <v>122.5</v>
      </c>
      <c r="GK894">
        <v>109.5</v>
      </c>
      <c r="GL894">
        <v>202.6</v>
      </c>
      <c r="GM894">
        <v>119.5</v>
      </c>
      <c r="GN894">
        <v>203.2</v>
      </c>
      <c r="GO894">
        <v>150.19999999999999</v>
      </c>
      <c r="GP894">
        <v>128.69999999999999</v>
      </c>
      <c r="GQ894">
        <v>128.6</v>
      </c>
      <c r="GR894">
        <v>134</v>
      </c>
      <c r="GS894">
        <v>138.1</v>
      </c>
      <c r="GT894">
        <v>114.2</v>
      </c>
      <c r="GU894">
        <v>157.19999999999999</v>
      </c>
      <c r="GV894">
        <v>130.1</v>
      </c>
      <c r="GW894">
        <v>101.2</v>
      </c>
    </row>
    <row r="895" spans="1:205" x14ac:dyDescent="0.25">
      <c r="A895" s="1">
        <v>44348</v>
      </c>
      <c r="B895">
        <v>126.2</v>
      </c>
      <c r="C895">
        <v>125.6</v>
      </c>
      <c r="D895">
        <v>132</v>
      </c>
      <c r="E895">
        <v>228.9</v>
      </c>
      <c r="F895">
        <v>198.2</v>
      </c>
      <c r="G895">
        <v>232.7</v>
      </c>
      <c r="H895">
        <v>138.19999999999999</v>
      </c>
      <c r="I895">
        <v>143.4</v>
      </c>
      <c r="J895">
        <v>117.6</v>
      </c>
      <c r="K895">
        <v>185.2</v>
      </c>
      <c r="L895">
        <v>122.2</v>
      </c>
      <c r="M895">
        <v>106.9</v>
      </c>
      <c r="N895">
        <v>126.2</v>
      </c>
      <c r="O895">
        <v>217.6</v>
      </c>
      <c r="P895">
        <v>243.3</v>
      </c>
      <c r="Q895">
        <v>312.39999999999998</v>
      </c>
      <c r="R895">
        <v>171.9</v>
      </c>
      <c r="S895">
        <v>185.6</v>
      </c>
      <c r="T895">
        <v>192.5</v>
      </c>
      <c r="U895">
        <v>183.4</v>
      </c>
      <c r="V895">
        <v>122.3</v>
      </c>
      <c r="W895">
        <v>127.7</v>
      </c>
      <c r="X895">
        <v>113.8</v>
      </c>
      <c r="Y895">
        <v>127.2</v>
      </c>
      <c r="Z895">
        <v>126.1</v>
      </c>
      <c r="AA895">
        <v>129.4</v>
      </c>
      <c r="AB895">
        <v>128.6</v>
      </c>
      <c r="AC895">
        <v>129.69999999999999</v>
      </c>
      <c r="AD895">
        <v>122.6</v>
      </c>
      <c r="AE895">
        <v>131.30000000000001</v>
      </c>
      <c r="AF895">
        <v>139.1</v>
      </c>
      <c r="AG895">
        <v>118.4</v>
      </c>
      <c r="AH895">
        <v>135.5</v>
      </c>
      <c r="AI895">
        <v>130.1</v>
      </c>
      <c r="AJ895">
        <v>105.9</v>
      </c>
      <c r="AK895">
        <v>106</v>
      </c>
      <c r="AL895">
        <v>106.1</v>
      </c>
      <c r="AM895">
        <v>105.6</v>
      </c>
      <c r="AN895">
        <v>139.19999999999999</v>
      </c>
      <c r="AO895">
        <v>138</v>
      </c>
      <c r="AP895">
        <v>138.30000000000001</v>
      </c>
      <c r="AQ895">
        <v>137</v>
      </c>
      <c r="AR895">
        <v>136.6</v>
      </c>
      <c r="AS895">
        <v>143.30000000000001</v>
      </c>
      <c r="AT895">
        <v>124.3</v>
      </c>
      <c r="AU895">
        <v>124.6</v>
      </c>
      <c r="AV895">
        <v>124.5</v>
      </c>
      <c r="AW895">
        <v>125.7</v>
      </c>
      <c r="AX895">
        <v>117.2</v>
      </c>
      <c r="AY895">
        <v>117.6</v>
      </c>
      <c r="AZ895">
        <v>106.7</v>
      </c>
      <c r="BA895">
        <v>128.1</v>
      </c>
      <c r="BB895">
        <v>134.19999999999999</v>
      </c>
      <c r="BC895">
        <v>134.69999999999999</v>
      </c>
      <c r="BD895">
        <v>133</v>
      </c>
      <c r="BE895">
        <v>123.9</v>
      </c>
      <c r="BF895">
        <v>124.6</v>
      </c>
      <c r="BG895">
        <v>125.1</v>
      </c>
      <c r="BH895">
        <v>124.9</v>
      </c>
      <c r="BI895">
        <v>124.2</v>
      </c>
      <c r="BJ895">
        <v>124</v>
      </c>
      <c r="BK895">
        <v>125.1</v>
      </c>
      <c r="BL895">
        <v>124.1</v>
      </c>
      <c r="BM895">
        <v>123.5</v>
      </c>
      <c r="BN895">
        <v>126.2</v>
      </c>
      <c r="BO895">
        <v>121.5</v>
      </c>
      <c r="BP895">
        <v>123.8</v>
      </c>
      <c r="BQ895">
        <v>128.19999999999999</v>
      </c>
      <c r="BR895">
        <v>125</v>
      </c>
      <c r="BS895">
        <v>116.8</v>
      </c>
      <c r="BT895">
        <v>112.7</v>
      </c>
      <c r="BU895">
        <v>114.6</v>
      </c>
      <c r="BV895">
        <v>115.1</v>
      </c>
      <c r="BW895">
        <v>124.9</v>
      </c>
      <c r="BX895">
        <v>124.5</v>
      </c>
      <c r="BY895">
        <v>125.4</v>
      </c>
      <c r="BZ895">
        <v>123.4</v>
      </c>
      <c r="CA895">
        <v>124.7</v>
      </c>
      <c r="CB895">
        <v>125.6</v>
      </c>
      <c r="CC895">
        <v>219.9</v>
      </c>
      <c r="CD895">
        <v>220.2</v>
      </c>
      <c r="CE895">
        <v>216.8</v>
      </c>
      <c r="CF895">
        <v>125</v>
      </c>
      <c r="CG895">
        <v>123.6</v>
      </c>
      <c r="CH895">
        <v>127.1</v>
      </c>
      <c r="CI895">
        <v>124</v>
      </c>
      <c r="CJ895">
        <v>123.4</v>
      </c>
      <c r="CK895">
        <v>122</v>
      </c>
      <c r="CL895">
        <v>124.8</v>
      </c>
      <c r="CM895">
        <v>126.2</v>
      </c>
      <c r="CN895">
        <v>215.1</v>
      </c>
      <c r="CO895">
        <v>131.1</v>
      </c>
      <c r="CP895">
        <v>120</v>
      </c>
      <c r="CQ895">
        <v>202.3</v>
      </c>
      <c r="CR895">
        <v>120</v>
      </c>
      <c r="CS895">
        <v>113.4</v>
      </c>
      <c r="CT895">
        <v>125.5</v>
      </c>
      <c r="CU895">
        <v>234.4</v>
      </c>
      <c r="CV895">
        <v>237.9</v>
      </c>
      <c r="CW895">
        <v>234.9</v>
      </c>
      <c r="CX895">
        <v>262.39999999999998</v>
      </c>
      <c r="CY895">
        <v>124.7</v>
      </c>
      <c r="CZ895">
        <v>124</v>
      </c>
      <c r="DA895">
        <v>123.6</v>
      </c>
      <c r="DB895">
        <v>116.5</v>
      </c>
      <c r="DC895">
        <v>115.8</v>
      </c>
      <c r="DD895">
        <v>115.7</v>
      </c>
      <c r="DE895">
        <v>115.1</v>
      </c>
      <c r="DF895">
        <v>230.6</v>
      </c>
      <c r="DG895">
        <v>221</v>
      </c>
      <c r="DH895">
        <v>143.6</v>
      </c>
      <c r="DI895">
        <v>227.9</v>
      </c>
      <c r="DJ895">
        <v>262.60000000000002</v>
      </c>
      <c r="DK895">
        <v>285.7</v>
      </c>
      <c r="DL895">
        <v>164.3</v>
      </c>
      <c r="DM895">
        <v>126.8</v>
      </c>
      <c r="DN895">
        <v>116</v>
      </c>
      <c r="DO895">
        <v>305.8</v>
      </c>
      <c r="DP895">
        <v>159.30000000000001</v>
      </c>
      <c r="DQ895">
        <v>144.69999999999999</v>
      </c>
      <c r="DR895">
        <v>205.8</v>
      </c>
      <c r="DS895">
        <v>219.1</v>
      </c>
      <c r="DT895">
        <v>201.8</v>
      </c>
      <c r="DU895">
        <v>254.4</v>
      </c>
      <c r="DV895">
        <v>222.3</v>
      </c>
      <c r="DW895">
        <v>217.9</v>
      </c>
      <c r="DX895">
        <v>221.3</v>
      </c>
      <c r="DY895">
        <v>222.5</v>
      </c>
      <c r="DZ895">
        <v>222.9</v>
      </c>
      <c r="EA895">
        <v>238.8</v>
      </c>
      <c r="EB895">
        <v>203.9</v>
      </c>
      <c r="EC895">
        <v>252.7</v>
      </c>
      <c r="ED895">
        <v>327.10000000000002</v>
      </c>
      <c r="EE895">
        <v>305.3</v>
      </c>
      <c r="EF895">
        <v>289.10000000000002</v>
      </c>
      <c r="EG895">
        <v>137.19999999999999</v>
      </c>
      <c r="EH895">
        <v>168.3</v>
      </c>
      <c r="EI895">
        <v>139.30000000000001</v>
      </c>
      <c r="EJ895">
        <v>131.1</v>
      </c>
      <c r="EK895">
        <v>152.4</v>
      </c>
      <c r="EL895">
        <v>137.6</v>
      </c>
      <c r="EM895">
        <v>137.30000000000001</v>
      </c>
      <c r="EN895">
        <v>139.30000000000001</v>
      </c>
      <c r="EO895">
        <v>106.1</v>
      </c>
      <c r="EP895">
        <v>105.6</v>
      </c>
      <c r="EQ895">
        <v>106.2</v>
      </c>
      <c r="ER895">
        <v>142.9</v>
      </c>
      <c r="ES895">
        <v>116.4</v>
      </c>
      <c r="ET895">
        <v>128.30000000000001</v>
      </c>
      <c r="EU895">
        <v>123.9</v>
      </c>
      <c r="EV895">
        <v>115.6</v>
      </c>
      <c r="EW895">
        <v>124.2</v>
      </c>
      <c r="EX895">
        <v>124.7</v>
      </c>
      <c r="EY895">
        <v>231.3</v>
      </c>
      <c r="EZ895">
        <v>224.4</v>
      </c>
      <c r="FA895">
        <v>206.7</v>
      </c>
      <c r="FB895">
        <v>233.8</v>
      </c>
      <c r="FC895">
        <v>234.5</v>
      </c>
      <c r="FD895">
        <v>146.19999999999999</v>
      </c>
      <c r="FE895">
        <v>131</v>
      </c>
      <c r="FF895">
        <v>249.6</v>
      </c>
      <c r="FG895">
        <v>175.8</v>
      </c>
      <c r="FH895">
        <v>271.5</v>
      </c>
      <c r="FI895">
        <v>309.39999999999998</v>
      </c>
      <c r="FJ895">
        <v>477.9</v>
      </c>
      <c r="FK895">
        <v>277.8</v>
      </c>
      <c r="FL895">
        <v>139.6</v>
      </c>
      <c r="FM895">
        <v>307.39999999999998</v>
      </c>
      <c r="FN895">
        <v>216.2</v>
      </c>
      <c r="FO895">
        <v>129.4</v>
      </c>
      <c r="FP895">
        <v>156.19999999999999</v>
      </c>
      <c r="FQ895">
        <v>90.3</v>
      </c>
      <c r="FR895">
        <v>96.7</v>
      </c>
      <c r="FS895">
        <v>108.8</v>
      </c>
      <c r="FT895">
        <v>117.8</v>
      </c>
      <c r="FU895">
        <v>158.9</v>
      </c>
      <c r="FV895">
        <v>111.1</v>
      </c>
      <c r="FW895">
        <v>119.5</v>
      </c>
      <c r="FX895">
        <v>135.80000000000001</v>
      </c>
      <c r="FY895">
        <v>129.9</v>
      </c>
      <c r="FZ895">
        <v>114.8</v>
      </c>
      <c r="GA895">
        <v>95.9</v>
      </c>
      <c r="GB895">
        <v>74.8</v>
      </c>
      <c r="GC895">
        <v>162.6</v>
      </c>
      <c r="GD895">
        <v>185</v>
      </c>
      <c r="GE895">
        <v>124.3</v>
      </c>
      <c r="GG895">
        <v>190.8</v>
      </c>
      <c r="GH895">
        <v>124.2</v>
      </c>
      <c r="GI895">
        <v>120.9</v>
      </c>
      <c r="GJ895">
        <v>123.4</v>
      </c>
      <c r="GK895">
        <v>110.2</v>
      </c>
      <c r="GL895">
        <v>217</v>
      </c>
      <c r="GM895">
        <v>120.2</v>
      </c>
      <c r="GN895">
        <v>206.8</v>
      </c>
      <c r="GO895">
        <v>148.4</v>
      </c>
      <c r="GP895">
        <v>130.4</v>
      </c>
      <c r="GQ895">
        <v>131.19999999999999</v>
      </c>
      <c r="GR895">
        <v>134.4</v>
      </c>
      <c r="GS895">
        <v>139.30000000000001</v>
      </c>
      <c r="GT895">
        <v>116.4</v>
      </c>
      <c r="GU895">
        <v>157.4</v>
      </c>
      <c r="GV895">
        <v>130.1</v>
      </c>
      <c r="GW895">
        <v>107.3</v>
      </c>
    </row>
    <row r="896" spans="1:205" x14ac:dyDescent="0.25">
      <c r="A896" s="1">
        <v>44378</v>
      </c>
      <c r="B896">
        <v>127.486</v>
      </c>
      <c r="C896">
        <v>126.554</v>
      </c>
      <c r="D896">
        <v>131.11500000000001</v>
      </c>
      <c r="E896">
        <v>227.327</v>
      </c>
      <c r="F896">
        <v>200.20699999999999</v>
      </c>
      <c r="G896">
        <v>230.744</v>
      </c>
      <c r="H896">
        <v>136.57499999999999</v>
      </c>
      <c r="I896">
        <v>142.50299999999999</v>
      </c>
      <c r="J896">
        <v>119.976</v>
      </c>
      <c r="K896">
        <v>188.655</v>
      </c>
      <c r="L896">
        <v>124.88200000000001</v>
      </c>
      <c r="M896">
        <v>110.73399999999999</v>
      </c>
      <c r="N896">
        <v>127.178</v>
      </c>
      <c r="O896">
        <v>219.017</v>
      </c>
      <c r="P896">
        <v>244.77799999999999</v>
      </c>
      <c r="Q896">
        <v>314.05399999999997</v>
      </c>
      <c r="R896">
        <v>173.119</v>
      </c>
      <c r="S896">
        <v>186.828</v>
      </c>
      <c r="T896">
        <v>194.49799999999999</v>
      </c>
      <c r="U896">
        <v>184.4</v>
      </c>
      <c r="V896">
        <v>123.19499999999999</v>
      </c>
      <c r="W896">
        <v>129.054</v>
      </c>
      <c r="X896">
        <v>114.086</v>
      </c>
      <c r="Y896">
        <v>128.626</v>
      </c>
      <c r="Z896">
        <v>127.48399999999999</v>
      </c>
      <c r="AA896">
        <v>131.91499999999999</v>
      </c>
      <c r="AB896">
        <v>131.09800000000001</v>
      </c>
      <c r="AC896">
        <v>132.047</v>
      </c>
      <c r="AD896">
        <v>125.48399999999999</v>
      </c>
      <c r="AE896">
        <v>134.41300000000001</v>
      </c>
      <c r="AF896">
        <v>141.86000000000001</v>
      </c>
      <c r="AG896">
        <v>121.861</v>
      </c>
      <c r="AH896">
        <v>138.75200000000001</v>
      </c>
      <c r="AI896">
        <v>133.56399999999999</v>
      </c>
      <c r="AJ896">
        <v>114.43899999999999</v>
      </c>
      <c r="AK896">
        <v>114.485</v>
      </c>
      <c r="AL896">
        <v>114.46299999999999</v>
      </c>
      <c r="AM896">
        <v>114.248</v>
      </c>
      <c r="AN896">
        <v>140.36000000000001</v>
      </c>
      <c r="AO896">
        <v>139.26900000000001</v>
      </c>
      <c r="AP896">
        <v>139.523</v>
      </c>
      <c r="AQ896">
        <v>138.251</v>
      </c>
      <c r="AR896">
        <v>137.553</v>
      </c>
      <c r="AS896">
        <v>144.55199999999999</v>
      </c>
      <c r="AT896">
        <v>124.926</v>
      </c>
      <c r="AU896">
        <v>125.295</v>
      </c>
      <c r="AV896">
        <v>125.215</v>
      </c>
      <c r="AW896">
        <v>126.34</v>
      </c>
      <c r="AX896">
        <v>117.574</v>
      </c>
      <c r="AY896">
        <v>117.959</v>
      </c>
      <c r="AZ896">
        <v>107.337</v>
      </c>
      <c r="BA896">
        <v>128.82</v>
      </c>
      <c r="BB896">
        <v>136.52699999999999</v>
      </c>
      <c r="BC896">
        <v>137.196</v>
      </c>
      <c r="BD896">
        <v>135.09800000000001</v>
      </c>
      <c r="BE896">
        <v>125.07299999999999</v>
      </c>
      <c r="BF896">
        <v>125.879</v>
      </c>
      <c r="BG896">
        <v>126.41</v>
      </c>
      <c r="BH896">
        <v>126.26</v>
      </c>
      <c r="BI896">
        <v>125.592</v>
      </c>
      <c r="BJ896">
        <v>125.417</v>
      </c>
      <c r="BK896">
        <v>126.286</v>
      </c>
      <c r="BL896">
        <v>125.02800000000001</v>
      </c>
      <c r="BM896">
        <v>124.462</v>
      </c>
      <c r="BN896">
        <v>126.858</v>
      </c>
      <c r="BO896">
        <v>122.749</v>
      </c>
      <c r="BP896">
        <v>124.712</v>
      </c>
      <c r="BQ896">
        <v>130.584</v>
      </c>
      <c r="BR896">
        <v>126.462</v>
      </c>
      <c r="BS896">
        <v>117.759</v>
      </c>
      <c r="BT896">
        <v>113.43899999999999</v>
      </c>
      <c r="BU896">
        <v>116.184</v>
      </c>
      <c r="BV896">
        <v>116.366</v>
      </c>
      <c r="BW896">
        <v>126.107</v>
      </c>
      <c r="BX896">
        <v>125.765</v>
      </c>
      <c r="BY896">
        <v>126.69199999999999</v>
      </c>
      <c r="BZ896">
        <v>124.658</v>
      </c>
      <c r="CA896">
        <v>126.071</v>
      </c>
      <c r="CB896">
        <v>126.7</v>
      </c>
      <c r="CC896">
        <v>221.29900000000001</v>
      </c>
      <c r="CD896">
        <v>220.78200000000001</v>
      </c>
      <c r="CE896">
        <v>218.90199999999999</v>
      </c>
      <c r="CF896">
        <v>126.373</v>
      </c>
      <c r="CG896">
        <v>125.26600000000001</v>
      </c>
      <c r="CH896">
        <v>129.41499999999999</v>
      </c>
      <c r="CI896">
        <v>124.84399999999999</v>
      </c>
      <c r="CJ896">
        <v>124.229</v>
      </c>
      <c r="CK896">
        <v>123.28700000000001</v>
      </c>
      <c r="CL896">
        <v>126.31399999999999</v>
      </c>
      <c r="CM896">
        <v>127.758</v>
      </c>
      <c r="CN896">
        <v>217.29499999999999</v>
      </c>
      <c r="CO896">
        <v>133.18600000000001</v>
      </c>
      <c r="CP896">
        <v>121.129</v>
      </c>
      <c r="CQ896">
        <v>203.99600000000001</v>
      </c>
      <c r="CR896">
        <v>121.071</v>
      </c>
      <c r="CS896">
        <v>114.575</v>
      </c>
      <c r="CT896">
        <v>126.64</v>
      </c>
      <c r="CU896">
        <v>235.81</v>
      </c>
      <c r="CV896">
        <v>238.04300000000001</v>
      </c>
      <c r="CW896">
        <v>237.483</v>
      </c>
      <c r="CX896">
        <v>265.59399999999999</v>
      </c>
      <c r="CY896">
        <v>126.018</v>
      </c>
      <c r="CZ896">
        <v>124.857</v>
      </c>
      <c r="DA896">
        <v>124.48399999999999</v>
      </c>
      <c r="DB896">
        <v>117.66500000000001</v>
      </c>
      <c r="DC896">
        <v>116.57599999999999</v>
      </c>
      <c r="DD896">
        <v>116.496</v>
      </c>
      <c r="DE896">
        <v>116.471</v>
      </c>
      <c r="DF896">
        <v>234.15</v>
      </c>
      <c r="DG896">
        <v>224.34800000000001</v>
      </c>
      <c r="DH896">
        <v>146.11099999999999</v>
      </c>
      <c r="DI896">
        <v>226.267</v>
      </c>
      <c r="DJ896">
        <v>265.40199999999999</v>
      </c>
      <c r="DK896">
        <v>295.065</v>
      </c>
      <c r="DL896">
        <v>165.99100000000001</v>
      </c>
      <c r="DM896">
        <v>128.46700000000001</v>
      </c>
      <c r="DN896">
        <v>117.18600000000001</v>
      </c>
      <c r="DO896">
        <v>306.52300000000002</v>
      </c>
      <c r="DP896">
        <v>155.02199999999999</v>
      </c>
      <c r="DQ896">
        <v>148.64599999999999</v>
      </c>
      <c r="DR896">
        <v>212.33</v>
      </c>
      <c r="DS896">
        <v>222.95500000000001</v>
      </c>
      <c r="DT896">
        <v>209.22300000000001</v>
      </c>
      <c r="DU896">
        <v>260.18299999999999</v>
      </c>
      <c r="DV896">
        <v>224.00800000000001</v>
      </c>
      <c r="DW896">
        <v>220.571</v>
      </c>
      <c r="DX896">
        <v>222.762</v>
      </c>
      <c r="DY896">
        <v>222.16900000000001</v>
      </c>
      <c r="DZ896">
        <v>224.596</v>
      </c>
      <c r="EA896">
        <v>248.077</v>
      </c>
      <c r="EB896">
        <v>202.899</v>
      </c>
      <c r="EC896">
        <v>268.99799999999999</v>
      </c>
      <c r="ED896">
        <v>335.89699999999999</v>
      </c>
      <c r="EE896">
        <v>313.83800000000002</v>
      </c>
      <c r="EF896">
        <v>290.35899999999998</v>
      </c>
      <c r="EG896">
        <v>161.874</v>
      </c>
      <c r="EH896">
        <v>177.81800000000001</v>
      </c>
      <c r="EI896">
        <v>165.55099999999999</v>
      </c>
      <c r="EJ896">
        <v>132.005</v>
      </c>
      <c r="EK896">
        <v>154.31399999999999</v>
      </c>
      <c r="EL896">
        <v>140.99299999999999</v>
      </c>
      <c r="EM896">
        <v>137.28399999999999</v>
      </c>
      <c r="EN896">
        <v>140.32400000000001</v>
      </c>
      <c r="EO896">
        <v>114.53400000000001</v>
      </c>
      <c r="EP896">
        <v>114.24</v>
      </c>
      <c r="EQ896">
        <v>114.627</v>
      </c>
      <c r="ER896">
        <v>143.11500000000001</v>
      </c>
      <c r="ES896">
        <v>117.111</v>
      </c>
      <c r="ET896">
        <v>128.328</v>
      </c>
      <c r="EU896">
        <v>124.497</v>
      </c>
      <c r="EV896">
        <v>116.054</v>
      </c>
      <c r="EW896">
        <v>124.767</v>
      </c>
      <c r="EX896">
        <v>125.994</v>
      </c>
      <c r="EY896">
        <v>235.27099999999999</v>
      </c>
      <c r="EZ896">
        <v>222.971</v>
      </c>
      <c r="FA896">
        <v>213.315</v>
      </c>
      <c r="FB896">
        <v>236.56100000000001</v>
      </c>
      <c r="FC896">
        <v>237.751</v>
      </c>
      <c r="FD896">
        <v>147.458</v>
      </c>
      <c r="FE896">
        <v>132.72499999999999</v>
      </c>
      <c r="FF896">
        <v>267.23899999999998</v>
      </c>
      <c r="FG896">
        <v>192.83099999999999</v>
      </c>
      <c r="FH896">
        <v>273.42200000000003</v>
      </c>
      <c r="FI896">
        <v>317.85599999999999</v>
      </c>
      <c r="FJ896">
        <v>489.51600000000002</v>
      </c>
      <c r="FK896">
        <v>275.19600000000003</v>
      </c>
      <c r="FL896">
        <v>140.071</v>
      </c>
      <c r="FM896">
        <v>326.75400000000002</v>
      </c>
      <c r="FN896">
        <v>233.23500000000001</v>
      </c>
      <c r="FO896">
        <v>131.49199999999999</v>
      </c>
      <c r="FP896">
        <v>162.035</v>
      </c>
      <c r="FQ896">
        <v>93.266000000000005</v>
      </c>
      <c r="FR896">
        <v>98.073999999999998</v>
      </c>
      <c r="FS896">
        <v>113.217</v>
      </c>
      <c r="FT896">
        <v>116.294</v>
      </c>
      <c r="FU896">
        <v>161.48099999999999</v>
      </c>
      <c r="FV896">
        <v>113.327</v>
      </c>
      <c r="FW896">
        <v>116.95399999999999</v>
      </c>
      <c r="FX896">
        <v>137.03800000000001</v>
      </c>
      <c r="FY896">
        <v>137.53299999999999</v>
      </c>
      <c r="FZ896">
        <v>116.23099999999999</v>
      </c>
      <c r="GA896">
        <v>96.378</v>
      </c>
      <c r="GB896">
        <v>78.537000000000006</v>
      </c>
      <c r="GC896">
        <v>166.499</v>
      </c>
      <c r="GD896">
        <v>191.31899999999999</v>
      </c>
      <c r="GE896">
        <v>124.92700000000001</v>
      </c>
      <c r="GG896">
        <v>196.58099999999999</v>
      </c>
      <c r="GH896">
        <v>123.941</v>
      </c>
      <c r="GI896">
        <v>120.758</v>
      </c>
      <c r="GJ896">
        <v>125.90600000000001</v>
      </c>
      <c r="GK896">
        <v>110.113</v>
      </c>
      <c r="GL896">
        <v>195.392</v>
      </c>
      <c r="GM896">
        <v>119.703</v>
      </c>
      <c r="GN896">
        <v>210.995</v>
      </c>
      <c r="GO896">
        <v>142.38499999999999</v>
      </c>
      <c r="GP896">
        <v>131.98699999999999</v>
      </c>
      <c r="GQ896">
        <v>134.22300000000001</v>
      </c>
      <c r="GR896">
        <v>135.267</v>
      </c>
      <c r="GS896">
        <v>140.71799999999999</v>
      </c>
      <c r="GT896">
        <v>114.90300000000001</v>
      </c>
      <c r="GU896">
        <v>157.946</v>
      </c>
      <c r="GV896">
        <v>129.79900000000001</v>
      </c>
      <c r="GW896">
        <v>114.399</v>
      </c>
    </row>
    <row r="897" spans="1:205" x14ac:dyDescent="0.25">
      <c r="A897" s="1">
        <v>44409</v>
      </c>
      <c r="B897">
        <v>128.60300000000001</v>
      </c>
      <c r="C897">
        <v>127.75700000000001</v>
      </c>
      <c r="D897">
        <v>133.643</v>
      </c>
      <c r="E897">
        <v>231.34899999999999</v>
      </c>
      <c r="F897">
        <v>209.12899999999999</v>
      </c>
      <c r="G897">
        <v>234.24700000000001</v>
      </c>
      <c r="H897">
        <v>139.333</v>
      </c>
      <c r="I897">
        <v>146.249</v>
      </c>
      <c r="J897">
        <v>121.38</v>
      </c>
      <c r="K897">
        <v>191.41200000000001</v>
      </c>
      <c r="L897">
        <v>125.648</v>
      </c>
      <c r="M897">
        <v>109.181</v>
      </c>
      <c r="N897">
        <v>127.98</v>
      </c>
      <c r="O897">
        <v>220.048</v>
      </c>
      <c r="P897">
        <v>246.10900000000001</v>
      </c>
      <c r="Q897">
        <v>315.51499999999999</v>
      </c>
      <c r="R897">
        <v>174.292</v>
      </c>
      <c r="S897">
        <v>187.55099999999999</v>
      </c>
      <c r="T897">
        <v>195.23400000000001</v>
      </c>
      <c r="U897">
        <v>185.11799999999999</v>
      </c>
      <c r="V897">
        <v>123.931</v>
      </c>
      <c r="W897">
        <v>130.21199999999999</v>
      </c>
      <c r="X897">
        <v>114.279</v>
      </c>
      <c r="Y897">
        <v>129.803</v>
      </c>
      <c r="Z897">
        <v>128.57</v>
      </c>
      <c r="AA897">
        <v>134.614</v>
      </c>
      <c r="AB897">
        <v>133.59800000000001</v>
      </c>
      <c r="AC897">
        <v>134.696</v>
      </c>
      <c r="AD897">
        <v>127.30500000000001</v>
      </c>
      <c r="AE897">
        <v>138.78299999999999</v>
      </c>
      <c r="AF897">
        <v>147.65299999999999</v>
      </c>
      <c r="AG897">
        <v>124.03100000000001</v>
      </c>
      <c r="AH897">
        <v>142.59899999999999</v>
      </c>
      <c r="AI897">
        <v>134.88300000000001</v>
      </c>
      <c r="AJ897">
        <v>116.504</v>
      </c>
      <c r="AK897">
        <v>116.545</v>
      </c>
      <c r="AL897">
        <v>116.5</v>
      </c>
      <c r="AM897">
        <v>116.337</v>
      </c>
      <c r="AN897">
        <v>141.33500000000001</v>
      </c>
      <c r="AO897">
        <v>140.251</v>
      </c>
      <c r="AP897">
        <v>140.49100000000001</v>
      </c>
      <c r="AQ897">
        <v>139.286</v>
      </c>
      <c r="AR897">
        <v>138.536</v>
      </c>
      <c r="AS897">
        <v>145.517</v>
      </c>
      <c r="AT897">
        <v>125.247</v>
      </c>
      <c r="AU897">
        <v>125.65900000000001</v>
      </c>
      <c r="AV897">
        <v>125.545</v>
      </c>
      <c r="AW897">
        <v>127.008</v>
      </c>
      <c r="AX897">
        <v>117.794</v>
      </c>
      <c r="AY897">
        <v>118.191</v>
      </c>
      <c r="AZ897">
        <v>107.312</v>
      </c>
      <c r="BA897">
        <v>128.624</v>
      </c>
      <c r="BB897">
        <v>137.01300000000001</v>
      </c>
      <c r="BC897">
        <v>137.55600000000001</v>
      </c>
      <c r="BD897">
        <v>135.809</v>
      </c>
      <c r="BE897">
        <v>126.133</v>
      </c>
      <c r="BF897">
        <v>126.988</v>
      </c>
      <c r="BG897">
        <v>127.41200000000001</v>
      </c>
      <c r="BH897">
        <v>127.256</v>
      </c>
      <c r="BI897">
        <v>126.61199999999999</v>
      </c>
      <c r="BJ897">
        <v>126.43600000000001</v>
      </c>
      <c r="BK897">
        <v>127.369</v>
      </c>
      <c r="BL897">
        <v>125.76</v>
      </c>
      <c r="BM897">
        <v>125.185</v>
      </c>
      <c r="BN897">
        <v>128.00299999999999</v>
      </c>
      <c r="BO897">
        <v>123.66500000000001</v>
      </c>
      <c r="BP897">
        <v>125.119</v>
      </c>
      <c r="BQ897">
        <v>133.01400000000001</v>
      </c>
      <c r="BR897">
        <v>128.137</v>
      </c>
      <c r="BS897">
        <v>118.256</v>
      </c>
      <c r="BT897">
        <v>113.843</v>
      </c>
      <c r="BU897">
        <v>117.289</v>
      </c>
      <c r="BV897">
        <v>117.11199999999999</v>
      </c>
      <c r="BW897">
        <v>127.18</v>
      </c>
      <c r="BX897">
        <v>126.694</v>
      </c>
      <c r="BY897">
        <v>127.645</v>
      </c>
      <c r="BZ897">
        <v>125.633</v>
      </c>
      <c r="CA897">
        <v>127.07599999999999</v>
      </c>
      <c r="CB897">
        <v>127.729</v>
      </c>
      <c r="CC897">
        <v>223.417</v>
      </c>
      <c r="CD897">
        <v>222.57499999999999</v>
      </c>
      <c r="CE897">
        <v>220.53800000000001</v>
      </c>
      <c r="CF897">
        <v>127.41200000000001</v>
      </c>
      <c r="CG897">
        <v>126.437</v>
      </c>
      <c r="CH897">
        <v>131.715</v>
      </c>
      <c r="CI897">
        <v>125.27200000000001</v>
      </c>
      <c r="CJ897">
        <v>124.629</v>
      </c>
      <c r="CK897">
        <v>124.101</v>
      </c>
      <c r="CL897">
        <v>128.01599999999999</v>
      </c>
      <c r="CM897">
        <v>129.101</v>
      </c>
      <c r="CN897">
        <v>219.483</v>
      </c>
      <c r="CO897">
        <v>134.66900000000001</v>
      </c>
      <c r="CP897">
        <v>122.107</v>
      </c>
      <c r="CQ897">
        <v>205.565</v>
      </c>
      <c r="CR897">
        <v>122.151</v>
      </c>
      <c r="CS897">
        <v>115.143</v>
      </c>
      <c r="CT897">
        <v>127.77</v>
      </c>
      <c r="CU897">
        <v>238.559</v>
      </c>
      <c r="CV897">
        <v>240.511</v>
      </c>
      <c r="CW897">
        <v>239.69499999999999</v>
      </c>
      <c r="CX897">
        <v>268.24799999999999</v>
      </c>
      <c r="CY897">
        <v>127.033</v>
      </c>
      <c r="CZ897">
        <v>125.58</v>
      </c>
      <c r="DA897">
        <v>125.2</v>
      </c>
      <c r="DB897">
        <v>118.577</v>
      </c>
      <c r="DC897">
        <v>116.98699999999999</v>
      </c>
      <c r="DD897">
        <v>116.89100000000001</v>
      </c>
      <c r="DE897">
        <v>118.241</v>
      </c>
      <c r="DF897">
        <v>236.63300000000001</v>
      </c>
      <c r="DG897">
        <v>228.05799999999999</v>
      </c>
      <c r="DH897">
        <v>149.01400000000001</v>
      </c>
      <c r="DI897">
        <v>230.46700000000001</v>
      </c>
      <c r="DJ897">
        <v>271.59300000000002</v>
      </c>
      <c r="DK897">
        <v>299.99799999999999</v>
      </c>
      <c r="DL897">
        <v>167.66900000000001</v>
      </c>
      <c r="DM897">
        <v>129.929</v>
      </c>
      <c r="DN897">
        <v>118.363</v>
      </c>
      <c r="DO897">
        <v>306.14699999999999</v>
      </c>
      <c r="DP897">
        <v>150.09200000000001</v>
      </c>
      <c r="DQ897">
        <v>152.14599999999999</v>
      </c>
      <c r="DR897">
        <v>213.14400000000001</v>
      </c>
      <c r="DS897">
        <v>223.203</v>
      </c>
      <c r="DT897">
        <v>210.22399999999999</v>
      </c>
      <c r="DU897">
        <v>263.06700000000001</v>
      </c>
      <c r="DV897">
        <v>226.00200000000001</v>
      </c>
      <c r="DW897">
        <v>223.77500000000001</v>
      </c>
      <c r="DX897">
        <v>224.54900000000001</v>
      </c>
      <c r="DY897">
        <v>222.34100000000001</v>
      </c>
      <c r="DZ897">
        <v>226.559</v>
      </c>
      <c r="EA897">
        <v>251.38200000000001</v>
      </c>
      <c r="EB897">
        <v>208.578</v>
      </c>
      <c r="EC897">
        <v>270.41800000000001</v>
      </c>
      <c r="ED897">
        <v>328.15199999999999</v>
      </c>
      <c r="EE897">
        <v>306.22000000000003</v>
      </c>
      <c r="EF897">
        <v>291.565</v>
      </c>
      <c r="EG897">
        <v>174.93299999999999</v>
      </c>
      <c r="EH897">
        <v>182.21899999999999</v>
      </c>
      <c r="EI897">
        <v>179.50299999999999</v>
      </c>
      <c r="EJ897">
        <v>132.59700000000001</v>
      </c>
      <c r="EK897">
        <v>157.69</v>
      </c>
      <c r="EL897">
        <v>144.50399999999999</v>
      </c>
      <c r="EM897">
        <v>139.86099999999999</v>
      </c>
      <c r="EN897">
        <v>141.489</v>
      </c>
      <c r="EO897">
        <v>116.57</v>
      </c>
      <c r="EP897">
        <v>116.328</v>
      </c>
      <c r="EQ897">
        <v>116.657</v>
      </c>
      <c r="ER897">
        <v>144.18799999999999</v>
      </c>
      <c r="ES897">
        <v>117.765</v>
      </c>
      <c r="ET897">
        <v>129.35300000000001</v>
      </c>
      <c r="EU897">
        <v>124.21599999999999</v>
      </c>
      <c r="EV897">
        <v>116.32899999999999</v>
      </c>
      <c r="EW897">
        <v>124.468</v>
      </c>
      <c r="EX897">
        <v>128.40700000000001</v>
      </c>
      <c r="EY897">
        <v>237.69200000000001</v>
      </c>
      <c r="EZ897">
        <v>226.10900000000001</v>
      </c>
      <c r="FA897">
        <v>214.13300000000001</v>
      </c>
      <c r="FB897">
        <v>239.43100000000001</v>
      </c>
      <c r="FC897">
        <v>240.583</v>
      </c>
      <c r="FD897">
        <v>149.95400000000001</v>
      </c>
      <c r="FE897">
        <v>134.37899999999999</v>
      </c>
      <c r="FF897">
        <v>268.55599999999998</v>
      </c>
      <c r="FG897">
        <v>193.20599999999999</v>
      </c>
      <c r="FH897">
        <v>279.42599999999999</v>
      </c>
      <c r="FI897">
        <v>309.81799999999998</v>
      </c>
      <c r="FJ897">
        <v>496.09300000000002</v>
      </c>
      <c r="FK897">
        <v>277.28199999999998</v>
      </c>
      <c r="FL897">
        <v>140.489</v>
      </c>
      <c r="FM897">
        <v>314.584</v>
      </c>
      <c r="FN897">
        <v>251.84399999999999</v>
      </c>
      <c r="FO897">
        <v>134.37700000000001</v>
      </c>
      <c r="FP897">
        <v>161.88300000000001</v>
      </c>
      <c r="FQ897">
        <v>96.015000000000001</v>
      </c>
      <c r="FR897">
        <v>96.201999999999998</v>
      </c>
      <c r="FS897">
        <v>119.23099999999999</v>
      </c>
      <c r="FT897">
        <v>125.46899999999999</v>
      </c>
      <c r="FU897">
        <v>160.03100000000001</v>
      </c>
      <c r="FV897">
        <v>116.753</v>
      </c>
      <c r="FW897">
        <v>119.02</v>
      </c>
      <c r="FX897">
        <v>139.83600000000001</v>
      </c>
      <c r="FY897">
        <v>130.684</v>
      </c>
      <c r="FZ897">
        <v>117.893</v>
      </c>
      <c r="GA897">
        <v>94.44</v>
      </c>
      <c r="GB897">
        <v>85.730999999999995</v>
      </c>
      <c r="GC897">
        <v>172.053</v>
      </c>
      <c r="GD897">
        <v>201.029</v>
      </c>
      <c r="GE897">
        <v>124.72799999999999</v>
      </c>
      <c r="GG897">
        <v>216.554</v>
      </c>
      <c r="GH897">
        <v>133.82900000000001</v>
      </c>
      <c r="GI897">
        <v>121.82599999999999</v>
      </c>
      <c r="GJ897">
        <v>127.982</v>
      </c>
      <c r="GK897">
        <v>110.163</v>
      </c>
      <c r="GL897">
        <v>177.643</v>
      </c>
      <c r="GM897">
        <v>119.69199999999999</v>
      </c>
      <c r="GN897">
        <v>220.09399999999999</v>
      </c>
      <c r="GO897">
        <v>149.702</v>
      </c>
      <c r="GP897">
        <v>132.09299999999999</v>
      </c>
      <c r="GQ897">
        <v>134.48599999999999</v>
      </c>
      <c r="GR897">
        <v>135.91800000000001</v>
      </c>
      <c r="GS897">
        <v>141.892</v>
      </c>
      <c r="GT897">
        <v>115.81399999999999</v>
      </c>
      <c r="GU897">
        <v>157.91300000000001</v>
      </c>
      <c r="GV897">
        <v>129.76900000000001</v>
      </c>
      <c r="GW897">
        <v>113.157</v>
      </c>
    </row>
    <row r="898" spans="1:205" x14ac:dyDescent="0.25">
      <c r="A898" s="1">
        <v>44440</v>
      </c>
      <c r="B898">
        <v>129.226</v>
      </c>
      <c r="C898">
        <v>129.499</v>
      </c>
      <c r="D898">
        <v>135.92500000000001</v>
      </c>
      <c r="E898">
        <v>236.44499999999999</v>
      </c>
      <c r="F898">
        <v>223.95699999999999</v>
      </c>
      <c r="G898">
        <v>238.30799999999999</v>
      </c>
      <c r="H898">
        <v>142.054</v>
      </c>
      <c r="I898">
        <v>145.23400000000001</v>
      </c>
      <c r="J898">
        <v>126.113</v>
      </c>
      <c r="K898">
        <v>199.49700000000001</v>
      </c>
      <c r="L898">
        <v>128.69499999999999</v>
      </c>
      <c r="M898">
        <v>112.386</v>
      </c>
      <c r="N898">
        <v>128.714</v>
      </c>
      <c r="O898">
        <v>221.48099999999999</v>
      </c>
      <c r="P898">
        <v>247.684</v>
      </c>
      <c r="Q898">
        <v>317.541</v>
      </c>
      <c r="R898">
        <v>175.40100000000001</v>
      </c>
      <c r="S898">
        <v>188.797</v>
      </c>
      <c r="T898">
        <v>197.24199999999999</v>
      </c>
      <c r="U898">
        <v>186.15600000000001</v>
      </c>
      <c r="V898">
        <v>124.727</v>
      </c>
      <c r="W898">
        <v>130.92400000000001</v>
      </c>
      <c r="X898">
        <v>115.172</v>
      </c>
      <c r="Y898">
        <v>130.346</v>
      </c>
      <c r="Z898">
        <v>128.63</v>
      </c>
      <c r="AA898">
        <v>134.376</v>
      </c>
      <c r="AB898">
        <v>133.60400000000001</v>
      </c>
      <c r="AC898">
        <v>134.565</v>
      </c>
      <c r="AD898">
        <v>127.90600000000001</v>
      </c>
      <c r="AE898">
        <v>136.85300000000001</v>
      </c>
      <c r="AF898">
        <v>144.15899999999999</v>
      </c>
      <c r="AG898">
        <v>124.49299999999999</v>
      </c>
      <c r="AH898">
        <v>140.83799999999999</v>
      </c>
      <c r="AI898">
        <v>133.47499999999999</v>
      </c>
      <c r="AJ898">
        <v>107.521</v>
      </c>
      <c r="AK898">
        <v>107.587</v>
      </c>
      <c r="AL898">
        <v>107.652</v>
      </c>
      <c r="AM898">
        <v>107.241</v>
      </c>
      <c r="AN898">
        <v>143.26599999999999</v>
      </c>
      <c r="AO898">
        <v>142.26300000000001</v>
      </c>
      <c r="AP898">
        <v>142.57</v>
      </c>
      <c r="AQ898">
        <v>141.03200000000001</v>
      </c>
      <c r="AR898">
        <v>140.85300000000001</v>
      </c>
      <c r="AS898">
        <v>147.179</v>
      </c>
      <c r="AT898">
        <v>125.58799999999999</v>
      </c>
      <c r="AU898">
        <v>125.996</v>
      </c>
      <c r="AV898">
        <v>125.875</v>
      </c>
      <c r="AW898">
        <v>127.4</v>
      </c>
      <c r="AX898">
        <v>118.039</v>
      </c>
      <c r="AY898">
        <v>118.45399999999999</v>
      </c>
      <c r="AZ898">
        <v>107.206</v>
      </c>
      <c r="BA898">
        <v>129.137</v>
      </c>
      <c r="BB898">
        <v>137.35</v>
      </c>
      <c r="BC898">
        <v>137.77199999999999</v>
      </c>
      <c r="BD898">
        <v>136.363</v>
      </c>
      <c r="BE898">
        <v>126.836</v>
      </c>
      <c r="BF898">
        <v>127.605</v>
      </c>
      <c r="BG898">
        <v>127.649</v>
      </c>
      <c r="BH898">
        <v>127.482</v>
      </c>
      <c r="BI898">
        <v>127.16200000000001</v>
      </c>
      <c r="BJ898">
        <v>126.95399999999999</v>
      </c>
      <c r="BK898">
        <v>127.714</v>
      </c>
      <c r="BL898">
        <v>126.58199999999999</v>
      </c>
      <c r="BM898">
        <v>125.967</v>
      </c>
      <c r="BN898">
        <v>129.04300000000001</v>
      </c>
      <c r="BO898">
        <v>125.262</v>
      </c>
      <c r="BP898">
        <v>125.301</v>
      </c>
      <c r="BQ898">
        <v>133.05699999999999</v>
      </c>
      <c r="BR898">
        <v>129.18</v>
      </c>
      <c r="BS898">
        <v>118.59</v>
      </c>
      <c r="BT898">
        <v>114.61799999999999</v>
      </c>
      <c r="BU898">
        <v>117.785</v>
      </c>
      <c r="BV898">
        <v>117.71</v>
      </c>
      <c r="BW898">
        <v>127.9</v>
      </c>
      <c r="BX898">
        <v>126.986</v>
      </c>
      <c r="BY898">
        <v>127.917</v>
      </c>
      <c r="BZ898">
        <v>126.252</v>
      </c>
      <c r="CA898">
        <v>127.672</v>
      </c>
      <c r="CB898">
        <v>128.15199999999999</v>
      </c>
      <c r="CC898">
        <v>227.37</v>
      </c>
      <c r="CD898">
        <v>224.94300000000001</v>
      </c>
      <c r="CE898">
        <v>224.19200000000001</v>
      </c>
      <c r="CF898">
        <v>127.56399999999999</v>
      </c>
      <c r="CG898">
        <v>126.98399999999999</v>
      </c>
      <c r="CH898">
        <v>131.922</v>
      </c>
      <c r="CI898">
        <v>125.48699999999999</v>
      </c>
      <c r="CJ898">
        <v>124.754</v>
      </c>
      <c r="CK898">
        <v>124.72799999999999</v>
      </c>
      <c r="CL898">
        <v>129.29300000000001</v>
      </c>
      <c r="CM898">
        <v>129.154</v>
      </c>
      <c r="CN898">
        <v>220.35599999999999</v>
      </c>
      <c r="CO898">
        <v>134.03100000000001</v>
      </c>
      <c r="CP898">
        <v>122.676</v>
      </c>
      <c r="CQ898">
        <v>208.06299999999999</v>
      </c>
      <c r="CR898">
        <v>121.839</v>
      </c>
      <c r="CS898">
        <v>115.783</v>
      </c>
      <c r="CT898">
        <v>128.511</v>
      </c>
      <c r="CU898">
        <v>243.74100000000001</v>
      </c>
      <c r="CV898">
        <v>243.57300000000001</v>
      </c>
      <c r="CW898">
        <v>244.87299999999999</v>
      </c>
      <c r="CX898">
        <v>275.14100000000002</v>
      </c>
      <c r="CY898">
        <v>127.127</v>
      </c>
      <c r="CZ898">
        <v>126.55</v>
      </c>
      <c r="DA898">
        <v>126.136</v>
      </c>
      <c r="DB898">
        <v>118.742</v>
      </c>
      <c r="DC898">
        <v>117.247</v>
      </c>
      <c r="DD898">
        <v>117.087</v>
      </c>
      <c r="DE898">
        <v>119.54900000000001</v>
      </c>
      <c r="DF898">
        <v>239.459</v>
      </c>
      <c r="DG898">
        <v>230.62799999999999</v>
      </c>
      <c r="DH898">
        <v>150.82900000000001</v>
      </c>
      <c r="DI898">
        <v>234.48699999999999</v>
      </c>
      <c r="DJ898">
        <v>270.85599999999999</v>
      </c>
      <c r="DK898">
        <v>307.79300000000001</v>
      </c>
      <c r="DL898">
        <v>169.26</v>
      </c>
      <c r="DM898">
        <v>131.77600000000001</v>
      </c>
      <c r="DN898">
        <v>119.45699999999999</v>
      </c>
      <c r="DO898">
        <v>307.55500000000001</v>
      </c>
      <c r="DP898">
        <v>148.792</v>
      </c>
      <c r="DQ898">
        <v>154.39099999999999</v>
      </c>
      <c r="DR898">
        <v>217.93600000000001</v>
      </c>
      <c r="DS898">
        <v>225.34299999999999</v>
      </c>
      <c r="DT898">
        <v>215.89400000000001</v>
      </c>
      <c r="DU898">
        <v>266.68099999999998</v>
      </c>
      <c r="DV898">
        <v>227.739</v>
      </c>
      <c r="DW898">
        <v>226.08600000000001</v>
      </c>
      <c r="DX898">
        <v>226.18</v>
      </c>
      <c r="DY898">
        <v>222.24100000000001</v>
      </c>
      <c r="DZ898">
        <v>228.37700000000001</v>
      </c>
      <c r="EA898">
        <v>256.99</v>
      </c>
      <c r="EB898">
        <v>208.01</v>
      </c>
      <c r="EC898">
        <v>280.24700000000001</v>
      </c>
      <c r="ED898">
        <v>329.55900000000003</v>
      </c>
      <c r="EE898">
        <v>307.52100000000002</v>
      </c>
      <c r="EF898">
        <v>293.04300000000001</v>
      </c>
      <c r="EG898">
        <v>194.78299999999999</v>
      </c>
      <c r="EH898">
        <v>192.03700000000001</v>
      </c>
      <c r="EI898">
        <v>200.523</v>
      </c>
      <c r="EJ898">
        <v>132.93899999999999</v>
      </c>
      <c r="EK898">
        <v>155.648</v>
      </c>
      <c r="EL898">
        <v>143.13</v>
      </c>
      <c r="EM898">
        <v>137.55199999999999</v>
      </c>
      <c r="EN898">
        <v>145.05199999999999</v>
      </c>
      <c r="EO898">
        <v>107.72799999999999</v>
      </c>
      <c r="EP898">
        <v>107.241</v>
      </c>
      <c r="EQ898">
        <v>107.84399999999999</v>
      </c>
      <c r="ER898">
        <v>149.06100000000001</v>
      </c>
      <c r="ES898">
        <v>119.01900000000001</v>
      </c>
      <c r="ET898">
        <v>134.495</v>
      </c>
      <c r="EU898">
        <v>124.66</v>
      </c>
      <c r="EV898">
        <v>116.752</v>
      </c>
      <c r="EW898">
        <v>124.91200000000001</v>
      </c>
      <c r="EX898">
        <v>130.18</v>
      </c>
      <c r="EY898">
        <v>240.48400000000001</v>
      </c>
      <c r="EZ898">
        <v>229.286</v>
      </c>
      <c r="FA898">
        <v>218.94800000000001</v>
      </c>
      <c r="FB898">
        <v>241.72300000000001</v>
      </c>
      <c r="FC898">
        <v>242.76400000000001</v>
      </c>
      <c r="FD898">
        <v>150.405</v>
      </c>
      <c r="FE898">
        <v>135.63</v>
      </c>
      <c r="FF898">
        <v>282.18200000000002</v>
      </c>
      <c r="FG898">
        <v>208.536</v>
      </c>
      <c r="FH898">
        <v>276.37</v>
      </c>
      <c r="FI898">
        <v>311.19400000000002</v>
      </c>
      <c r="FJ898">
        <v>484.83</v>
      </c>
      <c r="FK898">
        <v>280.56299999999999</v>
      </c>
      <c r="FL898">
        <v>140.75800000000001</v>
      </c>
      <c r="FM898">
        <v>280.92399999999998</v>
      </c>
      <c r="FN898">
        <v>213.63</v>
      </c>
      <c r="FO898">
        <v>134.66300000000001</v>
      </c>
      <c r="FP898">
        <v>159.482</v>
      </c>
      <c r="FQ898">
        <v>96.114999999999995</v>
      </c>
      <c r="FR898">
        <v>98.025999999999996</v>
      </c>
      <c r="FS898">
        <v>120.622</v>
      </c>
      <c r="FT898">
        <v>121.471</v>
      </c>
      <c r="FU898">
        <v>165.01599999999999</v>
      </c>
      <c r="FV898">
        <v>119.916</v>
      </c>
      <c r="FW898">
        <v>121.024</v>
      </c>
      <c r="FX898">
        <v>141.18100000000001</v>
      </c>
      <c r="FY898">
        <v>130.52000000000001</v>
      </c>
      <c r="FZ898">
        <v>124.964</v>
      </c>
      <c r="GA898">
        <v>95.278000000000006</v>
      </c>
      <c r="GB898">
        <v>80.418999999999997</v>
      </c>
      <c r="GC898">
        <v>180.928</v>
      </c>
      <c r="GD898">
        <v>214.19200000000001</v>
      </c>
      <c r="GE898">
        <v>127.499</v>
      </c>
      <c r="GG898">
        <v>200.27199999999999</v>
      </c>
      <c r="GH898">
        <v>127.73699999999999</v>
      </c>
      <c r="GI898">
        <v>123.527</v>
      </c>
      <c r="GJ898">
        <v>129.042</v>
      </c>
      <c r="GK898">
        <v>108.11799999999999</v>
      </c>
      <c r="GL898">
        <v>170.922</v>
      </c>
      <c r="GM898">
        <v>115.78100000000001</v>
      </c>
      <c r="GN898">
        <v>229.13499999999999</v>
      </c>
      <c r="GO898">
        <v>156.65700000000001</v>
      </c>
      <c r="GP898">
        <v>133.565</v>
      </c>
      <c r="GQ898">
        <v>132.279</v>
      </c>
      <c r="GR898">
        <v>136.541</v>
      </c>
      <c r="GS898">
        <v>143.74700000000001</v>
      </c>
      <c r="GT898">
        <v>117.777</v>
      </c>
      <c r="GU898">
        <v>161.62799999999999</v>
      </c>
      <c r="GV898">
        <v>130.744</v>
      </c>
      <c r="GW898">
        <v>101.748</v>
      </c>
    </row>
    <row r="899" spans="1:205" x14ac:dyDescent="0.25">
      <c r="A899" s="1">
        <v>44470</v>
      </c>
      <c r="B899">
        <v>130.04499999999999</v>
      </c>
      <c r="C899">
        <v>131.06200000000001</v>
      </c>
      <c r="D899">
        <v>135.11099999999999</v>
      </c>
      <c r="E899">
        <v>235.57300000000001</v>
      </c>
      <c r="F899">
        <v>222.589</v>
      </c>
      <c r="G899">
        <v>237.48699999999999</v>
      </c>
      <c r="H899">
        <v>139.86099999999999</v>
      </c>
      <c r="I899">
        <v>143.38999999999999</v>
      </c>
      <c r="J899">
        <v>131.804</v>
      </c>
      <c r="K899">
        <v>207.55799999999999</v>
      </c>
      <c r="L899">
        <v>136.63300000000001</v>
      </c>
      <c r="M899">
        <v>120.431</v>
      </c>
      <c r="N899">
        <v>129.68700000000001</v>
      </c>
      <c r="O899">
        <v>222.85900000000001</v>
      </c>
      <c r="P899">
        <v>249.00899999999999</v>
      </c>
      <c r="Q899">
        <v>319.31200000000001</v>
      </c>
      <c r="R899">
        <v>176.27099999999999</v>
      </c>
      <c r="S899">
        <v>190.161</v>
      </c>
      <c r="T899">
        <v>198.529</v>
      </c>
      <c r="U899">
        <v>187.53700000000001</v>
      </c>
      <c r="V899">
        <v>125.557</v>
      </c>
      <c r="W899">
        <v>132.11699999999999</v>
      </c>
      <c r="X899">
        <v>115.532</v>
      </c>
      <c r="Y899">
        <v>131.66999999999999</v>
      </c>
      <c r="Z899">
        <v>128.89400000000001</v>
      </c>
      <c r="AA899">
        <v>135.387</v>
      </c>
      <c r="AB899">
        <v>134.471</v>
      </c>
      <c r="AC899">
        <v>134.87299999999999</v>
      </c>
      <c r="AD899">
        <v>131.215</v>
      </c>
      <c r="AE899">
        <v>138.84200000000001</v>
      </c>
      <c r="AF899">
        <v>145.43299999999999</v>
      </c>
      <c r="AG899">
        <v>127.551</v>
      </c>
      <c r="AH899">
        <v>142.75200000000001</v>
      </c>
      <c r="AI899">
        <v>134.358</v>
      </c>
      <c r="AJ899">
        <v>104.212</v>
      </c>
      <c r="AK899">
        <v>104.28700000000001</v>
      </c>
      <c r="AL899">
        <v>104.389</v>
      </c>
      <c r="AM899">
        <v>103.895</v>
      </c>
      <c r="AN899">
        <v>145.97499999999999</v>
      </c>
      <c r="AO899">
        <v>145.01</v>
      </c>
      <c r="AP899">
        <v>145.29900000000001</v>
      </c>
      <c r="AQ899">
        <v>143.852</v>
      </c>
      <c r="AR899">
        <v>143.39500000000001</v>
      </c>
      <c r="AS899">
        <v>149.85400000000001</v>
      </c>
      <c r="AT899">
        <v>125.449</v>
      </c>
      <c r="AU899">
        <v>125.89100000000001</v>
      </c>
      <c r="AV899">
        <v>125.67</v>
      </c>
      <c r="AW899">
        <v>128.18</v>
      </c>
      <c r="AX899">
        <v>117.858</v>
      </c>
      <c r="AY899">
        <v>118.223</v>
      </c>
      <c r="AZ899">
        <v>108.047</v>
      </c>
      <c r="BA899">
        <v>128.542</v>
      </c>
      <c r="BB899">
        <v>145.511</v>
      </c>
      <c r="BC899">
        <v>147.209</v>
      </c>
      <c r="BD899">
        <v>142.215</v>
      </c>
      <c r="BE899">
        <v>127.60899999999999</v>
      </c>
      <c r="BF899">
        <v>128.35300000000001</v>
      </c>
      <c r="BG899">
        <v>128.21899999999999</v>
      </c>
      <c r="BH899">
        <v>128.05199999999999</v>
      </c>
      <c r="BI899">
        <v>128.072</v>
      </c>
      <c r="BJ899">
        <v>127.85599999999999</v>
      </c>
      <c r="BK899">
        <v>128.203</v>
      </c>
      <c r="BL899">
        <v>127.349</v>
      </c>
      <c r="BM899">
        <v>126.663</v>
      </c>
      <c r="BN899">
        <v>129.64599999999999</v>
      </c>
      <c r="BO899">
        <v>127.251</v>
      </c>
      <c r="BP899">
        <v>125.255</v>
      </c>
      <c r="BQ899">
        <v>134.26499999999999</v>
      </c>
      <c r="BR899">
        <v>130.58099999999999</v>
      </c>
      <c r="BS899">
        <v>119.015</v>
      </c>
      <c r="BT899">
        <v>115.379</v>
      </c>
      <c r="BU899">
        <v>119.625</v>
      </c>
      <c r="BV899">
        <v>119.652</v>
      </c>
      <c r="BW899">
        <v>128.60499999999999</v>
      </c>
      <c r="BX899">
        <v>127.456</v>
      </c>
      <c r="BY899">
        <v>128.38</v>
      </c>
      <c r="BZ899">
        <v>127.027</v>
      </c>
      <c r="CA899">
        <v>128.446</v>
      </c>
      <c r="CB899">
        <v>128.559</v>
      </c>
      <c r="CC899">
        <v>230.095</v>
      </c>
      <c r="CD899">
        <v>225.74299999999999</v>
      </c>
      <c r="CE899">
        <v>227.798</v>
      </c>
      <c r="CF899">
        <v>127.795</v>
      </c>
      <c r="CG899">
        <v>128.93899999999999</v>
      </c>
      <c r="CH899">
        <v>132.96100000000001</v>
      </c>
      <c r="CI899">
        <v>125.45099999999999</v>
      </c>
      <c r="CJ899">
        <v>124.577</v>
      </c>
      <c r="CK899">
        <v>126.746</v>
      </c>
      <c r="CL899">
        <v>130.59100000000001</v>
      </c>
      <c r="CM899">
        <v>130.166</v>
      </c>
      <c r="CN899">
        <v>222.61</v>
      </c>
      <c r="CO899">
        <v>134.614</v>
      </c>
      <c r="CP899">
        <v>124.16500000000001</v>
      </c>
      <c r="CQ899">
        <v>211.59399999999999</v>
      </c>
      <c r="CR899">
        <v>122.10899999999999</v>
      </c>
      <c r="CS899">
        <v>117.96599999999999</v>
      </c>
      <c r="CT899">
        <v>128.923</v>
      </c>
      <c r="CU899">
        <v>247.08099999999999</v>
      </c>
      <c r="CV899">
        <v>243.97499999999999</v>
      </c>
      <c r="CW899">
        <v>249.898</v>
      </c>
      <c r="CX899">
        <v>281.91699999999997</v>
      </c>
      <c r="CY899">
        <v>127.102</v>
      </c>
      <c r="CZ899">
        <v>126.989</v>
      </c>
      <c r="DA899">
        <v>126.505</v>
      </c>
      <c r="DB899">
        <v>118.79600000000001</v>
      </c>
      <c r="DC899">
        <v>117.22499999999999</v>
      </c>
      <c r="DD899">
        <v>116.96899999999999</v>
      </c>
      <c r="DE899">
        <v>120.61</v>
      </c>
      <c r="DF899">
        <v>245.053</v>
      </c>
      <c r="DG899">
        <v>234.447</v>
      </c>
      <c r="DH899">
        <v>153.715</v>
      </c>
      <c r="DI899">
        <v>233.78700000000001</v>
      </c>
      <c r="DJ899">
        <v>274.822</v>
      </c>
      <c r="DK899">
        <v>317.30500000000001</v>
      </c>
      <c r="DL899">
        <v>171.21199999999999</v>
      </c>
      <c r="DM899">
        <v>134.87200000000001</v>
      </c>
      <c r="DN899">
        <v>120.758</v>
      </c>
      <c r="DO899">
        <v>312.19</v>
      </c>
      <c r="DP899">
        <v>150.47900000000001</v>
      </c>
      <c r="DQ899">
        <v>157.15</v>
      </c>
      <c r="DR899">
        <v>231.51400000000001</v>
      </c>
      <c r="DS899">
        <v>236.119</v>
      </c>
      <c r="DT899">
        <v>230.41399999999999</v>
      </c>
      <c r="DU899">
        <v>273.55900000000003</v>
      </c>
      <c r="DV899">
        <v>229.77799999999999</v>
      </c>
      <c r="DW899">
        <v>229.59200000000001</v>
      </c>
      <c r="DX899">
        <v>227.97</v>
      </c>
      <c r="DY899">
        <v>221.69499999999999</v>
      </c>
      <c r="DZ899">
        <v>230.416</v>
      </c>
      <c r="EA899">
        <v>274.17200000000003</v>
      </c>
      <c r="EB899">
        <v>206.27199999999999</v>
      </c>
      <c r="EC899">
        <v>309.29000000000002</v>
      </c>
      <c r="ED899">
        <v>346.98700000000002</v>
      </c>
      <c r="EE899">
        <v>324.48599999999999</v>
      </c>
      <c r="EF899">
        <v>294.04599999999999</v>
      </c>
      <c r="EG899">
        <v>236.416</v>
      </c>
      <c r="EH899">
        <v>203.89599999999999</v>
      </c>
      <c r="EI899">
        <v>245.13300000000001</v>
      </c>
      <c r="EJ899">
        <v>132.93</v>
      </c>
      <c r="EK899">
        <v>156.46600000000001</v>
      </c>
      <c r="EL899">
        <v>144.17599999999999</v>
      </c>
      <c r="EM899">
        <v>137.982</v>
      </c>
      <c r="EN899">
        <v>145.63300000000001</v>
      </c>
      <c r="EO899">
        <v>104.467</v>
      </c>
      <c r="EP899">
        <v>103.898</v>
      </c>
      <c r="EQ899">
        <v>104.592</v>
      </c>
      <c r="ER899">
        <v>150.048</v>
      </c>
      <c r="ES899">
        <v>120.96299999999999</v>
      </c>
      <c r="ET899">
        <v>135.06</v>
      </c>
      <c r="EU899">
        <v>124.318</v>
      </c>
      <c r="EV899">
        <v>117.937</v>
      </c>
      <c r="EW899">
        <v>124.517</v>
      </c>
      <c r="EX899">
        <v>130.499</v>
      </c>
      <c r="EY899">
        <v>246.68700000000001</v>
      </c>
      <c r="EZ899">
        <v>228.41800000000001</v>
      </c>
      <c r="FA899">
        <v>232.58799999999999</v>
      </c>
      <c r="FB899">
        <v>245.22900000000001</v>
      </c>
      <c r="FC899">
        <v>246.78299999999999</v>
      </c>
      <c r="FD899">
        <v>151.268</v>
      </c>
      <c r="FE899">
        <v>138.09899999999999</v>
      </c>
      <c r="FF899">
        <v>314.75299999999999</v>
      </c>
      <c r="FG899">
        <v>245.399</v>
      </c>
      <c r="FH899">
        <v>274.85899999999998</v>
      </c>
      <c r="FI899">
        <v>328.125</v>
      </c>
      <c r="FJ899">
        <v>480.71499999999997</v>
      </c>
      <c r="FK899">
        <v>276.78500000000003</v>
      </c>
      <c r="FL899">
        <v>141.36099999999999</v>
      </c>
      <c r="FM899">
        <v>293.66399999999999</v>
      </c>
      <c r="FN899">
        <v>216.40199999999999</v>
      </c>
      <c r="FO899">
        <v>136.06899999999999</v>
      </c>
      <c r="FP899">
        <v>162.23099999999999</v>
      </c>
      <c r="FQ899">
        <v>99.117999999999995</v>
      </c>
      <c r="FR899">
        <v>98.944999999999993</v>
      </c>
      <c r="FS899">
        <v>124.652</v>
      </c>
      <c r="FT899">
        <v>122.068</v>
      </c>
      <c r="FU899">
        <v>168.41300000000001</v>
      </c>
      <c r="FV899">
        <v>117.57599999999999</v>
      </c>
      <c r="FW899">
        <v>124.71</v>
      </c>
      <c r="FX899">
        <v>142.46799999999999</v>
      </c>
      <c r="FY899">
        <v>130.285</v>
      </c>
      <c r="FZ899">
        <v>129.006</v>
      </c>
      <c r="GA899">
        <v>98.638999999999996</v>
      </c>
      <c r="GB899">
        <v>66.400000000000006</v>
      </c>
      <c r="GC899">
        <v>189.274</v>
      </c>
      <c r="GD899">
        <v>226.578</v>
      </c>
      <c r="GE899">
        <v>130.09299999999999</v>
      </c>
      <c r="GG899">
        <v>229.77199999999999</v>
      </c>
      <c r="GH899">
        <v>122.568</v>
      </c>
      <c r="GI899">
        <v>127.666</v>
      </c>
      <c r="GJ899">
        <v>140.65700000000001</v>
      </c>
      <c r="GK899">
        <v>115.904</v>
      </c>
      <c r="GL899">
        <v>169.57300000000001</v>
      </c>
      <c r="GM899">
        <v>111.992</v>
      </c>
      <c r="GN899">
        <v>214.898</v>
      </c>
      <c r="GO899">
        <v>148.453</v>
      </c>
      <c r="GP899">
        <v>133.73599999999999</v>
      </c>
      <c r="GQ899">
        <v>134.67699999999999</v>
      </c>
      <c r="GR899">
        <v>137.57300000000001</v>
      </c>
      <c r="GS899">
        <v>146.798</v>
      </c>
      <c r="GT899">
        <v>121.327</v>
      </c>
      <c r="GU899">
        <v>163.00800000000001</v>
      </c>
      <c r="GV899">
        <v>130.744</v>
      </c>
      <c r="GW899">
        <v>103.529</v>
      </c>
    </row>
    <row r="900" spans="1:205" x14ac:dyDescent="0.25">
      <c r="A900" s="1">
        <v>44501</v>
      </c>
      <c r="B900">
        <v>131.47499999999999</v>
      </c>
      <c r="C900">
        <v>132.45099999999999</v>
      </c>
      <c r="D900">
        <v>136.06899999999999</v>
      </c>
      <c r="E900">
        <v>237.697</v>
      </c>
      <c r="F900">
        <v>239.73699999999999</v>
      </c>
      <c r="G900">
        <v>238</v>
      </c>
      <c r="H900">
        <v>140.21100000000001</v>
      </c>
      <c r="I900">
        <v>143.37</v>
      </c>
      <c r="J900">
        <v>134.726</v>
      </c>
      <c r="K900">
        <v>212.38499999999999</v>
      </c>
      <c r="L900">
        <v>138.96600000000001</v>
      </c>
      <c r="M900">
        <v>122.754</v>
      </c>
      <c r="N900">
        <v>130.74199999999999</v>
      </c>
      <c r="O900">
        <v>224.18100000000001</v>
      </c>
      <c r="P900">
        <v>250.50899999999999</v>
      </c>
      <c r="Q900">
        <v>321.387</v>
      </c>
      <c r="R900">
        <v>177.191</v>
      </c>
      <c r="S900">
        <v>191.268</v>
      </c>
      <c r="T900">
        <v>199.898</v>
      </c>
      <c r="U900">
        <v>188.572</v>
      </c>
      <c r="V900">
        <v>126.699</v>
      </c>
      <c r="W900">
        <v>133.898</v>
      </c>
      <c r="X900">
        <v>115.85299999999999</v>
      </c>
      <c r="Y900">
        <v>133.19499999999999</v>
      </c>
      <c r="Z900">
        <v>130.364</v>
      </c>
      <c r="AA900">
        <v>137.62100000000001</v>
      </c>
      <c r="AB900">
        <v>136.79300000000001</v>
      </c>
      <c r="AC900">
        <v>136.935</v>
      </c>
      <c r="AD900">
        <v>134.65100000000001</v>
      </c>
      <c r="AE900">
        <v>141.10599999999999</v>
      </c>
      <c r="AF900">
        <v>146.41499999999999</v>
      </c>
      <c r="AG900">
        <v>131.739</v>
      </c>
      <c r="AH900">
        <v>144.214</v>
      </c>
      <c r="AI900">
        <v>138.67500000000001</v>
      </c>
      <c r="AJ900">
        <v>111.733</v>
      </c>
      <c r="AK900">
        <v>111.788</v>
      </c>
      <c r="AL900">
        <v>111.806</v>
      </c>
      <c r="AM900">
        <v>111.501</v>
      </c>
      <c r="AN900">
        <v>148.83699999999999</v>
      </c>
      <c r="AO900">
        <v>147.96100000000001</v>
      </c>
      <c r="AP900">
        <v>148.21</v>
      </c>
      <c r="AQ900">
        <v>146.96700000000001</v>
      </c>
      <c r="AR900">
        <v>145.67099999999999</v>
      </c>
      <c r="AS900">
        <v>152.65199999999999</v>
      </c>
      <c r="AT900">
        <v>126.288</v>
      </c>
      <c r="AU900">
        <v>126.703</v>
      </c>
      <c r="AV900">
        <v>126.55200000000001</v>
      </c>
      <c r="AW900">
        <v>128.38200000000001</v>
      </c>
      <c r="AX900">
        <v>118.58</v>
      </c>
      <c r="AY900">
        <v>118.99299999999999</v>
      </c>
      <c r="AZ900">
        <v>107.777</v>
      </c>
      <c r="BA900">
        <v>129.91300000000001</v>
      </c>
      <c r="BB900">
        <v>146.017</v>
      </c>
      <c r="BC900">
        <v>147.75700000000001</v>
      </c>
      <c r="BD900">
        <v>142.64500000000001</v>
      </c>
      <c r="BE900">
        <v>128.98699999999999</v>
      </c>
      <c r="BF900">
        <v>129.77799999999999</v>
      </c>
      <c r="BG900">
        <v>129.59</v>
      </c>
      <c r="BH900">
        <v>129.38999999999999</v>
      </c>
      <c r="BI900">
        <v>129.50399999999999</v>
      </c>
      <c r="BJ900">
        <v>129.292</v>
      </c>
      <c r="BK900">
        <v>129.51599999999999</v>
      </c>
      <c r="BL900">
        <v>128.57499999999999</v>
      </c>
      <c r="BM900">
        <v>127.828</v>
      </c>
      <c r="BN900">
        <v>130.672</v>
      </c>
      <c r="BO900">
        <v>128.69300000000001</v>
      </c>
      <c r="BP900">
        <v>126.398</v>
      </c>
      <c r="BQ900">
        <v>136.53899999999999</v>
      </c>
      <c r="BR900">
        <v>132.304</v>
      </c>
      <c r="BS900">
        <v>120.045</v>
      </c>
      <c r="BT900">
        <v>116.002</v>
      </c>
      <c r="BU900">
        <v>121.28400000000001</v>
      </c>
      <c r="BV900">
        <v>120.758</v>
      </c>
      <c r="BW900">
        <v>130.00700000000001</v>
      </c>
      <c r="BX900">
        <v>128.71199999999999</v>
      </c>
      <c r="BY900">
        <v>129.678</v>
      </c>
      <c r="BZ900">
        <v>128.35499999999999</v>
      </c>
      <c r="CA900">
        <v>129.86099999999999</v>
      </c>
      <c r="CB900">
        <v>129.85</v>
      </c>
      <c r="CC900">
        <v>232.542</v>
      </c>
      <c r="CD900">
        <v>227.268</v>
      </c>
      <c r="CE900">
        <v>230.315</v>
      </c>
      <c r="CF900">
        <v>129.22</v>
      </c>
      <c r="CG900">
        <v>130.667</v>
      </c>
      <c r="CH900">
        <v>135.30199999999999</v>
      </c>
      <c r="CI900">
        <v>126.503</v>
      </c>
      <c r="CJ900">
        <v>125.535</v>
      </c>
      <c r="CK900">
        <v>127.959</v>
      </c>
      <c r="CL900">
        <v>132.411</v>
      </c>
      <c r="CM900">
        <v>131.75399999999999</v>
      </c>
      <c r="CN900">
        <v>224.98</v>
      </c>
      <c r="CO900">
        <v>136.56299999999999</v>
      </c>
      <c r="CP900">
        <v>125.374</v>
      </c>
      <c r="CQ900">
        <v>213.77099999999999</v>
      </c>
      <c r="CR900">
        <v>123.372</v>
      </c>
      <c r="CS900">
        <v>118.773</v>
      </c>
      <c r="CT900">
        <v>130.36600000000001</v>
      </c>
      <c r="CU900">
        <v>250.13300000000001</v>
      </c>
      <c r="CV900">
        <v>245.74199999999999</v>
      </c>
      <c r="CW900">
        <v>253.304</v>
      </c>
      <c r="CX900">
        <v>286.37200000000001</v>
      </c>
      <c r="CY900">
        <v>128.476</v>
      </c>
      <c r="CZ900">
        <v>128.26400000000001</v>
      </c>
      <c r="DA900">
        <v>127.73099999999999</v>
      </c>
      <c r="DB900">
        <v>120.014</v>
      </c>
      <c r="DC900">
        <v>118.22199999999999</v>
      </c>
      <c r="DD900">
        <v>117.904</v>
      </c>
      <c r="DE900">
        <v>122.307</v>
      </c>
      <c r="DF900">
        <v>249.02600000000001</v>
      </c>
      <c r="DG900">
        <v>237.411</v>
      </c>
      <c r="DH900">
        <v>155.97900000000001</v>
      </c>
      <c r="DI900">
        <v>233.804</v>
      </c>
      <c r="DJ900">
        <v>278.99900000000002</v>
      </c>
      <c r="DK900">
        <v>323.29599999999999</v>
      </c>
      <c r="DL900">
        <v>172.67500000000001</v>
      </c>
      <c r="DM900">
        <v>137.04599999999999</v>
      </c>
      <c r="DN900">
        <v>121.741</v>
      </c>
      <c r="DO900">
        <v>317.976</v>
      </c>
      <c r="DP900">
        <v>152.75700000000001</v>
      </c>
      <c r="DQ900">
        <v>160.459</v>
      </c>
      <c r="DR900">
        <v>238.661</v>
      </c>
      <c r="DS900">
        <v>237.30699999999999</v>
      </c>
      <c r="DT900">
        <v>239.52699999999999</v>
      </c>
      <c r="DU900">
        <v>276.13900000000001</v>
      </c>
      <c r="DV900">
        <v>232.316</v>
      </c>
      <c r="DW900">
        <v>232.5</v>
      </c>
      <c r="DX900">
        <v>230.43</v>
      </c>
      <c r="DY900">
        <v>221.279</v>
      </c>
      <c r="DZ900">
        <v>233.185</v>
      </c>
      <c r="EA900">
        <v>279.73700000000002</v>
      </c>
      <c r="EB900">
        <v>208.72900000000001</v>
      </c>
      <c r="EC900">
        <v>316.68099999999998</v>
      </c>
      <c r="ED900">
        <v>353.34300000000002</v>
      </c>
      <c r="EE900">
        <v>330.58300000000003</v>
      </c>
      <c r="EF900">
        <v>296.26499999999999</v>
      </c>
      <c r="EG900">
        <v>244.54900000000001</v>
      </c>
      <c r="EH900">
        <v>207.96100000000001</v>
      </c>
      <c r="EI900">
        <v>253.74299999999999</v>
      </c>
      <c r="EJ900">
        <v>133.76900000000001</v>
      </c>
      <c r="EK900">
        <v>155.809</v>
      </c>
      <c r="EL900">
        <v>143.21100000000001</v>
      </c>
      <c r="EM900">
        <v>137.761</v>
      </c>
      <c r="EN900">
        <v>147.21700000000001</v>
      </c>
      <c r="EO900">
        <v>111.88</v>
      </c>
      <c r="EP900">
        <v>111.496</v>
      </c>
      <c r="EQ900">
        <v>111.98399999999999</v>
      </c>
      <c r="ER900">
        <v>151.018</v>
      </c>
      <c r="ES900">
        <v>122.819</v>
      </c>
      <c r="ET900">
        <v>135.62899999999999</v>
      </c>
      <c r="EU900">
        <v>125.44499999999999</v>
      </c>
      <c r="EV900">
        <v>118.46299999999999</v>
      </c>
      <c r="EW900">
        <v>125.664</v>
      </c>
      <c r="EX900">
        <v>131.20599999999999</v>
      </c>
      <c r="EY900">
        <v>251.04900000000001</v>
      </c>
      <c r="EZ900">
        <v>228.26400000000001</v>
      </c>
      <c r="FA900">
        <v>239.76900000000001</v>
      </c>
      <c r="FB900">
        <v>248.34800000000001</v>
      </c>
      <c r="FC900">
        <v>250.28700000000001</v>
      </c>
      <c r="FD900">
        <v>151.19999999999999</v>
      </c>
      <c r="FE900">
        <v>139.672</v>
      </c>
      <c r="FF900">
        <v>321.91199999999998</v>
      </c>
      <c r="FG900">
        <v>251.047</v>
      </c>
      <c r="FH900">
        <v>279.94299999999998</v>
      </c>
      <c r="FI900">
        <v>335.19099999999997</v>
      </c>
      <c r="FJ900">
        <v>493.29199999999997</v>
      </c>
      <c r="FK900">
        <v>283.94400000000002</v>
      </c>
      <c r="FL900">
        <v>141.727</v>
      </c>
      <c r="FM900">
        <v>311.61200000000002</v>
      </c>
      <c r="FN900">
        <v>222.01900000000001</v>
      </c>
      <c r="FO900">
        <v>137.46899999999999</v>
      </c>
      <c r="FP900">
        <v>165.541</v>
      </c>
      <c r="FQ900">
        <v>103.40300000000001</v>
      </c>
      <c r="FR900">
        <v>99.906999999999996</v>
      </c>
      <c r="FS900">
        <v>120.94199999999999</v>
      </c>
      <c r="FT900">
        <v>120.047</v>
      </c>
      <c r="FU900">
        <v>174.86099999999999</v>
      </c>
      <c r="FV900">
        <v>119.438</v>
      </c>
      <c r="FW900">
        <v>122.095</v>
      </c>
      <c r="FX900">
        <v>143.57499999999999</v>
      </c>
      <c r="FY900">
        <v>130.79900000000001</v>
      </c>
      <c r="FZ900">
        <v>129.35900000000001</v>
      </c>
      <c r="GA900">
        <v>90.489000000000004</v>
      </c>
      <c r="GB900">
        <v>58.389000000000003</v>
      </c>
      <c r="GC900">
        <v>195.47399999999999</v>
      </c>
      <c r="GD900">
        <v>237.15</v>
      </c>
      <c r="GE900">
        <v>130.22399999999999</v>
      </c>
      <c r="GG900">
        <v>223.58500000000001</v>
      </c>
      <c r="GH900">
        <v>128.86600000000001</v>
      </c>
      <c r="GI900">
        <v>131.959</v>
      </c>
      <c r="GJ900">
        <v>142.697</v>
      </c>
      <c r="GK900">
        <v>113.771</v>
      </c>
      <c r="GL900">
        <v>161.28</v>
      </c>
      <c r="GM900">
        <v>114.505</v>
      </c>
      <c r="GN900">
        <v>229.82499999999999</v>
      </c>
      <c r="GO900">
        <v>157.06299999999999</v>
      </c>
      <c r="GP900">
        <v>133.989</v>
      </c>
      <c r="GQ900">
        <v>138.27099999999999</v>
      </c>
      <c r="GR900">
        <v>138.52500000000001</v>
      </c>
      <c r="GS900">
        <v>150.387</v>
      </c>
      <c r="GT900">
        <v>124.49299999999999</v>
      </c>
      <c r="GU900">
        <v>163.84100000000001</v>
      </c>
      <c r="GV900">
        <v>130.744</v>
      </c>
      <c r="GW900">
        <v>108.697</v>
      </c>
    </row>
    <row r="901" spans="1:205" x14ac:dyDescent="0.25">
      <c r="A901" s="1">
        <v>44531</v>
      </c>
      <c r="B901">
        <v>132.26</v>
      </c>
      <c r="C901">
        <v>132.76</v>
      </c>
      <c r="D901">
        <v>137.06</v>
      </c>
      <c r="E901">
        <v>239.239</v>
      </c>
      <c r="F901">
        <v>250.471</v>
      </c>
      <c r="G901">
        <v>238.55600000000001</v>
      </c>
      <c r="H901">
        <v>140.39400000000001</v>
      </c>
      <c r="I901">
        <v>145.35499999999999</v>
      </c>
      <c r="J901">
        <v>133.886</v>
      </c>
      <c r="K901">
        <v>211.815</v>
      </c>
      <c r="L901">
        <v>136.71199999999999</v>
      </c>
      <c r="M901">
        <v>118.965</v>
      </c>
      <c r="N901">
        <v>131.208</v>
      </c>
      <c r="O901">
        <v>225.49700000000001</v>
      </c>
      <c r="P901">
        <v>251.994</v>
      </c>
      <c r="Q901">
        <v>323.50599999999997</v>
      </c>
      <c r="R901">
        <v>178.041</v>
      </c>
      <c r="S901">
        <v>192.37700000000001</v>
      </c>
      <c r="T901">
        <v>201.37100000000001</v>
      </c>
      <c r="U901">
        <v>189.58</v>
      </c>
      <c r="V901">
        <v>127.503</v>
      </c>
      <c r="W901">
        <v>134.85400000000001</v>
      </c>
      <c r="X901">
        <v>116.456</v>
      </c>
      <c r="Y901">
        <v>133.03200000000001</v>
      </c>
      <c r="Z901">
        <v>131.40199999999999</v>
      </c>
      <c r="AA901">
        <v>139.85400000000001</v>
      </c>
      <c r="AB901">
        <v>138.94499999999999</v>
      </c>
      <c r="AC901">
        <v>138.815</v>
      </c>
      <c r="AD901">
        <v>137.97200000000001</v>
      </c>
      <c r="AE901">
        <v>143.42400000000001</v>
      </c>
      <c r="AF901">
        <v>147.72</v>
      </c>
      <c r="AG901">
        <v>135.57400000000001</v>
      </c>
      <c r="AH901">
        <v>147.142</v>
      </c>
      <c r="AI901">
        <v>140.69</v>
      </c>
      <c r="AJ901">
        <v>115.803</v>
      </c>
      <c r="AK901">
        <v>115.848</v>
      </c>
      <c r="AL901">
        <v>115.82</v>
      </c>
      <c r="AM901">
        <v>115.617</v>
      </c>
      <c r="AN901">
        <v>149.92699999999999</v>
      </c>
      <c r="AO901">
        <v>149.07300000000001</v>
      </c>
      <c r="AP901">
        <v>149.297</v>
      </c>
      <c r="AQ901">
        <v>148.179</v>
      </c>
      <c r="AR901">
        <v>146.947</v>
      </c>
      <c r="AS901">
        <v>153.65199999999999</v>
      </c>
      <c r="AT901">
        <v>126.681</v>
      </c>
      <c r="AU901">
        <v>127.12</v>
      </c>
      <c r="AV901">
        <v>126.90900000000001</v>
      </c>
      <c r="AW901">
        <v>129.334</v>
      </c>
      <c r="AX901">
        <v>118.923</v>
      </c>
      <c r="AY901">
        <v>119.34</v>
      </c>
      <c r="AZ901">
        <v>108.021</v>
      </c>
      <c r="BA901">
        <v>130.00899999999999</v>
      </c>
      <c r="BB901">
        <v>146.27099999999999</v>
      </c>
      <c r="BC901">
        <v>148.19499999999999</v>
      </c>
      <c r="BD901">
        <v>142.56800000000001</v>
      </c>
      <c r="BE901">
        <v>129.80600000000001</v>
      </c>
      <c r="BF901">
        <v>130.583</v>
      </c>
      <c r="BG901">
        <v>130.51</v>
      </c>
      <c r="BH901">
        <v>130.267</v>
      </c>
      <c r="BI901">
        <v>130.321</v>
      </c>
      <c r="BJ901">
        <v>130.054</v>
      </c>
      <c r="BK901">
        <v>130.39699999999999</v>
      </c>
      <c r="BL901">
        <v>129.00899999999999</v>
      </c>
      <c r="BM901">
        <v>128.23699999999999</v>
      </c>
      <c r="BN901">
        <v>131.24</v>
      </c>
      <c r="BO901">
        <v>128.86099999999999</v>
      </c>
      <c r="BP901">
        <v>126.93300000000001</v>
      </c>
      <c r="BQ901">
        <v>138.58600000000001</v>
      </c>
      <c r="BR901">
        <v>133.29900000000001</v>
      </c>
      <c r="BS901">
        <v>120.51900000000001</v>
      </c>
      <c r="BT901">
        <v>116.66500000000001</v>
      </c>
      <c r="BU901">
        <v>123.149</v>
      </c>
      <c r="BV901">
        <v>121.95699999999999</v>
      </c>
      <c r="BW901">
        <v>130.87200000000001</v>
      </c>
      <c r="BX901">
        <v>129.726</v>
      </c>
      <c r="BY901">
        <v>130.63300000000001</v>
      </c>
      <c r="BZ901">
        <v>129.30699999999999</v>
      </c>
      <c r="CA901">
        <v>130.727</v>
      </c>
      <c r="CB901">
        <v>130.80000000000001</v>
      </c>
      <c r="CC901">
        <v>233.46199999999999</v>
      </c>
      <c r="CD901">
        <v>228.63900000000001</v>
      </c>
      <c r="CE901">
        <v>231.077</v>
      </c>
      <c r="CF901">
        <v>130.226</v>
      </c>
      <c r="CG901">
        <v>132.63200000000001</v>
      </c>
      <c r="CH901">
        <v>137.309</v>
      </c>
      <c r="CI901">
        <v>127.029</v>
      </c>
      <c r="CJ901">
        <v>126.032</v>
      </c>
      <c r="CK901">
        <v>129.28399999999999</v>
      </c>
      <c r="CL901">
        <v>133.619</v>
      </c>
      <c r="CM901">
        <v>132.23699999999999</v>
      </c>
      <c r="CN901">
        <v>224.767</v>
      </c>
      <c r="CO901">
        <v>137.983</v>
      </c>
      <c r="CP901">
        <v>125.77800000000001</v>
      </c>
      <c r="CQ901">
        <v>213.80699999999999</v>
      </c>
      <c r="CR901">
        <v>124.22799999999999</v>
      </c>
      <c r="CS901">
        <v>119.57</v>
      </c>
      <c r="CT901">
        <v>131.12899999999999</v>
      </c>
      <c r="CU901">
        <v>250.959</v>
      </c>
      <c r="CV901">
        <v>247.255</v>
      </c>
      <c r="CW901">
        <v>253.834</v>
      </c>
      <c r="CX901">
        <v>286.774</v>
      </c>
      <c r="CY901">
        <v>129.33600000000001</v>
      </c>
      <c r="CZ901">
        <v>128.727</v>
      </c>
      <c r="DA901">
        <v>128.17599999999999</v>
      </c>
      <c r="DB901">
        <v>120.806</v>
      </c>
      <c r="DC901">
        <v>118.706</v>
      </c>
      <c r="DD901">
        <v>118.37</v>
      </c>
      <c r="DE901">
        <v>123.306</v>
      </c>
      <c r="DF901">
        <v>249.715</v>
      </c>
      <c r="DG901">
        <v>238.173</v>
      </c>
      <c r="DH901">
        <v>156.06399999999999</v>
      </c>
      <c r="DI901">
        <v>234.059</v>
      </c>
      <c r="DJ901">
        <v>277.69099999999997</v>
      </c>
      <c r="DK901">
        <v>325.10000000000002</v>
      </c>
      <c r="DL901">
        <v>174.13900000000001</v>
      </c>
      <c r="DM901">
        <v>138.233</v>
      </c>
      <c r="DN901">
        <v>122.771</v>
      </c>
      <c r="DO901">
        <v>324.387</v>
      </c>
      <c r="DP901">
        <v>156.56700000000001</v>
      </c>
      <c r="DQ901">
        <v>163.12700000000001</v>
      </c>
      <c r="DR901">
        <v>235.84299999999999</v>
      </c>
      <c r="DS901">
        <v>238.173</v>
      </c>
      <c r="DT901">
        <v>235.49600000000001</v>
      </c>
      <c r="DU901">
        <v>278.53899999999999</v>
      </c>
      <c r="DV901">
        <v>233.898</v>
      </c>
      <c r="DW901">
        <v>233.18</v>
      </c>
      <c r="DX901">
        <v>232.142</v>
      </c>
      <c r="DY901">
        <v>221.41</v>
      </c>
      <c r="DZ901">
        <v>235.07</v>
      </c>
      <c r="EA901">
        <v>266.58300000000003</v>
      </c>
      <c r="EB901">
        <v>219.32499999999999</v>
      </c>
      <c r="EC901">
        <v>288.649</v>
      </c>
      <c r="ED901">
        <v>329.93099999999998</v>
      </c>
      <c r="EE901">
        <v>307.67500000000001</v>
      </c>
      <c r="EF901">
        <v>297.37599999999998</v>
      </c>
      <c r="EG901">
        <v>212.815</v>
      </c>
      <c r="EH901">
        <v>195.494</v>
      </c>
      <c r="EI901">
        <v>219.946</v>
      </c>
      <c r="EJ901">
        <v>134.77799999999999</v>
      </c>
      <c r="EK901">
        <v>157.96299999999999</v>
      </c>
      <c r="EL901">
        <v>145.54599999999999</v>
      </c>
      <c r="EM901">
        <v>139.31</v>
      </c>
      <c r="EN901">
        <v>149.4</v>
      </c>
      <c r="EO901">
        <v>115.892</v>
      </c>
      <c r="EP901">
        <v>115.60899999999999</v>
      </c>
      <c r="EQ901">
        <v>115.98399999999999</v>
      </c>
      <c r="ER901">
        <v>153.00899999999999</v>
      </c>
      <c r="ES901">
        <v>123.782</v>
      </c>
      <c r="ET901">
        <v>137.602</v>
      </c>
      <c r="EU901">
        <v>125.932</v>
      </c>
      <c r="EV901">
        <v>118.932</v>
      </c>
      <c r="EW901">
        <v>126.152</v>
      </c>
      <c r="EX901">
        <v>131.155</v>
      </c>
      <c r="EY901">
        <v>251.77799999999999</v>
      </c>
      <c r="EZ901">
        <v>228.541</v>
      </c>
      <c r="FA901">
        <v>236.93700000000001</v>
      </c>
      <c r="FB901">
        <v>249.91499999999999</v>
      </c>
      <c r="FC901">
        <v>252.005</v>
      </c>
      <c r="FD901">
        <v>153.256</v>
      </c>
      <c r="FE901">
        <v>140.49100000000001</v>
      </c>
      <c r="FF901">
        <v>290.78699999999998</v>
      </c>
      <c r="FG901">
        <v>220.60599999999999</v>
      </c>
      <c r="FH901">
        <v>284.49</v>
      </c>
      <c r="FI901">
        <v>311.24</v>
      </c>
      <c r="FJ901">
        <v>479.20800000000003</v>
      </c>
      <c r="FK901">
        <v>283.03800000000001</v>
      </c>
      <c r="FL901">
        <v>142.447</v>
      </c>
      <c r="FM901">
        <v>320.41699999999997</v>
      </c>
      <c r="FN901">
        <v>248.268</v>
      </c>
      <c r="FO901">
        <v>139.1</v>
      </c>
      <c r="FP901">
        <v>171.03399999999999</v>
      </c>
      <c r="FQ901">
        <v>107.955</v>
      </c>
      <c r="FR901">
        <v>97.584999999999994</v>
      </c>
      <c r="FS901">
        <v>130.31</v>
      </c>
      <c r="FT901">
        <v>121.33</v>
      </c>
      <c r="FU901">
        <v>171.07300000000001</v>
      </c>
      <c r="FV901">
        <v>117.255</v>
      </c>
      <c r="FW901">
        <v>124.01300000000001</v>
      </c>
      <c r="FX901">
        <v>144.119</v>
      </c>
      <c r="FY901">
        <v>134.75899999999999</v>
      </c>
      <c r="FZ901">
        <v>126.749</v>
      </c>
      <c r="GA901">
        <v>94.915000000000006</v>
      </c>
      <c r="GB901">
        <v>59.243000000000002</v>
      </c>
      <c r="GC901">
        <v>198.59100000000001</v>
      </c>
      <c r="GD901">
        <v>241.374</v>
      </c>
      <c r="GE901">
        <v>131.72</v>
      </c>
      <c r="GG901">
        <v>236.12100000000001</v>
      </c>
      <c r="GH901">
        <v>122.18</v>
      </c>
      <c r="GI901">
        <v>133.26</v>
      </c>
      <c r="GJ901">
        <v>146.24199999999999</v>
      </c>
      <c r="GK901">
        <v>116.901</v>
      </c>
      <c r="GL901">
        <v>163.43799999999999</v>
      </c>
      <c r="GM901">
        <v>116.703</v>
      </c>
      <c r="GN901">
        <v>258.471</v>
      </c>
      <c r="GO901">
        <v>154.63300000000001</v>
      </c>
      <c r="GP901">
        <v>124.794</v>
      </c>
      <c r="GQ901">
        <v>140.52600000000001</v>
      </c>
      <c r="GR901">
        <v>139.13</v>
      </c>
      <c r="GS901">
        <v>151.61799999999999</v>
      </c>
      <c r="GT901">
        <v>126.66</v>
      </c>
      <c r="GU901">
        <v>163.572</v>
      </c>
      <c r="GV901">
        <v>130.744</v>
      </c>
      <c r="GW901">
        <v>113.595</v>
      </c>
    </row>
    <row r="902" spans="1:205" x14ac:dyDescent="0.25">
      <c r="A902" s="1">
        <v>44562</v>
      </c>
      <c r="B902">
        <v>133.529</v>
      </c>
      <c r="C902">
        <v>134.416</v>
      </c>
      <c r="D902">
        <v>139.04599999999999</v>
      </c>
      <c r="E902">
        <v>242.501</v>
      </c>
      <c r="F902">
        <v>242.74700000000001</v>
      </c>
      <c r="G902">
        <v>243.00700000000001</v>
      </c>
      <c r="H902">
        <v>143.102</v>
      </c>
      <c r="I902">
        <v>147.756</v>
      </c>
      <c r="J902">
        <v>137.298</v>
      </c>
      <c r="K902">
        <v>215.33500000000001</v>
      </c>
      <c r="L902">
        <v>144.251</v>
      </c>
      <c r="M902">
        <v>128.33099999999999</v>
      </c>
      <c r="N902">
        <v>132.267</v>
      </c>
      <c r="O902">
        <v>227.45</v>
      </c>
      <c r="P902">
        <v>254.059</v>
      </c>
      <c r="Q902">
        <v>326.08999999999997</v>
      </c>
      <c r="R902">
        <v>179.56200000000001</v>
      </c>
      <c r="S902">
        <v>194.14699999999999</v>
      </c>
      <c r="T902">
        <v>204.12899999999999</v>
      </c>
      <c r="U902">
        <v>191.07900000000001</v>
      </c>
      <c r="V902">
        <v>128.87700000000001</v>
      </c>
      <c r="W902">
        <v>136.85</v>
      </c>
      <c r="X902">
        <v>117.027</v>
      </c>
      <c r="Y902">
        <v>133.858</v>
      </c>
      <c r="Z902">
        <v>132.38499999999999</v>
      </c>
      <c r="AA902">
        <v>141.46600000000001</v>
      </c>
      <c r="AB902">
        <v>140.511</v>
      </c>
      <c r="AC902">
        <v>139.95400000000001</v>
      </c>
      <c r="AD902">
        <v>141.39099999999999</v>
      </c>
      <c r="AE902">
        <v>145.941</v>
      </c>
      <c r="AF902">
        <v>149.614</v>
      </c>
      <c r="AG902">
        <v>139.01300000000001</v>
      </c>
      <c r="AH902">
        <v>148.83600000000001</v>
      </c>
      <c r="AI902">
        <v>140.614</v>
      </c>
      <c r="AJ902">
        <v>109.3</v>
      </c>
      <c r="AK902">
        <v>109.36199999999999</v>
      </c>
      <c r="AL902">
        <v>109.407</v>
      </c>
      <c r="AM902">
        <v>109.041</v>
      </c>
      <c r="AN902">
        <v>152.66900000000001</v>
      </c>
      <c r="AO902">
        <v>151.73699999999999</v>
      </c>
      <c r="AP902">
        <v>151.92599999999999</v>
      </c>
      <c r="AQ902">
        <v>150.98500000000001</v>
      </c>
      <c r="AR902">
        <v>149.476</v>
      </c>
      <c r="AS902">
        <v>156.648</v>
      </c>
      <c r="AT902">
        <v>127.47799999999999</v>
      </c>
      <c r="AU902">
        <v>127.907</v>
      </c>
      <c r="AV902">
        <v>127.44799999999999</v>
      </c>
      <c r="AW902">
        <v>132.30199999999999</v>
      </c>
      <c r="AX902">
        <v>119.66</v>
      </c>
      <c r="AY902">
        <v>120.10599999999999</v>
      </c>
      <c r="AZ902">
        <v>108.15900000000001</v>
      </c>
      <c r="BA902">
        <v>131.02600000000001</v>
      </c>
      <c r="BB902">
        <v>151.19800000000001</v>
      </c>
      <c r="BC902">
        <v>153.666</v>
      </c>
      <c r="BD902">
        <v>146.50800000000001</v>
      </c>
      <c r="BE902">
        <v>131.053</v>
      </c>
      <c r="BF902">
        <v>131.76499999999999</v>
      </c>
      <c r="BG902">
        <v>131.571</v>
      </c>
      <c r="BH902">
        <v>131.327</v>
      </c>
      <c r="BI902">
        <v>131.58000000000001</v>
      </c>
      <c r="BJ902">
        <v>131.26300000000001</v>
      </c>
      <c r="BK902">
        <v>131.50899999999999</v>
      </c>
      <c r="BL902">
        <v>130.18299999999999</v>
      </c>
      <c r="BM902">
        <v>129.35499999999999</v>
      </c>
      <c r="BN902">
        <v>132.47800000000001</v>
      </c>
      <c r="BO902">
        <v>130.41399999999999</v>
      </c>
      <c r="BP902">
        <v>127.645</v>
      </c>
      <c r="BQ902">
        <v>140.31200000000001</v>
      </c>
      <c r="BR902">
        <v>134.96100000000001</v>
      </c>
      <c r="BS902">
        <v>121.376</v>
      </c>
      <c r="BT902">
        <v>117.66800000000001</v>
      </c>
      <c r="BU902">
        <v>126.017</v>
      </c>
      <c r="BV902">
        <v>124.203</v>
      </c>
      <c r="BW902">
        <v>132.04599999999999</v>
      </c>
      <c r="BX902">
        <v>130.875</v>
      </c>
      <c r="BY902">
        <v>131.69200000000001</v>
      </c>
      <c r="BZ902">
        <v>130.54499999999999</v>
      </c>
      <c r="CA902">
        <v>131.863</v>
      </c>
      <c r="CB902">
        <v>131.904</v>
      </c>
      <c r="CC902">
        <v>236.161</v>
      </c>
      <c r="CD902">
        <v>230.92400000000001</v>
      </c>
      <c r="CE902">
        <v>233.625</v>
      </c>
      <c r="CF902">
        <v>131.19</v>
      </c>
      <c r="CG902">
        <v>135.75200000000001</v>
      </c>
      <c r="CH902">
        <v>138.95500000000001</v>
      </c>
      <c r="CI902">
        <v>127.745</v>
      </c>
      <c r="CJ902">
        <v>126.65</v>
      </c>
      <c r="CK902">
        <v>131.726</v>
      </c>
      <c r="CL902">
        <v>135.191</v>
      </c>
      <c r="CM902">
        <v>133.49600000000001</v>
      </c>
      <c r="CN902">
        <v>227.14099999999999</v>
      </c>
      <c r="CO902">
        <v>139.089</v>
      </c>
      <c r="CP902">
        <v>127.80500000000001</v>
      </c>
      <c r="CQ902">
        <v>218.636</v>
      </c>
      <c r="CR902">
        <v>125.18300000000001</v>
      </c>
      <c r="CS902">
        <v>121.357</v>
      </c>
      <c r="CT902">
        <v>132.02099999999999</v>
      </c>
      <c r="CU902">
        <v>254.072</v>
      </c>
      <c r="CV902">
        <v>249.82900000000001</v>
      </c>
      <c r="CW902">
        <v>256.86200000000002</v>
      </c>
      <c r="CX902">
        <v>290.44400000000002</v>
      </c>
      <c r="CY902">
        <v>129.97800000000001</v>
      </c>
      <c r="CZ902">
        <v>129.55099999999999</v>
      </c>
      <c r="DA902">
        <v>128.94499999999999</v>
      </c>
      <c r="DB902">
        <v>121.45099999999999</v>
      </c>
      <c r="DC902">
        <v>119.221</v>
      </c>
      <c r="DD902">
        <v>118.813</v>
      </c>
      <c r="DE902">
        <v>124.63800000000001</v>
      </c>
      <c r="DF902">
        <v>254.37700000000001</v>
      </c>
      <c r="DG902">
        <v>240.63200000000001</v>
      </c>
      <c r="DH902">
        <v>157.51499999999999</v>
      </c>
      <c r="DI902">
        <v>238.68199999999999</v>
      </c>
      <c r="DJ902">
        <v>279.46600000000001</v>
      </c>
      <c r="DK902">
        <v>328.00099999999998</v>
      </c>
      <c r="DL902">
        <v>176.28899999999999</v>
      </c>
      <c r="DM902">
        <v>140.18700000000001</v>
      </c>
      <c r="DN902">
        <v>124.27500000000001</v>
      </c>
      <c r="DO902">
        <v>334.178</v>
      </c>
      <c r="DP902">
        <v>163.946</v>
      </c>
      <c r="DQ902">
        <v>165.99</v>
      </c>
      <c r="DR902">
        <v>243.81100000000001</v>
      </c>
      <c r="DS902">
        <v>245.99299999999999</v>
      </c>
      <c r="DT902">
        <v>243.52600000000001</v>
      </c>
      <c r="DU902">
        <v>287.89800000000002</v>
      </c>
      <c r="DV902">
        <v>237.71199999999999</v>
      </c>
      <c r="DW902">
        <v>236.14599999999999</v>
      </c>
      <c r="DX902">
        <v>236.06</v>
      </c>
      <c r="DY902">
        <v>228.185</v>
      </c>
      <c r="DZ902">
        <v>238.73099999999999</v>
      </c>
      <c r="EA902">
        <v>274.86599999999999</v>
      </c>
      <c r="EB902">
        <v>226.59299999999999</v>
      </c>
      <c r="EC902">
        <v>297.32499999999999</v>
      </c>
      <c r="ED902">
        <v>351.67700000000002</v>
      </c>
      <c r="EE902">
        <v>328.75400000000002</v>
      </c>
      <c r="EF902">
        <v>300.44299999999998</v>
      </c>
      <c r="EG902">
        <v>204.04499999999999</v>
      </c>
      <c r="EH902">
        <v>218.60400000000001</v>
      </c>
      <c r="EI902">
        <v>209.01300000000001</v>
      </c>
      <c r="EJ902">
        <v>135.70599999999999</v>
      </c>
      <c r="EK902">
        <v>159.78899999999999</v>
      </c>
      <c r="EL902">
        <v>146.316</v>
      </c>
      <c r="EM902">
        <v>141.834</v>
      </c>
      <c r="EN902">
        <v>150.089</v>
      </c>
      <c r="EO902">
        <v>109.483</v>
      </c>
      <c r="EP902">
        <v>109.039</v>
      </c>
      <c r="EQ902">
        <v>109.593</v>
      </c>
      <c r="ER902">
        <v>154.447</v>
      </c>
      <c r="ES902">
        <v>125.562</v>
      </c>
      <c r="ET902">
        <v>138.72200000000001</v>
      </c>
      <c r="EU902">
        <v>126.65300000000001</v>
      </c>
      <c r="EV902">
        <v>119.479</v>
      </c>
      <c r="EW902">
        <v>126.879</v>
      </c>
      <c r="EX902">
        <v>134.006</v>
      </c>
      <c r="EY902">
        <v>256.40499999999997</v>
      </c>
      <c r="EZ902">
        <v>233.584</v>
      </c>
      <c r="FA902">
        <v>244.94300000000001</v>
      </c>
      <c r="FB902">
        <v>253.68299999999999</v>
      </c>
      <c r="FC902">
        <v>255.61500000000001</v>
      </c>
      <c r="FD902">
        <v>154.911</v>
      </c>
      <c r="FE902">
        <v>142.79499999999999</v>
      </c>
      <c r="FF902">
        <v>299.142</v>
      </c>
      <c r="FG902">
        <v>229.90600000000001</v>
      </c>
      <c r="FH902">
        <v>290.005</v>
      </c>
      <c r="FI902">
        <v>331.596</v>
      </c>
      <c r="FJ902">
        <v>481.68900000000002</v>
      </c>
      <c r="FK902">
        <v>288.75099999999998</v>
      </c>
      <c r="FL902">
        <v>143.37799999999999</v>
      </c>
      <c r="FM902">
        <v>296.23200000000003</v>
      </c>
      <c r="FN902">
        <v>233.96799999999999</v>
      </c>
      <c r="FO902">
        <v>140.703</v>
      </c>
      <c r="FP902">
        <v>174.619</v>
      </c>
      <c r="FQ902">
        <v>111.48</v>
      </c>
      <c r="FR902">
        <v>97.858999999999995</v>
      </c>
      <c r="FS902">
        <v>132.55199999999999</v>
      </c>
      <c r="FT902">
        <v>116.304</v>
      </c>
      <c r="FU902">
        <v>176.24100000000001</v>
      </c>
      <c r="FV902">
        <v>114.289</v>
      </c>
      <c r="FW902">
        <v>124.80500000000001</v>
      </c>
      <c r="FX902">
        <v>148.54599999999999</v>
      </c>
      <c r="FY902">
        <v>138.292</v>
      </c>
      <c r="FZ902">
        <v>122.797</v>
      </c>
      <c r="GA902">
        <v>100.44799999999999</v>
      </c>
      <c r="GB902">
        <v>61.277000000000001</v>
      </c>
      <c r="GC902">
        <v>196.87799999999999</v>
      </c>
      <c r="GD902">
        <v>237.268</v>
      </c>
      <c r="GE902">
        <v>133.239</v>
      </c>
      <c r="GG902">
        <v>244.92500000000001</v>
      </c>
      <c r="GH902">
        <v>124.38</v>
      </c>
      <c r="GI902">
        <v>134.25</v>
      </c>
      <c r="GJ902">
        <v>149.291</v>
      </c>
      <c r="GK902">
        <v>137.81100000000001</v>
      </c>
      <c r="GL902">
        <v>180.64</v>
      </c>
      <c r="GM902">
        <v>125.54900000000001</v>
      </c>
      <c r="GN902">
        <v>232.31299999999999</v>
      </c>
      <c r="GO902">
        <v>158.465</v>
      </c>
      <c r="GP902">
        <v>136.83799999999999</v>
      </c>
      <c r="GQ902">
        <v>140.423</v>
      </c>
      <c r="GR902">
        <v>140.399</v>
      </c>
      <c r="GS902">
        <v>154.78700000000001</v>
      </c>
      <c r="GT902">
        <v>126.794</v>
      </c>
      <c r="GU902">
        <v>168.958</v>
      </c>
      <c r="GV902">
        <v>130.744</v>
      </c>
      <c r="GW902">
        <v>105.998</v>
      </c>
    </row>
    <row r="903" spans="1:205" x14ac:dyDescent="0.25">
      <c r="A903" s="1">
        <v>44593</v>
      </c>
      <c r="B903">
        <v>134.77099999999999</v>
      </c>
      <c r="C903">
        <v>136.696</v>
      </c>
      <c r="D903">
        <v>142.12899999999999</v>
      </c>
      <c r="E903">
        <v>247.49</v>
      </c>
      <c r="F903">
        <v>254.21199999999999</v>
      </c>
      <c r="G903">
        <v>247.31</v>
      </c>
      <c r="H903">
        <v>146.67400000000001</v>
      </c>
      <c r="I903">
        <v>151.98099999999999</v>
      </c>
      <c r="J903">
        <v>143.363</v>
      </c>
      <c r="K903">
        <v>223.6</v>
      </c>
      <c r="L903">
        <v>152.60499999999999</v>
      </c>
      <c r="M903">
        <v>139.63300000000001</v>
      </c>
      <c r="N903">
        <v>133.24100000000001</v>
      </c>
      <c r="O903">
        <v>229.59700000000001</v>
      </c>
      <c r="P903">
        <v>256.33100000000002</v>
      </c>
      <c r="Q903">
        <v>328.995</v>
      </c>
      <c r="R903">
        <v>181.17699999999999</v>
      </c>
      <c r="S903">
        <v>196.09</v>
      </c>
      <c r="T903">
        <v>206.82599999999999</v>
      </c>
      <c r="U903">
        <v>192.815</v>
      </c>
      <c r="V903">
        <v>129.91900000000001</v>
      </c>
      <c r="W903">
        <v>138.422</v>
      </c>
      <c r="X903">
        <v>117.38800000000001</v>
      </c>
      <c r="Y903">
        <v>134.33699999999999</v>
      </c>
      <c r="Z903">
        <v>133.10499999999999</v>
      </c>
      <c r="AA903">
        <v>143.87299999999999</v>
      </c>
      <c r="AB903">
        <v>142.816</v>
      </c>
      <c r="AC903">
        <v>141.80600000000001</v>
      </c>
      <c r="AD903">
        <v>145.655</v>
      </c>
      <c r="AE903">
        <v>149.334</v>
      </c>
      <c r="AF903">
        <v>151.62700000000001</v>
      </c>
      <c r="AG903">
        <v>144.471</v>
      </c>
      <c r="AH903">
        <v>151.78800000000001</v>
      </c>
      <c r="AI903">
        <v>143.04</v>
      </c>
      <c r="AJ903">
        <v>111.346</v>
      </c>
      <c r="AK903">
        <v>111.402</v>
      </c>
      <c r="AL903">
        <v>111.42400000000001</v>
      </c>
      <c r="AM903">
        <v>111.11</v>
      </c>
      <c r="AN903">
        <v>155.233</v>
      </c>
      <c r="AO903">
        <v>154.376</v>
      </c>
      <c r="AP903">
        <v>154.53700000000001</v>
      </c>
      <c r="AQ903">
        <v>153.73599999999999</v>
      </c>
      <c r="AR903">
        <v>151.12899999999999</v>
      </c>
      <c r="AS903">
        <v>159.25200000000001</v>
      </c>
      <c r="AT903">
        <v>127.256</v>
      </c>
      <c r="AU903">
        <v>127.712</v>
      </c>
      <c r="AV903">
        <v>127.221</v>
      </c>
      <c r="AW903">
        <v>132.38300000000001</v>
      </c>
      <c r="AX903">
        <v>119.664</v>
      </c>
      <c r="AY903">
        <v>120.169</v>
      </c>
      <c r="AZ903">
        <v>106.95699999999999</v>
      </c>
      <c r="BA903">
        <v>130.16200000000001</v>
      </c>
      <c r="BB903">
        <v>152.07</v>
      </c>
      <c r="BC903">
        <v>154.63200000000001</v>
      </c>
      <c r="BD903">
        <v>147.209</v>
      </c>
      <c r="BE903">
        <v>132.27000000000001</v>
      </c>
      <c r="BF903">
        <v>132.94300000000001</v>
      </c>
      <c r="BG903">
        <v>132.35900000000001</v>
      </c>
      <c r="BH903">
        <v>132.10400000000001</v>
      </c>
      <c r="BI903">
        <v>132.715</v>
      </c>
      <c r="BJ903">
        <v>132.381</v>
      </c>
      <c r="BK903">
        <v>132.41800000000001</v>
      </c>
      <c r="BL903">
        <v>131.14099999999999</v>
      </c>
      <c r="BM903">
        <v>130.25399999999999</v>
      </c>
      <c r="BN903">
        <v>133.87</v>
      </c>
      <c r="BO903">
        <v>132.48599999999999</v>
      </c>
      <c r="BP903">
        <v>127.661</v>
      </c>
      <c r="BQ903">
        <v>142.69499999999999</v>
      </c>
      <c r="BR903">
        <v>137.25200000000001</v>
      </c>
      <c r="BS903">
        <v>121.685</v>
      </c>
      <c r="BT903">
        <v>118.732</v>
      </c>
      <c r="BU903">
        <v>127.94499999999999</v>
      </c>
      <c r="BV903">
        <v>125.65900000000001</v>
      </c>
      <c r="BW903">
        <v>133.21600000000001</v>
      </c>
      <c r="BX903">
        <v>131.624</v>
      </c>
      <c r="BY903">
        <v>132.471</v>
      </c>
      <c r="BZ903">
        <v>131.58099999999999</v>
      </c>
      <c r="CA903">
        <v>132.93899999999999</v>
      </c>
      <c r="CB903">
        <v>132.80000000000001</v>
      </c>
      <c r="CC903">
        <v>240.553</v>
      </c>
      <c r="CD903">
        <v>233.79400000000001</v>
      </c>
      <c r="CE903">
        <v>237.851</v>
      </c>
      <c r="CF903">
        <v>131.86500000000001</v>
      </c>
      <c r="CG903">
        <v>137.75299999999999</v>
      </c>
      <c r="CH903">
        <v>141.249</v>
      </c>
      <c r="CI903">
        <v>127.735</v>
      </c>
      <c r="CJ903">
        <v>126.506</v>
      </c>
      <c r="CK903">
        <v>133.33000000000001</v>
      </c>
      <c r="CL903">
        <v>137.571</v>
      </c>
      <c r="CM903">
        <v>134.74700000000001</v>
      </c>
      <c r="CN903">
        <v>229.49100000000001</v>
      </c>
      <c r="CO903">
        <v>140.197</v>
      </c>
      <c r="CP903">
        <v>129.54900000000001</v>
      </c>
      <c r="CQ903">
        <v>223.572</v>
      </c>
      <c r="CR903">
        <v>125.953</v>
      </c>
      <c r="CS903">
        <v>122.366</v>
      </c>
      <c r="CT903">
        <v>133.09399999999999</v>
      </c>
      <c r="CU903">
        <v>259.57</v>
      </c>
      <c r="CV903">
        <v>253.251</v>
      </c>
      <c r="CW903">
        <v>262.52600000000001</v>
      </c>
      <c r="CX903">
        <v>297.81900000000002</v>
      </c>
      <c r="CY903">
        <v>130.453</v>
      </c>
      <c r="CZ903">
        <v>130.41399999999999</v>
      </c>
      <c r="DA903">
        <v>129.755</v>
      </c>
      <c r="DB903">
        <v>121.97</v>
      </c>
      <c r="DC903">
        <v>119.351</v>
      </c>
      <c r="DD903">
        <v>118.857</v>
      </c>
      <c r="DE903">
        <v>126.837</v>
      </c>
      <c r="DF903">
        <v>257.15300000000002</v>
      </c>
      <c r="DG903">
        <v>240.24</v>
      </c>
      <c r="DH903">
        <v>156.56299999999999</v>
      </c>
      <c r="DI903">
        <v>244.36099999999999</v>
      </c>
      <c r="DJ903">
        <v>283.15199999999999</v>
      </c>
      <c r="DK903">
        <v>316.78199999999998</v>
      </c>
      <c r="DL903">
        <v>177.524</v>
      </c>
      <c r="DM903">
        <v>141.297</v>
      </c>
      <c r="DN903">
        <v>125.14</v>
      </c>
      <c r="DO903">
        <v>339.86399999999998</v>
      </c>
      <c r="DP903">
        <v>167.62</v>
      </c>
      <c r="DQ903">
        <v>168.12700000000001</v>
      </c>
      <c r="DR903">
        <v>252.58099999999999</v>
      </c>
      <c r="DS903">
        <v>253.48099999999999</v>
      </c>
      <c r="DT903">
        <v>252.732</v>
      </c>
      <c r="DU903">
        <v>293.26</v>
      </c>
      <c r="DV903">
        <v>240.32400000000001</v>
      </c>
      <c r="DW903">
        <v>238.48400000000001</v>
      </c>
      <c r="DX903">
        <v>238.69399999999999</v>
      </c>
      <c r="DY903">
        <v>233.49199999999999</v>
      </c>
      <c r="DZ903">
        <v>241.11799999999999</v>
      </c>
      <c r="EA903">
        <v>300.291</v>
      </c>
      <c r="EB903">
        <v>235.98699999999999</v>
      </c>
      <c r="EC903">
        <v>332.27300000000002</v>
      </c>
      <c r="ED903">
        <v>373.25400000000002</v>
      </c>
      <c r="EE903">
        <v>349.65899999999999</v>
      </c>
      <c r="EF903">
        <v>303.709</v>
      </c>
      <c r="EG903">
        <v>253.36600000000001</v>
      </c>
      <c r="EH903">
        <v>236.21899999999999</v>
      </c>
      <c r="EI903">
        <v>261.64699999999999</v>
      </c>
      <c r="EJ903">
        <v>136.309</v>
      </c>
      <c r="EK903">
        <v>161.76400000000001</v>
      </c>
      <c r="EL903">
        <v>147.06700000000001</v>
      </c>
      <c r="EM903">
        <v>144.64599999999999</v>
      </c>
      <c r="EN903">
        <v>150.999</v>
      </c>
      <c r="EO903">
        <v>111.499</v>
      </c>
      <c r="EP903">
        <v>111.10599999999999</v>
      </c>
      <c r="EQ903">
        <v>111.604</v>
      </c>
      <c r="ER903">
        <v>155.24100000000001</v>
      </c>
      <c r="ES903">
        <v>127.054</v>
      </c>
      <c r="ET903">
        <v>139.19499999999999</v>
      </c>
      <c r="EU903">
        <v>126.822</v>
      </c>
      <c r="EV903">
        <v>120.136</v>
      </c>
      <c r="EW903">
        <v>127.03100000000001</v>
      </c>
      <c r="EX903">
        <v>135.41399999999999</v>
      </c>
      <c r="EY903">
        <v>258.95699999999999</v>
      </c>
      <c r="EZ903">
        <v>238.74700000000001</v>
      </c>
      <c r="FA903">
        <v>253.75299999999999</v>
      </c>
      <c r="FB903">
        <v>254.91200000000001</v>
      </c>
      <c r="FC903">
        <v>256.375</v>
      </c>
      <c r="FD903">
        <v>156.429</v>
      </c>
      <c r="FE903">
        <v>144.30799999999999</v>
      </c>
      <c r="FF903">
        <v>337.28800000000001</v>
      </c>
      <c r="FG903">
        <v>271.68200000000002</v>
      </c>
      <c r="FH903">
        <v>298.43400000000003</v>
      </c>
      <c r="FI903">
        <v>353.23399999999998</v>
      </c>
      <c r="FJ903">
        <v>486.29199999999997</v>
      </c>
      <c r="FK903">
        <v>277.65300000000002</v>
      </c>
      <c r="FL903">
        <v>143.80600000000001</v>
      </c>
      <c r="FM903">
        <v>298.74900000000002</v>
      </c>
      <c r="FN903">
        <v>228.131</v>
      </c>
      <c r="FO903">
        <v>143.702</v>
      </c>
      <c r="FP903">
        <v>177.59700000000001</v>
      </c>
      <c r="FQ903">
        <v>117.93300000000001</v>
      </c>
      <c r="FR903">
        <v>96.016000000000005</v>
      </c>
      <c r="FS903">
        <v>131.64400000000001</v>
      </c>
      <c r="FT903">
        <v>118.40600000000001</v>
      </c>
      <c r="FU903">
        <v>177.071</v>
      </c>
      <c r="FV903">
        <v>115.41200000000001</v>
      </c>
      <c r="FW903">
        <v>127.863</v>
      </c>
      <c r="FX903">
        <v>150.77099999999999</v>
      </c>
      <c r="FY903">
        <v>140.137</v>
      </c>
      <c r="FZ903">
        <v>126.226</v>
      </c>
      <c r="GA903">
        <v>101.27200000000001</v>
      </c>
      <c r="GB903">
        <v>63.71</v>
      </c>
      <c r="GC903">
        <v>199.505</v>
      </c>
      <c r="GD903">
        <v>241.215</v>
      </c>
      <c r="GE903">
        <v>133.99199999999999</v>
      </c>
      <c r="GG903">
        <v>232.749</v>
      </c>
      <c r="GH903">
        <v>124.41800000000001</v>
      </c>
      <c r="GI903">
        <v>136.4</v>
      </c>
      <c r="GJ903">
        <v>151.846</v>
      </c>
      <c r="GK903">
        <v>137.72</v>
      </c>
      <c r="GL903">
        <v>198.43</v>
      </c>
      <c r="GM903">
        <v>130.20099999999999</v>
      </c>
      <c r="GN903">
        <v>240.869</v>
      </c>
      <c r="GO903">
        <v>158.78200000000001</v>
      </c>
      <c r="GP903">
        <v>132.673</v>
      </c>
      <c r="GQ903">
        <v>142.48500000000001</v>
      </c>
      <c r="GR903">
        <v>140.87299999999999</v>
      </c>
      <c r="GS903">
        <v>158.07300000000001</v>
      </c>
      <c r="GT903">
        <v>123.27500000000001</v>
      </c>
      <c r="GU903">
        <v>169.76599999999999</v>
      </c>
      <c r="GV903">
        <v>130.744</v>
      </c>
      <c r="GW903">
        <v>106.976</v>
      </c>
    </row>
    <row r="904" spans="1:205" x14ac:dyDescent="0.25">
      <c r="A904" s="1">
        <v>44621</v>
      </c>
      <c r="B904">
        <v>137.03700000000001</v>
      </c>
      <c r="C904">
        <v>140.10599999999999</v>
      </c>
      <c r="D904">
        <v>145.32499999999999</v>
      </c>
      <c r="E904">
        <v>251.95699999999999</v>
      </c>
      <c r="F904">
        <v>280.39299999999997</v>
      </c>
      <c r="G904">
        <v>249.452</v>
      </c>
      <c r="H904">
        <v>147.785</v>
      </c>
      <c r="I904">
        <v>159.62700000000001</v>
      </c>
      <c r="J904">
        <v>154.06700000000001</v>
      </c>
      <c r="K904">
        <v>236.727</v>
      </c>
      <c r="L904">
        <v>173.90600000000001</v>
      </c>
      <c r="M904">
        <v>157.655</v>
      </c>
      <c r="N904">
        <v>134.58500000000001</v>
      </c>
      <c r="O904">
        <v>231.10499999999999</v>
      </c>
      <c r="P904">
        <v>257.892</v>
      </c>
      <c r="Q904">
        <v>330.66199999999998</v>
      </c>
      <c r="R904">
        <v>182.59899999999999</v>
      </c>
      <c r="S904">
        <v>197.48400000000001</v>
      </c>
      <c r="T904">
        <v>208.93600000000001</v>
      </c>
      <c r="U904">
        <v>194.012</v>
      </c>
      <c r="V904">
        <v>131.62899999999999</v>
      </c>
      <c r="W904">
        <v>140.39400000000001</v>
      </c>
      <c r="X904">
        <v>118.74299999999999</v>
      </c>
      <c r="Y904">
        <v>136.37200000000001</v>
      </c>
      <c r="Z904">
        <v>134.816</v>
      </c>
      <c r="AA904">
        <v>147.07900000000001</v>
      </c>
      <c r="AB904">
        <v>145.91900000000001</v>
      </c>
      <c r="AC904">
        <v>144.88900000000001</v>
      </c>
      <c r="AD904">
        <v>148.81399999999999</v>
      </c>
      <c r="AE904">
        <v>153.74600000000001</v>
      </c>
      <c r="AF904">
        <v>156.256</v>
      </c>
      <c r="AG904">
        <v>148.51400000000001</v>
      </c>
      <c r="AH904">
        <v>155.464</v>
      </c>
      <c r="AI904">
        <v>151.286</v>
      </c>
      <c r="AJ904">
        <v>124.462</v>
      </c>
      <c r="AK904">
        <v>124.48399999999999</v>
      </c>
      <c r="AL904">
        <v>124.36</v>
      </c>
      <c r="AM904">
        <v>124.373</v>
      </c>
      <c r="AN904">
        <v>161.24600000000001</v>
      </c>
      <c r="AO904">
        <v>160.619</v>
      </c>
      <c r="AP904">
        <v>160.69300000000001</v>
      </c>
      <c r="AQ904">
        <v>160.33000000000001</v>
      </c>
      <c r="AR904">
        <v>156.011</v>
      </c>
      <c r="AS904">
        <v>165.00899999999999</v>
      </c>
      <c r="AT904">
        <v>127.639</v>
      </c>
      <c r="AU904">
        <v>128.18799999999999</v>
      </c>
      <c r="AV904">
        <v>127.617</v>
      </c>
      <c r="AW904">
        <v>133.56800000000001</v>
      </c>
      <c r="AX904">
        <v>119.70699999999999</v>
      </c>
      <c r="AY904">
        <v>120.185</v>
      </c>
      <c r="AZ904">
        <v>107.53700000000001</v>
      </c>
      <c r="BA904">
        <v>129.56399999999999</v>
      </c>
      <c r="BB904">
        <v>153.01300000000001</v>
      </c>
      <c r="BC904">
        <v>155.53200000000001</v>
      </c>
      <c r="BD904">
        <v>148.227</v>
      </c>
      <c r="BE904">
        <v>134.37700000000001</v>
      </c>
      <c r="BF904">
        <v>135.065</v>
      </c>
      <c r="BG904">
        <v>134.005</v>
      </c>
      <c r="BH904">
        <v>133.69499999999999</v>
      </c>
      <c r="BI904">
        <v>134.95099999999999</v>
      </c>
      <c r="BJ904">
        <v>134.559</v>
      </c>
      <c r="BK904">
        <v>134.1</v>
      </c>
      <c r="BL904">
        <v>133.166</v>
      </c>
      <c r="BM904">
        <v>132.13</v>
      </c>
      <c r="BN904">
        <v>135.578</v>
      </c>
      <c r="BO904">
        <v>135.857</v>
      </c>
      <c r="BP904">
        <v>128.74299999999999</v>
      </c>
      <c r="BQ904">
        <v>146.20099999999999</v>
      </c>
      <c r="BR904">
        <v>140.654</v>
      </c>
      <c r="BS904">
        <v>122.768</v>
      </c>
      <c r="BT904">
        <v>119.649</v>
      </c>
      <c r="BU904">
        <v>130.11099999999999</v>
      </c>
      <c r="BV904">
        <v>127.172</v>
      </c>
      <c r="BW904">
        <v>135.19300000000001</v>
      </c>
      <c r="BX904">
        <v>133.15</v>
      </c>
      <c r="BY904">
        <v>133.96199999999999</v>
      </c>
      <c r="BZ904">
        <v>133.535</v>
      </c>
      <c r="CA904">
        <v>134.886</v>
      </c>
      <c r="CB904">
        <v>134.35</v>
      </c>
      <c r="CC904">
        <v>245.738</v>
      </c>
      <c r="CD904">
        <v>236.05600000000001</v>
      </c>
      <c r="CE904">
        <v>243.19300000000001</v>
      </c>
      <c r="CF904">
        <v>133.49799999999999</v>
      </c>
      <c r="CG904">
        <v>140.04599999999999</v>
      </c>
      <c r="CH904">
        <v>144.60900000000001</v>
      </c>
      <c r="CI904">
        <v>128.755</v>
      </c>
      <c r="CJ904">
        <v>127.264</v>
      </c>
      <c r="CK904">
        <v>134.93100000000001</v>
      </c>
      <c r="CL904">
        <v>140.68199999999999</v>
      </c>
      <c r="CM904">
        <v>137.73599999999999</v>
      </c>
      <c r="CN904">
        <v>235.21100000000001</v>
      </c>
      <c r="CO904">
        <v>142.749</v>
      </c>
      <c r="CP904">
        <v>133.042</v>
      </c>
      <c r="CQ904">
        <v>233.72800000000001</v>
      </c>
      <c r="CR904">
        <v>127.39400000000001</v>
      </c>
      <c r="CS904">
        <v>123.872</v>
      </c>
      <c r="CT904">
        <v>135.15299999999999</v>
      </c>
      <c r="CU904">
        <v>266.48</v>
      </c>
      <c r="CV904">
        <v>256.04000000000002</v>
      </c>
      <c r="CW904">
        <v>270.37599999999998</v>
      </c>
      <c r="CX904">
        <v>308.37400000000002</v>
      </c>
      <c r="CY904">
        <v>131.982</v>
      </c>
      <c r="CZ904">
        <v>132.196</v>
      </c>
      <c r="DA904">
        <v>131.40299999999999</v>
      </c>
      <c r="DB904">
        <v>123.319</v>
      </c>
      <c r="DC904">
        <v>120.21299999999999</v>
      </c>
      <c r="DD904">
        <v>119.53700000000001</v>
      </c>
      <c r="DE904">
        <v>130.029</v>
      </c>
      <c r="DF904">
        <v>263.524</v>
      </c>
      <c r="DG904">
        <v>242.131</v>
      </c>
      <c r="DH904">
        <v>157.684</v>
      </c>
      <c r="DI904">
        <v>249.364</v>
      </c>
      <c r="DJ904">
        <v>289.923</v>
      </c>
      <c r="DK904">
        <v>312.19299999999998</v>
      </c>
      <c r="DL904">
        <v>179.166</v>
      </c>
      <c r="DM904">
        <v>142.93</v>
      </c>
      <c r="DN904">
        <v>126.282</v>
      </c>
      <c r="DO904">
        <v>345.73500000000001</v>
      </c>
      <c r="DP904">
        <v>171.31299999999999</v>
      </c>
      <c r="DQ904">
        <v>170.411</v>
      </c>
      <c r="DR904">
        <v>273.73599999999999</v>
      </c>
      <c r="DS904">
        <v>268.76400000000001</v>
      </c>
      <c r="DT904">
        <v>275.85000000000002</v>
      </c>
      <c r="DU904">
        <v>293.88299999999998</v>
      </c>
      <c r="DV904">
        <v>243.274</v>
      </c>
      <c r="DW904">
        <v>240.76599999999999</v>
      </c>
      <c r="DX904">
        <v>241.726</v>
      </c>
      <c r="DY904">
        <v>241.738</v>
      </c>
      <c r="DZ904">
        <v>243.65</v>
      </c>
      <c r="EA904">
        <v>308.04199999999997</v>
      </c>
      <c r="EB904">
        <v>253.328</v>
      </c>
      <c r="EC904">
        <v>333.608</v>
      </c>
      <c r="ED904">
        <v>410.03199999999998</v>
      </c>
      <c r="EE904">
        <v>385.40800000000002</v>
      </c>
      <c r="EF904">
        <v>306.86599999999999</v>
      </c>
      <c r="EG904">
        <v>209.14699999999999</v>
      </c>
      <c r="EH904">
        <v>225.458</v>
      </c>
      <c r="EI904">
        <v>214.15600000000001</v>
      </c>
      <c r="EJ904">
        <v>138.065</v>
      </c>
      <c r="EK904">
        <v>168.536</v>
      </c>
      <c r="EL904">
        <v>151.69499999999999</v>
      </c>
      <c r="EM904">
        <v>152.23099999999999</v>
      </c>
      <c r="EN904">
        <v>154.155</v>
      </c>
      <c r="EO904">
        <v>124.426</v>
      </c>
      <c r="EP904">
        <v>124.357</v>
      </c>
      <c r="EQ904">
        <v>124.494</v>
      </c>
      <c r="ER904">
        <v>157.36699999999999</v>
      </c>
      <c r="ES904">
        <v>130.67400000000001</v>
      </c>
      <c r="ET904">
        <v>140.571</v>
      </c>
      <c r="EU904">
        <v>126.943</v>
      </c>
      <c r="EV904">
        <v>121.268</v>
      </c>
      <c r="EW904">
        <v>127.117</v>
      </c>
      <c r="EX904">
        <v>137.02500000000001</v>
      </c>
      <c r="EY904">
        <v>265.45</v>
      </c>
      <c r="EZ904">
        <v>243.83099999999999</v>
      </c>
      <c r="FA904">
        <v>275.00700000000001</v>
      </c>
      <c r="FB904">
        <v>257.46899999999999</v>
      </c>
      <c r="FC904">
        <v>258.62799999999999</v>
      </c>
      <c r="FD904">
        <v>161.42599999999999</v>
      </c>
      <c r="FE904">
        <v>148.179</v>
      </c>
      <c r="FF904">
        <v>334.10399999999998</v>
      </c>
      <c r="FG904">
        <v>260.10399999999998</v>
      </c>
      <c r="FH904">
        <v>322.54599999999999</v>
      </c>
      <c r="FI904">
        <v>389.88400000000001</v>
      </c>
      <c r="FJ904">
        <v>529.61300000000006</v>
      </c>
      <c r="FK904">
        <v>274.17599999999999</v>
      </c>
      <c r="FL904">
        <v>144.077</v>
      </c>
      <c r="FM904">
        <v>355.21300000000002</v>
      </c>
      <c r="FN904">
        <v>237.196</v>
      </c>
      <c r="FO904">
        <v>147.476</v>
      </c>
      <c r="FP904">
        <v>178.114</v>
      </c>
      <c r="FQ904">
        <v>121.276</v>
      </c>
      <c r="FR904">
        <v>98.597999999999999</v>
      </c>
      <c r="FS904">
        <v>134.703</v>
      </c>
      <c r="FT904">
        <v>119.235</v>
      </c>
      <c r="FU904">
        <v>188.547</v>
      </c>
      <c r="FV904">
        <v>120.059</v>
      </c>
      <c r="FW904">
        <v>130.97999999999999</v>
      </c>
      <c r="FX904">
        <v>151.45500000000001</v>
      </c>
      <c r="FY904">
        <v>134.434</v>
      </c>
      <c r="FZ904">
        <v>127.02200000000001</v>
      </c>
      <c r="GA904">
        <v>101.84099999999999</v>
      </c>
      <c r="GB904">
        <v>63.018999999999998</v>
      </c>
      <c r="GC904">
        <v>201.035</v>
      </c>
      <c r="GD904">
        <v>242.042</v>
      </c>
      <c r="GE904">
        <v>136.36000000000001</v>
      </c>
      <c r="GG904">
        <v>234.12</v>
      </c>
      <c r="GH904">
        <v>127.922</v>
      </c>
      <c r="GI904">
        <v>135.73599999999999</v>
      </c>
      <c r="GJ904">
        <v>157.59200000000001</v>
      </c>
      <c r="GK904">
        <v>136.274</v>
      </c>
      <c r="GL904">
        <v>221.43299999999999</v>
      </c>
      <c r="GM904">
        <v>128.46600000000001</v>
      </c>
      <c r="GN904">
        <v>305.04199999999997</v>
      </c>
      <c r="GO904">
        <v>159.714</v>
      </c>
      <c r="GP904">
        <v>135.357</v>
      </c>
      <c r="GQ904">
        <v>151.46899999999999</v>
      </c>
      <c r="GR904">
        <v>141.89500000000001</v>
      </c>
      <c r="GS904">
        <v>165.88900000000001</v>
      </c>
      <c r="GT904">
        <v>127.61</v>
      </c>
      <c r="GU904">
        <v>171.09899999999999</v>
      </c>
      <c r="GV904">
        <v>130.744</v>
      </c>
      <c r="GW904">
        <v>122.452</v>
      </c>
    </row>
    <row r="905" spans="1:205" x14ac:dyDescent="0.25">
      <c r="A905" s="1">
        <v>44652</v>
      </c>
      <c r="B905">
        <v>137.773</v>
      </c>
      <c r="C905">
        <v>141.74700000000001</v>
      </c>
      <c r="D905">
        <v>147.572</v>
      </c>
      <c r="E905">
        <v>255.852</v>
      </c>
      <c r="F905">
        <v>291.90300000000002</v>
      </c>
      <c r="G905">
        <v>252.53700000000001</v>
      </c>
      <c r="H905">
        <v>149.49100000000001</v>
      </c>
      <c r="I905">
        <v>162.357</v>
      </c>
      <c r="J905">
        <v>155.50700000000001</v>
      </c>
      <c r="K905">
        <v>235.446</v>
      </c>
      <c r="L905">
        <v>182.68700000000001</v>
      </c>
      <c r="M905">
        <v>171.69200000000001</v>
      </c>
      <c r="N905">
        <v>136.126</v>
      </c>
      <c r="O905">
        <v>233.45400000000001</v>
      </c>
      <c r="P905">
        <v>259.92700000000002</v>
      </c>
      <c r="Q905">
        <v>333.13200000000001</v>
      </c>
      <c r="R905">
        <v>184.17</v>
      </c>
      <c r="S905">
        <v>200.005</v>
      </c>
      <c r="T905">
        <v>212.48500000000001</v>
      </c>
      <c r="U905">
        <v>196.25</v>
      </c>
      <c r="V905">
        <v>132.696</v>
      </c>
      <c r="W905">
        <v>142.059</v>
      </c>
      <c r="X905">
        <v>119.042</v>
      </c>
      <c r="Y905">
        <v>138.37700000000001</v>
      </c>
      <c r="Z905">
        <v>134.977</v>
      </c>
      <c r="AA905">
        <v>147.40299999999999</v>
      </c>
      <c r="AB905">
        <v>146.09200000000001</v>
      </c>
      <c r="AC905">
        <v>144.875</v>
      </c>
      <c r="AD905">
        <v>149.80600000000001</v>
      </c>
      <c r="AE905">
        <v>155.023</v>
      </c>
      <c r="AF905">
        <v>157.19399999999999</v>
      </c>
      <c r="AG905">
        <v>150.292</v>
      </c>
      <c r="AH905">
        <v>156.767</v>
      </c>
      <c r="AI905">
        <v>154.82400000000001</v>
      </c>
      <c r="AJ905">
        <v>128.56200000000001</v>
      </c>
      <c r="AK905">
        <v>128.57599999999999</v>
      </c>
      <c r="AL905">
        <v>128.41499999999999</v>
      </c>
      <c r="AM905">
        <v>128.50800000000001</v>
      </c>
      <c r="AN905">
        <v>164.495</v>
      </c>
      <c r="AO905">
        <v>163.79300000000001</v>
      </c>
      <c r="AP905">
        <v>163.81800000000001</v>
      </c>
      <c r="AQ905">
        <v>163.69999999999999</v>
      </c>
      <c r="AR905">
        <v>159.333</v>
      </c>
      <c r="AS905">
        <v>168.44399999999999</v>
      </c>
      <c r="AT905">
        <v>127.393</v>
      </c>
      <c r="AU905">
        <v>127.922</v>
      </c>
      <c r="AV905">
        <v>127.349</v>
      </c>
      <c r="AW905">
        <v>133.31899999999999</v>
      </c>
      <c r="AX905">
        <v>119.776</v>
      </c>
      <c r="AY905">
        <v>120.26900000000001</v>
      </c>
      <c r="AZ905">
        <v>107.29900000000001</v>
      </c>
      <c r="BA905">
        <v>129.27699999999999</v>
      </c>
      <c r="BB905">
        <v>158.554</v>
      </c>
      <c r="BC905">
        <v>161.477</v>
      </c>
      <c r="BD905">
        <v>153.03399999999999</v>
      </c>
      <c r="BE905">
        <v>134.899</v>
      </c>
      <c r="BF905">
        <v>135.68899999999999</v>
      </c>
      <c r="BG905">
        <v>134.65700000000001</v>
      </c>
      <c r="BH905">
        <v>134.28</v>
      </c>
      <c r="BI905">
        <v>135.65</v>
      </c>
      <c r="BJ905">
        <v>135.19800000000001</v>
      </c>
      <c r="BK905">
        <v>134.78</v>
      </c>
      <c r="BL905">
        <v>133.995</v>
      </c>
      <c r="BM905">
        <v>132.87</v>
      </c>
      <c r="BN905">
        <v>137.24700000000001</v>
      </c>
      <c r="BO905">
        <v>137.34100000000001</v>
      </c>
      <c r="BP905">
        <v>128.83799999999999</v>
      </c>
      <c r="BQ905">
        <v>146.892</v>
      </c>
      <c r="BR905">
        <v>141.89500000000001</v>
      </c>
      <c r="BS905">
        <v>123.38800000000001</v>
      </c>
      <c r="BT905">
        <v>121.005</v>
      </c>
      <c r="BU905">
        <v>130.58099999999999</v>
      </c>
      <c r="BV905">
        <v>128.476</v>
      </c>
      <c r="BW905">
        <v>135.58000000000001</v>
      </c>
      <c r="BX905">
        <v>133.55199999999999</v>
      </c>
      <c r="BY905">
        <v>134.32300000000001</v>
      </c>
      <c r="BZ905">
        <v>133.84299999999999</v>
      </c>
      <c r="CA905">
        <v>135.16900000000001</v>
      </c>
      <c r="CB905">
        <v>134.81800000000001</v>
      </c>
      <c r="CC905">
        <v>247.541</v>
      </c>
      <c r="CD905">
        <v>238.797</v>
      </c>
      <c r="CE905">
        <v>244.47</v>
      </c>
      <c r="CF905">
        <v>133.54499999999999</v>
      </c>
      <c r="CG905">
        <v>140.51599999999999</v>
      </c>
      <c r="CH905">
        <v>145.08000000000001</v>
      </c>
      <c r="CI905">
        <v>128.749</v>
      </c>
      <c r="CJ905">
        <v>127.098</v>
      </c>
      <c r="CK905">
        <v>136.261</v>
      </c>
      <c r="CL905">
        <v>141.44</v>
      </c>
      <c r="CM905">
        <v>139.71</v>
      </c>
      <c r="CN905">
        <v>239.71899999999999</v>
      </c>
      <c r="CO905">
        <v>143.78800000000001</v>
      </c>
      <c r="CP905">
        <v>134.934</v>
      </c>
      <c r="CQ905">
        <v>238.523</v>
      </c>
      <c r="CR905">
        <v>127.95099999999999</v>
      </c>
      <c r="CS905">
        <v>125.512</v>
      </c>
      <c r="CT905">
        <v>135.33000000000001</v>
      </c>
      <c r="CU905">
        <v>267.94</v>
      </c>
      <c r="CV905">
        <v>258.863</v>
      </c>
      <c r="CW905">
        <v>270.83600000000001</v>
      </c>
      <c r="CX905">
        <v>308.37799999999999</v>
      </c>
      <c r="CY905">
        <v>131.96700000000001</v>
      </c>
      <c r="CZ905">
        <v>132.423</v>
      </c>
      <c r="DA905">
        <v>131.541</v>
      </c>
      <c r="DB905">
        <v>123.42</v>
      </c>
      <c r="DC905">
        <v>120.352</v>
      </c>
      <c r="DD905">
        <v>119.571</v>
      </c>
      <c r="DE905">
        <v>130.51900000000001</v>
      </c>
      <c r="DF905">
        <v>268.08199999999999</v>
      </c>
      <c r="DG905">
        <v>245.374</v>
      </c>
      <c r="DH905">
        <v>160.37</v>
      </c>
      <c r="DI905">
        <v>258.62099999999998</v>
      </c>
      <c r="DJ905">
        <v>293.81</v>
      </c>
      <c r="DK905">
        <v>316.57400000000001</v>
      </c>
      <c r="DL905">
        <v>180.309</v>
      </c>
      <c r="DM905">
        <v>143.58099999999999</v>
      </c>
      <c r="DN905">
        <v>127.1</v>
      </c>
      <c r="DO905">
        <v>348.10399999999998</v>
      </c>
      <c r="DP905">
        <v>170.488</v>
      </c>
      <c r="DQ905">
        <v>173.13200000000001</v>
      </c>
      <c r="DR905">
        <v>281.928</v>
      </c>
      <c r="DS905">
        <v>277.68</v>
      </c>
      <c r="DT905">
        <v>283.81799999999998</v>
      </c>
      <c r="DU905">
        <v>301.27</v>
      </c>
      <c r="DV905">
        <v>247.249</v>
      </c>
      <c r="DW905">
        <v>244.06299999999999</v>
      </c>
      <c r="DX905">
        <v>245.77699999999999</v>
      </c>
      <c r="DY905">
        <v>247.49100000000001</v>
      </c>
      <c r="DZ905">
        <v>247.56200000000001</v>
      </c>
      <c r="EA905">
        <v>325.54899999999998</v>
      </c>
      <c r="EB905">
        <v>263.31099999999998</v>
      </c>
      <c r="EC905">
        <v>355.41</v>
      </c>
      <c r="ED905">
        <v>415.428</v>
      </c>
      <c r="EE905">
        <v>390.55</v>
      </c>
      <c r="EF905">
        <v>309.45400000000001</v>
      </c>
      <c r="EG905">
        <v>250.256</v>
      </c>
      <c r="EH905">
        <v>267.2</v>
      </c>
      <c r="EI905">
        <v>256.40199999999999</v>
      </c>
      <c r="EJ905">
        <v>139.06800000000001</v>
      </c>
      <c r="EK905">
        <v>170.26300000000001</v>
      </c>
      <c r="EL905">
        <v>154.22300000000001</v>
      </c>
      <c r="EM905">
        <v>152.81700000000001</v>
      </c>
      <c r="EN905">
        <v>156.953</v>
      </c>
      <c r="EO905">
        <v>128.47999999999999</v>
      </c>
      <c r="EP905">
        <v>128.49</v>
      </c>
      <c r="EQ905">
        <v>128.53899999999999</v>
      </c>
      <c r="ER905">
        <v>160.03399999999999</v>
      </c>
      <c r="ES905">
        <v>133.67699999999999</v>
      </c>
      <c r="ET905">
        <v>142.73099999999999</v>
      </c>
      <c r="EU905">
        <v>127.434</v>
      </c>
      <c r="EV905">
        <v>121.997</v>
      </c>
      <c r="EW905">
        <v>127.599</v>
      </c>
      <c r="EX905">
        <v>138.071</v>
      </c>
      <c r="EY905">
        <v>269.75700000000001</v>
      </c>
      <c r="EZ905">
        <v>251.08600000000001</v>
      </c>
      <c r="FA905">
        <v>283.23700000000002</v>
      </c>
      <c r="FB905">
        <v>261.048</v>
      </c>
      <c r="FC905">
        <v>261.767</v>
      </c>
      <c r="FD905">
        <v>163.45500000000001</v>
      </c>
      <c r="FE905">
        <v>150.54</v>
      </c>
      <c r="FF905">
        <v>357.822</v>
      </c>
      <c r="FG905">
        <v>284.42099999999999</v>
      </c>
      <c r="FH905">
        <v>332.95299999999997</v>
      </c>
      <c r="FI905">
        <v>394.42399999999998</v>
      </c>
      <c r="FJ905">
        <v>540.41999999999996</v>
      </c>
      <c r="FK905">
        <v>268.55399999999997</v>
      </c>
      <c r="FL905">
        <v>144.358</v>
      </c>
      <c r="FM905">
        <v>381.54700000000003</v>
      </c>
      <c r="FN905">
        <v>235.32900000000001</v>
      </c>
      <c r="FO905">
        <v>148.19499999999999</v>
      </c>
      <c r="FP905">
        <v>176.392</v>
      </c>
      <c r="FQ905">
        <v>123.264</v>
      </c>
      <c r="FR905">
        <v>97.962000000000003</v>
      </c>
      <c r="FS905">
        <v>136.22300000000001</v>
      </c>
      <c r="FT905">
        <v>120.746</v>
      </c>
      <c r="FU905">
        <v>196.40600000000001</v>
      </c>
      <c r="FV905">
        <v>119.94799999999999</v>
      </c>
      <c r="FW905">
        <v>132.29499999999999</v>
      </c>
      <c r="FX905">
        <v>153.636</v>
      </c>
      <c r="FY905">
        <v>132.41399999999999</v>
      </c>
      <c r="FZ905">
        <v>127.023</v>
      </c>
      <c r="GA905">
        <v>101.44199999999999</v>
      </c>
      <c r="GB905">
        <v>60.744999999999997</v>
      </c>
      <c r="GC905">
        <v>203.042</v>
      </c>
      <c r="GD905">
        <v>244.28200000000001</v>
      </c>
      <c r="GE905">
        <v>137.953</v>
      </c>
      <c r="GG905">
        <v>219.79599999999999</v>
      </c>
      <c r="GH905">
        <v>124.748</v>
      </c>
      <c r="GI905">
        <v>138.68299999999999</v>
      </c>
      <c r="GJ905">
        <v>148.749</v>
      </c>
      <c r="GK905">
        <v>140.89699999999999</v>
      </c>
      <c r="GL905">
        <v>217.547</v>
      </c>
      <c r="GM905">
        <v>135.13399999999999</v>
      </c>
      <c r="GN905">
        <v>311.61099999999999</v>
      </c>
      <c r="GO905">
        <v>167.25700000000001</v>
      </c>
      <c r="GP905">
        <v>134.90799999999999</v>
      </c>
      <c r="GQ905">
        <v>155.49100000000001</v>
      </c>
      <c r="GR905">
        <v>145.65299999999999</v>
      </c>
      <c r="GS905">
        <v>169.00399999999999</v>
      </c>
      <c r="GT905">
        <v>129.93700000000001</v>
      </c>
      <c r="GU905">
        <v>172.755</v>
      </c>
      <c r="GV905">
        <v>131.69900000000001</v>
      </c>
      <c r="GW905">
        <v>128.22200000000001</v>
      </c>
    </row>
    <row r="906" spans="1:205" x14ac:dyDescent="0.25">
      <c r="A906" s="1">
        <v>44682</v>
      </c>
      <c r="B906">
        <v>139.01300000000001</v>
      </c>
      <c r="C906">
        <v>144.44200000000001</v>
      </c>
      <c r="D906">
        <v>149.00399999999999</v>
      </c>
      <c r="E906">
        <v>258.71600000000001</v>
      </c>
      <c r="F906">
        <v>287.66800000000001</v>
      </c>
      <c r="G906">
        <v>256.17</v>
      </c>
      <c r="H906">
        <v>150.77199999999999</v>
      </c>
      <c r="I906">
        <v>162.898</v>
      </c>
      <c r="J906">
        <v>165.18100000000001</v>
      </c>
      <c r="K906">
        <v>249.727</v>
      </c>
      <c r="L906">
        <v>195.012</v>
      </c>
      <c r="M906">
        <v>183.256</v>
      </c>
      <c r="N906">
        <v>137.11699999999999</v>
      </c>
      <c r="O906">
        <v>235.358</v>
      </c>
      <c r="P906">
        <v>262.28199999999998</v>
      </c>
      <c r="Q906">
        <v>336.70600000000002</v>
      </c>
      <c r="R906">
        <v>185.316</v>
      </c>
      <c r="S906">
        <v>201.43100000000001</v>
      </c>
      <c r="T906">
        <v>214.28200000000001</v>
      </c>
      <c r="U906">
        <v>197.57400000000001</v>
      </c>
      <c r="V906">
        <v>134.17099999999999</v>
      </c>
      <c r="W906">
        <v>144.21899999999999</v>
      </c>
      <c r="X906">
        <v>119.633</v>
      </c>
      <c r="Y906">
        <v>139.011</v>
      </c>
      <c r="Z906">
        <v>135.489</v>
      </c>
      <c r="AA906">
        <v>147.89699999999999</v>
      </c>
      <c r="AB906">
        <v>146.53899999999999</v>
      </c>
      <c r="AC906">
        <v>145.68299999999999</v>
      </c>
      <c r="AD906">
        <v>148.66399999999999</v>
      </c>
      <c r="AE906">
        <v>155.65899999999999</v>
      </c>
      <c r="AF906">
        <v>159.929</v>
      </c>
      <c r="AG906">
        <v>147.73400000000001</v>
      </c>
      <c r="AH906">
        <v>157.63200000000001</v>
      </c>
      <c r="AI906">
        <v>158.59800000000001</v>
      </c>
      <c r="AJ906">
        <v>133.00899999999999</v>
      </c>
      <c r="AK906">
        <v>133.011</v>
      </c>
      <c r="AL906">
        <v>132.80000000000001</v>
      </c>
      <c r="AM906">
        <v>133.00399999999999</v>
      </c>
      <c r="AN906">
        <v>167.93</v>
      </c>
      <c r="AO906">
        <v>167.256</v>
      </c>
      <c r="AP906">
        <v>167.22300000000001</v>
      </c>
      <c r="AQ906">
        <v>167.398</v>
      </c>
      <c r="AR906">
        <v>161.86000000000001</v>
      </c>
      <c r="AS906">
        <v>172.03700000000001</v>
      </c>
      <c r="AT906">
        <v>127.59399999999999</v>
      </c>
      <c r="AU906">
        <v>128.1</v>
      </c>
      <c r="AV906">
        <v>127.41</v>
      </c>
      <c r="AW906">
        <v>134.53</v>
      </c>
      <c r="AX906">
        <v>119.883</v>
      </c>
      <c r="AY906">
        <v>120.351</v>
      </c>
      <c r="AZ906">
        <v>107.914</v>
      </c>
      <c r="BA906">
        <v>129.90700000000001</v>
      </c>
      <c r="BB906">
        <v>159.19900000000001</v>
      </c>
      <c r="BC906">
        <v>162.06200000000001</v>
      </c>
      <c r="BD906">
        <v>153.78399999999999</v>
      </c>
      <c r="BE906">
        <v>136.12</v>
      </c>
      <c r="BF906">
        <v>136.84100000000001</v>
      </c>
      <c r="BG906">
        <v>135.27500000000001</v>
      </c>
      <c r="BH906">
        <v>134.904</v>
      </c>
      <c r="BI906">
        <v>136.886</v>
      </c>
      <c r="BJ906">
        <v>136.40799999999999</v>
      </c>
      <c r="BK906">
        <v>135.44900000000001</v>
      </c>
      <c r="BL906">
        <v>135.40199999999999</v>
      </c>
      <c r="BM906">
        <v>134.202</v>
      </c>
      <c r="BN906">
        <v>138.31899999999999</v>
      </c>
      <c r="BO906">
        <v>140.22</v>
      </c>
      <c r="BP906">
        <v>129.35599999999999</v>
      </c>
      <c r="BQ906">
        <v>147.751</v>
      </c>
      <c r="BR906">
        <v>143.82400000000001</v>
      </c>
      <c r="BS906">
        <v>124.011</v>
      </c>
      <c r="BT906">
        <v>121.83199999999999</v>
      </c>
      <c r="BU906">
        <v>130.792</v>
      </c>
      <c r="BV906">
        <v>128.989</v>
      </c>
      <c r="BW906">
        <v>136.726</v>
      </c>
      <c r="BX906">
        <v>134.12700000000001</v>
      </c>
      <c r="BY906">
        <v>134.874</v>
      </c>
      <c r="BZ906">
        <v>134.99199999999999</v>
      </c>
      <c r="CA906">
        <v>136.28899999999999</v>
      </c>
      <c r="CB906">
        <v>135.43</v>
      </c>
      <c r="CC906">
        <v>252.93700000000001</v>
      </c>
      <c r="CD906">
        <v>240.94300000000001</v>
      </c>
      <c r="CE906">
        <v>250.47200000000001</v>
      </c>
      <c r="CF906">
        <v>133.976</v>
      </c>
      <c r="CG906">
        <v>140.84100000000001</v>
      </c>
      <c r="CH906">
        <v>145.82</v>
      </c>
      <c r="CI906">
        <v>129.17500000000001</v>
      </c>
      <c r="CJ906">
        <v>127.371</v>
      </c>
      <c r="CK906">
        <v>136.85</v>
      </c>
      <c r="CL906">
        <v>143.39599999999999</v>
      </c>
      <c r="CM906">
        <v>140.923</v>
      </c>
      <c r="CN906">
        <v>241.68700000000001</v>
      </c>
      <c r="CO906">
        <v>145.137</v>
      </c>
      <c r="CP906">
        <v>136.953</v>
      </c>
      <c r="CQ906">
        <v>245.03399999999999</v>
      </c>
      <c r="CR906">
        <v>128.38900000000001</v>
      </c>
      <c r="CS906">
        <v>125.702</v>
      </c>
      <c r="CT906">
        <v>136.59899999999999</v>
      </c>
      <c r="CU906">
        <v>275.14</v>
      </c>
      <c r="CV906">
        <v>261.43799999999999</v>
      </c>
      <c r="CW906">
        <v>279.74400000000003</v>
      </c>
      <c r="CX906">
        <v>320.553</v>
      </c>
      <c r="CY906">
        <v>132.41200000000001</v>
      </c>
      <c r="CZ906">
        <v>133.81100000000001</v>
      </c>
      <c r="DA906">
        <v>132.869</v>
      </c>
      <c r="DB906">
        <v>123.919</v>
      </c>
      <c r="DC906">
        <v>120.771</v>
      </c>
      <c r="DD906">
        <v>119.88800000000001</v>
      </c>
      <c r="DE906">
        <v>132.75299999999999</v>
      </c>
      <c r="DF906">
        <v>275.65100000000001</v>
      </c>
      <c r="DG906">
        <v>250.80099999999999</v>
      </c>
      <c r="DH906">
        <v>165.03200000000001</v>
      </c>
      <c r="DI906">
        <v>264.5</v>
      </c>
      <c r="DJ906">
        <v>300.83499999999998</v>
      </c>
      <c r="DK906">
        <v>328.22500000000002</v>
      </c>
      <c r="DL906">
        <v>181.85300000000001</v>
      </c>
      <c r="DM906">
        <v>144.86799999999999</v>
      </c>
      <c r="DN906">
        <v>128.18600000000001</v>
      </c>
      <c r="DO906">
        <v>351.22500000000002</v>
      </c>
      <c r="DP906">
        <v>171.11500000000001</v>
      </c>
      <c r="DQ906">
        <v>175.38499999999999</v>
      </c>
      <c r="DR906">
        <v>301.024</v>
      </c>
      <c r="DS906">
        <v>291.68599999999998</v>
      </c>
      <c r="DT906">
        <v>304.61599999999999</v>
      </c>
      <c r="DU906">
        <v>306.32299999999998</v>
      </c>
      <c r="DV906">
        <v>250.21700000000001</v>
      </c>
      <c r="DW906">
        <v>245.81200000000001</v>
      </c>
      <c r="DX906">
        <v>248.91499999999999</v>
      </c>
      <c r="DY906">
        <v>249.31299999999999</v>
      </c>
      <c r="DZ906">
        <v>250.857</v>
      </c>
      <c r="EA906">
        <v>343.77300000000002</v>
      </c>
      <c r="EB906">
        <v>264.44299999999998</v>
      </c>
      <c r="EC906">
        <v>384.06700000000001</v>
      </c>
      <c r="ED906">
        <v>411.65899999999999</v>
      </c>
      <c r="EE906">
        <v>386.75400000000002</v>
      </c>
      <c r="EF906">
        <v>311.86799999999999</v>
      </c>
      <c r="EG906">
        <v>318.21899999999999</v>
      </c>
      <c r="EH906">
        <v>294.83600000000001</v>
      </c>
      <c r="EI906">
        <v>328.73</v>
      </c>
      <c r="EJ906">
        <v>139.88200000000001</v>
      </c>
      <c r="EK906">
        <v>171.73400000000001</v>
      </c>
      <c r="EL906">
        <v>156.595</v>
      </c>
      <c r="EM906">
        <v>153.09700000000001</v>
      </c>
      <c r="EN906">
        <v>157.72499999999999</v>
      </c>
      <c r="EO906">
        <v>132.863</v>
      </c>
      <c r="EP906">
        <v>132.982</v>
      </c>
      <c r="EQ906">
        <v>132.90899999999999</v>
      </c>
      <c r="ER906">
        <v>160.42500000000001</v>
      </c>
      <c r="ES906">
        <v>136.83799999999999</v>
      </c>
      <c r="ET906">
        <v>142.279</v>
      </c>
      <c r="EU906">
        <v>128.07400000000001</v>
      </c>
      <c r="EV906">
        <v>122.32599999999999</v>
      </c>
      <c r="EW906">
        <v>128.25</v>
      </c>
      <c r="EX906">
        <v>140.69999999999999</v>
      </c>
      <c r="EY906">
        <v>277.63099999999997</v>
      </c>
      <c r="EZ906">
        <v>255.405</v>
      </c>
      <c r="FA906">
        <v>302.42099999999999</v>
      </c>
      <c r="FB906">
        <v>265.60700000000003</v>
      </c>
      <c r="FC906">
        <v>266.34500000000003</v>
      </c>
      <c r="FD906">
        <v>164.51400000000001</v>
      </c>
      <c r="FE906">
        <v>153.851</v>
      </c>
      <c r="FF906">
        <v>389.82799999999997</v>
      </c>
      <c r="FG906">
        <v>325.88900000000001</v>
      </c>
      <c r="FH906">
        <v>328.572</v>
      </c>
      <c r="FI906">
        <v>389.94099999999997</v>
      </c>
      <c r="FJ906">
        <v>520.90099999999995</v>
      </c>
      <c r="FK906">
        <v>262.61799999999999</v>
      </c>
      <c r="FL906">
        <v>144.30799999999999</v>
      </c>
      <c r="FM906">
        <v>382.048</v>
      </c>
      <c r="FN906">
        <v>247.208</v>
      </c>
      <c r="FO906">
        <v>148.28200000000001</v>
      </c>
      <c r="FP906">
        <v>176.76400000000001</v>
      </c>
      <c r="FQ906">
        <v>120.435</v>
      </c>
      <c r="FR906">
        <v>97.679000000000002</v>
      </c>
      <c r="FS906">
        <v>138.161</v>
      </c>
      <c r="FT906">
        <v>125.535</v>
      </c>
      <c r="FU906">
        <v>201.34899999999999</v>
      </c>
      <c r="FV906">
        <v>114.765</v>
      </c>
      <c r="FW906">
        <v>131.59299999999999</v>
      </c>
      <c r="FX906">
        <v>154.40600000000001</v>
      </c>
      <c r="FY906">
        <v>140.80600000000001</v>
      </c>
      <c r="FZ906">
        <v>125.455</v>
      </c>
      <c r="GA906">
        <v>98.394999999999996</v>
      </c>
      <c r="GB906">
        <v>57.76</v>
      </c>
      <c r="GC906">
        <v>208.124</v>
      </c>
      <c r="GD906">
        <v>251.45</v>
      </c>
      <c r="GE906">
        <v>140.024</v>
      </c>
      <c r="GG906">
        <v>218.15899999999999</v>
      </c>
      <c r="GH906">
        <v>123.952</v>
      </c>
      <c r="GI906">
        <v>145.62100000000001</v>
      </c>
      <c r="GJ906">
        <v>155.57499999999999</v>
      </c>
      <c r="GK906">
        <v>138.28399999999999</v>
      </c>
      <c r="GL906">
        <v>206.71899999999999</v>
      </c>
      <c r="GM906">
        <v>133.96799999999999</v>
      </c>
      <c r="GN906">
        <v>256.10000000000002</v>
      </c>
      <c r="GO906">
        <v>168.03200000000001</v>
      </c>
      <c r="GP906">
        <v>132.578</v>
      </c>
      <c r="GQ906">
        <v>158.72300000000001</v>
      </c>
      <c r="GR906">
        <v>148.59899999999999</v>
      </c>
      <c r="GS906">
        <v>172.488</v>
      </c>
      <c r="GT906">
        <v>129.666</v>
      </c>
      <c r="GU906">
        <v>174.24100000000001</v>
      </c>
      <c r="GV906">
        <v>131.69900000000001</v>
      </c>
      <c r="GW906">
        <v>130.988</v>
      </c>
    </row>
    <row r="907" spans="1:205" x14ac:dyDescent="0.25">
      <c r="A907" s="1">
        <v>44713</v>
      </c>
      <c r="B907">
        <v>140.273</v>
      </c>
      <c r="C907">
        <v>147.61799999999999</v>
      </c>
      <c r="D907">
        <v>148.85300000000001</v>
      </c>
      <c r="E907">
        <v>258.01900000000001</v>
      </c>
      <c r="F907">
        <v>268.899</v>
      </c>
      <c r="G907">
        <v>257.41500000000002</v>
      </c>
      <c r="H907">
        <v>151.083</v>
      </c>
      <c r="I907">
        <v>163.78800000000001</v>
      </c>
      <c r="J907">
        <v>179.91</v>
      </c>
      <c r="K907">
        <v>273.13499999999999</v>
      </c>
      <c r="L907">
        <v>209.18100000000001</v>
      </c>
      <c r="M907">
        <v>197.28100000000001</v>
      </c>
      <c r="N907">
        <v>137.79400000000001</v>
      </c>
      <c r="O907">
        <v>237.011</v>
      </c>
      <c r="P907">
        <v>264.06599999999997</v>
      </c>
      <c r="Q907">
        <v>339.34800000000001</v>
      </c>
      <c r="R907">
        <v>186.24700000000001</v>
      </c>
      <c r="S907">
        <v>202.89599999999999</v>
      </c>
      <c r="T907">
        <v>215.63399999999999</v>
      </c>
      <c r="U907">
        <v>199.066</v>
      </c>
      <c r="V907">
        <v>135.03399999999999</v>
      </c>
      <c r="W907">
        <v>145.352</v>
      </c>
      <c r="X907">
        <v>120.145</v>
      </c>
      <c r="Y907">
        <v>139.136</v>
      </c>
      <c r="Z907">
        <v>135.78200000000001</v>
      </c>
      <c r="AA907">
        <v>148.41200000000001</v>
      </c>
      <c r="AB907">
        <v>147.16300000000001</v>
      </c>
      <c r="AC907">
        <v>146.57</v>
      </c>
      <c r="AD907">
        <v>148.12799999999999</v>
      </c>
      <c r="AE907">
        <v>155.821</v>
      </c>
      <c r="AF907">
        <v>161.50200000000001</v>
      </c>
      <c r="AG907">
        <v>145.75299999999999</v>
      </c>
      <c r="AH907">
        <v>157.31700000000001</v>
      </c>
      <c r="AI907">
        <v>159.77600000000001</v>
      </c>
      <c r="AJ907">
        <v>137.881</v>
      </c>
      <c r="AK907">
        <v>137.876</v>
      </c>
      <c r="AL907">
        <v>137.63</v>
      </c>
      <c r="AM907">
        <v>137.90899999999999</v>
      </c>
      <c r="AN907">
        <v>167.48</v>
      </c>
      <c r="AO907">
        <v>166.75800000000001</v>
      </c>
      <c r="AP907">
        <v>166.72399999999999</v>
      </c>
      <c r="AQ907">
        <v>166.90299999999999</v>
      </c>
      <c r="AR907">
        <v>161.92400000000001</v>
      </c>
      <c r="AS907">
        <v>171.57900000000001</v>
      </c>
      <c r="AT907">
        <v>127.69799999999999</v>
      </c>
      <c r="AU907">
        <v>128.304</v>
      </c>
      <c r="AV907">
        <v>127.55</v>
      </c>
      <c r="AW907">
        <v>135.29300000000001</v>
      </c>
      <c r="AX907">
        <v>119.508</v>
      </c>
      <c r="AY907">
        <v>119.955</v>
      </c>
      <c r="AZ907">
        <v>107.991</v>
      </c>
      <c r="BA907">
        <v>129.083</v>
      </c>
      <c r="BB907">
        <v>160.07900000000001</v>
      </c>
      <c r="BC907">
        <v>163.02500000000001</v>
      </c>
      <c r="BD907">
        <v>154.51499999999999</v>
      </c>
      <c r="BE907">
        <v>137.49299999999999</v>
      </c>
      <c r="BF907">
        <v>138.04</v>
      </c>
      <c r="BG907">
        <v>135.602</v>
      </c>
      <c r="BH907">
        <v>135.297</v>
      </c>
      <c r="BI907">
        <v>138.196</v>
      </c>
      <c r="BJ907">
        <v>137.73099999999999</v>
      </c>
      <c r="BK907">
        <v>135.81</v>
      </c>
      <c r="BL907">
        <v>136.82900000000001</v>
      </c>
      <c r="BM907">
        <v>135.69800000000001</v>
      </c>
      <c r="BN907">
        <v>138.82300000000001</v>
      </c>
      <c r="BO907">
        <v>143.971</v>
      </c>
      <c r="BP907">
        <v>129.55500000000001</v>
      </c>
      <c r="BQ907">
        <v>148.13399999999999</v>
      </c>
      <c r="BR907">
        <v>145.846</v>
      </c>
      <c r="BS907">
        <v>124.35</v>
      </c>
      <c r="BT907">
        <v>122.667</v>
      </c>
      <c r="BU907">
        <v>130.84700000000001</v>
      </c>
      <c r="BV907">
        <v>129.45099999999999</v>
      </c>
      <c r="BW907">
        <v>138.06899999999999</v>
      </c>
      <c r="BX907">
        <v>134.55799999999999</v>
      </c>
      <c r="BY907">
        <v>135.358</v>
      </c>
      <c r="BZ907">
        <v>136.38399999999999</v>
      </c>
      <c r="CA907">
        <v>137.73400000000001</v>
      </c>
      <c r="CB907">
        <v>135.863</v>
      </c>
      <c r="CC907">
        <v>259.85500000000002</v>
      </c>
      <c r="CD907">
        <v>241.99199999999999</v>
      </c>
      <c r="CE907">
        <v>259.25099999999998</v>
      </c>
      <c r="CF907">
        <v>134.34899999999999</v>
      </c>
      <c r="CG907">
        <v>140.977</v>
      </c>
      <c r="CH907">
        <v>146.32</v>
      </c>
      <c r="CI907">
        <v>129.44399999999999</v>
      </c>
      <c r="CJ907">
        <v>127.679</v>
      </c>
      <c r="CK907">
        <v>137.37899999999999</v>
      </c>
      <c r="CL907">
        <v>145.69499999999999</v>
      </c>
      <c r="CM907">
        <v>141.339</v>
      </c>
      <c r="CN907">
        <v>243.19499999999999</v>
      </c>
      <c r="CO907">
        <v>144.86199999999999</v>
      </c>
      <c r="CP907">
        <v>138.679</v>
      </c>
      <c r="CQ907">
        <v>251.41900000000001</v>
      </c>
      <c r="CR907">
        <v>128.279</v>
      </c>
      <c r="CS907">
        <v>125.89100000000001</v>
      </c>
      <c r="CT907">
        <v>138.124</v>
      </c>
      <c r="CU907">
        <v>284.54199999999997</v>
      </c>
      <c r="CV907">
        <v>262.18200000000002</v>
      </c>
      <c r="CW907">
        <v>293.17899999999997</v>
      </c>
      <c r="CX907">
        <v>339.24700000000001</v>
      </c>
      <c r="CY907">
        <v>132.81800000000001</v>
      </c>
      <c r="CZ907">
        <v>135.501</v>
      </c>
      <c r="DA907">
        <v>134.626</v>
      </c>
      <c r="DB907">
        <v>124.354</v>
      </c>
      <c r="DC907">
        <v>121.081</v>
      </c>
      <c r="DD907">
        <v>120.229</v>
      </c>
      <c r="DE907">
        <v>135.38300000000001</v>
      </c>
      <c r="DF907">
        <v>281.02199999999999</v>
      </c>
      <c r="DG907">
        <v>250.44399999999999</v>
      </c>
      <c r="DH907">
        <v>164.11799999999999</v>
      </c>
      <c r="DI907">
        <v>263.46499999999997</v>
      </c>
      <c r="DJ907">
        <v>302.73700000000002</v>
      </c>
      <c r="DK907">
        <v>322.12200000000001</v>
      </c>
      <c r="DL907">
        <v>183.07900000000001</v>
      </c>
      <c r="DM907">
        <v>146.809</v>
      </c>
      <c r="DN907">
        <v>129.00299999999999</v>
      </c>
      <c r="DO907">
        <v>350.64299999999997</v>
      </c>
      <c r="DP907">
        <v>168.42500000000001</v>
      </c>
      <c r="DQ907">
        <v>176.96299999999999</v>
      </c>
      <c r="DR907">
        <v>326.50099999999998</v>
      </c>
      <c r="DS907">
        <v>305.93599999999998</v>
      </c>
      <c r="DT907">
        <v>333.81700000000001</v>
      </c>
      <c r="DU907">
        <v>309.44400000000002</v>
      </c>
      <c r="DV907">
        <v>251.49</v>
      </c>
      <c r="DW907">
        <v>246.58199999999999</v>
      </c>
      <c r="DX907">
        <v>250.256</v>
      </c>
      <c r="DY907">
        <v>251.363</v>
      </c>
      <c r="DZ907">
        <v>252.13800000000001</v>
      </c>
      <c r="EA907">
        <v>359.89800000000002</v>
      </c>
      <c r="EB907">
        <v>261.85000000000002</v>
      </c>
      <c r="EC907">
        <v>411.73500000000001</v>
      </c>
      <c r="ED907">
        <v>434.851</v>
      </c>
      <c r="EE907">
        <v>409.04399999999998</v>
      </c>
      <c r="EF907">
        <v>319.08699999999999</v>
      </c>
      <c r="EG907">
        <v>349.43299999999999</v>
      </c>
      <c r="EH907">
        <v>318.75700000000001</v>
      </c>
      <c r="EI907">
        <v>361.274</v>
      </c>
      <c r="EJ907">
        <v>139.334</v>
      </c>
      <c r="EK907">
        <v>170.38</v>
      </c>
      <c r="EL907">
        <v>155.393</v>
      </c>
      <c r="EM907">
        <v>151.85599999999999</v>
      </c>
      <c r="EN907">
        <v>157.78899999999999</v>
      </c>
      <c r="EO907">
        <v>137.69200000000001</v>
      </c>
      <c r="EP907">
        <v>137.88399999999999</v>
      </c>
      <c r="EQ907">
        <v>137.73099999999999</v>
      </c>
      <c r="ER907">
        <v>159.976</v>
      </c>
      <c r="ES907">
        <v>136.887</v>
      </c>
      <c r="ET907">
        <v>141.762</v>
      </c>
      <c r="EU907">
        <v>127.64400000000001</v>
      </c>
      <c r="EV907">
        <v>122.748</v>
      </c>
      <c r="EW907">
        <v>127.791</v>
      </c>
      <c r="EX907">
        <v>142.077</v>
      </c>
      <c r="EY907">
        <v>283.50200000000001</v>
      </c>
      <c r="EZ907">
        <v>255.43199999999999</v>
      </c>
      <c r="FA907">
        <v>328.01600000000002</v>
      </c>
      <c r="FB907">
        <v>265.83199999999999</v>
      </c>
      <c r="FC907">
        <v>266.59399999999999</v>
      </c>
      <c r="FD907">
        <v>163.5</v>
      </c>
      <c r="FE907">
        <v>155.74100000000001</v>
      </c>
      <c r="FF907">
        <v>419.88900000000001</v>
      </c>
      <c r="FG907">
        <v>362.16500000000002</v>
      </c>
      <c r="FH907">
        <v>324.52300000000002</v>
      </c>
      <c r="FI907">
        <v>413.03199999999998</v>
      </c>
      <c r="FJ907">
        <v>511.47300000000001</v>
      </c>
      <c r="FK907">
        <v>255.75299999999999</v>
      </c>
      <c r="FL907">
        <v>145.16</v>
      </c>
      <c r="FM907">
        <v>403.08499999999998</v>
      </c>
      <c r="FN907">
        <v>298.30500000000001</v>
      </c>
      <c r="FO907">
        <v>148.506</v>
      </c>
      <c r="FP907">
        <v>179.22</v>
      </c>
      <c r="FQ907">
        <v>118.104</v>
      </c>
      <c r="FR907">
        <v>98.706999999999994</v>
      </c>
      <c r="FS907">
        <v>135.404</v>
      </c>
      <c r="FT907">
        <v>125.04300000000001</v>
      </c>
      <c r="FU907">
        <v>202.96899999999999</v>
      </c>
      <c r="FV907">
        <v>118.02800000000001</v>
      </c>
      <c r="FW907">
        <v>132.666</v>
      </c>
      <c r="FX907">
        <v>160.34899999999999</v>
      </c>
      <c r="FY907">
        <v>136.512</v>
      </c>
      <c r="FZ907">
        <v>122.744</v>
      </c>
      <c r="GA907">
        <v>105.271</v>
      </c>
      <c r="GB907">
        <v>65.02</v>
      </c>
      <c r="GC907">
        <v>214.595</v>
      </c>
      <c r="GD907">
        <v>258.88799999999998</v>
      </c>
      <c r="GE907">
        <v>144.87700000000001</v>
      </c>
      <c r="GG907">
        <v>183.96700000000001</v>
      </c>
      <c r="GH907">
        <v>121.46599999999999</v>
      </c>
      <c r="GI907">
        <v>152.12899999999999</v>
      </c>
      <c r="GJ907">
        <v>145.58099999999999</v>
      </c>
      <c r="GK907">
        <v>139.20099999999999</v>
      </c>
      <c r="GL907">
        <v>193.49799999999999</v>
      </c>
      <c r="GM907">
        <v>132.958</v>
      </c>
      <c r="GN907">
        <v>250.41</v>
      </c>
      <c r="GO907">
        <v>170.018</v>
      </c>
      <c r="GP907">
        <v>133.56</v>
      </c>
      <c r="GQ907">
        <v>161.18100000000001</v>
      </c>
      <c r="GR907">
        <v>149.30600000000001</v>
      </c>
      <c r="GS907">
        <v>171.643</v>
      </c>
      <c r="GT907">
        <v>133.161</v>
      </c>
      <c r="GU907">
        <v>173.55</v>
      </c>
      <c r="GV907">
        <v>133.68799999999999</v>
      </c>
      <c r="GW907">
        <v>140.09299999999999</v>
      </c>
    </row>
    <row r="908" spans="1:205" x14ac:dyDescent="0.25">
      <c r="A908" s="1">
        <v>44743</v>
      </c>
      <c r="B908">
        <v>139.83699999999999</v>
      </c>
      <c r="C908">
        <v>144.87200000000001</v>
      </c>
      <c r="D908">
        <v>150.779</v>
      </c>
      <c r="E908">
        <v>263.45400000000001</v>
      </c>
      <c r="F908">
        <v>301.48099999999999</v>
      </c>
      <c r="G908">
        <v>259.94499999999999</v>
      </c>
      <c r="H908">
        <v>152.97499999999999</v>
      </c>
      <c r="I908">
        <v>159.79499999999999</v>
      </c>
      <c r="J908">
        <v>162.97</v>
      </c>
      <c r="K908">
        <v>246.55600000000001</v>
      </c>
      <c r="L908">
        <v>191.07900000000001</v>
      </c>
      <c r="M908">
        <v>182.13900000000001</v>
      </c>
      <c r="N908">
        <v>137.96700000000001</v>
      </c>
      <c r="O908">
        <v>238.27699999999999</v>
      </c>
      <c r="P908">
        <v>265.44299999999998</v>
      </c>
      <c r="Q908">
        <v>341.17</v>
      </c>
      <c r="R908">
        <v>187.16800000000001</v>
      </c>
      <c r="S908">
        <v>204.00899999999999</v>
      </c>
      <c r="T908">
        <v>217.22300000000001</v>
      </c>
      <c r="U908">
        <v>200.04900000000001</v>
      </c>
      <c r="V908">
        <v>135.59</v>
      </c>
      <c r="W908">
        <v>146.066</v>
      </c>
      <c r="X908">
        <v>120.494</v>
      </c>
      <c r="Y908">
        <v>138.208</v>
      </c>
      <c r="Z908">
        <v>136.31899999999999</v>
      </c>
      <c r="AA908">
        <v>150.12700000000001</v>
      </c>
      <c r="AB908">
        <v>148.92099999999999</v>
      </c>
      <c r="AC908">
        <v>148.46600000000001</v>
      </c>
      <c r="AD908">
        <v>149.26</v>
      </c>
      <c r="AE908">
        <v>157.57599999999999</v>
      </c>
      <c r="AF908">
        <v>163.07900000000001</v>
      </c>
      <c r="AG908">
        <v>147.76300000000001</v>
      </c>
      <c r="AH908">
        <v>158.64599999999999</v>
      </c>
      <c r="AI908">
        <v>159.089</v>
      </c>
      <c r="AJ908">
        <v>134.524</v>
      </c>
      <c r="AK908">
        <v>134.52799999999999</v>
      </c>
      <c r="AL908">
        <v>134.31800000000001</v>
      </c>
      <c r="AM908">
        <v>134.51599999999999</v>
      </c>
      <c r="AN908">
        <v>167.96700000000001</v>
      </c>
      <c r="AO908">
        <v>167.22499999999999</v>
      </c>
      <c r="AP908">
        <v>167.279</v>
      </c>
      <c r="AQ908">
        <v>167.02</v>
      </c>
      <c r="AR908">
        <v>163.28800000000001</v>
      </c>
      <c r="AS908">
        <v>171.91399999999999</v>
      </c>
      <c r="AT908">
        <v>127.815</v>
      </c>
      <c r="AU908">
        <v>128.476</v>
      </c>
      <c r="AV908">
        <v>127.735</v>
      </c>
      <c r="AW908">
        <v>135.36199999999999</v>
      </c>
      <c r="AX908">
        <v>119.23099999999999</v>
      </c>
      <c r="AY908">
        <v>119.651</v>
      </c>
      <c r="AZ908">
        <v>108.262</v>
      </c>
      <c r="BA908">
        <v>128.82</v>
      </c>
      <c r="BB908">
        <v>168.05600000000001</v>
      </c>
      <c r="BC908">
        <v>172.01900000000001</v>
      </c>
      <c r="BD908">
        <v>160.649</v>
      </c>
      <c r="BE908">
        <v>137.166</v>
      </c>
      <c r="BF908">
        <v>137.672</v>
      </c>
      <c r="BG908">
        <v>136.16</v>
      </c>
      <c r="BH908">
        <v>135.87200000000001</v>
      </c>
      <c r="BI908">
        <v>137.59399999999999</v>
      </c>
      <c r="BJ908">
        <v>137.166</v>
      </c>
      <c r="BK908">
        <v>136.46199999999999</v>
      </c>
      <c r="BL908">
        <v>135.88499999999999</v>
      </c>
      <c r="BM908">
        <v>134.70099999999999</v>
      </c>
      <c r="BN908">
        <v>139.34899999999999</v>
      </c>
      <c r="BO908">
        <v>140.37799999999999</v>
      </c>
      <c r="BP908">
        <v>129.59899999999999</v>
      </c>
      <c r="BQ908">
        <v>149.66</v>
      </c>
      <c r="BR908">
        <v>144.83699999999999</v>
      </c>
      <c r="BS908">
        <v>124.596</v>
      </c>
      <c r="BT908">
        <v>123.297</v>
      </c>
      <c r="BU908">
        <v>131.38</v>
      </c>
      <c r="BV908">
        <v>130.69499999999999</v>
      </c>
      <c r="BW908">
        <v>137.82300000000001</v>
      </c>
      <c r="BX908">
        <v>135.239</v>
      </c>
      <c r="BY908">
        <v>136.1</v>
      </c>
      <c r="BZ908">
        <v>135.91499999999999</v>
      </c>
      <c r="CA908">
        <v>137.29599999999999</v>
      </c>
      <c r="CB908">
        <v>136.74</v>
      </c>
      <c r="CC908">
        <v>254.745</v>
      </c>
      <c r="CD908">
        <v>244.322</v>
      </c>
      <c r="CE908">
        <v>251.54499999999999</v>
      </c>
      <c r="CF908">
        <v>134.946</v>
      </c>
      <c r="CG908">
        <v>141.501</v>
      </c>
      <c r="CH908">
        <v>147.91399999999999</v>
      </c>
      <c r="CI908">
        <v>129.554</v>
      </c>
      <c r="CJ908">
        <v>127.771</v>
      </c>
      <c r="CK908">
        <v>138.572</v>
      </c>
      <c r="CL908">
        <v>144.911</v>
      </c>
      <c r="CM908">
        <v>140.27799999999999</v>
      </c>
      <c r="CN908">
        <v>239.91900000000001</v>
      </c>
      <c r="CO908">
        <v>145.05600000000001</v>
      </c>
      <c r="CP908">
        <v>137.53800000000001</v>
      </c>
      <c r="CQ908">
        <v>245.446</v>
      </c>
      <c r="CR908">
        <v>128.38</v>
      </c>
      <c r="CS908">
        <v>127.96899999999999</v>
      </c>
      <c r="CT908">
        <v>137.55699999999999</v>
      </c>
      <c r="CU908">
        <v>276.58100000000002</v>
      </c>
      <c r="CV908">
        <v>265.27199999999999</v>
      </c>
      <c r="CW908">
        <v>279.83199999999999</v>
      </c>
      <c r="CX908">
        <v>319.91300000000001</v>
      </c>
      <c r="CY908">
        <v>133.423</v>
      </c>
      <c r="CZ908">
        <v>134.28200000000001</v>
      </c>
      <c r="DA908">
        <v>133.352</v>
      </c>
      <c r="DB908">
        <v>124.93</v>
      </c>
      <c r="DC908">
        <v>121.274</v>
      </c>
      <c r="DD908">
        <v>120.41</v>
      </c>
      <c r="DE908">
        <v>134.21600000000001</v>
      </c>
      <c r="DF908">
        <v>274.15699999999998</v>
      </c>
      <c r="DG908">
        <v>248.21799999999999</v>
      </c>
      <c r="DH908">
        <v>161.64400000000001</v>
      </c>
      <c r="DI908">
        <v>262.86799999999999</v>
      </c>
      <c r="DJ908">
        <v>300.41699999999997</v>
      </c>
      <c r="DK908">
        <v>313.24299999999999</v>
      </c>
      <c r="DL908">
        <v>183.673</v>
      </c>
      <c r="DM908">
        <v>147.66399999999999</v>
      </c>
      <c r="DN908">
        <v>129.404</v>
      </c>
      <c r="DO908">
        <v>351.63900000000001</v>
      </c>
      <c r="DP908">
        <v>168.452</v>
      </c>
      <c r="DQ908">
        <v>177.816</v>
      </c>
      <c r="DR908">
        <v>296.57400000000001</v>
      </c>
      <c r="DS908">
        <v>294.13299999999998</v>
      </c>
      <c r="DT908">
        <v>297.89800000000002</v>
      </c>
      <c r="DU908">
        <v>309.50900000000001</v>
      </c>
      <c r="DV908">
        <v>252.404</v>
      </c>
      <c r="DW908">
        <v>247.46600000000001</v>
      </c>
      <c r="DX908">
        <v>251.16800000000001</v>
      </c>
      <c r="DY908">
        <v>252.81700000000001</v>
      </c>
      <c r="DZ908">
        <v>253.00200000000001</v>
      </c>
      <c r="EA908">
        <v>328.476</v>
      </c>
      <c r="EB908">
        <v>258.64499999999998</v>
      </c>
      <c r="EC908">
        <v>363.13400000000001</v>
      </c>
      <c r="ED908">
        <v>388.36500000000001</v>
      </c>
      <c r="EE908">
        <v>363.49400000000003</v>
      </c>
      <c r="EF908">
        <v>322.61799999999999</v>
      </c>
      <c r="EG908">
        <v>301.97500000000002</v>
      </c>
      <c r="EH908">
        <v>310.334</v>
      </c>
      <c r="EI908">
        <v>310.11700000000002</v>
      </c>
      <c r="EJ908">
        <v>139.76300000000001</v>
      </c>
      <c r="EK908">
        <v>170.661</v>
      </c>
      <c r="EL908">
        <v>155.58500000000001</v>
      </c>
      <c r="EM908">
        <v>152.17099999999999</v>
      </c>
      <c r="EN908">
        <v>159.34800000000001</v>
      </c>
      <c r="EO908">
        <v>134.38200000000001</v>
      </c>
      <c r="EP908">
        <v>134.494</v>
      </c>
      <c r="EQ908">
        <v>134.429</v>
      </c>
      <c r="ER908">
        <v>162.06100000000001</v>
      </c>
      <c r="ES908">
        <v>137.75299999999999</v>
      </c>
      <c r="ET908">
        <v>143.86199999999999</v>
      </c>
      <c r="EU908">
        <v>127.923</v>
      </c>
      <c r="EV908">
        <v>123.435</v>
      </c>
      <c r="EW908">
        <v>128.05600000000001</v>
      </c>
      <c r="EX908">
        <v>139.80000000000001</v>
      </c>
      <c r="EY908">
        <v>275.94799999999998</v>
      </c>
      <c r="EZ908">
        <v>255.934</v>
      </c>
      <c r="FA908">
        <v>297.95</v>
      </c>
      <c r="FB908">
        <v>264.87900000000002</v>
      </c>
      <c r="FC908">
        <v>265.47000000000003</v>
      </c>
      <c r="FD908">
        <v>164.40600000000001</v>
      </c>
      <c r="FE908">
        <v>153.22300000000001</v>
      </c>
      <c r="FF908">
        <v>368.65899999999999</v>
      </c>
      <c r="FG908">
        <v>310.55700000000002</v>
      </c>
      <c r="FH908">
        <v>315.05700000000002</v>
      </c>
      <c r="FI908">
        <v>367.81700000000001</v>
      </c>
      <c r="FJ908">
        <v>483.86399999999998</v>
      </c>
      <c r="FK908">
        <v>237.62</v>
      </c>
      <c r="FL908">
        <v>145.517</v>
      </c>
      <c r="FM908">
        <v>379.27499999999998</v>
      </c>
      <c r="FN908">
        <v>302.69600000000003</v>
      </c>
      <c r="FO908">
        <v>149.613</v>
      </c>
      <c r="FP908">
        <v>180.73599999999999</v>
      </c>
      <c r="FQ908">
        <v>120.408</v>
      </c>
      <c r="FR908">
        <v>98.236999999999995</v>
      </c>
      <c r="FS908">
        <v>138.67500000000001</v>
      </c>
      <c r="FT908">
        <v>125.559</v>
      </c>
      <c r="FU908">
        <v>200.13399999999999</v>
      </c>
      <c r="FV908">
        <v>118.94499999999999</v>
      </c>
      <c r="FW908">
        <v>135.751</v>
      </c>
      <c r="FX908">
        <v>163.34299999999999</v>
      </c>
      <c r="FY908">
        <v>138.886</v>
      </c>
      <c r="FZ908">
        <v>116.47199999999999</v>
      </c>
      <c r="GA908">
        <v>102.57899999999999</v>
      </c>
      <c r="GB908">
        <v>61.664999999999999</v>
      </c>
      <c r="GC908">
        <v>212.233</v>
      </c>
      <c r="GD908">
        <v>251.97</v>
      </c>
      <c r="GE908">
        <v>148.61799999999999</v>
      </c>
      <c r="GG908">
        <v>176</v>
      </c>
      <c r="GH908">
        <v>122.578</v>
      </c>
      <c r="GI908">
        <v>152.334</v>
      </c>
      <c r="GJ908">
        <v>144.71199999999999</v>
      </c>
      <c r="GK908">
        <v>137.01</v>
      </c>
      <c r="GL908">
        <v>181.46899999999999</v>
      </c>
      <c r="GM908">
        <v>130.71700000000001</v>
      </c>
      <c r="GN908">
        <v>274.279</v>
      </c>
      <c r="GO908">
        <v>187.22900000000001</v>
      </c>
      <c r="GP908">
        <v>136.26499999999999</v>
      </c>
      <c r="GQ908">
        <v>159.81700000000001</v>
      </c>
      <c r="GR908">
        <v>151.148</v>
      </c>
      <c r="GS908">
        <v>171.374</v>
      </c>
      <c r="GT908">
        <v>132.23500000000001</v>
      </c>
      <c r="GU908">
        <v>177.09100000000001</v>
      </c>
      <c r="GV908">
        <v>133.55199999999999</v>
      </c>
      <c r="GW908">
        <v>134.547</v>
      </c>
    </row>
    <row r="909" spans="1:205" x14ac:dyDescent="0.25">
      <c r="A909" s="1">
        <v>44774</v>
      </c>
      <c r="B909">
        <v>139.755</v>
      </c>
      <c r="C909">
        <v>143.30600000000001</v>
      </c>
      <c r="D909">
        <v>150.518</v>
      </c>
      <c r="E909">
        <v>262.274</v>
      </c>
      <c r="F909">
        <v>280.69600000000003</v>
      </c>
      <c r="G909">
        <v>260.86799999999999</v>
      </c>
      <c r="H909">
        <v>152.95400000000001</v>
      </c>
      <c r="I909">
        <v>161.52699999999999</v>
      </c>
      <c r="J909">
        <v>153.732</v>
      </c>
      <c r="K909">
        <v>232.90899999999999</v>
      </c>
      <c r="L909">
        <v>179.63</v>
      </c>
      <c r="M909">
        <v>170.524</v>
      </c>
      <c r="N909">
        <v>138.29400000000001</v>
      </c>
      <c r="O909">
        <v>239.51</v>
      </c>
      <c r="P909">
        <v>266.84699999999998</v>
      </c>
      <c r="Q909">
        <v>343.36</v>
      </c>
      <c r="R909">
        <v>187.798</v>
      </c>
      <c r="S909">
        <v>205.03800000000001</v>
      </c>
      <c r="T909">
        <v>218.249</v>
      </c>
      <c r="U909">
        <v>201.077</v>
      </c>
      <c r="V909">
        <v>135.69200000000001</v>
      </c>
      <c r="W909">
        <v>146.01900000000001</v>
      </c>
      <c r="X909">
        <v>120.782</v>
      </c>
      <c r="Y909">
        <v>137.935</v>
      </c>
      <c r="Z909">
        <v>136.983</v>
      </c>
      <c r="AA909">
        <v>151.423</v>
      </c>
      <c r="AB909">
        <v>150.506</v>
      </c>
      <c r="AC909">
        <v>150.36699999999999</v>
      </c>
      <c r="AD909">
        <v>149.44300000000001</v>
      </c>
      <c r="AE909">
        <v>157.197</v>
      </c>
      <c r="AF909">
        <v>162.28399999999999</v>
      </c>
      <c r="AG909">
        <v>148.02000000000001</v>
      </c>
      <c r="AH909">
        <v>158.02000000000001</v>
      </c>
      <c r="AI909">
        <v>157.6</v>
      </c>
      <c r="AJ909">
        <v>136.143</v>
      </c>
      <c r="AK909">
        <v>136.142</v>
      </c>
      <c r="AL909">
        <v>135.91399999999999</v>
      </c>
      <c r="AM909">
        <v>136.15299999999999</v>
      </c>
      <c r="AN909">
        <v>165.137</v>
      </c>
      <c r="AO909">
        <v>164.27500000000001</v>
      </c>
      <c r="AP909">
        <v>164.375</v>
      </c>
      <c r="AQ909">
        <v>163.88</v>
      </c>
      <c r="AR909">
        <v>160.68</v>
      </c>
      <c r="AS909">
        <v>169.30500000000001</v>
      </c>
      <c r="AT909">
        <v>128.4</v>
      </c>
      <c r="AU909">
        <v>128.96299999999999</v>
      </c>
      <c r="AV909">
        <v>128.20699999999999</v>
      </c>
      <c r="AW909">
        <v>135.97800000000001</v>
      </c>
      <c r="AX909">
        <v>120.066</v>
      </c>
      <c r="AY909">
        <v>120.55200000000001</v>
      </c>
      <c r="AZ909">
        <v>107.742</v>
      </c>
      <c r="BA909">
        <v>130.56100000000001</v>
      </c>
      <c r="BB909">
        <v>168.309</v>
      </c>
      <c r="BC909">
        <v>172.298</v>
      </c>
      <c r="BD909">
        <v>160.85300000000001</v>
      </c>
      <c r="BE909">
        <v>137.114</v>
      </c>
      <c r="BF909">
        <v>137.66399999999999</v>
      </c>
      <c r="BG909">
        <v>136.71600000000001</v>
      </c>
      <c r="BH909">
        <v>136.441</v>
      </c>
      <c r="BI909">
        <v>137.47499999999999</v>
      </c>
      <c r="BJ909">
        <v>137.095</v>
      </c>
      <c r="BK909">
        <v>136.98099999999999</v>
      </c>
      <c r="BL909">
        <v>135.47399999999999</v>
      </c>
      <c r="BM909">
        <v>134.37899999999999</v>
      </c>
      <c r="BN909">
        <v>139.554</v>
      </c>
      <c r="BO909">
        <v>138.595</v>
      </c>
      <c r="BP909">
        <v>129.994</v>
      </c>
      <c r="BQ909">
        <v>150.405</v>
      </c>
      <c r="BR909">
        <v>144.21100000000001</v>
      </c>
      <c r="BS909">
        <v>124.944</v>
      </c>
      <c r="BT909">
        <v>123.874</v>
      </c>
      <c r="BU909">
        <v>131.584</v>
      </c>
      <c r="BV909">
        <v>131.06200000000001</v>
      </c>
      <c r="BW909">
        <v>137.85900000000001</v>
      </c>
      <c r="BX909">
        <v>135.923</v>
      </c>
      <c r="BY909">
        <v>136.804</v>
      </c>
      <c r="BZ909">
        <v>135.971</v>
      </c>
      <c r="CA909">
        <v>137.37299999999999</v>
      </c>
      <c r="CB909">
        <v>137.363</v>
      </c>
      <c r="CC909">
        <v>251.667</v>
      </c>
      <c r="CD909">
        <v>244.93600000000001</v>
      </c>
      <c r="CE909">
        <v>248.00899999999999</v>
      </c>
      <c r="CF909">
        <v>135.655</v>
      </c>
      <c r="CG909">
        <v>141.73099999999999</v>
      </c>
      <c r="CH909">
        <v>149.01400000000001</v>
      </c>
      <c r="CI909">
        <v>129.89599999999999</v>
      </c>
      <c r="CJ909">
        <v>128.28</v>
      </c>
      <c r="CK909">
        <v>138.98400000000001</v>
      </c>
      <c r="CL909">
        <v>144.50299999999999</v>
      </c>
      <c r="CM909">
        <v>140.02099999999999</v>
      </c>
      <c r="CN909">
        <v>238.84899999999999</v>
      </c>
      <c r="CO909">
        <v>145.35</v>
      </c>
      <c r="CP909">
        <v>136.614</v>
      </c>
      <c r="CQ909">
        <v>241.185</v>
      </c>
      <c r="CR909">
        <v>128.83699999999999</v>
      </c>
      <c r="CS909">
        <v>128.167</v>
      </c>
      <c r="CT909">
        <v>137.50899999999999</v>
      </c>
      <c r="CU909">
        <v>271.61900000000003</v>
      </c>
      <c r="CV909">
        <v>265.59100000000001</v>
      </c>
      <c r="CW909">
        <v>273.37</v>
      </c>
      <c r="CX909">
        <v>310.47899999999998</v>
      </c>
      <c r="CY909">
        <v>134.19900000000001</v>
      </c>
      <c r="CZ909">
        <v>133.71600000000001</v>
      </c>
      <c r="DA909">
        <v>132.857</v>
      </c>
      <c r="DB909">
        <v>125.649</v>
      </c>
      <c r="DC909">
        <v>121.65600000000001</v>
      </c>
      <c r="DD909">
        <v>120.91</v>
      </c>
      <c r="DE909">
        <v>133.631</v>
      </c>
      <c r="DF909">
        <v>270.589</v>
      </c>
      <c r="DG909">
        <v>244.9</v>
      </c>
      <c r="DH909">
        <v>158.126</v>
      </c>
      <c r="DI909">
        <v>260.54599999999999</v>
      </c>
      <c r="DJ909">
        <v>292.53800000000001</v>
      </c>
      <c r="DK909">
        <v>306.51799999999997</v>
      </c>
      <c r="DL909">
        <v>184.18700000000001</v>
      </c>
      <c r="DM909">
        <v>148.90899999999999</v>
      </c>
      <c r="DN909">
        <v>129.726</v>
      </c>
      <c r="DO909">
        <v>352.92399999999998</v>
      </c>
      <c r="DP909">
        <v>169.405</v>
      </c>
      <c r="DQ909">
        <v>178.20500000000001</v>
      </c>
      <c r="DR909">
        <v>284.85700000000003</v>
      </c>
      <c r="DS909">
        <v>289.44</v>
      </c>
      <c r="DT909">
        <v>283.85899999999998</v>
      </c>
      <c r="DU909">
        <v>313.37299999999999</v>
      </c>
      <c r="DV909">
        <v>253.304</v>
      </c>
      <c r="DW909">
        <v>249.04400000000001</v>
      </c>
      <c r="DX909">
        <v>251.95500000000001</v>
      </c>
      <c r="DY909">
        <v>256.25900000000001</v>
      </c>
      <c r="DZ909">
        <v>253.529</v>
      </c>
      <c r="EA909">
        <v>343.60199999999998</v>
      </c>
      <c r="EB909">
        <v>255.21600000000001</v>
      </c>
      <c r="EC909">
        <v>389.73</v>
      </c>
      <c r="ED909">
        <v>376.99599999999998</v>
      </c>
      <c r="EE909">
        <v>352.26499999999999</v>
      </c>
      <c r="EF909">
        <v>325.32600000000002</v>
      </c>
      <c r="EG909">
        <v>375.14400000000001</v>
      </c>
      <c r="EH909">
        <v>329.88200000000001</v>
      </c>
      <c r="EI909">
        <v>388.596</v>
      </c>
      <c r="EJ909">
        <v>140.57499999999999</v>
      </c>
      <c r="EK909">
        <v>169.185</v>
      </c>
      <c r="EL909">
        <v>153.61500000000001</v>
      </c>
      <c r="EM909">
        <v>151.47999999999999</v>
      </c>
      <c r="EN909">
        <v>158.845</v>
      </c>
      <c r="EO909">
        <v>135.977</v>
      </c>
      <c r="EP909">
        <v>136.12899999999999</v>
      </c>
      <c r="EQ909">
        <v>136.02000000000001</v>
      </c>
      <c r="ER909">
        <v>161.33099999999999</v>
      </c>
      <c r="ES909">
        <v>136.239</v>
      </c>
      <c r="ET909">
        <v>143.46100000000001</v>
      </c>
      <c r="EU909">
        <v>129.595</v>
      </c>
      <c r="EV909">
        <v>123.935</v>
      </c>
      <c r="EW909">
        <v>129.767</v>
      </c>
      <c r="EX909">
        <v>139.898</v>
      </c>
      <c r="EY909">
        <v>272.10000000000002</v>
      </c>
      <c r="EZ909">
        <v>255.37100000000001</v>
      </c>
      <c r="FA909">
        <v>286.17899999999997</v>
      </c>
      <c r="FB909">
        <v>263.41699999999997</v>
      </c>
      <c r="FC909">
        <v>263.90600000000001</v>
      </c>
      <c r="FD909">
        <v>163.21899999999999</v>
      </c>
      <c r="FE909">
        <v>151.47900000000001</v>
      </c>
      <c r="FF909">
        <v>398.66300000000001</v>
      </c>
      <c r="FG909">
        <v>344.34899999999999</v>
      </c>
      <c r="FH909">
        <v>312.61500000000001</v>
      </c>
      <c r="FI909">
        <v>356.27800000000002</v>
      </c>
      <c r="FJ909">
        <v>484.61399999999998</v>
      </c>
      <c r="FK909">
        <v>242.94</v>
      </c>
      <c r="FL909">
        <v>145.464</v>
      </c>
      <c r="FM909">
        <v>374.13200000000001</v>
      </c>
      <c r="FN909">
        <v>292.45600000000002</v>
      </c>
      <c r="FO909">
        <v>151.214</v>
      </c>
      <c r="FP909">
        <v>175.73599999999999</v>
      </c>
      <c r="FQ909">
        <v>121.742</v>
      </c>
      <c r="FR909">
        <v>95.668000000000006</v>
      </c>
      <c r="FS909">
        <v>140.709</v>
      </c>
      <c r="FT909">
        <v>132.88499999999999</v>
      </c>
      <c r="FU909">
        <v>198.61199999999999</v>
      </c>
      <c r="FV909">
        <v>121.173</v>
      </c>
      <c r="FW909">
        <v>137.501</v>
      </c>
      <c r="FX909">
        <v>165.589</v>
      </c>
      <c r="FY909">
        <v>140.273</v>
      </c>
      <c r="FZ909">
        <v>119.437</v>
      </c>
      <c r="GA909">
        <v>97.349000000000004</v>
      </c>
      <c r="GB909">
        <v>61.944000000000003</v>
      </c>
      <c r="GC909">
        <v>209.762</v>
      </c>
      <c r="GD909">
        <v>247.256</v>
      </c>
      <c r="GE909">
        <v>149.221</v>
      </c>
      <c r="GG909">
        <v>173.23599999999999</v>
      </c>
      <c r="GH909">
        <v>128.50399999999999</v>
      </c>
      <c r="GI909">
        <v>164.23099999999999</v>
      </c>
      <c r="GJ909">
        <v>140.297</v>
      </c>
      <c r="GK909">
        <v>134.75299999999999</v>
      </c>
      <c r="GL909">
        <v>171.03800000000001</v>
      </c>
      <c r="GM909">
        <v>123.428</v>
      </c>
      <c r="GN909">
        <v>308.50599999999997</v>
      </c>
      <c r="GO909">
        <v>185.03</v>
      </c>
      <c r="GP909">
        <v>139.51499999999999</v>
      </c>
      <c r="GQ909">
        <v>157.09200000000001</v>
      </c>
      <c r="GR909">
        <v>150.565</v>
      </c>
      <c r="GS909">
        <v>167.565</v>
      </c>
      <c r="GT909">
        <v>130.30699999999999</v>
      </c>
      <c r="GU909">
        <v>176.107</v>
      </c>
      <c r="GV909">
        <v>133.55199999999999</v>
      </c>
      <c r="GW909">
        <v>132.28200000000001</v>
      </c>
    </row>
    <row r="910" spans="1:205" x14ac:dyDescent="0.25">
      <c r="A910" s="1">
        <v>44805</v>
      </c>
      <c r="B910">
        <v>140.19999999999999</v>
      </c>
      <c r="C910">
        <v>144.09200000000001</v>
      </c>
      <c r="D910">
        <v>152.083</v>
      </c>
      <c r="E910">
        <v>265.04700000000003</v>
      </c>
      <c r="F910">
        <v>305.21600000000001</v>
      </c>
      <c r="G910">
        <v>261.31099999999998</v>
      </c>
      <c r="H910">
        <v>152.91900000000001</v>
      </c>
      <c r="I910">
        <v>163.822</v>
      </c>
      <c r="J910">
        <v>156.59299999999999</v>
      </c>
      <c r="K910">
        <v>236.92400000000001</v>
      </c>
      <c r="L910">
        <v>185.12799999999999</v>
      </c>
      <c r="M910">
        <v>171.82499999999999</v>
      </c>
      <c r="N910">
        <v>138.27600000000001</v>
      </c>
      <c r="O910">
        <v>240.17</v>
      </c>
      <c r="P910">
        <v>267.39999999999998</v>
      </c>
      <c r="Q910">
        <v>344.14400000000001</v>
      </c>
      <c r="R910">
        <v>188.11699999999999</v>
      </c>
      <c r="S910">
        <v>205.762</v>
      </c>
      <c r="T910">
        <v>219.17400000000001</v>
      </c>
      <c r="U910">
        <v>201.745</v>
      </c>
      <c r="V910">
        <v>135.548</v>
      </c>
      <c r="W910">
        <v>145.75700000000001</v>
      </c>
      <c r="X910">
        <v>120.788</v>
      </c>
      <c r="Y910">
        <v>137.26599999999999</v>
      </c>
      <c r="Z910">
        <v>137.256</v>
      </c>
      <c r="AA910">
        <v>151.01900000000001</v>
      </c>
      <c r="AB910">
        <v>149.88800000000001</v>
      </c>
      <c r="AC910">
        <v>149.488</v>
      </c>
      <c r="AD910">
        <v>149.97499999999999</v>
      </c>
      <c r="AE910">
        <v>158.35400000000001</v>
      </c>
      <c r="AF910">
        <v>163.357</v>
      </c>
      <c r="AG910">
        <v>149.292</v>
      </c>
      <c r="AH910">
        <v>158.92500000000001</v>
      </c>
      <c r="AI910">
        <v>157.40700000000001</v>
      </c>
      <c r="AJ910">
        <v>135.69800000000001</v>
      </c>
      <c r="AK910">
        <v>135.69900000000001</v>
      </c>
      <c r="AL910">
        <v>135.47499999999999</v>
      </c>
      <c r="AM910">
        <v>135.703</v>
      </c>
      <c r="AN910">
        <v>165.05600000000001</v>
      </c>
      <c r="AO910">
        <v>164.07400000000001</v>
      </c>
      <c r="AP910">
        <v>164.19800000000001</v>
      </c>
      <c r="AQ910">
        <v>163.58000000000001</v>
      </c>
      <c r="AR910">
        <v>161.375</v>
      </c>
      <c r="AS910">
        <v>169.333</v>
      </c>
      <c r="AT910">
        <v>129.029</v>
      </c>
      <c r="AU910">
        <v>129.57300000000001</v>
      </c>
      <c r="AV910">
        <v>128.76</v>
      </c>
      <c r="AW910">
        <v>137.08699999999999</v>
      </c>
      <c r="AX910">
        <v>120.517</v>
      </c>
      <c r="AY910">
        <v>120.994</v>
      </c>
      <c r="AZ910">
        <v>108.354</v>
      </c>
      <c r="BA910">
        <v>131.68799999999999</v>
      </c>
      <c r="BB910">
        <v>168.70099999999999</v>
      </c>
      <c r="BC910">
        <v>172.65799999999999</v>
      </c>
      <c r="BD910">
        <v>161.30199999999999</v>
      </c>
      <c r="BE910">
        <v>137.59700000000001</v>
      </c>
      <c r="BF910">
        <v>138.06899999999999</v>
      </c>
      <c r="BG910">
        <v>136.899</v>
      </c>
      <c r="BH910">
        <v>136.643</v>
      </c>
      <c r="BI910">
        <v>137.858</v>
      </c>
      <c r="BJ910">
        <v>137.46899999999999</v>
      </c>
      <c r="BK910">
        <v>137.262</v>
      </c>
      <c r="BL910">
        <v>136.11500000000001</v>
      </c>
      <c r="BM910">
        <v>135.047</v>
      </c>
      <c r="BN910">
        <v>139.857</v>
      </c>
      <c r="BO910">
        <v>139.21100000000001</v>
      </c>
      <c r="BP910">
        <v>130.54499999999999</v>
      </c>
      <c r="BQ910">
        <v>150.05000000000001</v>
      </c>
      <c r="BR910">
        <v>144.53299999999999</v>
      </c>
      <c r="BS910">
        <v>125.29300000000001</v>
      </c>
      <c r="BT910">
        <v>124.252</v>
      </c>
      <c r="BU910">
        <v>132.322</v>
      </c>
      <c r="BV910">
        <v>131.61199999999999</v>
      </c>
      <c r="BW910">
        <v>138.31100000000001</v>
      </c>
      <c r="BX910">
        <v>136.18</v>
      </c>
      <c r="BY910">
        <v>137.03700000000001</v>
      </c>
      <c r="BZ910">
        <v>136.39699999999999</v>
      </c>
      <c r="CA910">
        <v>137.761</v>
      </c>
      <c r="CB910">
        <v>137.67400000000001</v>
      </c>
      <c r="CC910">
        <v>253.649</v>
      </c>
      <c r="CD910">
        <v>246.13499999999999</v>
      </c>
      <c r="CE910">
        <v>249.786</v>
      </c>
      <c r="CF910">
        <v>135.85400000000001</v>
      </c>
      <c r="CG910">
        <v>142.51</v>
      </c>
      <c r="CH910">
        <v>148.44900000000001</v>
      </c>
      <c r="CI910">
        <v>130.44</v>
      </c>
      <c r="CJ910">
        <v>128.86199999999999</v>
      </c>
      <c r="CK910">
        <v>139.59899999999999</v>
      </c>
      <c r="CL910">
        <v>144.83199999999999</v>
      </c>
      <c r="CM910">
        <v>140.17599999999999</v>
      </c>
      <c r="CN910">
        <v>238.39099999999999</v>
      </c>
      <c r="CO910">
        <v>146.15100000000001</v>
      </c>
      <c r="CP910">
        <v>137.434</v>
      </c>
      <c r="CQ910">
        <v>243.12100000000001</v>
      </c>
      <c r="CR910">
        <v>129.405</v>
      </c>
      <c r="CS910">
        <v>128.494</v>
      </c>
      <c r="CT910">
        <v>137.92500000000001</v>
      </c>
      <c r="CU910">
        <v>274.17200000000003</v>
      </c>
      <c r="CV910">
        <v>267.08100000000002</v>
      </c>
      <c r="CW910">
        <v>275.81299999999999</v>
      </c>
      <c r="CX910">
        <v>313.81599999999997</v>
      </c>
      <c r="CY910">
        <v>134.31200000000001</v>
      </c>
      <c r="CZ910">
        <v>134.47399999999999</v>
      </c>
      <c r="DA910">
        <v>133.64500000000001</v>
      </c>
      <c r="DB910">
        <v>125.773</v>
      </c>
      <c r="DC910">
        <v>122.086</v>
      </c>
      <c r="DD910">
        <v>121.36499999999999</v>
      </c>
      <c r="DE910">
        <v>133.89699999999999</v>
      </c>
      <c r="DF910">
        <v>270.16899999999998</v>
      </c>
      <c r="DG910">
        <v>241.80699999999999</v>
      </c>
      <c r="DH910">
        <v>154.822</v>
      </c>
      <c r="DI910">
        <v>258.92</v>
      </c>
      <c r="DJ910">
        <v>288.81099999999998</v>
      </c>
      <c r="DK910">
        <v>295.74200000000002</v>
      </c>
      <c r="DL910">
        <v>184.71899999999999</v>
      </c>
      <c r="DM910">
        <v>148.392</v>
      </c>
      <c r="DN910">
        <v>130.14599999999999</v>
      </c>
      <c r="DO910">
        <v>351.70100000000002</v>
      </c>
      <c r="DP910">
        <v>168.304</v>
      </c>
      <c r="DQ910">
        <v>177.98599999999999</v>
      </c>
      <c r="DR910">
        <v>290.72899999999998</v>
      </c>
      <c r="DS910">
        <v>291.01499999999999</v>
      </c>
      <c r="DT910">
        <v>291.149</v>
      </c>
      <c r="DU910">
        <v>314.60700000000003</v>
      </c>
      <c r="DV910">
        <v>252.98500000000001</v>
      </c>
      <c r="DW910">
        <v>249.726</v>
      </c>
      <c r="DX910">
        <v>251.483</v>
      </c>
      <c r="DY910">
        <v>258.04000000000002</v>
      </c>
      <c r="DZ910">
        <v>252.827</v>
      </c>
      <c r="EA910">
        <v>330.98099999999999</v>
      </c>
      <c r="EB910">
        <v>253.452</v>
      </c>
      <c r="EC910">
        <v>370.51600000000002</v>
      </c>
      <c r="ED910">
        <v>364.096</v>
      </c>
      <c r="EE910">
        <v>339.517</v>
      </c>
      <c r="EF910">
        <v>328.53500000000003</v>
      </c>
      <c r="EG910">
        <v>349.35599999999999</v>
      </c>
      <c r="EH910">
        <v>322.875</v>
      </c>
      <c r="EI910">
        <v>360.94400000000002</v>
      </c>
      <c r="EJ910">
        <v>141.14599999999999</v>
      </c>
      <c r="EK910">
        <v>169.03800000000001</v>
      </c>
      <c r="EL910">
        <v>153.99</v>
      </c>
      <c r="EM910">
        <v>150.84100000000001</v>
      </c>
      <c r="EN910">
        <v>158.221</v>
      </c>
      <c r="EO910">
        <v>135.53899999999999</v>
      </c>
      <c r="EP910">
        <v>135.68</v>
      </c>
      <c r="EQ910">
        <v>135.583</v>
      </c>
      <c r="ER910">
        <v>160.68700000000001</v>
      </c>
      <c r="ES910">
        <v>136.85599999999999</v>
      </c>
      <c r="ET910">
        <v>142.56800000000001</v>
      </c>
      <c r="EU910">
        <v>130.56800000000001</v>
      </c>
      <c r="EV910">
        <v>124.211</v>
      </c>
      <c r="EW910">
        <v>130.76499999999999</v>
      </c>
      <c r="EX910">
        <v>140.291</v>
      </c>
      <c r="EY910">
        <v>271.709</v>
      </c>
      <c r="EZ910">
        <v>254.642</v>
      </c>
      <c r="FA910">
        <v>292.07799999999997</v>
      </c>
      <c r="FB910">
        <v>261.41500000000002</v>
      </c>
      <c r="FC910">
        <v>261.75799999999998</v>
      </c>
      <c r="FD910">
        <v>162.90100000000001</v>
      </c>
      <c r="FE910">
        <v>151.227</v>
      </c>
      <c r="FF910">
        <v>375.858</v>
      </c>
      <c r="FG910">
        <v>321.52199999999999</v>
      </c>
      <c r="FH910">
        <v>310.70999999999998</v>
      </c>
      <c r="FI910">
        <v>343.39100000000002</v>
      </c>
      <c r="FJ910">
        <v>481.834</v>
      </c>
      <c r="FK910">
        <v>246.82</v>
      </c>
      <c r="FL910">
        <v>145.55199999999999</v>
      </c>
      <c r="FM910">
        <v>367.84300000000002</v>
      </c>
      <c r="FN910">
        <v>257.49900000000002</v>
      </c>
      <c r="FO910">
        <v>151.31399999999999</v>
      </c>
      <c r="FP910">
        <v>178.19</v>
      </c>
      <c r="FQ910">
        <v>123.217</v>
      </c>
      <c r="FR910">
        <v>95.156000000000006</v>
      </c>
      <c r="FS910">
        <v>141.77000000000001</v>
      </c>
      <c r="FT910">
        <v>131.959</v>
      </c>
      <c r="FU910">
        <v>206.43199999999999</v>
      </c>
      <c r="FV910">
        <v>124.72799999999999</v>
      </c>
      <c r="FW910">
        <v>136.048</v>
      </c>
      <c r="FX910">
        <v>168.98500000000001</v>
      </c>
      <c r="FY910">
        <v>134.887</v>
      </c>
      <c r="FZ910">
        <v>125.982</v>
      </c>
      <c r="GA910">
        <v>97.656000000000006</v>
      </c>
      <c r="GB910">
        <v>54.777000000000001</v>
      </c>
      <c r="GC910">
        <v>208.86600000000001</v>
      </c>
      <c r="GD910">
        <v>244.255</v>
      </c>
      <c r="GE910">
        <v>151.137</v>
      </c>
      <c r="GG910">
        <v>157.953</v>
      </c>
      <c r="GH910">
        <v>125.295</v>
      </c>
      <c r="GI910">
        <v>165.31100000000001</v>
      </c>
      <c r="GJ910">
        <v>140.17599999999999</v>
      </c>
      <c r="GK910">
        <v>129.804</v>
      </c>
      <c r="GL910">
        <v>164.63300000000001</v>
      </c>
      <c r="GM910">
        <v>121.63</v>
      </c>
      <c r="GN910">
        <v>285.52600000000001</v>
      </c>
      <c r="GO910">
        <v>183.184</v>
      </c>
      <c r="GP910">
        <v>138.81</v>
      </c>
      <c r="GQ910">
        <v>155.88200000000001</v>
      </c>
      <c r="GR910">
        <v>150.73099999999999</v>
      </c>
      <c r="GS910">
        <v>167.11500000000001</v>
      </c>
      <c r="GT910">
        <v>129.49100000000001</v>
      </c>
      <c r="GU910">
        <v>176.17099999999999</v>
      </c>
      <c r="GV910">
        <v>133.55199999999999</v>
      </c>
      <c r="GW910">
        <v>128.66999999999999</v>
      </c>
    </row>
    <row r="911" spans="1:205" x14ac:dyDescent="0.25">
      <c r="A911" s="1">
        <v>44835</v>
      </c>
      <c r="B911">
        <v>140.68100000000001</v>
      </c>
      <c r="C911">
        <v>144.809</v>
      </c>
      <c r="D911">
        <v>152.50399999999999</v>
      </c>
      <c r="E911">
        <v>266.63499999999999</v>
      </c>
      <c r="F911">
        <v>331.29399999999998</v>
      </c>
      <c r="G911">
        <v>260.27100000000002</v>
      </c>
      <c r="H911">
        <v>152.798</v>
      </c>
      <c r="I911">
        <v>162.017</v>
      </c>
      <c r="J911">
        <v>159.87899999999999</v>
      </c>
      <c r="K911">
        <v>242.58500000000001</v>
      </c>
      <c r="L911">
        <v>189.10499999999999</v>
      </c>
      <c r="M911">
        <v>169.92500000000001</v>
      </c>
      <c r="N911">
        <v>138.32300000000001</v>
      </c>
      <c r="O911">
        <v>241.06899999999999</v>
      </c>
      <c r="P911">
        <v>268.11900000000003</v>
      </c>
      <c r="Q911">
        <v>345.21100000000001</v>
      </c>
      <c r="R911">
        <v>188.49100000000001</v>
      </c>
      <c r="S911">
        <v>206.77799999999999</v>
      </c>
      <c r="T911">
        <v>220.03</v>
      </c>
      <c r="U911">
        <v>202.803</v>
      </c>
      <c r="V911">
        <v>135.50899999999999</v>
      </c>
      <c r="W911">
        <v>145.54900000000001</v>
      </c>
      <c r="X911">
        <v>120.962</v>
      </c>
      <c r="Y911">
        <v>136.518</v>
      </c>
      <c r="Z911">
        <v>137.52099999999999</v>
      </c>
      <c r="AA911">
        <v>151.58199999999999</v>
      </c>
      <c r="AB911">
        <v>150.6</v>
      </c>
      <c r="AC911">
        <v>150.666</v>
      </c>
      <c r="AD911">
        <v>148.63999999999999</v>
      </c>
      <c r="AE911">
        <v>157.869</v>
      </c>
      <c r="AF911">
        <v>163.143</v>
      </c>
      <c r="AG911">
        <v>148.399</v>
      </c>
      <c r="AH911">
        <v>158.56</v>
      </c>
      <c r="AI911">
        <v>157.06299999999999</v>
      </c>
      <c r="AJ911">
        <v>137.166</v>
      </c>
      <c r="AK911">
        <v>137.16300000000001</v>
      </c>
      <c r="AL911">
        <v>136.92400000000001</v>
      </c>
      <c r="AM911">
        <v>137.18799999999999</v>
      </c>
      <c r="AN911">
        <v>163.92500000000001</v>
      </c>
      <c r="AO911">
        <v>162.86000000000001</v>
      </c>
      <c r="AP911">
        <v>163.03399999999999</v>
      </c>
      <c r="AQ911">
        <v>162.166</v>
      </c>
      <c r="AR911">
        <v>160.453</v>
      </c>
      <c r="AS911">
        <v>168.34299999999999</v>
      </c>
      <c r="AT911">
        <v>129.21799999999999</v>
      </c>
      <c r="AU911">
        <v>129.75800000000001</v>
      </c>
      <c r="AV911">
        <v>128.98500000000001</v>
      </c>
      <c r="AW911">
        <v>136.93</v>
      </c>
      <c r="AX911">
        <v>120.631</v>
      </c>
      <c r="AY911">
        <v>121.14100000000001</v>
      </c>
      <c r="AZ911">
        <v>107.798</v>
      </c>
      <c r="BA911">
        <v>132.00899999999999</v>
      </c>
      <c r="BB911">
        <v>173.11699999999999</v>
      </c>
      <c r="BC911">
        <v>177.22900000000001</v>
      </c>
      <c r="BD911">
        <v>165.435</v>
      </c>
      <c r="BE911">
        <v>138.23500000000001</v>
      </c>
      <c r="BF911">
        <v>138.52500000000001</v>
      </c>
      <c r="BG911">
        <v>137.22</v>
      </c>
      <c r="BH911">
        <v>136.92599999999999</v>
      </c>
      <c r="BI911">
        <v>138.33500000000001</v>
      </c>
      <c r="BJ911">
        <v>137.947</v>
      </c>
      <c r="BK911">
        <v>137.55199999999999</v>
      </c>
      <c r="BL911">
        <v>136.571</v>
      </c>
      <c r="BM911">
        <v>135.56200000000001</v>
      </c>
      <c r="BN911">
        <v>139.97900000000001</v>
      </c>
      <c r="BO911">
        <v>139.96899999999999</v>
      </c>
      <c r="BP911">
        <v>130.684</v>
      </c>
      <c r="BQ911">
        <v>150.386</v>
      </c>
      <c r="BR911">
        <v>145.08799999999999</v>
      </c>
      <c r="BS911">
        <v>125.48699999999999</v>
      </c>
      <c r="BT911">
        <v>124.806</v>
      </c>
      <c r="BU911">
        <v>131.64699999999999</v>
      </c>
      <c r="BV911">
        <v>131.92400000000001</v>
      </c>
      <c r="BW911">
        <v>138.94800000000001</v>
      </c>
      <c r="BX911">
        <v>136.61099999999999</v>
      </c>
      <c r="BY911">
        <v>137.447</v>
      </c>
      <c r="BZ911">
        <v>136.99799999999999</v>
      </c>
      <c r="CA911">
        <v>138.38399999999999</v>
      </c>
      <c r="CB911">
        <v>138.11199999999999</v>
      </c>
      <c r="CC911">
        <v>255.96100000000001</v>
      </c>
      <c r="CD911">
        <v>247.209</v>
      </c>
      <c r="CE911">
        <v>252.26900000000001</v>
      </c>
      <c r="CF911">
        <v>136.166</v>
      </c>
      <c r="CG911">
        <v>141.78800000000001</v>
      </c>
      <c r="CH911">
        <v>148.95500000000001</v>
      </c>
      <c r="CI911">
        <v>130.584</v>
      </c>
      <c r="CJ911">
        <v>129.07499999999999</v>
      </c>
      <c r="CK911">
        <v>139.82400000000001</v>
      </c>
      <c r="CL911">
        <v>145.75800000000001</v>
      </c>
      <c r="CM911">
        <v>139.62799999999999</v>
      </c>
      <c r="CN911">
        <v>236.85599999999999</v>
      </c>
      <c r="CO911">
        <v>146.11199999999999</v>
      </c>
      <c r="CP911">
        <v>138.108</v>
      </c>
      <c r="CQ911">
        <v>244.57499999999999</v>
      </c>
      <c r="CR911">
        <v>129.392</v>
      </c>
      <c r="CS911">
        <v>129.523</v>
      </c>
      <c r="CT911">
        <v>138.65299999999999</v>
      </c>
      <c r="CU911">
        <v>277.07100000000003</v>
      </c>
      <c r="CV911">
        <v>268.16800000000001</v>
      </c>
      <c r="CW911">
        <v>279.22300000000001</v>
      </c>
      <c r="CX911">
        <v>318.50400000000002</v>
      </c>
      <c r="CY911">
        <v>134.77500000000001</v>
      </c>
      <c r="CZ911">
        <v>135.08099999999999</v>
      </c>
      <c r="DA911">
        <v>134.30600000000001</v>
      </c>
      <c r="DB911">
        <v>126.196</v>
      </c>
      <c r="DC911">
        <v>122.292</v>
      </c>
      <c r="DD911">
        <v>121.62</v>
      </c>
      <c r="DE911">
        <v>135.023</v>
      </c>
      <c r="DF911">
        <v>269.52199999999999</v>
      </c>
      <c r="DG911">
        <v>239.107</v>
      </c>
      <c r="DH911">
        <v>152.08000000000001</v>
      </c>
      <c r="DI911">
        <v>260.20100000000002</v>
      </c>
      <c r="DJ911">
        <v>284.58199999999999</v>
      </c>
      <c r="DK911">
        <v>286.98099999999999</v>
      </c>
      <c r="DL911">
        <v>184.874</v>
      </c>
      <c r="DM911">
        <v>147.92500000000001</v>
      </c>
      <c r="DN911">
        <v>130.28399999999999</v>
      </c>
      <c r="DO911">
        <v>351.12099999999998</v>
      </c>
      <c r="DP911">
        <v>167.60599999999999</v>
      </c>
      <c r="DQ911">
        <v>178.01900000000001</v>
      </c>
      <c r="DR911">
        <v>295.11500000000001</v>
      </c>
      <c r="DS911">
        <v>294.99799999999999</v>
      </c>
      <c r="DT911">
        <v>295.67500000000001</v>
      </c>
      <c r="DU911">
        <v>314.53300000000002</v>
      </c>
      <c r="DV911">
        <v>252.15899999999999</v>
      </c>
      <c r="DW911">
        <v>248.42400000000001</v>
      </c>
      <c r="DX911">
        <v>250.73699999999999</v>
      </c>
      <c r="DY911">
        <v>254.071</v>
      </c>
      <c r="DZ911">
        <v>252.399</v>
      </c>
      <c r="EA911">
        <v>299.62400000000002</v>
      </c>
      <c r="EB911">
        <v>254.078</v>
      </c>
      <c r="EC911">
        <v>319.55200000000002</v>
      </c>
      <c r="ED911">
        <v>359.93099999999998</v>
      </c>
      <c r="EE911">
        <v>335.39100000000002</v>
      </c>
      <c r="EF911">
        <v>329.78899999999999</v>
      </c>
      <c r="EG911">
        <v>242.42400000000001</v>
      </c>
      <c r="EH911">
        <v>285.22399999999999</v>
      </c>
      <c r="EI911">
        <v>246.79599999999999</v>
      </c>
      <c r="EJ911">
        <v>141.785</v>
      </c>
      <c r="EK911">
        <v>169.06100000000001</v>
      </c>
      <c r="EL911">
        <v>153.96799999999999</v>
      </c>
      <c r="EM911">
        <v>150.90299999999999</v>
      </c>
      <c r="EN911">
        <v>159.09800000000001</v>
      </c>
      <c r="EO911">
        <v>136.98599999999999</v>
      </c>
      <c r="EP911">
        <v>137.16300000000001</v>
      </c>
      <c r="EQ911">
        <v>137.02600000000001</v>
      </c>
      <c r="ER911">
        <v>161.50200000000001</v>
      </c>
      <c r="ES911">
        <v>135.988</v>
      </c>
      <c r="ET911">
        <v>143.72200000000001</v>
      </c>
      <c r="EU911">
        <v>131.33799999999999</v>
      </c>
      <c r="EV911">
        <v>124.664</v>
      </c>
      <c r="EW911">
        <v>131.54599999999999</v>
      </c>
      <c r="EX911">
        <v>141.124</v>
      </c>
      <c r="EY911">
        <v>271.01799999999997</v>
      </c>
      <c r="EZ911">
        <v>254.447</v>
      </c>
      <c r="FA911">
        <v>296.48500000000001</v>
      </c>
      <c r="FB911">
        <v>259.505</v>
      </c>
      <c r="FC911">
        <v>259.649</v>
      </c>
      <c r="FD911">
        <v>163.19999999999999</v>
      </c>
      <c r="FE911">
        <v>151.04599999999999</v>
      </c>
      <c r="FF911">
        <v>320.29500000000002</v>
      </c>
      <c r="FG911">
        <v>263.221</v>
      </c>
      <c r="FH911">
        <v>306.40600000000001</v>
      </c>
      <c r="FI911">
        <v>339.96100000000001</v>
      </c>
      <c r="FJ911">
        <v>460.76</v>
      </c>
      <c r="FK911">
        <v>242.43100000000001</v>
      </c>
      <c r="FL911">
        <v>144.30799999999999</v>
      </c>
      <c r="FM911">
        <v>393.75400000000002</v>
      </c>
      <c r="FN911">
        <v>268.43700000000001</v>
      </c>
      <c r="FO911">
        <v>152.26300000000001</v>
      </c>
      <c r="FP911">
        <v>177.92</v>
      </c>
      <c r="FQ911">
        <v>122.706</v>
      </c>
      <c r="FR911">
        <v>93.694999999999993</v>
      </c>
      <c r="FS911">
        <v>143.98500000000001</v>
      </c>
      <c r="FT911">
        <v>131.69399999999999</v>
      </c>
      <c r="FU911">
        <v>205.74100000000001</v>
      </c>
      <c r="FV911">
        <v>131.04900000000001</v>
      </c>
      <c r="FW911">
        <v>139.12299999999999</v>
      </c>
      <c r="FX911">
        <v>174.267</v>
      </c>
      <c r="FY911">
        <v>138.97200000000001</v>
      </c>
      <c r="FZ911">
        <v>133.22499999999999</v>
      </c>
      <c r="GA911">
        <v>98.474000000000004</v>
      </c>
      <c r="GB911">
        <v>52.298999999999999</v>
      </c>
      <c r="GC911">
        <v>202.01300000000001</v>
      </c>
      <c r="GD911">
        <v>232.00200000000001</v>
      </c>
      <c r="GE911">
        <v>151.73699999999999</v>
      </c>
      <c r="GG911">
        <v>147.99299999999999</v>
      </c>
      <c r="GH911">
        <v>130.774</v>
      </c>
      <c r="GI911">
        <v>159.167</v>
      </c>
      <c r="GJ911">
        <v>135.15100000000001</v>
      </c>
      <c r="GK911">
        <v>134.58600000000001</v>
      </c>
      <c r="GL911">
        <v>167.273</v>
      </c>
      <c r="GM911">
        <v>119.846</v>
      </c>
      <c r="GN911">
        <v>278.45999999999998</v>
      </c>
      <c r="GO911">
        <v>180.86</v>
      </c>
      <c r="GP911">
        <v>141.30500000000001</v>
      </c>
      <c r="GQ911">
        <v>157.49700000000001</v>
      </c>
      <c r="GR911">
        <v>149.887</v>
      </c>
      <c r="GS911">
        <v>165.578</v>
      </c>
      <c r="GT911">
        <v>126.069</v>
      </c>
      <c r="GU911">
        <v>176.459</v>
      </c>
      <c r="GV911">
        <v>133.55199999999999</v>
      </c>
      <c r="GW911">
        <v>136.67599999999999</v>
      </c>
    </row>
    <row r="912" spans="1:205" x14ac:dyDescent="0.25">
      <c r="A912" s="1">
        <v>44866</v>
      </c>
      <c r="B912">
        <v>141.16</v>
      </c>
      <c r="C912">
        <v>144.916</v>
      </c>
      <c r="D912">
        <v>155.73599999999999</v>
      </c>
      <c r="E912">
        <v>273.55799999999999</v>
      </c>
      <c r="F912">
        <v>378.48500000000001</v>
      </c>
      <c r="G912">
        <v>262.88200000000001</v>
      </c>
      <c r="H912">
        <v>154.04</v>
      </c>
      <c r="I912">
        <v>162.63999999999999</v>
      </c>
      <c r="J912">
        <v>156.41399999999999</v>
      </c>
      <c r="K912">
        <v>237.232</v>
      </c>
      <c r="L912">
        <v>184.71100000000001</v>
      </c>
      <c r="M912">
        <v>167.57900000000001</v>
      </c>
      <c r="N912">
        <v>138.66200000000001</v>
      </c>
      <c r="O912">
        <v>242.161</v>
      </c>
      <c r="P912">
        <v>269.58800000000002</v>
      </c>
      <c r="Q912">
        <v>347.62200000000001</v>
      </c>
      <c r="R912">
        <v>189.036</v>
      </c>
      <c r="S912">
        <v>207.49299999999999</v>
      </c>
      <c r="T912">
        <v>221.16399999999999</v>
      </c>
      <c r="U912">
        <v>203.40199999999999</v>
      </c>
      <c r="V912">
        <v>135.678</v>
      </c>
      <c r="W912">
        <v>145.63200000000001</v>
      </c>
      <c r="X912">
        <v>121.23699999999999</v>
      </c>
      <c r="Y912">
        <v>136.40299999999999</v>
      </c>
      <c r="Z912">
        <v>138.197</v>
      </c>
      <c r="AA912">
        <v>152.464</v>
      </c>
      <c r="AB912">
        <v>151.14599999999999</v>
      </c>
      <c r="AC912">
        <v>150.40799999999999</v>
      </c>
      <c r="AD912">
        <v>152.70500000000001</v>
      </c>
      <c r="AE912">
        <v>161.19</v>
      </c>
      <c r="AF912">
        <v>164.97399999999999</v>
      </c>
      <c r="AG912">
        <v>153.95400000000001</v>
      </c>
      <c r="AH912">
        <v>161.506</v>
      </c>
      <c r="AI912">
        <v>156.584</v>
      </c>
      <c r="AJ912">
        <v>132.99100000000001</v>
      </c>
      <c r="AK912">
        <v>132.999</v>
      </c>
      <c r="AL912">
        <v>132.80600000000001</v>
      </c>
      <c r="AM912">
        <v>132.96600000000001</v>
      </c>
      <c r="AN912">
        <v>165.066</v>
      </c>
      <c r="AO912">
        <v>164.03299999999999</v>
      </c>
      <c r="AP912">
        <v>164.191</v>
      </c>
      <c r="AQ912">
        <v>163.40100000000001</v>
      </c>
      <c r="AR912">
        <v>161.351</v>
      </c>
      <c r="AS912">
        <v>169.47</v>
      </c>
      <c r="AT912">
        <v>129.91200000000001</v>
      </c>
      <c r="AU912">
        <v>130.38300000000001</v>
      </c>
      <c r="AV912">
        <v>129.69900000000001</v>
      </c>
      <c r="AW912">
        <v>136.77000000000001</v>
      </c>
      <c r="AX912">
        <v>121.068</v>
      </c>
      <c r="AY912">
        <v>121.65</v>
      </c>
      <c r="AZ912">
        <v>106.756</v>
      </c>
      <c r="BA912">
        <v>133.999</v>
      </c>
      <c r="BB912">
        <v>173.226</v>
      </c>
      <c r="BC912">
        <v>177.358</v>
      </c>
      <c r="BD912">
        <v>165.506</v>
      </c>
      <c r="BE912">
        <v>138.679</v>
      </c>
      <c r="BF912">
        <v>139.03</v>
      </c>
      <c r="BG912">
        <v>137.78700000000001</v>
      </c>
      <c r="BH912">
        <v>137.50299999999999</v>
      </c>
      <c r="BI912">
        <v>138.61699999999999</v>
      </c>
      <c r="BJ912">
        <v>138.26</v>
      </c>
      <c r="BK912">
        <v>138.28299999999999</v>
      </c>
      <c r="BL912">
        <v>136.94800000000001</v>
      </c>
      <c r="BM912">
        <v>135.911</v>
      </c>
      <c r="BN912">
        <v>140.90100000000001</v>
      </c>
      <c r="BO912">
        <v>139.464</v>
      </c>
      <c r="BP912">
        <v>131.268</v>
      </c>
      <c r="BQ912">
        <v>151.285</v>
      </c>
      <c r="BR912">
        <v>145.50899999999999</v>
      </c>
      <c r="BS912">
        <v>125.953</v>
      </c>
      <c r="BT912">
        <v>125.217</v>
      </c>
      <c r="BU912">
        <v>133.328</v>
      </c>
      <c r="BV912">
        <v>132.91399999999999</v>
      </c>
      <c r="BW912">
        <v>139.43299999999999</v>
      </c>
      <c r="BX912">
        <v>137.102</v>
      </c>
      <c r="BY912">
        <v>138</v>
      </c>
      <c r="BZ912">
        <v>137.227</v>
      </c>
      <c r="CA912">
        <v>138.672</v>
      </c>
      <c r="CB912">
        <v>138.86000000000001</v>
      </c>
      <c r="CC912">
        <v>256.57900000000001</v>
      </c>
      <c r="CD912">
        <v>249.791</v>
      </c>
      <c r="CE912">
        <v>251.32</v>
      </c>
      <c r="CF912">
        <v>136.709</v>
      </c>
      <c r="CG912">
        <v>143.501</v>
      </c>
      <c r="CH912">
        <v>149.553</v>
      </c>
      <c r="CI912">
        <v>131.12799999999999</v>
      </c>
      <c r="CJ912">
        <v>129.58699999999999</v>
      </c>
      <c r="CK912">
        <v>140.89500000000001</v>
      </c>
      <c r="CL912">
        <v>146.221</v>
      </c>
      <c r="CM912">
        <v>140.262</v>
      </c>
      <c r="CN912">
        <v>236.601</v>
      </c>
      <c r="CO912">
        <v>147.952</v>
      </c>
      <c r="CP912">
        <v>138.17500000000001</v>
      </c>
      <c r="CQ912">
        <v>243.3</v>
      </c>
      <c r="CR912">
        <v>130.26300000000001</v>
      </c>
      <c r="CS912">
        <v>130.346</v>
      </c>
      <c r="CT912">
        <v>139.00700000000001</v>
      </c>
      <c r="CU912">
        <v>277.63900000000001</v>
      </c>
      <c r="CV912">
        <v>271.93799999999999</v>
      </c>
      <c r="CW912">
        <v>277.20299999999997</v>
      </c>
      <c r="CX912">
        <v>315.41300000000001</v>
      </c>
      <c r="CY912">
        <v>135.143</v>
      </c>
      <c r="CZ912">
        <v>135.59700000000001</v>
      </c>
      <c r="DA912">
        <v>134.803</v>
      </c>
      <c r="DB912">
        <v>126.58199999999999</v>
      </c>
      <c r="DC912">
        <v>122.883</v>
      </c>
      <c r="DD912">
        <v>122.19499999999999</v>
      </c>
      <c r="DE912">
        <v>135.11000000000001</v>
      </c>
      <c r="DF912">
        <v>267.928</v>
      </c>
      <c r="DG912">
        <v>238.41300000000001</v>
      </c>
      <c r="DH912">
        <v>151.255</v>
      </c>
      <c r="DI912">
        <v>261.87799999999999</v>
      </c>
      <c r="DJ912">
        <v>282.31299999999999</v>
      </c>
      <c r="DK912">
        <v>284.94400000000002</v>
      </c>
      <c r="DL912">
        <v>185.17599999999999</v>
      </c>
      <c r="DM912">
        <v>148.16800000000001</v>
      </c>
      <c r="DN912">
        <v>130.49700000000001</v>
      </c>
      <c r="DO912">
        <v>349.97199999999998</v>
      </c>
      <c r="DP912">
        <v>167.316</v>
      </c>
      <c r="DQ912">
        <v>177.23500000000001</v>
      </c>
      <c r="DR912">
        <v>288.62200000000001</v>
      </c>
      <c r="DS912">
        <v>289.23899999999998</v>
      </c>
      <c r="DT912">
        <v>288.93</v>
      </c>
      <c r="DU912">
        <v>315.22000000000003</v>
      </c>
      <c r="DV912">
        <v>252.66</v>
      </c>
      <c r="DW912">
        <v>247.90899999999999</v>
      </c>
      <c r="DX912">
        <v>251.393</v>
      </c>
      <c r="DY912">
        <v>254.27500000000001</v>
      </c>
      <c r="DZ912">
        <v>253.10599999999999</v>
      </c>
      <c r="EA912">
        <v>289.47899999999998</v>
      </c>
      <c r="EB912">
        <v>253.29300000000001</v>
      </c>
      <c r="EC912">
        <v>303.69900000000001</v>
      </c>
      <c r="ED912">
        <v>352.565</v>
      </c>
      <c r="EE912">
        <v>328.15100000000001</v>
      </c>
      <c r="EF912">
        <v>330.81400000000002</v>
      </c>
      <c r="EG912">
        <v>216.947</v>
      </c>
      <c r="EH912">
        <v>272.52</v>
      </c>
      <c r="EI912">
        <v>219.82400000000001</v>
      </c>
      <c r="EJ912">
        <v>143.01900000000001</v>
      </c>
      <c r="EK912">
        <v>170.86199999999999</v>
      </c>
      <c r="EL912">
        <v>155.215</v>
      </c>
      <c r="EM912">
        <v>152.904</v>
      </c>
      <c r="EN912">
        <v>157.11099999999999</v>
      </c>
      <c r="EO912">
        <v>132.87100000000001</v>
      </c>
      <c r="EP912">
        <v>132.94499999999999</v>
      </c>
      <c r="EQ912">
        <v>132.923</v>
      </c>
      <c r="ER912">
        <v>159.745</v>
      </c>
      <c r="ES912">
        <v>136.71600000000001</v>
      </c>
      <c r="ET912">
        <v>141.55000000000001</v>
      </c>
      <c r="EU912">
        <v>132.964</v>
      </c>
      <c r="EV912">
        <v>124.95</v>
      </c>
      <c r="EW912">
        <v>133.21799999999999</v>
      </c>
      <c r="EX912">
        <v>141.28</v>
      </c>
      <c r="EY912">
        <v>269.149</v>
      </c>
      <c r="EZ912">
        <v>255.797</v>
      </c>
      <c r="FA912">
        <v>289.96199999999999</v>
      </c>
      <c r="FB912">
        <v>259.17</v>
      </c>
      <c r="FC912">
        <v>259.11399999999998</v>
      </c>
      <c r="FD912">
        <v>163.72399999999999</v>
      </c>
      <c r="FE912">
        <v>150.54400000000001</v>
      </c>
      <c r="FF912">
        <v>303.98</v>
      </c>
      <c r="FG912">
        <v>245.714</v>
      </c>
      <c r="FH912">
        <v>303.80900000000003</v>
      </c>
      <c r="FI912">
        <v>333.62299999999999</v>
      </c>
      <c r="FJ912">
        <v>452.899</v>
      </c>
      <c r="FK912">
        <v>245.46299999999999</v>
      </c>
      <c r="FL912">
        <v>145.23500000000001</v>
      </c>
      <c r="FM912">
        <v>368.38799999999998</v>
      </c>
      <c r="FN912">
        <v>277.81</v>
      </c>
      <c r="FO912">
        <v>152.197</v>
      </c>
      <c r="FP912">
        <v>181.74299999999999</v>
      </c>
      <c r="FQ912">
        <v>127.858</v>
      </c>
      <c r="FR912">
        <v>96.122</v>
      </c>
      <c r="FS912">
        <v>142.107</v>
      </c>
      <c r="FT912">
        <v>131.13</v>
      </c>
      <c r="FU912">
        <v>206.554</v>
      </c>
      <c r="FV912">
        <v>128.327</v>
      </c>
      <c r="FW912">
        <v>138.91300000000001</v>
      </c>
      <c r="FX912">
        <v>171.994</v>
      </c>
      <c r="FY912">
        <v>133.31899999999999</v>
      </c>
      <c r="FZ912">
        <v>127.36799999999999</v>
      </c>
      <c r="GA912">
        <v>92.350999999999999</v>
      </c>
      <c r="GB912">
        <v>46.341000000000001</v>
      </c>
      <c r="GC912">
        <v>201.65700000000001</v>
      </c>
      <c r="GD912">
        <v>228.89400000000001</v>
      </c>
      <c r="GE912">
        <v>155.01</v>
      </c>
      <c r="GG912">
        <v>125.06699999999999</v>
      </c>
      <c r="GH912">
        <v>125.694</v>
      </c>
      <c r="GI912">
        <v>160.12899999999999</v>
      </c>
      <c r="GJ912">
        <v>133.71600000000001</v>
      </c>
      <c r="GK912">
        <v>134.34</v>
      </c>
      <c r="GL912">
        <v>168.35300000000001</v>
      </c>
      <c r="GM912">
        <v>117.767</v>
      </c>
      <c r="GN912">
        <v>287.34300000000002</v>
      </c>
      <c r="GO912">
        <v>178.46899999999999</v>
      </c>
      <c r="GP912">
        <v>141.727</v>
      </c>
      <c r="GQ912">
        <v>156.065</v>
      </c>
      <c r="GR912">
        <v>151.12200000000001</v>
      </c>
      <c r="GS912">
        <v>166.96799999999999</v>
      </c>
      <c r="GT912">
        <v>123.68899999999999</v>
      </c>
      <c r="GU912">
        <v>177.12799999999999</v>
      </c>
      <c r="GV912">
        <v>133.55199999999999</v>
      </c>
      <c r="GW912">
        <v>129.429</v>
      </c>
    </row>
    <row r="913" spans="1:205" x14ac:dyDescent="0.25">
      <c r="A913" s="1">
        <v>44896</v>
      </c>
      <c r="B913">
        <v>140.69399999999999</v>
      </c>
      <c r="C913">
        <v>143.12299999999999</v>
      </c>
      <c r="D913">
        <v>156.19999999999999</v>
      </c>
      <c r="E913">
        <v>274.80099999999999</v>
      </c>
      <c r="F913">
        <v>410.69400000000002</v>
      </c>
      <c r="G913">
        <v>260.80099999999999</v>
      </c>
      <c r="H913">
        <v>153.97</v>
      </c>
      <c r="I913">
        <v>162.119</v>
      </c>
      <c r="J913">
        <v>145.773</v>
      </c>
      <c r="K913">
        <v>224.32</v>
      </c>
      <c r="L913">
        <v>163.26400000000001</v>
      </c>
      <c r="M913">
        <v>149.13800000000001</v>
      </c>
      <c r="N913">
        <v>138.858</v>
      </c>
      <c r="O913">
        <v>242.767</v>
      </c>
      <c r="P913">
        <v>269.98599999999999</v>
      </c>
      <c r="Q913">
        <v>347.77</v>
      </c>
      <c r="R913">
        <v>189.65799999999999</v>
      </c>
      <c r="S913">
        <v>208.25399999999999</v>
      </c>
      <c r="T913">
        <v>221.96199999999999</v>
      </c>
      <c r="U913">
        <v>204.15199999999999</v>
      </c>
      <c r="V913">
        <v>135.92099999999999</v>
      </c>
      <c r="W913">
        <v>145.74</v>
      </c>
      <c r="X913">
        <v>121.648</v>
      </c>
      <c r="Y913">
        <v>136.31299999999999</v>
      </c>
      <c r="Z913">
        <v>138.393</v>
      </c>
      <c r="AA913">
        <v>152.654</v>
      </c>
      <c r="AB913">
        <v>151.46600000000001</v>
      </c>
      <c r="AC913">
        <v>150.68799999999999</v>
      </c>
      <c r="AD913">
        <v>153.19200000000001</v>
      </c>
      <c r="AE913">
        <v>161.00800000000001</v>
      </c>
      <c r="AF913">
        <v>163.315</v>
      </c>
      <c r="AG913">
        <v>156.01499999999999</v>
      </c>
      <c r="AH913">
        <v>160.68799999999999</v>
      </c>
      <c r="AI913">
        <v>155.839</v>
      </c>
      <c r="AJ913">
        <v>134.941</v>
      </c>
      <c r="AK913">
        <v>134.94399999999999</v>
      </c>
      <c r="AL913">
        <v>134.72900000000001</v>
      </c>
      <c r="AM913">
        <v>134.93700000000001</v>
      </c>
      <c r="AN913">
        <v>163.15199999999999</v>
      </c>
      <c r="AO913">
        <v>162.08099999999999</v>
      </c>
      <c r="AP913">
        <v>162.26</v>
      </c>
      <c r="AQ913">
        <v>161.37100000000001</v>
      </c>
      <c r="AR913">
        <v>159.86000000000001</v>
      </c>
      <c r="AS913">
        <v>167.53800000000001</v>
      </c>
      <c r="AT913">
        <v>130.20500000000001</v>
      </c>
      <c r="AU913">
        <v>130.65600000000001</v>
      </c>
      <c r="AV913">
        <v>129.96899999999999</v>
      </c>
      <c r="AW913">
        <v>137.066</v>
      </c>
      <c r="AX913">
        <v>121.3</v>
      </c>
      <c r="AY913">
        <v>121.87</v>
      </c>
      <c r="AZ913">
        <v>107.23399999999999</v>
      </c>
      <c r="BA913">
        <v>134.65700000000001</v>
      </c>
      <c r="BB913">
        <v>173.29300000000001</v>
      </c>
      <c r="BC913">
        <v>177.47399999999999</v>
      </c>
      <c r="BD913">
        <v>165.48400000000001</v>
      </c>
      <c r="BE913">
        <v>138.255</v>
      </c>
      <c r="BF913">
        <v>138.71199999999999</v>
      </c>
      <c r="BG913">
        <v>138.06299999999999</v>
      </c>
      <c r="BH913">
        <v>137.696</v>
      </c>
      <c r="BI913">
        <v>138.15600000000001</v>
      </c>
      <c r="BJ913">
        <v>137.74700000000001</v>
      </c>
      <c r="BK913">
        <v>138.49</v>
      </c>
      <c r="BL913">
        <v>136.32900000000001</v>
      </c>
      <c r="BM913">
        <v>135.339</v>
      </c>
      <c r="BN913">
        <v>141.15</v>
      </c>
      <c r="BO913">
        <v>137.273</v>
      </c>
      <c r="BP913">
        <v>131.46600000000001</v>
      </c>
      <c r="BQ913">
        <v>151.202</v>
      </c>
      <c r="BR913">
        <v>144.42099999999999</v>
      </c>
      <c r="BS913">
        <v>126.136</v>
      </c>
      <c r="BT913">
        <v>125.672</v>
      </c>
      <c r="BU913">
        <v>133.62799999999999</v>
      </c>
      <c r="BV913">
        <v>133.25800000000001</v>
      </c>
      <c r="BW913">
        <v>139.17599999999999</v>
      </c>
      <c r="BX913">
        <v>137.465</v>
      </c>
      <c r="BY913">
        <v>138.25399999999999</v>
      </c>
      <c r="BZ913">
        <v>137.03700000000001</v>
      </c>
      <c r="CA913">
        <v>138.36000000000001</v>
      </c>
      <c r="CB913">
        <v>139.13900000000001</v>
      </c>
      <c r="CC913">
        <v>253.81299999999999</v>
      </c>
      <c r="CD913">
        <v>250.559</v>
      </c>
      <c r="CE913">
        <v>247.57</v>
      </c>
      <c r="CF913">
        <v>136.94300000000001</v>
      </c>
      <c r="CG913">
        <v>143.755</v>
      </c>
      <c r="CH913">
        <v>149.63900000000001</v>
      </c>
      <c r="CI913">
        <v>131.328</v>
      </c>
      <c r="CJ913">
        <v>129.89599999999999</v>
      </c>
      <c r="CK913">
        <v>141.23599999999999</v>
      </c>
      <c r="CL913">
        <v>145.435</v>
      </c>
      <c r="CM913">
        <v>139.59</v>
      </c>
      <c r="CN913">
        <v>234.83600000000001</v>
      </c>
      <c r="CO913">
        <v>147.803</v>
      </c>
      <c r="CP913">
        <v>136.084</v>
      </c>
      <c r="CQ913">
        <v>235.369</v>
      </c>
      <c r="CR913">
        <v>130.37799999999999</v>
      </c>
      <c r="CS913">
        <v>130.84299999999999</v>
      </c>
      <c r="CT913">
        <v>138.61699999999999</v>
      </c>
      <c r="CU913">
        <v>273.25700000000001</v>
      </c>
      <c r="CV913">
        <v>272.69400000000002</v>
      </c>
      <c r="CW913">
        <v>270.56799999999998</v>
      </c>
      <c r="CX913">
        <v>305.73200000000003</v>
      </c>
      <c r="CY913">
        <v>135.374</v>
      </c>
      <c r="CZ913">
        <v>135.03</v>
      </c>
      <c r="DA913">
        <v>134.27799999999999</v>
      </c>
      <c r="DB913">
        <v>126.794</v>
      </c>
      <c r="DC913">
        <v>123.081</v>
      </c>
      <c r="DD913">
        <v>122.47</v>
      </c>
      <c r="DE913">
        <v>134.06399999999999</v>
      </c>
      <c r="DF913">
        <v>261.858</v>
      </c>
      <c r="DG913">
        <v>236.79400000000001</v>
      </c>
      <c r="DH913">
        <v>149.547</v>
      </c>
      <c r="DI913">
        <v>260.12400000000002</v>
      </c>
      <c r="DJ913">
        <v>279.16000000000003</v>
      </c>
      <c r="DK913">
        <v>281.16899999999998</v>
      </c>
      <c r="DL913">
        <v>185.40899999999999</v>
      </c>
      <c r="DM913">
        <v>147.94800000000001</v>
      </c>
      <c r="DN913">
        <v>130.68</v>
      </c>
      <c r="DO913">
        <v>348.94499999999999</v>
      </c>
      <c r="DP913">
        <v>166.17099999999999</v>
      </c>
      <c r="DQ913">
        <v>177.22300000000001</v>
      </c>
      <c r="DR913">
        <v>263.43700000000001</v>
      </c>
      <c r="DS913">
        <v>275.79899999999998</v>
      </c>
      <c r="DT913">
        <v>259.851</v>
      </c>
      <c r="DU913">
        <v>315.07499999999999</v>
      </c>
      <c r="DV913">
        <v>252.30199999999999</v>
      </c>
      <c r="DW913">
        <v>247.95099999999999</v>
      </c>
      <c r="DX913">
        <v>250.976</v>
      </c>
      <c r="DY913">
        <v>252.42599999999999</v>
      </c>
      <c r="DZ913">
        <v>252.828</v>
      </c>
      <c r="EA913">
        <v>295.23399999999998</v>
      </c>
      <c r="EB913">
        <v>254.57400000000001</v>
      </c>
      <c r="EC913">
        <v>312.154</v>
      </c>
      <c r="ED913">
        <v>328.53199999999998</v>
      </c>
      <c r="EE913">
        <v>304.55</v>
      </c>
      <c r="EF913">
        <v>333.71300000000002</v>
      </c>
      <c r="EG913">
        <v>266.39</v>
      </c>
      <c r="EH913">
        <v>273.34100000000001</v>
      </c>
      <c r="EI913">
        <v>273.59800000000001</v>
      </c>
      <c r="EJ913">
        <v>142.87</v>
      </c>
      <c r="EK913">
        <v>168.696</v>
      </c>
      <c r="EL913">
        <v>153.05500000000001</v>
      </c>
      <c r="EM913">
        <v>151.15899999999999</v>
      </c>
      <c r="EN913">
        <v>156.792</v>
      </c>
      <c r="EO913">
        <v>134.79300000000001</v>
      </c>
      <c r="EP913">
        <v>134.91499999999999</v>
      </c>
      <c r="EQ913">
        <v>134.839</v>
      </c>
      <c r="ER913">
        <v>159.184</v>
      </c>
      <c r="ES913">
        <v>135.465</v>
      </c>
      <c r="ET913">
        <v>141.26499999999999</v>
      </c>
      <c r="EU913">
        <v>133.40299999999999</v>
      </c>
      <c r="EV913">
        <v>125.10299999999999</v>
      </c>
      <c r="EW913">
        <v>133.667</v>
      </c>
      <c r="EX913">
        <v>141.37200000000001</v>
      </c>
      <c r="EY913">
        <v>262.66699999999997</v>
      </c>
      <c r="EZ913">
        <v>254.13800000000001</v>
      </c>
      <c r="FA913">
        <v>264.66000000000003</v>
      </c>
      <c r="FB913">
        <v>258.005</v>
      </c>
      <c r="FC913">
        <v>258.01100000000002</v>
      </c>
      <c r="FD913">
        <v>162.16</v>
      </c>
      <c r="FE913">
        <v>147.696</v>
      </c>
      <c r="FF913">
        <v>315.68200000000002</v>
      </c>
      <c r="FG913">
        <v>258.464</v>
      </c>
      <c r="FH913">
        <v>303.82799999999997</v>
      </c>
      <c r="FI913">
        <v>309.08999999999997</v>
      </c>
      <c r="FJ913">
        <v>449.14499999999998</v>
      </c>
      <c r="FK913">
        <v>243.13200000000001</v>
      </c>
      <c r="FL913">
        <v>145.18299999999999</v>
      </c>
      <c r="FM913">
        <v>377.11500000000001</v>
      </c>
      <c r="FN913">
        <v>277.02300000000002</v>
      </c>
      <c r="FO913">
        <v>151.88200000000001</v>
      </c>
      <c r="FP913">
        <v>179.393</v>
      </c>
      <c r="FQ913">
        <v>129.78399999999999</v>
      </c>
      <c r="FR913">
        <v>97.727000000000004</v>
      </c>
      <c r="FS913">
        <v>143.24799999999999</v>
      </c>
      <c r="FT913">
        <v>129.71899999999999</v>
      </c>
      <c r="FU913">
        <v>209.92699999999999</v>
      </c>
      <c r="FV913">
        <v>119.011</v>
      </c>
      <c r="FW913">
        <v>136.49700000000001</v>
      </c>
      <c r="FX913">
        <v>169.62700000000001</v>
      </c>
      <c r="FY913">
        <v>137.68799999999999</v>
      </c>
      <c r="FZ913">
        <v>127.04600000000001</v>
      </c>
      <c r="GA913">
        <v>92.947000000000003</v>
      </c>
      <c r="GB913">
        <v>43.588999999999999</v>
      </c>
      <c r="GC913">
        <v>192.905</v>
      </c>
      <c r="GD913">
        <v>213.584</v>
      </c>
      <c r="GE913">
        <v>155.334</v>
      </c>
      <c r="GG913">
        <v>113.544</v>
      </c>
      <c r="GH913">
        <v>122.22</v>
      </c>
      <c r="GI913">
        <v>153.48400000000001</v>
      </c>
      <c r="GJ913">
        <v>135.18799999999999</v>
      </c>
      <c r="GK913">
        <v>126.858</v>
      </c>
      <c r="GL913">
        <v>159.27500000000001</v>
      </c>
      <c r="GM913">
        <v>119.15</v>
      </c>
      <c r="GN913">
        <v>328.47800000000001</v>
      </c>
      <c r="GO913">
        <v>174.81200000000001</v>
      </c>
      <c r="GP913">
        <v>133.411</v>
      </c>
      <c r="GQ913">
        <v>155.74700000000001</v>
      </c>
      <c r="GR913">
        <v>151.03100000000001</v>
      </c>
      <c r="GS913">
        <v>164.58099999999999</v>
      </c>
      <c r="GT913">
        <v>121.642</v>
      </c>
      <c r="GU913">
        <v>175.94300000000001</v>
      </c>
      <c r="GV913">
        <v>133.55199999999999</v>
      </c>
      <c r="GW913">
        <v>132.839</v>
      </c>
    </row>
    <row r="914" spans="1:205" x14ac:dyDescent="0.25">
      <c r="A914" s="1">
        <v>44927</v>
      </c>
      <c r="B914">
        <v>141.203</v>
      </c>
      <c r="C914">
        <v>144.827</v>
      </c>
      <c r="D914">
        <v>154.73099999999999</v>
      </c>
      <c r="E914">
        <v>272.18900000000002</v>
      </c>
      <c r="F914">
        <v>349.54300000000001</v>
      </c>
      <c r="G914">
        <v>263.63499999999999</v>
      </c>
      <c r="H914">
        <v>153.96100000000001</v>
      </c>
      <c r="I914">
        <v>159.929</v>
      </c>
      <c r="J914">
        <v>152.55500000000001</v>
      </c>
      <c r="K914">
        <v>235.155</v>
      </c>
      <c r="L914">
        <v>173.57599999999999</v>
      </c>
      <c r="M914">
        <v>149.68100000000001</v>
      </c>
      <c r="N914">
        <v>139.756</v>
      </c>
      <c r="O914">
        <v>244.369</v>
      </c>
      <c r="P914">
        <v>271.84100000000001</v>
      </c>
      <c r="Q914">
        <v>350.834</v>
      </c>
      <c r="R914">
        <v>190.453</v>
      </c>
      <c r="S914">
        <v>209.56399999999999</v>
      </c>
      <c r="T914">
        <v>223.821</v>
      </c>
      <c r="U914">
        <v>205.29499999999999</v>
      </c>
      <c r="V914">
        <v>136.30600000000001</v>
      </c>
      <c r="W914">
        <v>146.369</v>
      </c>
      <c r="X914">
        <v>121.73099999999999</v>
      </c>
      <c r="Y914">
        <v>137.321</v>
      </c>
      <c r="Z914">
        <v>138.33600000000001</v>
      </c>
      <c r="AA914">
        <v>151.32900000000001</v>
      </c>
      <c r="AB914">
        <v>150.095</v>
      </c>
      <c r="AC914">
        <v>150.05500000000001</v>
      </c>
      <c r="AD914">
        <v>148.56700000000001</v>
      </c>
      <c r="AE914">
        <v>158.572</v>
      </c>
      <c r="AF914">
        <v>162.89599999999999</v>
      </c>
      <c r="AG914">
        <v>150.59100000000001</v>
      </c>
      <c r="AH914">
        <v>160.16999999999999</v>
      </c>
      <c r="AI914">
        <v>155.28</v>
      </c>
      <c r="AJ914">
        <v>138.61099999999999</v>
      </c>
      <c r="AK914">
        <v>138.60599999999999</v>
      </c>
      <c r="AL914">
        <v>138.358</v>
      </c>
      <c r="AM914">
        <v>138.63999999999999</v>
      </c>
      <c r="AN914">
        <v>160.93</v>
      </c>
      <c r="AO914">
        <v>159.55199999999999</v>
      </c>
      <c r="AP914">
        <v>159.86199999999999</v>
      </c>
      <c r="AQ914">
        <v>158.30500000000001</v>
      </c>
      <c r="AR914">
        <v>158.476</v>
      </c>
      <c r="AS914">
        <v>165.821</v>
      </c>
      <c r="AT914">
        <v>130.726</v>
      </c>
      <c r="AU914">
        <v>131.03700000000001</v>
      </c>
      <c r="AV914">
        <v>130.298</v>
      </c>
      <c r="AW914">
        <v>137.899</v>
      </c>
      <c r="AX914">
        <v>122.214</v>
      </c>
      <c r="AY914">
        <v>122.745</v>
      </c>
      <c r="AZ914">
        <v>108.726</v>
      </c>
      <c r="BA914">
        <v>136.76</v>
      </c>
      <c r="BB914">
        <v>176.52699999999999</v>
      </c>
      <c r="BC914">
        <v>180.84899999999999</v>
      </c>
      <c r="BD914">
        <v>168.44</v>
      </c>
      <c r="BE914">
        <v>138.72399999999999</v>
      </c>
      <c r="BF914">
        <v>139.12100000000001</v>
      </c>
      <c r="BG914">
        <v>138.286</v>
      </c>
      <c r="BH914">
        <v>137.92400000000001</v>
      </c>
      <c r="BI914">
        <v>138.84299999999999</v>
      </c>
      <c r="BJ914">
        <v>138.357</v>
      </c>
      <c r="BK914">
        <v>138.624</v>
      </c>
      <c r="BL914">
        <v>137.226</v>
      </c>
      <c r="BM914">
        <v>136.375</v>
      </c>
      <c r="BN914">
        <v>141.52500000000001</v>
      </c>
      <c r="BO914">
        <v>139.62299999999999</v>
      </c>
      <c r="BP914">
        <v>131.87899999999999</v>
      </c>
      <c r="BQ914">
        <v>149.75</v>
      </c>
      <c r="BR914">
        <v>144.773</v>
      </c>
      <c r="BS914">
        <v>126.72799999999999</v>
      </c>
      <c r="BT914">
        <v>126.366</v>
      </c>
      <c r="BU914">
        <v>132.23500000000001</v>
      </c>
      <c r="BV914">
        <v>133.202</v>
      </c>
      <c r="BW914">
        <v>139.53700000000001</v>
      </c>
      <c r="BX914">
        <v>137.565</v>
      </c>
      <c r="BY914">
        <v>138.333</v>
      </c>
      <c r="BZ914">
        <v>137.54599999999999</v>
      </c>
      <c r="CA914">
        <v>138.816</v>
      </c>
      <c r="CB914">
        <v>139.13399999999999</v>
      </c>
      <c r="CC914">
        <v>257.18200000000002</v>
      </c>
      <c r="CD914">
        <v>251.01599999999999</v>
      </c>
      <c r="CE914">
        <v>252.566</v>
      </c>
      <c r="CF914">
        <v>136.77600000000001</v>
      </c>
      <c r="CG914">
        <v>142.315</v>
      </c>
      <c r="CH914">
        <v>148.13999999999999</v>
      </c>
      <c r="CI914">
        <v>131.62200000000001</v>
      </c>
      <c r="CJ914">
        <v>130.34800000000001</v>
      </c>
      <c r="CK914">
        <v>141.10499999999999</v>
      </c>
      <c r="CL914">
        <v>145.661</v>
      </c>
      <c r="CM914">
        <v>140.27199999999999</v>
      </c>
      <c r="CN914">
        <v>235.90600000000001</v>
      </c>
      <c r="CO914">
        <v>148.60300000000001</v>
      </c>
      <c r="CP914">
        <v>137.62899999999999</v>
      </c>
      <c r="CQ914">
        <v>240.221</v>
      </c>
      <c r="CR914">
        <v>130.71799999999999</v>
      </c>
      <c r="CS914">
        <v>131.26300000000001</v>
      </c>
      <c r="CT914">
        <v>139.095</v>
      </c>
      <c r="CU914">
        <v>277.45</v>
      </c>
      <c r="CV914">
        <v>272.59399999999999</v>
      </c>
      <c r="CW914">
        <v>277.73500000000001</v>
      </c>
      <c r="CX914">
        <v>315.95600000000002</v>
      </c>
      <c r="CY914">
        <v>135.40799999999999</v>
      </c>
      <c r="CZ914">
        <v>135.77799999999999</v>
      </c>
      <c r="DA914">
        <v>135.14500000000001</v>
      </c>
      <c r="DB914">
        <v>126.92</v>
      </c>
      <c r="DC914">
        <v>123.43</v>
      </c>
      <c r="DD914">
        <v>122.93300000000001</v>
      </c>
      <c r="DE914">
        <v>134.63800000000001</v>
      </c>
      <c r="DF914">
        <v>264.428</v>
      </c>
      <c r="DG914">
        <v>236.977</v>
      </c>
      <c r="DH914">
        <v>149.27699999999999</v>
      </c>
      <c r="DI914">
        <v>260.60399999999998</v>
      </c>
      <c r="DJ914">
        <v>279.56099999999998</v>
      </c>
      <c r="DK914">
        <v>279.13200000000001</v>
      </c>
      <c r="DL914">
        <v>186.38</v>
      </c>
      <c r="DM914">
        <v>147.416</v>
      </c>
      <c r="DN914">
        <v>131.42500000000001</v>
      </c>
      <c r="DO914">
        <v>349.399</v>
      </c>
      <c r="DP914">
        <v>165.446</v>
      </c>
      <c r="DQ914">
        <v>178.23099999999999</v>
      </c>
      <c r="DR914">
        <v>274.34800000000001</v>
      </c>
      <c r="DS914">
        <v>280.36399999999998</v>
      </c>
      <c r="DT914">
        <v>272.767</v>
      </c>
      <c r="DU914">
        <v>314.51499999999999</v>
      </c>
      <c r="DV914">
        <v>253.39500000000001</v>
      </c>
      <c r="DW914">
        <v>247.30500000000001</v>
      </c>
      <c r="DX914">
        <v>252.32900000000001</v>
      </c>
      <c r="DY914">
        <v>252.90799999999999</v>
      </c>
      <c r="DZ914">
        <v>254.28399999999999</v>
      </c>
      <c r="EA914">
        <v>283.14600000000002</v>
      </c>
      <c r="EB914">
        <v>242.846</v>
      </c>
      <c r="EC914">
        <v>300.15100000000001</v>
      </c>
      <c r="ED914">
        <v>331.04599999999999</v>
      </c>
      <c r="EE914">
        <v>306.75200000000001</v>
      </c>
      <c r="EF914">
        <v>339.904</v>
      </c>
      <c r="EG914">
        <v>227.39500000000001</v>
      </c>
      <c r="EH914">
        <v>263.51</v>
      </c>
      <c r="EI914">
        <v>231.846</v>
      </c>
      <c r="EJ914">
        <v>144.114</v>
      </c>
      <c r="EK914">
        <v>169.98500000000001</v>
      </c>
      <c r="EL914">
        <v>156.065</v>
      </c>
      <c r="EM914">
        <v>150.53899999999999</v>
      </c>
      <c r="EN914">
        <v>157.69900000000001</v>
      </c>
      <c r="EO914">
        <v>138.41999999999999</v>
      </c>
      <c r="EP914">
        <v>138.61500000000001</v>
      </c>
      <c r="EQ914">
        <v>138.458</v>
      </c>
      <c r="ER914">
        <v>159.82900000000001</v>
      </c>
      <c r="ES914">
        <v>134.18</v>
      </c>
      <c r="ET914">
        <v>142.37799999999999</v>
      </c>
      <c r="EU914">
        <v>134.697</v>
      </c>
      <c r="EV914">
        <v>126.31100000000001</v>
      </c>
      <c r="EW914">
        <v>134.964</v>
      </c>
      <c r="EX914">
        <v>142.46199999999999</v>
      </c>
      <c r="EY914">
        <v>265.41899999999998</v>
      </c>
      <c r="EZ914">
        <v>255.001</v>
      </c>
      <c r="FA914">
        <v>275.62099999999998</v>
      </c>
      <c r="FB914">
        <v>258.471</v>
      </c>
      <c r="FC914">
        <v>258.41800000000001</v>
      </c>
      <c r="FD914">
        <v>163.15199999999999</v>
      </c>
      <c r="FE914">
        <v>148.976</v>
      </c>
      <c r="FF914">
        <v>302.65100000000001</v>
      </c>
      <c r="FG914">
        <v>240.25</v>
      </c>
      <c r="FH914">
        <v>297.99599999999998</v>
      </c>
      <c r="FI914">
        <v>310.74900000000002</v>
      </c>
      <c r="FJ914">
        <v>461.97199999999998</v>
      </c>
      <c r="FK914">
        <v>252.15199999999999</v>
      </c>
      <c r="FL914">
        <v>144.62899999999999</v>
      </c>
      <c r="FM914">
        <v>375.685</v>
      </c>
      <c r="FN914">
        <v>303.89800000000002</v>
      </c>
      <c r="FO914">
        <v>150.459</v>
      </c>
      <c r="FP914">
        <v>182.62899999999999</v>
      </c>
      <c r="FQ914">
        <v>123.702</v>
      </c>
      <c r="FR914">
        <v>99.04</v>
      </c>
      <c r="FS914">
        <v>143.822</v>
      </c>
      <c r="FT914">
        <v>134.91399999999999</v>
      </c>
      <c r="FU914">
        <v>204.93299999999999</v>
      </c>
      <c r="FV914">
        <v>125.733</v>
      </c>
      <c r="FW914">
        <v>136.01900000000001</v>
      </c>
      <c r="FX914">
        <v>171.08099999999999</v>
      </c>
      <c r="FY914">
        <v>143.29599999999999</v>
      </c>
      <c r="FZ914">
        <v>124.774</v>
      </c>
      <c r="GA914">
        <v>91.453000000000003</v>
      </c>
      <c r="GB914">
        <v>54.914999999999999</v>
      </c>
      <c r="GC914">
        <v>178.81399999999999</v>
      </c>
      <c r="GD914">
        <v>192.15199999999999</v>
      </c>
      <c r="GE914">
        <v>157.50700000000001</v>
      </c>
      <c r="GG914">
        <v>131.72399999999999</v>
      </c>
      <c r="GH914">
        <v>122.804</v>
      </c>
      <c r="GI914">
        <v>154.35300000000001</v>
      </c>
      <c r="GJ914">
        <v>141.113</v>
      </c>
      <c r="GK914">
        <v>129.05000000000001</v>
      </c>
      <c r="GL914">
        <v>161.12200000000001</v>
      </c>
      <c r="GM914">
        <v>122.286</v>
      </c>
      <c r="GN914">
        <v>290.96699999999998</v>
      </c>
      <c r="GO914">
        <v>178.77600000000001</v>
      </c>
      <c r="GP914">
        <v>140.28700000000001</v>
      </c>
      <c r="GQ914">
        <v>155.15899999999999</v>
      </c>
      <c r="GR914">
        <v>152.65100000000001</v>
      </c>
      <c r="GS914">
        <v>160.90700000000001</v>
      </c>
      <c r="GT914">
        <v>122.90600000000001</v>
      </c>
      <c r="GU914">
        <v>184.81299999999999</v>
      </c>
      <c r="GV914">
        <v>133.55199999999999</v>
      </c>
      <c r="GW914">
        <v>135.06399999999999</v>
      </c>
    </row>
    <row r="915" spans="1:205" x14ac:dyDescent="0.25">
      <c r="A915" s="1">
        <v>44958</v>
      </c>
      <c r="B915">
        <v>141.13499999999999</v>
      </c>
      <c r="C915">
        <v>143.76900000000001</v>
      </c>
      <c r="D915">
        <v>151.39599999999999</v>
      </c>
      <c r="E915">
        <v>265.47199999999998</v>
      </c>
      <c r="F915">
        <v>288.923</v>
      </c>
      <c r="G915">
        <v>262.08499999999998</v>
      </c>
      <c r="H915">
        <v>152.251</v>
      </c>
      <c r="I915">
        <v>158.00700000000001</v>
      </c>
      <c r="J915">
        <v>149.047</v>
      </c>
      <c r="K915">
        <v>231.43</v>
      </c>
      <c r="L915">
        <v>165.36199999999999</v>
      </c>
      <c r="M915">
        <v>142.881</v>
      </c>
      <c r="N915">
        <v>140.101</v>
      </c>
      <c r="O915">
        <v>245.15799999999999</v>
      </c>
      <c r="P915">
        <v>273.06599999999997</v>
      </c>
      <c r="Q915">
        <v>353.15</v>
      </c>
      <c r="R915">
        <v>190.70599999999999</v>
      </c>
      <c r="S915">
        <v>209.93600000000001</v>
      </c>
      <c r="T915">
        <v>224.37200000000001</v>
      </c>
      <c r="U915">
        <v>205.613</v>
      </c>
      <c r="V915">
        <v>136.529</v>
      </c>
      <c r="W915">
        <v>146.62899999999999</v>
      </c>
      <c r="X915">
        <v>121.904</v>
      </c>
      <c r="Y915">
        <v>137.51400000000001</v>
      </c>
      <c r="Z915">
        <v>138.709</v>
      </c>
      <c r="AA915">
        <v>151.214</v>
      </c>
      <c r="AB915">
        <v>150.096</v>
      </c>
      <c r="AC915">
        <v>150.185</v>
      </c>
      <c r="AD915">
        <v>147.99600000000001</v>
      </c>
      <c r="AE915">
        <v>158.10499999999999</v>
      </c>
      <c r="AF915">
        <v>162.286</v>
      </c>
      <c r="AG915">
        <v>150.34200000000001</v>
      </c>
      <c r="AH915">
        <v>159.08600000000001</v>
      </c>
      <c r="AI915">
        <v>154.119</v>
      </c>
      <c r="AJ915">
        <v>137.12</v>
      </c>
      <c r="AK915">
        <v>137.119</v>
      </c>
      <c r="AL915">
        <v>136.88399999999999</v>
      </c>
      <c r="AM915">
        <v>137.137</v>
      </c>
      <c r="AN915">
        <v>159.90600000000001</v>
      </c>
      <c r="AO915">
        <v>158.38999999999999</v>
      </c>
      <c r="AP915">
        <v>158.73500000000001</v>
      </c>
      <c r="AQ915">
        <v>157.001</v>
      </c>
      <c r="AR915">
        <v>157.91900000000001</v>
      </c>
      <c r="AS915">
        <v>165.00800000000001</v>
      </c>
      <c r="AT915">
        <v>131.453</v>
      </c>
      <c r="AU915">
        <v>131.685</v>
      </c>
      <c r="AV915">
        <v>131</v>
      </c>
      <c r="AW915">
        <v>138.137</v>
      </c>
      <c r="AX915">
        <v>122.693</v>
      </c>
      <c r="AY915">
        <v>123.21</v>
      </c>
      <c r="AZ915">
        <v>109.386</v>
      </c>
      <c r="BA915">
        <v>138.92400000000001</v>
      </c>
      <c r="BB915">
        <v>176.578</v>
      </c>
      <c r="BC915">
        <v>180.876</v>
      </c>
      <c r="BD915">
        <v>168.54</v>
      </c>
      <c r="BE915">
        <v>138.654</v>
      </c>
      <c r="BF915">
        <v>139.11199999999999</v>
      </c>
      <c r="BG915">
        <v>138.596</v>
      </c>
      <c r="BH915">
        <v>138.279</v>
      </c>
      <c r="BI915">
        <v>138.881</v>
      </c>
      <c r="BJ915">
        <v>138.471</v>
      </c>
      <c r="BK915">
        <v>138.77000000000001</v>
      </c>
      <c r="BL915">
        <v>137.16999999999999</v>
      </c>
      <c r="BM915">
        <v>136.36000000000001</v>
      </c>
      <c r="BN915">
        <v>141.06700000000001</v>
      </c>
      <c r="BO915">
        <v>139.06299999999999</v>
      </c>
      <c r="BP915">
        <v>132.422</v>
      </c>
      <c r="BQ915">
        <v>149.49799999999999</v>
      </c>
      <c r="BR915">
        <v>144.06399999999999</v>
      </c>
      <c r="BS915">
        <v>127.17400000000001</v>
      </c>
      <c r="BT915">
        <v>126.584</v>
      </c>
      <c r="BU915">
        <v>132.11000000000001</v>
      </c>
      <c r="BV915">
        <v>133.22499999999999</v>
      </c>
      <c r="BW915">
        <v>139.536</v>
      </c>
      <c r="BX915">
        <v>137.886</v>
      </c>
      <c r="BY915">
        <v>138.70699999999999</v>
      </c>
      <c r="BZ915">
        <v>137.679</v>
      </c>
      <c r="CA915">
        <v>139.02099999999999</v>
      </c>
      <c r="CB915">
        <v>139.28100000000001</v>
      </c>
      <c r="CC915">
        <v>255.22300000000001</v>
      </c>
      <c r="CD915">
        <v>249.77500000000001</v>
      </c>
      <c r="CE915">
        <v>251.86500000000001</v>
      </c>
      <c r="CF915">
        <v>137.14500000000001</v>
      </c>
      <c r="CG915">
        <v>142.16399999999999</v>
      </c>
      <c r="CH915">
        <v>148.001</v>
      </c>
      <c r="CI915">
        <v>132.126</v>
      </c>
      <c r="CJ915">
        <v>130.94399999999999</v>
      </c>
      <c r="CK915">
        <v>141.113</v>
      </c>
      <c r="CL915">
        <v>145.02799999999999</v>
      </c>
      <c r="CM915">
        <v>140.22</v>
      </c>
      <c r="CN915">
        <v>235.14099999999999</v>
      </c>
      <c r="CO915">
        <v>149.096</v>
      </c>
      <c r="CP915">
        <v>136.88900000000001</v>
      </c>
      <c r="CQ915">
        <v>236.703</v>
      </c>
      <c r="CR915">
        <v>130.94200000000001</v>
      </c>
      <c r="CS915">
        <v>131.399</v>
      </c>
      <c r="CT915">
        <v>139.09200000000001</v>
      </c>
      <c r="CU915">
        <v>274.47000000000003</v>
      </c>
      <c r="CV915">
        <v>270.34199999999998</v>
      </c>
      <c r="CW915">
        <v>276.36900000000003</v>
      </c>
      <c r="CX915">
        <v>313.86500000000001</v>
      </c>
      <c r="CY915">
        <v>135.85499999999999</v>
      </c>
      <c r="CZ915">
        <v>135.74100000000001</v>
      </c>
      <c r="DA915">
        <v>135.14699999999999</v>
      </c>
      <c r="DB915">
        <v>127.355</v>
      </c>
      <c r="DC915">
        <v>123.96</v>
      </c>
      <c r="DD915">
        <v>123.53400000000001</v>
      </c>
      <c r="DE915">
        <v>133.92099999999999</v>
      </c>
      <c r="DF915">
        <v>262.48200000000003</v>
      </c>
      <c r="DG915">
        <v>236.97399999999999</v>
      </c>
      <c r="DH915">
        <v>149.03899999999999</v>
      </c>
      <c r="DI915">
        <v>254.66</v>
      </c>
      <c r="DJ915">
        <v>278.72399999999999</v>
      </c>
      <c r="DK915">
        <v>281.738</v>
      </c>
      <c r="DL915">
        <v>186.87899999999999</v>
      </c>
      <c r="DM915">
        <v>147.60599999999999</v>
      </c>
      <c r="DN915">
        <v>131.786</v>
      </c>
      <c r="DO915">
        <v>348.90499999999997</v>
      </c>
      <c r="DP915">
        <v>165.29</v>
      </c>
      <c r="DQ915">
        <v>177.91300000000001</v>
      </c>
      <c r="DR915">
        <v>265.27300000000002</v>
      </c>
      <c r="DS915">
        <v>268.565</v>
      </c>
      <c r="DT915">
        <v>264.54399999999998</v>
      </c>
      <c r="DU915">
        <v>313.548</v>
      </c>
      <c r="DV915">
        <v>253.202</v>
      </c>
      <c r="DW915">
        <v>247.46600000000001</v>
      </c>
      <c r="DX915">
        <v>252.08199999999999</v>
      </c>
      <c r="DY915">
        <v>249.63300000000001</v>
      </c>
      <c r="DZ915">
        <v>254.429</v>
      </c>
      <c r="EA915">
        <v>268.38</v>
      </c>
      <c r="EB915">
        <v>239.61600000000001</v>
      </c>
      <c r="EC915">
        <v>277.61099999999999</v>
      </c>
      <c r="ED915">
        <v>335.46</v>
      </c>
      <c r="EE915">
        <v>310.887</v>
      </c>
      <c r="EF915">
        <v>343.41699999999997</v>
      </c>
      <c r="EG915">
        <v>154.971</v>
      </c>
      <c r="EH915">
        <v>237.72200000000001</v>
      </c>
      <c r="EI915">
        <v>154.72800000000001</v>
      </c>
      <c r="EJ915">
        <v>144.85499999999999</v>
      </c>
      <c r="EK915">
        <v>168.80500000000001</v>
      </c>
      <c r="EL915">
        <v>154.92400000000001</v>
      </c>
      <c r="EM915">
        <v>149.54900000000001</v>
      </c>
      <c r="EN915">
        <v>157.70599999999999</v>
      </c>
      <c r="EO915">
        <v>136.947</v>
      </c>
      <c r="EP915">
        <v>137.11199999999999</v>
      </c>
      <c r="EQ915">
        <v>136.988</v>
      </c>
      <c r="ER915">
        <v>159.97499999999999</v>
      </c>
      <c r="ES915">
        <v>133.65799999999999</v>
      </c>
      <c r="ET915">
        <v>142.696</v>
      </c>
      <c r="EU915">
        <v>135.97399999999999</v>
      </c>
      <c r="EV915">
        <v>126.669</v>
      </c>
      <c r="EW915">
        <v>136.27199999999999</v>
      </c>
      <c r="EX915">
        <v>142.751</v>
      </c>
      <c r="EY915">
        <v>263.738</v>
      </c>
      <c r="EZ915">
        <v>250.46600000000001</v>
      </c>
      <c r="FA915">
        <v>266.50400000000002</v>
      </c>
      <c r="FB915">
        <v>258.33300000000003</v>
      </c>
      <c r="FC915">
        <v>258.84899999999999</v>
      </c>
      <c r="FD915">
        <v>162.56399999999999</v>
      </c>
      <c r="FE915">
        <v>148.04599999999999</v>
      </c>
      <c r="FF915">
        <v>278.238</v>
      </c>
      <c r="FG915">
        <v>213.98699999999999</v>
      </c>
      <c r="FH915">
        <v>294.71300000000002</v>
      </c>
      <c r="FI915">
        <v>315.49599999999998</v>
      </c>
      <c r="FJ915">
        <v>458.61</v>
      </c>
      <c r="FK915">
        <v>251.75899999999999</v>
      </c>
      <c r="FL915">
        <v>145.96100000000001</v>
      </c>
      <c r="FM915">
        <v>378.988</v>
      </c>
      <c r="FN915">
        <v>269.19400000000002</v>
      </c>
      <c r="FO915">
        <v>150.82499999999999</v>
      </c>
      <c r="FP915">
        <v>180.30199999999999</v>
      </c>
      <c r="FQ915">
        <v>123.254</v>
      </c>
      <c r="FR915">
        <v>99.888999999999996</v>
      </c>
      <c r="FS915">
        <v>143.096</v>
      </c>
      <c r="FT915">
        <v>130.309</v>
      </c>
      <c r="FU915">
        <v>205.886</v>
      </c>
      <c r="FV915">
        <v>131.387</v>
      </c>
      <c r="FW915">
        <v>135.04499999999999</v>
      </c>
      <c r="FX915">
        <v>176.238</v>
      </c>
      <c r="FY915">
        <v>144.08699999999999</v>
      </c>
      <c r="FZ915">
        <v>127.84099999999999</v>
      </c>
      <c r="GA915">
        <v>77.605999999999995</v>
      </c>
      <c r="GB915">
        <v>49.424999999999997</v>
      </c>
      <c r="GC915">
        <v>179.72</v>
      </c>
      <c r="GD915">
        <v>194.06100000000001</v>
      </c>
      <c r="GE915">
        <v>156.13800000000001</v>
      </c>
      <c r="GG915">
        <v>126.35299999999999</v>
      </c>
      <c r="GH915">
        <v>121.87</v>
      </c>
      <c r="GI915">
        <v>155.239</v>
      </c>
      <c r="GJ915">
        <v>149.291</v>
      </c>
      <c r="GK915">
        <v>131.214</v>
      </c>
      <c r="GL915">
        <v>157.863</v>
      </c>
      <c r="GM915">
        <v>142.68100000000001</v>
      </c>
      <c r="GN915">
        <v>287.44900000000001</v>
      </c>
      <c r="GO915">
        <v>192.97300000000001</v>
      </c>
      <c r="GP915">
        <v>134.21199999999999</v>
      </c>
      <c r="GQ915">
        <v>153.56100000000001</v>
      </c>
      <c r="GR915">
        <v>151.24799999999999</v>
      </c>
      <c r="GS915">
        <v>159.458</v>
      </c>
      <c r="GT915">
        <v>123.77500000000001</v>
      </c>
      <c r="GU915">
        <v>184.73400000000001</v>
      </c>
      <c r="GV915">
        <v>133.55199999999999</v>
      </c>
      <c r="GW915">
        <v>132.226</v>
      </c>
    </row>
    <row r="916" spans="1:205" x14ac:dyDescent="0.25">
      <c r="A916" s="1">
        <v>44986</v>
      </c>
      <c r="B916">
        <v>140.73599999999999</v>
      </c>
      <c r="C916">
        <v>142.822</v>
      </c>
      <c r="D916">
        <v>151.68299999999999</v>
      </c>
      <c r="E916">
        <v>266.952</v>
      </c>
      <c r="F916">
        <v>294.90499999999997</v>
      </c>
      <c r="G916">
        <v>263.12900000000002</v>
      </c>
      <c r="H916">
        <v>152.80099999999999</v>
      </c>
      <c r="I916">
        <v>155.67400000000001</v>
      </c>
      <c r="J916">
        <v>143.05799999999999</v>
      </c>
      <c r="K916">
        <v>221.29900000000001</v>
      </c>
      <c r="L916">
        <v>159.696</v>
      </c>
      <c r="M916">
        <v>140.89500000000001</v>
      </c>
      <c r="N916">
        <v>140.38399999999999</v>
      </c>
      <c r="O916">
        <v>245.93199999999999</v>
      </c>
      <c r="P916">
        <v>273.77800000000002</v>
      </c>
      <c r="Q916">
        <v>354.36399999999998</v>
      </c>
      <c r="R916">
        <v>190.96299999999999</v>
      </c>
      <c r="S916">
        <v>210.73099999999999</v>
      </c>
      <c r="T916">
        <v>225.518</v>
      </c>
      <c r="U916">
        <v>206.30500000000001</v>
      </c>
      <c r="V916">
        <v>136.46100000000001</v>
      </c>
      <c r="W916">
        <v>146.28</v>
      </c>
      <c r="X916">
        <v>122.17400000000001</v>
      </c>
      <c r="Y916">
        <v>137.62700000000001</v>
      </c>
      <c r="Z916">
        <v>138.536</v>
      </c>
      <c r="AA916">
        <v>150.28700000000001</v>
      </c>
      <c r="AB916">
        <v>148.989</v>
      </c>
      <c r="AC916">
        <v>148.74299999999999</v>
      </c>
      <c r="AD916">
        <v>148.38800000000001</v>
      </c>
      <c r="AE916">
        <v>157.626</v>
      </c>
      <c r="AF916">
        <v>162.35499999999999</v>
      </c>
      <c r="AG916">
        <v>149.05000000000001</v>
      </c>
      <c r="AH916">
        <v>159.69900000000001</v>
      </c>
      <c r="AI916">
        <v>153.124</v>
      </c>
      <c r="AJ916">
        <v>139.31200000000001</v>
      </c>
      <c r="AK916">
        <v>139.30600000000001</v>
      </c>
      <c r="AL916">
        <v>139.05099999999999</v>
      </c>
      <c r="AM916">
        <v>139.34700000000001</v>
      </c>
      <c r="AN916">
        <v>157.672</v>
      </c>
      <c r="AO916">
        <v>156.059</v>
      </c>
      <c r="AP916">
        <v>156.44900000000001</v>
      </c>
      <c r="AQ916">
        <v>154.48599999999999</v>
      </c>
      <c r="AR916">
        <v>155.91999999999999</v>
      </c>
      <c r="AS916">
        <v>162.93199999999999</v>
      </c>
      <c r="AT916">
        <v>131.66999999999999</v>
      </c>
      <c r="AU916">
        <v>132.00299999999999</v>
      </c>
      <c r="AV916">
        <v>131.30000000000001</v>
      </c>
      <c r="AW916">
        <v>138.589</v>
      </c>
      <c r="AX916">
        <v>122.746</v>
      </c>
      <c r="AY916">
        <v>123.267</v>
      </c>
      <c r="AZ916">
        <v>109.37</v>
      </c>
      <c r="BA916">
        <v>137.87799999999999</v>
      </c>
      <c r="BB916">
        <v>176.774</v>
      </c>
      <c r="BC916">
        <v>181.01599999999999</v>
      </c>
      <c r="BD916">
        <v>168.85599999999999</v>
      </c>
      <c r="BE916">
        <v>138.26</v>
      </c>
      <c r="BF916">
        <v>138.73599999999999</v>
      </c>
      <c r="BG916">
        <v>138.529</v>
      </c>
      <c r="BH916">
        <v>138.21299999999999</v>
      </c>
      <c r="BI916">
        <v>138.37700000000001</v>
      </c>
      <c r="BJ916">
        <v>138.03899999999999</v>
      </c>
      <c r="BK916">
        <v>138.72499999999999</v>
      </c>
      <c r="BL916">
        <v>136.88999999999999</v>
      </c>
      <c r="BM916">
        <v>136.16399999999999</v>
      </c>
      <c r="BN916">
        <v>141.34899999999999</v>
      </c>
      <c r="BO916">
        <v>137.88</v>
      </c>
      <c r="BP916">
        <v>132.52500000000001</v>
      </c>
      <c r="BQ916">
        <v>148.38800000000001</v>
      </c>
      <c r="BR916">
        <v>143.06299999999999</v>
      </c>
      <c r="BS916">
        <v>127.318</v>
      </c>
      <c r="BT916">
        <v>127.036</v>
      </c>
      <c r="BU916">
        <v>132.30199999999999</v>
      </c>
      <c r="BV916">
        <v>133.50899999999999</v>
      </c>
      <c r="BW916">
        <v>139.15899999999999</v>
      </c>
      <c r="BX916">
        <v>137.86099999999999</v>
      </c>
      <c r="BY916">
        <v>138.66</v>
      </c>
      <c r="BZ916">
        <v>137.21</v>
      </c>
      <c r="CA916">
        <v>138.57900000000001</v>
      </c>
      <c r="CB916">
        <v>139.28200000000001</v>
      </c>
      <c r="CC916">
        <v>253.25</v>
      </c>
      <c r="CD916">
        <v>250.738</v>
      </c>
      <c r="CE916">
        <v>248.988</v>
      </c>
      <c r="CF916">
        <v>137.00200000000001</v>
      </c>
      <c r="CG916">
        <v>142.42599999999999</v>
      </c>
      <c r="CH916">
        <v>146.77000000000001</v>
      </c>
      <c r="CI916">
        <v>132.34299999999999</v>
      </c>
      <c r="CJ916">
        <v>131.30099999999999</v>
      </c>
      <c r="CK916">
        <v>141.447</v>
      </c>
      <c r="CL916">
        <v>143.86500000000001</v>
      </c>
      <c r="CM916">
        <v>139.83099999999999</v>
      </c>
      <c r="CN916">
        <v>234.65</v>
      </c>
      <c r="CO916">
        <v>148.55099999999999</v>
      </c>
      <c r="CP916">
        <v>136.30699999999999</v>
      </c>
      <c r="CQ916">
        <v>234.37299999999999</v>
      </c>
      <c r="CR916">
        <v>130.86099999999999</v>
      </c>
      <c r="CS916">
        <v>131.45599999999999</v>
      </c>
      <c r="CT916">
        <v>138.554</v>
      </c>
      <c r="CU916">
        <v>271.28399999999999</v>
      </c>
      <c r="CV916">
        <v>271.39299999999997</v>
      </c>
      <c r="CW916">
        <v>271.21800000000002</v>
      </c>
      <c r="CX916">
        <v>306.29700000000003</v>
      </c>
      <c r="CY916">
        <v>135.65100000000001</v>
      </c>
      <c r="CZ916">
        <v>135.43100000000001</v>
      </c>
      <c r="DA916">
        <v>134.90600000000001</v>
      </c>
      <c r="DB916">
        <v>127.21899999999999</v>
      </c>
      <c r="DC916">
        <v>124.185</v>
      </c>
      <c r="DD916">
        <v>123.861</v>
      </c>
      <c r="DE916">
        <v>132.46199999999999</v>
      </c>
      <c r="DF916">
        <v>260.88799999999998</v>
      </c>
      <c r="DG916">
        <v>236.03899999999999</v>
      </c>
      <c r="DH916">
        <v>147.94499999999999</v>
      </c>
      <c r="DI916">
        <v>254.59700000000001</v>
      </c>
      <c r="DJ916">
        <v>274.40100000000001</v>
      </c>
      <c r="DK916">
        <v>281.57499999999999</v>
      </c>
      <c r="DL916">
        <v>187.209</v>
      </c>
      <c r="DM916">
        <v>147.05099999999999</v>
      </c>
      <c r="DN916">
        <v>132.05699999999999</v>
      </c>
      <c r="DO916">
        <v>349.96100000000001</v>
      </c>
      <c r="DP916">
        <v>165.37799999999999</v>
      </c>
      <c r="DQ916">
        <v>178.8</v>
      </c>
      <c r="DR916">
        <v>259.404</v>
      </c>
      <c r="DS916">
        <v>268.66000000000003</v>
      </c>
      <c r="DT916">
        <v>256.77999999999997</v>
      </c>
      <c r="DU916">
        <v>311.10199999999998</v>
      </c>
      <c r="DV916">
        <v>253.25899999999999</v>
      </c>
      <c r="DW916">
        <v>247.66399999999999</v>
      </c>
      <c r="DX916">
        <v>252.11799999999999</v>
      </c>
      <c r="DY916">
        <v>247.786</v>
      </c>
      <c r="DZ916">
        <v>254.709</v>
      </c>
      <c r="EA916">
        <v>256.38600000000002</v>
      </c>
      <c r="EB916">
        <v>238.64</v>
      </c>
      <c r="EC916">
        <v>258.09800000000001</v>
      </c>
      <c r="ED916">
        <v>322.51499999999999</v>
      </c>
      <c r="EE916">
        <v>298.26499999999999</v>
      </c>
      <c r="EF916">
        <v>344.64499999999998</v>
      </c>
      <c r="EG916">
        <v>123.973</v>
      </c>
      <c r="EH916">
        <v>218.88900000000001</v>
      </c>
      <c r="EI916">
        <v>122.16</v>
      </c>
      <c r="EJ916">
        <v>144.547</v>
      </c>
      <c r="EK916">
        <v>170.393</v>
      </c>
      <c r="EL916">
        <v>157.89599999999999</v>
      </c>
      <c r="EM916">
        <v>149.51300000000001</v>
      </c>
      <c r="EN916">
        <v>156.34399999999999</v>
      </c>
      <c r="EO916">
        <v>139.113</v>
      </c>
      <c r="EP916">
        <v>139.322</v>
      </c>
      <c r="EQ916">
        <v>139.15</v>
      </c>
      <c r="ER916">
        <v>158.28</v>
      </c>
      <c r="ES916">
        <v>131.99700000000001</v>
      </c>
      <c r="ET916">
        <v>141.255</v>
      </c>
      <c r="EU916">
        <v>135.459</v>
      </c>
      <c r="EV916">
        <v>126.90600000000001</v>
      </c>
      <c r="EW916">
        <v>135.732</v>
      </c>
      <c r="EX916">
        <v>143.35900000000001</v>
      </c>
      <c r="EY916">
        <v>262.00400000000002</v>
      </c>
      <c r="EZ916">
        <v>250.25200000000001</v>
      </c>
      <c r="FA916">
        <v>260.608</v>
      </c>
      <c r="FB916">
        <v>257.82900000000001</v>
      </c>
      <c r="FC916">
        <v>258.30799999999999</v>
      </c>
      <c r="FD916">
        <v>162.70500000000001</v>
      </c>
      <c r="FE916">
        <v>147.45099999999999</v>
      </c>
      <c r="FF916">
        <v>258.21199999999999</v>
      </c>
      <c r="FG916">
        <v>190.32900000000001</v>
      </c>
      <c r="FH916">
        <v>293.64</v>
      </c>
      <c r="FI916">
        <v>302.50400000000002</v>
      </c>
      <c r="FJ916">
        <v>457.262</v>
      </c>
      <c r="FK916">
        <v>241.827</v>
      </c>
      <c r="FL916">
        <v>146.49100000000001</v>
      </c>
      <c r="FM916">
        <v>395.37799999999999</v>
      </c>
      <c r="FN916">
        <v>279.06700000000001</v>
      </c>
      <c r="FO916">
        <v>150.54900000000001</v>
      </c>
      <c r="FP916">
        <v>189.108</v>
      </c>
      <c r="FQ916">
        <v>120.417</v>
      </c>
      <c r="FR916">
        <v>104.94499999999999</v>
      </c>
      <c r="FS916">
        <v>144.63200000000001</v>
      </c>
      <c r="FT916">
        <v>126.125</v>
      </c>
      <c r="FU916">
        <v>206.911</v>
      </c>
      <c r="FV916">
        <v>124.05200000000001</v>
      </c>
      <c r="FW916">
        <v>135.71</v>
      </c>
      <c r="FX916">
        <v>178.11099999999999</v>
      </c>
      <c r="FY916">
        <v>142.66999999999999</v>
      </c>
      <c r="FZ916">
        <v>129.834</v>
      </c>
      <c r="GA916">
        <v>79.346000000000004</v>
      </c>
      <c r="GB916">
        <v>53.475000000000001</v>
      </c>
      <c r="GC916">
        <v>182.08600000000001</v>
      </c>
      <c r="GD916">
        <v>198.792</v>
      </c>
      <c r="GE916">
        <v>153.14500000000001</v>
      </c>
      <c r="GG916">
        <v>137.88499999999999</v>
      </c>
      <c r="GH916">
        <v>123.227</v>
      </c>
      <c r="GI916">
        <v>174.43299999999999</v>
      </c>
      <c r="GJ916">
        <v>146.05199999999999</v>
      </c>
      <c r="GK916">
        <v>132.45699999999999</v>
      </c>
      <c r="GL916">
        <v>159.982</v>
      </c>
      <c r="GM916">
        <v>130.31</v>
      </c>
      <c r="GN916">
        <v>251.982</v>
      </c>
      <c r="GO916">
        <v>192.79499999999999</v>
      </c>
      <c r="GP916">
        <v>134.99799999999999</v>
      </c>
      <c r="GQ916">
        <v>153.31899999999999</v>
      </c>
      <c r="GR916">
        <v>150.964</v>
      </c>
      <c r="GS916">
        <v>156.85599999999999</v>
      </c>
      <c r="GT916">
        <v>120.479</v>
      </c>
      <c r="GU916">
        <v>184.10599999999999</v>
      </c>
      <c r="GV916">
        <v>133.55199999999999</v>
      </c>
      <c r="GW916">
        <v>137.15</v>
      </c>
    </row>
    <row r="917" spans="1:205" x14ac:dyDescent="0.25">
      <c r="A917" s="1">
        <v>45017</v>
      </c>
      <c r="B917">
        <v>140.934</v>
      </c>
      <c r="C917">
        <v>142.74</v>
      </c>
      <c r="D917">
        <v>151.261</v>
      </c>
      <c r="E917">
        <v>266.279</v>
      </c>
      <c r="F917">
        <v>311.61399999999998</v>
      </c>
      <c r="G917">
        <v>260.80200000000002</v>
      </c>
      <c r="H917">
        <v>151.066</v>
      </c>
      <c r="I917">
        <v>155.61099999999999</v>
      </c>
      <c r="J917">
        <v>142.309</v>
      </c>
      <c r="K917">
        <v>223.55199999999999</v>
      </c>
      <c r="L917">
        <v>151.07400000000001</v>
      </c>
      <c r="M917">
        <v>131.86699999999999</v>
      </c>
      <c r="N917">
        <v>140.60599999999999</v>
      </c>
      <c r="O917">
        <v>246.161</v>
      </c>
      <c r="P917">
        <v>273.89</v>
      </c>
      <c r="Q917">
        <v>354.738</v>
      </c>
      <c r="R917">
        <v>190.85400000000001</v>
      </c>
      <c r="S917">
        <v>211.05199999999999</v>
      </c>
      <c r="T917">
        <v>225.76300000000001</v>
      </c>
      <c r="U917">
        <v>206.649</v>
      </c>
      <c r="V917">
        <v>136.47300000000001</v>
      </c>
      <c r="W917">
        <v>146.28100000000001</v>
      </c>
      <c r="X917">
        <v>122.20099999999999</v>
      </c>
      <c r="Y917">
        <v>138.06800000000001</v>
      </c>
      <c r="Z917">
        <v>138.876</v>
      </c>
      <c r="AA917">
        <v>150.78899999999999</v>
      </c>
      <c r="AB917">
        <v>149.34</v>
      </c>
      <c r="AC917">
        <v>149.22499999999999</v>
      </c>
      <c r="AD917">
        <v>148.154</v>
      </c>
      <c r="AE917">
        <v>159.76400000000001</v>
      </c>
      <c r="AF917">
        <v>165.42099999999999</v>
      </c>
      <c r="AG917">
        <v>149.78</v>
      </c>
      <c r="AH917">
        <v>161.00700000000001</v>
      </c>
      <c r="AI917">
        <v>149.88</v>
      </c>
      <c r="AJ917">
        <v>136.80699999999999</v>
      </c>
      <c r="AK917">
        <v>136.80600000000001</v>
      </c>
      <c r="AL917">
        <v>136.57400000000001</v>
      </c>
      <c r="AM917">
        <v>136.82</v>
      </c>
      <c r="AN917">
        <v>154.15600000000001</v>
      </c>
      <c r="AO917">
        <v>152.31</v>
      </c>
      <c r="AP917">
        <v>152.761</v>
      </c>
      <c r="AQ917">
        <v>150.483</v>
      </c>
      <c r="AR917">
        <v>152.88800000000001</v>
      </c>
      <c r="AS917">
        <v>159.833</v>
      </c>
      <c r="AT917">
        <v>132.315</v>
      </c>
      <c r="AU917">
        <v>132.63200000000001</v>
      </c>
      <c r="AV917">
        <v>132.01599999999999</v>
      </c>
      <c r="AW917">
        <v>138.54400000000001</v>
      </c>
      <c r="AX917">
        <v>123.35599999999999</v>
      </c>
      <c r="AY917">
        <v>123.952</v>
      </c>
      <c r="AZ917">
        <v>108.895</v>
      </c>
      <c r="BA917">
        <v>138.79599999999999</v>
      </c>
      <c r="BB917">
        <v>176.464</v>
      </c>
      <c r="BC917">
        <v>180.75200000000001</v>
      </c>
      <c r="BD917">
        <v>168.44900000000001</v>
      </c>
      <c r="BE917">
        <v>138.489</v>
      </c>
      <c r="BF917">
        <v>139.00800000000001</v>
      </c>
      <c r="BG917">
        <v>138.86000000000001</v>
      </c>
      <c r="BH917">
        <v>138.50800000000001</v>
      </c>
      <c r="BI917">
        <v>138.62799999999999</v>
      </c>
      <c r="BJ917">
        <v>138.26900000000001</v>
      </c>
      <c r="BK917">
        <v>138.97900000000001</v>
      </c>
      <c r="BL917">
        <v>137.01900000000001</v>
      </c>
      <c r="BM917">
        <v>136.44800000000001</v>
      </c>
      <c r="BN917">
        <v>141.428</v>
      </c>
      <c r="BO917">
        <v>137.87100000000001</v>
      </c>
      <c r="BP917">
        <v>132.80000000000001</v>
      </c>
      <c r="BQ917">
        <v>148.262</v>
      </c>
      <c r="BR917">
        <v>142.965</v>
      </c>
      <c r="BS917">
        <v>127.54600000000001</v>
      </c>
      <c r="BT917">
        <v>127.20699999999999</v>
      </c>
      <c r="BU917">
        <v>132.018</v>
      </c>
      <c r="BV917">
        <v>133.392</v>
      </c>
      <c r="BW917">
        <v>139.48400000000001</v>
      </c>
      <c r="BX917">
        <v>138.18299999999999</v>
      </c>
      <c r="BY917">
        <v>138.95400000000001</v>
      </c>
      <c r="BZ917">
        <v>137.58799999999999</v>
      </c>
      <c r="CA917">
        <v>138.94200000000001</v>
      </c>
      <c r="CB917">
        <v>139.53899999999999</v>
      </c>
      <c r="CC917">
        <v>253.84200000000001</v>
      </c>
      <c r="CD917">
        <v>250.72200000000001</v>
      </c>
      <c r="CE917">
        <v>249.911</v>
      </c>
      <c r="CF917">
        <v>137.339</v>
      </c>
      <c r="CG917">
        <v>142.09100000000001</v>
      </c>
      <c r="CH917">
        <v>146.62100000000001</v>
      </c>
      <c r="CI917">
        <v>132.67400000000001</v>
      </c>
      <c r="CJ917">
        <v>131.857</v>
      </c>
      <c r="CK917">
        <v>141.31700000000001</v>
      </c>
      <c r="CL917">
        <v>143.964</v>
      </c>
      <c r="CM917">
        <v>139.803</v>
      </c>
      <c r="CN917">
        <v>234.376</v>
      </c>
      <c r="CO917">
        <v>148.70599999999999</v>
      </c>
      <c r="CP917">
        <v>135.61199999999999</v>
      </c>
      <c r="CQ917">
        <v>230.46600000000001</v>
      </c>
      <c r="CR917">
        <v>131.45400000000001</v>
      </c>
      <c r="CS917">
        <v>131.38300000000001</v>
      </c>
      <c r="CT917">
        <v>138.983</v>
      </c>
      <c r="CU917">
        <v>271.99400000000003</v>
      </c>
      <c r="CV917">
        <v>271.161</v>
      </c>
      <c r="CW917">
        <v>272.512</v>
      </c>
      <c r="CX917">
        <v>308.21899999999999</v>
      </c>
      <c r="CY917">
        <v>136.09100000000001</v>
      </c>
      <c r="CZ917">
        <v>135.84399999999999</v>
      </c>
      <c r="DA917">
        <v>135.46600000000001</v>
      </c>
      <c r="DB917">
        <v>127.593</v>
      </c>
      <c r="DC917">
        <v>124.538</v>
      </c>
      <c r="DD917">
        <v>124.379</v>
      </c>
      <c r="DE917">
        <v>132.62100000000001</v>
      </c>
      <c r="DF917">
        <v>258.98700000000002</v>
      </c>
      <c r="DG917">
        <v>236.607</v>
      </c>
      <c r="DH917">
        <v>148.251</v>
      </c>
      <c r="DI917">
        <v>251.45500000000001</v>
      </c>
      <c r="DJ917">
        <v>273.78899999999999</v>
      </c>
      <c r="DK917">
        <v>285.29300000000001</v>
      </c>
      <c r="DL917">
        <v>187.76400000000001</v>
      </c>
      <c r="DM917">
        <v>147.62899999999999</v>
      </c>
      <c r="DN917">
        <v>132.44200000000001</v>
      </c>
      <c r="DO917">
        <v>350.66300000000001</v>
      </c>
      <c r="DP917">
        <v>165.98099999999999</v>
      </c>
      <c r="DQ917">
        <v>178.929</v>
      </c>
      <c r="DR917">
        <v>249.18700000000001</v>
      </c>
      <c r="DS917">
        <v>253.97800000000001</v>
      </c>
      <c r="DT917">
        <v>247.965</v>
      </c>
      <c r="DU917">
        <v>310.57499999999999</v>
      </c>
      <c r="DV917">
        <v>252.66800000000001</v>
      </c>
      <c r="DW917">
        <v>247.648</v>
      </c>
      <c r="DX917">
        <v>251.44200000000001</v>
      </c>
      <c r="DY917">
        <v>244.35599999999999</v>
      </c>
      <c r="DZ917">
        <v>254.386</v>
      </c>
      <c r="EA917">
        <v>258.87400000000002</v>
      </c>
      <c r="EB917">
        <v>235.41</v>
      </c>
      <c r="EC917">
        <v>264.654</v>
      </c>
      <c r="ED917">
        <v>342.39100000000002</v>
      </c>
      <c r="EE917">
        <v>317.51499999999999</v>
      </c>
      <c r="EF917">
        <v>345.77199999999999</v>
      </c>
      <c r="EG917">
        <v>105.03</v>
      </c>
      <c r="EH917">
        <v>214.75299999999999</v>
      </c>
      <c r="EI917">
        <v>101.843</v>
      </c>
      <c r="EJ917">
        <v>145.27000000000001</v>
      </c>
      <c r="EK917">
        <v>171.92699999999999</v>
      </c>
      <c r="EL917">
        <v>159.005</v>
      </c>
      <c r="EM917">
        <v>151.155</v>
      </c>
      <c r="EN917">
        <v>154.81299999999999</v>
      </c>
      <c r="EO917">
        <v>136.637</v>
      </c>
      <c r="EP917">
        <v>136.79599999999999</v>
      </c>
      <c r="EQ917">
        <v>136.679</v>
      </c>
      <c r="ER917">
        <v>156.834</v>
      </c>
      <c r="ES917">
        <v>129.81800000000001</v>
      </c>
      <c r="ET917">
        <v>140.24700000000001</v>
      </c>
      <c r="EU917">
        <v>136.416</v>
      </c>
      <c r="EV917">
        <v>127.56100000000001</v>
      </c>
      <c r="EW917">
        <v>136.69900000000001</v>
      </c>
      <c r="EX917">
        <v>143.43899999999999</v>
      </c>
      <c r="EY917">
        <v>260.21699999999998</v>
      </c>
      <c r="EZ917">
        <v>247.22900000000001</v>
      </c>
      <c r="FA917">
        <v>250.34399999999999</v>
      </c>
      <c r="FB917">
        <v>258.03199999999998</v>
      </c>
      <c r="FC917">
        <v>258.92599999999999</v>
      </c>
      <c r="FD917">
        <v>162.92400000000001</v>
      </c>
      <c r="FE917">
        <v>146.756</v>
      </c>
      <c r="FF917">
        <v>265.73</v>
      </c>
      <c r="FG917">
        <v>197.29300000000001</v>
      </c>
      <c r="FH917">
        <v>292.49200000000002</v>
      </c>
      <c r="FI917">
        <v>322.50200000000001</v>
      </c>
      <c r="FJ917">
        <v>462.63</v>
      </c>
      <c r="FK917">
        <v>252.13200000000001</v>
      </c>
      <c r="FL917">
        <v>147.517</v>
      </c>
      <c r="FM917">
        <v>396.48399999999998</v>
      </c>
      <c r="FN917">
        <v>275.66399999999999</v>
      </c>
      <c r="FO917">
        <v>151.51</v>
      </c>
      <c r="FP917">
        <v>183.95699999999999</v>
      </c>
      <c r="FQ917">
        <v>121.867</v>
      </c>
      <c r="FR917">
        <v>102.131</v>
      </c>
      <c r="FS917">
        <v>144.215</v>
      </c>
      <c r="FT917">
        <v>128.899</v>
      </c>
      <c r="FU917">
        <v>207.154</v>
      </c>
      <c r="FV917">
        <v>132.82900000000001</v>
      </c>
      <c r="FW917">
        <v>139.51599999999999</v>
      </c>
      <c r="FX917">
        <v>177.38200000000001</v>
      </c>
      <c r="FY917">
        <v>141.85400000000001</v>
      </c>
      <c r="FZ917">
        <v>125.765</v>
      </c>
      <c r="GA917">
        <v>77.503</v>
      </c>
      <c r="GB917">
        <v>55.534999999999997</v>
      </c>
      <c r="GC917">
        <v>179.05199999999999</v>
      </c>
      <c r="GD917">
        <v>196.869</v>
      </c>
      <c r="GE917">
        <v>147.37100000000001</v>
      </c>
      <c r="GG917">
        <v>135.50700000000001</v>
      </c>
      <c r="GH917">
        <v>126.117</v>
      </c>
      <c r="GI917">
        <v>177.10400000000001</v>
      </c>
      <c r="GJ917">
        <v>149.04300000000001</v>
      </c>
      <c r="GK917">
        <v>132.375</v>
      </c>
      <c r="GL917">
        <v>159.845</v>
      </c>
      <c r="GM917">
        <v>136.76499999999999</v>
      </c>
      <c r="GN917">
        <v>251.67400000000001</v>
      </c>
      <c r="GO917">
        <v>204.46799999999999</v>
      </c>
      <c r="GP917">
        <v>135.06700000000001</v>
      </c>
      <c r="GQ917">
        <v>150.53700000000001</v>
      </c>
      <c r="GR917">
        <v>150.65700000000001</v>
      </c>
      <c r="GS917">
        <v>152.20400000000001</v>
      </c>
      <c r="GT917">
        <v>121.021</v>
      </c>
      <c r="GU917">
        <v>183.58799999999999</v>
      </c>
      <c r="GV917">
        <v>133.55199999999999</v>
      </c>
      <c r="GW917">
        <v>136.5</v>
      </c>
    </row>
    <row r="918" spans="1:205" x14ac:dyDescent="0.25">
      <c r="A918" s="1">
        <v>45047</v>
      </c>
      <c r="B918">
        <v>140.614</v>
      </c>
      <c r="C918">
        <v>141.32</v>
      </c>
      <c r="D918">
        <v>149.947</v>
      </c>
      <c r="E918">
        <v>264.14999999999998</v>
      </c>
      <c r="F918">
        <v>255.46799999999999</v>
      </c>
      <c r="G918">
        <v>263.83100000000002</v>
      </c>
      <c r="H918">
        <v>152.678</v>
      </c>
      <c r="I918">
        <v>152.56399999999999</v>
      </c>
      <c r="J918">
        <v>135.654</v>
      </c>
      <c r="K918">
        <v>214.14</v>
      </c>
      <c r="L918">
        <v>141.553</v>
      </c>
      <c r="M918">
        <v>123.30500000000001</v>
      </c>
      <c r="N918">
        <v>140.791</v>
      </c>
      <c r="O918">
        <v>246.917</v>
      </c>
      <c r="P918">
        <v>274.59500000000003</v>
      </c>
      <c r="Q918">
        <v>356.03899999999999</v>
      </c>
      <c r="R918">
        <v>191.02600000000001</v>
      </c>
      <c r="S918">
        <v>211.82</v>
      </c>
      <c r="T918">
        <v>227.167</v>
      </c>
      <c r="U918">
        <v>207.22900000000001</v>
      </c>
      <c r="V918">
        <v>136.453</v>
      </c>
      <c r="W918">
        <v>146.078</v>
      </c>
      <c r="X918">
        <v>122.398</v>
      </c>
      <c r="Y918">
        <v>137.88800000000001</v>
      </c>
      <c r="Z918">
        <v>139.03299999999999</v>
      </c>
      <c r="AA918">
        <v>151.452</v>
      </c>
      <c r="AB918">
        <v>149.93799999999999</v>
      </c>
      <c r="AC918">
        <v>149.61199999999999</v>
      </c>
      <c r="AD918">
        <v>149.68</v>
      </c>
      <c r="AE918">
        <v>161.18100000000001</v>
      </c>
      <c r="AF918">
        <v>165.51499999999999</v>
      </c>
      <c r="AG918">
        <v>153.15799999999999</v>
      </c>
      <c r="AH918">
        <v>161.99</v>
      </c>
      <c r="AI918">
        <v>149.005</v>
      </c>
      <c r="AJ918">
        <v>135.114</v>
      </c>
      <c r="AK918">
        <v>135.11600000000001</v>
      </c>
      <c r="AL918">
        <v>134.899</v>
      </c>
      <c r="AM918">
        <v>135.11199999999999</v>
      </c>
      <c r="AN918">
        <v>153.607</v>
      </c>
      <c r="AO918">
        <v>151.738</v>
      </c>
      <c r="AP918">
        <v>152.19800000000001</v>
      </c>
      <c r="AQ918">
        <v>149.875</v>
      </c>
      <c r="AR918">
        <v>152.23500000000001</v>
      </c>
      <c r="AS918">
        <v>159.35400000000001</v>
      </c>
      <c r="AT918">
        <v>132.375</v>
      </c>
      <c r="AU918">
        <v>132.64500000000001</v>
      </c>
      <c r="AV918">
        <v>131.95500000000001</v>
      </c>
      <c r="AW918">
        <v>139.13800000000001</v>
      </c>
      <c r="AX918">
        <v>123.47</v>
      </c>
      <c r="AY918">
        <v>124.03400000000001</v>
      </c>
      <c r="AZ918">
        <v>109.459</v>
      </c>
      <c r="BA918">
        <v>139.483</v>
      </c>
      <c r="BB918">
        <v>176.68700000000001</v>
      </c>
      <c r="BC918">
        <v>180.97499999999999</v>
      </c>
      <c r="BD918">
        <v>168.673</v>
      </c>
      <c r="BE918">
        <v>138.185</v>
      </c>
      <c r="BF918">
        <v>138.733</v>
      </c>
      <c r="BG918">
        <v>139.03700000000001</v>
      </c>
      <c r="BH918">
        <v>138.67099999999999</v>
      </c>
      <c r="BI918">
        <v>138.363</v>
      </c>
      <c r="BJ918">
        <v>138.00899999999999</v>
      </c>
      <c r="BK918">
        <v>139.059</v>
      </c>
      <c r="BL918">
        <v>136.489</v>
      </c>
      <c r="BM918">
        <v>135.91800000000001</v>
      </c>
      <c r="BN918">
        <v>141.286</v>
      </c>
      <c r="BO918">
        <v>136.46</v>
      </c>
      <c r="BP918">
        <v>132.77199999999999</v>
      </c>
      <c r="BQ918">
        <v>148.72499999999999</v>
      </c>
      <c r="BR918">
        <v>142.345</v>
      </c>
      <c r="BS918">
        <v>127.58</v>
      </c>
      <c r="BT918">
        <v>127.634</v>
      </c>
      <c r="BU918">
        <v>132.898</v>
      </c>
      <c r="BV918">
        <v>134.01300000000001</v>
      </c>
      <c r="BW918">
        <v>139.22499999999999</v>
      </c>
      <c r="BX918">
        <v>138.398</v>
      </c>
      <c r="BY918">
        <v>139.12700000000001</v>
      </c>
      <c r="BZ918">
        <v>137.43199999999999</v>
      </c>
      <c r="CA918">
        <v>138.73400000000001</v>
      </c>
      <c r="CB918">
        <v>139.637</v>
      </c>
      <c r="CC918">
        <v>251.298</v>
      </c>
      <c r="CD918">
        <v>250.697</v>
      </c>
      <c r="CE918">
        <v>247.26400000000001</v>
      </c>
      <c r="CF918">
        <v>137.46199999999999</v>
      </c>
      <c r="CG918">
        <v>142.96199999999999</v>
      </c>
      <c r="CH918">
        <v>147.066</v>
      </c>
      <c r="CI918">
        <v>132.62100000000001</v>
      </c>
      <c r="CJ918">
        <v>131.83199999999999</v>
      </c>
      <c r="CK918">
        <v>141.976</v>
      </c>
      <c r="CL918">
        <v>143.44399999999999</v>
      </c>
      <c r="CM918">
        <v>139.42599999999999</v>
      </c>
      <c r="CN918">
        <v>232.70400000000001</v>
      </c>
      <c r="CO918">
        <v>149.14400000000001</v>
      </c>
      <c r="CP918">
        <v>134.84800000000001</v>
      </c>
      <c r="CQ918">
        <v>226.774</v>
      </c>
      <c r="CR918">
        <v>131.69300000000001</v>
      </c>
      <c r="CS918">
        <v>131.98699999999999</v>
      </c>
      <c r="CT918">
        <v>138.51499999999999</v>
      </c>
      <c r="CU918">
        <v>267.99900000000002</v>
      </c>
      <c r="CV918">
        <v>270.62599999999998</v>
      </c>
      <c r="CW918">
        <v>267.75099999999998</v>
      </c>
      <c r="CX918">
        <v>301.25200000000001</v>
      </c>
      <c r="CY918">
        <v>136.09800000000001</v>
      </c>
      <c r="CZ918">
        <v>135.16499999999999</v>
      </c>
      <c r="DA918">
        <v>134.78100000000001</v>
      </c>
      <c r="DB918">
        <v>127.634</v>
      </c>
      <c r="DC918">
        <v>124.483</v>
      </c>
      <c r="DD918">
        <v>124.34399999999999</v>
      </c>
      <c r="DE918">
        <v>131.79599999999999</v>
      </c>
      <c r="DF918">
        <v>256.09699999999998</v>
      </c>
      <c r="DG918">
        <v>236.179</v>
      </c>
      <c r="DH918">
        <v>147.92599999999999</v>
      </c>
      <c r="DI918">
        <v>248.15100000000001</v>
      </c>
      <c r="DJ918">
        <v>269.59699999999998</v>
      </c>
      <c r="DK918">
        <v>290.28399999999999</v>
      </c>
      <c r="DL918">
        <v>187.54300000000001</v>
      </c>
      <c r="DM918">
        <v>147.286</v>
      </c>
      <c r="DN918">
        <v>132.29400000000001</v>
      </c>
      <c r="DO918">
        <v>350.01799999999997</v>
      </c>
      <c r="DP918">
        <v>166.417</v>
      </c>
      <c r="DQ918">
        <v>177.97200000000001</v>
      </c>
      <c r="DR918">
        <v>236.99600000000001</v>
      </c>
      <c r="DS918">
        <v>245.36500000000001</v>
      </c>
      <c r="DT918">
        <v>234.626</v>
      </c>
      <c r="DU918">
        <v>311.57499999999999</v>
      </c>
      <c r="DV918">
        <v>251.85499999999999</v>
      </c>
      <c r="DW918">
        <v>247.51</v>
      </c>
      <c r="DX918">
        <v>250.53100000000001</v>
      </c>
      <c r="DY918">
        <v>237.982</v>
      </c>
      <c r="DZ918">
        <v>254.178</v>
      </c>
      <c r="EA918">
        <v>245.80699999999999</v>
      </c>
      <c r="EB918">
        <v>224.51300000000001</v>
      </c>
      <c r="EC918">
        <v>250.57300000000001</v>
      </c>
      <c r="ED918">
        <v>322.52300000000002</v>
      </c>
      <c r="EE918">
        <v>298.13499999999999</v>
      </c>
      <c r="EF918">
        <v>347.84399999999999</v>
      </c>
      <c r="EG918">
        <v>102.56699999999999</v>
      </c>
      <c r="EH918">
        <v>208.75</v>
      </c>
      <c r="EI918">
        <v>99.509</v>
      </c>
      <c r="EJ918">
        <v>145.47800000000001</v>
      </c>
      <c r="EK918">
        <v>171.36099999999999</v>
      </c>
      <c r="EL918">
        <v>157.768</v>
      </c>
      <c r="EM918">
        <v>151.339</v>
      </c>
      <c r="EN918">
        <v>154.26900000000001</v>
      </c>
      <c r="EO918">
        <v>134.96299999999999</v>
      </c>
      <c r="EP918">
        <v>135.089</v>
      </c>
      <c r="EQ918">
        <v>135.00800000000001</v>
      </c>
      <c r="ER918">
        <v>156.39400000000001</v>
      </c>
      <c r="ES918">
        <v>129.642</v>
      </c>
      <c r="ET918">
        <v>139.79900000000001</v>
      </c>
      <c r="EU918">
        <v>136.92400000000001</v>
      </c>
      <c r="EV918">
        <v>128.08500000000001</v>
      </c>
      <c r="EW918">
        <v>137.20699999999999</v>
      </c>
      <c r="EX918">
        <v>145.429</v>
      </c>
      <c r="EY918">
        <v>257.36399999999998</v>
      </c>
      <c r="EZ918">
        <v>243.982</v>
      </c>
      <c r="FA918">
        <v>238.096</v>
      </c>
      <c r="FB918">
        <v>257.505</v>
      </c>
      <c r="FC918">
        <v>258.75200000000001</v>
      </c>
      <c r="FD918">
        <v>162.42099999999999</v>
      </c>
      <c r="FE918">
        <v>145.47399999999999</v>
      </c>
      <c r="FF918">
        <v>251.12899999999999</v>
      </c>
      <c r="FG918">
        <v>181.52099999999999</v>
      </c>
      <c r="FH918">
        <v>282.60000000000002</v>
      </c>
      <c r="FI918">
        <v>302.137</v>
      </c>
      <c r="FJ918">
        <v>456.125</v>
      </c>
      <c r="FK918">
        <v>244.45500000000001</v>
      </c>
      <c r="FL918">
        <v>147.809</v>
      </c>
      <c r="FM918">
        <v>385.92</v>
      </c>
      <c r="FN918">
        <v>257.30500000000001</v>
      </c>
      <c r="FO918">
        <v>151.977</v>
      </c>
      <c r="FP918">
        <v>189.29400000000001</v>
      </c>
      <c r="FQ918">
        <v>125.154</v>
      </c>
      <c r="FR918">
        <v>103.301</v>
      </c>
      <c r="FS918">
        <v>134.328</v>
      </c>
      <c r="FT918">
        <v>125.17</v>
      </c>
      <c r="FU918">
        <v>207.53</v>
      </c>
      <c r="FV918">
        <v>125.67700000000001</v>
      </c>
      <c r="FW918">
        <v>142.542</v>
      </c>
      <c r="FX918">
        <v>178.767</v>
      </c>
      <c r="FY918">
        <v>144.17400000000001</v>
      </c>
      <c r="FZ918">
        <v>127.577</v>
      </c>
      <c r="GA918">
        <v>77.063000000000002</v>
      </c>
      <c r="GB918">
        <v>49.481000000000002</v>
      </c>
      <c r="GC918">
        <v>172.03399999999999</v>
      </c>
      <c r="GD918">
        <v>185.81899999999999</v>
      </c>
      <c r="GE918">
        <v>149.32400000000001</v>
      </c>
      <c r="GG918">
        <v>144.65700000000001</v>
      </c>
      <c r="GH918">
        <v>123.354</v>
      </c>
      <c r="GI918">
        <v>175.09200000000001</v>
      </c>
      <c r="GJ918">
        <v>150.38</v>
      </c>
      <c r="GK918">
        <v>131.31299999999999</v>
      </c>
      <c r="GL918">
        <v>159.04900000000001</v>
      </c>
      <c r="GM918">
        <v>131.08600000000001</v>
      </c>
      <c r="GN918">
        <v>280.50700000000001</v>
      </c>
      <c r="GO918">
        <v>200.578</v>
      </c>
      <c r="GP918">
        <v>135.435</v>
      </c>
      <c r="GQ918">
        <v>149.11000000000001</v>
      </c>
      <c r="GR918">
        <v>149.251</v>
      </c>
      <c r="GS918">
        <v>151.44300000000001</v>
      </c>
      <c r="GT918">
        <v>119.501</v>
      </c>
      <c r="GU918">
        <v>183.09</v>
      </c>
      <c r="GV918">
        <v>133.55199999999999</v>
      </c>
      <c r="GW918">
        <v>133.011</v>
      </c>
    </row>
    <row r="919" spans="1:205" x14ac:dyDescent="0.25">
      <c r="A919" s="1">
        <v>45078</v>
      </c>
      <c r="B919">
        <v>140.69800000000001</v>
      </c>
      <c r="C919">
        <v>141.38399999999999</v>
      </c>
      <c r="D919">
        <v>149.59100000000001</v>
      </c>
      <c r="E919">
        <v>264.56200000000001</v>
      </c>
      <c r="F919">
        <v>264.47000000000003</v>
      </c>
      <c r="G919">
        <v>263.423</v>
      </c>
      <c r="H919">
        <v>151.90600000000001</v>
      </c>
      <c r="I919">
        <v>149.69</v>
      </c>
      <c r="J919">
        <v>136.916</v>
      </c>
      <c r="K919">
        <v>217.21199999999999</v>
      </c>
      <c r="L919">
        <v>140.66999999999999</v>
      </c>
      <c r="M919">
        <v>121.33</v>
      </c>
      <c r="N919">
        <v>140.59800000000001</v>
      </c>
      <c r="O919">
        <v>247.03899999999999</v>
      </c>
      <c r="P919">
        <v>274.61599999999999</v>
      </c>
      <c r="Q919">
        <v>356.16800000000001</v>
      </c>
      <c r="R919">
        <v>190.95699999999999</v>
      </c>
      <c r="S919">
        <v>212.024</v>
      </c>
      <c r="T919">
        <v>227.577</v>
      </c>
      <c r="U919">
        <v>207.37200000000001</v>
      </c>
      <c r="V919">
        <v>136.21700000000001</v>
      </c>
      <c r="W919">
        <v>145.541</v>
      </c>
      <c r="X919">
        <v>122.527</v>
      </c>
      <c r="Y919">
        <v>137.261</v>
      </c>
      <c r="Z919">
        <v>139.12700000000001</v>
      </c>
      <c r="AA919">
        <v>150.24799999999999</v>
      </c>
      <c r="AB919">
        <v>148.999</v>
      </c>
      <c r="AC919">
        <v>149.274</v>
      </c>
      <c r="AD919">
        <v>146.09299999999999</v>
      </c>
      <c r="AE919">
        <v>158.88499999999999</v>
      </c>
      <c r="AF919">
        <v>165.095</v>
      </c>
      <c r="AG919">
        <v>148.083</v>
      </c>
      <c r="AH919">
        <v>158.68199999999999</v>
      </c>
      <c r="AI919">
        <v>148.828</v>
      </c>
      <c r="AJ919">
        <v>137.12799999999999</v>
      </c>
      <c r="AK919">
        <v>137.126</v>
      </c>
      <c r="AL919">
        <v>136.89099999999999</v>
      </c>
      <c r="AM919">
        <v>137.14400000000001</v>
      </c>
      <c r="AN919">
        <v>152.57400000000001</v>
      </c>
      <c r="AO919">
        <v>150.66</v>
      </c>
      <c r="AP919">
        <v>151.13999999999999</v>
      </c>
      <c r="AQ919">
        <v>148.714</v>
      </c>
      <c r="AR919">
        <v>151.06100000000001</v>
      </c>
      <c r="AS919">
        <v>158.45099999999999</v>
      </c>
      <c r="AT919">
        <v>133.01900000000001</v>
      </c>
      <c r="AU919">
        <v>133.239</v>
      </c>
      <c r="AV919">
        <v>132.55000000000001</v>
      </c>
      <c r="AW919">
        <v>139.72800000000001</v>
      </c>
      <c r="AX919">
        <v>124.224</v>
      </c>
      <c r="AY919">
        <v>124.81100000000001</v>
      </c>
      <c r="AZ919">
        <v>109.85299999999999</v>
      </c>
      <c r="BA919">
        <v>140.71600000000001</v>
      </c>
      <c r="BB919">
        <v>176.73</v>
      </c>
      <c r="BC919">
        <v>181.04900000000001</v>
      </c>
      <c r="BD919">
        <v>168.65</v>
      </c>
      <c r="BE919">
        <v>138.38999999999999</v>
      </c>
      <c r="BF919">
        <v>138.82900000000001</v>
      </c>
      <c r="BG919">
        <v>138.92699999999999</v>
      </c>
      <c r="BH919">
        <v>138.702</v>
      </c>
      <c r="BI919">
        <v>138.346</v>
      </c>
      <c r="BJ919">
        <v>138.11600000000001</v>
      </c>
      <c r="BK919">
        <v>139.06800000000001</v>
      </c>
      <c r="BL919">
        <v>136.85300000000001</v>
      </c>
      <c r="BM919">
        <v>136.34200000000001</v>
      </c>
      <c r="BN919">
        <v>141.06</v>
      </c>
      <c r="BO919">
        <v>136.60900000000001</v>
      </c>
      <c r="BP919">
        <v>133.333</v>
      </c>
      <c r="BQ919">
        <v>147.572</v>
      </c>
      <c r="BR919">
        <v>141.904</v>
      </c>
      <c r="BS919">
        <v>127.90300000000001</v>
      </c>
      <c r="BT919">
        <v>127.759</v>
      </c>
      <c r="BU919">
        <v>131.81700000000001</v>
      </c>
      <c r="BV919">
        <v>133.52500000000001</v>
      </c>
      <c r="BW919">
        <v>139.46100000000001</v>
      </c>
      <c r="BX919">
        <v>138.423</v>
      </c>
      <c r="BY919">
        <v>139.249</v>
      </c>
      <c r="BZ919">
        <v>137.578</v>
      </c>
      <c r="CA919">
        <v>138.97</v>
      </c>
      <c r="CB919">
        <v>139.76499999999999</v>
      </c>
      <c r="CC919">
        <v>252.27600000000001</v>
      </c>
      <c r="CD919">
        <v>250.89599999999999</v>
      </c>
      <c r="CE919">
        <v>248.38900000000001</v>
      </c>
      <c r="CF919">
        <v>137.596</v>
      </c>
      <c r="CG919">
        <v>141.89400000000001</v>
      </c>
      <c r="CH919">
        <v>146.13</v>
      </c>
      <c r="CI919">
        <v>133.15299999999999</v>
      </c>
      <c r="CJ919">
        <v>132.45400000000001</v>
      </c>
      <c r="CK919">
        <v>141.464</v>
      </c>
      <c r="CL919">
        <v>143.27500000000001</v>
      </c>
      <c r="CM919">
        <v>138.71100000000001</v>
      </c>
      <c r="CN919">
        <v>231.083</v>
      </c>
      <c r="CO919">
        <v>148.72499999999999</v>
      </c>
      <c r="CP919">
        <v>134.76900000000001</v>
      </c>
      <c r="CQ919">
        <v>226.02099999999999</v>
      </c>
      <c r="CR919">
        <v>131.90199999999999</v>
      </c>
      <c r="CS919">
        <v>131.471</v>
      </c>
      <c r="CT919">
        <v>138.92099999999999</v>
      </c>
      <c r="CU919">
        <v>269.315</v>
      </c>
      <c r="CV919">
        <v>270.81900000000002</v>
      </c>
      <c r="CW919">
        <v>269.44200000000001</v>
      </c>
      <c r="CX919">
        <v>303.73</v>
      </c>
      <c r="CY919">
        <v>136.417</v>
      </c>
      <c r="CZ919">
        <v>135.755</v>
      </c>
      <c r="DA919">
        <v>135.43</v>
      </c>
      <c r="DB919">
        <v>127.90300000000001</v>
      </c>
      <c r="DC919">
        <v>124.92700000000001</v>
      </c>
      <c r="DD919">
        <v>124.851</v>
      </c>
      <c r="DE919">
        <v>131.91499999999999</v>
      </c>
      <c r="DF919">
        <v>254.80699999999999</v>
      </c>
      <c r="DG919">
        <v>234.59200000000001</v>
      </c>
      <c r="DH919">
        <v>146.328</v>
      </c>
      <c r="DI919">
        <v>243.726</v>
      </c>
      <c r="DJ919">
        <v>265.41399999999999</v>
      </c>
      <c r="DK919">
        <v>289.49299999999999</v>
      </c>
      <c r="DL919">
        <v>187.56</v>
      </c>
      <c r="DM919">
        <v>146.55799999999999</v>
      </c>
      <c r="DN919">
        <v>132.34</v>
      </c>
      <c r="DO919">
        <v>349.916</v>
      </c>
      <c r="DP919">
        <v>166.50399999999999</v>
      </c>
      <c r="DQ919">
        <v>177.80600000000001</v>
      </c>
      <c r="DR919">
        <v>235.61600000000001</v>
      </c>
      <c r="DS919">
        <v>244.85900000000001</v>
      </c>
      <c r="DT919">
        <v>232.96799999999999</v>
      </c>
      <c r="DU919">
        <v>310.18099999999998</v>
      </c>
      <c r="DV919">
        <v>250.959</v>
      </c>
      <c r="DW919">
        <v>247.03399999999999</v>
      </c>
      <c r="DX919">
        <v>249.577</v>
      </c>
      <c r="DY919">
        <v>235.02199999999999</v>
      </c>
      <c r="DZ919">
        <v>253.477</v>
      </c>
      <c r="EA919">
        <v>242.76599999999999</v>
      </c>
      <c r="EB919">
        <v>225.678</v>
      </c>
      <c r="EC919">
        <v>244.595</v>
      </c>
      <c r="ED919">
        <v>312.767</v>
      </c>
      <c r="EE919">
        <v>288.58800000000002</v>
      </c>
      <c r="EF919">
        <v>349.59699999999998</v>
      </c>
      <c r="EG919">
        <v>104.01600000000001</v>
      </c>
      <c r="EH919">
        <v>209.44499999999999</v>
      </c>
      <c r="EI919">
        <v>101.042</v>
      </c>
      <c r="EJ919">
        <v>145.49199999999999</v>
      </c>
      <c r="EK919">
        <v>169.80199999999999</v>
      </c>
      <c r="EL919">
        <v>155.339</v>
      </c>
      <c r="EM919">
        <v>150.90899999999999</v>
      </c>
      <c r="EN919">
        <v>154.11500000000001</v>
      </c>
      <c r="EO919">
        <v>136.95400000000001</v>
      </c>
      <c r="EP919">
        <v>137.12</v>
      </c>
      <c r="EQ919">
        <v>136.995</v>
      </c>
      <c r="ER919">
        <v>156.04</v>
      </c>
      <c r="ES919">
        <v>128.571</v>
      </c>
      <c r="ET919">
        <v>139.708</v>
      </c>
      <c r="EU919">
        <v>137.30500000000001</v>
      </c>
      <c r="EV919">
        <v>128.22999999999999</v>
      </c>
      <c r="EW919">
        <v>137.596</v>
      </c>
      <c r="EX919">
        <v>145.59100000000001</v>
      </c>
      <c r="EY919">
        <v>256.28199999999998</v>
      </c>
      <c r="EZ919">
        <v>240.654</v>
      </c>
      <c r="FA919">
        <v>236.71</v>
      </c>
      <c r="FB919">
        <v>256.25400000000002</v>
      </c>
      <c r="FC919">
        <v>257.77100000000002</v>
      </c>
      <c r="FD919">
        <v>161.40600000000001</v>
      </c>
      <c r="FE919">
        <v>144.68799999999999</v>
      </c>
      <c r="FF919">
        <v>244.43</v>
      </c>
      <c r="FG919">
        <v>176.529</v>
      </c>
      <c r="FH919">
        <v>281.334</v>
      </c>
      <c r="FI919">
        <v>292.41800000000001</v>
      </c>
      <c r="FJ919">
        <v>447.32499999999999</v>
      </c>
      <c r="FK919">
        <v>255.69200000000001</v>
      </c>
      <c r="FL919">
        <v>147.399</v>
      </c>
      <c r="FM919">
        <v>394.21499999999997</v>
      </c>
      <c r="FN919">
        <v>293.84399999999999</v>
      </c>
      <c r="FO919">
        <v>150.45400000000001</v>
      </c>
      <c r="FP919">
        <v>186.26599999999999</v>
      </c>
      <c r="FQ919">
        <v>120.13</v>
      </c>
      <c r="FR919">
        <v>102.72499999999999</v>
      </c>
      <c r="FS919">
        <v>135.57599999999999</v>
      </c>
      <c r="FT919">
        <v>118.913</v>
      </c>
      <c r="FU919">
        <v>206.279</v>
      </c>
      <c r="FV919">
        <v>130.39400000000001</v>
      </c>
      <c r="FW919">
        <v>138.99600000000001</v>
      </c>
      <c r="FX919">
        <v>179.51900000000001</v>
      </c>
      <c r="FY919">
        <v>143.28100000000001</v>
      </c>
      <c r="FZ919">
        <v>122.746</v>
      </c>
      <c r="GA919">
        <v>75.739999999999995</v>
      </c>
      <c r="GB919">
        <v>58.228000000000002</v>
      </c>
      <c r="GC919">
        <v>171.87700000000001</v>
      </c>
      <c r="GD919">
        <v>184.898</v>
      </c>
      <c r="GE919">
        <v>150.93100000000001</v>
      </c>
      <c r="GG919">
        <v>139.28100000000001</v>
      </c>
      <c r="GH919">
        <v>121.69</v>
      </c>
      <c r="GI919">
        <v>175.37299999999999</v>
      </c>
      <c r="GJ919">
        <v>154.43</v>
      </c>
      <c r="GK919">
        <v>133.22399999999999</v>
      </c>
      <c r="GL919">
        <v>161.68</v>
      </c>
      <c r="GM919">
        <v>128.97800000000001</v>
      </c>
      <c r="GN919">
        <v>268.32600000000002</v>
      </c>
      <c r="GO919">
        <v>207.62799999999999</v>
      </c>
      <c r="GP919">
        <v>136.09100000000001</v>
      </c>
      <c r="GQ919">
        <v>150.125</v>
      </c>
      <c r="GR919">
        <v>148.721</v>
      </c>
      <c r="GS919">
        <v>150.286</v>
      </c>
      <c r="GT919">
        <v>117.66500000000001</v>
      </c>
      <c r="GU919">
        <v>182.65799999999999</v>
      </c>
      <c r="GV919">
        <v>133.55199999999999</v>
      </c>
      <c r="GW919">
        <v>139.37700000000001</v>
      </c>
    </row>
    <row r="920" spans="1:205" x14ac:dyDescent="0.25">
      <c r="A920" s="1">
        <v>45108</v>
      </c>
      <c r="B920">
        <v>141.48500000000001</v>
      </c>
      <c r="C920">
        <v>141.44200000000001</v>
      </c>
      <c r="D920">
        <v>149.726</v>
      </c>
      <c r="E920">
        <v>263.81799999999998</v>
      </c>
      <c r="F920">
        <v>255.44200000000001</v>
      </c>
      <c r="G920">
        <v>263.47199999999998</v>
      </c>
      <c r="H920">
        <v>152.833</v>
      </c>
      <c r="I920">
        <v>152.03200000000001</v>
      </c>
      <c r="J920">
        <v>137.03800000000001</v>
      </c>
      <c r="K920">
        <v>217.499</v>
      </c>
      <c r="L920">
        <v>139.78200000000001</v>
      </c>
      <c r="M920">
        <v>122.71899999999999</v>
      </c>
      <c r="N920">
        <v>140.61500000000001</v>
      </c>
      <c r="O920">
        <v>247.59</v>
      </c>
      <c r="P920">
        <v>275.03699999999998</v>
      </c>
      <c r="Q920">
        <v>356.87099999999998</v>
      </c>
      <c r="R920">
        <v>191.12</v>
      </c>
      <c r="S920">
        <v>212.666</v>
      </c>
      <c r="T920">
        <v>228.322</v>
      </c>
      <c r="U920">
        <v>207.983</v>
      </c>
      <c r="V920">
        <v>136.19200000000001</v>
      </c>
      <c r="W920">
        <v>145.14099999999999</v>
      </c>
      <c r="X920">
        <v>122.953</v>
      </c>
      <c r="Y920">
        <v>136.77799999999999</v>
      </c>
      <c r="Z920">
        <v>140.33099999999999</v>
      </c>
      <c r="AA920">
        <v>153.309</v>
      </c>
      <c r="AB920">
        <v>151.6</v>
      </c>
      <c r="AC920">
        <v>151.12700000000001</v>
      </c>
      <c r="AD920">
        <v>151.971</v>
      </c>
      <c r="AE920">
        <v>165.46799999999999</v>
      </c>
      <c r="AF920">
        <v>170.58199999999999</v>
      </c>
      <c r="AG920">
        <v>156.24</v>
      </c>
      <c r="AH920">
        <v>164.76</v>
      </c>
      <c r="AI920">
        <v>149.071</v>
      </c>
      <c r="AJ920">
        <v>139.03399999999999</v>
      </c>
      <c r="AK920">
        <v>139.029</v>
      </c>
      <c r="AL920">
        <v>138.77600000000001</v>
      </c>
      <c r="AM920">
        <v>139.06700000000001</v>
      </c>
      <c r="AN920">
        <v>152.166</v>
      </c>
      <c r="AO920">
        <v>150.16800000000001</v>
      </c>
      <c r="AP920">
        <v>150.732</v>
      </c>
      <c r="AQ920">
        <v>147.881</v>
      </c>
      <c r="AR920">
        <v>151.39099999999999</v>
      </c>
      <c r="AS920">
        <v>158.077</v>
      </c>
      <c r="AT920">
        <v>133.571</v>
      </c>
      <c r="AU920">
        <v>133.792</v>
      </c>
      <c r="AV920">
        <v>133.13300000000001</v>
      </c>
      <c r="AW920">
        <v>140.05500000000001</v>
      </c>
      <c r="AX920">
        <v>124.735</v>
      </c>
      <c r="AY920">
        <v>125.35</v>
      </c>
      <c r="AZ920">
        <v>109.93600000000001</v>
      </c>
      <c r="BA920">
        <v>141.29900000000001</v>
      </c>
      <c r="BB920">
        <v>174.61500000000001</v>
      </c>
      <c r="BC920">
        <v>178.756</v>
      </c>
      <c r="BD920">
        <v>166.90100000000001</v>
      </c>
      <c r="BE920">
        <v>139.15299999999999</v>
      </c>
      <c r="BF920">
        <v>139.62299999999999</v>
      </c>
      <c r="BG920">
        <v>139.791</v>
      </c>
      <c r="BH920">
        <v>139.56200000000001</v>
      </c>
      <c r="BI920">
        <v>139.17699999999999</v>
      </c>
      <c r="BJ920">
        <v>138.92699999999999</v>
      </c>
      <c r="BK920">
        <v>139.88499999999999</v>
      </c>
      <c r="BL920">
        <v>137.13300000000001</v>
      </c>
      <c r="BM920">
        <v>136.65199999999999</v>
      </c>
      <c r="BN920">
        <v>141.102</v>
      </c>
      <c r="BO920">
        <v>136.65</v>
      </c>
      <c r="BP920">
        <v>133.851</v>
      </c>
      <c r="BQ920">
        <v>150.03800000000001</v>
      </c>
      <c r="BR920">
        <v>142.959</v>
      </c>
      <c r="BS920">
        <v>128.18799999999999</v>
      </c>
      <c r="BT920">
        <v>128.15299999999999</v>
      </c>
      <c r="BU920">
        <v>134.11099999999999</v>
      </c>
      <c r="BV920">
        <v>134.55699999999999</v>
      </c>
      <c r="BW920">
        <v>140.249</v>
      </c>
      <c r="BX920">
        <v>139.26400000000001</v>
      </c>
      <c r="BY920">
        <v>140.149</v>
      </c>
      <c r="BZ920">
        <v>138.38300000000001</v>
      </c>
      <c r="CA920">
        <v>139.82400000000001</v>
      </c>
      <c r="CB920">
        <v>140.59299999999999</v>
      </c>
      <c r="CC920">
        <v>252.50700000000001</v>
      </c>
      <c r="CD920">
        <v>251.096</v>
      </c>
      <c r="CE920">
        <v>248.876</v>
      </c>
      <c r="CF920">
        <v>138.68299999999999</v>
      </c>
      <c r="CG920">
        <v>144.22499999999999</v>
      </c>
      <c r="CH920">
        <v>148.30500000000001</v>
      </c>
      <c r="CI920">
        <v>133.67599999999999</v>
      </c>
      <c r="CJ920">
        <v>133.03299999999999</v>
      </c>
      <c r="CK920">
        <v>142.619</v>
      </c>
      <c r="CL920">
        <v>144.38999999999999</v>
      </c>
      <c r="CM920">
        <v>139.559</v>
      </c>
      <c r="CN920">
        <v>231.006</v>
      </c>
      <c r="CO920">
        <v>150.839</v>
      </c>
      <c r="CP920">
        <v>135.32</v>
      </c>
      <c r="CQ920">
        <v>225.798</v>
      </c>
      <c r="CR920">
        <v>133.40799999999999</v>
      </c>
      <c r="CS920">
        <v>132.07900000000001</v>
      </c>
      <c r="CT920">
        <v>139.625</v>
      </c>
      <c r="CU920">
        <v>269.36500000000001</v>
      </c>
      <c r="CV920">
        <v>270.73</v>
      </c>
      <c r="CW920">
        <v>269.83</v>
      </c>
      <c r="CX920">
        <v>304.21800000000002</v>
      </c>
      <c r="CY920">
        <v>137.30799999999999</v>
      </c>
      <c r="CZ920">
        <v>136.16999999999999</v>
      </c>
      <c r="DA920">
        <v>135.875</v>
      </c>
      <c r="DB920">
        <v>128.66999999999999</v>
      </c>
      <c r="DC920">
        <v>125.41</v>
      </c>
      <c r="DD920">
        <v>125.374</v>
      </c>
      <c r="DE920">
        <v>132.64599999999999</v>
      </c>
      <c r="DF920">
        <v>253.39500000000001</v>
      </c>
      <c r="DG920">
        <v>232.56800000000001</v>
      </c>
      <c r="DH920">
        <v>144.208</v>
      </c>
      <c r="DI920">
        <v>244.893</v>
      </c>
      <c r="DJ920">
        <v>260.45400000000001</v>
      </c>
      <c r="DK920">
        <v>284.45</v>
      </c>
      <c r="DL920">
        <v>187.75299999999999</v>
      </c>
      <c r="DM920">
        <v>145.91499999999999</v>
      </c>
      <c r="DN920">
        <v>132.51300000000001</v>
      </c>
      <c r="DO920">
        <v>351.29199999999997</v>
      </c>
      <c r="DP920">
        <v>167.673</v>
      </c>
      <c r="DQ920">
        <v>178.06899999999999</v>
      </c>
      <c r="DR920">
        <v>233.1</v>
      </c>
      <c r="DS920">
        <v>241.59700000000001</v>
      </c>
      <c r="DT920">
        <v>230.685</v>
      </c>
      <c r="DU920">
        <v>308.89400000000001</v>
      </c>
      <c r="DV920">
        <v>250.87100000000001</v>
      </c>
      <c r="DW920">
        <v>246.05799999999999</v>
      </c>
      <c r="DX920">
        <v>249.62799999999999</v>
      </c>
      <c r="DY920">
        <v>237.88800000000001</v>
      </c>
      <c r="DZ920">
        <v>253.16200000000001</v>
      </c>
      <c r="EA920">
        <v>248.83199999999999</v>
      </c>
      <c r="EB920">
        <v>223.26900000000001</v>
      </c>
      <c r="EC920">
        <v>256.58300000000003</v>
      </c>
      <c r="ED920">
        <v>322.28300000000002</v>
      </c>
      <c r="EE920">
        <v>297.84500000000003</v>
      </c>
      <c r="EF920">
        <v>349.178</v>
      </c>
      <c r="EG920">
        <v>120.10299999999999</v>
      </c>
      <c r="EH920">
        <v>217.423</v>
      </c>
      <c r="EI920">
        <v>118.045</v>
      </c>
      <c r="EJ920">
        <v>146.428</v>
      </c>
      <c r="EK920">
        <v>173.339</v>
      </c>
      <c r="EL920">
        <v>158.101</v>
      </c>
      <c r="EM920">
        <v>154.50299999999999</v>
      </c>
      <c r="EN920">
        <v>155.35300000000001</v>
      </c>
      <c r="EO920">
        <v>138.839</v>
      </c>
      <c r="EP920">
        <v>139.042</v>
      </c>
      <c r="EQ920">
        <v>138.876</v>
      </c>
      <c r="ER920">
        <v>157.22</v>
      </c>
      <c r="ES920">
        <v>128.84</v>
      </c>
      <c r="ET920">
        <v>140.97</v>
      </c>
      <c r="EU920">
        <v>137.62200000000001</v>
      </c>
      <c r="EV920">
        <v>128.61199999999999</v>
      </c>
      <c r="EW920">
        <v>137.91</v>
      </c>
      <c r="EX920">
        <v>145.73599999999999</v>
      </c>
      <c r="EY920">
        <v>254.58600000000001</v>
      </c>
      <c r="EZ920">
        <v>242.02500000000001</v>
      </c>
      <c r="FA920">
        <v>234.18199999999999</v>
      </c>
      <c r="FB920">
        <v>255.13800000000001</v>
      </c>
      <c r="FC920">
        <v>256.33699999999999</v>
      </c>
      <c r="FD920">
        <v>163.87100000000001</v>
      </c>
      <c r="FE920">
        <v>144.79300000000001</v>
      </c>
      <c r="FF920">
        <v>258.91800000000001</v>
      </c>
      <c r="FG920">
        <v>194.32400000000001</v>
      </c>
      <c r="FH920">
        <v>276.96899999999999</v>
      </c>
      <c r="FI920">
        <v>301.79500000000002</v>
      </c>
      <c r="FJ920">
        <v>436.976</v>
      </c>
      <c r="FK920">
        <v>261.78899999999999</v>
      </c>
      <c r="FL920">
        <v>148.81399999999999</v>
      </c>
      <c r="FM920">
        <v>386.95699999999999</v>
      </c>
      <c r="FN920">
        <v>310.48500000000001</v>
      </c>
      <c r="FO920">
        <v>152.79900000000001</v>
      </c>
      <c r="FP920">
        <v>187.17</v>
      </c>
      <c r="FQ920">
        <v>128.84899999999999</v>
      </c>
      <c r="FR920">
        <v>101.107</v>
      </c>
      <c r="FS920">
        <v>136.203</v>
      </c>
      <c r="FT920">
        <v>128.74799999999999</v>
      </c>
      <c r="FU920">
        <v>202.63</v>
      </c>
      <c r="FV920">
        <v>127.379</v>
      </c>
      <c r="FW920">
        <v>144.25399999999999</v>
      </c>
      <c r="FX920">
        <v>176.709</v>
      </c>
      <c r="FY920">
        <v>143.791</v>
      </c>
      <c r="FZ920">
        <v>120.09699999999999</v>
      </c>
      <c r="GA920">
        <v>75.608999999999995</v>
      </c>
      <c r="GB920">
        <v>55.771000000000001</v>
      </c>
      <c r="GC920">
        <v>168.876</v>
      </c>
      <c r="GD920">
        <v>180.113</v>
      </c>
      <c r="GE920">
        <v>151.90600000000001</v>
      </c>
      <c r="GG920">
        <v>141.61699999999999</v>
      </c>
      <c r="GH920">
        <v>120.08199999999999</v>
      </c>
      <c r="GI920">
        <v>179.78399999999999</v>
      </c>
      <c r="GJ920">
        <v>150.089</v>
      </c>
      <c r="GK920">
        <v>132.72200000000001</v>
      </c>
      <c r="GL920">
        <v>169.99100000000001</v>
      </c>
      <c r="GM920">
        <v>126.419</v>
      </c>
      <c r="GN920">
        <v>245.83</v>
      </c>
      <c r="GO920">
        <v>199.97300000000001</v>
      </c>
      <c r="GP920">
        <v>137.26</v>
      </c>
      <c r="GQ920">
        <v>149.71700000000001</v>
      </c>
      <c r="GR920">
        <v>148.619</v>
      </c>
      <c r="GS920">
        <v>149.179</v>
      </c>
      <c r="GT920">
        <v>119.072</v>
      </c>
      <c r="GU920">
        <v>185.30699999999999</v>
      </c>
      <c r="GV920">
        <v>133.55199999999999</v>
      </c>
      <c r="GW920">
        <v>138.93100000000001</v>
      </c>
    </row>
    <row r="921" spans="1:205" x14ac:dyDescent="0.25">
      <c r="A921" s="1">
        <v>45139</v>
      </c>
      <c r="B921">
        <v>142.40899999999999</v>
      </c>
      <c r="C921">
        <v>143.768</v>
      </c>
      <c r="D921">
        <v>149.52199999999999</v>
      </c>
      <c r="E921">
        <v>263.91399999999999</v>
      </c>
      <c r="F921">
        <v>246.334</v>
      </c>
      <c r="G921">
        <v>264.44400000000002</v>
      </c>
      <c r="H921">
        <v>153.5</v>
      </c>
      <c r="I921">
        <v>150.28399999999999</v>
      </c>
      <c r="J921">
        <v>148.57400000000001</v>
      </c>
      <c r="K921">
        <v>231.93199999999999</v>
      </c>
      <c r="L921">
        <v>161.25399999999999</v>
      </c>
      <c r="M921">
        <v>140.84899999999999</v>
      </c>
      <c r="N921">
        <v>140.774</v>
      </c>
      <c r="O921">
        <v>248.005</v>
      </c>
      <c r="P921">
        <v>275.52</v>
      </c>
      <c r="Q921">
        <v>357.529</v>
      </c>
      <c r="R921">
        <v>191.43100000000001</v>
      </c>
      <c r="S921">
        <v>213.00299999999999</v>
      </c>
      <c r="T921">
        <v>228.75899999999999</v>
      </c>
      <c r="U921">
        <v>208.29</v>
      </c>
      <c r="V921">
        <v>136.38200000000001</v>
      </c>
      <c r="W921">
        <v>145.30500000000001</v>
      </c>
      <c r="X921">
        <v>123.17</v>
      </c>
      <c r="Y921">
        <v>136.786</v>
      </c>
      <c r="Z921">
        <v>140.65100000000001</v>
      </c>
      <c r="AA921">
        <v>153.22399999999999</v>
      </c>
      <c r="AB921">
        <v>151.58099999999999</v>
      </c>
      <c r="AC921">
        <v>151.02000000000001</v>
      </c>
      <c r="AD921">
        <v>152.339</v>
      </c>
      <c r="AE921">
        <v>164.95699999999999</v>
      </c>
      <c r="AF921">
        <v>169.37899999999999</v>
      </c>
      <c r="AG921">
        <v>156.767</v>
      </c>
      <c r="AH921">
        <v>164.209</v>
      </c>
      <c r="AI921">
        <v>149.15600000000001</v>
      </c>
      <c r="AJ921">
        <v>136.904</v>
      </c>
      <c r="AK921">
        <v>136.90299999999999</v>
      </c>
      <c r="AL921">
        <v>136.66999999999999</v>
      </c>
      <c r="AM921">
        <v>136.91800000000001</v>
      </c>
      <c r="AN921">
        <v>153.11699999999999</v>
      </c>
      <c r="AO921">
        <v>151.066</v>
      </c>
      <c r="AP921">
        <v>151.63</v>
      </c>
      <c r="AQ921">
        <v>148.77799999999999</v>
      </c>
      <c r="AR921">
        <v>151.99299999999999</v>
      </c>
      <c r="AS921">
        <v>159.22900000000001</v>
      </c>
      <c r="AT921">
        <v>134.07599999999999</v>
      </c>
      <c r="AU921">
        <v>134.309</v>
      </c>
      <c r="AV921">
        <v>133.57400000000001</v>
      </c>
      <c r="AW921">
        <v>141.16499999999999</v>
      </c>
      <c r="AX921">
        <v>125.202</v>
      </c>
      <c r="AY921">
        <v>125.80200000000001</v>
      </c>
      <c r="AZ921">
        <v>110.59</v>
      </c>
      <c r="BA921">
        <v>141.69300000000001</v>
      </c>
      <c r="BB921">
        <v>174.767</v>
      </c>
      <c r="BC921">
        <v>178.94399999999999</v>
      </c>
      <c r="BD921">
        <v>166.97800000000001</v>
      </c>
      <c r="BE921">
        <v>140.12200000000001</v>
      </c>
      <c r="BF921">
        <v>140.40299999999999</v>
      </c>
      <c r="BG921">
        <v>140.024</v>
      </c>
      <c r="BH921">
        <v>139.839</v>
      </c>
      <c r="BI921">
        <v>140.15100000000001</v>
      </c>
      <c r="BJ921">
        <v>139.9</v>
      </c>
      <c r="BK921">
        <v>140.136</v>
      </c>
      <c r="BL921">
        <v>138.26499999999999</v>
      </c>
      <c r="BM921">
        <v>137.79400000000001</v>
      </c>
      <c r="BN921">
        <v>141.18</v>
      </c>
      <c r="BO921">
        <v>139.45400000000001</v>
      </c>
      <c r="BP921">
        <v>134.31299999999999</v>
      </c>
      <c r="BQ921">
        <v>150.113</v>
      </c>
      <c r="BR921">
        <v>144.31899999999999</v>
      </c>
      <c r="BS921">
        <v>128.536</v>
      </c>
      <c r="BT921">
        <v>128.35900000000001</v>
      </c>
      <c r="BU921">
        <v>134.86000000000001</v>
      </c>
      <c r="BV921">
        <v>135.024</v>
      </c>
      <c r="BW921">
        <v>141.078</v>
      </c>
      <c r="BX921">
        <v>139.56299999999999</v>
      </c>
      <c r="BY921">
        <v>140.47300000000001</v>
      </c>
      <c r="BZ921">
        <v>139.226</v>
      </c>
      <c r="CA921">
        <v>140.69499999999999</v>
      </c>
      <c r="CB921">
        <v>140.90199999999999</v>
      </c>
      <c r="CC921">
        <v>256.63200000000001</v>
      </c>
      <c r="CD921">
        <v>251.423</v>
      </c>
      <c r="CE921">
        <v>254.05099999999999</v>
      </c>
      <c r="CF921">
        <v>139.02600000000001</v>
      </c>
      <c r="CG921">
        <v>145.041</v>
      </c>
      <c r="CH921">
        <v>148.39699999999999</v>
      </c>
      <c r="CI921">
        <v>134.15199999999999</v>
      </c>
      <c r="CJ921">
        <v>133.488</v>
      </c>
      <c r="CK921">
        <v>143.14599999999999</v>
      </c>
      <c r="CL921">
        <v>145.625</v>
      </c>
      <c r="CM921">
        <v>140.07300000000001</v>
      </c>
      <c r="CN921">
        <v>232.42500000000001</v>
      </c>
      <c r="CO921">
        <v>150.93700000000001</v>
      </c>
      <c r="CP921">
        <v>137.70099999999999</v>
      </c>
      <c r="CQ921">
        <v>235.07300000000001</v>
      </c>
      <c r="CR921">
        <v>133.661</v>
      </c>
      <c r="CS921">
        <v>132.31800000000001</v>
      </c>
      <c r="CT921">
        <v>140.52199999999999</v>
      </c>
      <c r="CU921">
        <v>275.14600000000002</v>
      </c>
      <c r="CV921">
        <v>271.04500000000002</v>
      </c>
      <c r="CW921">
        <v>277.99</v>
      </c>
      <c r="CX921">
        <v>315.88400000000001</v>
      </c>
      <c r="CY921">
        <v>137.57599999999999</v>
      </c>
      <c r="CZ921">
        <v>137.31299999999999</v>
      </c>
      <c r="DA921">
        <v>137.02799999999999</v>
      </c>
      <c r="DB921">
        <v>128.91900000000001</v>
      </c>
      <c r="DC921">
        <v>125.764</v>
      </c>
      <c r="DD921">
        <v>125.709</v>
      </c>
      <c r="DE921">
        <v>134.02500000000001</v>
      </c>
      <c r="DF921">
        <v>258.54599999999999</v>
      </c>
      <c r="DG921">
        <v>232.16900000000001</v>
      </c>
      <c r="DH921">
        <v>143.77500000000001</v>
      </c>
      <c r="DI921">
        <v>247.54300000000001</v>
      </c>
      <c r="DJ921">
        <v>260.01299999999998</v>
      </c>
      <c r="DK921">
        <v>281.60500000000002</v>
      </c>
      <c r="DL921">
        <v>187.821</v>
      </c>
      <c r="DM921">
        <v>145.71199999999999</v>
      </c>
      <c r="DN921">
        <v>132.57300000000001</v>
      </c>
      <c r="DO921">
        <v>351.56</v>
      </c>
      <c r="DP921">
        <v>167.85400000000001</v>
      </c>
      <c r="DQ921">
        <v>178.16</v>
      </c>
      <c r="DR921">
        <v>259.64400000000001</v>
      </c>
      <c r="DS921">
        <v>258.64</v>
      </c>
      <c r="DT921">
        <v>260.26900000000001</v>
      </c>
      <c r="DU921">
        <v>307.19099999999997</v>
      </c>
      <c r="DV921">
        <v>250.86</v>
      </c>
      <c r="DW921">
        <v>245.55699999999999</v>
      </c>
      <c r="DX921">
        <v>249.69300000000001</v>
      </c>
      <c r="DY921">
        <v>237.84200000000001</v>
      </c>
      <c r="DZ921">
        <v>253.24199999999999</v>
      </c>
      <c r="EA921">
        <v>254.23</v>
      </c>
      <c r="EB921">
        <v>223.45599999999999</v>
      </c>
      <c r="EC921">
        <v>265.55</v>
      </c>
      <c r="ED921">
        <v>335.46</v>
      </c>
      <c r="EE921">
        <v>310.44799999999998</v>
      </c>
      <c r="EF921">
        <v>353.58300000000003</v>
      </c>
      <c r="EG921">
        <v>120.68300000000001</v>
      </c>
      <c r="EH921">
        <v>220.20500000000001</v>
      </c>
      <c r="EI921">
        <v>118.517</v>
      </c>
      <c r="EJ921">
        <v>146.25299999999999</v>
      </c>
      <c r="EK921">
        <v>172.417</v>
      </c>
      <c r="EL921">
        <v>156.84</v>
      </c>
      <c r="EM921">
        <v>154.083</v>
      </c>
      <c r="EN921">
        <v>154.40299999999999</v>
      </c>
      <c r="EO921">
        <v>136.732</v>
      </c>
      <c r="EP921">
        <v>136.89400000000001</v>
      </c>
      <c r="EQ921">
        <v>136.774</v>
      </c>
      <c r="ER921">
        <v>156.376</v>
      </c>
      <c r="ES921">
        <v>129.50700000000001</v>
      </c>
      <c r="ET921">
        <v>139.81800000000001</v>
      </c>
      <c r="EU921">
        <v>137.749</v>
      </c>
      <c r="EV921">
        <v>128.93299999999999</v>
      </c>
      <c r="EW921">
        <v>138.03100000000001</v>
      </c>
      <c r="EX921">
        <v>145.804</v>
      </c>
      <c r="EY921">
        <v>260.08600000000001</v>
      </c>
      <c r="EZ921">
        <v>243.755</v>
      </c>
      <c r="FA921">
        <v>260.85000000000002</v>
      </c>
      <c r="FB921">
        <v>254.874</v>
      </c>
      <c r="FC921">
        <v>255.815</v>
      </c>
      <c r="FD921">
        <v>162.99600000000001</v>
      </c>
      <c r="FE921">
        <v>146.601</v>
      </c>
      <c r="FF921">
        <v>269.52800000000002</v>
      </c>
      <c r="FG921">
        <v>205.947</v>
      </c>
      <c r="FH921">
        <v>276.79199999999997</v>
      </c>
      <c r="FI921">
        <v>314.95400000000001</v>
      </c>
      <c r="FJ921">
        <v>435.673</v>
      </c>
      <c r="FK921">
        <v>266.52</v>
      </c>
      <c r="FL921">
        <v>149.12299999999999</v>
      </c>
      <c r="FM921">
        <v>368.62900000000002</v>
      </c>
      <c r="FN921">
        <v>289.54899999999998</v>
      </c>
      <c r="FO921">
        <v>153.07400000000001</v>
      </c>
      <c r="FP921">
        <v>191.369</v>
      </c>
      <c r="FQ921">
        <v>129.20599999999999</v>
      </c>
      <c r="FR921">
        <v>101.867</v>
      </c>
      <c r="FS921">
        <v>134.65</v>
      </c>
      <c r="FT921">
        <v>125.107</v>
      </c>
      <c r="FU921">
        <v>208.16499999999999</v>
      </c>
      <c r="FV921">
        <v>134.666</v>
      </c>
      <c r="FW921">
        <v>139.55799999999999</v>
      </c>
      <c r="FX921">
        <v>178.76599999999999</v>
      </c>
      <c r="FY921">
        <v>144.577</v>
      </c>
      <c r="FZ921">
        <v>124.867</v>
      </c>
      <c r="GA921">
        <v>75.361000000000004</v>
      </c>
      <c r="GB921">
        <v>53.978999999999999</v>
      </c>
      <c r="GC921">
        <v>168.81899999999999</v>
      </c>
      <c r="GD921">
        <v>179.58500000000001</v>
      </c>
      <c r="GE921">
        <v>152.93799999999999</v>
      </c>
      <c r="GG921">
        <v>132.50899999999999</v>
      </c>
      <c r="GH921">
        <v>123.88</v>
      </c>
      <c r="GI921">
        <v>179.58600000000001</v>
      </c>
      <c r="GJ921">
        <v>146.529</v>
      </c>
      <c r="GK921">
        <v>130.87</v>
      </c>
      <c r="GL921">
        <v>170.31100000000001</v>
      </c>
      <c r="GM921">
        <v>131.14400000000001</v>
      </c>
      <c r="GN921">
        <v>258.44200000000001</v>
      </c>
      <c r="GO921">
        <v>208.09800000000001</v>
      </c>
      <c r="GP921">
        <v>136.45699999999999</v>
      </c>
      <c r="GQ921">
        <v>148.63399999999999</v>
      </c>
      <c r="GR921">
        <v>149.27600000000001</v>
      </c>
      <c r="GS921">
        <v>150.03299999999999</v>
      </c>
      <c r="GT921">
        <v>119.45099999999999</v>
      </c>
      <c r="GU921">
        <v>186.26300000000001</v>
      </c>
      <c r="GV921">
        <v>133.55199999999999</v>
      </c>
      <c r="GW921">
        <v>132.886</v>
      </c>
    </row>
    <row r="922" spans="1:205" x14ac:dyDescent="0.25">
      <c r="A922" s="1">
        <v>45170</v>
      </c>
      <c r="B922">
        <v>142.744</v>
      </c>
      <c r="C922">
        <v>145.16399999999999</v>
      </c>
      <c r="D922">
        <v>149.60900000000001</v>
      </c>
      <c r="E922">
        <v>264.30500000000001</v>
      </c>
      <c r="F922">
        <v>232.28299999999999</v>
      </c>
      <c r="G922">
        <v>266.209</v>
      </c>
      <c r="H922">
        <v>154.93100000000001</v>
      </c>
      <c r="I922">
        <v>149.202</v>
      </c>
      <c r="J922">
        <v>154.446</v>
      </c>
      <c r="K922">
        <v>241.37799999999999</v>
      </c>
      <c r="L922">
        <v>166.61799999999999</v>
      </c>
      <c r="M922">
        <v>146.452</v>
      </c>
      <c r="N922">
        <v>141.137</v>
      </c>
      <c r="O922">
        <v>248.37299999999999</v>
      </c>
      <c r="P922">
        <v>275.86900000000003</v>
      </c>
      <c r="Q922">
        <v>357.83100000000002</v>
      </c>
      <c r="R922">
        <v>191.797</v>
      </c>
      <c r="S922">
        <v>213.37100000000001</v>
      </c>
      <c r="T922">
        <v>229.1</v>
      </c>
      <c r="U922">
        <v>208.667</v>
      </c>
      <c r="V922">
        <v>137.51300000000001</v>
      </c>
      <c r="W922">
        <v>145.66300000000001</v>
      </c>
      <c r="X922">
        <v>125.20699999999999</v>
      </c>
      <c r="Y922">
        <v>137.155</v>
      </c>
      <c r="Z922">
        <v>140.52000000000001</v>
      </c>
      <c r="AA922">
        <v>151.50299999999999</v>
      </c>
      <c r="AB922">
        <v>150.19</v>
      </c>
      <c r="AC922">
        <v>150.65799999999999</v>
      </c>
      <c r="AD922">
        <v>146.41</v>
      </c>
      <c r="AE922">
        <v>160.92400000000001</v>
      </c>
      <c r="AF922">
        <v>169.05699999999999</v>
      </c>
      <c r="AG922">
        <v>147.22900000000001</v>
      </c>
      <c r="AH922">
        <v>160.23500000000001</v>
      </c>
      <c r="AI922">
        <v>149.464</v>
      </c>
      <c r="AJ922">
        <v>132.93899999999999</v>
      </c>
      <c r="AK922">
        <v>132.946</v>
      </c>
      <c r="AL922">
        <v>132.749</v>
      </c>
      <c r="AM922">
        <v>132.91800000000001</v>
      </c>
      <c r="AN922">
        <v>155.09</v>
      </c>
      <c r="AO922">
        <v>153.077</v>
      </c>
      <c r="AP922">
        <v>153.61600000000001</v>
      </c>
      <c r="AQ922">
        <v>150.89099999999999</v>
      </c>
      <c r="AR922">
        <v>153.81100000000001</v>
      </c>
      <c r="AS922">
        <v>161.16399999999999</v>
      </c>
      <c r="AT922">
        <v>134.54</v>
      </c>
      <c r="AU922">
        <v>134.756</v>
      </c>
      <c r="AV922">
        <v>134.084</v>
      </c>
      <c r="AW922">
        <v>141.13200000000001</v>
      </c>
      <c r="AX922">
        <v>125.492</v>
      </c>
      <c r="AY922">
        <v>126.13200000000001</v>
      </c>
      <c r="AZ922">
        <v>110.303</v>
      </c>
      <c r="BA922">
        <v>142.59299999999999</v>
      </c>
      <c r="BB922">
        <v>174.86199999999999</v>
      </c>
      <c r="BC922">
        <v>179.053</v>
      </c>
      <c r="BD922">
        <v>167.04400000000001</v>
      </c>
      <c r="BE922">
        <v>140.501</v>
      </c>
      <c r="BF922">
        <v>140.703</v>
      </c>
      <c r="BG922">
        <v>139.96100000000001</v>
      </c>
      <c r="BH922">
        <v>139.81899999999999</v>
      </c>
      <c r="BI922">
        <v>140.52000000000001</v>
      </c>
      <c r="BJ922">
        <v>140.244</v>
      </c>
      <c r="BK922">
        <v>140.12200000000001</v>
      </c>
      <c r="BL922">
        <v>139.04599999999999</v>
      </c>
      <c r="BM922">
        <v>138.52500000000001</v>
      </c>
      <c r="BN922">
        <v>141.47999999999999</v>
      </c>
      <c r="BO922">
        <v>141.09200000000001</v>
      </c>
      <c r="BP922">
        <v>134.75800000000001</v>
      </c>
      <c r="BQ922">
        <v>148.995</v>
      </c>
      <c r="BR922">
        <v>144.65199999999999</v>
      </c>
      <c r="BS922">
        <v>128.923</v>
      </c>
      <c r="BT922">
        <v>128.84200000000001</v>
      </c>
      <c r="BU922">
        <v>132.71299999999999</v>
      </c>
      <c r="BV922">
        <v>134.14099999999999</v>
      </c>
      <c r="BW922">
        <v>141.42699999999999</v>
      </c>
      <c r="BX922">
        <v>139.53200000000001</v>
      </c>
      <c r="BY922">
        <v>140.45699999999999</v>
      </c>
      <c r="BZ922">
        <v>139.613</v>
      </c>
      <c r="CA922">
        <v>141.05099999999999</v>
      </c>
      <c r="CB922">
        <v>140.899</v>
      </c>
      <c r="CC922">
        <v>259.45400000000001</v>
      </c>
      <c r="CD922">
        <v>251.79599999999999</v>
      </c>
      <c r="CE922">
        <v>257.505</v>
      </c>
      <c r="CF922">
        <v>138.965</v>
      </c>
      <c r="CG922">
        <v>142.928</v>
      </c>
      <c r="CH922">
        <v>147.44399999999999</v>
      </c>
      <c r="CI922">
        <v>134.58600000000001</v>
      </c>
      <c r="CJ922">
        <v>133.83500000000001</v>
      </c>
      <c r="CK922">
        <v>142.12299999999999</v>
      </c>
      <c r="CL922">
        <v>145.98099999999999</v>
      </c>
      <c r="CM922">
        <v>140.09</v>
      </c>
      <c r="CN922">
        <v>233.26599999999999</v>
      </c>
      <c r="CO922">
        <v>150.297</v>
      </c>
      <c r="CP922">
        <v>138.37799999999999</v>
      </c>
      <c r="CQ922">
        <v>238.73099999999999</v>
      </c>
      <c r="CR922">
        <v>133.22999999999999</v>
      </c>
      <c r="CS922">
        <v>132.03899999999999</v>
      </c>
      <c r="CT922">
        <v>141.185</v>
      </c>
      <c r="CU922">
        <v>279.04000000000002</v>
      </c>
      <c r="CV922">
        <v>271.41300000000001</v>
      </c>
      <c r="CW922">
        <v>283.34899999999999</v>
      </c>
      <c r="CX922">
        <v>323.471</v>
      </c>
      <c r="CY922">
        <v>137.833</v>
      </c>
      <c r="CZ922">
        <v>138.22800000000001</v>
      </c>
      <c r="DA922">
        <v>137.90799999999999</v>
      </c>
      <c r="DB922">
        <v>129.15199999999999</v>
      </c>
      <c r="DC922">
        <v>126.167</v>
      </c>
      <c r="DD922">
        <v>126.051</v>
      </c>
      <c r="DE922">
        <v>134.91399999999999</v>
      </c>
      <c r="DF922">
        <v>260.02100000000002</v>
      </c>
      <c r="DG922">
        <v>232.226</v>
      </c>
      <c r="DH922">
        <v>143.733</v>
      </c>
      <c r="DI922">
        <v>249.17</v>
      </c>
      <c r="DJ922">
        <v>261.62</v>
      </c>
      <c r="DK922">
        <v>278.69900000000001</v>
      </c>
      <c r="DL922">
        <v>188.03100000000001</v>
      </c>
      <c r="DM922">
        <v>145.11199999999999</v>
      </c>
      <c r="DN922">
        <v>132.756</v>
      </c>
      <c r="DO922">
        <v>352.60300000000001</v>
      </c>
      <c r="DP922">
        <v>168.59100000000001</v>
      </c>
      <c r="DQ922">
        <v>178.48599999999999</v>
      </c>
      <c r="DR922">
        <v>266.28300000000002</v>
      </c>
      <c r="DS922">
        <v>262.84399999999999</v>
      </c>
      <c r="DT922">
        <v>267.68599999999998</v>
      </c>
      <c r="DU922">
        <v>306.18799999999999</v>
      </c>
      <c r="DV922">
        <v>251.06700000000001</v>
      </c>
      <c r="DW922">
        <v>245.55</v>
      </c>
      <c r="DX922">
        <v>249.93100000000001</v>
      </c>
      <c r="DY922">
        <v>237.51599999999999</v>
      </c>
      <c r="DZ922">
        <v>253.55600000000001</v>
      </c>
      <c r="EA922">
        <v>259.91199999999998</v>
      </c>
      <c r="EB922">
        <v>222.61600000000001</v>
      </c>
      <c r="EC922">
        <v>275.74299999999999</v>
      </c>
      <c r="ED922">
        <v>352.61500000000001</v>
      </c>
      <c r="EE922">
        <v>327.01900000000001</v>
      </c>
      <c r="EF922">
        <v>355.56</v>
      </c>
      <c r="EG922">
        <v>117.22799999999999</v>
      </c>
      <c r="EH922">
        <v>213.012</v>
      </c>
      <c r="EI922">
        <v>115.17400000000001</v>
      </c>
      <c r="EJ922">
        <v>146.624</v>
      </c>
      <c r="EK922">
        <v>171.64</v>
      </c>
      <c r="EL922">
        <v>155.768</v>
      </c>
      <c r="EM922">
        <v>153.73599999999999</v>
      </c>
      <c r="EN922">
        <v>155.566</v>
      </c>
      <c r="EO922">
        <v>132.81299999999999</v>
      </c>
      <c r="EP922">
        <v>132.89699999999999</v>
      </c>
      <c r="EQ922">
        <v>132.863</v>
      </c>
      <c r="ER922">
        <v>158.01599999999999</v>
      </c>
      <c r="ES922">
        <v>130.72499999999999</v>
      </c>
      <c r="ET922">
        <v>141.32499999999999</v>
      </c>
      <c r="EU922">
        <v>138.21600000000001</v>
      </c>
      <c r="EV922">
        <v>129.30099999999999</v>
      </c>
      <c r="EW922">
        <v>138.50200000000001</v>
      </c>
      <c r="EX922">
        <v>145.82599999999999</v>
      </c>
      <c r="EY922">
        <v>261.59199999999998</v>
      </c>
      <c r="EZ922">
        <v>244.90700000000001</v>
      </c>
      <c r="FA922">
        <v>267.51900000000001</v>
      </c>
      <c r="FB922">
        <v>255.03800000000001</v>
      </c>
      <c r="FC922">
        <v>255.851</v>
      </c>
      <c r="FD922">
        <v>163.27799999999999</v>
      </c>
      <c r="FE922">
        <v>147.262</v>
      </c>
      <c r="FF922">
        <v>282.37700000000001</v>
      </c>
      <c r="FG922">
        <v>219.87</v>
      </c>
      <c r="FH922">
        <v>275.23399999999998</v>
      </c>
      <c r="FI922">
        <v>332.34699999999998</v>
      </c>
      <c r="FJ922">
        <v>431.91899999999998</v>
      </c>
      <c r="FK922">
        <v>265.14600000000002</v>
      </c>
      <c r="FL922">
        <v>149.93799999999999</v>
      </c>
      <c r="FM922">
        <v>364.26900000000001</v>
      </c>
      <c r="FN922">
        <v>243.74100000000001</v>
      </c>
      <c r="FO922">
        <v>151.846</v>
      </c>
      <c r="FP922">
        <v>191.238</v>
      </c>
      <c r="FQ922">
        <v>119.307</v>
      </c>
      <c r="FR922">
        <v>102.4</v>
      </c>
      <c r="FS922">
        <v>137.41300000000001</v>
      </c>
      <c r="FT922">
        <v>122.08499999999999</v>
      </c>
      <c r="FU922">
        <v>206.07300000000001</v>
      </c>
      <c r="FV922">
        <v>137.95599999999999</v>
      </c>
      <c r="FW922">
        <v>139.51499999999999</v>
      </c>
      <c r="FX922">
        <v>177.917</v>
      </c>
      <c r="FY922">
        <v>146.44999999999999</v>
      </c>
      <c r="FZ922">
        <v>132.988</v>
      </c>
      <c r="GA922">
        <v>90.622</v>
      </c>
      <c r="GB922">
        <v>55.244</v>
      </c>
      <c r="GC922">
        <v>166.60400000000001</v>
      </c>
      <c r="GD922">
        <v>176.99700000000001</v>
      </c>
      <c r="GE922">
        <v>151.471</v>
      </c>
      <c r="GG922">
        <v>126.09</v>
      </c>
      <c r="GH922">
        <v>122.304</v>
      </c>
      <c r="GI922">
        <v>182.733</v>
      </c>
      <c r="GJ922">
        <v>146.09</v>
      </c>
      <c r="GK922">
        <v>131.52099999999999</v>
      </c>
      <c r="GL922">
        <v>173.773</v>
      </c>
      <c r="GM922">
        <v>134.13399999999999</v>
      </c>
      <c r="GN922">
        <v>247.75200000000001</v>
      </c>
      <c r="GO922">
        <v>210.048</v>
      </c>
      <c r="GP922">
        <v>137.38</v>
      </c>
      <c r="GQ922">
        <v>148.01</v>
      </c>
      <c r="GR922">
        <v>150.31200000000001</v>
      </c>
      <c r="GS922">
        <v>152.381</v>
      </c>
      <c r="GT922">
        <v>121.146</v>
      </c>
      <c r="GU922">
        <v>186.715</v>
      </c>
      <c r="GV922">
        <v>133.55199999999999</v>
      </c>
      <c r="GW922">
        <v>125.84</v>
      </c>
    </row>
    <row r="923" spans="1:205" x14ac:dyDescent="0.25">
      <c r="A923" s="1">
        <v>45200</v>
      </c>
      <c r="B923">
        <v>142.249</v>
      </c>
      <c r="C923">
        <v>143.416</v>
      </c>
      <c r="D923">
        <v>149.554</v>
      </c>
      <c r="E923">
        <v>264.41000000000003</v>
      </c>
      <c r="F923">
        <v>214.94900000000001</v>
      </c>
      <c r="G923">
        <v>267.976</v>
      </c>
      <c r="H923">
        <v>156.52099999999999</v>
      </c>
      <c r="I923">
        <v>147.93299999999999</v>
      </c>
      <c r="J923">
        <v>145.179</v>
      </c>
      <c r="K923">
        <v>225.32400000000001</v>
      </c>
      <c r="L923">
        <v>158.95699999999999</v>
      </c>
      <c r="M923">
        <v>143.84700000000001</v>
      </c>
      <c r="N923">
        <v>141.26499999999999</v>
      </c>
      <c r="O923">
        <v>248.65199999999999</v>
      </c>
      <c r="P923">
        <v>276.09800000000001</v>
      </c>
      <c r="Q923">
        <v>358.57</v>
      </c>
      <c r="R923">
        <v>191.59200000000001</v>
      </c>
      <c r="S923">
        <v>213.68299999999999</v>
      </c>
      <c r="T923">
        <v>229.41200000000001</v>
      </c>
      <c r="U923">
        <v>208.97800000000001</v>
      </c>
      <c r="V923">
        <v>137.691</v>
      </c>
      <c r="W923">
        <v>145.86500000000001</v>
      </c>
      <c r="X923">
        <v>125.35299999999999</v>
      </c>
      <c r="Y923">
        <v>137.209</v>
      </c>
      <c r="Z923">
        <v>140.584</v>
      </c>
      <c r="AA923">
        <v>151.55699999999999</v>
      </c>
      <c r="AB923">
        <v>149.90700000000001</v>
      </c>
      <c r="AC923">
        <v>150.39099999999999</v>
      </c>
      <c r="AD923">
        <v>146.06200000000001</v>
      </c>
      <c r="AE923">
        <v>162.988</v>
      </c>
      <c r="AF923">
        <v>171.17599999999999</v>
      </c>
      <c r="AG923">
        <v>149.191</v>
      </c>
      <c r="AH923">
        <v>162.72900000000001</v>
      </c>
      <c r="AI923">
        <v>150.08000000000001</v>
      </c>
      <c r="AJ923">
        <v>134.24700000000001</v>
      </c>
      <c r="AK923">
        <v>134.25200000000001</v>
      </c>
      <c r="AL923">
        <v>134.04300000000001</v>
      </c>
      <c r="AM923">
        <v>134.238</v>
      </c>
      <c r="AN923">
        <v>155.43199999999999</v>
      </c>
      <c r="AO923">
        <v>153.34800000000001</v>
      </c>
      <c r="AP923">
        <v>153.89500000000001</v>
      </c>
      <c r="AQ923">
        <v>151.13200000000001</v>
      </c>
      <c r="AR923">
        <v>153.988</v>
      </c>
      <c r="AS923">
        <v>161.709</v>
      </c>
      <c r="AT923">
        <v>134.55000000000001</v>
      </c>
      <c r="AU923">
        <v>134.85499999999999</v>
      </c>
      <c r="AV923">
        <v>134.142</v>
      </c>
      <c r="AW923">
        <v>141.547</v>
      </c>
      <c r="AX923">
        <v>125.09699999999999</v>
      </c>
      <c r="AY923">
        <v>125.669</v>
      </c>
      <c r="AZ923">
        <v>110.896</v>
      </c>
      <c r="BA923">
        <v>141.79499999999999</v>
      </c>
      <c r="BB923">
        <v>174.42500000000001</v>
      </c>
      <c r="BC923">
        <v>178.55699999999999</v>
      </c>
      <c r="BD923">
        <v>166.72800000000001</v>
      </c>
      <c r="BE923">
        <v>139.92699999999999</v>
      </c>
      <c r="BF923">
        <v>140.22999999999999</v>
      </c>
      <c r="BG923">
        <v>140.06299999999999</v>
      </c>
      <c r="BH923">
        <v>139.88399999999999</v>
      </c>
      <c r="BI923">
        <v>139.94499999999999</v>
      </c>
      <c r="BJ923">
        <v>139.732</v>
      </c>
      <c r="BK923">
        <v>140.18</v>
      </c>
      <c r="BL923">
        <v>138.43799999999999</v>
      </c>
      <c r="BM923">
        <v>137.875</v>
      </c>
      <c r="BN923">
        <v>141.56700000000001</v>
      </c>
      <c r="BO923">
        <v>139.03</v>
      </c>
      <c r="BP923">
        <v>134.82499999999999</v>
      </c>
      <c r="BQ923">
        <v>149.09299999999999</v>
      </c>
      <c r="BR923">
        <v>143.69499999999999</v>
      </c>
      <c r="BS923">
        <v>128.98599999999999</v>
      </c>
      <c r="BT923">
        <v>129.02600000000001</v>
      </c>
      <c r="BU923">
        <v>132.88900000000001</v>
      </c>
      <c r="BV923">
        <v>134.24299999999999</v>
      </c>
      <c r="BW923">
        <v>140.85900000000001</v>
      </c>
      <c r="BX923">
        <v>139.6</v>
      </c>
      <c r="BY923">
        <v>140.488</v>
      </c>
      <c r="BZ923">
        <v>138.99100000000001</v>
      </c>
      <c r="CA923">
        <v>140.44900000000001</v>
      </c>
      <c r="CB923">
        <v>140.93100000000001</v>
      </c>
      <c r="CC923">
        <v>255.32599999999999</v>
      </c>
      <c r="CD923">
        <v>252.02699999999999</v>
      </c>
      <c r="CE923">
        <v>252.274</v>
      </c>
      <c r="CF923">
        <v>138.98500000000001</v>
      </c>
      <c r="CG923">
        <v>143.047</v>
      </c>
      <c r="CH923">
        <v>147.233</v>
      </c>
      <c r="CI923">
        <v>134.71799999999999</v>
      </c>
      <c r="CJ923">
        <v>133.96</v>
      </c>
      <c r="CK923">
        <v>142.208</v>
      </c>
      <c r="CL923">
        <v>144.68799999999999</v>
      </c>
      <c r="CM923">
        <v>140.16300000000001</v>
      </c>
      <c r="CN923">
        <v>232.84100000000001</v>
      </c>
      <c r="CO923">
        <v>150.81700000000001</v>
      </c>
      <c r="CP923">
        <v>137.727</v>
      </c>
      <c r="CQ923">
        <v>236.01400000000001</v>
      </c>
      <c r="CR923">
        <v>133.298</v>
      </c>
      <c r="CS923">
        <v>132.29</v>
      </c>
      <c r="CT923">
        <v>140.46799999999999</v>
      </c>
      <c r="CU923">
        <v>272.97000000000003</v>
      </c>
      <c r="CV923">
        <v>271.58800000000002</v>
      </c>
      <c r="CW923">
        <v>274.69200000000001</v>
      </c>
      <c r="CX923">
        <v>311.03899999999999</v>
      </c>
      <c r="CY923">
        <v>137.83699999999999</v>
      </c>
      <c r="CZ923">
        <v>137.40199999999999</v>
      </c>
      <c r="DA923">
        <v>137.041</v>
      </c>
      <c r="DB923">
        <v>129.167</v>
      </c>
      <c r="DC923">
        <v>126.261</v>
      </c>
      <c r="DD923">
        <v>126.139</v>
      </c>
      <c r="DE923">
        <v>133.381</v>
      </c>
      <c r="DF923">
        <v>257.52600000000001</v>
      </c>
      <c r="DG923">
        <v>232.126</v>
      </c>
      <c r="DH923">
        <v>143.53200000000001</v>
      </c>
      <c r="DI923">
        <v>250.542</v>
      </c>
      <c r="DJ923">
        <v>263.47500000000002</v>
      </c>
      <c r="DK923">
        <v>274.82799999999997</v>
      </c>
      <c r="DL923">
        <v>188.244</v>
      </c>
      <c r="DM923">
        <v>145.14599999999999</v>
      </c>
      <c r="DN923">
        <v>132.91300000000001</v>
      </c>
      <c r="DO923">
        <v>352.36599999999999</v>
      </c>
      <c r="DP923">
        <v>167.81100000000001</v>
      </c>
      <c r="DQ923">
        <v>178.93100000000001</v>
      </c>
      <c r="DR923">
        <v>254.69300000000001</v>
      </c>
      <c r="DS923">
        <v>262.26100000000002</v>
      </c>
      <c r="DT923">
        <v>252.59800000000001</v>
      </c>
      <c r="DU923">
        <v>305.61</v>
      </c>
      <c r="DV923">
        <v>250.773</v>
      </c>
      <c r="DW923">
        <v>245.47300000000001</v>
      </c>
      <c r="DX923">
        <v>249.60599999999999</v>
      </c>
      <c r="DY923">
        <v>232.863</v>
      </c>
      <c r="DZ923">
        <v>253.79</v>
      </c>
      <c r="EA923">
        <v>255.96</v>
      </c>
      <c r="EB923">
        <v>218.84700000000001</v>
      </c>
      <c r="EC923">
        <v>271.83199999999999</v>
      </c>
      <c r="ED923">
        <v>345.72</v>
      </c>
      <c r="EE923">
        <v>320.26799999999997</v>
      </c>
      <c r="EF923">
        <v>356.87299999999999</v>
      </c>
      <c r="EG923">
        <v>119.143</v>
      </c>
      <c r="EH923">
        <v>218.249</v>
      </c>
      <c r="EI923">
        <v>116.95699999999999</v>
      </c>
      <c r="EJ923">
        <v>146.70699999999999</v>
      </c>
      <c r="EK923">
        <v>174.20599999999999</v>
      </c>
      <c r="EL923">
        <v>158.06399999999999</v>
      </c>
      <c r="EM923">
        <v>156.065</v>
      </c>
      <c r="EN923">
        <v>156.238</v>
      </c>
      <c r="EO923">
        <v>134.10599999999999</v>
      </c>
      <c r="EP923">
        <v>134.21600000000001</v>
      </c>
      <c r="EQ923">
        <v>134.154</v>
      </c>
      <c r="ER923">
        <v>158.63200000000001</v>
      </c>
      <c r="ES923">
        <v>130.983</v>
      </c>
      <c r="ET923">
        <v>141.94900000000001</v>
      </c>
      <c r="EU923">
        <v>137.66200000000001</v>
      </c>
      <c r="EV923">
        <v>129.73400000000001</v>
      </c>
      <c r="EW923">
        <v>137.91300000000001</v>
      </c>
      <c r="EX923">
        <v>145.905</v>
      </c>
      <c r="EY923">
        <v>258.87299999999999</v>
      </c>
      <c r="EZ923">
        <v>244.61</v>
      </c>
      <c r="FA923">
        <v>255.875</v>
      </c>
      <c r="FB923">
        <v>254.84899999999999</v>
      </c>
      <c r="FC923">
        <v>255.67699999999999</v>
      </c>
      <c r="FD923">
        <v>164.96199999999999</v>
      </c>
      <c r="FE923">
        <v>146.727</v>
      </c>
      <c r="FF923">
        <v>278.56</v>
      </c>
      <c r="FG923">
        <v>215.161</v>
      </c>
      <c r="FH923">
        <v>272.17</v>
      </c>
      <c r="FI923">
        <v>325.24299999999999</v>
      </c>
      <c r="FJ923">
        <v>431.13</v>
      </c>
      <c r="FK923">
        <v>257.25900000000001</v>
      </c>
      <c r="FL923">
        <v>151.108</v>
      </c>
      <c r="FM923">
        <v>393.221</v>
      </c>
      <c r="FN923">
        <v>251.26499999999999</v>
      </c>
      <c r="FO923">
        <v>152.20599999999999</v>
      </c>
      <c r="FP923">
        <v>192.755</v>
      </c>
      <c r="FQ923">
        <v>120.937</v>
      </c>
      <c r="FR923">
        <v>103.66500000000001</v>
      </c>
      <c r="FS923">
        <v>132.35499999999999</v>
      </c>
      <c r="FT923">
        <v>127.938</v>
      </c>
      <c r="FU923">
        <v>205.50299999999999</v>
      </c>
      <c r="FV923">
        <v>139.45699999999999</v>
      </c>
      <c r="FW923">
        <v>139.30099999999999</v>
      </c>
      <c r="FX923">
        <v>177.42400000000001</v>
      </c>
      <c r="FY923">
        <v>143.245</v>
      </c>
      <c r="FZ923">
        <v>133.91399999999999</v>
      </c>
      <c r="GA923">
        <v>65.364999999999995</v>
      </c>
      <c r="GB923">
        <v>57.628999999999998</v>
      </c>
      <c r="GC923">
        <v>158.00800000000001</v>
      </c>
      <c r="GD923">
        <v>165.44300000000001</v>
      </c>
      <c r="GE923">
        <v>149.27199999999999</v>
      </c>
      <c r="GG923">
        <v>125.691</v>
      </c>
      <c r="GH923">
        <v>123.449</v>
      </c>
      <c r="GI923">
        <v>181.965</v>
      </c>
      <c r="GJ923">
        <v>146.59899999999999</v>
      </c>
      <c r="GK923">
        <v>132.452</v>
      </c>
      <c r="GL923">
        <v>174.714</v>
      </c>
      <c r="GM923">
        <v>124.327</v>
      </c>
      <c r="GN923">
        <v>289.10199999999998</v>
      </c>
      <c r="GO923">
        <v>210.21700000000001</v>
      </c>
      <c r="GP923">
        <v>138.09</v>
      </c>
      <c r="GQ923">
        <v>150.46899999999999</v>
      </c>
      <c r="GR923">
        <v>152.15199999999999</v>
      </c>
      <c r="GS923">
        <v>152.55199999999999</v>
      </c>
      <c r="GT923">
        <v>121.968</v>
      </c>
      <c r="GU923">
        <v>186.92699999999999</v>
      </c>
      <c r="GV923">
        <v>133.55199999999999</v>
      </c>
      <c r="GW923">
        <v>133.90899999999999</v>
      </c>
    </row>
    <row r="924" spans="1:205" x14ac:dyDescent="0.25">
      <c r="A924" s="1">
        <v>45231</v>
      </c>
      <c r="B924">
        <v>142.334</v>
      </c>
      <c r="C924">
        <v>142.90299999999999</v>
      </c>
      <c r="D924">
        <v>149.81800000000001</v>
      </c>
      <c r="E924">
        <v>265.25</v>
      </c>
      <c r="F924">
        <v>246.304</v>
      </c>
      <c r="G924">
        <v>265.90499999999997</v>
      </c>
      <c r="H924">
        <v>156.10400000000001</v>
      </c>
      <c r="I924">
        <v>147.523</v>
      </c>
      <c r="J924">
        <v>141.858</v>
      </c>
      <c r="K924">
        <v>220.74700000000001</v>
      </c>
      <c r="L924">
        <v>154.358</v>
      </c>
      <c r="M924">
        <v>138.47</v>
      </c>
      <c r="N924">
        <v>141.41</v>
      </c>
      <c r="O924">
        <v>249.15700000000001</v>
      </c>
      <c r="P924">
        <v>276.70100000000002</v>
      </c>
      <c r="Q924">
        <v>359.45600000000002</v>
      </c>
      <c r="R924">
        <v>191.92699999999999</v>
      </c>
      <c r="S924">
        <v>214.07900000000001</v>
      </c>
      <c r="T924">
        <v>229.87200000000001</v>
      </c>
      <c r="U924">
        <v>209.35599999999999</v>
      </c>
      <c r="V924">
        <v>137.65700000000001</v>
      </c>
      <c r="W924">
        <v>145.607</v>
      </c>
      <c r="X924">
        <v>125.58799999999999</v>
      </c>
      <c r="Y924">
        <v>137.16200000000001</v>
      </c>
      <c r="Z924">
        <v>140.94900000000001</v>
      </c>
      <c r="AA924">
        <v>152.38300000000001</v>
      </c>
      <c r="AB924">
        <v>150.322</v>
      </c>
      <c r="AC924">
        <v>149.929</v>
      </c>
      <c r="AD924">
        <v>150.35900000000001</v>
      </c>
      <c r="AE924">
        <v>166.28</v>
      </c>
      <c r="AF924">
        <v>172.21199999999999</v>
      </c>
      <c r="AG924">
        <v>155.82400000000001</v>
      </c>
      <c r="AH924">
        <v>166.506</v>
      </c>
      <c r="AI924">
        <v>149.999</v>
      </c>
      <c r="AJ924">
        <v>134.816</v>
      </c>
      <c r="AK924">
        <v>134.81899999999999</v>
      </c>
      <c r="AL924">
        <v>134.60499999999999</v>
      </c>
      <c r="AM924">
        <v>134.81200000000001</v>
      </c>
      <c r="AN924">
        <v>155.09899999999999</v>
      </c>
      <c r="AO924">
        <v>153.07300000000001</v>
      </c>
      <c r="AP924">
        <v>153.608</v>
      </c>
      <c r="AQ924">
        <v>150.905</v>
      </c>
      <c r="AR924">
        <v>153.79499999999999</v>
      </c>
      <c r="AS924">
        <v>161.20599999999999</v>
      </c>
      <c r="AT924">
        <v>134.774</v>
      </c>
      <c r="AU924">
        <v>135.08600000000001</v>
      </c>
      <c r="AV924">
        <v>134.41499999999999</v>
      </c>
      <c r="AW924">
        <v>141.45500000000001</v>
      </c>
      <c r="AX924">
        <v>125.413</v>
      </c>
      <c r="AY924">
        <v>126.069</v>
      </c>
      <c r="AZ924">
        <v>110.003</v>
      </c>
      <c r="BA924">
        <v>141.80500000000001</v>
      </c>
      <c r="BB924">
        <v>174.11799999999999</v>
      </c>
      <c r="BC924">
        <v>178.17099999999999</v>
      </c>
      <c r="BD924">
        <v>166.58600000000001</v>
      </c>
      <c r="BE924">
        <v>139.99</v>
      </c>
      <c r="BF924">
        <v>140.33099999999999</v>
      </c>
      <c r="BG924">
        <v>140.31399999999999</v>
      </c>
      <c r="BH924">
        <v>140.18199999999999</v>
      </c>
      <c r="BI924">
        <v>139.99</v>
      </c>
      <c r="BJ924">
        <v>139.80500000000001</v>
      </c>
      <c r="BK924">
        <v>140.47499999999999</v>
      </c>
      <c r="BL924">
        <v>138.35900000000001</v>
      </c>
      <c r="BM924">
        <v>137.80699999999999</v>
      </c>
      <c r="BN924">
        <v>141.73699999999999</v>
      </c>
      <c r="BO924">
        <v>138.36500000000001</v>
      </c>
      <c r="BP924">
        <v>135.018</v>
      </c>
      <c r="BQ924">
        <v>149.72399999999999</v>
      </c>
      <c r="BR924">
        <v>143.66300000000001</v>
      </c>
      <c r="BS924">
        <v>129.14099999999999</v>
      </c>
      <c r="BT924">
        <v>129.26499999999999</v>
      </c>
      <c r="BU924">
        <v>134.417</v>
      </c>
      <c r="BV924">
        <v>135.054</v>
      </c>
      <c r="BW924">
        <v>140.94</v>
      </c>
      <c r="BX924">
        <v>139.78100000000001</v>
      </c>
      <c r="BY924">
        <v>140.744</v>
      </c>
      <c r="BZ924">
        <v>139.02000000000001</v>
      </c>
      <c r="CA924">
        <v>140.50899999999999</v>
      </c>
      <c r="CB924">
        <v>141.19900000000001</v>
      </c>
      <c r="CC924">
        <v>254.55799999999999</v>
      </c>
      <c r="CD924">
        <v>252.62100000000001</v>
      </c>
      <c r="CE924">
        <v>251.08500000000001</v>
      </c>
      <c r="CF924">
        <v>139.251</v>
      </c>
      <c r="CG924">
        <v>144.58500000000001</v>
      </c>
      <c r="CH924">
        <v>147.55699999999999</v>
      </c>
      <c r="CI924">
        <v>134.928</v>
      </c>
      <c r="CJ924">
        <v>134.197</v>
      </c>
      <c r="CK924">
        <v>143.07400000000001</v>
      </c>
      <c r="CL924">
        <v>144.62200000000001</v>
      </c>
      <c r="CM924">
        <v>140.38</v>
      </c>
      <c r="CN924">
        <v>232.17599999999999</v>
      </c>
      <c r="CO924">
        <v>151.88</v>
      </c>
      <c r="CP924">
        <v>137.608</v>
      </c>
      <c r="CQ924">
        <v>233.983</v>
      </c>
      <c r="CR924">
        <v>134.07</v>
      </c>
      <c r="CS924">
        <v>133.04499999999999</v>
      </c>
      <c r="CT924">
        <v>140.37</v>
      </c>
      <c r="CU924">
        <v>271.69099999999997</v>
      </c>
      <c r="CV924">
        <v>272.29599999999999</v>
      </c>
      <c r="CW924">
        <v>272.52</v>
      </c>
      <c r="CX924">
        <v>307.74599999999998</v>
      </c>
      <c r="CY924">
        <v>137.90600000000001</v>
      </c>
      <c r="CZ924">
        <v>137.39500000000001</v>
      </c>
      <c r="DA924">
        <v>137.04400000000001</v>
      </c>
      <c r="DB924">
        <v>129.25399999999999</v>
      </c>
      <c r="DC924">
        <v>126.503</v>
      </c>
      <c r="DD924">
        <v>126.404</v>
      </c>
      <c r="DE924">
        <v>132.87700000000001</v>
      </c>
      <c r="DF924">
        <v>255.82599999999999</v>
      </c>
      <c r="DG924">
        <v>230.99299999999999</v>
      </c>
      <c r="DH924">
        <v>142.333</v>
      </c>
      <c r="DI924">
        <v>248.62700000000001</v>
      </c>
      <c r="DJ924">
        <v>261.053</v>
      </c>
      <c r="DK924">
        <v>272.71600000000001</v>
      </c>
      <c r="DL924">
        <v>188.37700000000001</v>
      </c>
      <c r="DM924">
        <v>145.28100000000001</v>
      </c>
      <c r="DN924">
        <v>133.005</v>
      </c>
      <c r="DO924">
        <v>352.64699999999999</v>
      </c>
      <c r="DP924">
        <v>167.798</v>
      </c>
      <c r="DQ924">
        <v>179.197</v>
      </c>
      <c r="DR924">
        <v>249.46299999999999</v>
      </c>
      <c r="DS924">
        <v>259.51499999999999</v>
      </c>
      <c r="DT924">
        <v>246.57499999999999</v>
      </c>
      <c r="DU924">
        <v>304.637</v>
      </c>
      <c r="DV924">
        <v>250.34299999999999</v>
      </c>
      <c r="DW924">
        <v>245.405</v>
      </c>
      <c r="DX924">
        <v>249.12200000000001</v>
      </c>
      <c r="DY924">
        <v>232.67400000000001</v>
      </c>
      <c r="DZ924">
        <v>253.26400000000001</v>
      </c>
      <c r="EA924">
        <v>249.75399999999999</v>
      </c>
      <c r="EB924">
        <v>216.922</v>
      </c>
      <c r="EC924">
        <v>262.77100000000002</v>
      </c>
      <c r="ED924">
        <v>327.12299999999999</v>
      </c>
      <c r="EE924">
        <v>302.11900000000003</v>
      </c>
      <c r="EF924">
        <v>359.01600000000002</v>
      </c>
      <c r="EG924">
        <v>128.54499999999999</v>
      </c>
      <c r="EH924">
        <v>226.48500000000001</v>
      </c>
      <c r="EI924">
        <v>126.693</v>
      </c>
      <c r="EJ924">
        <v>147.60400000000001</v>
      </c>
      <c r="EK924">
        <v>176.845</v>
      </c>
      <c r="EL924">
        <v>161.47300000000001</v>
      </c>
      <c r="EM924">
        <v>157.46299999999999</v>
      </c>
      <c r="EN924">
        <v>155.95500000000001</v>
      </c>
      <c r="EO924">
        <v>134.66800000000001</v>
      </c>
      <c r="EP924">
        <v>134.78899999999999</v>
      </c>
      <c r="EQ924">
        <v>134.715</v>
      </c>
      <c r="ER924">
        <v>158.26900000000001</v>
      </c>
      <c r="ES924">
        <v>130.97999999999999</v>
      </c>
      <c r="ET924">
        <v>141.53800000000001</v>
      </c>
      <c r="EU924">
        <v>138.39599999999999</v>
      </c>
      <c r="EV924">
        <v>129.86600000000001</v>
      </c>
      <c r="EW924">
        <v>138.66800000000001</v>
      </c>
      <c r="EX924">
        <v>145.959</v>
      </c>
      <c r="EY924">
        <v>257.154</v>
      </c>
      <c r="EZ924">
        <v>243.10300000000001</v>
      </c>
      <c r="FA924">
        <v>250.62100000000001</v>
      </c>
      <c r="FB924">
        <v>254.054</v>
      </c>
      <c r="FC924">
        <v>254.976</v>
      </c>
      <c r="FD924">
        <v>166.26</v>
      </c>
      <c r="FE924">
        <v>146.40299999999999</v>
      </c>
      <c r="FF924">
        <v>269.37400000000002</v>
      </c>
      <c r="FG924">
        <v>203.76</v>
      </c>
      <c r="FH924">
        <v>270.60899999999998</v>
      </c>
      <c r="FI924">
        <v>307.40699999999998</v>
      </c>
      <c r="FJ924">
        <v>430.74400000000003</v>
      </c>
      <c r="FK924">
        <v>252.82300000000001</v>
      </c>
      <c r="FL924">
        <v>151.738</v>
      </c>
      <c r="FM924">
        <v>388.79899999999998</v>
      </c>
      <c r="FN924">
        <v>242.749</v>
      </c>
      <c r="FO924">
        <v>152.11199999999999</v>
      </c>
      <c r="FP924">
        <v>195.584</v>
      </c>
      <c r="FQ924">
        <v>127.91</v>
      </c>
      <c r="FR924">
        <v>102.235</v>
      </c>
      <c r="FS924">
        <v>133.667</v>
      </c>
      <c r="FT924">
        <v>129.18799999999999</v>
      </c>
      <c r="FU924">
        <v>208.46199999999999</v>
      </c>
      <c r="FV924">
        <v>140.262</v>
      </c>
      <c r="FW924">
        <v>142.53</v>
      </c>
      <c r="FX924">
        <v>174.59399999999999</v>
      </c>
      <c r="FY924">
        <v>141.846</v>
      </c>
      <c r="FZ924">
        <v>128.916</v>
      </c>
      <c r="GA924">
        <v>69.557000000000002</v>
      </c>
      <c r="GB924">
        <v>51.036000000000001</v>
      </c>
      <c r="GC924">
        <v>154.65199999999999</v>
      </c>
      <c r="GD924">
        <v>158.14699999999999</v>
      </c>
      <c r="GE924">
        <v>154.87100000000001</v>
      </c>
      <c r="GG924">
        <v>130.32400000000001</v>
      </c>
      <c r="GH924">
        <v>115.669</v>
      </c>
      <c r="GI924">
        <v>181.17</v>
      </c>
      <c r="GJ924">
        <v>138.44</v>
      </c>
      <c r="GK924">
        <v>132.90899999999999</v>
      </c>
      <c r="GL924">
        <v>172.64</v>
      </c>
      <c r="GM924">
        <v>130.136</v>
      </c>
      <c r="GN924">
        <v>274.30599999999998</v>
      </c>
      <c r="GO924">
        <v>206.54</v>
      </c>
      <c r="GP924">
        <v>133.70599999999999</v>
      </c>
      <c r="GQ924">
        <v>149.40799999999999</v>
      </c>
      <c r="GR924">
        <v>152.72800000000001</v>
      </c>
      <c r="GS924">
        <v>152.226</v>
      </c>
      <c r="GT924">
        <v>124.538</v>
      </c>
      <c r="GU924">
        <v>186.21</v>
      </c>
      <c r="GV924">
        <v>133.55199999999999</v>
      </c>
      <c r="GW924">
        <v>130.92500000000001</v>
      </c>
    </row>
    <row r="925" spans="1:205" x14ac:dyDescent="0.25">
      <c r="A925" s="1">
        <v>45261</v>
      </c>
      <c r="B925">
        <v>142.16499999999999</v>
      </c>
      <c r="C925">
        <v>142.56700000000001</v>
      </c>
      <c r="D925">
        <v>150.14500000000001</v>
      </c>
      <c r="E925">
        <v>266.11500000000001</v>
      </c>
      <c r="F925">
        <v>242.91499999999999</v>
      </c>
      <c r="G925">
        <v>267.17099999999999</v>
      </c>
      <c r="H925">
        <v>156.96199999999999</v>
      </c>
      <c r="I925">
        <v>146.892</v>
      </c>
      <c r="J925">
        <v>139.38800000000001</v>
      </c>
      <c r="K925">
        <v>219.48699999999999</v>
      </c>
      <c r="L925">
        <v>146.565</v>
      </c>
      <c r="M925">
        <v>128.291</v>
      </c>
      <c r="N925">
        <v>141.55500000000001</v>
      </c>
      <c r="O925">
        <v>249.21700000000001</v>
      </c>
      <c r="P925">
        <v>276.74</v>
      </c>
      <c r="Q925">
        <v>359.803</v>
      </c>
      <c r="R925">
        <v>191.709</v>
      </c>
      <c r="S925">
        <v>214.155</v>
      </c>
      <c r="T925">
        <v>230.291</v>
      </c>
      <c r="U925">
        <v>209.33</v>
      </c>
      <c r="V925">
        <v>137.738</v>
      </c>
      <c r="W925">
        <v>145.666</v>
      </c>
      <c r="X925">
        <v>125.694</v>
      </c>
      <c r="Y925">
        <v>137.51499999999999</v>
      </c>
      <c r="Z925">
        <v>140.84800000000001</v>
      </c>
      <c r="AA925">
        <v>150.376</v>
      </c>
      <c r="AB925">
        <v>148.71799999999999</v>
      </c>
      <c r="AC925">
        <v>149.56700000000001</v>
      </c>
      <c r="AD925">
        <v>143.267</v>
      </c>
      <c r="AE925">
        <v>161.58199999999999</v>
      </c>
      <c r="AF925">
        <v>171.05799999999999</v>
      </c>
      <c r="AG925">
        <v>145.875</v>
      </c>
      <c r="AH925">
        <v>161.71700000000001</v>
      </c>
      <c r="AI925">
        <v>149.02099999999999</v>
      </c>
      <c r="AJ925">
        <v>135.749</v>
      </c>
      <c r="AK925">
        <v>135.75</v>
      </c>
      <c r="AL925">
        <v>135.52699999999999</v>
      </c>
      <c r="AM925">
        <v>135.75299999999999</v>
      </c>
      <c r="AN925">
        <v>153.381</v>
      </c>
      <c r="AO925">
        <v>151.20599999999999</v>
      </c>
      <c r="AP925">
        <v>151.77500000000001</v>
      </c>
      <c r="AQ925">
        <v>148.9</v>
      </c>
      <c r="AR925">
        <v>152.34200000000001</v>
      </c>
      <c r="AS925">
        <v>159.76599999999999</v>
      </c>
      <c r="AT925">
        <v>135.53200000000001</v>
      </c>
      <c r="AU925">
        <v>135.79</v>
      </c>
      <c r="AV925">
        <v>135.11000000000001</v>
      </c>
      <c r="AW925">
        <v>142.23699999999999</v>
      </c>
      <c r="AX925">
        <v>126.105</v>
      </c>
      <c r="AY925">
        <v>126.751</v>
      </c>
      <c r="AZ925">
        <v>110.798</v>
      </c>
      <c r="BA925">
        <v>143.428</v>
      </c>
      <c r="BB925">
        <v>174.179</v>
      </c>
      <c r="BC925">
        <v>178.291</v>
      </c>
      <c r="BD925">
        <v>166.523</v>
      </c>
      <c r="BE925">
        <v>139.88200000000001</v>
      </c>
      <c r="BF925">
        <v>140.226</v>
      </c>
      <c r="BG925">
        <v>140.34100000000001</v>
      </c>
      <c r="BH925">
        <v>140.13800000000001</v>
      </c>
      <c r="BI925">
        <v>139.85900000000001</v>
      </c>
      <c r="BJ925">
        <v>139.61099999999999</v>
      </c>
      <c r="BK925">
        <v>140.452</v>
      </c>
      <c r="BL925">
        <v>138.59399999999999</v>
      </c>
      <c r="BM925">
        <v>138.126</v>
      </c>
      <c r="BN925">
        <v>141.91999999999999</v>
      </c>
      <c r="BO925">
        <v>137.898</v>
      </c>
      <c r="BP925">
        <v>135.607</v>
      </c>
      <c r="BQ925">
        <v>147.80199999999999</v>
      </c>
      <c r="BR925">
        <v>142.67500000000001</v>
      </c>
      <c r="BS925">
        <v>129.56700000000001</v>
      </c>
      <c r="BT925">
        <v>129.32</v>
      </c>
      <c r="BU925">
        <v>132.10499999999999</v>
      </c>
      <c r="BV925">
        <v>133.93</v>
      </c>
      <c r="BW925">
        <v>140.911</v>
      </c>
      <c r="BX925">
        <v>139.916</v>
      </c>
      <c r="BY925">
        <v>140.73599999999999</v>
      </c>
      <c r="BZ925">
        <v>139.11000000000001</v>
      </c>
      <c r="CA925">
        <v>140.45099999999999</v>
      </c>
      <c r="CB925">
        <v>141.21799999999999</v>
      </c>
      <c r="CC925">
        <v>254.434</v>
      </c>
      <c r="CD925">
        <v>252.898</v>
      </c>
      <c r="CE925">
        <v>250.70099999999999</v>
      </c>
      <c r="CF925">
        <v>139.23099999999999</v>
      </c>
      <c r="CG925">
        <v>142.27000000000001</v>
      </c>
      <c r="CH925">
        <v>145.95400000000001</v>
      </c>
      <c r="CI925">
        <v>135.49700000000001</v>
      </c>
      <c r="CJ925">
        <v>134.90199999999999</v>
      </c>
      <c r="CK925">
        <v>141.87799999999999</v>
      </c>
      <c r="CL925">
        <v>143.81299999999999</v>
      </c>
      <c r="CM925">
        <v>139.834</v>
      </c>
      <c r="CN925">
        <v>231.559</v>
      </c>
      <c r="CO925">
        <v>151.05799999999999</v>
      </c>
      <c r="CP925">
        <v>136.74199999999999</v>
      </c>
      <c r="CQ925">
        <v>230.97499999999999</v>
      </c>
      <c r="CR925">
        <v>133.80600000000001</v>
      </c>
      <c r="CS925">
        <v>131.96799999999999</v>
      </c>
      <c r="CT925">
        <v>140.608</v>
      </c>
      <c r="CU925">
        <v>271.47899999999998</v>
      </c>
      <c r="CV925">
        <v>272.697</v>
      </c>
      <c r="CW925">
        <v>271.851</v>
      </c>
      <c r="CX925">
        <v>306.87599999999998</v>
      </c>
      <c r="CY925">
        <v>138.24100000000001</v>
      </c>
      <c r="CZ925">
        <v>137.78100000000001</v>
      </c>
      <c r="DA925">
        <v>137.50899999999999</v>
      </c>
      <c r="DB925">
        <v>129.53700000000001</v>
      </c>
      <c r="DC925">
        <v>126.97199999999999</v>
      </c>
      <c r="DD925">
        <v>126.96899999999999</v>
      </c>
      <c r="DE925">
        <v>132.58099999999999</v>
      </c>
      <c r="DF925">
        <v>254.607</v>
      </c>
      <c r="DG925">
        <v>231.53399999999999</v>
      </c>
      <c r="DH925">
        <v>142.68299999999999</v>
      </c>
      <c r="DI925">
        <v>249.577</v>
      </c>
      <c r="DJ925">
        <v>259.834</v>
      </c>
      <c r="DK925">
        <v>275.47199999999998</v>
      </c>
      <c r="DL925">
        <v>188.78299999999999</v>
      </c>
      <c r="DM925">
        <v>145.691</v>
      </c>
      <c r="DN925">
        <v>133.28700000000001</v>
      </c>
      <c r="DO925">
        <v>353.33199999999999</v>
      </c>
      <c r="DP925">
        <v>167.82499999999999</v>
      </c>
      <c r="DQ925">
        <v>179.8</v>
      </c>
      <c r="DR925">
        <v>241.92500000000001</v>
      </c>
      <c r="DS925">
        <v>252.07599999999999</v>
      </c>
      <c r="DT925">
        <v>238.99700000000001</v>
      </c>
      <c r="DU925">
        <v>304.59300000000002</v>
      </c>
      <c r="DV925">
        <v>250.33500000000001</v>
      </c>
      <c r="DW925">
        <v>245.62100000000001</v>
      </c>
      <c r="DX925">
        <v>249.08</v>
      </c>
      <c r="DY925">
        <v>229.38399999999999</v>
      </c>
      <c r="DZ925">
        <v>253.64400000000001</v>
      </c>
      <c r="EA925">
        <v>240.31100000000001</v>
      </c>
      <c r="EB925">
        <v>210.91499999999999</v>
      </c>
      <c r="EC925">
        <v>251.233</v>
      </c>
      <c r="ED925">
        <v>309.97699999999998</v>
      </c>
      <c r="EE925">
        <v>285.35300000000001</v>
      </c>
      <c r="EF925">
        <v>361.77699999999999</v>
      </c>
      <c r="EG925">
        <v>128.16200000000001</v>
      </c>
      <c r="EH925">
        <v>223.774</v>
      </c>
      <c r="EI925">
        <v>126.429</v>
      </c>
      <c r="EJ925">
        <v>148.113</v>
      </c>
      <c r="EK925">
        <v>176.369</v>
      </c>
      <c r="EL925">
        <v>160.851</v>
      </c>
      <c r="EM925">
        <v>157.21700000000001</v>
      </c>
      <c r="EN925">
        <v>157.16999999999999</v>
      </c>
      <c r="EO925">
        <v>135.59</v>
      </c>
      <c r="EP925">
        <v>135.72900000000001</v>
      </c>
      <c r="EQ925">
        <v>135.63499999999999</v>
      </c>
      <c r="ER925">
        <v>159.51400000000001</v>
      </c>
      <c r="ES925">
        <v>130.13399999999999</v>
      </c>
      <c r="ET925">
        <v>143.196</v>
      </c>
      <c r="EU925">
        <v>138.97999999999999</v>
      </c>
      <c r="EV925">
        <v>130.364</v>
      </c>
      <c r="EW925">
        <v>139.255</v>
      </c>
      <c r="EX925">
        <v>145.988</v>
      </c>
      <c r="EY925">
        <v>255.81100000000001</v>
      </c>
      <c r="EZ925">
        <v>243.096</v>
      </c>
      <c r="FA925">
        <v>243.048</v>
      </c>
      <c r="FB925">
        <v>254.43100000000001</v>
      </c>
      <c r="FC925">
        <v>255.40100000000001</v>
      </c>
      <c r="FD925">
        <v>166.53800000000001</v>
      </c>
      <c r="FE925">
        <v>145.994</v>
      </c>
      <c r="FF925">
        <v>256.88200000000001</v>
      </c>
      <c r="FG925">
        <v>188.18299999999999</v>
      </c>
      <c r="FH925">
        <v>266.96199999999999</v>
      </c>
      <c r="FI925">
        <v>289.596</v>
      </c>
      <c r="FJ925">
        <v>434.54399999999998</v>
      </c>
      <c r="FK925">
        <v>256.92399999999998</v>
      </c>
      <c r="FL925">
        <v>151.916</v>
      </c>
      <c r="FM925">
        <v>389.81200000000001</v>
      </c>
      <c r="FN925">
        <v>259.87799999999999</v>
      </c>
      <c r="FO925">
        <v>149.64599999999999</v>
      </c>
      <c r="FP925">
        <v>195.108</v>
      </c>
      <c r="FQ925">
        <v>117.372</v>
      </c>
      <c r="FR925">
        <v>103.373</v>
      </c>
      <c r="FS925">
        <v>133.74700000000001</v>
      </c>
      <c r="FT925">
        <v>121.657</v>
      </c>
      <c r="FU925">
        <v>210.67</v>
      </c>
      <c r="FV925">
        <v>128.48400000000001</v>
      </c>
      <c r="FW925">
        <v>140.79300000000001</v>
      </c>
      <c r="FX925">
        <v>173.905</v>
      </c>
      <c r="FY925">
        <v>145.96799999999999</v>
      </c>
      <c r="FZ925">
        <v>132.535</v>
      </c>
      <c r="GA925">
        <v>73.671000000000006</v>
      </c>
      <c r="GB925">
        <v>47.677</v>
      </c>
      <c r="GC925">
        <v>147.102</v>
      </c>
      <c r="GD925">
        <v>146.161</v>
      </c>
      <c r="GE925">
        <v>157.203</v>
      </c>
      <c r="GG925">
        <v>122.34699999999999</v>
      </c>
      <c r="GH925">
        <v>118.381</v>
      </c>
      <c r="GI925">
        <v>181.65199999999999</v>
      </c>
      <c r="GJ925">
        <v>139.304</v>
      </c>
      <c r="GK925">
        <v>129.327</v>
      </c>
      <c r="GL925">
        <v>172.84800000000001</v>
      </c>
      <c r="GM925">
        <v>122.53</v>
      </c>
      <c r="GN925">
        <v>287.286</v>
      </c>
      <c r="GO925">
        <v>206.39099999999999</v>
      </c>
      <c r="GP925">
        <v>133.84399999999999</v>
      </c>
      <c r="GQ925">
        <v>148.96100000000001</v>
      </c>
      <c r="GR925">
        <v>152.64500000000001</v>
      </c>
      <c r="GS925">
        <v>149.834</v>
      </c>
      <c r="GT925">
        <v>123.194</v>
      </c>
      <c r="GU925">
        <v>185.95400000000001</v>
      </c>
      <c r="GV925">
        <v>133.55199999999999</v>
      </c>
      <c r="GW925">
        <v>133.863</v>
      </c>
    </row>
    <row r="926" spans="1:205" x14ac:dyDescent="0.25">
      <c r="A926" s="1">
        <v>45292</v>
      </c>
      <c r="B926">
        <v>142.57599999999999</v>
      </c>
      <c r="C926">
        <v>142.547</v>
      </c>
      <c r="D926">
        <v>150.13800000000001</v>
      </c>
      <c r="E926">
        <v>267.62</v>
      </c>
      <c r="F926">
        <v>269.18</v>
      </c>
      <c r="G926">
        <v>266.31</v>
      </c>
      <c r="H926">
        <v>155.197</v>
      </c>
      <c r="I926">
        <v>143.69999999999999</v>
      </c>
      <c r="J926">
        <v>138.11600000000001</v>
      </c>
      <c r="K926">
        <v>217.47499999999999</v>
      </c>
      <c r="L926">
        <v>144.88999999999999</v>
      </c>
      <c r="M926">
        <v>127.819</v>
      </c>
      <c r="N926">
        <v>141.923</v>
      </c>
      <c r="O926">
        <v>250.053</v>
      </c>
      <c r="P926">
        <v>277.31099999999998</v>
      </c>
      <c r="Q926">
        <v>360.59300000000002</v>
      </c>
      <c r="R926">
        <v>192.066</v>
      </c>
      <c r="S926">
        <v>215.18700000000001</v>
      </c>
      <c r="T926">
        <v>231.816</v>
      </c>
      <c r="U926">
        <v>210.21600000000001</v>
      </c>
      <c r="V926">
        <v>138.19399999999999</v>
      </c>
      <c r="W926">
        <v>145.74700000000001</v>
      </c>
      <c r="X926">
        <v>126.592</v>
      </c>
      <c r="Y926">
        <v>137.65600000000001</v>
      </c>
      <c r="Z926">
        <v>141.447</v>
      </c>
      <c r="AA926">
        <v>150.506</v>
      </c>
      <c r="AB926">
        <v>148.346</v>
      </c>
      <c r="AC926">
        <v>148.75399999999999</v>
      </c>
      <c r="AD926">
        <v>144.85400000000001</v>
      </c>
      <c r="AE926">
        <v>163.74600000000001</v>
      </c>
      <c r="AF926">
        <v>171.00700000000001</v>
      </c>
      <c r="AG926">
        <v>151.327</v>
      </c>
      <c r="AH926">
        <v>165.84800000000001</v>
      </c>
      <c r="AI926">
        <v>148.96600000000001</v>
      </c>
      <c r="AJ926">
        <v>135.57400000000001</v>
      </c>
      <c r="AK926">
        <v>135.57599999999999</v>
      </c>
      <c r="AL926">
        <v>135.35499999999999</v>
      </c>
      <c r="AM926">
        <v>135.577</v>
      </c>
      <c r="AN926">
        <v>153.37200000000001</v>
      </c>
      <c r="AO926">
        <v>151.12200000000001</v>
      </c>
      <c r="AP926">
        <v>151.70099999999999</v>
      </c>
      <c r="AQ926">
        <v>148.77500000000001</v>
      </c>
      <c r="AR926">
        <v>152.363</v>
      </c>
      <c r="AS926">
        <v>159.92500000000001</v>
      </c>
      <c r="AT926">
        <v>136.386</v>
      </c>
      <c r="AU926">
        <v>136.596</v>
      </c>
      <c r="AV926">
        <v>136.066</v>
      </c>
      <c r="AW926">
        <v>141.87</v>
      </c>
      <c r="AX926">
        <v>127.26300000000001</v>
      </c>
      <c r="AY926">
        <v>128.01400000000001</v>
      </c>
      <c r="AZ926">
        <v>110.405</v>
      </c>
      <c r="BA926">
        <v>144.626</v>
      </c>
      <c r="BB926">
        <v>174.69800000000001</v>
      </c>
      <c r="BC926">
        <v>178.761</v>
      </c>
      <c r="BD926">
        <v>167.15</v>
      </c>
      <c r="BE926">
        <v>140.25800000000001</v>
      </c>
      <c r="BF926">
        <v>140.619</v>
      </c>
      <c r="BG926">
        <v>140.98599999999999</v>
      </c>
      <c r="BH926">
        <v>140.679</v>
      </c>
      <c r="BI926">
        <v>140.423</v>
      </c>
      <c r="BJ926">
        <v>140.03800000000001</v>
      </c>
      <c r="BK926">
        <v>140.96199999999999</v>
      </c>
      <c r="BL926">
        <v>139.06100000000001</v>
      </c>
      <c r="BM926">
        <v>138.613</v>
      </c>
      <c r="BN926">
        <v>142.203</v>
      </c>
      <c r="BO926">
        <v>137.876</v>
      </c>
      <c r="BP926">
        <v>136.36799999999999</v>
      </c>
      <c r="BQ926">
        <v>147.90799999999999</v>
      </c>
      <c r="BR926">
        <v>142.70699999999999</v>
      </c>
      <c r="BS926">
        <v>130.17500000000001</v>
      </c>
      <c r="BT926">
        <v>129.98400000000001</v>
      </c>
      <c r="BU926">
        <v>132.589</v>
      </c>
      <c r="BV926">
        <v>134.476</v>
      </c>
      <c r="BW926">
        <v>141.27199999999999</v>
      </c>
      <c r="BX926">
        <v>140.40700000000001</v>
      </c>
      <c r="BY926">
        <v>141.17699999999999</v>
      </c>
      <c r="BZ926">
        <v>139.51900000000001</v>
      </c>
      <c r="CA926">
        <v>140.786</v>
      </c>
      <c r="CB926">
        <v>141.68199999999999</v>
      </c>
      <c r="CC926">
        <v>254.678</v>
      </c>
      <c r="CD926">
        <v>253.911</v>
      </c>
      <c r="CE926">
        <v>250.61199999999999</v>
      </c>
      <c r="CF926">
        <v>139.66499999999999</v>
      </c>
      <c r="CG926">
        <v>142.648</v>
      </c>
      <c r="CH926">
        <v>145.624</v>
      </c>
      <c r="CI926">
        <v>136.22999999999999</v>
      </c>
      <c r="CJ926">
        <v>135.68</v>
      </c>
      <c r="CK926">
        <v>142.36000000000001</v>
      </c>
      <c r="CL926">
        <v>143.72499999999999</v>
      </c>
      <c r="CM926">
        <v>140.422</v>
      </c>
      <c r="CN926">
        <v>231.084</v>
      </c>
      <c r="CO926">
        <v>152.863</v>
      </c>
      <c r="CP926">
        <v>137.274</v>
      </c>
      <c r="CQ926">
        <v>230.41399999999999</v>
      </c>
      <c r="CR926">
        <v>135.03800000000001</v>
      </c>
      <c r="CS926">
        <v>133.14699999999999</v>
      </c>
      <c r="CT926">
        <v>140.941</v>
      </c>
      <c r="CU926">
        <v>271.37599999999998</v>
      </c>
      <c r="CV926">
        <v>273.67899999999997</v>
      </c>
      <c r="CW926">
        <v>271.06400000000002</v>
      </c>
      <c r="CX926">
        <v>305.577</v>
      </c>
      <c r="CY926">
        <v>138.68199999999999</v>
      </c>
      <c r="CZ926">
        <v>138.398</v>
      </c>
      <c r="DA926">
        <v>138.15199999999999</v>
      </c>
      <c r="DB926">
        <v>129.935</v>
      </c>
      <c r="DC926">
        <v>127.71599999999999</v>
      </c>
      <c r="DD926">
        <v>127.752</v>
      </c>
      <c r="DE926">
        <v>132.22800000000001</v>
      </c>
      <c r="DF926">
        <v>254.375</v>
      </c>
      <c r="DG926">
        <v>232.13800000000001</v>
      </c>
      <c r="DH926">
        <v>142.971</v>
      </c>
      <c r="DI926">
        <v>246.084</v>
      </c>
      <c r="DJ926">
        <v>257.91699999999997</v>
      </c>
      <c r="DK926">
        <v>280.839</v>
      </c>
      <c r="DL926">
        <v>189.453</v>
      </c>
      <c r="DM926">
        <v>145.54900000000001</v>
      </c>
      <c r="DN926">
        <v>133.791</v>
      </c>
      <c r="DO926">
        <v>354.30200000000002</v>
      </c>
      <c r="DP926">
        <v>168.27500000000001</v>
      </c>
      <c r="DQ926">
        <v>180.30199999999999</v>
      </c>
      <c r="DR926">
        <v>239.274</v>
      </c>
      <c r="DS926">
        <v>249.07900000000001</v>
      </c>
      <c r="DT926">
        <v>236.452</v>
      </c>
      <c r="DU926">
        <v>304.459</v>
      </c>
      <c r="DV926">
        <v>250.119</v>
      </c>
      <c r="DW926">
        <v>246.68600000000001</v>
      </c>
      <c r="DX926">
        <v>248.667</v>
      </c>
      <c r="DY926">
        <v>224.66200000000001</v>
      </c>
      <c r="DZ926">
        <v>253.78700000000001</v>
      </c>
      <c r="EA926">
        <v>244.59399999999999</v>
      </c>
      <c r="EB926">
        <v>208.75</v>
      </c>
      <c r="EC926">
        <v>260.036</v>
      </c>
      <c r="ED926">
        <v>315.33999999999997</v>
      </c>
      <c r="EE926">
        <v>290.399</v>
      </c>
      <c r="EF926">
        <v>365.50099999999998</v>
      </c>
      <c r="EG926">
        <v>143.04900000000001</v>
      </c>
      <c r="EH926">
        <v>230.06399999999999</v>
      </c>
      <c r="EI926">
        <v>142.22499999999999</v>
      </c>
      <c r="EJ926">
        <v>149.27099999999999</v>
      </c>
      <c r="EK926">
        <v>178.148</v>
      </c>
      <c r="EL926">
        <v>164.25200000000001</v>
      </c>
      <c r="EM926">
        <v>157.108</v>
      </c>
      <c r="EN926">
        <v>157.29300000000001</v>
      </c>
      <c r="EO926">
        <v>135.41800000000001</v>
      </c>
      <c r="EP926">
        <v>135.554</v>
      </c>
      <c r="EQ926">
        <v>135.46299999999999</v>
      </c>
      <c r="ER926">
        <v>159.66399999999999</v>
      </c>
      <c r="ES926">
        <v>130.29599999999999</v>
      </c>
      <c r="ET926">
        <v>143.32</v>
      </c>
      <c r="EU926">
        <v>140.18299999999999</v>
      </c>
      <c r="EV926">
        <v>132.38</v>
      </c>
      <c r="EW926">
        <v>140.43</v>
      </c>
      <c r="EX926">
        <v>146.39099999999999</v>
      </c>
      <c r="EY926">
        <v>255.90799999999999</v>
      </c>
      <c r="EZ926">
        <v>239.63900000000001</v>
      </c>
      <c r="FA926">
        <v>240.38399999999999</v>
      </c>
      <c r="FB926">
        <v>254.80699999999999</v>
      </c>
      <c r="FC926">
        <v>256.27100000000002</v>
      </c>
      <c r="FD926">
        <v>167.58500000000001</v>
      </c>
      <c r="FE926">
        <v>146.185</v>
      </c>
      <c r="FF926">
        <v>267.55900000000003</v>
      </c>
      <c r="FG926">
        <v>200.285</v>
      </c>
      <c r="FH926">
        <v>264.233</v>
      </c>
      <c r="FI926">
        <v>294.36</v>
      </c>
      <c r="FJ926">
        <v>430.13</v>
      </c>
      <c r="FK926">
        <v>274.39100000000002</v>
      </c>
      <c r="FL926">
        <v>152.374</v>
      </c>
      <c r="FM926">
        <v>383.84</v>
      </c>
      <c r="FN926">
        <v>260.10700000000003</v>
      </c>
      <c r="FO926">
        <v>149.834</v>
      </c>
      <c r="FP926">
        <v>197.90600000000001</v>
      </c>
      <c r="FQ926">
        <v>122.861</v>
      </c>
      <c r="FR926">
        <v>103.443</v>
      </c>
      <c r="FS926">
        <v>134.11000000000001</v>
      </c>
      <c r="FT926">
        <v>134.30199999999999</v>
      </c>
      <c r="FU926">
        <v>208.15100000000001</v>
      </c>
      <c r="FV926">
        <v>130.27099999999999</v>
      </c>
      <c r="FW926">
        <v>141.886</v>
      </c>
      <c r="FX926">
        <v>177.34399999999999</v>
      </c>
      <c r="FY926">
        <v>150.86500000000001</v>
      </c>
      <c r="FZ926">
        <v>125.83799999999999</v>
      </c>
      <c r="GA926">
        <v>55.978000000000002</v>
      </c>
      <c r="GB926">
        <v>54.750999999999998</v>
      </c>
      <c r="GC926">
        <v>133.86000000000001</v>
      </c>
      <c r="GD926">
        <v>126.81399999999999</v>
      </c>
      <c r="GE926">
        <v>157.40700000000001</v>
      </c>
      <c r="GG926">
        <v>111.419</v>
      </c>
      <c r="GH926">
        <v>126.361</v>
      </c>
      <c r="GI926">
        <v>180.3</v>
      </c>
      <c r="GJ926">
        <v>138.53100000000001</v>
      </c>
      <c r="GK926">
        <v>132.26</v>
      </c>
      <c r="GL926">
        <v>174.43299999999999</v>
      </c>
      <c r="GM926">
        <v>120.014</v>
      </c>
      <c r="GN926">
        <v>266.245</v>
      </c>
      <c r="GO926">
        <v>211.02799999999999</v>
      </c>
      <c r="GP926">
        <v>138.827</v>
      </c>
      <c r="GQ926">
        <v>148.90100000000001</v>
      </c>
      <c r="GR926">
        <v>154.30000000000001</v>
      </c>
      <c r="GS926">
        <v>149.57300000000001</v>
      </c>
      <c r="GT926">
        <v>119.02</v>
      </c>
      <c r="GU926">
        <v>191.637</v>
      </c>
      <c r="GV926">
        <v>133.55199999999999</v>
      </c>
      <c r="GW926">
        <v>132.19900000000001</v>
      </c>
    </row>
    <row r="927" spans="1:205" x14ac:dyDescent="0.25">
      <c r="A927" s="1">
        <v>45323</v>
      </c>
      <c r="B927">
        <v>143.35599999999999</v>
      </c>
      <c r="C927">
        <v>143.91</v>
      </c>
      <c r="D927">
        <v>151.803</v>
      </c>
      <c r="E927">
        <v>272.47699999999998</v>
      </c>
      <c r="F927">
        <v>299.59699999999998</v>
      </c>
      <c r="G927">
        <v>268.70999999999998</v>
      </c>
      <c r="H927">
        <v>156.61000000000001</v>
      </c>
      <c r="I927">
        <v>140.548</v>
      </c>
      <c r="J927">
        <v>142.209</v>
      </c>
      <c r="K927">
        <v>222.536</v>
      </c>
      <c r="L927">
        <v>152.46299999999999</v>
      </c>
      <c r="M927">
        <v>134.73599999999999</v>
      </c>
      <c r="N927">
        <v>142.351</v>
      </c>
      <c r="O927">
        <v>250.90700000000001</v>
      </c>
      <c r="P927">
        <v>278.32299999999998</v>
      </c>
      <c r="Q927">
        <v>362.488</v>
      </c>
      <c r="R927">
        <v>192.291</v>
      </c>
      <c r="S927">
        <v>215.86500000000001</v>
      </c>
      <c r="T927">
        <v>232.69800000000001</v>
      </c>
      <c r="U927">
        <v>210.834</v>
      </c>
      <c r="V927">
        <v>138.60499999999999</v>
      </c>
      <c r="W927">
        <v>146.24100000000001</v>
      </c>
      <c r="X927">
        <v>126.89400000000001</v>
      </c>
      <c r="Y927">
        <v>137.97200000000001</v>
      </c>
      <c r="Z927">
        <v>141.99299999999999</v>
      </c>
      <c r="AA927">
        <v>150.91800000000001</v>
      </c>
      <c r="AB927">
        <v>148.892</v>
      </c>
      <c r="AC927">
        <v>149.15199999999999</v>
      </c>
      <c r="AD927">
        <v>146.05000000000001</v>
      </c>
      <c r="AE927">
        <v>164.16900000000001</v>
      </c>
      <c r="AF927">
        <v>170.393</v>
      </c>
      <c r="AG927">
        <v>153.29499999999999</v>
      </c>
      <c r="AH927">
        <v>164.97200000000001</v>
      </c>
      <c r="AI927">
        <v>150.54</v>
      </c>
      <c r="AJ927">
        <v>138.904</v>
      </c>
      <c r="AK927">
        <v>138.899</v>
      </c>
      <c r="AL927">
        <v>138.64699999999999</v>
      </c>
      <c r="AM927">
        <v>138.935</v>
      </c>
      <c r="AN927">
        <v>154.25200000000001</v>
      </c>
      <c r="AO927">
        <v>152.03200000000001</v>
      </c>
      <c r="AP927">
        <v>152.66300000000001</v>
      </c>
      <c r="AQ927">
        <v>149.47300000000001</v>
      </c>
      <c r="AR927">
        <v>153.42599999999999</v>
      </c>
      <c r="AS927">
        <v>160.70400000000001</v>
      </c>
      <c r="AT927">
        <v>136.875</v>
      </c>
      <c r="AU927">
        <v>137.06800000000001</v>
      </c>
      <c r="AV927">
        <v>136.59299999999999</v>
      </c>
      <c r="AW927">
        <v>141.91800000000001</v>
      </c>
      <c r="AX927">
        <v>127.765</v>
      </c>
      <c r="AY927">
        <v>128.54900000000001</v>
      </c>
      <c r="AZ927">
        <v>110.41800000000001</v>
      </c>
      <c r="BA927">
        <v>145.35300000000001</v>
      </c>
      <c r="BB927">
        <v>174.642</v>
      </c>
      <c r="BC927">
        <v>178.69300000000001</v>
      </c>
      <c r="BD927">
        <v>167.11799999999999</v>
      </c>
      <c r="BE927">
        <v>141.09299999999999</v>
      </c>
      <c r="BF927">
        <v>141.34700000000001</v>
      </c>
      <c r="BG927">
        <v>141.453</v>
      </c>
      <c r="BH927">
        <v>141.179</v>
      </c>
      <c r="BI927">
        <v>141.10499999999999</v>
      </c>
      <c r="BJ927">
        <v>140.75800000000001</v>
      </c>
      <c r="BK927">
        <v>141.52600000000001</v>
      </c>
      <c r="BL927">
        <v>139.91200000000001</v>
      </c>
      <c r="BM927">
        <v>139.464</v>
      </c>
      <c r="BN927">
        <v>142.89599999999999</v>
      </c>
      <c r="BO927">
        <v>139.14699999999999</v>
      </c>
      <c r="BP927">
        <v>136.95500000000001</v>
      </c>
      <c r="BQ927">
        <v>148.38399999999999</v>
      </c>
      <c r="BR927">
        <v>143.68299999999999</v>
      </c>
      <c r="BS927">
        <v>130.666</v>
      </c>
      <c r="BT927">
        <v>130.381</v>
      </c>
      <c r="BU927">
        <v>133.09800000000001</v>
      </c>
      <c r="BV927">
        <v>134.86699999999999</v>
      </c>
      <c r="BW927">
        <v>142.071</v>
      </c>
      <c r="BX927">
        <v>140.86600000000001</v>
      </c>
      <c r="BY927">
        <v>141.70599999999999</v>
      </c>
      <c r="BZ927">
        <v>140.124</v>
      </c>
      <c r="CA927">
        <v>141.47999999999999</v>
      </c>
      <c r="CB927">
        <v>142.33099999999999</v>
      </c>
      <c r="CC927">
        <v>257.529</v>
      </c>
      <c r="CD927">
        <v>255.84299999999999</v>
      </c>
      <c r="CE927">
        <v>252.928</v>
      </c>
      <c r="CF927">
        <v>140.215</v>
      </c>
      <c r="CG927">
        <v>143.16</v>
      </c>
      <c r="CH927">
        <v>146.203</v>
      </c>
      <c r="CI927">
        <v>136.78100000000001</v>
      </c>
      <c r="CJ927">
        <v>136.21299999999999</v>
      </c>
      <c r="CK927">
        <v>142.78</v>
      </c>
      <c r="CL927">
        <v>144.828</v>
      </c>
      <c r="CM927">
        <v>140.75700000000001</v>
      </c>
      <c r="CN927">
        <v>231.57300000000001</v>
      </c>
      <c r="CO927">
        <v>153.27799999999999</v>
      </c>
      <c r="CP927">
        <v>138.49799999999999</v>
      </c>
      <c r="CQ927">
        <v>234.25399999999999</v>
      </c>
      <c r="CR927">
        <v>135.63</v>
      </c>
      <c r="CS927">
        <v>133.49799999999999</v>
      </c>
      <c r="CT927">
        <v>141.827</v>
      </c>
      <c r="CU927">
        <v>275.17599999999999</v>
      </c>
      <c r="CV927">
        <v>276.37700000000001</v>
      </c>
      <c r="CW927">
        <v>274.387</v>
      </c>
      <c r="CX927">
        <v>310.28300000000002</v>
      </c>
      <c r="CY927">
        <v>139.23599999999999</v>
      </c>
      <c r="CZ927">
        <v>139.40100000000001</v>
      </c>
      <c r="DA927">
        <v>139.15799999999999</v>
      </c>
      <c r="DB927">
        <v>130.44900000000001</v>
      </c>
      <c r="DC927">
        <v>128.27500000000001</v>
      </c>
      <c r="DD927">
        <v>128.29900000000001</v>
      </c>
      <c r="DE927">
        <v>133.34200000000001</v>
      </c>
      <c r="DF927">
        <v>257.05200000000002</v>
      </c>
      <c r="DG927">
        <v>233.89099999999999</v>
      </c>
      <c r="DH927">
        <v>144.5</v>
      </c>
      <c r="DI927">
        <v>250.066</v>
      </c>
      <c r="DJ927">
        <v>259.48500000000001</v>
      </c>
      <c r="DK927">
        <v>284.649</v>
      </c>
      <c r="DL927">
        <v>189.935</v>
      </c>
      <c r="DM927">
        <v>146.06399999999999</v>
      </c>
      <c r="DN927">
        <v>134.124</v>
      </c>
      <c r="DO927">
        <v>354.98</v>
      </c>
      <c r="DP927">
        <v>168.91800000000001</v>
      </c>
      <c r="DQ927">
        <v>180.375</v>
      </c>
      <c r="DR927">
        <v>248.012</v>
      </c>
      <c r="DS927">
        <v>253.76300000000001</v>
      </c>
      <c r="DT927">
        <v>246.48500000000001</v>
      </c>
      <c r="DU927">
        <v>304.69600000000003</v>
      </c>
      <c r="DV927">
        <v>250.22300000000001</v>
      </c>
      <c r="DW927">
        <v>246.69</v>
      </c>
      <c r="DX927">
        <v>248.786</v>
      </c>
      <c r="DY927">
        <v>218.48599999999999</v>
      </c>
      <c r="DZ927">
        <v>254.72399999999999</v>
      </c>
      <c r="EA927">
        <v>243.751</v>
      </c>
      <c r="EB927">
        <v>212.14699999999999</v>
      </c>
      <c r="EC927">
        <v>256.13600000000002</v>
      </c>
      <c r="ED927">
        <v>321.48899999999998</v>
      </c>
      <c r="EE927">
        <v>296.31299999999999</v>
      </c>
      <c r="EF927">
        <v>366.80200000000002</v>
      </c>
      <c r="EG927">
        <v>120.333</v>
      </c>
      <c r="EH927">
        <v>232.446</v>
      </c>
      <c r="EI927">
        <v>117.44799999999999</v>
      </c>
      <c r="EJ927">
        <v>149.614</v>
      </c>
      <c r="EK927">
        <v>175.018</v>
      </c>
      <c r="EL927">
        <v>160.11699999999999</v>
      </c>
      <c r="EM927">
        <v>155.53899999999999</v>
      </c>
      <c r="EN927">
        <v>158.80199999999999</v>
      </c>
      <c r="EO927">
        <v>138.709</v>
      </c>
      <c r="EP927">
        <v>138.91</v>
      </c>
      <c r="EQ927">
        <v>138.74700000000001</v>
      </c>
      <c r="ER927">
        <v>161.01</v>
      </c>
      <c r="ES927">
        <v>130.27500000000001</v>
      </c>
      <c r="ET927">
        <v>144.85300000000001</v>
      </c>
      <c r="EU927">
        <v>141.05000000000001</v>
      </c>
      <c r="EV927">
        <v>132.36600000000001</v>
      </c>
      <c r="EW927">
        <v>141.327</v>
      </c>
      <c r="EX927">
        <v>146.52000000000001</v>
      </c>
      <c r="EY927">
        <v>258.74900000000002</v>
      </c>
      <c r="EZ927">
        <v>240.69800000000001</v>
      </c>
      <c r="FA927">
        <v>249.16399999999999</v>
      </c>
      <c r="FB927">
        <v>255.93299999999999</v>
      </c>
      <c r="FC927">
        <v>257.40199999999999</v>
      </c>
      <c r="FD927">
        <v>166.44200000000001</v>
      </c>
      <c r="FE927">
        <v>146.93799999999999</v>
      </c>
      <c r="FF927">
        <v>264.613</v>
      </c>
      <c r="FG927">
        <v>198.089</v>
      </c>
      <c r="FH927">
        <v>264.81700000000001</v>
      </c>
      <c r="FI927">
        <v>300.10300000000001</v>
      </c>
      <c r="FJ927">
        <v>421.93799999999999</v>
      </c>
      <c r="FK927">
        <v>274.61900000000003</v>
      </c>
      <c r="FL927">
        <v>153.14599999999999</v>
      </c>
      <c r="FM927">
        <v>401.49099999999999</v>
      </c>
      <c r="FN927">
        <v>242.08799999999999</v>
      </c>
      <c r="FO927">
        <v>150.75700000000001</v>
      </c>
      <c r="FP927">
        <v>198.334</v>
      </c>
      <c r="FQ927">
        <v>124.56699999999999</v>
      </c>
      <c r="FR927">
        <v>105.577</v>
      </c>
      <c r="FS927">
        <v>134.33000000000001</v>
      </c>
      <c r="FT927">
        <v>128.828</v>
      </c>
      <c r="FU927">
        <v>203.25700000000001</v>
      </c>
      <c r="FV927">
        <v>125.91800000000001</v>
      </c>
      <c r="FW927">
        <v>143.637</v>
      </c>
      <c r="FX927">
        <v>179.37</v>
      </c>
      <c r="FY927">
        <v>152.71299999999999</v>
      </c>
      <c r="FZ927">
        <v>131.59200000000001</v>
      </c>
      <c r="GA927">
        <v>51.201000000000001</v>
      </c>
      <c r="GB927">
        <v>54.198999999999998</v>
      </c>
      <c r="GC927">
        <v>131.833</v>
      </c>
      <c r="GD927">
        <v>125.252</v>
      </c>
      <c r="GE927">
        <v>154.19200000000001</v>
      </c>
      <c r="GG927">
        <v>127.458</v>
      </c>
      <c r="GH927">
        <v>123.217</v>
      </c>
      <c r="GI927">
        <v>177.381</v>
      </c>
      <c r="GJ927">
        <v>141.36799999999999</v>
      </c>
      <c r="GK927">
        <v>134.959</v>
      </c>
      <c r="GL927">
        <v>177.25899999999999</v>
      </c>
      <c r="GM927">
        <v>136.18199999999999</v>
      </c>
      <c r="GN927">
        <v>264.90600000000001</v>
      </c>
      <c r="GO927">
        <v>209.256</v>
      </c>
      <c r="GP927">
        <v>134.065</v>
      </c>
      <c r="GQ927">
        <v>150.04900000000001</v>
      </c>
      <c r="GR927">
        <v>152.18600000000001</v>
      </c>
      <c r="GS927">
        <v>150.62700000000001</v>
      </c>
      <c r="GT927">
        <v>119.062</v>
      </c>
      <c r="GU927">
        <v>193.82300000000001</v>
      </c>
      <c r="GV927">
        <v>133.55199999999999</v>
      </c>
      <c r="GW927">
        <v>134.20400000000001</v>
      </c>
    </row>
    <row r="928" spans="1:205" x14ac:dyDescent="0.25">
      <c r="A928" s="1">
        <v>45352</v>
      </c>
      <c r="B928">
        <v>143.52099999999999</v>
      </c>
      <c r="C928">
        <v>144.005</v>
      </c>
      <c r="D928">
        <v>152.11099999999999</v>
      </c>
      <c r="E928">
        <v>272.43700000000001</v>
      </c>
      <c r="F928">
        <v>280.75</v>
      </c>
      <c r="G928">
        <v>270.46300000000002</v>
      </c>
      <c r="H928">
        <v>157.63800000000001</v>
      </c>
      <c r="I928">
        <v>142.06299999999999</v>
      </c>
      <c r="J928">
        <v>142.172</v>
      </c>
      <c r="K928">
        <v>223.17400000000001</v>
      </c>
      <c r="L928">
        <v>151.76300000000001</v>
      </c>
      <c r="M928">
        <v>131.24700000000001</v>
      </c>
      <c r="N928">
        <v>142.42699999999999</v>
      </c>
      <c r="O928">
        <v>251.43299999999999</v>
      </c>
      <c r="P928">
        <v>278.61799999999999</v>
      </c>
      <c r="Q928">
        <v>362.68299999999999</v>
      </c>
      <c r="R928">
        <v>192.65</v>
      </c>
      <c r="S928">
        <v>216.571</v>
      </c>
      <c r="T928">
        <v>234.06399999999999</v>
      </c>
      <c r="U928">
        <v>211.345</v>
      </c>
      <c r="V928">
        <v>138.94399999999999</v>
      </c>
      <c r="W928">
        <v>146.66399999999999</v>
      </c>
      <c r="X928">
        <v>127.125</v>
      </c>
      <c r="Y928">
        <v>137.57400000000001</v>
      </c>
      <c r="Z928">
        <v>142.18899999999999</v>
      </c>
      <c r="AA928">
        <v>150.43600000000001</v>
      </c>
      <c r="AB928">
        <v>148.37</v>
      </c>
      <c r="AC928">
        <v>148.66900000000001</v>
      </c>
      <c r="AD928">
        <v>145.36099999999999</v>
      </c>
      <c r="AE928">
        <v>164.11500000000001</v>
      </c>
      <c r="AF928">
        <v>170.65100000000001</v>
      </c>
      <c r="AG928">
        <v>152.774</v>
      </c>
      <c r="AH928">
        <v>164.69499999999999</v>
      </c>
      <c r="AI928">
        <v>151.03</v>
      </c>
      <c r="AJ928">
        <v>141.97399999999999</v>
      </c>
      <c r="AK928">
        <v>141.96199999999999</v>
      </c>
      <c r="AL928">
        <v>141.68299999999999</v>
      </c>
      <c r="AM928">
        <v>142.03200000000001</v>
      </c>
      <c r="AN928">
        <v>153.732</v>
      </c>
      <c r="AO928">
        <v>151.46</v>
      </c>
      <c r="AP928">
        <v>152.10499999999999</v>
      </c>
      <c r="AQ928">
        <v>148.84299999999999</v>
      </c>
      <c r="AR928">
        <v>153.07400000000001</v>
      </c>
      <c r="AS928">
        <v>160.26400000000001</v>
      </c>
      <c r="AT928">
        <v>137.31299999999999</v>
      </c>
      <c r="AU928">
        <v>137.45599999999999</v>
      </c>
      <c r="AV928">
        <v>137.02500000000001</v>
      </c>
      <c r="AW928">
        <v>141.96</v>
      </c>
      <c r="AX928">
        <v>128.08000000000001</v>
      </c>
      <c r="AY928">
        <v>128.85400000000001</v>
      </c>
      <c r="AZ928">
        <v>110.85299999999999</v>
      </c>
      <c r="BA928">
        <v>146.67099999999999</v>
      </c>
      <c r="BB928">
        <v>174.82</v>
      </c>
      <c r="BC928">
        <v>178.90700000000001</v>
      </c>
      <c r="BD928">
        <v>167.22200000000001</v>
      </c>
      <c r="BE928">
        <v>141.26900000000001</v>
      </c>
      <c r="BF928">
        <v>141.505</v>
      </c>
      <c r="BG928">
        <v>141.625</v>
      </c>
      <c r="BH928">
        <v>141.34700000000001</v>
      </c>
      <c r="BI928">
        <v>141.185</v>
      </c>
      <c r="BJ928">
        <v>140.91300000000001</v>
      </c>
      <c r="BK928">
        <v>141.70099999999999</v>
      </c>
      <c r="BL928">
        <v>140.21700000000001</v>
      </c>
      <c r="BM928">
        <v>139.804</v>
      </c>
      <c r="BN928">
        <v>143.02099999999999</v>
      </c>
      <c r="BO928">
        <v>139.19499999999999</v>
      </c>
      <c r="BP928">
        <v>137.39400000000001</v>
      </c>
      <c r="BQ928">
        <v>147.905</v>
      </c>
      <c r="BR928">
        <v>143.53899999999999</v>
      </c>
      <c r="BS928">
        <v>130.97999999999999</v>
      </c>
      <c r="BT928">
        <v>130.78</v>
      </c>
      <c r="BU928">
        <v>132.857</v>
      </c>
      <c r="BV928">
        <v>134.91399999999999</v>
      </c>
      <c r="BW928">
        <v>142.244</v>
      </c>
      <c r="BX928">
        <v>141.03800000000001</v>
      </c>
      <c r="BY928">
        <v>141.875</v>
      </c>
      <c r="BZ928">
        <v>140.22800000000001</v>
      </c>
      <c r="CA928">
        <v>141.66399999999999</v>
      </c>
      <c r="CB928">
        <v>142.49</v>
      </c>
      <c r="CC928">
        <v>257.98700000000002</v>
      </c>
      <c r="CD928">
        <v>256.21499999999997</v>
      </c>
      <c r="CE928">
        <v>253.51599999999999</v>
      </c>
      <c r="CF928">
        <v>140.358</v>
      </c>
      <c r="CG928">
        <v>142.892</v>
      </c>
      <c r="CH928">
        <v>145.68600000000001</v>
      </c>
      <c r="CI928">
        <v>137.17099999999999</v>
      </c>
      <c r="CJ928">
        <v>136.65700000000001</v>
      </c>
      <c r="CK928">
        <v>142.82</v>
      </c>
      <c r="CL928">
        <v>144.71100000000001</v>
      </c>
      <c r="CM928">
        <v>140.82900000000001</v>
      </c>
      <c r="CN928">
        <v>230.982</v>
      </c>
      <c r="CO928">
        <v>153.93100000000001</v>
      </c>
      <c r="CP928">
        <v>138.71299999999999</v>
      </c>
      <c r="CQ928">
        <v>234.5</v>
      </c>
      <c r="CR928">
        <v>135.92500000000001</v>
      </c>
      <c r="CS928">
        <v>133.60599999999999</v>
      </c>
      <c r="CT928">
        <v>142.03</v>
      </c>
      <c r="CU928">
        <v>275.524</v>
      </c>
      <c r="CV928">
        <v>276.52600000000001</v>
      </c>
      <c r="CW928">
        <v>274.89800000000002</v>
      </c>
      <c r="CX928">
        <v>310.86099999999999</v>
      </c>
      <c r="CY928">
        <v>139.44300000000001</v>
      </c>
      <c r="CZ928">
        <v>139.774</v>
      </c>
      <c r="DA928">
        <v>139.565</v>
      </c>
      <c r="DB928">
        <v>130.637</v>
      </c>
      <c r="DC928">
        <v>128.654</v>
      </c>
      <c r="DD928">
        <v>128.71799999999999</v>
      </c>
      <c r="DE928">
        <v>133.20099999999999</v>
      </c>
      <c r="DF928">
        <v>256.27699999999999</v>
      </c>
      <c r="DG928">
        <v>232.50800000000001</v>
      </c>
      <c r="DH928">
        <v>143.166</v>
      </c>
      <c r="DI928">
        <v>251.904</v>
      </c>
      <c r="DJ928">
        <v>260.27100000000002</v>
      </c>
      <c r="DK928">
        <v>276.23899999999998</v>
      </c>
      <c r="DL928">
        <v>189.82400000000001</v>
      </c>
      <c r="DM928">
        <v>146.22999999999999</v>
      </c>
      <c r="DN928">
        <v>134.035</v>
      </c>
      <c r="DO928">
        <v>353.40600000000001</v>
      </c>
      <c r="DP928">
        <v>169.67400000000001</v>
      </c>
      <c r="DQ928">
        <v>178.3</v>
      </c>
      <c r="DR928">
        <v>248.364</v>
      </c>
      <c r="DS928">
        <v>251.566</v>
      </c>
      <c r="DT928">
        <v>247.643</v>
      </c>
      <c r="DU928">
        <v>303.97899999999998</v>
      </c>
      <c r="DV928">
        <v>250.00399999999999</v>
      </c>
      <c r="DW928">
        <v>247.53100000000001</v>
      </c>
      <c r="DX928">
        <v>248.404</v>
      </c>
      <c r="DY928">
        <v>215.81800000000001</v>
      </c>
      <c r="DZ928">
        <v>254.636</v>
      </c>
      <c r="EA928">
        <v>240.65199999999999</v>
      </c>
      <c r="EB928">
        <v>216.14400000000001</v>
      </c>
      <c r="EC928">
        <v>247.99299999999999</v>
      </c>
      <c r="ED928">
        <v>325.31599999999997</v>
      </c>
      <c r="EE928">
        <v>299.92700000000002</v>
      </c>
      <c r="EF928">
        <v>369.17700000000002</v>
      </c>
      <c r="EG928">
        <v>89.95</v>
      </c>
      <c r="EH928">
        <v>214.02099999999999</v>
      </c>
      <c r="EI928">
        <v>85.524000000000001</v>
      </c>
      <c r="EJ928">
        <v>150.07300000000001</v>
      </c>
      <c r="EK928">
        <v>175.23099999999999</v>
      </c>
      <c r="EL928">
        <v>160.47</v>
      </c>
      <c r="EM928">
        <v>155.578</v>
      </c>
      <c r="EN928">
        <v>158.80500000000001</v>
      </c>
      <c r="EO928">
        <v>141.744</v>
      </c>
      <c r="EP928">
        <v>142.00399999999999</v>
      </c>
      <c r="EQ928">
        <v>141.77500000000001</v>
      </c>
      <c r="ER928">
        <v>160.72999999999999</v>
      </c>
      <c r="ES928">
        <v>129.97999999999999</v>
      </c>
      <c r="ET928">
        <v>144.62100000000001</v>
      </c>
      <c r="EU928">
        <v>141.63999999999999</v>
      </c>
      <c r="EV928">
        <v>132.65899999999999</v>
      </c>
      <c r="EW928">
        <v>141.92699999999999</v>
      </c>
      <c r="EX928">
        <v>147.376</v>
      </c>
      <c r="EY928">
        <v>257.83499999999998</v>
      </c>
      <c r="EZ928">
        <v>241.286</v>
      </c>
      <c r="FA928">
        <v>249.517</v>
      </c>
      <c r="FB928">
        <v>254.887</v>
      </c>
      <c r="FC928">
        <v>256.14699999999999</v>
      </c>
      <c r="FD928">
        <v>166.43799999999999</v>
      </c>
      <c r="FE928">
        <v>146.63</v>
      </c>
      <c r="FF928">
        <v>254.59</v>
      </c>
      <c r="FG928">
        <v>187.40899999999999</v>
      </c>
      <c r="FH928">
        <v>268.62400000000002</v>
      </c>
      <c r="FI928">
        <v>303.76900000000001</v>
      </c>
      <c r="FJ928">
        <v>425.05399999999997</v>
      </c>
      <c r="FK928">
        <v>276.52199999999999</v>
      </c>
      <c r="FL928">
        <v>153.39500000000001</v>
      </c>
      <c r="FM928">
        <v>408.90300000000002</v>
      </c>
      <c r="FN928">
        <v>270.02100000000002</v>
      </c>
      <c r="FO928">
        <v>150.773</v>
      </c>
      <c r="FP928">
        <v>196.3</v>
      </c>
      <c r="FQ928">
        <v>124.721</v>
      </c>
      <c r="FR928">
        <v>102.67700000000001</v>
      </c>
      <c r="FS928">
        <v>137.71600000000001</v>
      </c>
      <c r="FT928">
        <v>126.83799999999999</v>
      </c>
      <c r="FU928">
        <v>202.16300000000001</v>
      </c>
      <c r="FV928">
        <v>134.97</v>
      </c>
      <c r="FW928">
        <v>147.892</v>
      </c>
      <c r="FX928">
        <v>179.68799999999999</v>
      </c>
      <c r="FY928">
        <v>147.239</v>
      </c>
      <c r="FZ928">
        <v>134.024</v>
      </c>
      <c r="GA928">
        <v>56.942999999999998</v>
      </c>
      <c r="GB928">
        <v>53.01</v>
      </c>
      <c r="GC928">
        <v>129.88499999999999</v>
      </c>
      <c r="GD928">
        <v>124.467</v>
      </c>
      <c r="GE928">
        <v>149.44</v>
      </c>
      <c r="GG928">
        <v>132.249</v>
      </c>
      <c r="GH928">
        <v>124.212</v>
      </c>
      <c r="GI928">
        <v>179.233</v>
      </c>
      <c r="GJ928">
        <v>138.69</v>
      </c>
      <c r="GK928">
        <v>133.58000000000001</v>
      </c>
      <c r="GL928">
        <v>176.71700000000001</v>
      </c>
      <c r="GM928">
        <v>125.28400000000001</v>
      </c>
      <c r="GN928">
        <v>272.34899999999999</v>
      </c>
      <c r="GO928">
        <v>208.31</v>
      </c>
      <c r="GP928">
        <v>137.79900000000001</v>
      </c>
      <c r="GQ928">
        <v>151.24100000000001</v>
      </c>
      <c r="GR928">
        <v>151.96</v>
      </c>
      <c r="GS928">
        <v>149.94200000000001</v>
      </c>
      <c r="GT928">
        <v>120.04900000000001</v>
      </c>
      <c r="GU928">
        <v>193.60499999999999</v>
      </c>
      <c r="GV928">
        <v>133.55199999999999</v>
      </c>
      <c r="GW928">
        <v>139.845</v>
      </c>
    </row>
    <row r="929" spans="1:205" x14ac:dyDescent="0.25">
      <c r="A929" s="1">
        <v>45383</v>
      </c>
      <c r="B929">
        <v>144.197</v>
      </c>
      <c r="C929">
        <v>144.435</v>
      </c>
      <c r="D929">
        <v>151.59700000000001</v>
      </c>
      <c r="E929">
        <v>271.79700000000003</v>
      </c>
      <c r="F929">
        <v>279.06</v>
      </c>
      <c r="G929">
        <v>269.92599999999999</v>
      </c>
      <c r="H929">
        <v>157.03299999999999</v>
      </c>
      <c r="I929">
        <v>140.89400000000001</v>
      </c>
      <c r="J929">
        <v>143.56100000000001</v>
      </c>
      <c r="K929">
        <v>225.30199999999999</v>
      </c>
      <c r="L929">
        <v>153.15299999999999</v>
      </c>
      <c r="M929">
        <v>133.06899999999999</v>
      </c>
      <c r="N929">
        <v>142.821</v>
      </c>
      <c r="O929">
        <v>251.8</v>
      </c>
      <c r="P929">
        <v>279.00599999999997</v>
      </c>
      <c r="Q929">
        <v>363.279</v>
      </c>
      <c r="R929">
        <v>192.84299999999999</v>
      </c>
      <c r="S929">
        <v>216.90299999999999</v>
      </c>
      <c r="T929">
        <v>234.40100000000001</v>
      </c>
      <c r="U929">
        <v>211.67599999999999</v>
      </c>
      <c r="V929">
        <v>139.34200000000001</v>
      </c>
      <c r="W929">
        <v>147.239</v>
      </c>
      <c r="X929">
        <v>127.306</v>
      </c>
      <c r="Y929">
        <v>138.27600000000001</v>
      </c>
      <c r="Z929">
        <v>142.989</v>
      </c>
      <c r="AA929">
        <v>151.11000000000001</v>
      </c>
      <c r="AB929">
        <v>148.73699999999999</v>
      </c>
      <c r="AC929">
        <v>147.92699999999999</v>
      </c>
      <c r="AD929">
        <v>150.63300000000001</v>
      </c>
      <c r="AE929">
        <v>167.15</v>
      </c>
      <c r="AF929">
        <v>170.67099999999999</v>
      </c>
      <c r="AG929">
        <v>160.28700000000001</v>
      </c>
      <c r="AH929">
        <v>167.38499999999999</v>
      </c>
      <c r="AI929">
        <v>150.32599999999999</v>
      </c>
      <c r="AJ929">
        <v>137.1</v>
      </c>
      <c r="AK929">
        <v>137.09800000000001</v>
      </c>
      <c r="AL929">
        <v>136.863</v>
      </c>
      <c r="AM929">
        <v>137.11600000000001</v>
      </c>
      <c r="AN929">
        <v>154.66</v>
      </c>
      <c r="AO929">
        <v>152.36000000000001</v>
      </c>
      <c r="AP929">
        <v>152.99600000000001</v>
      </c>
      <c r="AQ929">
        <v>149.78200000000001</v>
      </c>
      <c r="AR929">
        <v>154.10599999999999</v>
      </c>
      <c r="AS929">
        <v>161.24</v>
      </c>
      <c r="AT929">
        <v>138.31700000000001</v>
      </c>
      <c r="AU929">
        <v>138.441</v>
      </c>
      <c r="AV929">
        <v>137.953</v>
      </c>
      <c r="AW929">
        <v>143.399</v>
      </c>
      <c r="AX929">
        <v>129.006</v>
      </c>
      <c r="AY929">
        <v>129.762</v>
      </c>
      <c r="AZ929">
        <v>111.992</v>
      </c>
      <c r="BA929">
        <v>148.053</v>
      </c>
      <c r="BB929">
        <v>175.03299999999999</v>
      </c>
      <c r="BC929">
        <v>178.874</v>
      </c>
      <c r="BD929">
        <v>167.96100000000001</v>
      </c>
      <c r="BE929">
        <v>141.904</v>
      </c>
      <c r="BF929">
        <v>142.15600000000001</v>
      </c>
      <c r="BG929">
        <v>142.28399999999999</v>
      </c>
      <c r="BH929">
        <v>142.03800000000001</v>
      </c>
      <c r="BI929">
        <v>141.88800000000001</v>
      </c>
      <c r="BJ929">
        <v>141.64500000000001</v>
      </c>
      <c r="BK929">
        <v>142.32400000000001</v>
      </c>
      <c r="BL929">
        <v>140.88499999999999</v>
      </c>
      <c r="BM929">
        <v>140.46199999999999</v>
      </c>
      <c r="BN929">
        <v>143.214</v>
      </c>
      <c r="BO929">
        <v>139.81299999999999</v>
      </c>
      <c r="BP929">
        <v>138.22999999999999</v>
      </c>
      <c r="BQ929">
        <v>148.60499999999999</v>
      </c>
      <c r="BR929">
        <v>144.07400000000001</v>
      </c>
      <c r="BS929">
        <v>131.63399999999999</v>
      </c>
      <c r="BT929">
        <v>130.97900000000001</v>
      </c>
      <c r="BU929">
        <v>135.59899999999999</v>
      </c>
      <c r="BV929">
        <v>136.37799999999999</v>
      </c>
      <c r="BW929">
        <v>142.86199999999999</v>
      </c>
      <c r="BX929">
        <v>141.66800000000001</v>
      </c>
      <c r="BY929">
        <v>142.50200000000001</v>
      </c>
      <c r="BZ929">
        <v>140.89400000000001</v>
      </c>
      <c r="CA929">
        <v>142.33500000000001</v>
      </c>
      <c r="CB929">
        <v>143.06299999999999</v>
      </c>
      <c r="CC929">
        <v>258.63099999999997</v>
      </c>
      <c r="CD929">
        <v>256.30799999999999</v>
      </c>
      <c r="CE929">
        <v>254.49600000000001</v>
      </c>
      <c r="CF929">
        <v>141.07900000000001</v>
      </c>
      <c r="CG929">
        <v>145.72499999999999</v>
      </c>
      <c r="CH929">
        <v>146.10900000000001</v>
      </c>
      <c r="CI929">
        <v>138.02199999999999</v>
      </c>
      <c r="CJ929">
        <v>137.506</v>
      </c>
      <c r="CK929">
        <v>144.393</v>
      </c>
      <c r="CL929">
        <v>145.101</v>
      </c>
      <c r="CM929">
        <v>141.68799999999999</v>
      </c>
      <c r="CN929">
        <v>231.9</v>
      </c>
      <c r="CO929">
        <v>155.267</v>
      </c>
      <c r="CP929">
        <v>139.547</v>
      </c>
      <c r="CQ929">
        <v>235.374</v>
      </c>
      <c r="CR929">
        <v>137.04599999999999</v>
      </c>
      <c r="CS929">
        <v>134.90600000000001</v>
      </c>
      <c r="CT929">
        <v>142.43</v>
      </c>
      <c r="CU929">
        <v>276.303</v>
      </c>
      <c r="CV929">
        <v>276.464</v>
      </c>
      <c r="CW929">
        <v>276.27499999999998</v>
      </c>
      <c r="CX929">
        <v>312.76600000000002</v>
      </c>
      <c r="CY929">
        <v>139.834</v>
      </c>
      <c r="CZ929">
        <v>140.45599999999999</v>
      </c>
      <c r="DA929">
        <v>140.24</v>
      </c>
      <c r="DB929">
        <v>130.98500000000001</v>
      </c>
      <c r="DC929">
        <v>129.31200000000001</v>
      </c>
      <c r="DD929">
        <v>129.37200000000001</v>
      </c>
      <c r="DE929">
        <v>133.13800000000001</v>
      </c>
      <c r="DF929">
        <v>257.45800000000003</v>
      </c>
      <c r="DG929">
        <v>233.197</v>
      </c>
      <c r="DH929">
        <v>143.75800000000001</v>
      </c>
      <c r="DI929">
        <v>252.66</v>
      </c>
      <c r="DJ929">
        <v>262.66500000000002</v>
      </c>
      <c r="DK929">
        <v>275.92399999999998</v>
      </c>
      <c r="DL929">
        <v>190.03200000000001</v>
      </c>
      <c r="DM929">
        <v>146.899</v>
      </c>
      <c r="DN929">
        <v>134.15799999999999</v>
      </c>
      <c r="DO929">
        <v>354.82100000000003</v>
      </c>
      <c r="DP929">
        <v>170.75299999999999</v>
      </c>
      <c r="DQ929">
        <v>178.67599999999999</v>
      </c>
      <c r="DR929">
        <v>251.19300000000001</v>
      </c>
      <c r="DS929">
        <v>254.196</v>
      </c>
      <c r="DT929">
        <v>250.53800000000001</v>
      </c>
      <c r="DU929">
        <v>305.19900000000001</v>
      </c>
      <c r="DV929">
        <v>250.59100000000001</v>
      </c>
      <c r="DW929">
        <v>248.52500000000001</v>
      </c>
      <c r="DX929">
        <v>248.923</v>
      </c>
      <c r="DY929">
        <v>213.428</v>
      </c>
      <c r="DZ929">
        <v>255.53800000000001</v>
      </c>
      <c r="EA929">
        <v>246.70400000000001</v>
      </c>
      <c r="EB929">
        <v>216.95400000000001</v>
      </c>
      <c r="EC929">
        <v>257.60500000000002</v>
      </c>
      <c r="ED929">
        <v>341.21899999999999</v>
      </c>
      <c r="EE929">
        <v>315.29599999999999</v>
      </c>
      <c r="EF929">
        <v>370.82299999999998</v>
      </c>
      <c r="EG929">
        <v>87.207999999999998</v>
      </c>
      <c r="EH929">
        <v>211.761</v>
      </c>
      <c r="EI929">
        <v>82.676000000000002</v>
      </c>
      <c r="EJ929">
        <v>150.19800000000001</v>
      </c>
      <c r="EK929">
        <v>174.465</v>
      </c>
      <c r="EL929">
        <v>159.791</v>
      </c>
      <c r="EM929">
        <v>154.876</v>
      </c>
      <c r="EN929">
        <v>159.5</v>
      </c>
      <c r="EO929">
        <v>136.92599999999999</v>
      </c>
      <c r="EP929">
        <v>137.09200000000001</v>
      </c>
      <c r="EQ929">
        <v>136.96799999999999</v>
      </c>
      <c r="ER929">
        <v>161.941</v>
      </c>
      <c r="ES929">
        <v>130.89400000000001</v>
      </c>
      <c r="ET929">
        <v>145.72999999999999</v>
      </c>
      <c r="EU929">
        <v>141.84899999999999</v>
      </c>
      <c r="EV929">
        <v>133.30699999999999</v>
      </c>
      <c r="EW929">
        <v>142.12100000000001</v>
      </c>
      <c r="EX929">
        <v>151.679</v>
      </c>
      <c r="EY929">
        <v>259.173</v>
      </c>
      <c r="EZ929">
        <v>240.93299999999999</v>
      </c>
      <c r="FA929">
        <v>252.35900000000001</v>
      </c>
      <c r="FB929">
        <v>255.64</v>
      </c>
      <c r="FC929">
        <v>257.04199999999997</v>
      </c>
      <c r="FD929">
        <v>166.541</v>
      </c>
      <c r="FE929">
        <v>147.126</v>
      </c>
      <c r="FF929">
        <v>266.64699999999999</v>
      </c>
      <c r="FG929">
        <v>198.56700000000001</v>
      </c>
      <c r="FH929">
        <v>270.04500000000002</v>
      </c>
      <c r="FI929">
        <v>320.17399999999998</v>
      </c>
      <c r="FJ929">
        <v>428.34</v>
      </c>
      <c r="FK929">
        <v>288.05500000000001</v>
      </c>
      <c r="FL929">
        <v>153.18600000000001</v>
      </c>
      <c r="FM929">
        <v>399.88299999999998</v>
      </c>
      <c r="FN929">
        <v>268.48399999999998</v>
      </c>
      <c r="FO929">
        <v>151.73400000000001</v>
      </c>
      <c r="FP929">
        <v>198.53100000000001</v>
      </c>
      <c r="FQ929">
        <v>132.21799999999999</v>
      </c>
      <c r="FR929">
        <v>103.74</v>
      </c>
      <c r="FS929">
        <v>137.874</v>
      </c>
      <c r="FT929">
        <v>126.53</v>
      </c>
      <c r="FU929">
        <v>200.51</v>
      </c>
      <c r="FV929">
        <v>127.354</v>
      </c>
      <c r="FW929">
        <v>150.24100000000001</v>
      </c>
      <c r="FX929">
        <v>181.51900000000001</v>
      </c>
      <c r="FY929">
        <v>147.58099999999999</v>
      </c>
      <c r="FZ929">
        <v>131.83600000000001</v>
      </c>
      <c r="GA929">
        <v>65.888000000000005</v>
      </c>
      <c r="GB929">
        <v>52.637999999999998</v>
      </c>
      <c r="GC929">
        <v>128.09</v>
      </c>
      <c r="GD929">
        <v>123.40900000000001</v>
      </c>
      <c r="GE929">
        <v>145.84100000000001</v>
      </c>
      <c r="GG929">
        <v>120.759</v>
      </c>
      <c r="GH929">
        <v>129.54400000000001</v>
      </c>
      <c r="GI929">
        <v>179.53899999999999</v>
      </c>
      <c r="GJ929">
        <v>134.667</v>
      </c>
      <c r="GK929">
        <v>133.61199999999999</v>
      </c>
      <c r="GL929">
        <v>182.511</v>
      </c>
      <c r="GM929">
        <v>127.245</v>
      </c>
      <c r="GN929">
        <v>245.77799999999999</v>
      </c>
      <c r="GO929">
        <v>207.285</v>
      </c>
      <c r="GP929">
        <v>135.88</v>
      </c>
      <c r="GQ929">
        <v>150.99600000000001</v>
      </c>
      <c r="GR929">
        <v>153.37</v>
      </c>
      <c r="GS929">
        <v>150.81200000000001</v>
      </c>
      <c r="GT929">
        <v>122.004</v>
      </c>
      <c r="GU929">
        <v>193.59</v>
      </c>
      <c r="GV929">
        <v>133.55199999999999</v>
      </c>
      <c r="GW929">
        <v>136.85499999999999</v>
      </c>
    </row>
    <row r="930" spans="1:205" x14ac:dyDescent="0.25">
      <c r="A930" s="1">
        <v>45413</v>
      </c>
      <c r="B930">
        <v>144.22399999999999</v>
      </c>
      <c r="C930">
        <v>143.65199999999999</v>
      </c>
      <c r="D930">
        <v>151.47399999999999</v>
      </c>
      <c r="E930">
        <v>270.738</v>
      </c>
      <c r="F930">
        <v>257.87299999999999</v>
      </c>
      <c r="G930">
        <v>270.78899999999999</v>
      </c>
      <c r="H930">
        <v>157.476</v>
      </c>
      <c r="I930">
        <v>142.70400000000001</v>
      </c>
      <c r="J930">
        <v>138.465</v>
      </c>
      <c r="K930">
        <v>219.16499999999999</v>
      </c>
      <c r="L930">
        <v>142.006</v>
      </c>
      <c r="M930">
        <v>126.59399999999999</v>
      </c>
      <c r="N930">
        <v>143.20099999999999</v>
      </c>
      <c r="O930">
        <v>252.44499999999999</v>
      </c>
      <c r="P930">
        <v>279.92</v>
      </c>
      <c r="Q930">
        <v>365.07799999999997</v>
      </c>
      <c r="R930">
        <v>192.97499999999999</v>
      </c>
      <c r="S930">
        <v>217.28299999999999</v>
      </c>
      <c r="T930">
        <v>235.256</v>
      </c>
      <c r="U930">
        <v>211.916</v>
      </c>
      <c r="V930">
        <v>139.38399999999999</v>
      </c>
      <c r="W930">
        <v>147.19499999999999</v>
      </c>
      <c r="X930">
        <v>127.449</v>
      </c>
      <c r="Y930">
        <v>138.773</v>
      </c>
      <c r="Z930">
        <v>143.37799999999999</v>
      </c>
      <c r="AA930">
        <v>151.798</v>
      </c>
      <c r="AB930">
        <v>149.702</v>
      </c>
      <c r="AC930">
        <v>149.91300000000001</v>
      </c>
      <c r="AD930">
        <v>147.06899999999999</v>
      </c>
      <c r="AE930">
        <v>165.911</v>
      </c>
      <c r="AF930">
        <v>172.39400000000001</v>
      </c>
      <c r="AG930">
        <v>154.63499999999999</v>
      </c>
      <c r="AH930">
        <v>166.179</v>
      </c>
      <c r="AI930">
        <v>149.334</v>
      </c>
      <c r="AJ930">
        <v>132.70400000000001</v>
      </c>
      <c r="AK930">
        <v>132.71199999999999</v>
      </c>
      <c r="AL930">
        <v>132.517</v>
      </c>
      <c r="AM930">
        <v>132.68199999999999</v>
      </c>
      <c r="AN930">
        <v>155.00299999999999</v>
      </c>
      <c r="AO930">
        <v>152.66200000000001</v>
      </c>
      <c r="AP930">
        <v>153.30099999999999</v>
      </c>
      <c r="AQ930">
        <v>150.07</v>
      </c>
      <c r="AR930">
        <v>154.28200000000001</v>
      </c>
      <c r="AS930">
        <v>161.71700000000001</v>
      </c>
      <c r="AT930">
        <v>138.727</v>
      </c>
      <c r="AU930">
        <v>138.84700000000001</v>
      </c>
      <c r="AV930">
        <v>138.32900000000001</v>
      </c>
      <c r="AW930">
        <v>144.04400000000001</v>
      </c>
      <c r="AX930">
        <v>129.43899999999999</v>
      </c>
      <c r="AY930">
        <v>130.16200000000001</v>
      </c>
      <c r="AZ930">
        <v>112.875</v>
      </c>
      <c r="BA930">
        <v>148.48500000000001</v>
      </c>
      <c r="BB930">
        <v>175.06100000000001</v>
      </c>
      <c r="BC930">
        <v>178.99700000000001</v>
      </c>
      <c r="BD930">
        <v>167.786</v>
      </c>
      <c r="BE930">
        <v>141.93199999999999</v>
      </c>
      <c r="BF930">
        <v>142.28</v>
      </c>
      <c r="BG930">
        <v>142.68199999999999</v>
      </c>
      <c r="BH930">
        <v>142.411</v>
      </c>
      <c r="BI930">
        <v>141.93199999999999</v>
      </c>
      <c r="BJ930">
        <v>141.679</v>
      </c>
      <c r="BK930">
        <v>142.66900000000001</v>
      </c>
      <c r="BL930">
        <v>140.76599999999999</v>
      </c>
      <c r="BM930">
        <v>140.32300000000001</v>
      </c>
      <c r="BN930">
        <v>143.47999999999999</v>
      </c>
      <c r="BO930">
        <v>138.90899999999999</v>
      </c>
      <c r="BP930">
        <v>138.505</v>
      </c>
      <c r="BQ930">
        <v>149.226</v>
      </c>
      <c r="BR930">
        <v>143.88499999999999</v>
      </c>
      <c r="BS930">
        <v>131.911</v>
      </c>
      <c r="BT930">
        <v>131.197</v>
      </c>
      <c r="BU930">
        <v>134.61799999999999</v>
      </c>
      <c r="BV930">
        <v>135.97200000000001</v>
      </c>
      <c r="BW930">
        <v>143.00700000000001</v>
      </c>
      <c r="BX930">
        <v>142.17699999999999</v>
      </c>
      <c r="BY930">
        <v>142.958</v>
      </c>
      <c r="BZ930">
        <v>141.14099999999999</v>
      </c>
      <c r="CA930">
        <v>142.52000000000001</v>
      </c>
      <c r="CB930">
        <v>143.46</v>
      </c>
      <c r="CC930">
        <v>257.12599999999998</v>
      </c>
      <c r="CD930">
        <v>256.49099999999999</v>
      </c>
      <c r="CE930">
        <v>252.87700000000001</v>
      </c>
      <c r="CF930">
        <v>141.55699999999999</v>
      </c>
      <c r="CG930">
        <v>144.77699999999999</v>
      </c>
      <c r="CH930">
        <v>146.97499999999999</v>
      </c>
      <c r="CI930">
        <v>138.31899999999999</v>
      </c>
      <c r="CJ930">
        <v>137.804</v>
      </c>
      <c r="CK930">
        <v>143.99</v>
      </c>
      <c r="CL930">
        <v>145.083</v>
      </c>
      <c r="CM930">
        <v>141.69499999999999</v>
      </c>
      <c r="CN930">
        <v>232.31800000000001</v>
      </c>
      <c r="CO930">
        <v>154.94499999999999</v>
      </c>
      <c r="CP930">
        <v>138.452</v>
      </c>
      <c r="CQ930">
        <v>230.84899999999999</v>
      </c>
      <c r="CR930">
        <v>137.078</v>
      </c>
      <c r="CS930">
        <v>134.32599999999999</v>
      </c>
      <c r="CT930">
        <v>142.69999999999999</v>
      </c>
      <c r="CU930">
        <v>273.97199999999998</v>
      </c>
      <c r="CV930">
        <v>276.51600000000002</v>
      </c>
      <c r="CW930">
        <v>273.41899999999998</v>
      </c>
      <c r="CX930">
        <v>308.57400000000001</v>
      </c>
      <c r="CY930">
        <v>140.53200000000001</v>
      </c>
      <c r="CZ930">
        <v>140.298</v>
      </c>
      <c r="DA930">
        <v>140.065</v>
      </c>
      <c r="DB930">
        <v>131.614</v>
      </c>
      <c r="DC930">
        <v>129.57900000000001</v>
      </c>
      <c r="DD930">
        <v>129.63999999999999</v>
      </c>
      <c r="DE930">
        <v>133.39500000000001</v>
      </c>
      <c r="DF930">
        <v>254.59700000000001</v>
      </c>
      <c r="DG930">
        <v>233.482</v>
      </c>
      <c r="DH930">
        <v>143.93799999999999</v>
      </c>
      <c r="DI930">
        <v>253.36600000000001</v>
      </c>
      <c r="DJ930">
        <v>261.67200000000003</v>
      </c>
      <c r="DK930">
        <v>277.68299999999999</v>
      </c>
      <c r="DL930">
        <v>190.25700000000001</v>
      </c>
      <c r="DM930">
        <v>147.36099999999999</v>
      </c>
      <c r="DN930">
        <v>134.303</v>
      </c>
      <c r="DO930">
        <v>354.84500000000003</v>
      </c>
      <c r="DP930">
        <v>170.268</v>
      </c>
      <c r="DQ930">
        <v>179.108</v>
      </c>
      <c r="DR930">
        <v>235.40100000000001</v>
      </c>
      <c r="DS930">
        <v>242.90899999999999</v>
      </c>
      <c r="DT930">
        <v>233.30199999999999</v>
      </c>
      <c r="DU930">
        <v>306.60300000000001</v>
      </c>
      <c r="DV930">
        <v>251.23599999999999</v>
      </c>
      <c r="DW930">
        <v>249.40600000000001</v>
      </c>
      <c r="DX930">
        <v>249.52500000000001</v>
      </c>
      <c r="DY930">
        <v>215.036</v>
      </c>
      <c r="DZ930">
        <v>256.01400000000001</v>
      </c>
      <c r="EA930">
        <v>246.28899999999999</v>
      </c>
      <c r="EB930">
        <v>221.39699999999999</v>
      </c>
      <c r="EC930">
        <v>253.66200000000001</v>
      </c>
      <c r="ED930">
        <v>330.67399999999998</v>
      </c>
      <c r="EE930">
        <v>305.01400000000001</v>
      </c>
      <c r="EF930">
        <v>371.83300000000003</v>
      </c>
      <c r="EG930">
        <v>95.936999999999998</v>
      </c>
      <c r="EH930">
        <v>217.02</v>
      </c>
      <c r="EI930">
        <v>91.849000000000004</v>
      </c>
      <c r="EJ930">
        <v>150.61000000000001</v>
      </c>
      <c r="EK930">
        <v>175.48400000000001</v>
      </c>
      <c r="EL930">
        <v>160.19800000000001</v>
      </c>
      <c r="EM930">
        <v>156.28100000000001</v>
      </c>
      <c r="EN930">
        <v>160.33199999999999</v>
      </c>
      <c r="EO930">
        <v>132.58099999999999</v>
      </c>
      <c r="EP930">
        <v>132.661</v>
      </c>
      <c r="EQ930">
        <v>132.63200000000001</v>
      </c>
      <c r="ER930">
        <v>163.26</v>
      </c>
      <c r="ES930">
        <v>131.18199999999999</v>
      </c>
      <c r="ET930">
        <v>147.142</v>
      </c>
      <c r="EU930">
        <v>142.05000000000001</v>
      </c>
      <c r="EV930">
        <v>133.755</v>
      </c>
      <c r="EW930">
        <v>142.31299999999999</v>
      </c>
      <c r="EX930">
        <v>151.69800000000001</v>
      </c>
      <c r="EY930">
        <v>255.91</v>
      </c>
      <c r="EZ930">
        <v>242.018</v>
      </c>
      <c r="FA930">
        <v>236.494</v>
      </c>
      <c r="FB930">
        <v>256.04899999999998</v>
      </c>
      <c r="FC930">
        <v>257.363</v>
      </c>
      <c r="FD930">
        <v>167.67500000000001</v>
      </c>
      <c r="FE930">
        <v>146.297</v>
      </c>
      <c r="FF930">
        <v>261.33300000000003</v>
      </c>
      <c r="FG930">
        <v>190.792</v>
      </c>
      <c r="FH930">
        <v>275.72000000000003</v>
      </c>
      <c r="FI930">
        <v>309.82100000000003</v>
      </c>
      <c r="FJ930">
        <v>437.70400000000001</v>
      </c>
      <c r="FK930">
        <v>283.84100000000001</v>
      </c>
      <c r="FL930">
        <v>153.678</v>
      </c>
      <c r="FM930">
        <v>385.67700000000002</v>
      </c>
      <c r="FN930">
        <v>237.94300000000001</v>
      </c>
      <c r="FO930">
        <v>152.36000000000001</v>
      </c>
      <c r="FP930">
        <v>199.078</v>
      </c>
      <c r="FQ930">
        <v>127.44199999999999</v>
      </c>
      <c r="FR930">
        <v>99.48</v>
      </c>
      <c r="FS930">
        <v>136.86600000000001</v>
      </c>
      <c r="FT930">
        <v>129.07</v>
      </c>
      <c r="FU930">
        <v>198.803</v>
      </c>
      <c r="FV930">
        <v>127.94499999999999</v>
      </c>
      <c r="FW930">
        <v>149.94900000000001</v>
      </c>
      <c r="FX930">
        <v>184.363</v>
      </c>
      <c r="FY930">
        <v>149.81299999999999</v>
      </c>
      <c r="FZ930">
        <v>129.571</v>
      </c>
      <c r="GA930">
        <v>69.510999999999996</v>
      </c>
      <c r="GB930">
        <v>52.841000000000001</v>
      </c>
      <c r="GC930">
        <v>131.255</v>
      </c>
      <c r="GD930">
        <v>127.50700000000001</v>
      </c>
      <c r="GE930">
        <v>147.012</v>
      </c>
      <c r="GG930">
        <v>152.36600000000001</v>
      </c>
      <c r="GH930">
        <v>126.29</v>
      </c>
      <c r="GI930">
        <v>180.881</v>
      </c>
      <c r="GJ930">
        <v>132.19</v>
      </c>
      <c r="GK930">
        <v>138.80699999999999</v>
      </c>
      <c r="GL930">
        <v>175.84100000000001</v>
      </c>
      <c r="GM930">
        <v>128.809</v>
      </c>
      <c r="GN930">
        <v>277.73399999999998</v>
      </c>
      <c r="GO930">
        <v>210.78299999999999</v>
      </c>
      <c r="GP930">
        <v>135.43199999999999</v>
      </c>
      <c r="GQ930">
        <v>149.38999999999999</v>
      </c>
      <c r="GR930">
        <v>153.631</v>
      </c>
      <c r="GS930">
        <v>151.07499999999999</v>
      </c>
      <c r="GT930">
        <v>119.944</v>
      </c>
      <c r="GU930">
        <v>193.90600000000001</v>
      </c>
      <c r="GV930">
        <v>133.55199999999999</v>
      </c>
      <c r="GW930">
        <v>130.46799999999999</v>
      </c>
    </row>
    <row r="931" spans="1:205" x14ac:dyDescent="0.25">
      <c r="A931" s="1">
        <v>45444</v>
      </c>
      <c r="B931">
        <v>144.869</v>
      </c>
      <c r="C931">
        <v>143.334</v>
      </c>
      <c r="D931">
        <v>151.96600000000001</v>
      </c>
      <c r="E931">
        <v>272.38299999999998</v>
      </c>
      <c r="F931">
        <v>274.66399999999999</v>
      </c>
      <c r="G931">
        <v>270.98399999999998</v>
      </c>
      <c r="H931">
        <v>158.43899999999999</v>
      </c>
      <c r="I931">
        <v>141.006</v>
      </c>
      <c r="J931">
        <v>136.01300000000001</v>
      </c>
      <c r="K931">
        <v>215.23</v>
      </c>
      <c r="L931">
        <v>139.678</v>
      </c>
      <c r="M931">
        <v>124.36199999999999</v>
      </c>
      <c r="N931">
        <v>143.322</v>
      </c>
      <c r="O931">
        <v>252.767</v>
      </c>
      <c r="P931">
        <v>280.166</v>
      </c>
      <c r="Q931">
        <v>365.26900000000001</v>
      </c>
      <c r="R931">
        <v>193.25299999999999</v>
      </c>
      <c r="S931">
        <v>217.65899999999999</v>
      </c>
      <c r="T931">
        <v>235.62</v>
      </c>
      <c r="U931">
        <v>212.29400000000001</v>
      </c>
      <c r="V931">
        <v>139.506</v>
      </c>
      <c r="W931">
        <v>147.255</v>
      </c>
      <c r="X931">
        <v>127.64400000000001</v>
      </c>
      <c r="Y931">
        <v>138.78299999999999</v>
      </c>
      <c r="Z931">
        <v>144.45599999999999</v>
      </c>
      <c r="AA931">
        <v>154.76400000000001</v>
      </c>
      <c r="AB931">
        <v>152.6</v>
      </c>
      <c r="AC931">
        <v>152.24299999999999</v>
      </c>
      <c r="AD931">
        <v>152.44999999999999</v>
      </c>
      <c r="AE931">
        <v>170.87799999999999</v>
      </c>
      <c r="AF931">
        <v>176.001</v>
      </c>
      <c r="AG931">
        <v>161.58500000000001</v>
      </c>
      <c r="AH931">
        <v>168.999</v>
      </c>
      <c r="AI931">
        <v>149.47</v>
      </c>
      <c r="AJ931">
        <v>133.821</v>
      </c>
      <c r="AK931">
        <v>133.82599999999999</v>
      </c>
      <c r="AL931">
        <v>133.62100000000001</v>
      </c>
      <c r="AM931">
        <v>133.80799999999999</v>
      </c>
      <c r="AN931">
        <v>154.755</v>
      </c>
      <c r="AO931">
        <v>152.398</v>
      </c>
      <c r="AP931">
        <v>153.041</v>
      </c>
      <c r="AQ931">
        <v>149.78800000000001</v>
      </c>
      <c r="AR931">
        <v>153.791</v>
      </c>
      <c r="AS931">
        <v>161.55699999999999</v>
      </c>
      <c r="AT931">
        <v>139.13900000000001</v>
      </c>
      <c r="AU931">
        <v>139.15700000000001</v>
      </c>
      <c r="AV931">
        <v>138.60300000000001</v>
      </c>
      <c r="AW931">
        <v>144.64500000000001</v>
      </c>
      <c r="AX931">
        <v>130.03200000000001</v>
      </c>
      <c r="AY931">
        <v>130.70500000000001</v>
      </c>
      <c r="AZ931">
        <v>114.15</v>
      </c>
      <c r="BA931">
        <v>150.172</v>
      </c>
      <c r="BB931">
        <v>175.63800000000001</v>
      </c>
      <c r="BC931">
        <v>179.66</v>
      </c>
      <c r="BD931">
        <v>168.184</v>
      </c>
      <c r="BE931">
        <v>142.58699999999999</v>
      </c>
      <c r="BF931">
        <v>142.928</v>
      </c>
      <c r="BG931">
        <v>143.43700000000001</v>
      </c>
      <c r="BH931">
        <v>143.26300000000001</v>
      </c>
      <c r="BI931">
        <v>142.48699999999999</v>
      </c>
      <c r="BJ931">
        <v>142.32300000000001</v>
      </c>
      <c r="BK931">
        <v>143.499</v>
      </c>
      <c r="BL931">
        <v>140.89599999999999</v>
      </c>
      <c r="BM931">
        <v>140.47</v>
      </c>
      <c r="BN931">
        <v>143.68199999999999</v>
      </c>
      <c r="BO931">
        <v>138.429</v>
      </c>
      <c r="BP931">
        <v>138.887</v>
      </c>
      <c r="BQ931">
        <v>151.637</v>
      </c>
      <c r="BR931">
        <v>144.702</v>
      </c>
      <c r="BS931">
        <v>132.21</v>
      </c>
      <c r="BT931">
        <v>131.41999999999999</v>
      </c>
      <c r="BU931">
        <v>136.905</v>
      </c>
      <c r="BV931">
        <v>137.262</v>
      </c>
      <c r="BW931">
        <v>143.68</v>
      </c>
      <c r="BX931">
        <v>142.94399999999999</v>
      </c>
      <c r="BY931">
        <v>143.828</v>
      </c>
      <c r="BZ931">
        <v>141.71899999999999</v>
      </c>
      <c r="CA931">
        <v>143.18</v>
      </c>
      <c r="CB931">
        <v>144.333</v>
      </c>
      <c r="CC931">
        <v>256.59500000000003</v>
      </c>
      <c r="CD931">
        <v>257.16899999999998</v>
      </c>
      <c r="CE931">
        <v>251.77500000000001</v>
      </c>
      <c r="CF931">
        <v>142.55799999999999</v>
      </c>
      <c r="CG931">
        <v>147.10900000000001</v>
      </c>
      <c r="CH931">
        <v>149.43299999999999</v>
      </c>
      <c r="CI931">
        <v>138.613</v>
      </c>
      <c r="CJ931">
        <v>138.13</v>
      </c>
      <c r="CK931">
        <v>145.376</v>
      </c>
      <c r="CL931">
        <v>146.114</v>
      </c>
      <c r="CM931">
        <v>142.209</v>
      </c>
      <c r="CN931">
        <v>231.78399999999999</v>
      </c>
      <c r="CO931">
        <v>156.62</v>
      </c>
      <c r="CP931">
        <v>138.94800000000001</v>
      </c>
      <c r="CQ931">
        <v>230.18299999999999</v>
      </c>
      <c r="CR931">
        <v>138.328</v>
      </c>
      <c r="CS931">
        <v>135.47200000000001</v>
      </c>
      <c r="CT931">
        <v>143.21</v>
      </c>
      <c r="CU931">
        <v>273.04399999999998</v>
      </c>
      <c r="CV931">
        <v>277.37599999999998</v>
      </c>
      <c r="CW931">
        <v>271.40199999999999</v>
      </c>
      <c r="CX931">
        <v>305.53100000000001</v>
      </c>
      <c r="CY931">
        <v>141.32300000000001</v>
      </c>
      <c r="CZ931">
        <v>140.35300000000001</v>
      </c>
      <c r="DA931">
        <v>140.13200000000001</v>
      </c>
      <c r="DB931">
        <v>132.29</v>
      </c>
      <c r="DC931">
        <v>129.81</v>
      </c>
      <c r="DD931">
        <v>129.892</v>
      </c>
      <c r="DE931">
        <v>134.09200000000001</v>
      </c>
      <c r="DF931">
        <v>254.39599999999999</v>
      </c>
      <c r="DG931">
        <v>233.733</v>
      </c>
      <c r="DH931">
        <v>144.05500000000001</v>
      </c>
      <c r="DI931">
        <v>255.62899999999999</v>
      </c>
      <c r="DJ931">
        <v>261.72000000000003</v>
      </c>
      <c r="DK931">
        <v>277.14600000000002</v>
      </c>
      <c r="DL931">
        <v>190.541</v>
      </c>
      <c r="DM931">
        <v>147.477</v>
      </c>
      <c r="DN931">
        <v>134.50899999999999</v>
      </c>
      <c r="DO931">
        <v>354.51100000000002</v>
      </c>
      <c r="DP931">
        <v>170.17</v>
      </c>
      <c r="DQ931">
        <v>178.887</v>
      </c>
      <c r="DR931">
        <v>233.62200000000001</v>
      </c>
      <c r="DS931">
        <v>243.483</v>
      </c>
      <c r="DT931">
        <v>230.77600000000001</v>
      </c>
      <c r="DU931">
        <v>306.76</v>
      </c>
      <c r="DV931">
        <v>251.489</v>
      </c>
      <c r="DW931">
        <v>249.82300000000001</v>
      </c>
      <c r="DX931">
        <v>249.751</v>
      </c>
      <c r="DY931">
        <v>215.72399999999999</v>
      </c>
      <c r="DZ931">
        <v>256.18200000000002</v>
      </c>
      <c r="EA931">
        <v>247.54499999999999</v>
      </c>
      <c r="EB931">
        <v>219.04900000000001</v>
      </c>
      <c r="EC931">
        <v>257.49400000000003</v>
      </c>
      <c r="ED931">
        <v>328.65300000000002</v>
      </c>
      <c r="EE931">
        <v>303.04300000000001</v>
      </c>
      <c r="EF931">
        <v>372.04199999999997</v>
      </c>
      <c r="EG931">
        <v>110.652</v>
      </c>
      <c r="EH931">
        <v>218.733</v>
      </c>
      <c r="EI931">
        <v>107.717</v>
      </c>
      <c r="EJ931">
        <v>151.27199999999999</v>
      </c>
      <c r="EK931">
        <v>176.81299999999999</v>
      </c>
      <c r="EL931">
        <v>159.88</v>
      </c>
      <c r="EM931">
        <v>158.92500000000001</v>
      </c>
      <c r="EN931">
        <v>159.95400000000001</v>
      </c>
      <c r="EO931">
        <v>133.685</v>
      </c>
      <c r="EP931">
        <v>133.786</v>
      </c>
      <c r="EQ931">
        <v>133.733</v>
      </c>
      <c r="ER931">
        <v>162.74199999999999</v>
      </c>
      <c r="ES931">
        <v>131.136</v>
      </c>
      <c r="ET931">
        <v>146.56800000000001</v>
      </c>
      <c r="EU931">
        <v>142.755</v>
      </c>
      <c r="EV931">
        <v>134.339</v>
      </c>
      <c r="EW931">
        <v>143.02199999999999</v>
      </c>
      <c r="EX931">
        <v>151.83199999999999</v>
      </c>
      <c r="EY931">
        <v>255.53399999999999</v>
      </c>
      <c r="EZ931">
        <v>243.529</v>
      </c>
      <c r="FA931">
        <v>234.70699999999999</v>
      </c>
      <c r="FB931">
        <v>256.245</v>
      </c>
      <c r="FC931">
        <v>257.38900000000001</v>
      </c>
      <c r="FD931">
        <v>168.18299999999999</v>
      </c>
      <c r="FE931">
        <v>146.35499999999999</v>
      </c>
      <c r="FF931">
        <v>266.13</v>
      </c>
      <c r="FG931">
        <v>196.62899999999999</v>
      </c>
      <c r="FH931">
        <v>272.88299999999998</v>
      </c>
      <c r="FI931">
        <v>307.97399999999999</v>
      </c>
      <c r="FJ931">
        <v>433.40300000000002</v>
      </c>
      <c r="FK931">
        <v>287.33999999999997</v>
      </c>
      <c r="FL931">
        <v>153.80500000000001</v>
      </c>
      <c r="FM931">
        <v>387.71499999999997</v>
      </c>
      <c r="FN931">
        <v>282.05399999999997</v>
      </c>
      <c r="FO931">
        <v>154.899</v>
      </c>
      <c r="FP931">
        <v>192.23599999999999</v>
      </c>
      <c r="FQ931">
        <v>134.35400000000001</v>
      </c>
      <c r="FR931">
        <v>100.679</v>
      </c>
      <c r="FS931">
        <v>138.03800000000001</v>
      </c>
      <c r="FT931">
        <v>128.529</v>
      </c>
      <c r="FU931">
        <v>198.10300000000001</v>
      </c>
      <c r="FV931">
        <v>128.834</v>
      </c>
      <c r="FW931">
        <v>151.64500000000001</v>
      </c>
      <c r="FX931">
        <v>183.36699999999999</v>
      </c>
      <c r="FY931">
        <v>150.798</v>
      </c>
      <c r="FZ931">
        <v>126.821</v>
      </c>
      <c r="GA931">
        <v>83.887</v>
      </c>
      <c r="GB931">
        <v>53.042999999999999</v>
      </c>
      <c r="GC931">
        <v>129.06800000000001</v>
      </c>
      <c r="GD931">
        <v>122.456</v>
      </c>
      <c r="GE931">
        <v>151.34800000000001</v>
      </c>
      <c r="GG931">
        <v>127.735</v>
      </c>
      <c r="GH931">
        <v>127.84399999999999</v>
      </c>
      <c r="GI931">
        <v>181.642</v>
      </c>
      <c r="GJ931">
        <v>133.501</v>
      </c>
      <c r="GK931">
        <v>140.501</v>
      </c>
      <c r="GL931">
        <v>176.58699999999999</v>
      </c>
      <c r="GM931">
        <v>129.77600000000001</v>
      </c>
      <c r="GN931">
        <v>288.89100000000002</v>
      </c>
      <c r="GO931">
        <v>211.78800000000001</v>
      </c>
      <c r="GP931">
        <v>139.30000000000001</v>
      </c>
      <c r="GQ931">
        <v>150.74299999999999</v>
      </c>
      <c r="GR931">
        <v>153.56100000000001</v>
      </c>
      <c r="GS931">
        <v>150.661</v>
      </c>
      <c r="GT931">
        <v>120.22799999999999</v>
      </c>
      <c r="GU931">
        <v>193.43700000000001</v>
      </c>
      <c r="GV931">
        <v>133.55199999999999</v>
      </c>
      <c r="GW931">
        <v>136.047</v>
      </c>
    </row>
    <row r="932" spans="1:205" x14ac:dyDescent="0.25">
      <c r="A932" s="1">
        <v>45474</v>
      </c>
      <c r="B932">
        <v>144.922</v>
      </c>
      <c r="C932">
        <v>143.89400000000001</v>
      </c>
      <c r="D932">
        <v>152.249</v>
      </c>
      <c r="E932">
        <v>272.67899999999997</v>
      </c>
      <c r="F932">
        <v>260.82400000000001</v>
      </c>
      <c r="G932">
        <v>272.625</v>
      </c>
      <c r="H932">
        <v>160.19900000000001</v>
      </c>
      <c r="I932">
        <v>141.19999999999999</v>
      </c>
      <c r="J932">
        <v>137.809</v>
      </c>
      <c r="K932">
        <v>217.154</v>
      </c>
      <c r="L932">
        <v>143.684</v>
      </c>
      <c r="M932">
        <v>128.10900000000001</v>
      </c>
      <c r="N932">
        <v>143.57499999999999</v>
      </c>
      <c r="O932">
        <v>253.11199999999999</v>
      </c>
      <c r="P932">
        <v>280.483</v>
      </c>
      <c r="Q932">
        <v>365.70299999999997</v>
      </c>
      <c r="R932">
        <v>193.45400000000001</v>
      </c>
      <c r="S932">
        <v>218.012</v>
      </c>
      <c r="T932">
        <v>236.12</v>
      </c>
      <c r="U932">
        <v>212.60400000000001</v>
      </c>
      <c r="V932">
        <v>139.875</v>
      </c>
      <c r="W932">
        <v>147.78299999999999</v>
      </c>
      <c r="X932">
        <v>127.815</v>
      </c>
      <c r="Y932">
        <v>139.08799999999999</v>
      </c>
      <c r="Z932">
        <v>144.24100000000001</v>
      </c>
      <c r="AA932">
        <v>152.274</v>
      </c>
      <c r="AB932">
        <v>150.08199999999999</v>
      </c>
      <c r="AC932">
        <v>150.374</v>
      </c>
      <c r="AD932">
        <v>147.08500000000001</v>
      </c>
      <c r="AE932">
        <v>167.489</v>
      </c>
      <c r="AF932">
        <v>175.923</v>
      </c>
      <c r="AG932">
        <v>153.28100000000001</v>
      </c>
      <c r="AH932">
        <v>167.136</v>
      </c>
      <c r="AI932">
        <v>151.18299999999999</v>
      </c>
      <c r="AJ932">
        <v>134.06899999999999</v>
      </c>
      <c r="AK932">
        <v>134.07400000000001</v>
      </c>
      <c r="AL932">
        <v>133.86600000000001</v>
      </c>
      <c r="AM932">
        <v>134.059</v>
      </c>
      <c r="AN932">
        <v>157.03100000000001</v>
      </c>
      <c r="AO932">
        <v>154.78700000000001</v>
      </c>
      <c r="AP932">
        <v>155.38999999999999</v>
      </c>
      <c r="AQ932">
        <v>152.34100000000001</v>
      </c>
      <c r="AR932">
        <v>155.75299999999999</v>
      </c>
      <c r="AS932">
        <v>163.65199999999999</v>
      </c>
      <c r="AT932">
        <v>139.63999999999999</v>
      </c>
      <c r="AU932">
        <v>139.619</v>
      </c>
      <c r="AV932">
        <v>138.94999999999999</v>
      </c>
      <c r="AW932">
        <v>146.00899999999999</v>
      </c>
      <c r="AX932">
        <v>130.59700000000001</v>
      </c>
      <c r="AY932">
        <v>131.12799999999999</v>
      </c>
      <c r="AZ932">
        <v>116.72199999999999</v>
      </c>
      <c r="BA932">
        <v>151.167</v>
      </c>
      <c r="BB932">
        <v>176.96199999999999</v>
      </c>
      <c r="BC932">
        <v>180.74700000000001</v>
      </c>
      <c r="BD932">
        <v>170.02099999999999</v>
      </c>
      <c r="BE932">
        <v>142.58500000000001</v>
      </c>
      <c r="BF932">
        <v>142.91999999999999</v>
      </c>
      <c r="BG932">
        <v>143.26499999999999</v>
      </c>
      <c r="BH932">
        <v>143.18600000000001</v>
      </c>
      <c r="BI932">
        <v>142.45699999999999</v>
      </c>
      <c r="BJ932">
        <v>142.36199999999999</v>
      </c>
      <c r="BK932">
        <v>143.44200000000001</v>
      </c>
      <c r="BL932">
        <v>141.50399999999999</v>
      </c>
      <c r="BM932">
        <v>141.00700000000001</v>
      </c>
      <c r="BN932">
        <v>143.93799999999999</v>
      </c>
      <c r="BO932">
        <v>139.035</v>
      </c>
      <c r="BP932">
        <v>139.49700000000001</v>
      </c>
      <c r="BQ932">
        <v>149.93100000000001</v>
      </c>
      <c r="BR932">
        <v>144.315</v>
      </c>
      <c r="BS932">
        <v>132.71199999999999</v>
      </c>
      <c r="BT932">
        <v>131.62899999999999</v>
      </c>
      <c r="BU932">
        <v>135.76400000000001</v>
      </c>
      <c r="BV932">
        <v>136.929</v>
      </c>
      <c r="BW932">
        <v>143.60300000000001</v>
      </c>
      <c r="BX932">
        <v>142.71299999999999</v>
      </c>
      <c r="BY932">
        <v>143.65</v>
      </c>
      <c r="BZ932">
        <v>141.578</v>
      </c>
      <c r="CA932">
        <v>143.089</v>
      </c>
      <c r="CB932">
        <v>144.17500000000001</v>
      </c>
      <c r="CC932">
        <v>257.36599999999999</v>
      </c>
      <c r="CD932">
        <v>257.49900000000002</v>
      </c>
      <c r="CE932">
        <v>252.67</v>
      </c>
      <c r="CF932">
        <v>142.28</v>
      </c>
      <c r="CG932">
        <v>146.02199999999999</v>
      </c>
      <c r="CH932">
        <v>147.55699999999999</v>
      </c>
      <c r="CI932">
        <v>139.16800000000001</v>
      </c>
      <c r="CJ932">
        <v>138.584</v>
      </c>
      <c r="CK932">
        <v>144.989</v>
      </c>
      <c r="CL932">
        <v>145.43299999999999</v>
      </c>
      <c r="CM932">
        <v>142.60599999999999</v>
      </c>
      <c r="CN932">
        <v>232.60599999999999</v>
      </c>
      <c r="CO932">
        <v>156.917</v>
      </c>
      <c r="CP932">
        <v>139.67699999999999</v>
      </c>
      <c r="CQ932">
        <v>232.55799999999999</v>
      </c>
      <c r="CR932">
        <v>138.328</v>
      </c>
      <c r="CS932">
        <v>135.37200000000001</v>
      </c>
      <c r="CT932">
        <v>143.20400000000001</v>
      </c>
      <c r="CU932">
        <v>273.99700000000001</v>
      </c>
      <c r="CV932">
        <v>277.68400000000003</v>
      </c>
      <c r="CW932">
        <v>272.62900000000002</v>
      </c>
      <c r="CX932">
        <v>307.214</v>
      </c>
      <c r="CY932">
        <v>141.17099999999999</v>
      </c>
      <c r="CZ932">
        <v>140.81</v>
      </c>
      <c r="DA932">
        <v>140.523</v>
      </c>
      <c r="DB932">
        <v>132.178</v>
      </c>
      <c r="DC932">
        <v>130.185</v>
      </c>
      <c r="DD932">
        <v>130.19</v>
      </c>
      <c r="DE932">
        <v>133.70099999999999</v>
      </c>
      <c r="DF932">
        <v>255.352</v>
      </c>
      <c r="DG932">
        <v>234.017</v>
      </c>
      <c r="DH932">
        <v>144.32599999999999</v>
      </c>
      <c r="DI932">
        <v>258.52999999999997</v>
      </c>
      <c r="DJ932">
        <v>264.988</v>
      </c>
      <c r="DK932">
        <v>273.18400000000003</v>
      </c>
      <c r="DL932">
        <v>190.56899999999999</v>
      </c>
      <c r="DM932">
        <v>147.566</v>
      </c>
      <c r="DN932">
        <v>134.52500000000001</v>
      </c>
      <c r="DO932">
        <v>353.99400000000003</v>
      </c>
      <c r="DP932">
        <v>169.52099999999999</v>
      </c>
      <c r="DQ932">
        <v>178.965</v>
      </c>
      <c r="DR932">
        <v>237.226</v>
      </c>
      <c r="DS932">
        <v>243.929</v>
      </c>
      <c r="DT932">
        <v>235.38399999999999</v>
      </c>
      <c r="DU932">
        <v>308.24700000000001</v>
      </c>
      <c r="DV932">
        <v>251.87700000000001</v>
      </c>
      <c r="DW932">
        <v>249.85599999999999</v>
      </c>
      <c r="DX932">
        <v>250.191</v>
      </c>
      <c r="DY932">
        <v>216.77600000000001</v>
      </c>
      <c r="DZ932">
        <v>256.54599999999999</v>
      </c>
      <c r="EA932">
        <v>252.30500000000001</v>
      </c>
      <c r="EB932">
        <v>222.00299999999999</v>
      </c>
      <c r="EC932">
        <v>263.36399999999998</v>
      </c>
      <c r="ED932">
        <v>336.18700000000001</v>
      </c>
      <c r="EE932">
        <v>310.21100000000001</v>
      </c>
      <c r="EF932">
        <v>375.45499999999998</v>
      </c>
      <c r="EG932">
        <v>113.096</v>
      </c>
      <c r="EH932">
        <v>219.89599999999999</v>
      </c>
      <c r="EI932">
        <v>110.303</v>
      </c>
      <c r="EJ932">
        <v>151.666</v>
      </c>
      <c r="EK932">
        <v>177.53399999999999</v>
      </c>
      <c r="EL932">
        <v>161.41399999999999</v>
      </c>
      <c r="EM932">
        <v>158.733</v>
      </c>
      <c r="EN932">
        <v>160.97399999999999</v>
      </c>
      <c r="EO932">
        <v>133.93</v>
      </c>
      <c r="EP932">
        <v>134.03700000000001</v>
      </c>
      <c r="EQ932">
        <v>133.97800000000001</v>
      </c>
      <c r="ER932">
        <v>163.83699999999999</v>
      </c>
      <c r="ES932">
        <v>132.52500000000001</v>
      </c>
      <c r="ET932">
        <v>147.40700000000001</v>
      </c>
      <c r="EU932">
        <v>142.96</v>
      </c>
      <c r="EV932">
        <v>134.458</v>
      </c>
      <c r="EW932">
        <v>143.22999999999999</v>
      </c>
      <c r="EX932">
        <v>152.19399999999999</v>
      </c>
      <c r="EY932">
        <v>256.35399999999998</v>
      </c>
      <c r="EZ932">
        <v>245.81100000000001</v>
      </c>
      <c r="FA932">
        <v>238.328</v>
      </c>
      <c r="FB932">
        <v>256.52600000000001</v>
      </c>
      <c r="FC932">
        <v>257.41000000000003</v>
      </c>
      <c r="FD932">
        <v>169.05699999999999</v>
      </c>
      <c r="FE932">
        <v>146.97</v>
      </c>
      <c r="FF932">
        <v>273.12700000000001</v>
      </c>
      <c r="FG932">
        <v>202.93100000000001</v>
      </c>
      <c r="FH932">
        <v>275.98700000000002</v>
      </c>
      <c r="FI932">
        <v>315.673</v>
      </c>
      <c r="FJ932">
        <v>436.93200000000002</v>
      </c>
      <c r="FK932">
        <v>294.64499999999998</v>
      </c>
      <c r="FL932">
        <v>153.58000000000001</v>
      </c>
      <c r="FM932">
        <v>380.41500000000002</v>
      </c>
      <c r="FN932">
        <v>278.44299999999998</v>
      </c>
      <c r="FO932">
        <v>151.702</v>
      </c>
      <c r="FP932">
        <v>202.06899999999999</v>
      </c>
      <c r="FQ932">
        <v>125.277</v>
      </c>
      <c r="FR932">
        <v>102.343</v>
      </c>
      <c r="FS932">
        <v>138.14699999999999</v>
      </c>
      <c r="FT932">
        <v>128.77000000000001</v>
      </c>
      <c r="FU932">
        <v>200.34200000000001</v>
      </c>
      <c r="FV932">
        <v>128.87</v>
      </c>
      <c r="FW932">
        <v>149.69800000000001</v>
      </c>
      <c r="FX932">
        <v>179.453</v>
      </c>
      <c r="FY932">
        <v>150.53200000000001</v>
      </c>
      <c r="FZ932">
        <v>119.76900000000001</v>
      </c>
      <c r="GA932">
        <v>92.543999999999997</v>
      </c>
      <c r="GB932">
        <v>53.415999999999997</v>
      </c>
      <c r="GC932">
        <v>125.092</v>
      </c>
      <c r="GD932">
        <v>116.15300000000001</v>
      </c>
      <c r="GE932">
        <v>152.55699999999999</v>
      </c>
      <c r="GG932">
        <v>139.96100000000001</v>
      </c>
      <c r="GH932">
        <v>120.154</v>
      </c>
      <c r="GI932">
        <v>181.227</v>
      </c>
      <c r="GJ932">
        <v>133.44399999999999</v>
      </c>
      <c r="GK932">
        <v>138.458</v>
      </c>
      <c r="GL932">
        <v>175.47800000000001</v>
      </c>
      <c r="GM932">
        <v>128.00700000000001</v>
      </c>
      <c r="GN932">
        <v>273.99299999999999</v>
      </c>
      <c r="GO932">
        <v>209.29900000000001</v>
      </c>
      <c r="GP932">
        <v>141.678</v>
      </c>
      <c r="GQ932">
        <v>151.77699999999999</v>
      </c>
      <c r="GR932">
        <v>154.45599999999999</v>
      </c>
      <c r="GS932">
        <v>153.517</v>
      </c>
      <c r="GT932">
        <v>119.511</v>
      </c>
      <c r="GU932">
        <v>193.809</v>
      </c>
      <c r="GV932">
        <v>133.55199999999999</v>
      </c>
      <c r="GW932">
        <v>133.834</v>
      </c>
    </row>
    <row r="933" spans="1:205" x14ac:dyDescent="0.25">
      <c r="A933" s="1">
        <v>45505</v>
      </c>
      <c r="B933">
        <v>145.40899999999999</v>
      </c>
      <c r="C933">
        <v>143.803</v>
      </c>
      <c r="D933">
        <v>153.161</v>
      </c>
      <c r="E933">
        <v>275.67200000000003</v>
      </c>
      <c r="F933">
        <v>295.76600000000002</v>
      </c>
      <c r="G933">
        <v>272.56099999999998</v>
      </c>
      <c r="H933">
        <v>159.85599999999999</v>
      </c>
      <c r="I933">
        <v>139.08099999999999</v>
      </c>
      <c r="J933">
        <v>135.75800000000001</v>
      </c>
      <c r="K933">
        <v>214.51</v>
      </c>
      <c r="L933">
        <v>140.54499999999999</v>
      </c>
      <c r="M933">
        <v>124.13200000000001</v>
      </c>
      <c r="N933">
        <v>143.815</v>
      </c>
      <c r="O933">
        <v>253.86600000000001</v>
      </c>
      <c r="P933">
        <v>281.51799999999997</v>
      </c>
      <c r="Q933">
        <v>367.63200000000001</v>
      </c>
      <c r="R933">
        <v>193.691</v>
      </c>
      <c r="S933">
        <v>218.488</v>
      </c>
      <c r="T933">
        <v>236.958</v>
      </c>
      <c r="U933">
        <v>212.97300000000001</v>
      </c>
      <c r="V933">
        <v>140.09899999999999</v>
      </c>
      <c r="W933">
        <v>148.042</v>
      </c>
      <c r="X933">
        <v>127.994</v>
      </c>
      <c r="Y933">
        <v>138.99700000000001</v>
      </c>
      <c r="Z933">
        <v>145.005</v>
      </c>
      <c r="AA933">
        <v>153.99299999999999</v>
      </c>
      <c r="AB933">
        <v>151.631</v>
      </c>
      <c r="AC933">
        <v>150.84299999999999</v>
      </c>
      <c r="AD933">
        <v>153.398</v>
      </c>
      <c r="AE933">
        <v>170.149</v>
      </c>
      <c r="AF933">
        <v>174.92</v>
      </c>
      <c r="AG933">
        <v>161.38900000000001</v>
      </c>
      <c r="AH933">
        <v>170.113</v>
      </c>
      <c r="AI933">
        <v>150.02799999999999</v>
      </c>
      <c r="AJ933">
        <v>133.24299999999999</v>
      </c>
      <c r="AK933">
        <v>133.249</v>
      </c>
      <c r="AL933">
        <v>133.05000000000001</v>
      </c>
      <c r="AM933">
        <v>133.22499999999999</v>
      </c>
      <c r="AN933">
        <v>155.75299999999999</v>
      </c>
      <c r="AO933">
        <v>153.45599999999999</v>
      </c>
      <c r="AP933">
        <v>154.18899999999999</v>
      </c>
      <c r="AQ933">
        <v>150.48099999999999</v>
      </c>
      <c r="AR933">
        <v>155.10900000000001</v>
      </c>
      <c r="AS933">
        <v>162.35599999999999</v>
      </c>
      <c r="AT933">
        <v>140.215</v>
      </c>
      <c r="AU933">
        <v>140.25399999999999</v>
      </c>
      <c r="AV933">
        <v>139.66200000000001</v>
      </c>
      <c r="AW933">
        <v>146.04499999999999</v>
      </c>
      <c r="AX933">
        <v>130.74100000000001</v>
      </c>
      <c r="AY933">
        <v>131.34200000000001</v>
      </c>
      <c r="AZ933">
        <v>115.849</v>
      </c>
      <c r="BA933">
        <v>151.38</v>
      </c>
      <c r="BB933">
        <v>176.91800000000001</v>
      </c>
      <c r="BC933">
        <v>180.67500000000001</v>
      </c>
      <c r="BD933">
        <v>170.035</v>
      </c>
      <c r="BE933">
        <v>143.14099999999999</v>
      </c>
      <c r="BF933">
        <v>143.44499999999999</v>
      </c>
      <c r="BG933">
        <v>143.92400000000001</v>
      </c>
      <c r="BH933">
        <v>143.81</v>
      </c>
      <c r="BI933">
        <v>142.93199999999999</v>
      </c>
      <c r="BJ933">
        <v>142.81899999999999</v>
      </c>
      <c r="BK933">
        <v>144.08199999999999</v>
      </c>
      <c r="BL933">
        <v>141.71600000000001</v>
      </c>
      <c r="BM933">
        <v>141.28399999999999</v>
      </c>
      <c r="BN933">
        <v>144.322</v>
      </c>
      <c r="BO933">
        <v>138.73599999999999</v>
      </c>
      <c r="BP933">
        <v>139.905</v>
      </c>
      <c r="BQ933">
        <v>151.154</v>
      </c>
      <c r="BR933">
        <v>144.77000000000001</v>
      </c>
      <c r="BS933">
        <v>133.04</v>
      </c>
      <c r="BT933">
        <v>131.90100000000001</v>
      </c>
      <c r="BU933">
        <v>137.982</v>
      </c>
      <c r="BV933">
        <v>138.12799999999999</v>
      </c>
      <c r="BW933">
        <v>144.22399999999999</v>
      </c>
      <c r="BX933">
        <v>143.42099999999999</v>
      </c>
      <c r="BY933">
        <v>144.36199999999999</v>
      </c>
      <c r="BZ933">
        <v>142.13200000000001</v>
      </c>
      <c r="CA933">
        <v>143.65199999999999</v>
      </c>
      <c r="CB933">
        <v>144.94</v>
      </c>
      <c r="CC933">
        <v>257.70600000000002</v>
      </c>
      <c r="CD933">
        <v>258.85599999999999</v>
      </c>
      <c r="CE933">
        <v>252.31</v>
      </c>
      <c r="CF933">
        <v>143.06299999999999</v>
      </c>
      <c r="CG933">
        <v>148.29400000000001</v>
      </c>
      <c r="CH933">
        <v>148.727</v>
      </c>
      <c r="CI933">
        <v>139.66399999999999</v>
      </c>
      <c r="CJ933">
        <v>139.18199999999999</v>
      </c>
      <c r="CK933">
        <v>146.29300000000001</v>
      </c>
      <c r="CL933">
        <v>146.095</v>
      </c>
      <c r="CM933">
        <v>142.59100000000001</v>
      </c>
      <c r="CN933">
        <v>231.68100000000001</v>
      </c>
      <c r="CO933">
        <v>157.62700000000001</v>
      </c>
      <c r="CP933">
        <v>139.64099999999999</v>
      </c>
      <c r="CQ933">
        <v>231.41399999999999</v>
      </c>
      <c r="CR933">
        <v>138.80799999999999</v>
      </c>
      <c r="CS933">
        <v>136.328</v>
      </c>
      <c r="CT933">
        <v>143.66800000000001</v>
      </c>
      <c r="CU933">
        <v>274.27600000000001</v>
      </c>
      <c r="CV933">
        <v>279.57900000000001</v>
      </c>
      <c r="CW933">
        <v>271.75</v>
      </c>
      <c r="CX933">
        <v>305.83600000000001</v>
      </c>
      <c r="CY933">
        <v>141.721</v>
      </c>
      <c r="CZ933">
        <v>141.27099999999999</v>
      </c>
      <c r="DA933">
        <v>141.04300000000001</v>
      </c>
      <c r="DB933">
        <v>132.69</v>
      </c>
      <c r="DC933">
        <v>130.72</v>
      </c>
      <c r="DD933">
        <v>130.80000000000001</v>
      </c>
      <c r="DE933">
        <v>133.88800000000001</v>
      </c>
      <c r="DF933">
        <v>255.17</v>
      </c>
      <c r="DG933">
        <v>233.881</v>
      </c>
      <c r="DH933">
        <v>143.86799999999999</v>
      </c>
      <c r="DI933">
        <v>259.541</v>
      </c>
      <c r="DJ933">
        <v>265.37099999999998</v>
      </c>
      <c r="DK933">
        <v>269.98099999999999</v>
      </c>
      <c r="DL933">
        <v>191.249</v>
      </c>
      <c r="DM933">
        <v>148.36600000000001</v>
      </c>
      <c r="DN933">
        <v>134.99199999999999</v>
      </c>
      <c r="DO933">
        <v>355.00200000000001</v>
      </c>
      <c r="DP933">
        <v>169.47499999999999</v>
      </c>
      <c r="DQ933">
        <v>179.923</v>
      </c>
      <c r="DR933">
        <v>235.71199999999999</v>
      </c>
      <c r="DS933">
        <v>243.982</v>
      </c>
      <c r="DT933">
        <v>233.37299999999999</v>
      </c>
      <c r="DU933">
        <v>309.81799999999998</v>
      </c>
      <c r="DV933">
        <v>252.16300000000001</v>
      </c>
      <c r="DW933">
        <v>250.18600000000001</v>
      </c>
      <c r="DX933">
        <v>250.46799999999999</v>
      </c>
      <c r="DY933">
        <v>214.65700000000001</v>
      </c>
      <c r="DZ933">
        <v>257.13600000000002</v>
      </c>
      <c r="EA933">
        <v>244.10400000000001</v>
      </c>
      <c r="EB933">
        <v>219.72800000000001</v>
      </c>
      <c r="EC933">
        <v>251.197</v>
      </c>
      <c r="ED933">
        <v>326.05599999999998</v>
      </c>
      <c r="EE933">
        <v>300.19299999999998</v>
      </c>
      <c r="EF933">
        <v>379.673</v>
      </c>
      <c r="EG933">
        <v>97.659000000000006</v>
      </c>
      <c r="EH933">
        <v>213.536</v>
      </c>
      <c r="EI933">
        <v>93.914000000000001</v>
      </c>
      <c r="EJ933">
        <v>151.738</v>
      </c>
      <c r="EK933">
        <v>177.953</v>
      </c>
      <c r="EL933">
        <v>161.601</v>
      </c>
      <c r="EM933">
        <v>159.292</v>
      </c>
      <c r="EN933">
        <v>160.727</v>
      </c>
      <c r="EO933">
        <v>133.114</v>
      </c>
      <c r="EP933">
        <v>133.20400000000001</v>
      </c>
      <c r="EQ933">
        <v>133.16399999999999</v>
      </c>
      <c r="ER933">
        <v>163.642</v>
      </c>
      <c r="ES933">
        <v>131.55600000000001</v>
      </c>
      <c r="ET933">
        <v>147.46799999999999</v>
      </c>
      <c r="EU933">
        <v>143.01599999999999</v>
      </c>
      <c r="EV933">
        <v>134.98400000000001</v>
      </c>
      <c r="EW933">
        <v>143.26900000000001</v>
      </c>
      <c r="EX933">
        <v>152.52799999999999</v>
      </c>
      <c r="EY933">
        <v>256.14600000000002</v>
      </c>
      <c r="EZ933">
        <v>245.88</v>
      </c>
      <c r="FA933">
        <v>236.80699999999999</v>
      </c>
      <c r="FB933">
        <v>256.68</v>
      </c>
      <c r="FC933">
        <v>257.57499999999999</v>
      </c>
      <c r="FD933">
        <v>169.203</v>
      </c>
      <c r="FE933">
        <v>146.93700000000001</v>
      </c>
      <c r="FF933">
        <v>259.798</v>
      </c>
      <c r="FG933">
        <v>189.255</v>
      </c>
      <c r="FH933">
        <v>273.09300000000002</v>
      </c>
      <c r="FI933">
        <v>305.64100000000002</v>
      </c>
      <c r="FJ933">
        <v>432.18599999999998</v>
      </c>
      <c r="FK933">
        <v>294.77199999999999</v>
      </c>
      <c r="FL933">
        <v>154.99199999999999</v>
      </c>
      <c r="FM933">
        <v>373.55700000000002</v>
      </c>
      <c r="FN933">
        <v>260.85700000000003</v>
      </c>
      <c r="FO933">
        <v>153.83500000000001</v>
      </c>
      <c r="FP933">
        <v>203.88300000000001</v>
      </c>
      <c r="FQ933">
        <v>132.459</v>
      </c>
      <c r="FR933">
        <v>107.01300000000001</v>
      </c>
      <c r="FS933">
        <v>138.59399999999999</v>
      </c>
      <c r="FT933">
        <v>131.07</v>
      </c>
      <c r="FU933">
        <v>199.399</v>
      </c>
      <c r="FV933">
        <v>127.095</v>
      </c>
      <c r="FW933">
        <v>147.73099999999999</v>
      </c>
      <c r="FX933">
        <v>177.45099999999999</v>
      </c>
      <c r="FY933">
        <v>149.845</v>
      </c>
      <c r="FZ933">
        <v>124.971</v>
      </c>
      <c r="GA933">
        <v>100.387</v>
      </c>
      <c r="GB933">
        <v>52.505000000000003</v>
      </c>
      <c r="GC933">
        <v>123.639</v>
      </c>
      <c r="GD933">
        <v>113.117</v>
      </c>
      <c r="GE933">
        <v>154.696</v>
      </c>
      <c r="GG933">
        <v>137.84</v>
      </c>
      <c r="GH933">
        <v>128.56800000000001</v>
      </c>
      <c r="GI933">
        <v>184.35499999999999</v>
      </c>
      <c r="GJ933">
        <v>137.30799999999999</v>
      </c>
      <c r="GK933">
        <v>138.65799999999999</v>
      </c>
      <c r="GL933">
        <v>177.47800000000001</v>
      </c>
      <c r="GM933">
        <v>121.961</v>
      </c>
      <c r="GN933">
        <v>315.32499999999999</v>
      </c>
      <c r="GO933">
        <v>209.10499999999999</v>
      </c>
      <c r="GP933">
        <v>137.583</v>
      </c>
      <c r="GQ933">
        <v>149.48400000000001</v>
      </c>
      <c r="GR933">
        <v>154.34899999999999</v>
      </c>
      <c r="GS933">
        <v>151.36099999999999</v>
      </c>
      <c r="GT933">
        <v>119.48399999999999</v>
      </c>
      <c r="GU933">
        <v>197.505</v>
      </c>
      <c r="GV933">
        <v>133.55199999999999</v>
      </c>
      <c r="GW933">
        <v>129.18799999999999</v>
      </c>
    </row>
    <row r="934" spans="1:205" x14ac:dyDescent="0.25">
      <c r="A934" s="1">
        <v>45536</v>
      </c>
      <c r="B934">
        <v>145.803</v>
      </c>
      <c r="C934">
        <v>143.34899999999999</v>
      </c>
      <c r="D934">
        <v>153.82400000000001</v>
      </c>
      <c r="E934">
        <v>276.74099999999999</v>
      </c>
      <c r="F934">
        <v>290.48</v>
      </c>
      <c r="G934">
        <v>274.23</v>
      </c>
      <c r="H934">
        <v>160.786</v>
      </c>
      <c r="I934">
        <v>139.904</v>
      </c>
      <c r="J934">
        <v>132.23099999999999</v>
      </c>
      <c r="K934">
        <v>210.565</v>
      </c>
      <c r="L934">
        <v>133.02199999999999</v>
      </c>
      <c r="M934">
        <v>117.236</v>
      </c>
      <c r="N934">
        <v>144.00800000000001</v>
      </c>
      <c r="O934">
        <v>254.41300000000001</v>
      </c>
      <c r="P934">
        <v>282.036</v>
      </c>
      <c r="Q934">
        <v>368.11399999999998</v>
      </c>
      <c r="R934">
        <v>194.20699999999999</v>
      </c>
      <c r="S934">
        <v>219.036</v>
      </c>
      <c r="T934">
        <v>237.34100000000001</v>
      </c>
      <c r="U934">
        <v>213.56899999999999</v>
      </c>
      <c r="V934">
        <v>140.345</v>
      </c>
      <c r="W934">
        <v>148.22999999999999</v>
      </c>
      <c r="X934">
        <v>128.30500000000001</v>
      </c>
      <c r="Y934">
        <v>138.96299999999999</v>
      </c>
      <c r="Z934">
        <v>145.78399999999999</v>
      </c>
      <c r="AA934">
        <v>156.047</v>
      </c>
      <c r="AB934">
        <v>153.66800000000001</v>
      </c>
      <c r="AC934">
        <v>152.495</v>
      </c>
      <c r="AD934">
        <v>157.11699999999999</v>
      </c>
      <c r="AE934">
        <v>172.85599999999999</v>
      </c>
      <c r="AF934">
        <v>175.34299999999999</v>
      </c>
      <c r="AG934">
        <v>167.48099999999999</v>
      </c>
      <c r="AH934">
        <v>172.06800000000001</v>
      </c>
      <c r="AI934">
        <v>149.76499999999999</v>
      </c>
      <c r="AJ934">
        <v>133.77799999999999</v>
      </c>
      <c r="AK934">
        <v>133.78299999999999</v>
      </c>
      <c r="AL934">
        <v>133.578</v>
      </c>
      <c r="AM934">
        <v>133.76499999999999</v>
      </c>
      <c r="AN934">
        <v>155.18</v>
      </c>
      <c r="AO934">
        <v>152.797</v>
      </c>
      <c r="AP934">
        <v>153.55099999999999</v>
      </c>
      <c r="AQ934">
        <v>149.73599999999999</v>
      </c>
      <c r="AR934">
        <v>154.56200000000001</v>
      </c>
      <c r="AS934">
        <v>161.97300000000001</v>
      </c>
      <c r="AT934">
        <v>140.58500000000001</v>
      </c>
      <c r="AU934">
        <v>140.649</v>
      </c>
      <c r="AV934">
        <v>140.077</v>
      </c>
      <c r="AW934">
        <v>146.29400000000001</v>
      </c>
      <c r="AX934">
        <v>131.029</v>
      </c>
      <c r="AY934">
        <v>131.60599999999999</v>
      </c>
      <c r="AZ934">
        <v>116.47199999999999</v>
      </c>
      <c r="BA934">
        <v>151.47900000000001</v>
      </c>
      <c r="BB934">
        <v>177.11500000000001</v>
      </c>
      <c r="BC934">
        <v>180.911</v>
      </c>
      <c r="BD934">
        <v>170.15</v>
      </c>
      <c r="BE934">
        <v>143.57900000000001</v>
      </c>
      <c r="BF934">
        <v>143.89599999999999</v>
      </c>
      <c r="BG934">
        <v>144.56200000000001</v>
      </c>
      <c r="BH934">
        <v>144.44200000000001</v>
      </c>
      <c r="BI934">
        <v>143.34800000000001</v>
      </c>
      <c r="BJ934">
        <v>143.19200000000001</v>
      </c>
      <c r="BK934">
        <v>144.714</v>
      </c>
      <c r="BL934">
        <v>141.74199999999999</v>
      </c>
      <c r="BM934">
        <v>141.33500000000001</v>
      </c>
      <c r="BN934">
        <v>144.61500000000001</v>
      </c>
      <c r="BO934">
        <v>138.059</v>
      </c>
      <c r="BP934">
        <v>140.21299999999999</v>
      </c>
      <c r="BQ934">
        <v>152.76300000000001</v>
      </c>
      <c r="BR934">
        <v>145.17699999999999</v>
      </c>
      <c r="BS934">
        <v>133.29599999999999</v>
      </c>
      <c r="BT934">
        <v>132.23099999999999</v>
      </c>
      <c r="BU934">
        <v>139.48400000000001</v>
      </c>
      <c r="BV934">
        <v>139.02099999999999</v>
      </c>
      <c r="BW934">
        <v>144.74299999999999</v>
      </c>
      <c r="BX934">
        <v>144.11199999999999</v>
      </c>
      <c r="BY934">
        <v>145.077</v>
      </c>
      <c r="BZ934">
        <v>142.68100000000001</v>
      </c>
      <c r="CA934">
        <v>144.167</v>
      </c>
      <c r="CB934">
        <v>145.649</v>
      </c>
      <c r="CC934">
        <v>257.178</v>
      </c>
      <c r="CD934">
        <v>259.541</v>
      </c>
      <c r="CE934">
        <v>251.363</v>
      </c>
      <c r="CF934">
        <v>143.864</v>
      </c>
      <c r="CG934">
        <v>149.78</v>
      </c>
      <c r="CH934">
        <v>150.399</v>
      </c>
      <c r="CI934">
        <v>140.005</v>
      </c>
      <c r="CJ934">
        <v>139.578</v>
      </c>
      <c r="CK934">
        <v>147.22800000000001</v>
      </c>
      <c r="CL934">
        <v>146.74799999999999</v>
      </c>
      <c r="CM934">
        <v>142.65</v>
      </c>
      <c r="CN934">
        <v>231.13</v>
      </c>
      <c r="CO934">
        <v>158.21600000000001</v>
      </c>
      <c r="CP934">
        <v>139.31200000000001</v>
      </c>
      <c r="CQ934">
        <v>228.7</v>
      </c>
      <c r="CR934">
        <v>139.447</v>
      </c>
      <c r="CS934">
        <v>137.273</v>
      </c>
      <c r="CT934">
        <v>144.09200000000001</v>
      </c>
      <c r="CU934">
        <v>273.27600000000001</v>
      </c>
      <c r="CV934">
        <v>280.339</v>
      </c>
      <c r="CW934">
        <v>269.87599999999998</v>
      </c>
      <c r="CX934">
        <v>302.89299999999997</v>
      </c>
      <c r="CY934">
        <v>142.41300000000001</v>
      </c>
      <c r="CZ934">
        <v>141.38800000000001</v>
      </c>
      <c r="DA934">
        <v>141.18700000000001</v>
      </c>
      <c r="DB934">
        <v>133.29599999999999</v>
      </c>
      <c r="DC934">
        <v>131.04900000000001</v>
      </c>
      <c r="DD934">
        <v>131.16999999999999</v>
      </c>
      <c r="DE934">
        <v>134.27600000000001</v>
      </c>
      <c r="DF934">
        <v>253.012</v>
      </c>
      <c r="DG934">
        <v>233.34899999999999</v>
      </c>
      <c r="DH934">
        <v>143.381</v>
      </c>
      <c r="DI934">
        <v>261.10899999999998</v>
      </c>
      <c r="DJ934">
        <v>263.07600000000002</v>
      </c>
      <c r="DK934">
        <v>269.61200000000002</v>
      </c>
      <c r="DL934">
        <v>191.15100000000001</v>
      </c>
      <c r="DM934">
        <v>148.28299999999999</v>
      </c>
      <c r="DN934">
        <v>134.92400000000001</v>
      </c>
      <c r="DO934">
        <v>355.09399999999999</v>
      </c>
      <c r="DP934">
        <v>169.80799999999999</v>
      </c>
      <c r="DQ934">
        <v>179.72499999999999</v>
      </c>
      <c r="DR934">
        <v>225.696</v>
      </c>
      <c r="DS934">
        <v>237.52699999999999</v>
      </c>
      <c r="DT934">
        <v>222.21700000000001</v>
      </c>
      <c r="DU934">
        <v>311.15300000000002</v>
      </c>
      <c r="DV934">
        <v>252.47399999999999</v>
      </c>
      <c r="DW934">
        <v>250.768</v>
      </c>
      <c r="DX934">
        <v>250.73500000000001</v>
      </c>
      <c r="DY934">
        <v>214.46299999999999</v>
      </c>
      <c r="DZ934">
        <v>257.46600000000001</v>
      </c>
      <c r="EA934">
        <v>238.203</v>
      </c>
      <c r="EB934">
        <v>224.09800000000001</v>
      </c>
      <c r="EC934">
        <v>238.05600000000001</v>
      </c>
      <c r="ED934">
        <v>305.31299999999999</v>
      </c>
      <c r="EE934">
        <v>279.95499999999998</v>
      </c>
      <c r="EF934">
        <v>381.93799999999999</v>
      </c>
      <c r="EG934">
        <v>99.521000000000001</v>
      </c>
      <c r="EH934">
        <v>211.42500000000001</v>
      </c>
      <c r="EI934">
        <v>96.052999999999997</v>
      </c>
      <c r="EJ934">
        <v>151.971</v>
      </c>
      <c r="EK934">
        <v>178.36699999999999</v>
      </c>
      <c r="EL934">
        <v>161.86199999999999</v>
      </c>
      <c r="EM934">
        <v>159.773</v>
      </c>
      <c r="EN934">
        <v>160.792</v>
      </c>
      <c r="EO934">
        <v>133.642</v>
      </c>
      <c r="EP934">
        <v>133.74299999999999</v>
      </c>
      <c r="EQ934">
        <v>133.691</v>
      </c>
      <c r="ER934">
        <v>163.66399999999999</v>
      </c>
      <c r="ES934">
        <v>131.19200000000001</v>
      </c>
      <c r="ET934">
        <v>147.59800000000001</v>
      </c>
      <c r="EU934">
        <v>143.238</v>
      </c>
      <c r="EV934">
        <v>135.55199999999999</v>
      </c>
      <c r="EW934">
        <v>143.47999999999999</v>
      </c>
      <c r="EX934">
        <v>152.52799999999999</v>
      </c>
      <c r="EY934">
        <v>253.642</v>
      </c>
      <c r="EZ934">
        <v>247.12200000000001</v>
      </c>
      <c r="FA934">
        <v>226.744</v>
      </c>
      <c r="FB934">
        <v>256.51499999999999</v>
      </c>
      <c r="FC934">
        <v>257.22899999999998</v>
      </c>
      <c r="FD934">
        <v>169.441</v>
      </c>
      <c r="FE934">
        <v>146.14500000000001</v>
      </c>
      <c r="FF934">
        <v>244.596</v>
      </c>
      <c r="FG934">
        <v>171.15700000000001</v>
      </c>
      <c r="FH934">
        <v>277.786</v>
      </c>
      <c r="FI934">
        <v>284.92</v>
      </c>
      <c r="FJ934">
        <v>437.75700000000001</v>
      </c>
      <c r="FK934">
        <v>296.79599999999999</v>
      </c>
      <c r="FL934">
        <v>155.643</v>
      </c>
      <c r="FM934">
        <v>374.35199999999998</v>
      </c>
      <c r="FN934">
        <v>230.501</v>
      </c>
      <c r="FO934">
        <v>156.25</v>
      </c>
      <c r="FP934">
        <v>200.06800000000001</v>
      </c>
      <c r="FQ934">
        <v>140.501</v>
      </c>
      <c r="FR934">
        <v>99.742999999999995</v>
      </c>
      <c r="FS934">
        <v>138.536</v>
      </c>
      <c r="FT934">
        <v>130.04599999999999</v>
      </c>
      <c r="FU934">
        <v>199.654</v>
      </c>
      <c r="FV934">
        <v>134.47800000000001</v>
      </c>
      <c r="FW934">
        <v>151.446</v>
      </c>
      <c r="FX934">
        <v>178.52099999999999</v>
      </c>
      <c r="FY934">
        <v>151.81200000000001</v>
      </c>
      <c r="FZ934">
        <v>130.11600000000001</v>
      </c>
      <c r="GA934">
        <v>103.47499999999999</v>
      </c>
      <c r="GB934">
        <v>50.661999999999999</v>
      </c>
      <c r="GC934">
        <v>125.99</v>
      </c>
      <c r="GD934">
        <v>114.81399999999999</v>
      </c>
      <c r="GE934">
        <v>158.69</v>
      </c>
      <c r="GG934">
        <v>131.065</v>
      </c>
      <c r="GH934">
        <v>119.72</v>
      </c>
      <c r="GI934">
        <v>184.64699999999999</v>
      </c>
      <c r="GJ934">
        <v>143.751</v>
      </c>
      <c r="GK934">
        <v>136.55500000000001</v>
      </c>
      <c r="GL934">
        <v>174.24100000000001</v>
      </c>
      <c r="GM934">
        <v>133.29599999999999</v>
      </c>
      <c r="GN934">
        <v>316.05700000000002</v>
      </c>
      <c r="GO934">
        <v>216.042</v>
      </c>
      <c r="GP934">
        <v>139.84</v>
      </c>
      <c r="GQ934">
        <v>148.24100000000001</v>
      </c>
      <c r="GR934">
        <v>154.797</v>
      </c>
      <c r="GS934">
        <v>150.518</v>
      </c>
      <c r="GT934">
        <v>120.331</v>
      </c>
      <c r="GU934">
        <v>197.608</v>
      </c>
      <c r="GV934">
        <v>133.55199999999999</v>
      </c>
      <c r="GW934">
        <v>126.435</v>
      </c>
    </row>
    <row r="935" spans="1:205" x14ac:dyDescent="0.25">
      <c r="A935" s="1">
        <v>45566</v>
      </c>
      <c r="B935">
        <v>146.29400000000001</v>
      </c>
      <c r="C935">
        <v>143.72200000000001</v>
      </c>
      <c r="D935">
        <v>153.35400000000001</v>
      </c>
      <c r="E935">
        <v>275.06200000000001</v>
      </c>
      <c r="F935">
        <v>264.20600000000002</v>
      </c>
      <c r="G935">
        <v>274.90300000000002</v>
      </c>
      <c r="H935">
        <v>161.56100000000001</v>
      </c>
      <c r="I935">
        <v>141.101</v>
      </c>
      <c r="J935">
        <v>133.803</v>
      </c>
      <c r="K935">
        <v>212.86199999999999</v>
      </c>
      <c r="L935">
        <v>135.21</v>
      </c>
      <c r="M935">
        <v>118.86799999999999</v>
      </c>
      <c r="N935">
        <v>144.24299999999999</v>
      </c>
      <c r="O935">
        <v>254.75200000000001</v>
      </c>
      <c r="P935">
        <v>282.32900000000001</v>
      </c>
      <c r="Q935">
        <v>368.48899999999998</v>
      </c>
      <c r="R935">
        <v>194.41399999999999</v>
      </c>
      <c r="S935">
        <v>219.4</v>
      </c>
      <c r="T935">
        <v>237.93799999999999</v>
      </c>
      <c r="U935">
        <v>213.86500000000001</v>
      </c>
      <c r="V935">
        <v>140.35499999999999</v>
      </c>
      <c r="W935">
        <v>148.09299999999999</v>
      </c>
      <c r="X935">
        <v>128.49100000000001</v>
      </c>
      <c r="Y935">
        <v>139.33600000000001</v>
      </c>
      <c r="Z935">
        <v>146.35499999999999</v>
      </c>
      <c r="AA935">
        <v>157.113</v>
      </c>
      <c r="AB935">
        <v>154.40899999999999</v>
      </c>
      <c r="AC935">
        <v>152.149</v>
      </c>
      <c r="AD935">
        <v>162.66499999999999</v>
      </c>
      <c r="AE935">
        <v>176.233</v>
      </c>
      <c r="AF935">
        <v>176.202</v>
      </c>
      <c r="AG935">
        <v>174.58799999999999</v>
      </c>
      <c r="AH935">
        <v>175.33600000000001</v>
      </c>
      <c r="AI935">
        <v>150.215</v>
      </c>
      <c r="AJ935">
        <v>136.43899999999999</v>
      </c>
      <c r="AK935">
        <v>136.43899999999999</v>
      </c>
      <c r="AL935">
        <v>136.21</v>
      </c>
      <c r="AM935">
        <v>136.44900000000001</v>
      </c>
      <c r="AN935">
        <v>154.76499999999999</v>
      </c>
      <c r="AO935">
        <v>152.30199999999999</v>
      </c>
      <c r="AP935">
        <v>153.09399999999999</v>
      </c>
      <c r="AQ935">
        <v>149.08799999999999</v>
      </c>
      <c r="AR935">
        <v>154.28100000000001</v>
      </c>
      <c r="AS935">
        <v>161.709</v>
      </c>
      <c r="AT935">
        <v>140.96799999999999</v>
      </c>
      <c r="AU935">
        <v>141.054</v>
      </c>
      <c r="AV935">
        <v>140.51599999999999</v>
      </c>
      <c r="AW935">
        <v>146.42599999999999</v>
      </c>
      <c r="AX935">
        <v>131.51300000000001</v>
      </c>
      <c r="AY935">
        <v>132.06899999999999</v>
      </c>
      <c r="AZ935">
        <v>117.22199999999999</v>
      </c>
      <c r="BA935">
        <v>151.42400000000001</v>
      </c>
      <c r="BB935">
        <v>176.73599999999999</v>
      </c>
      <c r="BC935">
        <v>180.411</v>
      </c>
      <c r="BD935">
        <v>170.02699999999999</v>
      </c>
      <c r="BE935">
        <v>144.024</v>
      </c>
      <c r="BF935">
        <v>144.358</v>
      </c>
      <c r="BG935">
        <v>145.113</v>
      </c>
      <c r="BH935">
        <v>144.91300000000001</v>
      </c>
      <c r="BI935">
        <v>143.89099999999999</v>
      </c>
      <c r="BJ935">
        <v>143.72900000000001</v>
      </c>
      <c r="BK935">
        <v>145.131</v>
      </c>
      <c r="BL935">
        <v>142.101</v>
      </c>
      <c r="BM935">
        <v>141.72800000000001</v>
      </c>
      <c r="BN935">
        <v>144.69399999999999</v>
      </c>
      <c r="BO935">
        <v>138.6</v>
      </c>
      <c r="BP935">
        <v>140.59899999999999</v>
      </c>
      <c r="BQ935">
        <v>153.57900000000001</v>
      </c>
      <c r="BR935">
        <v>145.72900000000001</v>
      </c>
      <c r="BS935">
        <v>133.59800000000001</v>
      </c>
      <c r="BT935">
        <v>132.447</v>
      </c>
      <c r="BU935">
        <v>141.56700000000001</v>
      </c>
      <c r="BV935">
        <v>140.09100000000001</v>
      </c>
      <c r="BW935">
        <v>145.16</v>
      </c>
      <c r="BX935">
        <v>144.60300000000001</v>
      </c>
      <c r="BY935">
        <v>145.505</v>
      </c>
      <c r="BZ935">
        <v>143.15700000000001</v>
      </c>
      <c r="CA935">
        <v>144.65799999999999</v>
      </c>
      <c r="CB935">
        <v>146.00200000000001</v>
      </c>
      <c r="CC935">
        <v>257.63400000000001</v>
      </c>
      <c r="CD935">
        <v>259.334</v>
      </c>
      <c r="CE935">
        <v>252.38</v>
      </c>
      <c r="CF935">
        <v>144.358</v>
      </c>
      <c r="CG935">
        <v>151.88800000000001</v>
      </c>
      <c r="CH935">
        <v>150.976</v>
      </c>
      <c r="CI935">
        <v>140.40600000000001</v>
      </c>
      <c r="CJ935">
        <v>140.03</v>
      </c>
      <c r="CK935">
        <v>148.37799999999999</v>
      </c>
      <c r="CL935">
        <v>147.15799999999999</v>
      </c>
      <c r="CM935">
        <v>143.38499999999999</v>
      </c>
      <c r="CN935">
        <v>232.03800000000001</v>
      </c>
      <c r="CO935">
        <v>159.26</v>
      </c>
      <c r="CP935">
        <v>140.041</v>
      </c>
      <c r="CQ935">
        <v>229.768</v>
      </c>
      <c r="CR935">
        <v>140.411</v>
      </c>
      <c r="CS935">
        <v>138.22300000000001</v>
      </c>
      <c r="CT935">
        <v>144.34100000000001</v>
      </c>
      <c r="CU935">
        <v>273.77100000000002</v>
      </c>
      <c r="CV935">
        <v>279.76900000000001</v>
      </c>
      <c r="CW935">
        <v>271.29300000000001</v>
      </c>
      <c r="CX935">
        <v>304.84899999999999</v>
      </c>
      <c r="CY935">
        <v>142.655</v>
      </c>
      <c r="CZ935">
        <v>141.78399999999999</v>
      </c>
      <c r="DA935">
        <v>141.614</v>
      </c>
      <c r="DB935">
        <v>133.51400000000001</v>
      </c>
      <c r="DC935">
        <v>131.429</v>
      </c>
      <c r="DD935">
        <v>131.58699999999999</v>
      </c>
      <c r="DE935">
        <v>134.22999999999999</v>
      </c>
      <c r="DF935">
        <v>254.126</v>
      </c>
      <c r="DG935">
        <v>233.715</v>
      </c>
      <c r="DH935">
        <v>143.714</v>
      </c>
      <c r="DI935">
        <v>259.995</v>
      </c>
      <c r="DJ935">
        <v>262.69299999999998</v>
      </c>
      <c r="DK935">
        <v>272.24099999999999</v>
      </c>
      <c r="DL935">
        <v>191.22300000000001</v>
      </c>
      <c r="DM935">
        <v>148.39500000000001</v>
      </c>
      <c r="DN935">
        <v>134.97200000000001</v>
      </c>
      <c r="DO935">
        <v>355.91199999999998</v>
      </c>
      <c r="DP935">
        <v>170.69800000000001</v>
      </c>
      <c r="DQ935">
        <v>179.71600000000001</v>
      </c>
      <c r="DR935">
        <v>229.37299999999999</v>
      </c>
      <c r="DS935">
        <v>240.99700000000001</v>
      </c>
      <c r="DT935">
        <v>225.964</v>
      </c>
      <c r="DU935">
        <v>312.45100000000002</v>
      </c>
      <c r="DV935">
        <v>252.88800000000001</v>
      </c>
      <c r="DW935">
        <v>251.21799999999999</v>
      </c>
      <c r="DX935">
        <v>251.14</v>
      </c>
      <c r="DY935">
        <v>216.99299999999999</v>
      </c>
      <c r="DZ935">
        <v>257.59800000000001</v>
      </c>
      <c r="EA935">
        <v>244.869</v>
      </c>
      <c r="EB935">
        <v>223.435</v>
      </c>
      <c r="EC935">
        <v>249.78</v>
      </c>
      <c r="ED935">
        <v>315.40499999999997</v>
      </c>
      <c r="EE935">
        <v>289.654</v>
      </c>
      <c r="EF935">
        <v>384.23399999999998</v>
      </c>
      <c r="EG935">
        <v>113.771</v>
      </c>
      <c r="EH935">
        <v>223.02699999999999</v>
      </c>
      <c r="EI935">
        <v>110.85899999999999</v>
      </c>
      <c r="EJ935">
        <v>152.22800000000001</v>
      </c>
      <c r="EK935">
        <v>178.83</v>
      </c>
      <c r="EL935">
        <v>162.95099999999999</v>
      </c>
      <c r="EM935">
        <v>159.55000000000001</v>
      </c>
      <c r="EN935">
        <v>161.292</v>
      </c>
      <c r="EO935">
        <v>136.273</v>
      </c>
      <c r="EP935">
        <v>136.42599999999999</v>
      </c>
      <c r="EQ935">
        <v>136.316</v>
      </c>
      <c r="ER935">
        <v>163.96600000000001</v>
      </c>
      <c r="ES935">
        <v>130.964</v>
      </c>
      <c r="ET935">
        <v>148.00700000000001</v>
      </c>
      <c r="EU935">
        <v>143.40600000000001</v>
      </c>
      <c r="EV935">
        <v>135.75899999999999</v>
      </c>
      <c r="EW935">
        <v>143.64599999999999</v>
      </c>
      <c r="EX935">
        <v>152.54</v>
      </c>
      <c r="EY935">
        <v>254.851</v>
      </c>
      <c r="EZ935">
        <v>247.30500000000001</v>
      </c>
      <c r="FA935">
        <v>230.43799999999999</v>
      </c>
      <c r="FB935">
        <v>256.97399999999999</v>
      </c>
      <c r="FC935">
        <v>257.721</v>
      </c>
      <c r="FD935">
        <v>169.828</v>
      </c>
      <c r="FE935">
        <v>146.69200000000001</v>
      </c>
      <c r="FF935">
        <v>257.74900000000002</v>
      </c>
      <c r="FG935">
        <v>184.12700000000001</v>
      </c>
      <c r="FH935">
        <v>278.57900000000001</v>
      </c>
      <c r="FI935">
        <v>294.66300000000001</v>
      </c>
      <c r="FJ935">
        <v>443.07799999999997</v>
      </c>
      <c r="FK935">
        <v>305.161</v>
      </c>
      <c r="FL935">
        <v>156.26300000000001</v>
      </c>
      <c r="FM935">
        <v>403.48399999999998</v>
      </c>
      <c r="FN935">
        <v>251.261</v>
      </c>
      <c r="FO935">
        <v>157.667</v>
      </c>
      <c r="FP935">
        <v>205.483</v>
      </c>
      <c r="FQ935">
        <v>148.023</v>
      </c>
      <c r="FR935">
        <v>98.311999999999998</v>
      </c>
      <c r="FS935">
        <v>138.542</v>
      </c>
      <c r="FT935">
        <v>127.81399999999999</v>
      </c>
      <c r="FU935">
        <v>200.566</v>
      </c>
      <c r="FV935">
        <v>137.92699999999999</v>
      </c>
      <c r="FW935">
        <v>152.286</v>
      </c>
      <c r="FX935">
        <v>182.15899999999999</v>
      </c>
      <c r="FY935">
        <v>152.71100000000001</v>
      </c>
      <c r="FZ935">
        <v>131.755</v>
      </c>
      <c r="GA935">
        <v>118.874</v>
      </c>
      <c r="GB935">
        <v>51.694000000000003</v>
      </c>
      <c r="GC935">
        <v>124.589</v>
      </c>
      <c r="GD935">
        <v>114.29900000000001</v>
      </c>
      <c r="GE935">
        <v>155.15799999999999</v>
      </c>
      <c r="GG935">
        <v>121.905</v>
      </c>
      <c r="GH935">
        <v>117.17</v>
      </c>
      <c r="GI935">
        <v>185.488</v>
      </c>
      <c r="GJ935">
        <v>132.762</v>
      </c>
      <c r="GK935">
        <v>136.73699999999999</v>
      </c>
      <c r="GL935">
        <v>168.92099999999999</v>
      </c>
      <c r="GM935">
        <v>134.494</v>
      </c>
      <c r="GN935">
        <v>294.88299999999998</v>
      </c>
      <c r="GO935">
        <v>224.94399999999999</v>
      </c>
      <c r="GP935">
        <v>141.309</v>
      </c>
      <c r="GQ935">
        <v>150.61699999999999</v>
      </c>
      <c r="GR935">
        <v>154.56399999999999</v>
      </c>
      <c r="GS935">
        <v>149.78</v>
      </c>
      <c r="GT935">
        <v>121.968</v>
      </c>
      <c r="GU935">
        <v>197.94900000000001</v>
      </c>
      <c r="GV935">
        <v>133.55199999999999</v>
      </c>
      <c r="GW935">
        <v>136.148</v>
      </c>
    </row>
    <row r="936" spans="1:205" x14ac:dyDescent="0.25">
      <c r="A936" s="1">
        <v>45597</v>
      </c>
      <c r="B936">
        <v>146.447</v>
      </c>
      <c r="C936">
        <v>144.37899999999999</v>
      </c>
      <c r="D936">
        <v>156.70099999999999</v>
      </c>
      <c r="E936">
        <v>282.267</v>
      </c>
      <c r="F936">
        <v>326.87700000000001</v>
      </c>
      <c r="G936">
        <v>276.79000000000002</v>
      </c>
      <c r="H936">
        <v>162.482</v>
      </c>
      <c r="I936">
        <v>142.166</v>
      </c>
      <c r="J936">
        <v>133.441</v>
      </c>
      <c r="K936">
        <v>212.36799999999999</v>
      </c>
      <c r="L936">
        <v>134.84</v>
      </c>
      <c r="M936">
        <v>118.012</v>
      </c>
      <c r="N936">
        <v>144.465</v>
      </c>
      <c r="O936">
        <v>255.31200000000001</v>
      </c>
      <c r="P936">
        <v>283.03699999999998</v>
      </c>
      <c r="Q936">
        <v>369.8</v>
      </c>
      <c r="R936">
        <v>194.584</v>
      </c>
      <c r="S936">
        <v>219.80699999999999</v>
      </c>
      <c r="T936">
        <v>238.33500000000001</v>
      </c>
      <c r="U936">
        <v>214.274</v>
      </c>
      <c r="V936">
        <v>140.495</v>
      </c>
      <c r="W936">
        <v>148.101</v>
      </c>
      <c r="X936">
        <v>128.785</v>
      </c>
      <c r="Y936">
        <v>139.40700000000001</v>
      </c>
      <c r="Z936">
        <v>146.28700000000001</v>
      </c>
      <c r="AA936">
        <v>156.37899999999999</v>
      </c>
      <c r="AB936">
        <v>153.74299999999999</v>
      </c>
      <c r="AC936">
        <v>152.23400000000001</v>
      </c>
      <c r="AD936">
        <v>158.68100000000001</v>
      </c>
      <c r="AE936">
        <v>174.726</v>
      </c>
      <c r="AF936">
        <v>177.55500000000001</v>
      </c>
      <c r="AG936">
        <v>168.82300000000001</v>
      </c>
      <c r="AH936">
        <v>174.25700000000001</v>
      </c>
      <c r="AI936">
        <v>149.80799999999999</v>
      </c>
      <c r="AJ936">
        <v>135.88399999999999</v>
      </c>
      <c r="AK936">
        <v>135.88499999999999</v>
      </c>
      <c r="AL936">
        <v>135.661</v>
      </c>
      <c r="AM936">
        <v>135.88900000000001</v>
      </c>
      <c r="AN936">
        <v>154.417</v>
      </c>
      <c r="AO936">
        <v>151.864</v>
      </c>
      <c r="AP936">
        <v>152.678</v>
      </c>
      <c r="AQ936">
        <v>148.55799999999999</v>
      </c>
      <c r="AR936">
        <v>154.06299999999999</v>
      </c>
      <c r="AS936">
        <v>161.54300000000001</v>
      </c>
      <c r="AT936">
        <v>141.202</v>
      </c>
      <c r="AU936">
        <v>141.29</v>
      </c>
      <c r="AV936">
        <v>140.738</v>
      </c>
      <c r="AW936">
        <v>146.773</v>
      </c>
      <c r="AX936">
        <v>131.501</v>
      </c>
      <c r="AY936">
        <v>132.05199999999999</v>
      </c>
      <c r="AZ936">
        <v>117.288</v>
      </c>
      <c r="BA936">
        <v>151.93100000000001</v>
      </c>
      <c r="BB936">
        <v>176.74299999999999</v>
      </c>
      <c r="BC936">
        <v>180.398</v>
      </c>
      <c r="BD936">
        <v>170.07499999999999</v>
      </c>
      <c r="BE936">
        <v>144.19499999999999</v>
      </c>
      <c r="BF936">
        <v>144.53</v>
      </c>
      <c r="BG936">
        <v>145.02000000000001</v>
      </c>
      <c r="BH936">
        <v>144.90799999999999</v>
      </c>
      <c r="BI936">
        <v>143.83799999999999</v>
      </c>
      <c r="BJ936">
        <v>143.703</v>
      </c>
      <c r="BK936">
        <v>145.315</v>
      </c>
      <c r="BL936">
        <v>142.446</v>
      </c>
      <c r="BM936">
        <v>142.102</v>
      </c>
      <c r="BN936">
        <v>145.59299999999999</v>
      </c>
      <c r="BO936">
        <v>138.68100000000001</v>
      </c>
      <c r="BP936">
        <v>140.77099999999999</v>
      </c>
      <c r="BQ936">
        <v>152.91999999999999</v>
      </c>
      <c r="BR936">
        <v>145.83000000000001</v>
      </c>
      <c r="BS936">
        <v>133.767</v>
      </c>
      <c r="BT936">
        <v>132.69999999999999</v>
      </c>
      <c r="BU936">
        <v>140.238</v>
      </c>
      <c r="BV936">
        <v>139.52199999999999</v>
      </c>
      <c r="BW936">
        <v>145.35900000000001</v>
      </c>
      <c r="BX936">
        <v>144.547</v>
      </c>
      <c r="BY936">
        <v>145.51499999999999</v>
      </c>
      <c r="BZ936">
        <v>143.15600000000001</v>
      </c>
      <c r="CA936">
        <v>144.648</v>
      </c>
      <c r="CB936">
        <v>146.233</v>
      </c>
      <c r="CC936">
        <v>259.32100000000003</v>
      </c>
      <c r="CD936">
        <v>261.68700000000001</v>
      </c>
      <c r="CE936">
        <v>252.61</v>
      </c>
      <c r="CF936">
        <v>144.31</v>
      </c>
      <c r="CG936">
        <v>150.57</v>
      </c>
      <c r="CH936">
        <v>150.351</v>
      </c>
      <c r="CI936">
        <v>140.589</v>
      </c>
      <c r="CJ936">
        <v>140.24700000000001</v>
      </c>
      <c r="CK936">
        <v>147.77099999999999</v>
      </c>
      <c r="CL936">
        <v>147.34399999999999</v>
      </c>
      <c r="CM936">
        <v>143.404</v>
      </c>
      <c r="CN936">
        <v>232.262</v>
      </c>
      <c r="CO936">
        <v>159.125</v>
      </c>
      <c r="CP936">
        <v>139.947</v>
      </c>
      <c r="CQ936">
        <v>229.928</v>
      </c>
      <c r="CR936">
        <v>140.137</v>
      </c>
      <c r="CS936">
        <v>137.68600000000001</v>
      </c>
      <c r="CT936">
        <v>144.72399999999999</v>
      </c>
      <c r="CU936">
        <v>276.017</v>
      </c>
      <c r="CV936">
        <v>283.32499999999999</v>
      </c>
      <c r="CW936">
        <v>271.41199999999998</v>
      </c>
      <c r="CX936">
        <v>304.94400000000002</v>
      </c>
      <c r="CY936">
        <v>142.80500000000001</v>
      </c>
      <c r="CZ936">
        <v>142.24100000000001</v>
      </c>
      <c r="DA936">
        <v>142.102</v>
      </c>
      <c r="DB936">
        <v>133.67400000000001</v>
      </c>
      <c r="DC936">
        <v>131.614</v>
      </c>
      <c r="DD936">
        <v>131.797</v>
      </c>
      <c r="DE936">
        <v>134.774</v>
      </c>
      <c r="DF936">
        <v>254.31200000000001</v>
      </c>
      <c r="DG936">
        <v>234.37</v>
      </c>
      <c r="DH936">
        <v>144.209</v>
      </c>
      <c r="DI936">
        <v>262.81200000000001</v>
      </c>
      <c r="DJ936">
        <v>261.61799999999999</v>
      </c>
      <c r="DK936">
        <v>274.67</v>
      </c>
      <c r="DL936">
        <v>191.56299999999999</v>
      </c>
      <c r="DM936">
        <v>148.417</v>
      </c>
      <c r="DN936">
        <v>135.22300000000001</v>
      </c>
      <c r="DO936">
        <v>356.24799999999999</v>
      </c>
      <c r="DP936">
        <v>171.25</v>
      </c>
      <c r="DQ936">
        <v>179.55500000000001</v>
      </c>
      <c r="DR936">
        <v>228.19</v>
      </c>
      <c r="DS936">
        <v>238.559</v>
      </c>
      <c r="DT936">
        <v>225.17699999999999</v>
      </c>
      <c r="DU936">
        <v>312.33</v>
      </c>
      <c r="DV936">
        <v>253.27</v>
      </c>
      <c r="DW936">
        <v>252.13200000000001</v>
      </c>
      <c r="DX936">
        <v>251.43600000000001</v>
      </c>
      <c r="DY936">
        <v>215.221</v>
      </c>
      <c r="DZ936">
        <v>258.16500000000002</v>
      </c>
      <c r="EA936">
        <v>244.53299999999999</v>
      </c>
      <c r="EB936">
        <v>228.84200000000001</v>
      </c>
      <c r="EC936">
        <v>245.26599999999999</v>
      </c>
      <c r="ED936">
        <v>310.18599999999998</v>
      </c>
      <c r="EE936">
        <v>284.50900000000001</v>
      </c>
      <c r="EF936">
        <v>386.06599999999997</v>
      </c>
      <c r="EG936">
        <v>110.80500000000001</v>
      </c>
      <c r="EH936">
        <v>222.10499999999999</v>
      </c>
      <c r="EI936">
        <v>107.693</v>
      </c>
      <c r="EJ936">
        <v>152.06200000000001</v>
      </c>
      <c r="EK936">
        <v>180.08</v>
      </c>
      <c r="EL936">
        <v>163.89400000000001</v>
      </c>
      <c r="EM936">
        <v>160.851</v>
      </c>
      <c r="EN936">
        <v>161.38399999999999</v>
      </c>
      <c r="EO936">
        <v>135.72399999999999</v>
      </c>
      <c r="EP936">
        <v>135.86600000000001</v>
      </c>
      <c r="EQ936">
        <v>135.76900000000001</v>
      </c>
      <c r="ER936">
        <v>164.11799999999999</v>
      </c>
      <c r="ES936">
        <v>130.703</v>
      </c>
      <c r="ET936">
        <v>148.255</v>
      </c>
      <c r="EU936">
        <v>142.892</v>
      </c>
      <c r="EV936">
        <v>136.078</v>
      </c>
      <c r="EW936">
        <v>143.10400000000001</v>
      </c>
      <c r="EX936">
        <v>152.57599999999999</v>
      </c>
      <c r="EY936">
        <v>254.899</v>
      </c>
      <c r="EZ936">
        <v>248.84100000000001</v>
      </c>
      <c r="FA936">
        <v>229.25</v>
      </c>
      <c r="FB936">
        <v>257.49900000000002</v>
      </c>
      <c r="FC936">
        <v>258.11500000000001</v>
      </c>
      <c r="FD936">
        <v>170.583</v>
      </c>
      <c r="FE936">
        <v>146.96899999999999</v>
      </c>
      <c r="FF936">
        <v>251.91900000000001</v>
      </c>
      <c r="FG936">
        <v>178.63800000000001</v>
      </c>
      <c r="FH936">
        <v>282.59500000000003</v>
      </c>
      <c r="FI936">
        <v>289.90199999999999</v>
      </c>
      <c r="FJ936">
        <v>442.63299999999998</v>
      </c>
      <c r="FK936">
        <v>303.07499999999999</v>
      </c>
      <c r="FL936">
        <v>156.57599999999999</v>
      </c>
      <c r="FM936">
        <v>390.83699999999999</v>
      </c>
      <c r="FN936">
        <v>234.34399999999999</v>
      </c>
      <c r="FO936">
        <v>156.017</v>
      </c>
      <c r="FP936">
        <v>204.69300000000001</v>
      </c>
      <c r="FQ936">
        <v>141.63</v>
      </c>
      <c r="FR936">
        <v>100.53</v>
      </c>
      <c r="FS936">
        <v>138.447</v>
      </c>
      <c r="FT936">
        <v>133.03</v>
      </c>
      <c r="FU936">
        <v>204.68199999999999</v>
      </c>
      <c r="FV936">
        <v>138.471</v>
      </c>
      <c r="FW936">
        <v>154.262</v>
      </c>
      <c r="FX936">
        <v>180.78899999999999</v>
      </c>
      <c r="FY936">
        <v>146.91800000000001</v>
      </c>
      <c r="FZ936">
        <v>129.41800000000001</v>
      </c>
      <c r="GA936">
        <v>113.35299999999999</v>
      </c>
      <c r="GB936">
        <v>48.127000000000002</v>
      </c>
      <c r="GC936">
        <v>123.57599999999999</v>
      </c>
      <c r="GD936">
        <v>111.358</v>
      </c>
      <c r="GE936">
        <v>158.56200000000001</v>
      </c>
      <c r="GG936">
        <v>122.628</v>
      </c>
      <c r="GH936">
        <v>112.76900000000001</v>
      </c>
      <c r="GI936">
        <v>189.292</v>
      </c>
      <c r="GJ936">
        <v>129.91999999999999</v>
      </c>
      <c r="GK936">
        <v>132.42400000000001</v>
      </c>
      <c r="GL936">
        <v>167.08600000000001</v>
      </c>
      <c r="GM936">
        <v>132.26300000000001</v>
      </c>
      <c r="GN936">
        <v>308.56200000000001</v>
      </c>
      <c r="GO936">
        <v>221.209</v>
      </c>
      <c r="GP936">
        <v>140.87899999999999</v>
      </c>
      <c r="GQ936">
        <v>149.15100000000001</v>
      </c>
      <c r="GR936">
        <v>154.40600000000001</v>
      </c>
      <c r="GS936">
        <v>149.24799999999999</v>
      </c>
      <c r="GT936">
        <v>121.045</v>
      </c>
      <c r="GU936">
        <v>199.23400000000001</v>
      </c>
      <c r="GV936">
        <v>133.55199999999999</v>
      </c>
      <c r="GW936">
        <v>131.726</v>
      </c>
    </row>
    <row r="937" spans="1:205" x14ac:dyDescent="0.25">
      <c r="A937" s="1">
        <v>45627</v>
      </c>
      <c r="B937">
        <v>147.05199999999999</v>
      </c>
      <c r="C937">
        <v>145.08199999999999</v>
      </c>
      <c r="D937">
        <v>157.024</v>
      </c>
      <c r="E937">
        <v>282.84699999999998</v>
      </c>
      <c r="F937">
        <v>334.81700000000001</v>
      </c>
      <c r="G937">
        <v>276.66699999999997</v>
      </c>
      <c r="H937">
        <v>162.411</v>
      </c>
      <c r="I937">
        <v>142.631</v>
      </c>
      <c r="J937">
        <v>136.37299999999999</v>
      </c>
      <c r="K937">
        <v>217.81</v>
      </c>
      <c r="L937">
        <v>136.42699999999999</v>
      </c>
      <c r="M937">
        <v>117.967</v>
      </c>
      <c r="N937">
        <v>144.578</v>
      </c>
      <c r="O937">
        <v>255.71700000000001</v>
      </c>
      <c r="P937">
        <v>283.346</v>
      </c>
      <c r="Q937">
        <v>370.18299999999999</v>
      </c>
      <c r="R937">
        <v>194.815</v>
      </c>
      <c r="S937">
        <v>220.27799999999999</v>
      </c>
      <c r="T937">
        <v>238.911</v>
      </c>
      <c r="U937">
        <v>214.714</v>
      </c>
      <c r="V937">
        <v>140.97800000000001</v>
      </c>
      <c r="W937">
        <v>148.423</v>
      </c>
      <c r="X937">
        <v>129.453</v>
      </c>
      <c r="Y937">
        <v>139.19499999999999</v>
      </c>
      <c r="Z937">
        <v>146.858</v>
      </c>
      <c r="AA937">
        <v>156.88800000000001</v>
      </c>
      <c r="AB937">
        <v>154.46899999999999</v>
      </c>
      <c r="AC937">
        <v>153.29599999999999</v>
      </c>
      <c r="AD937">
        <v>157.90799999999999</v>
      </c>
      <c r="AE937">
        <v>173.94300000000001</v>
      </c>
      <c r="AF937">
        <v>177.387</v>
      </c>
      <c r="AG937">
        <v>167.12899999999999</v>
      </c>
      <c r="AH937">
        <v>173.19499999999999</v>
      </c>
      <c r="AI937">
        <v>153.42599999999999</v>
      </c>
      <c r="AJ937">
        <v>143.71199999999999</v>
      </c>
      <c r="AK937">
        <v>143.697</v>
      </c>
      <c r="AL937">
        <v>143.40199999999999</v>
      </c>
      <c r="AM937">
        <v>143.785</v>
      </c>
      <c r="AN937">
        <v>156.37200000000001</v>
      </c>
      <c r="AO937">
        <v>153.78700000000001</v>
      </c>
      <c r="AP937">
        <v>154.59800000000001</v>
      </c>
      <c r="AQ937">
        <v>150.49700000000001</v>
      </c>
      <c r="AR937">
        <v>155.61000000000001</v>
      </c>
      <c r="AS937">
        <v>163.672</v>
      </c>
      <c r="AT937">
        <v>141.48099999999999</v>
      </c>
      <c r="AU937">
        <v>141.56399999999999</v>
      </c>
      <c r="AV937">
        <v>141.02199999999999</v>
      </c>
      <c r="AW937">
        <v>146.97999999999999</v>
      </c>
      <c r="AX937">
        <v>131.83500000000001</v>
      </c>
      <c r="AY937">
        <v>132.44999999999999</v>
      </c>
      <c r="AZ937">
        <v>116.687</v>
      </c>
      <c r="BA937">
        <v>152.19900000000001</v>
      </c>
      <c r="BB937">
        <v>177.02199999999999</v>
      </c>
      <c r="BC937">
        <v>180.72300000000001</v>
      </c>
      <c r="BD937">
        <v>170.25700000000001</v>
      </c>
      <c r="BE937">
        <v>144.85300000000001</v>
      </c>
      <c r="BF937">
        <v>145.13499999999999</v>
      </c>
      <c r="BG937">
        <v>145.648</v>
      </c>
      <c r="BH937">
        <v>145.369</v>
      </c>
      <c r="BI937">
        <v>144.61699999999999</v>
      </c>
      <c r="BJ937">
        <v>144.315</v>
      </c>
      <c r="BK937">
        <v>145.767</v>
      </c>
      <c r="BL937">
        <v>143.065</v>
      </c>
      <c r="BM937">
        <v>142.66499999999999</v>
      </c>
      <c r="BN937">
        <v>145.75</v>
      </c>
      <c r="BO937">
        <v>139.44800000000001</v>
      </c>
      <c r="BP937">
        <v>141.35900000000001</v>
      </c>
      <c r="BQ937">
        <v>153.63999999999999</v>
      </c>
      <c r="BR937">
        <v>146.53100000000001</v>
      </c>
      <c r="BS937">
        <v>134.19</v>
      </c>
      <c r="BT937">
        <v>133.041</v>
      </c>
      <c r="BU937">
        <v>140.11799999999999</v>
      </c>
      <c r="BV937">
        <v>139.62</v>
      </c>
      <c r="BW937">
        <v>146.03800000000001</v>
      </c>
      <c r="BX937">
        <v>145.22399999999999</v>
      </c>
      <c r="BY937">
        <v>146.03100000000001</v>
      </c>
      <c r="BZ937">
        <v>144.00899999999999</v>
      </c>
      <c r="CA937">
        <v>145.345</v>
      </c>
      <c r="CB937">
        <v>146.739</v>
      </c>
      <c r="CC937">
        <v>261.12900000000002</v>
      </c>
      <c r="CD937">
        <v>262.13799999999998</v>
      </c>
      <c r="CE937">
        <v>254.73699999999999</v>
      </c>
      <c r="CF937">
        <v>144.88300000000001</v>
      </c>
      <c r="CG937">
        <v>150.506</v>
      </c>
      <c r="CH937">
        <v>151.20599999999999</v>
      </c>
      <c r="CI937">
        <v>141.10400000000001</v>
      </c>
      <c r="CJ937">
        <v>140.68600000000001</v>
      </c>
      <c r="CK937">
        <v>147.87799999999999</v>
      </c>
      <c r="CL937">
        <v>148.27799999999999</v>
      </c>
      <c r="CM937">
        <v>143.595</v>
      </c>
      <c r="CN937">
        <v>232.05500000000001</v>
      </c>
      <c r="CO937">
        <v>159.75399999999999</v>
      </c>
      <c r="CP937">
        <v>140.44399999999999</v>
      </c>
      <c r="CQ937">
        <v>231.07</v>
      </c>
      <c r="CR937">
        <v>140.547</v>
      </c>
      <c r="CS937">
        <v>137.76599999999999</v>
      </c>
      <c r="CT937">
        <v>145.53299999999999</v>
      </c>
      <c r="CU937">
        <v>278.40899999999999</v>
      </c>
      <c r="CV937">
        <v>283.75299999999999</v>
      </c>
      <c r="CW937">
        <v>274.55799999999999</v>
      </c>
      <c r="CX937">
        <v>309.392</v>
      </c>
      <c r="CY937">
        <v>143.47399999999999</v>
      </c>
      <c r="CZ937">
        <v>142.982</v>
      </c>
      <c r="DA937">
        <v>142.803</v>
      </c>
      <c r="DB937">
        <v>134.25</v>
      </c>
      <c r="DC937">
        <v>132.06800000000001</v>
      </c>
      <c r="DD937">
        <v>132.196</v>
      </c>
      <c r="DE937">
        <v>135.87200000000001</v>
      </c>
      <c r="DF937">
        <v>254.85499999999999</v>
      </c>
      <c r="DG937">
        <v>234.119</v>
      </c>
      <c r="DH937">
        <v>143.89599999999999</v>
      </c>
      <c r="DI937">
        <v>263.89400000000001</v>
      </c>
      <c r="DJ937">
        <v>262.82499999999999</v>
      </c>
      <c r="DK937">
        <v>271.161</v>
      </c>
      <c r="DL937">
        <v>191.69200000000001</v>
      </c>
      <c r="DM937">
        <v>148.322</v>
      </c>
      <c r="DN937">
        <v>135.32400000000001</v>
      </c>
      <c r="DO937">
        <v>356.54300000000001</v>
      </c>
      <c r="DP937">
        <v>171.446</v>
      </c>
      <c r="DQ937">
        <v>179.65700000000001</v>
      </c>
      <c r="DR937">
        <v>231.24100000000001</v>
      </c>
      <c r="DS937">
        <v>240.29400000000001</v>
      </c>
      <c r="DT937">
        <v>228.648</v>
      </c>
      <c r="DU937">
        <v>312.84100000000001</v>
      </c>
      <c r="DV937">
        <v>253.30500000000001</v>
      </c>
      <c r="DW937">
        <v>251.982</v>
      </c>
      <c r="DX937">
        <v>251.499</v>
      </c>
      <c r="DY937">
        <v>215.60900000000001</v>
      </c>
      <c r="DZ937">
        <v>258.18599999999998</v>
      </c>
      <c r="EA937">
        <v>251.803</v>
      </c>
      <c r="EB937">
        <v>231.51400000000001</v>
      </c>
      <c r="EC937">
        <v>255.57400000000001</v>
      </c>
      <c r="ED937">
        <v>308.08699999999999</v>
      </c>
      <c r="EE937">
        <v>282.34699999999998</v>
      </c>
      <c r="EF937">
        <v>388.92599999999999</v>
      </c>
      <c r="EG937">
        <v>144.08099999999999</v>
      </c>
      <c r="EH937">
        <v>229.09899999999999</v>
      </c>
      <c r="EI937">
        <v>143.4</v>
      </c>
      <c r="EJ937">
        <v>152.68600000000001</v>
      </c>
      <c r="EK937">
        <v>180.048</v>
      </c>
      <c r="EL937">
        <v>163.52199999999999</v>
      </c>
      <c r="EM937">
        <v>161.15</v>
      </c>
      <c r="EN937">
        <v>163.21100000000001</v>
      </c>
      <c r="EO937">
        <v>143.46199999999999</v>
      </c>
      <c r="EP937">
        <v>143.756</v>
      </c>
      <c r="EQ937">
        <v>143.489</v>
      </c>
      <c r="ER937">
        <v>165.39699999999999</v>
      </c>
      <c r="ES937">
        <v>131.928</v>
      </c>
      <c r="ET937">
        <v>149.35</v>
      </c>
      <c r="EU937">
        <v>143.429</v>
      </c>
      <c r="EV937">
        <v>136.374</v>
      </c>
      <c r="EW937">
        <v>143.649</v>
      </c>
      <c r="EX937">
        <v>152.65799999999999</v>
      </c>
      <c r="EY937">
        <v>255.43</v>
      </c>
      <c r="EZ937">
        <v>249.5</v>
      </c>
      <c r="FA937">
        <v>232.31399999999999</v>
      </c>
      <c r="FB937">
        <v>257.40800000000002</v>
      </c>
      <c r="FC937">
        <v>257.928</v>
      </c>
      <c r="FD937">
        <v>171.12100000000001</v>
      </c>
      <c r="FE937">
        <v>147.33000000000001</v>
      </c>
      <c r="FF937">
        <v>262.90199999999999</v>
      </c>
      <c r="FG937">
        <v>192.887</v>
      </c>
      <c r="FH937">
        <v>283.10300000000001</v>
      </c>
      <c r="FI937">
        <v>287.21899999999999</v>
      </c>
      <c r="FJ937">
        <v>436.36399999999998</v>
      </c>
      <c r="FK937">
        <v>309.05900000000003</v>
      </c>
      <c r="FL937">
        <v>157.59200000000001</v>
      </c>
      <c r="FM937">
        <v>415.34100000000001</v>
      </c>
      <c r="FN937">
        <v>273.27300000000002</v>
      </c>
      <c r="FO937">
        <v>156.226</v>
      </c>
      <c r="FP937">
        <v>202.898</v>
      </c>
      <c r="FQ937">
        <v>139.47</v>
      </c>
      <c r="FR937">
        <v>102.389</v>
      </c>
      <c r="FS937">
        <v>138.46899999999999</v>
      </c>
      <c r="FT937">
        <v>131.30799999999999</v>
      </c>
      <c r="FU937">
        <v>207.02699999999999</v>
      </c>
      <c r="FV937">
        <v>134.39599999999999</v>
      </c>
      <c r="FW937">
        <v>154.821</v>
      </c>
      <c r="FX937">
        <v>180.72</v>
      </c>
      <c r="FY937">
        <v>150.624</v>
      </c>
      <c r="FZ937">
        <v>131.26599999999999</v>
      </c>
      <c r="GA937">
        <v>109.964</v>
      </c>
      <c r="GB937">
        <v>52.387999999999998</v>
      </c>
      <c r="GC937">
        <v>123.754</v>
      </c>
      <c r="GD937">
        <v>110.56399999999999</v>
      </c>
      <c r="GE937">
        <v>161.001</v>
      </c>
      <c r="GG937">
        <v>136.94999999999999</v>
      </c>
      <c r="GH937">
        <v>108.983</v>
      </c>
      <c r="GI937">
        <v>192.178</v>
      </c>
      <c r="GJ937">
        <v>130.17099999999999</v>
      </c>
      <c r="GK937">
        <v>135.05000000000001</v>
      </c>
      <c r="GL937">
        <v>170.041</v>
      </c>
      <c r="GM937">
        <v>127.181</v>
      </c>
      <c r="GN937">
        <v>324.21699999999998</v>
      </c>
      <c r="GO937">
        <v>218.334</v>
      </c>
      <c r="GP937">
        <v>142.202</v>
      </c>
      <c r="GQ937">
        <v>153.446</v>
      </c>
      <c r="GR937">
        <v>154.541</v>
      </c>
      <c r="GS937">
        <v>151.45599999999999</v>
      </c>
      <c r="GT937">
        <v>123.429</v>
      </c>
      <c r="GU937">
        <v>200.63800000000001</v>
      </c>
      <c r="GV937">
        <v>133.55199999999999</v>
      </c>
      <c r="GW937">
        <v>142.047</v>
      </c>
    </row>
    <row r="938" spans="1:205" x14ac:dyDescent="0.25">
      <c r="A938" s="1">
        <v>45658</v>
      </c>
      <c r="B938">
        <v>147.97499999999999</v>
      </c>
      <c r="C938">
        <v>145.911</v>
      </c>
      <c r="D938">
        <v>158.245</v>
      </c>
      <c r="E938">
        <v>285.41000000000003</v>
      </c>
      <c r="F938">
        <v>356.57499999999999</v>
      </c>
      <c r="G938">
        <v>277.38900000000001</v>
      </c>
      <c r="H938">
        <v>163.25800000000001</v>
      </c>
      <c r="I938">
        <v>142.977</v>
      </c>
      <c r="J938">
        <v>138.57300000000001</v>
      </c>
      <c r="K938">
        <v>219.97800000000001</v>
      </c>
      <c r="L938">
        <v>141.15899999999999</v>
      </c>
      <c r="M938">
        <v>124.164</v>
      </c>
      <c r="N938">
        <v>144.87100000000001</v>
      </c>
      <c r="O938">
        <v>255.929</v>
      </c>
      <c r="P938">
        <v>282.91800000000001</v>
      </c>
      <c r="Q938">
        <v>369.01499999999999</v>
      </c>
      <c r="R938">
        <v>195.02</v>
      </c>
      <c r="S938">
        <v>221.04300000000001</v>
      </c>
      <c r="T938">
        <v>240.39599999999999</v>
      </c>
      <c r="U938">
        <v>215.26599999999999</v>
      </c>
      <c r="V938">
        <v>141.72200000000001</v>
      </c>
      <c r="W938">
        <v>149.64400000000001</v>
      </c>
      <c r="X938">
        <v>129.61099999999999</v>
      </c>
      <c r="Y938">
        <v>139.62899999999999</v>
      </c>
      <c r="Z938">
        <v>147.81</v>
      </c>
      <c r="AA938">
        <v>158.54</v>
      </c>
      <c r="AB938">
        <v>156.04</v>
      </c>
      <c r="AC938">
        <v>154.501</v>
      </c>
      <c r="AD938">
        <v>161.07900000000001</v>
      </c>
      <c r="AE938">
        <v>175.917</v>
      </c>
      <c r="AF938">
        <v>177.959</v>
      </c>
      <c r="AG938">
        <v>171.178</v>
      </c>
      <c r="AH938">
        <v>175.50299999999999</v>
      </c>
      <c r="AI938">
        <v>154.37700000000001</v>
      </c>
      <c r="AJ938">
        <v>141.68600000000001</v>
      </c>
      <c r="AK938">
        <v>141.67500000000001</v>
      </c>
      <c r="AL938">
        <v>141.398</v>
      </c>
      <c r="AM938">
        <v>141.74199999999999</v>
      </c>
      <c r="AN938">
        <v>158.47999999999999</v>
      </c>
      <c r="AO938">
        <v>156.059</v>
      </c>
      <c r="AP938">
        <v>156.809</v>
      </c>
      <c r="AQ938">
        <v>153.01499999999999</v>
      </c>
      <c r="AR938">
        <v>157.87799999999999</v>
      </c>
      <c r="AS938">
        <v>165.37899999999999</v>
      </c>
      <c r="AT938">
        <v>142.14699999999999</v>
      </c>
      <c r="AU938">
        <v>142.30699999999999</v>
      </c>
      <c r="AV938">
        <v>141.83199999999999</v>
      </c>
      <c r="AW938">
        <v>147.19999999999999</v>
      </c>
      <c r="AX938">
        <v>132.44399999999999</v>
      </c>
      <c r="AY938">
        <v>133.09</v>
      </c>
      <c r="AZ938">
        <v>116.833</v>
      </c>
      <c r="BA938">
        <v>151.82300000000001</v>
      </c>
      <c r="BB938">
        <v>178.316</v>
      </c>
      <c r="BC938">
        <v>181.95400000000001</v>
      </c>
      <c r="BD938">
        <v>171.69499999999999</v>
      </c>
      <c r="BE938">
        <v>145.79300000000001</v>
      </c>
      <c r="BF938">
        <v>146.01400000000001</v>
      </c>
      <c r="BG938">
        <v>146.54300000000001</v>
      </c>
      <c r="BH938">
        <v>146.179</v>
      </c>
      <c r="BI938">
        <v>145.63200000000001</v>
      </c>
      <c r="BJ938">
        <v>145.208</v>
      </c>
      <c r="BK938">
        <v>146.59899999999999</v>
      </c>
      <c r="BL938">
        <v>143.81700000000001</v>
      </c>
      <c r="BM938">
        <v>143.36000000000001</v>
      </c>
      <c r="BN938">
        <v>146.24199999999999</v>
      </c>
      <c r="BO938">
        <v>140.178</v>
      </c>
      <c r="BP938">
        <v>142.04599999999999</v>
      </c>
      <c r="BQ938">
        <v>155.33000000000001</v>
      </c>
      <c r="BR938">
        <v>147.70400000000001</v>
      </c>
      <c r="BS938">
        <v>134.75200000000001</v>
      </c>
      <c r="BT938">
        <v>133.46100000000001</v>
      </c>
      <c r="BU938">
        <v>141.51499999999999</v>
      </c>
      <c r="BV938">
        <v>140.625</v>
      </c>
      <c r="BW938">
        <v>146.95099999999999</v>
      </c>
      <c r="BX938">
        <v>146.11199999999999</v>
      </c>
      <c r="BY938">
        <v>146.88499999999999</v>
      </c>
      <c r="BZ938">
        <v>144.94200000000001</v>
      </c>
      <c r="CA938">
        <v>146.23099999999999</v>
      </c>
      <c r="CB938">
        <v>147.625</v>
      </c>
      <c r="CC938">
        <v>262.36500000000001</v>
      </c>
      <c r="CD938">
        <v>262.98399999999998</v>
      </c>
      <c r="CE938">
        <v>255.62</v>
      </c>
      <c r="CF938">
        <v>145.863</v>
      </c>
      <c r="CG938">
        <v>151.95400000000001</v>
      </c>
      <c r="CH938">
        <v>152.828</v>
      </c>
      <c r="CI938">
        <v>141.86199999999999</v>
      </c>
      <c r="CJ938">
        <v>141.36199999999999</v>
      </c>
      <c r="CK938">
        <v>148.94</v>
      </c>
      <c r="CL938">
        <v>149.416</v>
      </c>
      <c r="CM938">
        <v>144.29599999999999</v>
      </c>
      <c r="CN938">
        <v>233.322</v>
      </c>
      <c r="CO938">
        <v>160.42500000000001</v>
      </c>
      <c r="CP938">
        <v>141.68700000000001</v>
      </c>
      <c r="CQ938">
        <v>233.96</v>
      </c>
      <c r="CR938">
        <v>141.39099999999999</v>
      </c>
      <c r="CS938">
        <v>138.77099999999999</v>
      </c>
      <c r="CT938">
        <v>146.41200000000001</v>
      </c>
      <c r="CU938">
        <v>279.84800000000001</v>
      </c>
      <c r="CV938">
        <v>284.63400000000001</v>
      </c>
      <c r="CW938">
        <v>275.50900000000001</v>
      </c>
      <c r="CX938">
        <v>310.67500000000001</v>
      </c>
      <c r="CY938">
        <v>144.37700000000001</v>
      </c>
      <c r="CZ938">
        <v>143.77600000000001</v>
      </c>
      <c r="DA938">
        <v>143.548</v>
      </c>
      <c r="DB938">
        <v>134.98699999999999</v>
      </c>
      <c r="DC938">
        <v>132.69200000000001</v>
      </c>
      <c r="DD938">
        <v>132.761</v>
      </c>
      <c r="DE938">
        <v>136.81700000000001</v>
      </c>
      <c r="DF938">
        <v>256.84199999999998</v>
      </c>
      <c r="DG938">
        <v>235.047</v>
      </c>
      <c r="DH938">
        <v>144.505</v>
      </c>
      <c r="DI938">
        <v>265.76100000000002</v>
      </c>
      <c r="DJ938">
        <v>265.82100000000003</v>
      </c>
      <c r="DK938">
        <v>269.68299999999999</v>
      </c>
      <c r="DL938">
        <v>192.37</v>
      </c>
      <c r="DM938">
        <v>148.94</v>
      </c>
      <c r="DN938">
        <v>135.798</v>
      </c>
      <c r="DO938">
        <v>357.26</v>
      </c>
      <c r="DP938">
        <v>171.61699999999999</v>
      </c>
      <c r="DQ938">
        <v>180.166</v>
      </c>
      <c r="DR938">
        <v>236.96100000000001</v>
      </c>
      <c r="DS938">
        <v>245.32599999999999</v>
      </c>
      <c r="DT938">
        <v>234.59200000000001</v>
      </c>
      <c r="DU938">
        <v>313.83100000000002</v>
      </c>
      <c r="DV938">
        <v>254.57900000000001</v>
      </c>
      <c r="DW938">
        <v>253.499</v>
      </c>
      <c r="DX938">
        <v>252.72499999999999</v>
      </c>
      <c r="DY938">
        <v>215.733</v>
      </c>
      <c r="DZ938">
        <v>259.565</v>
      </c>
      <c r="EA938">
        <v>265.72699999999998</v>
      </c>
      <c r="EB938">
        <v>235.51499999999999</v>
      </c>
      <c r="EC938">
        <v>276.13200000000001</v>
      </c>
      <c r="ED938">
        <v>328.16500000000002</v>
      </c>
      <c r="EE938">
        <v>301.678</v>
      </c>
      <c r="EF938">
        <v>392.71</v>
      </c>
      <c r="EG938">
        <v>164.566</v>
      </c>
      <c r="EH938">
        <v>243.678</v>
      </c>
      <c r="EI938">
        <v>164.80199999999999</v>
      </c>
      <c r="EJ938">
        <v>152.90600000000001</v>
      </c>
      <c r="EK938">
        <v>181.596</v>
      </c>
      <c r="EL938">
        <v>166.179</v>
      </c>
      <c r="EM938">
        <v>161.34299999999999</v>
      </c>
      <c r="EN938">
        <v>163.96</v>
      </c>
      <c r="EO938">
        <v>141.459</v>
      </c>
      <c r="EP938">
        <v>141.714</v>
      </c>
      <c r="EQ938">
        <v>141.49100000000001</v>
      </c>
      <c r="ER938">
        <v>166.404</v>
      </c>
      <c r="ES938">
        <v>133.64099999999999</v>
      </c>
      <c r="ET938">
        <v>149.99600000000001</v>
      </c>
      <c r="EU938">
        <v>143.267</v>
      </c>
      <c r="EV938">
        <v>136.54499999999999</v>
      </c>
      <c r="EW938">
        <v>143.47499999999999</v>
      </c>
      <c r="EX938">
        <v>155.22200000000001</v>
      </c>
      <c r="EY938">
        <v>257.47899999999998</v>
      </c>
      <c r="EZ938">
        <v>250.87</v>
      </c>
      <c r="FA938">
        <v>238.06100000000001</v>
      </c>
      <c r="FB938">
        <v>258.43599999999998</v>
      </c>
      <c r="FC938">
        <v>258.90899999999999</v>
      </c>
      <c r="FD938">
        <v>172.41200000000001</v>
      </c>
      <c r="FE938">
        <v>148.46700000000001</v>
      </c>
      <c r="FF938">
        <v>285.471</v>
      </c>
      <c r="FG938">
        <v>216.53100000000001</v>
      </c>
      <c r="FH938">
        <v>287.71899999999999</v>
      </c>
      <c r="FI938">
        <v>306.95299999999997</v>
      </c>
      <c r="FJ938">
        <v>442.77199999999999</v>
      </c>
      <c r="FK938">
        <v>309.95100000000002</v>
      </c>
      <c r="FL938">
        <v>157.839</v>
      </c>
      <c r="FM938">
        <v>399.94600000000003</v>
      </c>
      <c r="FN938">
        <v>275.79399999999998</v>
      </c>
      <c r="FO938">
        <v>157.91900000000001</v>
      </c>
      <c r="FP938">
        <v>209.251</v>
      </c>
      <c r="FQ938">
        <v>143.208</v>
      </c>
      <c r="FR938">
        <v>102.96299999999999</v>
      </c>
      <c r="FS938">
        <v>138.38200000000001</v>
      </c>
      <c r="FT938">
        <v>125.642</v>
      </c>
      <c r="FU938">
        <v>203.98599999999999</v>
      </c>
      <c r="FV938">
        <v>134.46899999999999</v>
      </c>
      <c r="FW938">
        <v>155.54499999999999</v>
      </c>
      <c r="FX938">
        <v>188.86199999999999</v>
      </c>
      <c r="FY938">
        <v>158.40299999999999</v>
      </c>
      <c r="FZ938">
        <v>124.476</v>
      </c>
      <c r="GA938">
        <v>107.01300000000001</v>
      </c>
      <c r="GB938">
        <v>57.16</v>
      </c>
      <c r="GC938">
        <v>125.682</v>
      </c>
      <c r="GD938">
        <v>114.98699999999999</v>
      </c>
      <c r="GE938">
        <v>157.25</v>
      </c>
      <c r="GG938">
        <v>139.428</v>
      </c>
      <c r="GH938">
        <v>125.798</v>
      </c>
      <c r="GI938">
        <v>192.316</v>
      </c>
      <c r="GJ938">
        <v>136.37200000000001</v>
      </c>
      <c r="GK938">
        <v>131.626</v>
      </c>
      <c r="GL938">
        <v>171.50200000000001</v>
      </c>
      <c r="GM938">
        <v>129.875</v>
      </c>
      <c r="GN938">
        <v>292.72399999999999</v>
      </c>
      <c r="GO938">
        <v>223.26499999999999</v>
      </c>
      <c r="GP938">
        <v>138.39699999999999</v>
      </c>
      <c r="GQ938">
        <v>154.33699999999999</v>
      </c>
      <c r="GR938">
        <v>156.71100000000001</v>
      </c>
      <c r="GS938">
        <v>154.042</v>
      </c>
      <c r="GT938">
        <v>121.63800000000001</v>
      </c>
      <c r="GU938">
        <v>204.947</v>
      </c>
      <c r="GV938">
        <v>133.55199999999999</v>
      </c>
      <c r="GW938">
        <v>138.27500000000001</v>
      </c>
    </row>
    <row r="939" spans="1:205" x14ac:dyDescent="0.25">
      <c r="A939" s="1">
        <v>45689</v>
      </c>
      <c r="B939">
        <v>148.233</v>
      </c>
      <c r="C939">
        <v>146.31399999999999</v>
      </c>
      <c r="D939">
        <v>160.709</v>
      </c>
      <c r="E939">
        <v>290.44900000000001</v>
      </c>
      <c r="F939">
        <v>407.91399999999999</v>
      </c>
      <c r="G939">
        <v>277.99299999999999</v>
      </c>
      <c r="H939">
        <v>164.80799999999999</v>
      </c>
      <c r="I939">
        <v>144.08099999999999</v>
      </c>
      <c r="J939">
        <v>136.92400000000001</v>
      </c>
      <c r="K939">
        <v>216.34399999999999</v>
      </c>
      <c r="L939">
        <v>141.61099999999999</v>
      </c>
      <c r="M939">
        <v>125.518</v>
      </c>
      <c r="N939">
        <v>145.33799999999999</v>
      </c>
      <c r="O939">
        <v>256.73899999999998</v>
      </c>
      <c r="P939">
        <v>284.048</v>
      </c>
      <c r="Q939">
        <v>370.97699999999998</v>
      </c>
      <c r="R939">
        <v>195.39699999999999</v>
      </c>
      <c r="S939">
        <v>221.536</v>
      </c>
      <c r="T939">
        <v>241.232</v>
      </c>
      <c r="U939">
        <v>215.65799999999999</v>
      </c>
      <c r="V939">
        <v>141.96100000000001</v>
      </c>
      <c r="W939">
        <v>149.95699999999999</v>
      </c>
      <c r="X939">
        <v>129.75800000000001</v>
      </c>
      <c r="Y939">
        <v>140.16499999999999</v>
      </c>
      <c r="Z939">
        <v>148.017</v>
      </c>
      <c r="AA939">
        <v>157.4</v>
      </c>
      <c r="AB939">
        <v>154.94499999999999</v>
      </c>
      <c r="AC939">
        <v>154.07499999999999</v>
      </c>
      <c r="AD939">
        <v>157.035</v>
      </c>
      <c r="AE939">
        <v>174.178</v>
      </c>
      <c r="AF939">
        <v>179.02500000000001</v>
      </c>
      <c r="AG939">
        <v>165.26599999999999</v>
      </c>
      <c r="AH939">
        <v>174.16499999999999</v>
      </c>
      <c r="AI939">
        <v>154.358</v>
      </c>
      <c r="AJ939">
        <v>141.51</v>
      </c>
      <c r="AK939">
        <v>141.5</v>
      </c>
      <c r="AL939">
        <v>141.22499999999999</v>
      </c>
      <c r="AM939">
        <v>141.565</v>
      </c>
      <c r="AN939">
        <v>158.52199999999999</v>
      </c>
      <c r="AO939">
        <v>156.09299999999999</v>
      </c>
      <c r="AP939">
        <v>156.845</v>
      </c>
      <c r="AQ939">
        <v>153.042</v>
      </c>
      <c r="AR939">
        <v>158.08099999999999</v>
      </c>
      <c r="AS939">
        <v>165.405</v>
      </c>
      <c r="AT939">
        <v>142.917</v>
      </c>
      <c r="AU939">
        <v>143.005</v>
      </c>
      <c r="AV939">
        <v>142.596</v>
      </c>
      <c r="AW939">
        <v>147.386</v>
      </c>
      <c r="AX939">
        <v>133.566</v>
      </c>
      <c r="AY939">
        <v>134.273</v>
      </c>
      <c r="AZ939">
        <v>117.02200000000001</v>
      </c>
      <c r="BA939">
        <v>153.24600000000001</v>
      </c>
      <c r="BB939">
        <v>178.13499999999999</v>
      </c>
      <c r="BC939">
        <v>181.7</v>
      </c>
      <c r="BD939">
        <v>171.667</v>
      </c>
      <c r="BE939">
        <v>146.012</v>
      </c>
      <c r="BF939">
        <v>146.249</v>
      </c>
      <c r="BG939">
        <v>146.71600000000001</v>
      </c>
      <c r="BH939">
        <v>146.429</v>
      </c>
      <c r="BI939">
        <v>145.66499999999999</v>
      </c>
      <c r="BJ939">
        <v>145.339</v>
      </c>
      <c r="BK939">
        <v>146.97200000000001</v>
      </c>
      <c r="BL939">
        <v>144.37700000000001</v>
      </c>
      <c r="BM939">
        <v>143.94300000000001</v>
      </c>
      <c r="BN939">
        <v>147.13800000000001</v>
      </c>
      <c r="BO939">
        <v>140.142</v>
      </c>
      <c r="BP939">
        <v>142.73599999999999</v>
      </c>
      <c r="BQ939">
        <v>154.39400000000001</v>
      </c>
      <c r="BR939">
        <v>147.547</v>
      </c>
      <c r="BS939">
        <v>135.31800000000001</v>
      </c>
      <c r="BT939">
        <v>133.738</v>
      </c>
      <c r="BU939">
        <v>140.11099999999999</v>
      </c>
      <c r="BV939">
        <v>140.005</v>
      </c>
      <c r="BW939">
        <v>147.14599999999999</v>
      </c>
      <c r="BX939">
        <v>146.24600000000001</v>
      </c>
      <c r="BY939">
        <v>147.09200000000001</v>
      </c>
      <c r="BZ939">
        <v>144.90100000000001</v>
      </c>
      <c r="CA939">
        <v>146.28100000000001</v>
      </c>
      <c r="CB939">
        <v>147.976</v>
      </c>
      <c r="CC939">
        <v>262.89699999999999</v>
      </c>
      <c r="CD939">
        <v>264.93299999999999</v>
      </c>
      <c r="CE939">
        <v>254.964</v>
      </c>
      <c r="CF939">
        <v>146.03299999999999</v>
      </c>
      <c r="CG939">
        <v>150.55199999999999</v>
      </c>
      <c r="CH939">
        <v>151.892</v>
      </c>
      <c r="CI939">
        <v>142.50200000000001</v>
      </c>
      <c r="CJ939">
        <v>142.03700000000001</v>
      </c>
      <c r="CK939">
        <v>148.286</v>
      </c>
      <c r="CL939">
        <v>149.119</v>
      </c>
      <c r="CM939">
        <v>144.77600000000001</v>
      </c>
      <c r="CN939">
        <v>234.411</v>
      </c>
      <c r="CO939">
        <v>160.70699999999999</v>
      </c>
      <c r="CP939">
        <v>142.155</v>
      </c>
      <c r="CQ939">
        <v>234.68199999999999</v>
      </c>
      <c r="CR939">
        <v>141.982</v>
      </c>
      <c r="CS939">
        <v>138.142</v>
      </c>
      <c r="CT939">
        <v>146.80000000000001</v>
      </c>
      <c r="CU939">
        <v>280.39699999999999</v>
      </c>
      <c r="CV939">
        <v>287.48</v>
      </c>
      <c r="CW939">
        <v>274.14100000000002</v>
      </c>
      <c r="CX939">
        <v>308.52499999999998</v>
      </c>
      <c r="CY939">
        <v>144.78899999999999</v>
      </c>
      <c r="CZ939">
        <v>144.36600000000001</v>
      </c>
      <c r="DA939">
        <v>144.15799999999999</v>
      </c>
      <c r="DB939">
        <v>135.38800000000001</v>
      </c>
      <c r="DC939">
        <v>133.33199999999999</v>
      </c>
      <c r="DD939">
        <v>133.43100000000001</v>
      </c>
      <c r="DE939">
        <v>136.779</v>
      </c>
      <c r="DF939">
        <v>257.79399999999998</v>
      </c>
      <c r="DG939">
        <v>236.642</v>
      </c>
      <c r="DH939">
        <v>145.94900000000001</v>
      </c>
      <c r="DI939">
        <v>274.03399999999999</v>
      </c>
      <c r="DJ939">
        <v>265.62900000000002</v>
      </c>
      <c r="DK939">
        <v>273.19099999999997</v>
      </c>
      <c r="DL939">
        <v>192.69800000000001</v>
      </c>
      <c r="DM939">
        <v>148.74799999999999</v>
      </c>
      <c r="DN939">
        <v>136.05000000000001</v>
      </c>
      <c r="DO939">
        <v>357.46199999999999</v>
      </c>
      <c r="DP939">
        <v>171.447</v>
      </c>
      <c r="DQ939">
        <v>180.494</v>
      </c>
      <c r="DR939">
        <v>236.50700000000001</v>
      </c>
      <c r="DS939">
        <v>245.02099999999999</v>
      </c>
      <c r="DT939">
        <v>234.09</v>
      </c>
      <c r="DU939">
        <v>314.517</v>
      </c>
      <c r="DV939">
        <v>255.63399999999999</v>
      </c>
      <c r="DW939">
        <v>253.91800000000001</v>
      </c>
      <c r="DX939">
        <v>253.87100000000001</v>
      </c>
      <c r="DY939">
        <v>217.12700000000001</v>
      </c>
      <c r="DZ939">
        <v>260.68900000000002</v>
      </c>
      <c r="EA939">
        <v>266.57600000000002</v>
      </c>
      <c r="EB939">
        <v>245.78200000000001</v>
      </c>
      <c r="EC939">
        <v>270.06700000000001</v>
      </c>
      <c r="ED939">
        <v>323.67200000000003</v>
      </c>
      <c r="EE939">
        <v>297.19299999999998</v>
      </c>
      <c r="EF939">
        <v>395.52699999999999</v>
      </c>
      <c r="EG939">
        <v>155.81700000000001</v>
      </c>
      <c r="EH939">
        <v>243.28399999999999</v>
      </c>
      <c r="EI939">
        <v>155.333</v>
      </c>
      <c r="EJ939">
        <v>153.28299999999999</v>
      </c>
      <c r="EK939">
        <v>182.292</v>
      </c>
      <c r="EL939">
        <v>166.66499999999999</v>
      </c>
      <c r="EM939">
        <v>162.10499999999999</v>
      </c>
      <c r="EN939">
        <v>164.20599999999999</v>
      </c>
      <c r="EO939">
        <v>141.286</v>
      </c>
      <c r="EP939">
        <v>141.53700000000001</v>
      </c>
      <c r="EQ939">
        <v>141.31800000000001</v>
      </c>
      <c r="ER939">
        <v>166.69</v>
      </c>
      <c r="ES939">
        <v>133.714</v>
      </c>
      <c r="ET939">
        <v>150.29900000000001</v>
      </c>
      <c r="EU939">
        <v>143.595</v>
      </c>
      <c r="EV939">
        <v>136.851</v>
      </c>
      <c r="EW939">
        <v>143.804</v>
      </c>
      <c r="EX939">
        <v>154.68299999999999</v>
      </c>
      <c r="EY939">
        <v>257.98500000000001</v>
      </c>
      <c r="EZ939">
        <v>256.197</v>
      </c>
      <c r="FA939">
        <v>237.60400000000001</v>
      </c>
      <c r="FB939">
        <v>259.72699999999998</v>
      </c>
      <c r="FC939">
        <v>259.67599999999999</v>
      </c>
      <c r="FD939">
        <v>172.92</v>
      </c>
      <c r="FE939">
        <v>148.982</v>
      </c>
      <c r="FF939">
        <v>279.03199999999998</v>
      </c>
      <c r="FG939">
        <v>207.398</v>
      </c>
      <c r="FH939">
        <v>296.95600000000002</v>
      </c>
      <c r="FI939">
        <v>302.512</v>
      </c>
      <c r="FJ939">
        <v>448.52800000000002</v>
      </c>
      <c r="FK939">
        <v>335.12</v>
      </c>
      <c r="FL939">
        <v>158.333</v>
      </c>
      <c r="FM939">
        <v>405.47399999999999</v>
      </c>
      <c r="FN939">
        <v>251.625</v>
      </c>
      <c r="FO939">
        <v>157.28200000000001</v>
      </c>
      <c r="FP939">
        <v>210.08699999999999</v>
      </c>
      <c r="FQ939">
        <v>137.18700000000001</v>
      </c>
      <c r="FR939">
        <v>102.792</v>
      </c>
      <c r="FS939">
        <v>138.059</v>
      </c>
      <c r="FT939">
        <v>129.58199999999999</v>
      </c>
      <c r="FU939">
        <v>203.76599999999999</v>
      </c>
      <c r="FV939">
        <v>132.374</v>
      </c>
      <c r="FW939">
        <v>154.161</v>
      </c>
      <c r="FX939">
        <v>186.137</v>
      </c>
      <c r="FY939">
        <v>158.58500000000001</v>
      </c>
      <c r="FZ939">
        <v>130.24700000000001</v>
      </c>
      <c r="GA939">
        <v>104.83499999999999</v>
      </c>
      <c r="GB939">
        <v>56.988999999999997</v>
      </c>
      <c r="GC939">
        <v>128.101</v>
      </c>
      <c r="GD939">
        <v>115.136</v>
      </c>
      <c r="GE939">
        <v>165.06200000000001</v>
      </c>
      <c r="GG939">
        <v>143.99600000000001</v>
      </c>
      <c r="GH939">
        <v>121.071</v>
      </c>
      <c r="GI939">
        <v>191.137</v>
      </c>
      <c r="GJ939">
        <v>124.73099999999999</v>
      </c>
      <c r="GK939">
        <v>144.255</v>
      </c>
      <c r="GL939">
        <v>175.114</v>
      </c>
      <c r="GM939">
        <v>134.49299999999999</v>
      </c>
      <c r="GN939">
        <v>292.21499999999997</v>
      </c>
      <c r="GO939">
        <v>221.78399999999999</v>
      </c>
      <c r="GP939">
        <v>138.61699999999999</v>
      </c>
      <c r="GQ939">
        <v>153.953</v>
      </c>
      <c r="GR939">
        <v>156.56700000000001</v>
      </c>
      <c r="GS939">
        <v>154.047</v>
      </c>
      <c r="GT939">
        <v>121.529</v>
      </c>
      <c r="GU939">
        <v>204.29499999999999</v>
      </c>
      <c r="GV939">
        <v>133.55199999999999</v>
      </c>
      <c r="GW939">
        <v>137.06299999999999</v>
      </c>
    </row>
    <row r="940" spans="1:205" x14ac:dyDescent="0.25">
      <c r="A940" s="1">
        <v>45717</v>
      </c>
      <c r="B940">
        <v>148.05500000000001</v>
      </c>
      <c r="C940">
        <v>145.23599999999999</v>
      </c>
      <c r="D940">
        <v>157.50399999999999</v>
      </c>
      <c r="E940">
        <v>284.12299999999999</v>
      </c>
      <c r="F940">
        <v>345.37599999999998</v>
      </c>
      <c r="G940">
        <v>277.05099999999999</v>
      </c>
      <c r="H940">
        <v>163.54300000000001</v>
      </c>
      <c r="I940">
        <v>141.744</v>
      </c>
      <c r="J940">
        <v>132.833</v>
      </c>
      <c r="K940">
        <v>210.161</v>
      </c>
      <c r="L940">
        <v>136.92599999999999</v>
      </c>
      <c r="M940">
        <v>120.72799999999999</v>
      </c>
      <c r="N940">
        <v>145.797</v>
      </c>
      <c r="O940">
        <v>257.25900000000001</v>
      </c>
      <c r="P940">
        <v>284.47199999999998</v>
      </c>
      <c r="Q940">
        <v>371.36500000000001</v>
      </c>
      <c r="R940">
        <v>195.82599999999999</v>
      </c>
      <c r="S940">
        <v>222.11799999999999</v>
      </c>
      <c r="T940">
        <v>241.999</v>
      </c>
      <c r="U940">
        <v>216.18600000000001</v>
      </c>
      <c r="V940">
        <v>142.15899999999999</v>
      </c>
      <c r="W940">
        <v>150.08799999999999</v>
      </c>
      <c r="X940">
        <v>130.03299999999999</v>
      </c>
      <c r="Y940">
        <v>140.97399999999999</v>
      </c>
      <c r="Z940">
        <v>148.239</v>
      </c>
      <c r="AA940">
        <v>157.99299999999999</v>
      </c>
      <c r="AB940">
        <v>155.251</v>
      </c>
      <c r="AC940">
        <v>154.05000000000001</v>
      </c>
      <c r="AD940">
        <v>158.80600000000001</v>
      </c>
      <c r="AE940">
        <v>176.464</v>
      </c>
      <c r="AF940">
        <v>181.81200000000001</v>
      </c>
      <c r="AG940">
        <v>166.78100000000001</v>
      </c>
      <c r="AH940">
        <v>176.83199999999999</v>
      </c>
      <c r="AI940">
        <v>151.76300000000001</v>
      </c>
      <c r="AJ940">
        <v>139.60499999999999</v>
      </c>
      <c r="AK940">
        <v>139.59800000000001</v>
      </c>
      <c r="AL940">
        <v>139.34</v>
      </c>
      <c r="AM940">
        <v>139.642</v>
      </c>
      <c r="AN940">
        <v>155.672</v>
      </c>
      <c r="AO940">
        <v>152.99</v>
      </c>
      <c r="AP940">
        <v>153.809</v>
      </c>
      <c r="AQ940">
        <v>149.66300000000001</v>
      </c>
      <c r="AR940">
        <v>155.56200000000001</v>
      </c>
      <c r="AS940">
        <v>163.053</v>
      </c>
      <c r="AT940">
        <v>143.28299999999999</v>
      </c>
      <c r="AU940">
        <v>143.41399999999999</v>
      </c>
      <c r="AV940">
        <v>142.982</v>
      </c>
      <c r="AW940">
        <v>147.97999999999999</v>
      </c>
      <c r="AX940">
        <v>133.697</v>
      </c>
      <c r="AY940">
        <v>134.42500000000001</v>
      </c>
      <c r="AZ940">
        <v>116.85599999999999</v>
      </c>
      <c r="BA940">
        <v>153.25200000000001</v>
      </c>
      <c r="BB940">
        <v>178.03800000000001</v>
      </c>
      <c r="BC940">
        <v>181.45099999999999</v>
      </c>
      <c r="BD940">
        <v>171.893</v>
      </c>
      <c r="BE940">
        <v>145.78100000000001</v>
      </c>
      <c r="BF940">
        <v>146.08600000000001</v>
      </c>
      <c r="BG940">
        <v>147.07599999999999</v>
      </c>
      <c r="BH940">
        <v>146.691</v>
      </c>
      <c r="BI940">
        <v>145.65199999999999</v>
      </c>
      <c r="BJ940">
        <v>145.33099999999999</v>
      </c>
      <c r="BK940">
        <v>147.03899999999999</v>
      </c>
      <c r="BL940">
        <v>144.03299999999999</v>
      </c>
      <c r="BM940">
        <v>143.70500000000001</v>
      </c>
      <c r="BN940">
        <v>146.79599999999999</v>
      </c>
      <c r="BO940">
        <v>139.53200000000001</v>
      </c>
      <c r="BP940">
        <v>142.822</v>
      </c>
      <c r="BQ940">
        <v>154.44499999999999</v>
      </c>
      <c r="BR940">
        <v>146.953</v>
      </c>
      <c r="BS940">
        <v>135.48699999999999</v>
      </c>
      <c r="BT940">
        <v>134.08099999999999</v>
      </c>
      <c r="BU940">
        <v>140.864</v>
      </c>
      <c r="BV940">
        <v>140.494</v>
      </c>
      <c r="BW940">
        <v>146.922</v>
      </c>
      <c r="BX940">
        <v>146.583</v>
      </c>
      <c r="BY940">
        <v>147.30699999999999</v>
      </c>
      <c r="BZ940">
        <v>144.88900000000001</v>
      </c>
      <c r="CA940">
        <v>146.239</v>
      </c>
      <c r="CB940">
        <v>147.98400000000001</v>
      </c>
      <c r="CC940">
        <v>260.20999999999998</v>
      </c>
      <c r="CD940">
        <v>263.60300000000001</v>
      </c>
      <c r="CE940">
        <v>253.24199999999999</v>
      </c>
      <c r="CF940">
        <v>146.24299999999999</v>
      </c>
      <c r="CG940">
        <v>151.36099999999999</v>
      </c>
      <c r="CH940">
        <v>151.78200000000001</v>
      </c>
      <c r="CI940">
        <v>142.67699999999999</v>
      </c>
      <c r="CJ940">
        <v>142.392</v>
      </c>
      <c r="CK940">
        <v>148.82300000000001</v>
      </c>
      <c r="CL940">
        <v>148.29</v>
      </c>
      <c r="CM940">
        <v>144.959</v>
      </c>
      <c r="CN940">
        <v>234.61199999999999</v>
      </c>
      <c r="CO940">
        <v>160.98500000000001</v>
      </c>
      <c r="CP940">
        <v>141.83699999999999</v>
      </c>
      <c r="CQ940">
        <v>232.69499999999999</v>
      </c>
      <c r="CR940">
        <v>142.273</v>
      </c>
      <c r="CS940">
        <v>138.49199999999999</v>
      </c>
      <c r="CT940">
        <v>146.40299999999999</v>
      </c>
      <c r="CU940">
        <v>276.27800000000002</v>
      </c>
      <c r="CV940">
        <v>284.947</v>
      </c>
      <c r="CW940">
        <v>270.99099999999999</v>
      </c>
      <c r="CX940">
        <v>303.77600000000001</v>
      </c>
      <c r="CY940">
        <v>144.90700000000001</v>
      </c>
      <c r="CZ940">
        <v>143.87799999999999</v>
      </c>
      <c r="DA940">
        <v>143.76</v>
      </c>
      <c r="DB940">
        <v>135.50700000000001</v>
      </c>
      <c r="DC940">
        <v>133.495</v>
      </c>
      <c r="DD940">
        <v>133.72300000000001</v>
      </c>
      <c r="DE940">
        <v>135.624</v>
      </c>
      <c r="DF940">
        <v>258.053</v>
      </c>
      <c r="DG940">
        <v>238.63</v>
      </c>
      <c r="DH940">
        <v>147.672</v>
      </c>
      <c r="DI940">
        <v>274.072</v>
      </c>
      <c r="DJ940">
        <v>265.95499999999998</v>
      </c>
      <c r="DK940">
        <v>281.303</v>
      </c>
      <c r="DL940">
        <v>193.27</v>
      </c>
      <c r="DM940">
        <v>149.30600000000001</v>
      </c>
      <c r="DN940">
        <v>136.44800000000001</v>
      </c>
      <c r="DO940">
        <v>359.608</v>
      </c>
      <c r="DP940">
        <v>171.839</v>
      </c>
      <c r="DQ940">
        <v>182.11799999999999</v>
      </c>
      <c r="DR940">
        <v>231.59299999999999</v>
      </c>
      <c r="DS940">
        <v>245.74</v>
      </c>
      <c r="DT940">
        <v>227.38800000000001</v>
      </c>
      <c r="DU940">
        <v>315.36500000000001</v>
      </c>
      <c r="DV940">
        <v>256.149</v>
      </c>
      <c r="DW940">
        <v>255.26400000000001</v>
      </c>
      <c r="DX940">
        <v>254.25299999999999</v>
      </c>
      <c r="DY940">
        <v>215.08199999999999</v>
      </c>
      <c r="DZ940">
        <v>261.38799999999998</v>
      </c>
      <c r="EA940">
        <v>256.36399999999998</v>
      </c>
      <c r="EB940">
        <v>232.089</v>
      </c>
      <c r="EC940">
        <v>262.84500000000003</v>
      </c>
      <c r="ED940">
        <v>314.31900000000002</v>
      </c>
      <c r="EE940">
        <v>288.11</v>
      </c>
      <c r="EF940">
        <v>395.59800000000001</v>
      </c>
      <c r="EG940">
        <v>152.96799999999999</v>
      </c>
      <c r="EH940">
        <v>241.76300000000001</v>
      </c>
      <c r="EI940">
        <v>152.327</v>
      </c>
      <c r="EJ940">
        <v>153.92500000000001</v>
      </c>
      <c r="EK940">
        <v>187.03800000000001</v>
      </c>
      <c r="EL940">
        <v>172.09899999999999</v>
      </c>
      <c r="EM940">
        <v>165.28100000000001</v>
      </c>
      <c r="EN940">
        <v>163.57400000000001</v>
      </c>
      <c r="EO940">
        <v>139.40199999999999</v>
      </c>
      <c r="EP940">
        <v>139.61699999999999</v>
      </c>
      <c r="EQ940">
        <v>139.43799999999999</v>
      </c>
      <c r="ER940">
        <v>166.173</v>
      </c>
      <c r="ES940">
        <v>131.976</v>
      </c>
      <c r="ET940">
        <v>150.21799999999999</v>
      </c>
      <c r="EU940">
        <v>143.59200000000001</v>
      </c>
      <c r="EV940">
        <v>137.50700000000001</v>
      </c>
      <c r="EW940">
        <v>143.779</v>
      </c>
      <c r="EX940">
        <v>158.55600000000001</v>
      </c>
      <c r="EY940">
        <v>258.33600000000001</v>
      </c>
      <c r="EZ940">
        <v>255.55699999999999</v>
      </c>
      <c r="FA940">
        <v>232.66800000000001</v>
      </c>
      <c r="FB940">
        <v>261.27499999999998</v>
      </c>
      <c r="FC940">
        <v>261.50400000000002</v>
      </c>
      <c r="FD940">
        <v>175.315</v>
      </c>
      <c r="FE940">
        <v>149.73099999999999</v>
      </c>
      <c r="FF940">
        <v>271.23700000000002</v>
      </c>
      <c r="FG940">
        <v>197.077</v>
      </c>
      <c r="FH940">
        <v>287.62400000000002</v>
      </c>
      <c r="FI940">
        <v>293.26</v>
      </c>
      <c r="FJ940">
        <v>453.089</v>
      </c>
      <c r="FK940">
        <v>335.31400000000002</v>
      </c>
      <c r="FL940">
        <v>159.04</v>
      </c>
      <c r="FM940">
        <v>404.089</v>
      </c>
      <c r="FN940">
        <v>244.95699999999999</v>
      </c>
      <c r="FO940">
        <v>158.33699999999999</v>
      </c>
      <c r="FP940">
        <v>207.994</v>
      </c>
      <c r="FQ940">
        <v>138.268</v>
      </c>
      <c r="FR940">
        <v>103.85299999999999</v>
      </c>
      <c r="FS940">
        <v>138.245</v>
      </c>
      <c r="FT940">
        <v>130.31899999999999</v>
      </c>
      <c r="FU940">
        <v>206.46700000000001</v>
      </c>
      <c r="FV940">
        <v>136.715</v>
      </c>
      <c r="FW940">
        <v>163.702</v>
      </c>
      <c r="FX940">
        <v>183.79400000000001</v>
      </c>
      <c r="FY940">
        <v>150.625</v>
      </c>
      <c r="FZ940">
        <v>129.79599999999999</v>
      </c>
      <c r="GA940">
        <v>111.206</v>
      </c>
      <c r="GB940">
        <v>52.658999999999999</v>
      </c>
      <c r="GC940">
        <v>133.261</v>
      </c>
      <c r="GD940">
        <v>125.328</v>
      </c>
      <c r="GE940">
        <v>158.83199999999999</v>
      </c>
      <c r="GG940">
        <v>132.833</v>
      </c>
      <c r="GH940">
        <v>128.23099999999999</v>
      </c>
      <c r="GI940">
        <v>190.65600000000001</v>
      </c>
      <c r="GJ940">
        <v>116.67100000000001</v>
      </c>
      <c r="GK940">
        <v>147.76900000000001</v>
      </c>
      <c r="GL940">
        <v>180.78800000000001</v>
      </c>
      <c r="GM940">
        <v>145.42099999999999</v>
      </c>
      <c r="GN940">
        <v>297.88299999999998</v>
      </c>
      <c r="GO940">
        <v>221.02</v>
      </c>
      <c r="GP940">
        <v>138.31399999999999</v>
      </c>
      <c r="GQ940">
        <v>152.01499999999999</v>
      </c>
      <c r="GR940">
        <v>156.649</v>
      </c>
      <c r="GS940">
        <v>150.20099999999999</v>
      </c>
      <c r="GT940">
        <v>121.42100000000001</v>
      </c>
      <c r="GU940">
        <v>204.64599999999999</v>
      </c>
      <c r="GV940">
        <v>133.55199999999999</v>
      </c>
      <c r="GW940">
        <v>137.637</v>
      </c>
    </row>
    <row r="941" spans="1:205" x14ac:dyDescent="0.25">
      <c r="A941" s="1">
        <v>45748</v>
      </c>
      <c r="B941">
        <v>147.655</v>
      </c>
      <c r="C941">
        <v>145.12100000000001</v>
      </c>
      <c r="D941">
        <v>155.904</v>
      </c>
      <c r="E941">
        <v>280.416</v>
      </c>
      <c r="F941">
        <v>291.00599999999997</v>
      </c>
      <c r="G941">
        <v>278.19</v>
      </c>
      <c r="H941">
        <v>163.18700000000001</v>
      </c>
      <c r="I941">
        <v>141.87700000000001</v>
      </c>
      <c r="J941">
        <v>132.172</v>
      </c>
      <c r="K941">
        <v>209.066</v>
      </c>
      <c r="L941">
        <v>137.22800000000001</v>
      </c>
      <c r="M941">
        <v>118.59099999999999</v>
      </c>
      <c r="N941">
        <v>146.26900000000001</v>
      </c>
      <c r="O941">
        <v>258.08800000000002</v>
      </c>
      <c r="P941">
        <v>285.279</v>
      </c>
      <c r="Q941">
        <v>372.67</v>
      </c>
      <c r="R941">
        <v>196.173</v>
      </c>
      <c r="S941">
        <v>222.93</v>
      </c>
      <c r="T941">
        <v>243.126</v>
      </c>
      <c r="U941">
        <v>216.905</v>
      </c>
      <c r="V941">
        <v>142.72399999999999</v>
      </c>
      <c r="W941">
        <v>150.20500000000001</v>
      </c>
      <c r="X941">
        <v>131.12200000000001</v>
      </c>
      <c r="Y941">
        <v>141.40100000000001</v>
      </c>
      <c r="Z941">
        <v>147.72200000000001</v>
      </c>
      <c r="AA941">
        <v>157.499</v>
      </c>
      <c r="AB941">
        <v>155.11600000000001</v>
      </c>
      <c r="AC941">
        <v>154.251</v>
      </c>
      <c r="AD941">
        <v>157.18199999999999</v>
      </c>
      <c r="AE941">
        <v>173.483</v>
      </c>
      <c r="AF941">
        <v>178.304</v>
      </c>
      <c r="AG941">
        <v>164.61500000000001</v>
      </c>
      <c r="AH941">
        <v>173.88900000000001</v>
      </c>
      <c r="AI941">
        <v>151.93600000000001</v>
      </c>
      <c r="AJ941">
        <v>137.29499999999999</v>
      </c>
      <c r="AK941">
        <v>137.29300000000001</v>
      </c>
      <c r="AL941">
        <v>137.05600000000001</v>
      </c>
      <c r="AM941">
        <v>137.31200000000001</v>
      </c>
      <c r="AN941">
        <v>156.81399999999999</v>
      </c>
      <c r="AO941">
        <v>154.14599999999999</v>
      </c>
      <c r="AP941">
        <v>154.96</v>
      </c>
      <c r="AQ941">
        <v>150.83799999999999</v>
      </c>
      <c r="AR941">
        <v>156.64500000000001</v>
      </c>
      <c r="AS941">
        <v>164.185</v>
      </c>
      <c r="AT941">
        <v>142.68600000000001</v>
      </c>
      <c r="AU941">
        <v>142.93</v>
      </c>
      <c r="AV941">
        <v>142.58600000000001</v>
      </c>
      <c r="AW941">
        <v>146.80600000000001</v>
      </c>
      <c r="AX941">
        <v>132.94</v>
      </c>
      <c r="AY941">
        <v>133.774</v>
      </c>
      <c r="AZ941">
        <v>114.621</v>
      </c>
      <c r="BA941">
        <v>151.196</v>
      </c>
      <c r="BB941">
        <v>177.33699999999999</v>
      </c>
      <c r="BC941">
        <v>180.78100000000001</v>
      </c>
      <c r="BD941">
        <v>171.12299999999999</v>
      </c>
      <c r="BE941">
        <v>145.41999999999999</v>
      </c>
      <c r="BF941">
        <v>145.696</v>
      </c>
      <c r="BG941">
        <v>146.83699999999999</v>
      </c>
      <c r="BH941">
        <v>146.38499999999999</v>
      </c>
      <c r="BI941">
        <v>145.399</v>
      </c>
      <c r="BJ941">
        <v>145.00399999999999</v>
      </c>
      <c r="BK941">
        <v>146.661</v>
      </c>
      <c r="BL941">
        <v>143.65799999999999</v>
      </c>
      <c r="BM941">
        <v>143.26499999999999</v>
      </c>
      <c r="BN941">
        <v>146.81299999999999</v>
      </c>
      <c r="BO941">
        <v>139.72900000000001</v>
      </c>
      <c r="BP941">
        <v>142.303</v>
      </c>
      <c r="BQ941">
        <v>154.21299999999999</v>
      </c>
      <c r="BR941">
        <v>146.791</v>
      </c>
      <c r="BS941">
        <v>135.24299999999999</v>
      </c>
      <c r="BT941">
        <v>134.65799999999999</v>
      </c>
      <c r="BU941">
        <v>139.68700000000001</v>
      </c>
      <c r="BV941">
        <v>140.03299999999999</v>
      </c>
      <c r="BW941">
        <v>146.56700000000001</v>
      </c>
      <c r="BX941">
        <v>146.34299999999999</v>
      </c>
      <c r="BY941">
        <v>147.07400000000001</v>
      </c>
      <c r="BZ941">
        <v>144.637</v>
      </c>
      <c r="CA941">
        <v>145.97800000000001</v>
      </c>
      <c r="CB941">
        <v>147.65</v>
      </c>
      <c r="CC941">
        <v>259.608</v>
      </c>
      <c r="CD941">
        <v>263.20400000000001</v>
      </c>
      <c r="CE941">
        <v>253.459</v>
      </c>
      <c r="CF941">
        <v>145.89099999999999</v>
      </c>
      <c r="CG941">
        <v>150.15600000000001</v>
      </c>
      <c r="CH941">
        <v>151.804</v>
      </c>
      <c r="CI941">
        <v>142.245</v>
      </c>
      <c r="CJ941">
        <v>141.87200000000001</v>
      </c>
      <c r="CK941">
        <v>148.304</v>
      </c>
      <c r="CL941">
        <v>148.12700000000001</v>
      </c>
      <c r="CM941">
        <v>144.35499999999999</v>
      </c>
      <c r="CN941">
        <v>235.02199999999999</v>
      </c>
      <c r="CO941">
        <v>159.19399999999999</v>
      </c>
      <c r="CP941">
        <v>141.39599999999999</v>
      </c>
      <c r="CQ941">
        <v>233.33</v>
      </c>
      <c r="CR941">
        <v>141.21</v>
      </c>
      <c r="CS941">
        <v>138.245</v>
      </c>
      <c r="CT941">
        <v>146.08600000000001</v>
      </c>
      <c r="CU941">
        <v>275.05399999999997</v>
      </c>
      <c r="CV941">
        <v>283.77800000000002</v>
      </c>
      <c r="CW941">
        <v>270.834</v>
      </c>
      <c r="CX941">
        <v>303.39299999999997</v>
      </c>
      <c r="CY941">
        <v>144.68700000000001</v>
      </c>
      <c r="CZ941">
        <v>143.43299999999999</v>
      </c>
      <c r="DA941">
        <v>143.25800000000001</v>
      </c>
      <c r="DB941">
        <v>135.363</v>
      </c>
      <c r="DC941">
        <v>133.251</v>
      </c>
      <c r="DD941">
        <v>133.42099999999999</v>
      </c>
      <c r="DE941">
        <v>135.47800000000001</v>
      </c>
      <c r="DF941">
        <v>258.74099999999999</v>
      </c>
      <c r="DG941">
        <v>239.41300000000001</v>
      </c>
      <c r="DH941">
        <v>148.08000000000001</v>
      </c>
      <c r="DI941">
        <v>269.85599999999999</v>
      </c>
      <c r="DJ941">
        <v>264.10399999999998</v>
      </c>
      <c r="DK941">
        <v>287.52699999999999</v>
      </c>
      <c r="DL941">
        <v>194.066</v>
      </c>
      <c r="DM941">
        <v>149.25299999999999</v>
      </c>
      <c r="DN941">
        <v>137.041</v>
      </c>
      <c r="DO941">
        <v>360.37900000000002</v>
      </c>
      <c r="DP941">
        <v>171.28399999999999</v>
      </c>
      <c r="DQ941">
        <v>183.29</v>
      </c>
      <c r="DR941">
        <v>231.46600000000001</v>
      </c>
      <c r="DS941">
        <v>245.83699999999999</v>
      </c>
      <c r="DT941">
        <v>227.19</v>
      </c>
      <c r="DU941">
        <v>318.40800000000002</v>
      </c>
      <c r="DV941">
        <v>256.99299999999999</v>
      </c>
      <c r="DW941">
        <v>256.78300000000002</v>
      </c>
      <c r="DX941">
        <v>254.98500000000001</v>
      </c>
      <c r="DY941">
        <v>214.85400000000001</v>
      </c>
      <c r="DZ941">
        <v>262.25099999999998</v>
      </c>
      <c r="EA941">
        <v>247.38800000000001</v>
      </c>
      <c r="EB941">
        <v>225.24799999999999</v>
      </c>
      <c r="EC941">
        <v>252.703</v>
      </c>
      <c r="ED941">
        <v>305.93</v>
      </c>
      <c r="EE941">
        <v>279.892</v>
      </c>
      <c r="EF941">
        <v>397.27499999999998</v>
      </c>
      <c r="EG941">
        <v>139.999</v>
      </c>
      <c r="EH941">
        <v>228.804</v>
      </c>
      <c r="EI941">
        <v>138.988</v>
      </c>
      <c r="EJ941">
        <v>153.31800000000001</v>
      </c>
      <c r="EK941">
        <v>183.06800000000001</v>
      </c>
      <c r="EL941">
        <v>168.03899999999999</v>
      </c>
      <c r="EM941">
        <v>162.161</v>
      </c>
      <c r="EN941">
        <v>164.15199999999999</v>
      </c>
      <c r="EO941">
        <v>137.119</v>
      </c>
      <c r="EP941">
        <v>137.28800000000001</v>
      </c>
      <c r="EQ941">
        <v>137.16</v>
      </c>
      <c r="ER941">
        <v>167.02</v>
      </c>
      <c r="ES941">
        <v>133.08799999999999</v>
      </c>
      <c r="ET941">
        <v>150.85599999999999</v>
      </c>
      <c r="EU941">
        <v>143.49</v>
      </c>
      <c r="EV941">
        <v>137.90299999999999</v>
      </c>
      <c r="EW941">
        <v>143.65899999999999</v>
      </c>
      <c r="EX941">
        <v>158.584</v>
      </c>
      <c r="EY941">
        <v>259.334</v>
      </c>
      <c r="EZ941">
        <v>253.215</v>
      </c>
      <c r="FA941">
        <v>232.541</v>
      </c>
      <c r="FB941">
        <v>262.15800000000002</v>
      </c>
      <c r="FC941">
        <v>262.80099999999999</v>
      </c>
      <c r="FD941">
        <v>173.49199999999999</v>
      </c>
      <c r="FE941">
        <v>149.512</v>
      </c>
      <c r="FF941">
        <v>260.09699999999998</v>
      </c>
      <c r="FG941">
        <v>183.142</v>
      </c>
      <c r="FH941">
        <v>283.59300000000002</v>
      </c>
      <c r="FI941">
        <v>284.55</v>
      </c>
      <c r="FJ941">
        <v>457.95600000000002</v>
      </c>
      <c r="FK941">
        <v>312.416</v>
      </c>
      <c r="FL941">
        <v>159.655</v>
      </c>
      <c r="FM941">
        <v>403.637</v>
      </c>
      <c r="FN941">
        <v>258.18299999999999</v>
      </c>
      <c r="FO941">
        <v>158.148</v>
      </c>
      <c r="FP941">
        <v>210.63300000000001</v>
      </c>
      <c r="FQ941">
        <v>136.82499999999999</v>
      </c>
      <c r="FR941">
        <v>101.229</v>
      </c>
      <c r="FS941">
        <v>138.41900000000001</v>
      </c>
      <c r="FT941">
        <v>127.018</v>
      </c>
      <c r="FU941">
        <v>206.589</v>
      </c>
      <c r="FV941">
        <v>132.233</v>
      </c>
      <c r="FW941">
        <v>157.369</v>
      </c>
      <c r="FX941">
        <v>188.14</v>
      </c>
      <c r="FY941">
        <v>151.48699999999999</v>
      </c>
      <c r="FZ941">
        <v>131.03200000000001</v>
      </c>
      <c r="GA941">
        <v>112.379</v>
      </c>
      <c r="GB941">
        <v>55.786999999999999</v>
      </c>
      <c r="GC941">
        <v>141.33199999999999</v>
      </c>
      <c r="GD941">
        <v>135.34100000000001</v>
      </c>
      <c r="GE941">
        <v>162.834</v>
      </c>
      <c r="GG941">
        <v>158.88900000000001</v>
      </c>
      <c r="GH941">
        <v>128.416</v>
      </c>
      <c r="GI941">
        <v>186.96299999999999</v>
      </c>
      <c r="GJ941">
        <v>128.76300000000001</v>
      </c>
      <c r="GK941">
        <v>136.892</v>
      </c>
      <c r="GL941">
        <v>180.858</v>
      </c>
      <c r="GM941">
        <v>143.797</v>
      </c>
      <c r="GN941">
        <v>303.15800000000002</v>
      </c>
      <c r="GO941">
        <v>221.39</v>
      </c>
      <c r="GP941">
        <v>139.60499999999999</v>
      </c>
      <c r="GQ941">
        <v>152.62200000000001</v>
      </c>
      <c r="GR941">
        <v>156.58099999999999</v>
      </c>
      <c r="GS941">
        <v>151.53</v>
      </c>
      <c r="GT941">
        <v>123.685</v>
      </c>
      <c r="GU941">
        <v>204.35300000000001</v>
      </c>
      <c r="GV941">
        <v>133.55199999999999</v>
      </c>
      <c r="GW941">
        <v>137.11600000000001</v>
      </c>
    </row>
    <row r="942" spans="1:205" x14ac:dyDescent="0.25">
      <c r="A942" s="1">
        <v>45778</v>
      </c>
      <c r="B942">
        <v>148.15299999999999</v>
      </c>
      <c r="C942">
        <v>145.33699999999999</v>
      </c>
      <c r="D942">
        <v>156.15100000000001</v>
      </c>
      <c r="E942">
        <v>280.76100000000002</v>
      </c>
      <c r="F942">
        <v>284.45299999999997</v>
      </c>
      <c r="G942">
        <v>279.19</v>
      </c>
      <c r="H942">
        <v>164.249</v>
      </c>
      <c r="I942">
        <v>142.02199999999999</v>
      </c>
      <c r="J942">
        <v>131.845</v>
      </c>
      <c r="K942">
        <v>210.136</v>
      </c>
      <c r="L942">
        <v>133.43199999999999</v>
      </c>
      <c r="M942">
        <v>114.13</v>
      </c>
      <c r="N942">
        <v>146.64500000000001</v>
      </c>
      <c r="O942">
        <v>258.89999999999998</v>
      </c>
      <c r="P942">
        <v>286.11099999999999</v>
      </c>
      <c r="Q942">
        <v>373.42399999999998</v>
      </c>
      <c r="R942">
        <v>197.02</v>
      </c>
      <c r="S942">
        <v>223.68899999999999</v>
      </c>
      <c r="T942">
        <v>244.24</v>
      </c>
      <c r="U942">
        <v>217.559</v>
      </c>
      <c r="V942">
        <v>143.108</v>
      </c>
      <c r="W942">
        <v>150.68899999999999</v>
      </c>
      <c r="X942">
        <v>131.381</v>
      </c>
      <c r="Y942">
        <v>141.61199999999999</v>
      </c>
      <c r="Z942">
        <v>148.35300000000001</v>
      </c>
      <c r="AA942">
        <v>159.48699999999999</v>
      </c>
      <c r="AB942">
        <v>157.08699999999999</v>
      </c>
      <c r="AC942">
        <v>155.71799999999999</v>
      </c>
      <c r="AD942">
        <v>161.363</v>
      </c>
      <c r="AE942">
        <v>176.304</v>
      </c>
      <c r="AF942">
        <v>178.946</v>
      </c>
      <c r="AG942">
        <v>170.666</v>
      </c>
      <c r="AH942">
        <v>175.71100000000001</v>
      </c>
      <c r="AI942">
        <v>151.977</v>
      </c>
      <c r="AJ942">
        <v>136.59200000000001</v>
      </c>
      <c r="AK942">
        <v>136.59100000000001</v>
      </c>
      <c r="AL942">
        <v>136.36099999999999</v>
      </c>
      <c r="AM942">
        <v>136.60300000000001</v>
      </c>
      <c r="AN942">
        <v>157.14500000000001</v>
      </c>
      <c r="AO942">
        <v>154.48699999999999</v>
      </c>
      <c r="AP942">
        <v>155.31299999999999</v>
      </c>
      <c r="AQ942">
        <v>151.13300000000001</v>
      </c>
      <c r="AR942">
        <v>156.67699999999999</v>
      </c>
      <c r="AS942">
        <v>164.55699999999999</v>
      </c>
      <c r="AT942">
        <v>142.83000000000001</v>
      </c>
      <c r="AU942">
        <v>143.05000000000001</v>
      </c>
      <c r="AV942">
        <v>142.697</v>
      </c>
      <c r="AW942">
        <v>146.99199999999999</v>
      </c>
      <c r="AX942">
        <v>133.73599999999999</v>
      </c>
      <c r="AY942">
        <v>134.61699999999999</v>
      </c>
      <c r="AZ942">
        <v>114.70099999999999</v>
      </c>
      <c r="BA942">
        <v>150.93</v>
      </c>
      <c r="BB942">
        <v>177.63499999999999</v>
      </c>
      <c r="BC942">
        <v>181.11500000000001</v>
      </c>
      <c r="BD942">
        <v>171.346</v>
      </c>
      <c r="BE942">
        <v>145.964</v>
      </c>
      <c r="BF942">
        <v>146.20400000000001</v>
      </c>
      <c r="BG942">
        <v>147.35400000000001</v>
      </c>
      <c r="BH942">
        <v>146.947</v>
      </c>
      <c r="BI942">
        <v>145.857</v>
      </c>
      <c r="BJ942">
        <v>145.50899999999999</v>
      </c>
      <c r="BK942">
        <v>147.20400000000001</v>
      </c>
      <c r="BL942">
        <v>143.82499999999999</v>
      </c>
      <c r="BM942">
        <v>143.42500000000001</v>
      </c>
      <c r="BN942">
        <v>147.15600000000001</v>
      </c>
      <c r="BO942">
        <v>139.93299999999999</v>
      </c>
      <c r="BP942">
        <v>142.435</v>
      </c>
      <c r="BQ942">
        <v>155.90600000000001</v>
      </c>
      <c r="BR942">
        <v>147.61500000000001</v>
      </c>
      <c r="BS942">
        <v>135.43199999999999</v>
      </c>
      <c r="BT942">
        <v>135.09</v>
      </c>
      <c r="BU942">
        <v>141.34800000000001</v>
      </c>
      <c r="BV942">
        <v>141.053</v>
      </c>
      <c r="BW942">
        <v>147.13999999999999</v>
      </c>
      <c r="BX942">
        <v>146.91300000000001</v>
      </c>
      <c r="BY942">
        <v>147.66300000000001</v>
      </c>
      <c r="BZ942">
        <v>145.214</v>
      </c>
      <c r="CA942">
        <v>146.572</v>
      </c>
      <c r="CB942">
        <v>148.21600000000001</v>
      </c>
      <c r="CC942">
        <v>260.423</v>
      </c>
      <c r="CD942">
        <v>263.887</v>
      </c>
      <c r="CE942">
        <v>254.39599999999999</v>
      </c>
      <c r="CF942">
        <v>146.50800000000001</v>
      </c>
      <c r="CG942">
        <v>151.83699999999999</v>
      </c>
      <c r="CH942">
        <v>153.53899999999999</v>
      </c>
      <c r="CI942">
        <v>142.357</v>
      </c>
      <c r="CJ942">
        <v>141.97200000000001</v>
      </c>
      <c r="CK942">
        <v>149.40100000000001</v>
      </c>
      <c r="CL942">
        <v>149.19800000000001</v>
      </c>
      <c r="CM942">
        <v>144.49600000000001</v>
      </c>
      <c r="CN942">
        <v>234.91200000000001</v>
      </c>
      <c r="CO942">
        <v>159.625</v>
      </c>
      <c r="CP942">
        <v>141.696</v>
      </c>
      <c r="CQ942">
        <v>232.33699999999999</v>
      </c>
      <c r="CR942">
        <v>142.255</v>
      </c>
      <c r="CS942">
        <v>139.14500000000001</v>
      </c>
      <c r="CT942">
        <v>146.53800000000001</v>
      </c>
      <c r="CU942">
        <v>275.892</v>
      </c>
      <c r="CV942">
        <v>284.39800000000002</v>
      </c>
      <c r="CW942">
        <v>271.87599999999998</v>
      </c>
      <c r="CX942">
        <v>304.51799999999997</v>
      </c>
      <c r="CY942">
        <v>145.137</v>
      </c>
      <c r="CZ942">
        <v>143.631</v>
      </c>
      <c r="DA942">
        <v>143.45099999999999</v>
      </c>
      <c r="DB942">
        <v>135.78100000000001</v>
      </c>
      <c r="DC942">
        <v>133.387</v>
      </c>
      <c r="DD942">
        <v>133.54900000000001</v>
      </c>
      <c r="DE942">
        <v>136.28200000000001</v>
      </c>
      <c r="DF942">
        <v>259.22500000000002</v>
      </c>
      <c r="DG942">
        <v>241.125</v>
      </c>
      <c r="DH942">
        <v>149.464</v>
      </c>
      <c r="DI942">
        <v>272.26</v>
      </c>
      <c r="DJ942">
        <v>263.41000000000003</v>
      </c>
      <c r="DK942">
        <v>294.08800000000002</v>
      </c>
      <c r="DL942">
        <v>194.76599999999999</v>
      </c>
      <c r="DM942">
        <v>149.36000000000001</v>
      </c>
      <c r="DN942">
        <v>137.55600000000001</v>
      </c>
      <c r="DO942">
        <v>362.15199999999999</v>
      </c>
      <c r="DP942">
        <v>171.625</v>
      </c>
      <c r="DQ942">
        <v>184.61699999999999</v>
      </c>
      <c r="DR942">
        <v>227.96199999999999</v>
      </c>
      <c r="DS942">
        <v>242.66900000000001</v>
      </c>
      <c r="DT942">
        <v>223.57499999999999</v>
      </c>
      <c r="DU942">
        <v>321.322</v>
      </c>
      <c r="DV942">
        <v>257.702</v>
      </c>
      <c r="DW942">
        <v>256.36700000000002</v>
      </c>
      <c r="DX942">
        <v>255.863</v>
      </c>
      <c r="DY942">
        <v>214.839</v>
      </c>
      <c r="DZ942">
        <v>263.25200000000001</v>
      </c>
      <c r="EA942">
        <v>243.511</v>
      </c>
      <c r="EB942">
        <v>227.881</v>
      </c>
      <c r="EC942">
        <v>244.244</v>
      </c>
      <c r="ED942">
        <v>301.63499999999999</v>
      </c>
      <c r="EE942">
        <v>275.66000000000003</v>
      </c>
      <c r="EF942">
        <v>398.709</v>
      </c>
      <c r="EG942">
        <v>124.068</v>
      </c>
      <c r="EH942">
        <v>224.755</v>
      </c>
      <c r="EI942">
        <v>121.93300000000001</v>
      </c>
      <c r="EJ942">
        <v>153.49100000000001</v>
      </c>
      <c r="EK942">
        <v>182.87</v>
      </c>
      <c r="EL942">
        <v>167.089</v>
      </c>
      <c r="EM942">
        <v>162.71799999999999</v>
      </c>
      <c r="EN942">
        <v>163.82</v>
      </c>
      <c r="EO942">
        <v>136.42400000000001</v>
      </c>
      <c r="EP942">
        <v>136.57900000000001</v>
      </c>
      <c r="EQ942">
        <v>136.46600000000001</v>
      </c>
      <c r="ER942">
        <v>166.72200000000001</v>
      </c>
      <c r="ES942">
        <v>133.54</v>
      </c>
      <c r="ET942">
        <v>150.386</v>
      </c>
      <c r="EU942">
        <v>143.83199999999999</v>
      </c>
      <c r="EV942">
        <v>138.36099999999999</v>
      </c>
      <c r="EW942">
        <v>143.99600000000001</v>
      </c>
      <c r="EX942">
        <v>158.648</v>
      </c>
      <c r="EY942">
        <v>259.69499999999999</v>
      </c>
      <c r="EZ942">
        <v>254.89699999999999</v>
      </c>
      <c r="FA942">
        <v>229.02099999999999</v>
      </c>
      <c r="FB942">
        <v>263.63299999999998</v>
      </c>
      <c r="FC942">
        <v>264.24599999999998</v>
      </c>
      <c r="FD942">
        <v>173.25299999999999</v>
      </c>
      <c r="FE942">
        <v>149.63999999999999</v>
      </c>
      <c r="FF942">
        <v>251.79499999999999</v>
      </c>
      <c r="FG942">
        <v>173.90299999999999</v>
      </c>
      <c r="FH942">
        <v>284.63099999999997</v>
      </c>
      <c r="FI942">
        <v>279.24400000000003</v>
      </c>
      <c r="FJ942">
        <v>453.98099999999999</v>
      </c>
      <c r="FK942">
        <v>309.09699999999998</v>
      </c>
      <c r="FL942">
        <v>159.62299999999999</v>
      </c>
      <c r="FM942">
        <v>392.03100000000001</v>
      </c>
      <c r="FN942">
        <v>253.10599999999999</v>
      </c>
      <c r="FO942">
        <v>160.14500000000001</v>
      </c>
      <c r="FP942">
        <v>207.553</v>
      </c>
      <c r="FQ942">
        <v>143.489</v>
      </c>
      <c r="FR942">
        <v>99.908000000000001</v>
      </c>
      <c r="FS942">
        <v>138.33500000000001</v>
      </c>
      <c r="FT942">
        <v>127.07899999999999</v>
      </c>
      <c r="FU942">
        <v>209.13</v>
      </c>
      <c r="FV942">
        <v>132.01900000000001</v>
      </c>
      <c r="FW942">
        <v>159.239</v>
      </c>
      <c r="FX942">
        <v>192.029</v>
      </c>
      <c r="FY942">
        <v>157.483</v>
      </c>
      <c r="FZ942">
        <v>132.17699999999999</v>
      </c>
      <c r="GA942">
        <v>116.22799999999999</v>
      </c>
      <c r="GB942">
        <v>54.38</v>
      </c>
      <c r="GC942">
        <v>141.66900000000001</v>
      </c>
      <c r="GD942">
        <v>135.81700000000001</v>
      </c>
      <c r="GE942">
        <v>162.86600000000001</v>
      </c>
      <c r="GG942">
        <v>155.29599999999999</v>
      </c>
      <c r="GH942">
        <v>111.64100000000001</v>
      </c>
      <c r="GI942">
        <v>187.78299999999999</v>
      </c>
      <c r="GJ942">
        <v>117.99</v>
      </c>
      <c r="GK942">
        <v>137.09299999999999</v>
      </c>
      <c r="GL942">
        <v>179.446</v>
      </c>
      <c r="GM942">
        <v>141.863</v>
      </c>
      <c r="GN942">
        <v>303.48599999999999</v>
      </c>
      <c r="GO942">
        <v>218.07900000000001</v>
      </c>
      <c r="GP942">
        <v>143.93199999999999</v>
      </c>
      <c r="GQ942">
        <v>151.95400000000001</v>
      </c>
      <c r="GR942">
        <v>156.55199999999999</v>
      </c>
      <c r="GS942">
        <v>151.99600000000001</v>
      </c>
      <c r="GT942">
        <v>120.93600000000001</v>
      </c>
      <c r="GU942">
        <v>204.125</v>
      </c>
      <c r="GV942">
        <v>133.55199999999999</v>
      </c>
      <c r="GW942">
        <v>134.06399999999999</v>
      </c>
    </row>
    <row r="943" spans="1:205" x14ac:dyDescent="0.25">
      <c r="A943" s="1">
        <v>45809</v>
      </c>
      <c r="B943">
        <v>148.393</v>
      </c>
      <c r="C943">
        <v>145.82900000000001</v>
      </c>
      <c r="D943">
        <v>156.44800000000001</v>
      </c>
      <c r="E943">
        <v>281.22899999999998</v>
      </c>
      <c r="F943">
        <v>269.63</v>
      </c>
      <c r="G943">
        <v>281.11399999999998</v>
      </c>
      <c r="H943">
        <v>165.251</v>
      </c>
      <c r="I943">
        <v>142.173</v>
      </c>
      <c r="J943">
        <v>133.06299999999999</v>
      </c>
      <c r="K943">
        <v>212.33600000000001</v>
      </c>
      <c r="L943">
        <v>133.583</v>
      </c>
      <c r="M943">
        <v>115.483</v>
      </c>
      <c r="N943">
        <v>146.965</v>
      </c>
      <c r="O943">
        <v>259.58499999999998</v>
      </c>
      <c r="P943">
        <v>286.70999999999998</v>
      </c>
      <c r="Q943">
        <v>373.98200000000003</v>
      </c>
      <c r="R943">
        <v>197.61600000000001</v>
      </c>
      <c r="S943">
        <v>224.42</v>
      </c>
      <c r="T943">
        <v>245.66800000000001</v>
      </c>
      <c r="U943">
        <v>218.083</v>
      </c>
      <c r="V943">
        <v>143.47300000000001</v>
      </c>
      <c r="W943">
        <v>151.21600000000001</v>
      </c>
      <c r="X943">
        <v>131.54499999999999</v>
      </c>
      <c r="Y943">
        <v>141.78700000000001</v>
      </c>
      <c r="Z943">
        <v>148.48099999999999</v>
      </c>
      <c r="AA943">
        <v>159.48699999999999</v>
      </c>
      <c r="AB943">
        <v>157.01599999999999</v>
      </c>
      <c r="AC943">
        <v>155.73500000000001</v>
      </c>
      <c r="AD943">
        <v>160.90299999999999</v>
      </c>
      <c r="AE943">
        <v>176.251</v>
      </c>
      <c r="AF943">
        <v>178.88800000000001</v>
      </c>
      <c r="AG943">
        <v>170.619</v>
      </c>
      <c r="AH943">
        <v>176.405</v>
      </c>
      <c r="AI943">
        <v>151.10499999999999</v>
      </c>
      <c r="AJ943">
        <v>134.166</v>
      </c>
      <c r="AK943">
        <v>134.16999999999999</v>
      </c>
      <c r="AL943">
        <v>133.96199999999999</v>
      </c>
      <c r="AM943">
        <v>134.15600000000001</v>
      </c>
      <c r="AN943">
        <v>156.88399999999999</v>
      </c>
      <c r="AO943">
        <v>154.083</v>
      </c>
      <c r="AP943">
        <v>154.93600000000001</v>
      </c>
      <c r="AQ943">
        <v>150.619</v>
      </c>
      <c r="AR943">
        <v>156.18299999999999</v>
      </c>
      <c r="AS943">
        <v>164.678</v>
      </c>
      <c r="AT943">
        <v>143.113</v>
      </c>
      <c r="AU943">
        <v>143.357</v>
      </c>
      <c r="AV943">
        <v>142.988</v>
      </c>
      <c r="AW943">
        <v>147.42400000000001</v>
      </c>
      <c r="AX943">
        <v>133.94499999999999</v>
      </c>
      <c r="AY943">
        <v>134.874</v>
      </c>
      <c r="AZ943">
        <v>114.218</v>
      </c>
      <c r="BA943">
        <v>150.94300000000001</v>
      </c>
      <c r="BB943">
        <v>177.82499999999999</v>
      </c>
      <c r="BC943">
        <v>181.34899999999999</v>
      </c>
      <c r="BD943">
        <v>171.44300000000001</v>
      </c>
      <c r="BE943">
        <v>146.21</v>
      </c>
      <c r="BF943">
        <v>146.44300000000001</v>
      </c>
      <c r="BG943">
        <v>147.304</v>
      </c>
      <c r="BH943">
        <v>147.11500000000001</v>
      </c>
      <c r="BI943">
        <v>145.864</v>
      </c>
      <c r="BJ943">
        <v>145.74199999999999</v>
      </c>
      <c r="BK943">
        <v>147.38</v>
      </c>
      <c r="BL943">
        <v>144.114</v>
      </c>
      <c r="BM943">
        <v>143.738</v>
      </c>
      <c r="BN943">
        <v>147.46799999999999</v>
      </c>
      <c r="BO943">
        <v>140.45599999999999</v>
      </c>
      <c r="BP943">
        <v>142.608</v>
      </c>
      <c r="BQ943">
        <v>155.86600000000001</v>
      </c>
      <c r="BR943">
        <v>147.87899999999999</v>
      </c>
      <c r="BS943">
        <v>135.631</v>
      </c>
      <c r="BT943">
        <v>135.49299999999999</v>
      </c>
      <c r="BU943">
        <v>141.374</v>
      </c>
      <c r="BV943">
        <v>141.23599999999999</v>
      </c>
      <c r="BW943">
        <v>147.392</v>
      </c>
      <c r="BX943">
        <v>146.82900000000001</v>
      </c>
      <c r="BY943">
        <v>147.839</v>
      </c>
      <c r="BZ943">
        <v>145.21</v>
      </c>
      <c r="CA943">
        <v>146.82300000000001</v>
      </c>
      <c r="CB943">
        <v>148.398</v>
      </c>
      <c r="CC943">
        <v>261.49599999999998</v>
      </c>
      <c r="CD943">
        <v>264.51100000000002</v>
      </c>
      <c r="CE943">
        <v>255.625</v>
      </c>
      <c r="CF943">
        <v>146.642</v>
      </c>
      <c r="CG943">
        <v>151.881</v>
      </c>
      <c r="CH943">
        <v>153.429</v>
      </c>
      <c r="CI943">
        <v>142.56800000000001</v>
      </c>
      <c r="CJ943">
        <v>142.21700000000001</v>
      </c>
      <c r="CK943">
        <v>149.614</v>
      </c>
      <c r="CL943">
        <v>149.45500000000001</v>
      </c>
      <c r="CM943">
        <v>144.66900000000001</v>
      </c>
      <c r="CN943">
        <v>235.315</v>
      </c>
      <c r="CO943">
        <v>159.71600000000001</v>
      </c>
      <c r="CP943">
        <v>141.887</v>
      </c>
      <c r="CQ943">
        <v>232.959</v>
      </c>
      <c r="CR943">
        <v>142.321</v>
      </c>
      <c r="CS943">
        <v>139.19399999999999</v>
      </c>
      <c r="CT943">
        <v>146.79900000000001</v>
      </c>
      <c r="CU943">
        <v>277.113</v>
      </c>
      <c r="CV943">
        <v>284.94200000000001</v>
      </c>
      <c r="CW943">
        <v>273.40800000000002</v>
      </c>
      <c r="CX943">
        <v>306.46600000000001</v>
      </c>
      <c r="CY943">
        <v>145.285</v>
      </c>
      <c r="CZ943">
        <v>143.952</v>
      </c>
      <c r="DA943">
        <v>143.797</v>
      </c>
      <c r="DB943">
        <v>135.935</v>
      </c>
      <c r="DC943">
        <v>133.58199999999999</v>
      </c>
      <c r="DD943">
        <v>133.76900000000001</v>
      </c>
      <c r="DE943">
        <v>136.55799999999999</v>
      </c>
      <c r="DF943">
        <v>259.03399999999999</v>
      </c>
      <c r="DG943">
        <v>240.35</v>
      </c>
      <c r="DH943">
        <v>148.53100000000001</v>
      </c>
      <c r="DI943">
        <v>270.83300000000003</v>
      </c>
      <c r="DJ943">
        <v>264.21600000000001</v>
      </c>
      <c r="DK943">
        <v>289.166</v>
      </c>
      <c r="DL943">
        <v>195.09700000000001</v>
      </c>
      <c r="DM943">
        <v>149.559</v>
      </c>
      <c r="DN943">
        <v>137.791</v>
      </c>
      <c r="DO943">
        <v>363.44799999999998</v>
      </c>
      <c r="DP943">
        <v>171.50899999999999</v>
      </c>
      <c r="DQ943">
        <v>185.89699999999999</v>
      </c>
      <c r="DR943">
        <v>227.79599999999999</v>
      </c>
      <c r="DS943">
        <v>242.49</v>
      </c>
      <c r="DT943">
        <v>223.41300000000001</v>
      </c>
      <c r="DU943">
        <v>321.791</v>
      </c>
      <c r="DV943">
        <v>258.08999999999997</v>
      </c>
      <c r="DW943">
        <v>256.673</v>
      </c>
      <c r="DX943">
        <v>256.26100000000002</v>
      </c>
      <c r="DY943">
        <v>214.19</v>
      </c>
      <c r="DZ943">
        <v>263.78899999999999</v>
      </c>
      <c r="EA943">
        <v>248.97800000000001</v>
      </c>
      <c r="EB943">
        <v>229.85900000000001</v>
      </c>
      <c r="EC943">
        <v>251.988</v>
      </c>
      <c r="ED943">
        <v>312.34500000000003</v>
      </c>
      <c r="EE943">
        <v>286.00700000000001</v>
      </c>
      <c r="EF943">
        <v>400.34800000000001</v>
      </c>
      <c r="EG943">
        <v>125.82299999999999</v>
      </c>
      <c r="EH943">
        <v>222.27500000000001</v>
      </c>
      <c r="EI943">
        <v>123.976</v>
      </c>
      <c r="EJ943">
        <v>153.619</v>
      </c>
      <c r="EK943">
        <v>183.709</v>
      </c>
      <c r="EL943">
        <v>167.91800000000001</v>
      </c>
      <c r="EM943">
        <v>163.405</v>
      </c>
      <c r="EN943">
        <v>164.518</v>
      </c>
      <c r="EO943">
        <v>134.02600000000001</v>
      </c>
      <c r="EP943">
        <v>134.13399999999999</v>
      </c>
      <c r="EQ943">
        <v>134.07400000000001</v>
      </c>
      <c r="ER943">
        <v>167.71</v>
      </c>
      <c r="ES943">
        <v>133.36799999999999</v>
      </c>
      <c r="ET943">
        <v>151.55699999999999</v>
      </c>
      <c r="EU943">
        <v>143.703</v>
      </c>
      <c r="EV943">
        <v>140.10499999999999</v>
      </c>
      <c r="EW943">
        <v>143.80199999999999</v>
      </c>
      <c r="EX943">
        <v>158.86199999999999</v>
      </c>
      <c r="EY943">
        <v>259.55500000000001</v>
      </c>
      <c r="EZ943">
        <v>254.20699999999999</v>
      </c>
      <c r="FA943">
        <v>228.85300000000001</v>
      </c>
      <c r="FB943">
        <v>263.43799999999999</v>
      </c>
      <c r="FC943">
        <v>264.11500000000001</v>
      </c>
      <c r="FD943">
        <v>174.14500000000001</v>
      </c>
      <c r="FE943">
        <v>149.80500000000001</v>
      </c>
      <c r="FF943">
        <v>260.428</v>
      </c>
      <c r="FG943">
        <v>182.69800000000001</v>
      </c>
      <c r="FH943">
        <v>286.92099999999999</v>
      </c>
      <c r="FI943">
        <v>280.86399999999998</v>
      </c>
      <c r="FJ943">
        <v>457.15699999999998</v>
      </c>
      <c r="FK943">
        <v>315.95299999999997</v>
      </c>
      <c r="FL943">
        <v>161.01599999999999</v>
      </c>
      <c r="FM943">
        <v>397.30599999999998</v>
      </c>
      <c r="FN943">
        <v>255.34899999999999</v>
      </c>
      <c r="FO943">
        <v>159.65799999999999</v>
      </c>
      <c r="FP943">
        <v>210.50399999999999</v>
      </c>
      <c r="FQ943">
        <v>142.81700000000001</v>
      </c>
      <c r="FR943">
        <v>102.239</v>
      </c>
      <c r="FS943">
        <v>138.95699999999999</v>
      </c>
      <c r="FT943">
        <v>130.51499999999999</v>
      </c>
      <c r="FU943">
        <v>207.249</v>
      </c>
      <c r="FV943">
        <v>134.773</v>
      </c>
      <c r="FW943">
        <v>157.15600000000001</v>
      </c>
      <c r="FX943">
        <v>190.982</v>
      </c>
      <c r="FY943">
        <v>154.17699999999999</v>
      </c>
      <c r="FZ943">
        <v>133.87799999999999</v>
      </c>
      <c r="GA943">
        <v>110.779</v>
      </c>
      <c r="GB943">
        <v>53.225999999999999</v>
      </c>
      <c r="GC943">
        <v>138.40299999999999</v>
      </c>
      <c r="GD943">
        <v>129.39599999999999</v>
      </c>
      <c r="GE943">
        <v>166.74100000000001</v>
      </c>
      <c r="GG943">
        <v>131.42099999999999</v>
      </c>
      <c r="GH943">
        <v>111.74</v>
      </c>
      <c r="GI943">
        <v>188.05600000000001</v>
      </c>
      <c r="GJ943">
        <v>127.087</v>
      </c>
      <c r="GK943">
        <v>136.93</v>
      </c>
      <c r="GL943">
        <v>187.55600000000001</v>
      </c>
      <c r="GM943">
        <v>143.14500000000001</v>
      </c>
      <c r="GN943">
        <v>302.14800000000002</v>
      </c>
      <c r="GO943">
        <v>226.17599999999999</v>
      </c>
      <c r="GP943">
        <v>149.459</v>
      </c>
      <c r="GQ943">
        <v>152.36099999999999</v>
      </c>
      <c r="GR943">
        <v>156.69200000000001</v>
      </c>
      <c r="GS943">
        <v>151.321</v>
      </c>
      <c r="GT943">
        <v>122.49</v>
      </c>
      <c r="GU943">
        <v>205.126</v>
      </c>
      <c r="GV943">
        <v>133.55199999999999</v>
      </c>
      <c r="GW943">
        <v>136.35300000000001</v>
      </c>
    </row>
    <row r="944" spans="1:205" x14ac:dyDescent="0.25">
      <c r="A944" s="1">
        <v>45839</v>
      </c>
      <c r="B944">
        <v>149.59700000000001</v>
      </c>
      <c r="C944">
        <v>146.68100000000001</v>
      </c>
      <c r="D944">
        <v>158.39500000000001</v>
      </c>
      <c r="E944">
        <v>285.12900000000002</v>
      </c>
      <c r="F944">
        <v>298.23500000000001</v>
      </c>
      <c r="G944">
        <v>282.64299999999997</v>
      </c>
      <c r="H944">
        <v>167.809</v>
      </c>
      <c r="I944">
        <v>142.70099999999999</v>
      </c>
      <c r="J944">
        <v>133.95400000000001</v>
      </c>
      <c r="K944">
        <v>211.846</v>
      </c>
      <c r="L944">
        <v>138.595</v>
      </c>
      <c r="M944">
        <v>121.374</v>
      </c>
      <c r="N944">
        <v>147.49799999999999</v>
      </c>
      <c r="O944">
        <v>260.31299999999999</v>
      </c>
      <c r="P944">
        <v>287.40199999999999</v>
      </c>
      <c r="Q944">
        <v>374.76900000000001</v>
      </c>
      <c r="R944">
        <v>198.18899999999999</v>
      </c>
      <c r="S944">
        <v>225.14599999999999</v>
      </c>
      <c r="T944">
        <v>247.06700000000001</v>
      </c>
      <c r="U944">
        <v>218.61099999999999</v>
      </c>
      <c r="V944">
        <v>143.88900000000001</v>
      </c>
      <c r="W944">
        <v>151.68199999999999</v>
      </c>
      <c r="X944">
        <v>131.893</v>
      </c>
      <c r="Y944">
        <v>142.54599999999999</v>
      </c>
      <c r="Z944">
        <v>149.84800000000001</v>
      </c>
      <c r="AA944">
        <v>161.38999999999999</v>
      </c>
      <c r="AB944">
        <v>158.626</v>
      </c>
      <c r="AC944">
        <v>156.773</v>
      </c>
      <c r="AD944">
        <v>165.02699999999999</v>
      </c>
      <c r="AE944">
        <v>180.56800000000001</v>
      </c>
      <c r="AF944">
        <v>182.392</v>
      </c>
      <c r="AG944">
        <v>176.11</v>
      </c>
      <c r="AH944">
        <v>180.167</v>
      </c>
      <c r="AI944">
        <v>153.18799999999999</v>
      </c>
      <c r="AJ944">
        <v>135.119</v>
      </c>
      <c r="AK944">
        <v>135.12100000000001</v>
      </c>
      <c r="AL944">
        <v>134.905</v>
      </c>
      <c r="AM944">
        <v>135.11799999999999</v>
      </c>
      <c r="AN944">
        <v>159.398</v>
      </c>
      <c r="AO944">
        <v>156.77199999999999</v>
      </c>
      <c r="AP944">
        <v>157.69499999999999</v>
      </c>
      <c r="AQ944">
        <v>153.02000000000001</v>
      </c>
      <c r="AR944">
        <v>158.66</v>
      </c>
      <c r="AS944">
        <v>166.81</v>
      </c>
      <c r="AT944">
        <v>144.18299999999999</v>
      </c>
      <c r="AU944">
        <v>144.32300000000001</v>
      </c>
      <c r="AV944">
        <v>143.886</v>
      </c>
      <c r="AW944">
        <v>148.93100000000001</v>
      </c>
      <c r="AX944">
        <v>135.45599999999999</v>
      </c>
      <c r="AY944">
        <v>136.26</v>
      </c>
      <c r="AZ944">
        <v>117.44</v>
      </c>
      <c r="BA944">
        <v>153.029</v>
      </c>
      <c r="BB944">
        <v>178.845</v>
      </c>
      <c r="BC944">
        <v>182.39099999999999</v>
      </c>
      <c r="BD944">
        <v>172.423</v>
      </c>
      <c r="BE944">
        <v>147.328</v>
      </c>
      <c r="BF944">
        <v>147.57499999999999</v>
      </c>
      <c r="BH944">
        <v>148.28100000000001</v>
      </c>
      <c r="BJ944">
        <v>146.887</v>
      </c>
      <c r="BK944">
        <v>148.58799999999999</v>
      </c>
      <c r="BL944">
        <v>145.15100000000001</v>
      </c>
      <c r="BM944">
        <v>144.71299999999999</v>
      </c>
      <c r="BN944">
        <v>148.303</v>
      </c>
      <c r="BO944">
        <v>141.06</v>
      </c>
      <c r="BP944">
        <v>143.76300000000001</v>
      </c>
      <c r="BQ944">
        <v>157.82499999999999</v>
      </c>
      <c r="BR944">
        <v>149.178</v>
      </c>
      <c r="BS944">
        <v>136.554</v>
      </c>
      <c r="BT944">
        <v>135.92099999999999</v>
      </c>
      <c r="BU944">
        <v>143.834</v>
      </c>
      <c r="BV944">
        <v>142.74100000000001</v>
      </c>
      <c r="BW944">
        <v>148.44499999999999</v>
      </c>
      <c r="BY944">
        <v>148.91800000000001</v>
      </c>
      <c r="CA944">
        <v>147.81399999999999</v>
      </c>
      <c r="CB944">
        <v>149.53700000000001</v>
      </c>
      <c r="CC944">
        <v>262.58699999999999</v>
      </c>
      <c r="CD944">
        <v>266.09300000000002</v>
      </c>
      <c r="CE944">
        <v>255.97399999999999</v>
      </c>
      <c r="CF944">
        <v>147.84299999999999</v>
      </c>
      <c r="CG944">
        <v>154.40700000000001</v>
      </c>
      <c r="CH944">
        <v>155.136</v>
      </c>
      <c r="CI944">
        <v>143.61500000000001</v>
      </c>
      <c r="CJ944">
        <v>143.17599999999999</v>
      </c>
      <c r="CK944">
        <v>151.22</v>
      </c>
      <c r="CL944">
        <v>150.59200000000001</v>
      </c>
      <c r="CM944">
        <v>146.28700000000001</v>
      </c>
      <c r="CN944">
        <v>237.03899999999999</v>
      </c>
      <c r="CO944">
        <v>162.23699999999999</v>
      </c>
      <c r="CP944">
        <v>143.69200000000001</v>
      </c>
      <c r="CQ944">
        <v>235.95099999999999</v>
      </c>
      <c r="CR944">
        <v>144.31700000000001</v>
      </c>
      <c r="CS944">
        <v>140.59399999999999</v>
      </c>
      <c r="CT944">
        <v>147.72499999999999</v>
      </c>
      <c r="CU944">
        <v>278.36200000000002</v>
      </c>
      <c r="CV944">
        <v>287.041</v>
      </c>
      <c r="CW944">
        <v>273.52</v>
      </c>
      <c r="CX944">
        <v>306.37</v>
      </c>
      <c r="CY944">
        <v>146.27699999999999</v>
      </c>
      <c r="CZ944">
        <v>144.846</v>
      </c>
      <c r="DA944">
        <v>144.626</v>
      </c>
      <c r="DB944">
        <v>136.80099999999999</v>
      </c>
      <c r="DC944">
        <v>134.41999999999999</v>
      </c>
      <c r="DD944">
        <v>134.53700000000001</v>
      </c>
      <c r="DE944">
        <v>137.42099999999999</v>
      </c>
      <c r="DF944">
        <v>260.75099999999998</v>
      </c>
      <c r="DG944">
        <v>241.35900000000001</v>
      </c>
      <c r="DH944">
        <v>149.208</v>
      </c>
      <c r="DI944">
        <v>270.48</v>
      </c>
      <c r="DJ944">
        <v>265.06400000000002</v>
      </c>
      <c r="DK944">
        <v>291.65800000000002</v>
      </c>
      <c r="DL944">
        <v>195.80099999999999</v>
      </c>
      <c r="DM944">
        <v>150.1</v>
      </c>
      <c r="DN944">
        <v>138.28899999999999</v>
      </c>
      <c r="DO944">
        <v>363.65600000000001</v>
      </c>
      <c r="DP944">
        <v>171.56</v>
      </c>
      <c r="DQ944">
        <v>186.04300000000001</v>
      </c>
      <c r="DR944">
        <v>232.893</v>
      </c>
      <c r="DS944">
        <v>248.63399999999999</v>
      </c>
      <c r="DT944">
        <v>228.185</v>
      </c>
      <c r="DU944">
        <v>323.51600000000002</v>
      </c>
      <c r="DV944">
        <v>258.70600000000002</v>
      </c>
      <c r="DW944">
        <v>258.74299999999999</v>
      </c>
      <c r="DX944">
        <v>256.64600000000002</v>
      </c>
      <c r="DY944">
        <v>212.553</v>
      </c>
      <c r="DZ944">
        <v>264.44</v>
      </c>
      <c r="EA944">
        <v>252.26</v>
      </c>
      <c r="EB944">
        <v>231.53700000000001</v>
      </c>
      <c r="EC944">
        <v>256.28800000000001</v>
      </c>
      <c r="ED944">
        <v>316.62400000000002</v>
      </c>
      <c r="EE944">
        <v>290.08800000000002</v>
      </c>
      <c r="EF944">
        <v>402.18700000000001</v>
      </c>
      <c r="EG944">
        <v>129.976</v>
      </c>
      <c r="EH944">
        <v>235.577</v>
      </c>
      <c r="EI944">
        <v>127.732</v>
      </c>
      <c r="EJ944">
        <v>154.542</v>
      </c>
      <c r="EK944">
        <v>186.161</v>
      </c>
      <c r="EL944">
        <v>169.99299999999999</v>
      </c>
      <c r="EM944">
        <v>165.745</v>
      </c>
      <c r="EN944">
        <v>165.96799999999999</v>
      </c>
      <c r="EO944">
        <v>134.96799999999999</v>
      </c>
      <c r="EP944">
        <v>135.095</v>
      </c>
      <c r="EQ944">
        <v>135.01400000000001</v>
      </c>
      <c r="ER944">
        <v>169.21100000000001</v>
      </c>
      <c r="ES944">
        <v>133.857</v>
      </c>
      <c r="ET944">
        <v>153.11799999999999</v>
      </c>
      <c r="EU944">
        <v>144.19399999999999</v>
      </c>
      <c r="EV944">
        <v>139.33799999999999</v>
      </c>
      <c r="EW944">
        <v>144.33799999999999</v>
      </c>
      <c r="EX944">
        <v>158.96899999999999</v>
      </c>
      <c r="EY944">
        <v>261.49900000000002</v>
      </c>
      <c r="EZ944">
        <v>253.708</v>
      </c>
      <c r="FA944">
        <v>233.97499999999999</v>
      </c>
      <c r="FB944">
        <v>264.28699999999998</v>
      </c>
      <c r="FC944">
        <v>265.13799999999998</v>
      </c>
      <c r="FD944">
        <v>176.149</v>
      </c>
      <c r="FE944">
        <v>151.02699999999999</v>
      </c>
      <c r="FF944">
        <v>264.86599999999999</v>
      </c>
      <c r="FG944">
        <v>186.136</v>
      </c>
      <c r="FH944">
        <v>289.82600000000002</v>
      </c>
      <c r="FJ944">
        <v>463.80099999999999</v>
      </c>
      <c r="FK944">
        <v>335.35300000000001</v>
      </c>
      <c r="FL944">
        <v>160.42699999999999</v>
      </c>
      <c r="FM944">
        <v>388.435</v>
      </c>
      <c r="FN944">
        <v>264.084</v>
      </c>
      <c r="FO944">
        <v>160.79</v>
      </c>
      <c r="FP944">
        <v>215.245</v>
      </c>
      <c r="FQ944">
        <v>145.84299999999999</v>
      </c>
      <c r="FR944">
        <v>112.60299999999999</v>
      </c>
      <c r="FS944">
        <v>138.785</v>
      </c>
      <c r="FT944">
        <v>130.44900000000001</v>
      </c>
      <c r="FU944">
        <v>217.56800000000001</v>
      </c>
      <c r="FV944">
        <v>136.625</v>
      </c>
      <c r="FW944">
        <v>159.81899999999999</v>
      </c>
      <c r="FX944">
        <v>192.12200000000001</v>
      </c>
      <c r="FY944">
        <v>156.125</v>
      </c>
      <c r="FZ944">
        <v>125.526</v>
      </c>
      <c r="GA944">
        <v>114.613</v>
      </c>
      <c r="GB944">
        <v>54.720999999999997</v>
      </c>
      <c r="GC944">
        <v>127.24299999999999</v>
      </c>
      <c r="GD944">
        <v>112.67</v>
      </c>
      <c r="GE944">
        <v>167.88800000000001</v>
      </c>
      <c r="GG944">
        <v>137.89599999999999</v>
      </c>
      <c r="GH944">
        <v>109.84699999999999</v>
      </c>
      <c r="GI944">
        <v>186.19</v>
      </c>
      <c r="GJ944">
        <v>128.16999999999999</v>
      </c>
      <c r="GK944">
        <v>149.68700000000001</v>
      </c>
      <c r="GL944">
        <v>183.78700000000001</v>
      </c>
      <c r="GM944">
        <v>138.767</v>
      </c>
      <c r="GN944">
        <v>312.14400000000001</v>
      </c>
      <c r="GO944">
        <v>226.18600000000001</v>
      </c>
      <c r="GP944">
        <v>150.30099999999999</v>
      </c>
      <c r="GQ944">
        <v>153.78800000000001</v>
      </c>
      <c r="GR944">
        <v>156.739</v>
      </c>
      <c r="GS944">
        <v>154.18199999999999</v>
      </c>
      <c r="GT944">
        <v>121.70099999999999</v>
      </c>
      <c r="GU944">
        <v>210.69300000000001</v>
      </c>
      <c r="GV944">
        <v>133.55199999999999</v>
      </c>
      <c r="GW944">
        <v>134.90199999999999</v>
      </c>
    </row>
    <row r="945" spans="1:205" x14ac:dyDescent="0.25">
      <c r="A945" s="1">
        <v>45870</v>
      </c>
      <c r="B945">
        <v>149.327</v>
      </c>
      <c r="C945">
        <v>146.94800000000001</v>
      </c>
      <c r="D945">
        <v>158.31</v>
      </c>
      <c r="E945">
        <v>284.21300000000002</v>
      </c>
      <c r="F945">
        <v>260.74099999999999</v>
      </c>
      <c r="G945">
        <v>285.21600000000001</v>
      </c>
      <c r="H945">
        <v>169.69499999999999</v>
      </c>
      <c r="I945">
        <v>143.768</v>
      </c>
      <c r="J945">
        <v>133.70699999999999</v>
      </c>
      <c r="K945">
        <v>211.745</v>
      </c>
      <c r="L945">
        <v>138.60300000000001</v>
      </c>
      <c r="M945">
        <v>118.703</v>
      </c>
      <c r="N945">
        <v>148.02600000000001</v>
      </c>
      <c r="O945">
        <v>261.31900000000002</v>
      </c>
      <c r="P945">
        <v>288.89100000000002</v>
      </c>
      <c r="Q945">
        <v>377.339</v>
      </c>
      <c r="R945">
        <v>198.69800000000001</v>
      </c>
      <c r="S945">
        <v>225.684</v>
      </c>
      <c r="T945">
        <v>247.93799999999999</v>
      </c>
      <c r="U945">
        <v>219.05099999999999</v>
      </c>
      <c r="V945">
        <v>144.02000000000001</v>
      </c>
      <c r="W945">
        <v>151.75399999999999</v>
      </c>
      <c r="X945">
        <v>132.09299999999999</v>
      </c>
      <c r="Y945">
        <v>143.10599999999999</v>
      </c>
      <c r="Z945">
        <v>149.33600000000001</v>
      </c>
      <c r="AA945">
        <v>158.042</v>
      </c>
      <c r="AB945">
        <v>155.672</v>
      </c>
      <c r="AC945">
        <v>154.73400000000001</v>
      </c>
      <c r="AD945">
        <v>158.059</v>
      </c>
      <c r="AE945">
        <v>174.167</v>
      </c>
      <c r="AF945">
        <v>178.226</v>
      </c>
      <c r="AG945">
        <v>166.43100000000001</v>
      </c>
      <c r="AH945">
        <v>174.24700000000001</v>
      </c>
      <c r="AI945">
        <v>154.18299999999999</v>
      </c>
      <c r="AJ945">
        <v>136.45500000000001</v>
      </c>
      <c r="AK945">
        <v>136.45400000000001</v>
      </c>
      <c r="AL945">
        <v>136.22499999999999</v>
      </c>
      <c r="AM945">
        <v>136.465</v>
      </c>
      <c r="AN945">
        <v>160.25299999999999</v>
      </c>
      <c r="AO945">
        <v>157.63399999999999</v>
      </c>
      <c r="AP945">
        <v>158.55000000000001</v>
      </c>
      <c r="AQ945">
        <v>153.91499999999999</v>
      </c>
      <c r="AR945">
        <v>159.34200000000001</v>
      </c>
      <c r="AS945">
        <v>167.69300000000001</v>
      </c>
      <c r="AT945">
        <v>144.65899999999999</v>
      </c>
      <c r="AU945">
        <v>144.755</v>
      </c>
      <c r="AV945">
        <v>144.30699999999999</v>
      </c>
      <c r="AW945">
        <v>149.45699999999999</v>
      </c>
      <c r="AX945">
        <v>135.84800000000001</v>
      </c>
      <c r="AY945">
        <v>136.63200000000001</v>
      </c>
      <c r="AZ945">
        <v>118.114</v>
      </c>
      <c r="BA945">
        <v>154.23599999999999</v>
      </c>
      <c r="BB945">
        <v>178.59899999999999</v>
      </c>
      <c r="BC945">
        <v>182.072</v>
      </c>
      <c r="BD945">
        <v>172.32900000000001</v>
      </c>
      <c r="BE945">
        <v>147.04300000000001</v>
      </c>
      <c r="BF945">
        <v>147.303</v>
      </c>
      <c r="BH945">
        <v>148.001</v>
      </c>
      <c r="BJ945">
        <v>146.61000000000001</v>
      </c>
      <c r="BK945">
        <v>148.31899999999999</v>
      </c>
      <c r="BL945">
        <v>145.55600000000001</v>
      </c>
      <c r="BM945">
        <v>145.1</v>
      </c>
      <c r="BN945">
        <v>148.69200000000001</v>
      </c>
      <c r="BO945">
        <v>141.39599999999999</v>
      </c>
      <c r="BP945">
        <v>144.28299999999999</v>
      </c>
      <c r="BQ945">
        <v>155.191</v>
      </c>
      <c r="BR945">
        <v>148.239</v>
      </c>
      <c r="BS945">
        <v>137.02099999999999</v>
      </c>
      <c r="BT945">
        <v>136.22900000000001</v>
      </c>
      <c r="BU945">
        <v>141.58199999999999</v>
      </c>
      <c r="BV945">
        <v>141.702</v>
      </c>
      <c r="BW945">
        <v>148.15100000000001</v>
      </c>
      <c r="BY945">
        <v>148.62100000000001</v>
      </c>
      <c r="CA945">
        <v>147.53200000000001</v>
      </c>
      <c r="CB945">
        <v>149.22800000000001</v>
      </c>
      <c r="CC945">
        <v>262.93400000000003</v>
      </c>
      <c r="CD945">
        <v>266.57600000000002</v>
      </c>
      <c r="CE945">
        <v>256.65199999999999</v>
      </c>
      <c r="CF945">
        <v>147.38499999999999</v>
      </c>
      <c r="CG945">
        <v>152.155</v>
      </c>
      <c r="CH945">
        <v>152.702</v>
      </c>
      <c r="CI945">
        <v>144.08500000000001</v>
      </c>
      <c r="CJ945">
        <v>143.625</v>
      </c>
      <c r="CK945">
        <v>150.12</v>
      </c>
      <c r="CL945">
        <v>149.52000000000001</v>
      </c>
      <c r="CM945">
        <v>146.142</v>
      </c>
      <c r="CN945">
        <v>237.76499999999999</v>
      </c>
      <c r="CO945">
        <v>161.30000000000001</v>
      </c>
      <c r="CP945">
        <v>143.47900000000001</v>
      </c>
      <c r="CQ945">
        <v>236.43899999999999</v>
      </c>
      <c r="CR945">
        <v>143.66900000000001</v>
      </c>
      <c r="CS945">
        <v>139.56700000000001</v>
      </c>
      <c r="CT945">
        <v>147.61600000000001</v>
      </c>
      <c r="CU945">
        <v>278.62299999999999</v>
      </c>
      <c r="CV945">
        <v>287.47899999999998</v>
      </c>
      <c r="CW945">
        <v>274.28100000000001</v>
      </c>
      <c r="CX945">
        <v>307.24</v>
      </c>
      <c r="CY945">
        <v>146.09899999999999</v>
      </c>
      <c r="CZ945">
        <v>145.21700000000001</v>
      </c>
      <c r="DA945">
        <v>144.98099999999999</v>
      </c>
      <c r="DB945">
        <v>136.72399999999999</v>
      </c>
      <c r="DC945">
        <v>134.88800000000001</v>
      </c>
      <c r="DD945">
        <v>134.99199999999999</v>
      </c>
      <c r="DE945">
        <v>136.715</v>
      </c>
      <c r="DF945">
        <v>261.75</v>
      </c>
      <c r="DG945">
        <v>242.47399999999999</v>
      </c>
      <c r="DH945">
        <v>149.99299999999999</v>
      </c>
      <c r="DI945">
        <v>271.52699999999999</v>
      </c>
      <c r="DJ945">
        <v>265.61700000000002</v>
      </c>
      <c r="DK945">
        <v>294.38200000000001</v>
      </c>
      <c r="DL945">
        <v>196.506</v>
      </c>
      <c r="DM945">
        <v>150.94200000000001</v>
      </c>
      <c r="DN945">
        <v>138.773</v>
      </c>
      <c r="DO945">
        <v>364.63099999999997</v>
      </c>
      <c r="DP945">
        <v>171.51499999999999</v>
      </c>
      <c r="DQ945">
        <v>186.96899999999999</v>
      </c>
      <c r="DR945">
        <v>233.28</v>
      </c>
      <c r="DS945">
        <v>249.452</v>
      </c>
      <c r="DT945">
        <v>228.435</v>
      </c>
      <c r="DU945">
        <v>324.79300000000001</v>
      </c>
      <c r="DV945">
        <v>259.875</v>
      </c>
      <c r="DW945">
        <v>261.61599999999999</v>
      </c>
      <c r="DX945">
        <v>257.541</v>
      </c>
      <c r="DY945">
        <v>213.494</v>
      </c>
      <c r="DZ945">
        <v>265.33600000000001</v>
      </c>
      <c r="EA945">
        <v>247.65</v>
      </c>
      <c r="EB945">
        <v>230.52699999999999</v>
      </c>
      <c r="EC945">
        <v>249.27199999999999</v>
      </c>
      <c r="ED945">
        <v>310.13799999999998</v>
      </c>
      <c r="EE945">
        <v>283.73</v>
      </c>
      <c r="EF945">
        <v>403.238</v>
      </c>
      <c r="EG945">
        <v>122.255</v>
      </c>
      <c r="EH945">
        <v>228.34</v>
      </c>
      <c r="EI945">
        <v>119.76300000000001</v>
      </c>
      <c r="EJ945">
        <v>154.59</v>
      </c>
      <c r="EK945">
        <v>182.69900000000001</v>
      </c>
      <c r="EL945">
        <v>166.608</v>
      </c>
      <c r="EM945">
        <v>162.875</v>
      </c>
      <c r="EN945">
        <v>166.49100000000001</v>
      </c>
      <c r="EO945">
        <v>136.28800000000001</v>
      </c>
      <c r="EP945">
        <v>136.441</v>
      </c>
      <c r="EQ945">
        <v>136.33099999999999</v>
      </c>
      <c r="ER945">
        <v>169.66</v>
      </c>
      <c r="ES945">
        <v>134.298</v>
      </c>
      <c r="ET945">
        <v>153.499</v>
      </c>
      <c r="EU945">
        <v>144.90199999999999</v>
      </c>
      <c r="EV945">
        <v>139.54900000000001</v>
      </c>
      <c r="EW945">
        <v>145.06299999999999</v>
      </c>
      <c r="EX945">
        <v>159.08600000000001</v>
      </c>
      <c r="EY945">
        <v>262.44499999999999</v>
      </c>
      <c r="EZ945">
        <v>255.21</v>
      </c>
      <c r="FA945">
        <v>234.363</v>
      </c>
      <c r="FB945">
        <v>265.42599999999999</v>
      </c>
      <c r="FC945">
        <v>266.226</v>
      </c>
      <c r="FD945">
        <v>174.43299999999999</v>
      </c>
      <c r="FE945">
        <v>150.96</v>
      </c>
      <c r="FF945">
        <v>257.73200000000003</v>
      </c>
      <c r="FG945">
        <v>178.11199999999999</v>
      </c>
      <c r="FH945">
        <v>288.46199999999999</v>
      </c>
      <c r="FJ945">
        <v>461.37099999999998</v>
      </c>
      <c r="FK945">
        <v>340.01499999999999</v>
      </c>
      <c r="FL945">
        <v>160.608</v>
      </c>
      <c r="FM945">
        <v>386.53199999999998</v>
      </c>
      <c r="FN945">
        <v>249.9</v>
      </c>
      <c r="FO945">
        <v>157.874</v>
      </c>
      <c r="FP945">
        <v>210.31299999999999</v>
      </c>
      <c r="FQ945">
        <v>137.066</v>
      </c>
      <c r="FR945">
        <v>108.541</v>
      </c>
      <c r="FS945">
        <v>140.91499999999999</v>
      </c>
      <c r="FT945">
        <v>128.696</v>
      </c>
      <c r="FU945">
        <v>211.959</v>
      </c>
      <c r="FV945">
        <v>138.19200000000001</v>
      </c>
      <c r="FW945">
        <v>157.90700000000001</v>
      </c>
      <c r="FX945">
        <v>190.733</v>
      </c>
      <c r="FY945">
        <v>154.34</v>
      </c>
      <c r="FZ945">
        <v>131.869</v>
      </c>
      <c r="GA945">
        <v>118.15300000000001</v>
      </c>
      <c r="GB945">
        <v>50.795999999999999</v>
      </c>
      <c r="GC945">
        <v>127.705</v>
      </c>
      <c r="GD945">
        <v>113.39400000000001</v>
      </c>
      <c r="GE945">
        <v>167.768</v>
      </c>
      <c r="GG945">
        <v>133.17599999999999</v>
      </c>
      <c r="GH945">
        <v>118.767</v>
      </c>
      <c r="GI945">
        <v>186.25</v>
      </c>
      <c r="GJ945">
        <v>120.688</v>
      </c>
      <c r="GK945">
        <v>147.22900000000001</v>
      </c>
      <c r="GL945">
        <v>180.72</v>
      </c>
      <c r="GM945">
        <v>135.96700000000001</v>
      </c>
      <c r="GN945">
        <v>309.565</v>
      </c>
      <c r="GO945">
        <v>226.739</v>
      </c>
      <c r="GP945">
        <v>153.72</v>
      </c>
      <c r="GQ945">
        <v>153.60400000000001</v>
      </c>
      <c r="GR945">
        <v>156.87799999999999</v>
      </c>
      <c r="GS945">
        <v>155.19300000000001</v>
      </c>
      <c r="GT945">
        <v>122.211</v>
      </c>
      <c r="GU945">
        <v>210.70500000000001</v>
      </c>
      <c r="GV945">
        <v>133.55199999999999</v>
      </c>
      <c r="GW945">
        <v>132.26</v>
      </c>
    </row>
    <row r="946" spans="1:205" x14ac:dyDescent="0.25">
      <c r="A946" s="1">
        <v>45901</v>
      </c>
      <c r="B946">
        <v>150.245</v>
      </c>
      <c r="C946">
        <v>147.88900000000001</v>
      </c>
      <c r="D946">
        <v>159.589</v>
      </c>
      <c r="E946">
        <v>286.11500000000001</v>
      </c>
      <c r="F946">
        <v>263.577</v>
      </c>
      <c r="G946">
        <v>287.02199999999999</v>
      </c>
      <c r="H946">
        <v>171.221</v>
      </c>
      <c r="I946">
        <v>145.881</v>
      </c>
      <c r="J946">
        <v>136.441</v>
      </c>
      <c r="K946">
        <v>217.24700000000001</v>
      </c>
      <c r="L946">
        <v>138.95599999999999</v>
      </c>
      <c r="M946">
        <v>117.907</v>
      </c>
      <c r="N946">
        <v>148.31200000000001</v>
      </c>
      <c r="O946">
        <v>261.82799999999997</v>
      </c>
      <c r="P946">
        <v>289.26400000000001</v>
      </c>
      <c r="Q946">
        <v>377.60899999999998</v>
      </c>
      <c r="R946">
        <v>199.13399999999999</v>
      </c>
      <c r="S946">
        <v>226.29</v>
      </c>
      <c r="T946">
        <v>248.46799999999999</v>
      </c>
      <c r="U946">
        <v>219.678</v>
      </c>
      <c r="V946">
        <v>144.20699999999999</v>
      </c>
      <c r="W946">
        <v>151.87200000000001</v>
      </c>
      <c r="X946">
        <v>132.357</v>
      </c>
      <c r="Y946">
        <v>143.41</v>
      </c>
      <c r="Z946">
        <v>150.273</v>
      </c>
      <c r="AA946">
        <v>160.55099999999999</v>
      </c>
      <c r="AB946">
        <v>158.148</v>
      </c>
      <c r="AC946">
        <v>157.179</v>
      </c>
      <c r="AD946">
        <v>160.64500000000001</v>
      </c>
      <c r="AE946">
        <v>177.10300000000001</v>
      </c>
      <c r="AF946">
        <v>181.47800000000001</v>
      </c>
      <c r="AG946">
        <v>168.86699999999999</v>
      </c>
      <c r="AH946">
        <v>176.89400000000001</v>
      </c>
      <c r="AI946">
        <v>155.21100000000001</v>
      </c>
      <c r="AJ946">
        <v>140.22399999999999</v>
      </c>
      <c r="AK946">
        <v>140.21600000000001</v>
      </c>
      <c r="AL946">
        <v>139.953</v>
      </c>
      <c r="AM946">
        <v>140.267</v>
      </c>
      <c r="AN946">
        <v>160.20500000000001</v>
      </c>
      <c r="AO946">
        <v>157.559</v>
      </c>
      <c r="AP946">
        <v>158.47900000000001</v>
      </c>
      <c r="AQ946">
        <v>153.82400000000001</v>
      </c>
      <c r="AR946">
        <v>159.37200000000001</v>
      </c>
      <c r="AS946">
        <v>167.691</v>
      </c>
      <c r="AT946">
        <v>144.94900000000001</v>
      </c>
      <c r="AU946">
        <v>145.072</v>
      </c>
      <c r="AV946">
        <v>144.614</v>
      </c>
      <c r="AW946">
        <v>149.85400000000001</v>
      </c>
      <c r="AX946">
        <v>135.81700000000001</v>
      </c>
      <c r="AY946">
        <v>136.62899999999999</v>
      </c>
      <c r="AZ946">
        <v>117.68</v>
      </c>
      <c r="BA946">
        <v>154.50399999999999</v>
      </c>
      <c r="BB946">
        <v>178.61600000000001</v>
      </c>
      <c r="BC946">
        <v>182.054</v>
      </c>
      <c r="BD946">
        <v>172.423</v>
      </c>
      <c r="BE946">
        <v>147.97499999999999</v>
      </c>
      <c r="BF946">
        <v>148.25</v>
      </c>
      <c r="BH946">
        <v>148.767</v>
      </c>
      <c r="BJ946">
        <v>147.495</v>
      </c>
      <c r="BK946">
        <v>149.113</v>
      </c>
      <c r="BL946">
        <v>146.11600000000001</v>
      </c>
      <c r="BM946">
        <v>145.68600000000001</v>
      </c>
      <c r="BN946">
        <v>149.19</v>
      </c>
      <c r="BO946">
        <v>142.24600000000001</v>
      </c>
      <c r="BP946">
        <v>144.63999999999999</v>
      </c>
      <c r="BQ946">
        <v>157.255</v>
      </c>
      <c r="BR946">
        <v>149.63200000000001</v>
      </c>
      <c r="BS946">
        <v>137.328</v>
      </c>
      <c r="BT946">
        <v>136.58199999999999</v>
      </c>
      <c r="BU946">
        <v>142.68600000000001</v>
      </c>
      <c r="BV946">
        <v>142.38200000000001</v>
      </c>
      <c r="BW946">
        <v>149.14099999999999</v>
      </c>
      <c r="BY946">
        <v>149.441</v>
      </c>
      <c r="CA946">
        <v>148.517</v>
      </c>
      <c r="CB946">
        <v>150.06299999999999</v>
      </c>
      <c r="CC946">
        <v>265.09300000000002</v>
      </c>
      <c r="CD946">
        <v>267.459</v>
      </c>
      <c r="CE946">
        <v>258.87299999999999</v>
      </c>
      <c r="CF946">
        <v>148.32400000000001</v>
      </c>
      <c r="CG946">
        <v>153.34</v>
      </c>
      <c r="CH946">
        <v>154.82</v>
      </c>
      <c r="CI946">
        <v>144.45099999999999</v>
      </c>
      <c r="CJ946">
        <v>144.017</v>
      </c>
      <c r="CK946">
        <v>150.88399999999999</v>
      </c>
      <c r="CL946">
        <v>151.16399999999999</v>
      </c>
      <c r="CM946">
        <v>146.86000000000001</v>
      </c>
      <c r="CN946">
        <v>238.52199999999999</v>
      </c>
      <c r="CO946">
        <v>162.42400000000001</v>
      </c>
      <c r="CP946">
        <v>143.90799999999999</v>
      </c>
      <c r="CQ946">
        <v>237.06</v>
      </c>
      <c r="CR946">
        <v>144.21100000000001</v>
      </c>
      <c r="CS946">
        <v>139.95500000000001</v>
      </c>
      <c r="CT946">
        <v>148.65600000000001</v>
      </c>
      <c r="CU946">
        <v>281.45999999999998</v>
      </c>
      <c r="CV946">
        <v>288.52300000000002</v>
      </c>
      <c r="CW946">
        <v>277.49599999999998</v>
      </c>
      <c r="CX946">
        <v>311.69499999999999</v>
      </c>
      <c r="CY946">
        <v>146.99600000000001</v>
      </c>
      <c r="CZ946">
        <v>145.90299999999999</v>
      </c>
      <c r="DA946">
        <v>145.69499999999999</v>
      </c>
      <c r="DB946">
        <v>137.495</v>
      </c>
      <c r="DC946">
        <v>135.21100000000001</v>
      </c>
      <c r="DD946">
        <v>135.333</v>
      </c>
      <c r="DE946">
        <v>138.36199999999999</v>
      </c>
      <c r="DF946">
        <v>262.32299999999998</v>
      </c>
      <c r="DG946">
        <v>243.00700000000001</v>
      </c>
      <c r="DH946">
        <v>150.11600000000001</v>
      </c>
      <c r="DI946">
        <v>273.51</v>
      </c>
      <c r="DJ946">
        <v>265.70499999999998</v>
      </c>
      <c r="DK946">
        <v>293.95600000000002</v>
      </c>
      <c r="DL946">
        <v>197.374</v>
      </c>
      <c r="DM946">
        <v>151.125</v>
      </c>
      <c r="DN946">
        <v>139.40799999999999</v>
      </c>
      <c r="DO946">
        <v>364.85199999999998</v>
      </c>
      <c r="DP946">
        <v>171.26300000000001</v>
      </c>
      <c r="DQ946">
        <v>187.38499999999999</v>
      </c>
      <c r="DR946">
        <v>233.626</v>
      </c>
      <c r="DS946">
        <v>247.126</v>
      </c>
      <c r="DT946">
        <v>229.62799999999999</v>
      </c>
      <c r="DU946">
        <v>324.94200000000001</v>
      </c>
      <c r="DV946">
        <v>260.81200000000001</v>
      </c>
      <c r="DW946">
        <v>262.21800000000002</v>
      </c>
      <c r="DX946">
        <v>258.52300000000002</v>
      </c>
      <c r="DY946">
        <v>214.04900000000001</v>
      </c>
      <c r="DZ946">
        <v>266.38099999999997</v>
      </c>
      <c r="EA946">
        <v>246.386</v>
      </c>
      <c r="EB946">
        <v>231.41800000000001</v>
      </c>
      <c r="EC946">
        <v>246.5</v>
      </c>
      <c r="ED946">
        <v>309.63</v>
      </c>
      <c r="EE946">
        <v>283.15100000000001</v>
      </c>
      <c r="EF946">
        <v>405.15100000000001</v>
      </c>
      <c r="EG946">
        <v>115.285</v>
      </c>
      <c r="EH946">
        <v>221.79499999999999</v>
      </c>
      <c r="EI946">
        <v>112.571</v>
      </c>
      <c r="EJ946">
        <v>155.06100000000001</v>
      </c>
      <c r="EK946">
        <v>185.49700000000001</v>
      </c>
      <c r="EL946">
        <v>168.999</v>
      </c>
      <c r="EM946">
        <v>165.524</v>
      </c>
      <c r="EN946">
        <v>167.221</v>
      </c>
      <c r="EO946">
        <v>140.01499999999999</v>
      </c>
      <c r="EP946">
        <v>140.24100000000001</v>
      </c>
      <c r="EQ946">
        <v>140.04900000000001</v>
      </c>
      <c r="ER946">
        <v>170.11199999999999</v>
      </c>
      <c r="ES946">
        <v>134.31700000000001</v>
      </c>
      <c r="ET946">
        <v>154.00700000000001</v>
      </c>
      <c r="EU946">
        <v>144.82599999999999</v>
      </c>
      <c r="EV946">
        <v>139.83699999999999</v>
      </c>
      <c r="EW946">
        <v>144.97399999999999</v>
      </c>
      <c r="EX946">
        <v>159.846</v>
      </c>
      <c r="EY946">
        <v>262.90600000000001</v>
      </c>
      <c r="EZ946">
        <v>256.875</v>
      </c>
      <c r="FA946">
        <v>234.71100000000001</v>
      </c>
      <c r="FB946">
        <v>266.04700000000003</v>
      </c>
      <c r="FC946">
        <v>266.71100000000001</v>
      </c>
      <c r="FD946">
        <v>176.17400000000001</v>
      </c>
      <c r="FE946">
        <v>151.65700000000001</v>
      </c>
      <c r="FF946">
        <v>253.72399999999999</v>
      </c>
      <c r="FG946">
        <v>173.14599999999999</v>
      </c>
      <c r="FH946">
        <v>290.464</v>
      </c>
      <c r="FJ946">
        <v>466.77100000000002</v>
      </c>
      <c r="FK946">
        <v>335.911</v>
      </c>
      <c r="FL946">
        <v>160.214</v>
      </c>
      <c r="FM946">
        <v>395.97399999999999</v>
      </c>
      <c r="FN946">
        <v>230.53899999999999</v>
      </c>
      <c r="FO946">
        <v>160.721</v>
      </c>
      <c r="FP946">
        <v>209.88499999999999</v>
      </c>
      <c r="FQ946">
        <v>139.28200000000001</v>
      </c>
      <c r="FR946">
        <v>109.53400000000001</v>
      </c>
      <c r="FS946">
        <v>143.08799999999999</v>
      </c>
      <c r="FT946">
        <v>131.21299999999999</v>
      </c>
      <c r="FU946">
        <v>209.244</v>
      </c>
      <c r="FV946">
        <v>142.858</v>
      </c>
      <c r="FW946">
        <v>165.43299999999999</v>
      </c>
      <c r="FX946">
        <v>188.923</v>
      </c>
      <c r="FY946">
        <v>157.84299999999999</v>
      </c>
      <c r="FZ946">
        <v>135.86600000000001</v>
      </c>
      <c r="GA946">
        <v>126.461</v>
      </c>
      <c r="GB946">
        <v>51.923000000000002</v>
      </c>
      <c r="GC946">
        <v>130.64500000000001</v>
      </c>
      <c r="GD946">
        <v>118.271</v>
      </c>
      <c r="GE946">
        <v>166.376</v>
      </c>
      <c r="GG946">
        <v>130.79900000000001</v>
      </c>
      <c r="GH946">
        <v>111.28700000000001</v>
      </c>
      <c r="GI946">
        <v>186.804</v>
      </c>
      <c r="GJ946">
        <v>126.27500000000001</v>
      </c>
      <c r="GK946">
        <v>151.541</v>
      </c>
      <c r="GL946">
        <v>184.27699999999999</v>
      </c>
      <c r="GM946">
        <v>140.80500000000001</v>
      </c>
      <c r="GN946">
        <v>308.786</v>
      </c>
      <c r="GO946">
        <v>230.792</v>
      </c>
      <c r="GP946">
        <v>155.029</v>
      </c>
      <c r="GQ946">
        <v>153.56399999999999</v>
      </c>
      <c r="GR946">
        <v>157.12200000000001</v>
      </c>
      <c r="GS946">
        <v>155.065</v>
      </c>
      <c r="GT946">
        <v>122.71899999999999</v>
      </c>
      <c r="GU946">
        <v>210.35400000000001</v>
      </c>
      <c r="GV946">
        <v>133.55199999999999</v>
      </c>
      <c r="GW946">
        <v>132.41999999999999</v>
      </c>
    </row>
    <row r="947" spans="1:205" x14ac:dyDescent="0.25">
      <c r="A947" s="1">
        <v>45931</v>
      </c>
      <c r="B947">
        <v>150.43899999999999</v>
      </c>
      <c r="C947">
        <v>147.619</v>
      </c>
      <c r="D947">
        <v>158.977</v>
      </c>
      <c r="E947">
        <v>285.358</v>
      </c>
      <c r="F947">
        <v>270.55</v>
      </c>
      <c r="G947">
        <v>285.53100000000001</v>
      </c>
      <c r="H947">
        <v>168.55600000000001</v>
      </c>
      <c r="I947">
        <v>145.28399999999999</v>
      </c>
      <c r="J947">
        <v>133.41800000000001</v>
      </c>
      <c r="K947">
        <v>211.346</v>
      </c>
      <c r="L947">
        <v>137.77500000000001</v>
      </c>
      <c r="M947">
        <v>119.04300000000001</v>
      </c>
      <c r="N947">
        <v>148.99799999999999</v>
      </c>
      <c r="O947">
        <v>263.02</v>
      </c>
      <c r="P947">
        <v>290.46800000000002</v>
      </c>
      <c r="Q947">
        <v>379.38200000000001</v>
      </c>
      <c r="R947">
        <v>199.79599999999999</v>
      </c>
      <c r="S947">
        <v>227.42</v>
      </c>
      <c r="T947">
        <v>250.24</v>
      </c>
      <c r="U947">
        <v>220.61799999999999</v>
      </c>
      <c r="V947">
        <v>144.71700000000001</v>
      </c>
      <c r="W947">
        <v>152.417</v>
      </c>
      <c r="X947">
        <v>132.81800000000001</v>
      </c>
      <c r="Y947">
        <v>144.14099999999999</v>
      </c>
      <c r="Z947">
        <v>150.58600000000001</v>
      </c>
      <c r="AA947">
        <v>159.12200000000001</v>
      </c>
      <c r="AB947">
        <v>156.94900000000001</v>
      </c>
      <c r="AC947">
        <v>157.28899999999999</v>
      </c>
      <c r="AD947">
        <v>153.65899999999999</v>
      </c>
      <c r="AE947">
        <v>174.47200000000001</v>
      </c>
      <c r="AF947">
        <v>183.12299999999999</v>
      </c>
      <c r="AG947">
        <v>159.874</v>
      </c>
      <c r="AH947">
        <v>173.745</v>
      </c>
      <c r="AI947">
        <v>155.27600000000001</v>
      </c>
      <c r="AJ947">
        <v>140.12799999999999</v>
      </c>
      <c r="AK947">
        <v>140.12100000000001</v>
      </c>
      <c r="AL947">
        <v>139.858</v>
      </c>
      <c r="AM947">
        <v>140.17099999999999</v>
      </c>
      <c r="AN947">
        <v>160.333</v>
      </c>
      <c r="AO947">
        <v>157.619</v>
      </c>
      <c r="AP947">
        <v>158.57</v>
      </c>
      <c r="AQ947">
        <v>153.75700000000001</v>
      </c>
      <c r="AR947">
        <v>159.60599999999999</v>
      </c>
      <c r="AS947">
        <v>167.95400000000001</v>
      </c>
      <c r="AT947">
        <v>145.988</v>
      </c>
      <c r="AU947">
        <v>146.072</v>
      </c>
      <c r="AV947">
        <v>145.571</v>
      </c>
      <c r="AW947">
        <v>151.19499999999999</v>
      </c>
      <c r="AX947">
        <v>136.70400000000001</v>
      </c>
      <c r="AY947">
        <v>137.37899999999999</v>
      </c>
      <c r="AZ947">
        <v>120.485</v>
      </c>
      <c r="BA947">
        <v>156.29499999999999</v>
      </c>
      <c r="BB947">
        <v>181.58799999999999</v>
      </c>
      <c r="BC947">
        <v>185.28899999999999</v>
      </c>
      <c r="BD947">
        <v>174.85499999999999</v>
      </c>
      <c r="BE947">
        <v>148.14500000000001</v>
      </c>
      <c r="BF947">
        <v>148.43700000000001</v>
      </c>
      <c r="BH947">
        <v>149.21899999999999</v>
      </c>
      <c r="BJ947">
        <v>147.73099999999999</v>
      </c>
      <c r="BK947">
        <v>149.50399999999999</v>
      </c>
      <c r="BL947">
        <v>146.66200000000001</v>
      </c>
      <c r="BM947">
        <v>146.251</v>
      </c>
      <c r="BN947">
        <v>149.58699999999999</v>
      </c>
      <c r="BO947">
        <v>142.053</v>
      </c>
      <c r="BP947">
        <v>145.578</v>
      </c>
      <c r="BQ947">
        <v>156.095</v>
      </c>
      <c r="BR947">
        <v>148.99700000000001</v>
      </c>
      <c r="BS947">
        <v>138.20099999999999</v>
      </c>
      <c r="BT947">
        <v>137.23500000000001</v>
      </c>
      <c r="BU947">
        <v>140.858</v>
      </c>
      <c r="BV947">
        <v>142.06800000000001</v>
      </c>
      <c r="BW947">
        <v>149.30500000000001</v>
      </c>
      <c r="BY947">
        <v>149.899</v>
      </c>
      <c r="CA947">
        <v>148.714</v>
      </c>
      <c r="CB947">
        <v>150.47200000000001</v>
      </c>
      <c r="CC947">
        <v>264.02100000000002</v>
      </c>
      <c r="CD947">
        <v>268.12099999999998</v>
      </c>
      <c r="CE947">
        <v>257.72199999999998</v>
      </c>
      <c r="CF947">
        <v>148.66999999999999</v>
      </c>
      <c r="CG947">
        <v>151.489</v>
      </c>
      <c r="CH947">
        <v>153.797</v>
      </c>
      <c r="CI947">
        <v>145.37100000000001</v>
      </c>
      <c r="CJ947">
        <v>144.98500000000001</v>
      </c>
      <c r="CK947">
        <v>150.482</v>
      </c>
      <c r="CL947">
        <v>150.36199999999999</v>
      </c>
      <c r="CM947">
        <v>147.184</v>
      </c>
      <c r="CN947">
        <v>239.52799999999999</v>
      </c>
      <c r="CO947">
        <v>162.39500000000001</v>
      </c>
      <c r="CP947">
        <v>144.13399999999999</v>
      </c>
      <c r="CQ947">
        <v>236.59299999999999</v>
      </c>
      <c r="CR947">
        <v>144.48400000000001</v>
      </c>
      <c r="CS947">
        <v>140.101</v>
      </c>
      <c r="CT947">
        <v>148.95099999999999</v>
      </c>
      <c r="CU947">
        <v>279.423</v>
      </c>
      <c r="CV947">
        <v>288.87</v>
      </c>
      <c r="CW947">
        <v>274.92700000000002</v>
      </c>
      <c r="CX947">
        <v>307.68099999999998</v>
      </c>
      <c r="CY947">
        <v>147.68</v>
      </c>
      <c r="CZ947">
        <v>146.24299999999999</v>
      </c>
      <c r="DA947">
        <v>146.04400000000001</v>
      </c>
      <c r="DB947">
        <v>138.12799999999999</v>
      </c>
      <c r="DC947">
        <v>136.00399999999999</v>
      </c>
      <c r="DD947">
        <v>136.161</v>
      </c>
      <c r="DE947">
        <v>137.92699999999999</v>
      </c>
      <c r="DF947">
        <v>262.01400000000001</v>
      </c>
      <c r="DG947">
        <v>242.941</v>
      </c>
      <c r="DH947">
        <v>149.68199999999999</v>
      </c>
      <c r="DI947">
        <v>268.20400000000001</v>
      </c>
      <c r="DJ947">
        <v>264.541</v>
      </c>
      <c r="DK947">
        <v>295.69799999999998</v>
      </c>
      <c r="DL947">
        <v>198.149</v>
      </c>
      <c r="DM947">
        <v>151.102</v>
      </c>
      <c r="DN947">
        <v>139.98400000000001</v>
      </c>
      <c r="DO947">
        <v>365.73200000000003</v>
      </c>
      <c r="DP947">
        <v>171.53899999999999</v>
      </c>
      <c r="DQ947">
        <v>187.952</v>
      </c>
      <c r="DR947">
        <v>232.17500000000001</v>
      </c>
      <c r="DS947">
        <v>250.495</v>
      </c>
      <c r="DT947">
        <v>226.649</v>
      </c>
      <c r="DU947">
        <v>324.39800000000002</v>
      </c>
      <c r="DV947">
        <v>260.65800000000002</v>
      </c>
      <c r="DW947">
        <v>262.80700000000002</v>
      </c>
      <c r="DX947">
        <v>258.25299999999999</v>
      </c>
      <c r="DY947">
        <v>211.11799999999999</v>
      </c>
      <c r="DZ947">
        <v>266.45600000000002</v>
      </c>
      <c r="EA947">
        <v>243.29599999999999</v>
      </c>
      <c r="EB947">
        <v>227.15600000000001</v>
      </c>
      <c r="EC947">
        <v>244.39500000000001</v>
      </c>
      <c r="ED947">
        <v>307.358</v>
      </c>
      <c r="EE947">
        <v>280.851</v>
      </c>
      <c r="EF947">
        <v>407.14699999999999</v>
      </c>
      <c r="EG947">
        <v>113.589</v>
      </c>
      <c r="EH947">
        <v>227.79400000000001</v>
      </c>
      <c r="EI947">
        <v>110.393</v>
      </c>
      <c r="EJ947">
        <v>155.60900000000001</v>
      </c>
      <c r="EK947">
        <v>185.93600000000001</v>
      </c>
      <c r="EL947">
        <v>168.303</v>
      </c>
      <c r="EM947">
        <v>166.959</v>
      </c>
      <c r="EN947">
        <v>167.76</v>
      </c>
      <c r="EO947">
        <v>139.91999999999999</v>
      </c>
      <c r="EP947">
        <v>140.14400000000001</v>
      </c>
      <c r="EQ947">
        <v>139.95500000000001</v>
      </c>
      <c r="ER947">
        <v>170.71100000000001</v>
      </c>
      <c r="ES947">
        <v>134.40100000000001</v>
      </c>
      <c r="ET947">
        <v>154.66200000000001</v>
      </c>
      <c r="EU947">
        <v>145.393</v>
      </c>
      <c r="EV947">
        <v>140.19300000000001</v>
      </c>
      <c r="EW947">
        <v>145.548</v>
      </c>
      <c r="EX947">
        <v>159.83600000000001</v>
      </c>
      <c r="EY947">
        <v>262.99</v>
      </c>
      <c r="EZ947">
        <v>252.73599999999999</v>
      </c>
      <c r="FA947">
        <v>233.25299999999999</v>
      </c>
      <c r="FB947">
        <v>266.029</v>
      </c>
      <c r="FC947">
        <v>267.226</v>
      </c>
      <c r="FD947">
        <v>176.67500000000001</v>
      </c>
      <c r="FE947">
        <v>151.67099999999999</v>
      </c>
      <c r="FF947">
        <v>251.721</v>
      </c>
      <c r="FG947">
        <v>166.04300000000001</v>
      </c>
      <c r="FH947">
        <v>291.02199999999999</v>
      </c>
      <c r="FJ947">
        <v>482.267</v>
      </c>
      <c r="FK947">
        <v>347.86099999999999</v>
      </c>
      <c r="FL947">
        <v>160.255</v>
      </c>
      <c r="FM947">
        <v>421.99700000000001</v>
      </c>
      <c r="FN947">
        <v>243.18</v>
      </c>
      <c r="FO947">
        <v>159.67500000000001</v>
      </c>
      <c r="FP947">
        <v>211.298</v>
      </c>
      <c r="FQ947">
        <v>130.697</v>
      </c>
      <c r="FR947">
        <v>106.809</v>
      </c>
      <c r="FS947">
        <v>143.696</v>
      </c>
      <c r="FT947">
        <v>128.74799999999999</v>
      </c>
      <c r="FU947">
        <v>215.065</v>
      </c>
      <c r="FV947">
        <v>144.84200000000001</v>
      </c>
      <c r="FW947">
        <v>161.90199999999999</v>
      </c>
      <c r="FX947">
        <v>188.511</v>
      </c>
      <c r="FY947">
        <v>154.96799999999999</v>
      </c>
      <c r="FZ947">
        <v>143.4</v>
      </c>
      <c r="GA947">
        <v>120.648</v>
      </c>
      <c r="GB947">
        <v>56.24</v>
      </c>
      <c r="GC947">
        <v>125.13200000000001</v>
      </c>
      <c r="GD947">
        <v>108.944</v>
      </c>
      <c r="GE947">
        <v>169.411</v>
      </c>
      <c r="GG947">
        <v>159.63999999999999</v>
      </c>
      <c r="GH947">
        <v>117.044</v>
      </c>
      <c r="GI947">
        <v>183.541</v>
      </c>
      <c r="GJ947">
        <v>139.316</v>
      </c>
      <c r="GK947">
        <v>153.41</v>
      </c>
      <c r="GL947">
        <v>189.43899999999999</v>
      </c>
      <c r="GM947">
        <v>137.785</v>
      </c>
      <c r="GN947">
        <v>321.19799999999998</v>
      </c>
      <c r="GO947">
        <v>231.27699999999999</v>
      </c>
      <c r="GP947">
        <v>158.42699999999999</v>
      </c>
      <c r="GQ947">
        <v>155.66399999999999</v>
      </c>
      <c r="GR947">
        <v>156.965</v>
      </c>
      <c r="GS947">
        <v>154.892</v>
      </c>
      <c r="GT947">
        <v>122.54300000000001</v>
      </c>
      <c r="GU947">
        <v>211.148</v>
      </c>
      <c r="GV947">
        <v>133.55199999999999</v>
      </c>
      <c r="GW947">
        <v>139.804</v>
      </c>
    </row>
    <row r="948" spans="1:205" x14ac:dyDescent="0.25">
      <c r="A948" s="1">
        <v>45962</v>
      </c>
      <c r="B948">
        <v>151.054</v>
      </c>
      <c r="C948">
        <v>148.74700000000001</v>
      </c>
      <c r="D948">
        <v>159.09899999999999</v>
      </c>
      <c r="E948">
        <v>285.39699999999999</v>
      </c>
      <c r="F948">
        <v>272.91199999999998</v>
      </c>
      <c r="G948">
        <v>285.34800000000001</v>
      </c>
      <c r="H948">
        <v>167.851</v>
      </c>
      <c r="I948">
        <v>146.20599999999999</v>
      </c>
      <c r="J948">
        <v>137.988</v>
      </c>
      <c r="K948">
        <v>219.03299999999999</v>
      </c>
      <c r="L948">
        <v>143.15100000000001</v>
      </c>
      <c r="M948">
        <v>118.85299999999999</v>
      </c>
      <c r="N948">
        <v>149.333</v>
      </c>
      <c r="O948">
        <v>263.63</v>
      </c>
      <c r="P948">
        <v>291.17899999999997</v>
      </c>
      <c r="Q948">
        <v>380.26600000000002</v>
      </c>
      <c r="R948">
        <v>200.322</v>
      </c>
      <c r="S948">
        <v>227.91499999999999</v>
      </c>
      <c r="T948">
        <v>251.059</v>
      </c>
      <c r="U948">
        <v>221.018</v>
      </c>
      <c r="V948">
        <v>144.87100000000001</v>
      </c>
      <c r="W948">
        <v>152.495</v>
      </c>
      <c r="X948">
        <v>133.06</v>
      </c>
      <c r="Y948">
        <v>144.501</v>
      </c>
      <c r="Z948">
        <v>150.99</v>
      </c>
      <c r="AA948">
        <v>159.41200000000001</v>
      </c>
      <c r="AB948">
        <v>156.64500000000001</v>
      </c>
      <c r="AC948">
        <v>155.702</v>
      </c>
      <c r="AD948">
        <v>159.042</v>
      </c>
      <c r="AE948">
        <v>178.66</v>
      </c>
      <c r="AF948">
        <v>183.83699999999999</v>
      </c>
      <c r="AG948">
        <v>169.21100000000001</v>
      </c>
      <c r="AH948">
        <v>178.18299999999999</v>
      </c>
      <c r="AI948">
        <v>156.51300000000001</v>
      </c>
      <c r="AJ948">
        <v>140.798</v>
      </c>
      <c r="AK948">
        <v>140.78899999999999</v>
      </c>
      <c r="AL948">
        <v>140.52099999999999</v>
      </c>
      <c r="AM948">
        <v>140.84700000000001</v>
      </c>
      <c r="AN948">
        <v>161.785</v>
      </c>
      <c r="AO948">
        <v>159.035</v>
      </c>
      <c r="AP948">
        <v>159.98699999999999</v>
      </c>
      <c r="AQ948">
        <v>155.16999999999999</v>
      </c>
      <c r="AR948">
        <v>160.68700000000001</v>
      </c>
      <c r="AS948">
        <v>169.578</v>
      </c>
      <c r="AT948">
        <v>146.35</v>
      </c>
      <c r="AU948">
        <v>146.483</v>
      </c>
      <c r="AV948">
        <v>146.113</v>
      </c>
      <c r="AW948">
        <v>150.58500000000001</v>
      </c>
      <c r="AX948">
        <v>137.03700000000001</v>
      </c>
      <c r="AY948">
        <v>137.86500000000001</v>
      </c>
      <c r="AZ948">
        <v>118.61</v>
      </c>
      <c r="BA948">
        <v>155.97800000000001</v>
      </c>
      <c r="BB948">
        <v>181.55699999999999</v>
      </c>
      <c r="BC948">
        <v>185.25700000000001</v>
      </c>
      <c r="BD948">
        <v>174.82400000000001</v>
      </c>
      <c r="BE948">
        <v>148.715</v>
      </c>
      <c r="BF948">
        <v>149.00299999999999</v>
      </c>
      <c r="BH948">
        <v>149.59399999999999</v>
      </c>
      <c r="BJ948">
        <v>148.363</v>
      </c>
      <c r="BK948">
        <v>149.863</v>
      </c>
      <c r="BL948">
        <v>147.34</v>
      </c>
      <c r="BM948">
        <v>146.89599999999999</v>
      </c>
      <c r="BN948">
        <v>149.87200000000001</v>
      </c>
      <c r="BO948">
        <v>143.36600000000001</v>
      </c>
      <c r="BP948">
        <v>146.01900000000001</v>
      </c>
      <c r="BQ948">
        <v>156.55799999999999</v>
      </c>
      <c r="BR948">
        <v>149.833</v>
      </c>
      <c r="BS948">
        <v>138.57400000000001</v>
      </c>
      <c r="BT948">
        <v>137.52699999999999</v>
      </c>
      <c r="BU948">
        <v>142.62299999999999</v>
      </c>
      <c r="BV948">
        <v>143.04900000000001</v>
      </c>
      <c r="BW948">
        <v>149.82900000000001</v>
      </c>
      <c r="BY948">
        <v>150.16499999999999</v>
      </c>
      <c r="CA948">
        <v>149.26599999999999</v>
      </c>
      <c r="CB948">
        <v>150.72499999999999</v>
      </c>
      <c r="CC948">
        <v>266.43400000000003</v>
      </c>
      <c r="CD948">
        <v>268.57400000000001</v>
      </c>
      <c r="CE948">
        <v>260.75400000000002</v>
      </c>
      <c r="CF948">
        <v>148.928</v>
      </c>
      <c r="CG948">
        <v>153.23099999999999</v>
      </c>
      <c r="CH948">
        <v>153.70599999999999</v>
      </c>
      <c r="CI948">
        <v>145.83699999999999</v>
      </c>
      <c r="CJ948">
        <v>145.4</v>
      </c>
      <c r="CK948">
        <v>151.51400000000001</v>
      </c>
      <c r="CL948">
        <v>151.01499999999999</v>
      </c>
      <c r="CM948">
        <v>148.011</v>
      </c>
      <c r="CN948">
        <v>240.18799999999999</v>
      </c>
      <c r="CO948">
        <v>163.86199999999999</v>
      </c>
      <c r="CP948">
        <v>145.17699999999999</v>
      </c>
      <c r="CQ948">
        <v>238.86</v>
      </c>
      <c r="CR948">
        <v>145.477</v>
      </c>
      <c r="CS948">
        <v>141.12200000000001</v>
      </c>
      <c r="CT948">
        <v>149.358</v>
      </c>
      <c r="CU948">
        <v>282.673</v>
      </c>
      <c r="CV948">
        <v>289.28800000000001</v>
      </c>
      <c r="CW948">
        <v>279.52300000000002</v>
      </c>
      <c r="CX948">
        <v>314.09199999999998</v>
      </c>
      <c r="CY948">
        <v>147.70699999999999</v>
      </c>
      <c r="CZ948">
        <v>147.14400000000001</v>
      </c>
      <c r="DA948">
        <v>146.929</v>
      </c>
      <c r="DB948">
        <v>138.18600000000001</v>
      </c>
      <c r="DC948">
        <v>136.52099999999999</v>
      </c>
      <c r="DD948">
        <v>136.64599999999999</v>
      </c>
      <c r="DE948">
        <v>138.143</v>
      </c>
      <c r="DF948">
        <v>263.48099999999999</v>
      </c>
      <c r="DG948">
        <v>242.70099999999999</v>
      </c>
      <c r="DH948">
        <v>149.167</v>
      </c>
      <c r="DI948">
        <v>266.88</v>
      </c>
      <c r="DJ948">
        <v>263.57499999999999</v>
      </c>
      <c r="DK948">
        <v>294.93599999999998</v>
      </c>
      <c r="DL948">
        <v>198.726</v>
      </c>
      <c r="DM948">
        <v>151.334</v>
      </c>
      <c r="DN948">
        <v>140.40199999999999</v>
      </c>
      <c r="DO948">
        <v>366.82100000000003</v>
      </c>
      <c r="DP948">
        <v>171.81899999999999</v>
      </c>
      <c r="DQ948">
        <v>188.70699999999999</v>
      </c>
      <c r="DR948">
        <v>239.126</v>
      </c>
      <c r="DS948">
        <v>250.93299999999999</v>
      </c>
      <c r="DT948">
        <v>235.67</v>
      </c>
      <c r="DU948">
        <v>324.483</v>
      </c>
      <c r="DV948">
        <v>261.02</v>
      </c>
      <c r="DW948">
        <v>264.14100000000002</v>
      </c>
      <c r="DX948">
        <v>258.46199999999999</v>
      </c>
      <c r="DY948">
        <v>210.84700000000001</v>
      </c>
      <c r="DZ948">
        <v>266.72899999999998</v>
      </c>
      <c r="EA948">
        <v>249.15899999999999</v>
      </c>
      <c r="EB948">
        <v>226.43100000000001</v>
      </c>
      <c r="EC948">
        <v>254.77699999999999</v>
      </c>
      <c r="ED948">
        <v>312.81200000000001</v>
      </c>
      <c r="EE948">
        <v>286.08199999999999</v>
      </c>
      <c r="EF948">
        <v>408.84199999999998</v>
      </c>
      <c r="EG948">
        <v>132.917</v>
      </c>
      <c r="EH948">
        <v>224.101</v>
      </c>
      <c r="EI948">
        <v>131.57</v>
      </c>
      <c r="EJ948">
        <v>155.94300000000001</v>
      </c>
      <c r="EK948">
        <v>187.78299999999999</v>
      </c>
      <c r="EL948">
        <v>170.625</v>
      </c>
      <c r="EM948">
        <v>167.99799999999999</v>
      </c>
      <c r="EN948">
        <v>168.755</v>
      </c>
      <c r="EO948">
        <v>140.58199999999999</v>
      </c>
      <c r="EP948">
        <v>140.82</v>
      </c>
      <c r="EQ948">
        <v>140.61600000000001</v>
      </c>
      <c r="ER948">
        <v>171.74</v>
      </c>
      <c r="ES948">
        <v>135.09200000000001</v>
      </c>
      <c r="ET948">
        <v>155.62899999999999</v>
      </c>
      <c r="EU948">
        <v>145.28</v>
      </c>
      <c r="EV948">
        <v>140.58600000000001</v>
      </c>
      <c r="EW948">
        <v>145.41800000000001</v>
      </c>
      <c r="EX948">
        <v>160.12899999999999</v>
      </c>
      <c r="EY948">
        <v>264.68200000000002</v>
      </c>
      <c r="EZ948">
        <v>251.99600000000001</v>
      </c>
      <c r="FA948">
        <v>240.23599999999999</v>
      </c>
      <c r="FB948">
        <v>266.10599999999999</v>
      </c>
      <c r="FC948">
        <v>267.40800000000002</v>
      </c>
      <c r="FD948">
        <v>178.14099999999999</v>
      </c>
      <c r="FE948">
        <v>152.648</v>
      </c>
      <c r="FF948">
        <v>262.976</v>
      </c>
      <c r="FG948">
        <v>172.559</v>
      </c>
      <c r="FH948">
        <v>295.80200000000002</v>
      </c>
      <c r="FJ948">
        <v>504.00700000000001</v>
      </c>
      <c r="FK948">
        <v>352.565</v>
      </c>
      <c r="FL948">
        <v>160.81399999999999</v>
      </c>
      <c r="FM948">
        <v>411.87799999999999</v>
      </c>
      <c r="FN948">
        <v>232.232</v>
      </c>
      <c r="FO948">
        <v>158.982</v>
      </c>
      <c r="FP948">
        <v>218.26499999999999</v>
      </c>
      <c r="FQ948">
        <v>140.31700000000001</v>
      </c>
      <c r="FR948">
        <v>105.67</v>
      </c>
      <c r="FS948">
        <v>146.00899999999999</v>
      </c>
      <c r="FT948">
        <v>127.05800000000001</v>
      </c>
      <c r="FU948">
        <v>212.35300000000001</v>
      </c>
      <c r="FV948">
        <v>142.108</v>
      </c>
      <c r="FW948">
        <v>161.285</v>
      </c>
      <c r="FX948">
        <v>183.345</v>
      </c>
      <c r="FY948">
        <v>148.03200000000001</v>
      </c>
      <c r="FZ948">
        <v>137.09200000000001</v>
      </c>
      <c r="GA948">
        <v>113.884</v>
      </c>
      <c r="GB948">
        <v>53.920999999999999</v>
      </c>
      <c r="GC948">
        <v>117.246</v>
      </c>
      <c r="GD948">
        <v>95.893000000000001</v>
      </c>
      <c r="GE948">
        <v>173.07599999999999</v>
      </c>
      <c r="GG948">
        <v>157.34</v>
      </c>
      <c r="GH948">
        <v>116.708</v>
      </c>
      <c r="GI948">
        <v>185.96299999999999</v>
      </c>
      <c r="GJ948">
        <v>134.35300000000001</v>
      </c>
      <c r="GK948">
        <v>148.16499999999999</v>
      </c>
      <c r="GL948">
        <v>185.02699999999999</v>
      </c>
      <c r="GM948">
        <v>132.70699999999999</v>
      </c>
      <c r="GN948">
        <v>330.839</v>
      </c>
      <c r="GO948">
        <v>230.136</v>
      </c>
      <c r="GP948">
        <v>155.077</v>
      </c>
      <c r="GQ948">
        <v>155.74600000000001</v>
      </c>
      <c r="GR948">
        <v>157.05000000000001</v>
      </c>
      <c r="GS948">
        <v>156.57400000000001</v>
      </c>
      <c r="GT948">
        <v>122.84099999999999</v>
      </c>
      <c r="GU948">
        <v>213.547</v>
      </c>
      <c r="GV948">
        <v>133.55199999999999</v>
      </c>
      <c r="GW948">
        <v>136.214</v>
      </c>
    </row>
    <row r="949" spans="1:205" x14ac:dyDescent="0.25">
      <c r="A949" s="1">
        <v>45992</v>
      </c>
      <c r="B949">
        <v>151.59200000000001</v>
      </c>
      <c r="C949">
        <v>148.661</v>
      </c>
      <c r="D949">
        <v>158.80099999999999</v>
      </c>
      <c r="E949">
        <v>284.99799999999999</v>
      </c>
      <c r="F949">
        <v>267.423</v>
      </c>
      <c r="G949">
        <v>285.43599999999998</v>
      </c>
      <c r="H949">
        <v>168.00399999999999</v>
      </c>
      <c r="I949">
        <v>145.393</v>
      </c>
      <c r="J949">
        <v>135.88200000000001</v>
      </c>
      <c r="K949">
        <v>217.15799999999999</v>
      </c>
      <c r="L949">
        <v>137.12200000000001</v>
      </c>
      <c r="M949">
        <v>114.413</v>
      </c>
      <c r="N949">
        <v>149.93799999999999</v>
      </c>
      <c r="O949">
        <v>264.38400000000001</v>
      </c>
      <c r="P949">
        <v>291.89999999999998</v>
      </c>
      <c r="Q949">
        <v>380.947</v>
      </c>
      <c r="R949">
        <v>201.03399999999999</v>
      </c>
      <c r="S949">
        <v>228.66399999999999</v>
      </c>
      <c r="T949">
        <v>251.91800000000001</v>
      </c>
      <c r="U949">
        <v>221.73400000000001</v>
      </c>
      <c r="V949">
        <v>145.328</v>
      </c>
      <c r="W949">
        <v>152.977</v>
      </c>
      <c r="X949">
        <v>133.477</v>
      </c>
      <c r="Y949">
        <v>145.44</v>
      </c>
      <c r="Z949">
        <v>151.828</v>
      </c>
      <c r="AA949">
        <v>162.345</v>
      </c>
      <c r="AB949">
        <v>159.20099999999999</v>
      </c>
      <c r="AC949">
        <v>157.36099999999999</v>
      </c>
      <c r="AD949">
        <v>165.53700000000001</v>
      </c>
      <c r="AE949">
        <v>183.88</v>
      </c>
      <c r="AF949">
        <v>186.29300000000001</v>
      </c>
      <c r="AG949">
        <v>178.511</v>
      </c>
      <c r="AH949">
        <v>183.81899999999999</v>
      </c>
      <c r="AI949">
        <v>156.773</v>
      </c>
      <c r="AJ949">
        <v>143.249</v>
      </c>
      <c r="AK949">
        <v>143.23500000000001</v>
      </c>
      <c r="AL949">
        <v>142.94399999999999</v>
      </c>
      <c r="AM949">
        <v>143.31899999999999</v>
      </c>
      <c r="AN949">
        <v>161.18799999999999</v>
      </c>
      <c r="AO949">
        <v>158.20099999999999</v>
      </c>
      <c r="AP949">
        <v>159.19900000000001</v>
      </c>
      <c r="AQ949">
        <v>154.14500000000001</v>
      </c>
      <c r="AR949">
        <v>160.28200000000001</v>
      </c>
      <c r="AS949">
        <v>169.49</v>
      </c>
      <c r="AT949">
        <v>146.40100000000001</v>
      </c>
      <c r="AU949">
        <v>146.57</v>
      </c>
      <c r="AV949">
        <v>146.23500000000001</v>
      </c>
      <c r="AW949">
        <v>150.40199999999999</v>
      </c>
      <c r="AX949">
        <v>137.01</v>
      </c>
      <c r="AY949">
        <v>137.87700000000001</v>
      </c>
      <c r="AZ949">
        <v>118.021</v>
      </c>
      <c r="BA949">
        <v>155.60400000000001</v>
      </c>
      <c r="BB949">
        <v>181.435</v>
      </c>
      <c r="BC949">
        <v>185.089</v>
      </c>
      <c r="BD949">
        <v>174.79900000000001</v>
      </c>
      <c r="BE949">
        <v>149.18700000000001</v>
      </c>
      <c r="BF949">
        <v>149.58500000000001</v>
      </c>
      <c r="BH949">
        <v>150.35</v>
      </c>
      <c r="BJ949">
        <v>148.94</v>
      </c>
      <c r="BK949">
        <v>150.56</v>
      </c>
      <c r="BL949">
        <v>147.34800000000001</v>
      </c>
      <c r="BM949">
        <v>146.93</v>
      </c>
      <c r="BN949">
        <v>150.27500000000001</v>
      </c>
      <c r="BO949">
        <v>143.327</v>
      </c>
      <c r="BP949">
        <v>146.09</v>
      </c>
      <c r="BQ949">
        <v>158.88800000000001</v>
      </c>
      <c r="BR949">
        <v>150.75</v>
      </c>
      <c r="BS949">
        <v>138.768</v>
      </c>
      <c r="BT949">
        <v>137.976</v>
      </c>
      <c r="BU949">
        <v>144.874</v>
      </c>
      <c r="BV949">
        <v>144.32</v>
      </c>
      <c r="BW949">
        <v>150.35900000000001</v>
      </c>
      <c r="BY949">
        <v>150.85400000000001</v>
      </c>
      <c r="CA949">
        <v>149.83699999999999</v>
      </c>
      <c r="CB949">
        <v>151.363</v>
      </c>
      <c r="CC949">
        <v>266.27100000000002</v>
      </c>
      <c r="CD949">
        <v>269.01400000000001</v>
      </c>
      <c r="CE949">
        <v>260.65300000000002</v>
      </c>
      <c r="CF949">
        <v>149.685</v>
      </c>
      <c r="CG949">
        <v>155.49299999999999</v>
      </c>
      <c r="CH949">
        <v>155.80099999999999</v>
      </c>
      <c r="CI949">
        <v>145.92500000000001</v>
      </c>
      <c r="CJ949">
        <v>145.53800000000001</v>
      </c>
      <c r="CK949">
        <v>152.86600000000001</v>
      </c>
      <c r="CL949">
        <v>151.977</v>
      </c>
      <c r="CM949">
        <v>148.91300000000001</v>
      </c>
      <c r="CN949">
        <v>240.90100000000001</v>
      </c>
      <c r="CO949">
        <v>165.46700000000001</v>
      </c>
      <c r="CP949">
        <v>145.11099999999999</v>
      </c>
      <c r="CQ949">
        <v>236.84100000000001</v>
      </c>
      <c r="CR949">
        <v>146.32900000000001</v>
      </c>
      <c r="CS949">
        <v>142.333</v>
      </c>
      <c r="CT949">
        <v>149.69999999999999</v>
      </c>
      <c r="CU949">
        <v>282.10899999999998</v>
      </c>
      <c r="CV949">
        <v>289.52</v>
      </c>
      <c r="CW949">
        <v>278.892</v>
      </c>
      <c r="CX949">
        <v>312.85899999999998</v>
      </c>
      <c r="CY949">
        <v>148.22900000000001</v>
      </c>
      <c r="CZ949">
        <v>147.15700000000001</v>
      </c>
      <c r="DA949">
        <v>146.97</v>
      </c>
      <c r="DB949">
        <v>138.65799999999999</v>
      </c>
      <c r="DC949">
        <v>136.67500000000001</v>
      </c>
      <c r="DD949">
        <v>136.839</v>
      </c>
      <c r="DE949">
        <v>138.62899999999999</v>
      </c>
      <c r="DF949">
        <v>263.64600000000002</v>
      </c>
      <c r="DG949">
        <v>244.773</v>
      </c>
      <c r="DH949">
        <v>151.05500000000001</v>
      </c>
      <c r="DI949">
        <v>261.22699999999998</v>
      </c>
      <c r="DJ949">
        <v>263.88600000000002</v>
      </c>
      <c r="DK949">
        <v>306.541</v>
      </c>
      <c r="DL949">
        <v>199.12799999999999</v>
      </c>
      <c r="DM949">
        <v>151.54300000000001</v>
      </c>
      <c r="DN949">
        <v>140.69</v>
      </c>
      <c r="DO949">
        <v>367.96</v>
      </c>
      <c r="DP949">
        <v>172.35</v>
      </c>
      <c r="DQ949">
        <v>189.29499999999999</v>
      </c>
      <c r="DR949">
        <v>233.387</v>
      </c>
      <c r="DS949">
        <v>247.98400000000001</v>
      </c>
      <c r="DT949">
        <v>229.041</v>
      </c>
      <c r="DU949">
        <v>326.11</v>
      </c>
      <c r="DV949">
        <v>261.91000000000003</v>
      </c>
      <c r="DW949">
        <v>265.35199999999998</v>
      </c>
      <c r="DX949">
        <v>259.29500000000002</v>
      </c>
      <c r="DY949">
        <v>213.52699999999999</v>
      </c>
      <c r="DZ949">
        <v>267.32799999999997</v>
      </c>
      <c r="EA949">
        <v>254.36199999999999</v>
      </c>
      <c r="EB949">
        <v>221.37</v>
      </c>
      <c r="EC949">
        <v>267.19400000000002</v>
      </c>
      <c r="ED949">
        <v>311.96600000000001</v>
      </c>
      <c r="EE949">
        <v>285.12400000000002</v>
      </c>
      <c r="EF949">
        <v>411.85199999999998</v>
      </c>
      <c r="EG949">
        <v>170.08699999999999</v>
      </c>
      <c r="EH949">
        <v>244.56899999999999</v>
      </c>
      <c r="EI949">
        <v>170.74100000000001</v>
      </c>
      <c r="EJ949">
        <v>156.857</v>
      </c>
      <c r="EK949">
        <v>190.822</v>
      </c>
      <c r="EL949">
        <v>174.16900000000001</v>
      </c>
      <c r="EM949">
        <v>169.97</v>
      </c>
      <c r="EN949">
        <v>169.92400000000001</v>
      </c>
      <c r="EO949">
        <v>143.005</v>
      </c>
      <c r="EP949">
        <v>143.29</v>
      </c>
      <c r="EQ949">
        <v>143.03299999999999</v>
      </c>
      <c r="ER949">
        <v>172.79300000000001</v>
      </c>
      <c r="ES949">
        <v>135.19200000000001</v>
      </c>
      <c r="ET949">
        <v>156.79499999999999</v>
      </c>
      <c r="EU949">
        <v>145.68700000000001</v>
      </c>
      <c r="EV949">
        <v>140.709</v>
      </c>
      <c r="EW949">
        <v>145.834</v>
      </c>
      <c r="EX949">
        <v>161.25</v>
      </c>
      <c r="EY949">
        <v>265.12099999999998</v>
      </c>
      <c r="EZ949">
        <v>249.488</v>
      </c>
      <c r="FA949">
        <v>234.47</v>
      </c>
      <c r="FB949">
        <v>267.745</v>
      </c>
      <c r="FC949">
        <v>269.58</v>
      </c>
      <c r="FD949">
        <v>180.27500000000001</v>
      </c>
      <c r="FE949">
        <v>153.29</v>
      </c>
      <c r="FF949">
        <v>276.73500000000001</v>
      </c>
      <c r="FG949">
        <v>184.51499999999999</v>
      </c>
      <c r="FH949">
        <v>294.67</v>
      </c>
      <c r="FJ949">
        <v>515.09100000000001</v>
      </c>
      <c r="FK949">
        <v>354.81200000000001</v>
      </c>
      <c r="FL949">
        <v>160.852</v>
      </c>
      <c r="FM949">
        <v>422.83</v>
      </c>
      <c r="FN949">
        <v>259.28800000000001</v>
      </c>
      <c r="FO949">
        <v>161.69999999999999</v>
      </c>
      <c r="FP949">
        <v>230.833</v>
      </c>
      <c r="FQ949">
        <v>150.68600000000001</v>
      </c>
      <c r="FR949">
        <v>101.051</v>
      </c>
      <c r="FS949">
        <v>146.024</v>
      </c>
      <c r="FT949">
        <v>126.167</v>
      </c>
      <c r="FU949">
        <v>212.46</v>
      </c>
      <c r="FV949">
        <v>132.18199999999999</v>
      </c>
      <c r="FW949">
        <v>161.77000000000001</v>
      </c>
      <c r="FX949">
        <v>187.90899999999999</v>
      </c>
      <c r="FY949">
        <v>154.261</v>
      </c>
      <c r="FZ949">
        <v>138.55500000000001</v>
      </c>
      <c r="GA949">
        <v>113.565</v>
      </c>
      <c r="GB949">
        <v>53.61</v>
      </c>
      <c r="GC949">
        <v>117.316</v>
      </c>
      <c r="GD949">
        <v>95.415000000000006</v>
      </c>
      <c r="GE949">
        <v>174.41900000000001</v>
      </c>
      <c r="GG949">
        <v>148.13999999999999</v>
      </c>
      <c r="GH949">
        <v>107.64100000000001</v>
      </c>
      <c r="GI949">
        <v>186.40799999999999</v>
      </c>
      <c r="GJ949">
        <v>134.09800000000001</v>
      </c>
      <c r="GK949">
        <v>157.011</v>
      </c>
      <c r="GL949">
        <v>189.15</v>
      </c>
      <c r="GM949">
        <v>130.85499999999999</v>
      </c>
      <c r="GN949">
        <v>317.536</v>
      </c>
      <c r="GO949">
        <v>232.59800000000001</v>
      </c>
      <c r="GP949">
        <v>157.71899999999999</v>
      </c>
      <c r="GQ949">
        <v>156.86000000000001</v>
      </c>
      <c r="GR949">
        <v>157.24100000000001</v>
      </c>
      <c r="GS949">
        <v>155.23500000000001</v>
      </c>
      <c r="GT949">
        <v>125.58</v>
      </c>
      <c r="GU949">
        <v>214.94499999999999</v>
      </c>
      <c r="GV949">
        <v>133.55199999999999</v>
      </c>
      <c r="GW949">
        <v>141.83799999999999</v>
      </c>
    </row>
    <row r="950" spans="1:205" x14ac:dyDescent="0.25">
      <c r="A950" s="1">
        <v>46023</v>
      </c>
      <c r="B950">
        <v>152.435</v>
      </c>
      <c r="C950">
        <v>148.46</v>
      </c>
      <c r="D950">
        <v>156.642</v>
      </c>
      <c r="E950">
        <v>281.07600000000002</v>
      </c>
      <c r="F950">
        <v>218.452</v>
      </c>
      <c r="G950">
        <v>286.18700000000001</v>
      </c>
      <c r="H950">
        <v>168.268</v>
      </c>
      <c r="I950">
        <v>142.41499999999999</v>
      </c>
      <c r="J950">
        <v>133.411</v>
      </c>
      <c r="K950">
        <v>212.20699999999999</v>
      </c>
      <c r="L950">
        <v>135.196</v>
      </c>
      <c r="M950">
        <v>118.086</v>
      </c>
      <c r="N950">
        <v>150.977</v>
      </c>
      <c r="O950">
        <v>265.54500000000002</v>
      </c>
      <c r="P950">
        <v>292.66300000000001</v>
      </c>
      <c r="Q950">
        <v>381.553</v>
      </c>
      <c r="R950">
        <v>201.87700000000001</v>
      </c>
      <c r="S950">
        <v>230.09899999999999</v>
      </c>
      <c r="T950">
        <v>253.459</v>
      </c>
      <c r="U950">
        <v>223.14099999999999</v>
      </c>
      <c r="V950">
        <v>147.702</v>
      </c>
      <c r="W950">
        <v>154.821</v>
      </c>
      <c r="X950">
        <v>136.66300000000001</v>
      </c>
      <c r="Y950">
        <v>146.71100000000001</v>
      </c>
      <c r="Z950">
        <v>153.096</v>
      </c>
      <c r="AA950">
        <v>165.60900000000001</v>
      </c>
      <c r="AB950">
        <v>162.27500000000001</v>
      </c>
      <c r="AC950">
        <v>160.51300000000001</v>
      </c>
      <c r="AD950">
        <v>168.21700000000001</v>
      </c>
      <c r="AE950">
        <v>188.642</v>
      </c>
      <c r="AF950">
        <v>191.68799999999999</v>
      </c>
      <c r="AG950">
        <v>182.26</v>
      </c>
      <c r="AH950">
        <v>188.30799999999999</v>
      </c>
      <c r="AI950">
        <v>158.267</v>
      </c>
      <c r="AJ950">
        <v>146.876</v>
      </c>
      <c r="AK950">
        <v>146.85599999999999</v>
      </c>
      <c r="AL950">
        <v>146.529</v>
      </c>
      <c r="AM950">
        <v>146.97900000000001</v>
      </c>
      <c r="AN950">
        <v>161.87899999999999</v>
      </c>
      <c r="AO950">
        <v>158.91399999999999</v>
      </c>
      <c r="AP950">
        <v>159.90600000000001</v>
      </c>
      <c r="AQ950">
        <v>154.886</v>
      </c>
      <c r="AR950">
        <v>161.44</v>
      </c>
      <c r="AS950">
        <v>170.035</v>
      </c>
      <c r="AT950">
        <v>146.834</v>
      </c>
      <c r="AU950">
        <v>146.98099999999999</v>
      </c>
      <c r="AV950">
        <v>146.79900000000001</v>
      </c>
      <c r="AW950">
        <v>149.542</v>
      </c>
      <c r="AX950">
        <v>137.815</v>
      </c>
      <c r="AY950">
        <v>139.06800000000001</v>
      </c>
      <c r="AZ950">
        <v>115.259</v>
      </c>
      <c r="BA950">
        <v>155.947</v>
      </c>
      <c r="BB950">
        <v>183.554</v>
      </c>
      <c r="BC950">
        <v>187.14</v>
      </c>
      <c r="BD950">
        <v>177.077</v>
      </c>
      <c r="BE950">
        <v>149.94900000000001</v>
      </c>
      <c r="BF950">
        <v>150.36799999999999</v>
      </c>
      <c r="BH950">
        <v>151.577</v>
      </c>
      <c r="BJ950">
        <v>149.93299999999999</v>
      </c>
      <c r="BK950">
        <v>151.59899999999999</v>
      </c>
      <c r="BL950">
        <v>147.64699999999999</v>
      </c>
      <c r="BM950">
        <v>147.21299999999999</v>
      </c>
      <c r="BN950">
        <v>150.61099999999999</v>
      </c>
      <c r="BO950">
        <v>143.53200000000001</v>
      </c>
      <c r="BP950">
        <v>146.61799999999999</v>
      </c>
      <c r="BQ950">
        <v>161.68600000000001</v>
      </c>
      <c r="BR950">
        <v>151.80699999999999</v>
      </c>
      <c r="BS950">
        <v>139.434</v>
      </c>
      <c r="BT950">
        <v>139.124</v>
      </c>
      <c r="BU950">
        <v>145.39400000000001</v>
      </c>
      <c r="BV950">
        <v>145.25700000000001</v>
      </c>
      <c r="BW950">
        <v>151.06200000000001</v>
      </c>
      <c r="BY950">
        <v>151.982</v>
      </c>
      <c r="CA950">
        <v>150.69399999999999</v>
      </c>
      <c r="CB950">
        <v>152.31299999999999</v>
      </c>
      <c r="CC950">
        <v>264.762</v>
      </c>
      <c r="CD950">
        <v>268.82100000000003</v>
      </c>
      <c r="CE950">
        <v>259.75700000000001</v>
      </c>
      <c r="CF950">
        <v>150.875</v>
      </c>
      <c r="CG950">
        <v>156.065</v>
      </c>
      <c r="CH950">
        <v>158.52500000000001</v>
      </c>
      <c r="CI950">
        <v>146.41499999999999</v>
      </c>
      <c r="CJ950">
        <v>146.017</v>
      </c>
      <c r="CK950">
        <v>153.70400000000001</v>
      </c>
      <c r="CL950">
        <v>152.858</v>
      </c>
      <c r="CM950">
        <v>150.18799999999999</v>
      </c>
      <c r="CN950">
        <v>242.495</v>
      </c>
      <c r="CO950">
        <v>167.24700000000001</v>
      </c>
      <c r="CP950">
        <v>146.49600000000001</v>
      </c>
      <c r="CQ950">
        <v>238.518</v>
      </c>
      <c r="CR950">
        <v>147.88800000000001</v>
      </c>
      <c r="CS950">
        <v>144.31899999999999</v>
      </c>
      <c r="CT950">
        <v>150.37100000000001</v>
      </c>
      <c r="CU950">
        <v>279.31400000000002</v>
      </c>
      <c r="CV950">
        <v>288.23200000000003</v>
      </c>
      <c r="CW950">
        <v>276.59899999999999</v>
      </c>
      <c r="CX950">
        <v>309.11200000000002</v>
      </c>
      <c r="CY950">
        <v>149.50399999999999</v>
      </c>
      <c r="CZ950">
        <v>147.20599999999999</v>
      </c>
      <c r="DA950">
        <v>146.99600000000001</v>
      </c>
      <c r="DB950">
        <v>139.76900000000001</v>
      </c>
      <c r="DC950">
        <v>137.24299999999999</v>
      </c>
      <c r="DD950">
        <v>137.40600000000001</v>
      </c>
      <c r="DE950">
        <v>139.27500000000001</v>
      </c>
      <c r="DF950">
        <v>263.96199999999999</v>
      </c>
      <c r="DG950">
        <v>246.01900000000001</v>
      </c>
      <c r="DH950">
        <v>151.59100000000001</v>
      </c>
      <c r="DI950">
        <v>258.92599999999999</v>
      </c>
      <c r="DJ950">
        <v>263.226</v>
      </c>
      <c r="DK950">
        <v>310.92599999999999</v>
      </c>
      <c r="DL950">
        <v>200.637</v>
      </c>
      <c r="DM950">
        <v>152.40100000000001</v>
      </c>
      <c r="DN950">
        <v>141.76400000000001</v>
      </c>
      <c r="DO950">
        <v>368.99900000000002</v>
      </c>
      <c r="DP950">
        <v>172.357</v>
      </c>
      <c r="DQ950">
        <v>190.233</v>
      </c>
      <c r="DR950">
        <v>230.393</v>
      </c>
      <c r="DS950">
        <v>245.196</v>
      </c>
      <c r="DT950">
        <v>225.983</v>
      </c>
      <c r="DU950">
        <v>327.14499999999998</v>
      </c>
      <c r="DV950">
        <v>262.911</v>
      </c>
      <c r="DW950">
        <v>267.20600000000002</v>
      </c>
      <c r="DX950">
        <v>260.16500000000002</v>
      </c>
      <c r="DY950">
        <v>214.49199999999999</v>
      </c>
      <c r="DZ950">
        <v>268.20499999999998</v>
      </c>
      <c r="EA950">
        <v>263.90300000000002</v>
      </c>
      <c r="EB950">
        <v>214.346</v>
      </c>
      <c r="EC950">
        <v>289.20699999999999</v>
      </c>
      <c r="ED950">
        <v>324.26900000000001</v>
      </c>
      <c r="EE950">
        <v>297.06299999999999</v>
      </c>
      <c r="EF950">
        <v>413.779</v>
      </c>
      <c r="EG950">
        <v>213.447</v>
      </c>
      <c r="EH950">
        <v>254.82</v>
      </c>
      <c r="EI950">
        <v>218.33099999999999</v>
      </c>
      <c r="EJ950">
        <v>157.922</v>
      </c>
      <c r="EK950">
        <v>195.202</v>
      </c>
      <c r="EL950">
        <v>178.94300000000001</v>
      </c>
      <c r="EM950">
        <v>173.191</v>
      </c>
      <c r="EN950">
        <v>170.79499999999999</v>
      </c>
      <c r="EO950">
        <v>146.601</v>
      </c>
      <c r="EP950">
        <v>146.94800000000001</v>
      </c>
      <c r="EQ950">
        <v>146.626</v>
      </c>
      <c r="ER950">
        <v>173.39099999999999</v>
      </c>
      <c r="ES950">
        <v>136.02099999999999</v>
      </c>
      <c r="ET950">
        <v>157.22900000000001</v>
      </c>
      <c r="EU950">
        <v>146.08699999999999</v>
      </c>
      <c r="EV950">
        <v>140.78800000000001</v>
      </c>
      <c r="EW950">
        <v>146.245</v>
      </c>
      <c r="EX950">
        <v>163.137</v>
      </c>
      <c r="EY950">
        <v>265.55799999999999</v>
      </c>
      <c r="EZ950">
        <v>248.703</v>
      </c>
      <c r="FA950">
        <v>231.46199999999999</v>
      </c>
      <c r="FB950">
        <v>268.892</v>
      </c>
      <c r="FC950">
        <v>270.98</v>
      </c>
      <c r="FD950">
        <v>182.93100000000001</v>
      </c>
      <c r="FE950">
        <v>154.136</v>
      </c>
      <c r="FF950">
        <v>302.32499999999999</v>
      </c>
      <c r="FG950">
        <v>207.428</v>
      </c>
      <c r="FH950">
        <v>293.89499999999998</v>
      </c>
      <c r="FJ950">
        <v>533.73</v>
      </c>
      <c r="FK950">
        <v>364.42899999999997</v>
      </c>
      <c r="FL950">
        <v>159.476</v>
      </c>
      <c r="FM950">
        <v>426.399</v>
      </c>
      <c r="FN950">
        <v>270.065</v>
      </c>
      <c r="FO950">
        <v>165.00399999999999</v>
      </c>
      <c r="FP950">
        <v>229.642</v>
      </c>
      <c r="FQ950">
        <v>151.143</v>
      </c>
      <c r="FR950">
        <v>108.312</v>
      </c>
      <c r="FS950">
        <v>146.03299999999999</v>
      </c>
      <c r="FT950">
        <v>140.36000000000001</v>
      </c>
      <c r="FU950">
        <v>214.983</v>
      </c>
      <c r="FV950">
        <v>131.72200000000001</v>
      </c>
      <c r="FW950">
        <v>163.45400000000001</v>
      </c>
      <c r="FX950">
        <v>194.732</v>
      </c>
      <c r="FY950">
        <v>158.892</v>
      </c>
      <c r="FZ950">
        <v>136.32599999999999</v>
      </c>
      <c r="GA950">
        <v>118.893</v>
      </c>
      <c r="GB950">
        <v>64.459000000000003</v>
      </c>
      <c r="GC950">
        <v>119.90300000000001</v>
      </c>
      <c r="GD950">
        <v>97.019000000000005</v>
      </c>
      <c r="GE950">
        <v>179.429</v>
      </c>
      <c r="GG950">
        <v>146.00399999999999</v>
      </c>
      <c r="GH950">
        <v>120.072</v>
      </c>
      <c r="GI950">
        <v>188.52600000000001</v>
      </c>
      <c r="GJ950">
        <v>132.08699999999999</v>
      </c>
      <c r="GK950">
        <v>146.32</v>
      </c>
      <c r="GL950">
        <v>188.57900000000001</v>
      </c>
      <c r="GM950">
        <v>135.721</v>
      </c>
      <c r="GN950">
        <v>320.71800000000002</v>
      </c>
      <c r="GO950">
        <v>238.191</v>
      </c>
      <c r="GP950">
        <v>155.37700000000001</v>
      </c>
      <c r="GQ950">
        <v>158.17599999999999</v>
      </c>
      <c r="GR950">
        <v>156.95400000000001</v>
      </c>
      <c r="GS950">
        <v>156.036</v>
      </c>
      <c r="GT950">
        <v>123.663</v>
      </c>
      <c r="GU950">
        <v>220.357</v>
      </c>
      <c r="GV950">
        <v>133.55199999999999</v>
      </c>
      <c r="GW950">
        <v>143.38499999999999</v>
      </c>
    </row>
    <row r="951" spans="1:205" x14ac:dyDescent="0.25">
      <c r="A951" s="1">
        <v>46054</v>
      </c>
      <c r="B951">
        <v>153.30000000000001</v>
      </c>
      <c r="C951">
        <v>149.99600000000001</v>
      </c>
      <c r="D951">
        <v>160.24600000000001</v>
      </c>
      <c r="E951">
        <v>288.012</v>
      </c>
      <c r="F951">
        <v>285.57</v>
      </c>
      <c r="G951">
        <v>286.93400000000003</v>
      </c>
      <c r="H951">
        <v>169.40700000000001</v>
      </c>
      <c r="I951">
        <v>145.614</v>
      </c>
      <c r="J951">
        <v>136.36799999999999</v>
      </c>
      <c r="K951">
        <v>214.32499999999999</v>
      </c>
      <c r="L951">
        <v>142.375</v>
      </c>
      <c r="M951">
        <v>129.82900000000001</v>
      </c>
      <c r="N951">
        <v>151.489</v>
      </c>
      <c r="O951">
        <v>266.21800000000002</v>
      </c>
      <c r="P951">
        <v>293.64400000000001</v>
      </c>
      <c r="Q951">
        <v>383.52800000000002</v>
      </c>
      <c r="R951">
        <v>201.953</v>
      </c>
      <c r="S951">
        <v>230.483</v>
      </c>
      <c r="T951">
        <v>253.81399999999999</v>
      </c>
      <c r="U951">
        <v>223.53200000000001</v>
      </c>
      <c r="V951">
        <v>147.982</v>
      </c>
      <c r="W951">
        <v>155.19900000000001</v>
      </c>
      <c r="X951">
        <v>136.79300000000001</v>
      </c>
      <c r="Y951">
        <v>147.536</v>
      </c>
      <c r="Z951">
        <v>153.68899999999999</v>
      </c>
      <c r="AA951">
        <v>165.386</v>
      </c>
      <c r="AB951">
        <v>162.19900000000001</v>
      </c>
      <c r="AC951">
        <v>160.82</v>
      </c>
      <c r="AD951">
        <v>166.41300000000001</v>
      </c>
      <c r="AE951">
        <v>187.471</v>
      </c>
      <c r="AF951">
        <v>191.35499999999999</v>
      </c>
      <c r="AG951">
        <v>179.81899999999999</v>
      </c>
      <c r="AH951">
        <v>187.04400000000001</v>
      </c>
      <c r="AI951">
        <v>159.499</v>
      </c>
      <c r="AJ951">
        <v>148</v>
      </c>
      <c r="AK951">
        <v>147.97800000000001</v>
      </c>
      <c r="AL951">
        <v>147.63999999999999</v>
      </c>
      <c r="AM951">
        <v>148.114</v>
      </c>
      <c r="AN951">
        <v>163.14699999999999</v>
      </c>
      <c r="AO951">
        <v>160.34399999999999</v>
      </c>
      <c r="AP951">
        <v>161.32</v>
      </c>
      <c r="AQ951">
        <v>156.38</v>
      </c>
      <c r="AR951">
        <v>162.79</v>
      </c>
      <c r="AS951">
        <v>170.917</v>
      </c>
      <c r="AT951">
        <v>147.68700000000001</v>
      </c>
      <c r="AU951">
        <v>147.81700000000001</v>
      </c>
      <c r="AV951">
        <v>147.69</v>
      </c>
      <c r="AW951">
        <v>149.93299999999999</v>
      </c>
      <c r="AX951">
        <v>138.44999999999999</v>
      </c>
      <c r="AY951">
        <v>139.637</v>
      </c>
      <c r="AZ951">
        <v>116.465</v>
      </c>
      <c r="BA951">
        <v>157.315</v>
      </c>
      <c r="BB951">
        <v>183.7</v>
      </c>
      <c r="BC951">
        <v>187.30500000000001</v>
      </c>
      <c r="BD951">
        <v>177.184</v>
      </c>
      <c r="BE951">
        <v>150.75200000000001</v>
      </c>
      <c r="BF951">
        <v>151.19999999999999</v>
      </c>
      <c r="BH951">
        <v>152.13499999999999</v>
      </c>
      <c r="BJ951">
        <v>150.636</v>
      </c>
      <c r="BK951">
        <v>152.32300000000001</v>
      </c>
      <c r="BL951">
        <v>148.74</v>
      </c>
      <c r="BM951">
        <v>148.30000000000001</v>
      </c>
      <c r="BN951">
        <v>151.786</v>
      </c>
      <c r="BO951">
        <v>144.607</v>
      </c>
      <c r="BP951">
        <v>147.499</v>
      </c>
      <c r="BQ951">
        <v>161.69999999999999</v>
      </c>
      <c r="BR951">
        <v>152.678</v>
      </c>
      <c r="BS951">
        <v>140.148</v>
      </c>
      <c r="BT951">
        <v>139.34399999999999</v>
      </c>
      <c r="BU951">
        <v>145.03399999999999</v>
      </c>
      <c r="BV951">
        <v>145.18</v>
      </c>
      <c r="BW951">
        <v>151.84299999999999</v>
      </c>
      <c r="BY951">
        <v>152.55099999999999</v>
      </c>
      <c r="CA951">
        <v>151.309</v>
      </c>
      <c r="CB951">
        <v>153.06</v>
      </c>
      <c r="CC951">
        <v>267.13200000000001</v>
      </c>
      <c r="CD951">
        <v>271.15300000000002</v>
      </c>
      <c r="CE951">
        <v>260.93900000000002</v>
      </c>
      <c r="CF951">
        <v>151.48699999999999</v>
      </c>
      <c r="CG951">
        <v>155.69</v>
      </c>
      <c r="CH951">
        <v>158.63399999999999</v>
      </c>
      <c r="CI951">
        <v>147.28100000000001</v>
      </c>
      <c r="CJ951">
        <v>146.85400000000001</v>
      </c>
      <c r="CK951">
        <v>153.61799999999999</v>
      </c>
      <c r="CL951">
        <v>153.59200000000001</v>
      </c>
      <c r="CM951">
        <v>151.36600000000001</v>
      </c>
      <c r="CN951">
        <v>245.49600000000001</v>
      </c>
      <c r="CO951">
        <v>167.732</v>
      </c>
      <c r="CP951">
        <v>147.56700000000001</v>
      </c>
      <c r="CQ951">
        <v>242.03100000000001</v>
      </c>
      <c r="CR951">
        <v>148.26900000000001</v>
      </c>
      <c r="CS951">
        <v>144.26900000000001</v>
      </c>
      <c r="CT951">
        <v>151.34899999999999</v>
      </c>
      <c r="CU951">
        <v>282.59300000000002</v>
      </c>
      <c r="CV951">
        <v>291.82499999999999</v>
      </c>
      <c r="CW951">
        <v>278.29599999999999</v>
      </c>
      <c r="CX951">
        <v>311.51100000000002</v>
      </c>
      <c r="CY951">
        <v>150.261</v>
      </c>
      <c r="CZ951">
        <v>148.34800000000001</v>
      </c>
      <c r="DA951">
        <v>148.12899999999999</v>
      </c>
      <c r="DB951">
        <v>140.453</v>
      </c>
      <c r="DC951">
        <v>138.048</v>
      </c>
      <c r="DD951">
        <v>138.19200000000001</v>
      </c>
      <c r="DE951">
        <v>140.24700000000001</v>
      </c>
      <c r="DF951">
        <v>267.97199999999998</v>
      </c>
      <c r="DG951">
        <v>248.64</v>
      </c>
      <c r="DH951">
        <v>153.21199999999999</v>
      </c>
      <c r="DI951">
        <v>259.286</v>
      </c>
      <c r="DJ951">
        <v>265.35899999999998</v>
      </c>
      <c r="DK951">
        <v>316.10199999999998</v>
      </c>
      <c r="DL951">
        <v>202.76300000000001</v>
      </c>
      <c r="DM951">
        <v>152.208</v>
      </c>
      <c r="DN951">
        <v>143.32499999999999</v>
      </c>
      <c r="DO951">
        <v>370.363</v>
      </c>
      <c r="DP951">
        <v>173.161</v>
      </c>
      <c r="DQ951">
        <v>190.798</v>
      </c>
      <c r="DR951">
        <v>242.56899999999999</v>
      </c>
      <c r="DS951">
        <v>251.005</v>
      </c>
      <c r="DT951">
        <v>240.208</v>
      </c>
      <c r="DU951">
        <v>324.733</v>
      </c>
      <c r="DV951">
        <v>264.24400000000003</v>
      </c>
      <c r="DW951">
        <v>271.613</v>
      </c>
      <c r="DX951">
        <v>261.09500000000003</v>
      </c>
      <c r="DY951">
        <v>214.17500000000001</v>
      </c>
      <c r="DZ951">
        <v>269.29300000000001</v>
      </c>
      <c r="EA951">
        <v>282.93099999999998</v>
      </c>
      <c r="EB951">
        <v>223.90600000000001</v>
      </c>
      <c r="EC951">
        <v>314.75299999999999</v>
      </c>
      <c r="ED951">
        <v>335.60199999999998</v>
      </c>
      <c r="EE951">
        <v>308.14499999999998</v>
      </c>
      <c r="EF951">
        <v>414.75200000000001</v>
      </c>
      <c r="EG951">
        <v>270.28100000000001</v>
      </c>
      <c r="EH951">
        <v>269.2</v>
      </c>
      <c r="EI951">
        <v>280.63600000000002</v>
      </c>
      <c r="EJ951">
        <v>158.54400000000001</v>
      </c>
      <c r="EK951">
        <v>194.99100000000001</v>
      </c>
      <c r="EL951">
        <v>178.49100000000001</v>
      </c>
      <c r="EM951">
        <v>173.21600000000001</v>
      </c>
      <c r="EN951">
        <v>172.30099999999999</v>
      </c>
      <c r="EO951">
        <v>147.71700000000001</v>
      </c>
      <c r="EP951">
        <v>148.08199999999999</v>
      </c>
      <c r="EQ951">
        <v>147.74</v>
      </c>
      <c r="ER951">
        <v>174.93799999999999</v>
      </c>
      <c r="ES951">
        <v>136.67500000000001</v>
      </c>
      <c r="ET951">
        <v>158.785</v>
      </c>
      <c r="EU951">
        <v>146.71100000000001</v>
      </c>
      <c r="EV951">
        <v>140.75800000000001</v>
      </c>
      <c r="EW951">
        <v>146.88800000000001</v>
      </c>
      <c r="EX951">
        <v>163.20599999999999</v>
      </c>
      <c r="EY951">
        <v>269.94400000000002</v>
      </c>
      <c r="EZ951">
        <v>249.166</v>
      </c>
      <c r="FA951">
        <v>243.69499999999999</v>
      </c>
      <c r="FB951">
        <v>270.83100000000002</v>
      </c>
      <c r="FC951">
        <v>273.11</v>
      </c>
      <c r="FD951">
        <v>183.49799999999999</v>
      </c>
      <c r="FE951">
        <v>155.875</v>
      </c>
      <c r="FF951">
        <v>330.447</v>
      </c>
      <c r="FG951">
        <v>239.84399999999999</v>
      </c>
      <c r="FH951">
        <v>302.28800000000001</v>
      </c>
      <c r="FJ951">
        <v>538.29700000000003</v>
      </c>
      <c r="FK951">
        <v>368.35</v>
      </c>
      <c r="FL951">
        <v>159.91499999999999</v>
      </c>
      <c r="FM951">
        <v>432.31299999999999</v>
      </c>
      <c r="FN951">
        <v>262.69400000000002</v>
      </c>
      <c r="FO951">
        <v>165.34800000000001</v>
      </c>
      <c r="FP951">
        <v>235.398</v>
      </c>
      <c r="FQ951">
        <v>147.08099999999999</v>
      </c>
      <c r="FR951">
        <v>109.735</v>
      </c>
      <c r="FS951">
        <v>147.541</v>
      </c>
      <c r="FT951">
        <v>130.38</v>
      </c>
      <c r="FU951">
        <v>211.99199999999999</v>
      </c>
      <c r="FV951">
        <v>138.779</v>
      </c>
      <c r="FW951">
        <v>168.01499999999999</v>
      </c>
      <c r="FX951">
        <v>195.791</v>
      </c>
      <c r="FY951">
        <v>159.53100000000001</v>
      </c>
      <c r="FZ951">
        <v>138.64099999999999</v>
      </c>
      <c r="GA951">
        <v>124.88800000000001</v>
      </c>
      <c r="GB951">
        <v>56.622999999999998</v>
      </c>
      <c r="GC951">
        <v>119.809</v>
      </c>
      <c r="GD951">
        <v>96.741</v>
      </c>
      <c r="GE951">
        <v>179.755</v>
      </c>
      <c r="GG951">
        <v>156.27199999999999</v>
      </c>
      <c r="GH951">
        <v>122.907</v>
      </c>
      <c r="GI951">
        <v>186.59100000000001</v>
      </c>
      <c r="GJ951">
        <v>135.595</v>
      </c>
      <c r="GK951">
        <v>153.05699999999999</v>
      </c>
      <c r="GL951">
        <v>189.054</v>
      </c>
      <c r="GM951">
        <v>136.93600000000001</v>
      </c>
      <c r="GN951">
        <v>339.24200000000002</v>
      </c>
      <c r="GO951">
        <v>240.47</v>
      </c>
      <c r="GP951">
        <v>158.64599999999999</v>
      </c>
      <c r="GQ951">
        <v>159.05500000000001</v>
      </c>
      <c r="GR951">
        <v>156.90100000000001</v>
      </c>
      <c r="GS951">
        <v>157.822</v>
      </c>
      <c r="GT951">
        <v>123.666</v>
      </c>
      <c r="GU951">
        <v>219.36199999999999</v>
      </c>
      <c r="GV951">
        <v>133.55199999999999</v>
      </c>
      <c r="GW951">
        <v>143.404</v>
      </c>
    </row>
    <row r="952" spans="1:205" x14ac:dyDescent="0.25">
      <c r="A952" s="1">
        <v>46082</v>
      </c>
      <c r="B952">
        <v>154.37200000000001</v>
      </c>
      <c r="C952">
        <v>152.85</v>
      </c>
      <c r="D952">
        <v>159.267</v>
      </c>
      <c r="E952">
        <v>285.35700000000003</v>
      </c>
      <c r="F952">
        <v>257.089</v>
      </c>
      <c r="G952">
        <v>286.93299999999999</v>
      </c>
      <c r="H952">
        <v>169.54599999999999</v>
      </c>
      <c r="I952">
        <v>146.738</v>
      </c>
      <c r="J952">
        <v>150.13300000000001</v>
      </c>
      <c r="K952">
        <v>231.423</v>
      </c>
      <c r="L952">
        <v>167.20599999999999</v>
      </c>
      <c r="M952">
        <v>153.006</v>
      </c>
      <c r="N952">
        <v>151.96299999999999</v>
      </c>
      <c r="O952">
        <v>266.73500000000001</v>
      </c>
      <c r="P952">
        <v>294.03300000000002</v>
      </c>
      <c r="Q952">
        <v>383.971</v>
      </c>
      <c r="R952">
        <v>202.274</v>
      </c>
      <c r="S952">
        <v>231.08199999999999</v>
      </c>
      <c r="T952">
        <v>254.67400000000001</v>
      </c>
      <c r="U952">
        <v>224.05600000000001</v>
      </c>
      <c r="V952">
        <v>148.50399999999999</v>
      </c>
      <c r="W952">
        <v>155.88900000000001</v>
      </c>
      <c r="X952">
        <v>137.06</v>
      </c>
      <c r="Y952">
        <v>148.322</v>
      </c>
      <c r="Z952">
        <v>154.01</v>
      </c>
      <c r="AA952">
        <v>165.845</v>
      </c>
      <c r="AB952">
        <v>162.51300000000001</v>
      </c>
      <c r="AC952">
        <v>160.37</v>
      </c>
      <c r="AD952">
        <v>170.16800000000001</v>
      </c>
      <c r="AE952">
        <v>188.95400000000001</v>
      </c>
      <c r="AF952">
        <v>190.714</v>
      </c>
      <c r="AG952">
        <v>184.53399999999999</v>
      </c>
      <c r="AH952">
        <v>188.501</v>
      </c>
      <c r="AI952">
        <v>162.352</v>
      </c>
      <c r="AJ952">
        <v>150.869</v>
      </c>
      <c r="AK952">
        <v>150.84299999999999</v>
      </c>
      <c r="AL952">
        <v>150.47499999999999</v>
      </c>
      <c r="AM952">
        <v>151.01</v>
      </c>
      <c r="AN952">
        <v>165.98500000000001</v>
      </c>
      <c r="AO952">
        <v>163.35900000000001</v>
      </c>
      <c r="AP952">
        <v>164.31800000000001</v>
      </c>
      <c r="AQ952">
        <v>159.46199999999999</v>
      </c>
      <c r="AR952">
        <v>165.37100000000001</v>
      </c>
      <c r="AS952">
        <v>173.41800000000001</v>
      </c>
      <c r="AT952">
        <v>147.68899999999999</v>
      </c>
      <c r="AU952">
        <v>147.83199999999999</v>
      </c>
      <c r="AV952">
        <v>147.81399999999999</v>
      </c>
      <c r="AW952">
        <v>149.05500000000001</v>
      </c>
      <c r="AX952">
        <v>138.215</v>
      </c>
      <c r="AY952">
        <v>139.37700000000001</v>
      </c>
      <c r="AZ952">
        <v>116.476</v>
      </c>
      <c r="BA952">
        <v>157.369</v>
      </c>
      <c r="BB952">
        <v>183.904</v>
      </c>
      <c r="BC952">
        <v>187.53200000000001</v>
      </c>
      <c r="BD952">
        <v>177.34100000000001</v>
      </c>
      <c r="BE952">
        <v>151.71899999999999</v>
      </c>
      <c r="BF952">
        <v>152.09800000000001</v>
      </c>
      <c r="BH952">
        <v>152.48099999999999</v>
      </c>
      <c r="BJ952">
        <v>151.804</v>
      </c>
      <c r="BK952">
        <v>152.596</v>
      </c>
      <c r="BL952">
        <v>149.935</v>
      </c>
      <c r="BM952">
        <v>149.42400000000001</v>
      </c>
      <c r="BN952">
        <v>151.941</v>
      </c>
      <c r="BO952">
        <v>148.19200000000001</v>
      </c>
      <c r="BP952">
        <v>147.76599999999999</v>
      </c>
      <c r="BQ952">
        <v>162.51900000000001</v>
      </c>
      <c r="BR952">
        <v>154.63300000000001</v>
      </c>
      <c r="BS952">
        <v>140.447</v>
      </c>
      <c r="BT952">
        <v>139.69499999999999</v>
      </c>
      <c r="BU952">
        <v>146.13399999999999</v>
      </c>
      <c r="BV952">
        <v>145.875</v>
      </c>
      <c r="BW952">
        <v>152.62200000000001</v>
      </c>
      <c r="BY952">
        <v>152.81100000000001</v>
      </c>
      <c r="CA952">
        <v>152.209</v>
      </c>
      <c r="CB952">
        <v>153.226</v>
      </c>
      <c r="CC952">
        <v>271.39499999999998</v>
      </c>
      <c r="CD952">
        <v>270.827</v>
      </c>
      <c r="CE952">
        <v>266.97800000000001</v>
      </c>
      <c r="CF952">
        <v>151.74100000000001</v>
      </c>
      <c r="CG952">
        <v>156.791</v>
      </c>
      <c r="CH952">
        <v>159.26900000000001</v>
      </c>
      <c r="CI952">
        <v>147.512</v>
      </c>
      <c r="CJ952">
        <v>146.93100000000001</v>
      </c>
      <c r="CK952">
        <v>154.351</v>
      </c>
      <c r="CL952">
        <v>155.126</v>
      </c>
      <c r="CM952">
        <v>153.02600000000001</v>
      </c>
      <c r="CN952">
        <v>249.26599999999999</v>
      </c>
      <c r="CO952">
        <v>168.762</v>
      </c>
      <c r="CP952">
        <v>150.46700000000001</v>
      </c>
      <c r="CQ952">
        <v>253.029</v>
      </c>
      <c r="CR952">
        <v>148.554</v>
      </c>
      <c r="CS952">
        <v>144.97800000000001</v>
      </c>
      <c r="CT952">
        <v>152.13800000000001</v>
      </c>
      <c r="CU952">
        <v>288.53199999999998</v>
      </c>
      <c r="CV952">
        <v>290.88099999999997</v>
      </c>
      <c r="CW952">
        <v>287.85700000000003</v>
      </c>
      <c r="CX952">
        <v>325.07799999999997</v>
      </c>
      <c r="CY952">
        <v>150.387</v>
      </c>
      <c r="CZ952">
        <v>149.44300000000001</v>
      </c>
      <c r="DA952">
        <v>149.15799999999999</v>
      </c>
      <c r="DB952">
        <v>140.578</v>
      </c>
      <c r="DC952">
        <v>138.33500000000001</v>
      </c>
      <c r="DD952">
        <v>138.37200000000001</v>
      </c>
      <c r="DE952">
        <v>141.624</v>
      </c>
      <c r="DF952">
        <v>275.49299999999999</v>
      </c>
      <c r="DG952">
        <v>251.149</v>
      </c>
      <c r="DH952">
        <v>155.28299999999999</v>
      </c>
      <c r="DI952">
        <v>260.85500000000002</v>
      </c>
      <c r="DJ952">
        <v>270.56299999999999</v>
      </c>
      <c r="DK952">
        <v>319.30200000000002</v>
      </c>
      <c r="DL952">
        <v>203.65100000000001</v>
      </c>
      <c r="DM952">
        <v>154.102</v>
      </c>
      <c r="DN952">
        <v>143.91300000000001</v>
      </c>
      <c r="DO952">
        <v>371.66</v>
      </c>
      <c r="DP952">
        <v>173.501</v>
      </c>
      <c r="DQ952">
        <v>191.68700000000001</v>
      </c>
      <c r="DR952">
        <v>272.56</v>
      </c>
      <c r="DS952">
        <v>269.35500000000002</v>
      </c>
      <c r="DT952">
        <v>273.95699999999999</v>
      </c>
      <c r="DU952">
        <v>324.77100000000002</v>
      </c>
      <c r="DV952">
        <v>265.327</v>
      </c>
      <c r="DW952">
        <v>273.52699999999999</v>
      </c>
      <c r="DX952">
        <v>262.06299999999999</v>
      </c>
      <c r="DY952">
        <v>217.33799999999999</v>
      </c>
      <c r="DZ952">
        <v>270.01100000000002</v>
      </c>
      <c r="EA952">
        <v>288.13600000000002</v>
      </c>
      <c r="EB952">
        <v>226.02500000000001</v>
      </c>
      <c r="EC952">
        <v>322.137</v>
      </c>
      <c r="ED952">
        <v>395.81099999999998</v>
      </c>
      <c r="EE952">
        <v>367.21100000000001</v>
      </c>
      <c r="EF952">
        <v>416.23700000000002</v>
      </c>
      <c r="EG952">
        <v>161.797</v>
      </c>
      <c r="EH952">
        <v>237.21799999999999</v>
      </c>
      <c r="EI952">
        <v>162.06299999999999</v>
      </c>
      <c r="EJ952">
        <v>158.416</v>
      </c>
      <c r="EK952">
        <v>194.685</v>
      </c>
      <c r="EL952">
        <v>178.52699999999999</v>
      </c>
      <c r="EM952">
        <v>172.685</v>
      </c>
      <c r="EN952">
        <v>173.08600000000001</v>
      </c>
      <c r="EO952">
        <v>150.565</v>
      </c>
      <c r="EP952">
        <v>150.976</v>
      </c>
      <c r="EQ952">
        <v>150.58699999999999</v>
      </c>
      <c r="ER952">
        <v>175.499</v>
      </c>
      <c r="ES952">
        <v>138.20599999999999</v>
      </c>
      <c r="ET952">
        <v>158.99600000000001</v>
      </c>
      <c r="EU952">
        <v>146.45099999999999</v>
      </c>
      <c r="EV952">
        <v>140.964</v>
      </c>
      <c r="EW952">
        <v>146.61500000000001</v>
      </c>
      <c r="EX952">
        <v>163.31800000000001</v>
      </c>
      <c r="EY952">
        <v>278.10000000000002</v>
      </c>
      <c r="EZ952">
        <v>250.65899999999999</v>
      </c>
      <c r="FA952">
        <v>273.82499999999999</v>
      </c>
      <c r="FB952">
        <v>272.69799999999998</v>
      </c>
      <c r="FC952">
        <v>275.01</v>
      </c>
      <c r="FD952">
        <v>183.578</v>
      </c>
      <c r="FE952">
        <v>158.86600000000001</v>
      </c>
      <c r="FF952">
        <v>338.45600000000002</v>
      </c>
      <c r="FG952">
        <v>249.673</v>
      </c>
      <c r="FH952">
        <v>304.99299999999999</v>
      </c>
      <c r="FJ952">
        <v>542.75900000000001</v>
      </c>
      <c r="FK952">
        <v>372.22500000000002</v>
      </c>
      <c r="FL952">
        <v>160.648</v>
      </c>
      <c r="FM952">
        <v>450.79</v>
      </c>
      <c r="FN952">
        <v>258.95600000000002</v>
      </c>
      <c r="FO952">
        <v>166.25399999999999</v>
      </c>
      <c r="FP952">
        <v>233.95</v>
      </c>
      <c r="FQ952">
        <v>153.77000000000001</v>
      </c>
      <c r="FR952">
        <v>108.38500000000001</v>
      </c>
      <c r="FS952">
        <v>147.47900000000001</v>
      </c>
      <c r="FT952">
        <v>135.553</v>
      </c>
      <c r="FU952">
        <v>216.40899999999999</v>
      </c>
      <c r="FV952">
        <v>134.482</v>
      </c>
      <c r="FW952">
        <v>160.745</v>
      </c>
      <c r="FX952">
        <v>198.56200000000001</v>
      </c>
      <c r="FY952">
        <v>155.911</v>
      </c>
      <c r="FZ952">
        <v>144.74100000000001</v>
      </c>
      <c r="GA952">
        <v>123.598</v>
      </c>
      <c r="GB952">
        <v>54.048000000000002</v>
      </c>
      <c r="GC952">
        <v>121.122</v>
      </c>
      <c r="GD952">
        <v>99.509</v>
      </c>
      <c r="GE952">
        <v>177.76400000000001</v>
      </c>
      <c r="GG952">
        <v>145.501</v>
      </c>
      <c r="GH952">
        <v>113.542</v>
      </c>
      <c r="GI952">
        <v>184.553</v>
      </c>
      <c r="GJ952">
        <v>132.72399999999999</v>
      </c>
      <c r="GK952">
        <v>153.994</v>
      </c>
      <c r="GL952">
        <v>193.39</v>
      </c>
      <c r="GM952">
        <v>138.79900000000001</v>
      </c>
      <c r="GN952">
        <v>336.63600000000002</v>
      </c>
      <c r="GO952">
        <v>232.73500000000001</v>
      </c>
      <c r="GP952">
        <v>154.89400000000001</v>
      </c>
      <c r="GQ952">
        <v>162.56299999999999</v>
      </c>
      <c r="GR952">
        <v>156.96</v>
      </c>
      <c r="GS952">
        <v>161.476</v>
      </c>
      <c r="GT952">
        <v>122.958</v>
      </c>
      <c r="GU952">
        <v>220.351</v>
      </c>
      <c r="GV952">
        <v>133.55199999999999</v>
      </c>
      <c r="GW952">
        <v>148.84100000000001</v>
      </c>
    </row>
    <row r="953" spans="1:205" x14ac:dyDescent="0.25">
      <c r="A953" s="1">
        <v>46113</v>
      </c>
      <c r="B953">
        <v>156.49600000000001</v>
      </c>
      <c r="C953">
        <v>155.846</v>
      </c>
      <c r="D953">
        <v>159.62100000000001</v>
      </c>
      <c r="E953">
        <v>286.18799999999999</v>
      </c>
      <c r="F953">
        <v>264.24799999999999</v>
      </c>
      <c r="G953">
        <v>287.11200000000002</v>
      </c>
      <c r="H953">
        <v>169.70500000000001</v>
      </c>
      <c r="I953">
        <v>146.6</v>
      </c>
      <c r="J953">
        <v>161.79499999999999</v>
      </c>
      <c r="K953">
        <v>245.423</v>
      </c>
      <c r="L953">
        <v>187.511</v>
      </c>
      <c r="M953">
        <v>177.249</v>
      </c>
      <c r="N953">
        <v>152.95400000000001</v>
      </c>
      <c r="O953">
        <v>267.86</v>
      </c>
      <c r="P953">
        <v>295.47899999999998</v>
      </c>
      <c r="Q953">
        <v>386.02499999999998</v>
      </c>
      <c r="R953">
        <v>203.12799999999999</v>
      </c>
      <c r="S953">
        <v>231.88499999999999</v>
      </c>
      <c r="T953">
        <v>255.76900000000001</v>
      </c>
      <c r="U953">
        <v>224.77500000000001</v>
      </c>
      <c r="V953">
        <v>149.42400000000001</v>
      </c>
      <c r="W953">
        <v>157.31200000000001</v>
      </c>
      <c r="X953">
        <v>137.21700000000001</v>
      </c>
      <c r="Y953">
        <v>149.97999999999999</v>
      </c>
      <c r="Z953">
        <v>155.827</v>
      </c>
      <c r="AA953">
        <v>170.285</v>
      </c>
      <c r="AB953">
        <v>166.93199999999999</v>
      </c>
      <c r="AC953">
        <v>164.32599999999999</v>
      </c>
      <c r="AD953">
        <v>176.62200000000001</v>
      </c>
      <c r="AE953">
        <v>193.47900000000001</v>
      </c>
      <c r="AF953">
        <v>192.79400000000001</v>
      </c>
      <c r="AG953">
        <v>192.75299999999999</v>
      </c>
      <c r="AH953">
        <v>193.09399999999999</v>
      </c>
      <c r="AI953">
        <v>170.55</v>
      </c>
      <c r="AJ953">
        <v>152.40100000000001</v>
      </c>
      <c r="AK953">
        <v>152.37200000000001</v>
      </c>
      <c r="AL953">
        <v>151.988</v>
      </c>
      <c r="AM953">
        <v>152.55600000000001</v>
      </c>
      <c r="AN953">
        <v>176.56800000000001</v>
      </c>
      <c r="AO953">
        <v>174.488</v>
      </c>
      <c r="AP953">
        <v>175.39</v>
      </c>
      <c r="AQ953">
        <v>170.827</v>
      </c>
      <c r="AR953">
        <v>174.45699999999999</v>
      </c>
      <c r="AS953">
        <v>183.12700000000001</v>
      </c>
      <c r="AT953">
        <v>147.77799999999999</v>
      </c>
      <c r="AU953">
        <v>147.89099999999999</v>
      </c>
      <c r="AV953">
        <v>147.83099999999999</v>
      </c>
      <c r="AW953">
        <v>149.46299999999999</v>
      </c>
      <c r="AX953">
        <v>138.798</v>
      </c>
      <c r="AY953">
        <v>140.059</v>
      </c>
      <c r="AZ953">
        <v>116.086</v>
      </c>
      <c r="BA953">
        <v>157.36500000000001</v>
      </c>
      <c r="BB953">
        <v>183.702</v>
      </c>
      <c r="BC953">
        <v>187.22499999999999</v>
      </c>
      <c r="BD953">
        <v>177.36</v>
      </c>
      <c r="BE953">
        <v>153.68899999999999</v>
      </c>
      <c r="BF953">
        <v>154.09299999999999</v>
      </c>
      <c r="BH953">
        <v>154.05600000000001</v>
      </c>
      <c r="BJ953">
        <v>153.99199999999999</v>
      </c>
      <c r="BK953">
        <v>154.102</v>
      </c>
      <c r="BL953">
        <v>151.52099999999999</v>
      </c>
      <c r="BM953">
        <v>150.619</v>
      </c>
      <c r="BN953">
        <v>152.78399999999999</v>
      </c>
      <c r="BO953">
        <v>151.66900000000001</v>
      </c>
      <c r="BP953">
        <v>148.60900000000001</v>
      </c>
      <c r="BQ953">
        <v>167.82400000000001</v>
      </c>
      <c r="BR953">
        <v>158.55600000000001</v>
      </c>
      <c r="BS953">
        <v>141.24199999999999</v>
      </c>
      <c r="BT953">
        <v>140.14099999999999</v>
      </c>
      <c r="BU953">
        <v>149.26</v>
      </c>
      <c r="BV953">
        <v>147.55199999999999</v>
      </c>
      <c r="BW953">
        <v>154.47800000000001</v>
      </c>
      <c r="BY953">
        <v>154.29599999999999</v>
      </c>
      <c r="CA953">
        <v>154.13900000000001</v>
      </c>
      <c r="CB953">
        <v>154.65600000000001</v>
      </c>
      <c r="CC953">
        <v>275.90300000000002</v>
      </c>
      <c r="CD953">
        <v>271.87099999999998</v>
      </c>
      <c r="CE953">
        <v>272.423</v>
      </c>
      <c r="CF953">
        <v>153.42500000000001</v>
      </c>
      <c r="CG953">
        <v>160.108</v>
      </c>
      <c r="CH953">
        <v>164.411</v>
      </c>
      <c r="CI953">
        <v>148.18100000000001</v>
      </c>
      <c r="CJ953">
        <v>147.02199999999999</v>
      </c>
      <c r="CK953">
        <v>156.22399999999999</v>
      </c>
      <c r="CL953">
        <v>158.91</v>
      </c>
      <c r="CM953">
        <v>155.94</v>
      </c>
      <c r="CN953">
        <v>254.11199999999999</v>
      </c>
      <c r="CO953">
        <v>171.90100000000001</v>
      </c>
      <c r="CP953">
        <v>153.68100000000001</v>
      </c>
      <c r="CQ953">
        <v>262.536</v>
      </c>
      <c r="CR953">
        <v>150.285</v>
      </c>
      <c r="CS953">
        <v>145.964</v>
      </c>
      <c r="CT953">
        <v>153.988</v>
      </c>
      <c r="CU953">
        <v>294.73399999999998</v>
      </c>
      <c r="CV953">
        <v>292.06</v>
      </c>
      <c r="CW953">
        <v>296.30500000000001</v>
      </c>
      <c r="CX953">
        <v>336.81900000000002</v>
      </c>
      <c r="CY953">
        <v>151.82</v>
      </c>
      <c r="CZ953">
        <v>150.75899999999999</v>
      </c>
      <c r="DA953">
        <v>150.12700000000001</v>
      </c>
      <c r="DB953">
        <v>141.852</v>
      </c>
      <c r="DC953">
        <v>138.893</v>
      </c>
      <c r="DD953">
        <v>138.51</v>
      </c>
      <c r="DE953">
        <v>145.29599999999999</v>
      </c>
      <c r="DF953">
        <v>282.87299999999999</v>
      </c>
      <c r="DG953">
        <v>256.18900000000002</v>
      </c>
      <c r="DH953">
        <v>159.065</v>
      </c>
      <c r="DI953">
        <v>260.66800000000001</v>
      </c>
      <c r="DJ953">
        <v>279.75</v>
      </c>
      <c r="DK953">
        <v>326.83800000000002</v>
      </c>
      <c r="DL953">
        <v>206.27099999999999</v>
      </c>
      <c r="DM953">
        <v>158.172</v>
      </c>
      <c r="DN953">
        <v>145.696</v>
      </c>
      <c r="DO953">
        <v>374.24</v>
      </c>
      <c r="DP953">
        <v>175.01400000000001</v>
      </c>
      <c r="DQ953">
        <v>192.762</v>
      </c>
      <c r="DR953">
        <v>293.73500000000001</v>
      </c>
      <c r="DS953">
        <v>282.23599999999999</v>
      </c>
      <c r="DT953">
        <v>297.80900000000003</v>
      </c>
      <c r="DU953">
        <v>327.13299999999998</v>
      </c>
      <c r="DV953">
        <v>267.68099999999998</v>
      </c>
      <c r="DW953">
        <v>279.483</v>
      </c>
      <c r="DX953">
        <v>263.93900000000002</v>
      </c>
      <c r="DY953">
        <v>222.238</v>
      </c>
      <c r="DZ953">
        <v>271.54899999999998</v>
      </c>
      <c r="EA953">
        <v>299.89999999999998</v>
      </c>
      <c r="EB953">
        <v>232.21700000000001</v>
      </c>
      <c r="EC953">
        <v>337.70699999999999</v>
      </c>
      <c r="ED953">
        <v>415.68299999999999</v>
      </c>
      <c r="EE953">
        <v>386.57499999999999</v>
      </c>
      <c r="EF953">
        <v>419.25200000000001</v>
      </c>
      <c r="EG953">
        <v>167.99199999999999</v>
      </c>
      <c r="EH953">
        <v>240.99</v>
      </c>
      <c r="EI953">
        <v>168.68299999999999</v>
      </c>
      <c r="EJ953">
        <v>160.113</v>
      </c>
      <c r="EK953">
        <v>196.477</v>
      </c>
      <c r="EL953">
        <v>179.541</v>
      </c>
      <c r="EM953">
        <v>174.79</v>
      </c>
      <c r="EN953">
        <v>179.447</v>
      </c>
      <c r="EO953">
        <v>152.08500000000001</v>
      </c>
      <c r="EP953">
        <v>152.52099999999999</v>
      </c>
      <c r="EQ953">
        <v>152.10599999999999</v>
      </c>
      <c r="ER953">
        <v>182.38399999999999</v>
      </c>
      <c r="ES953">
        <v>144.46899999999999</v>
      </c>
      <c r="ET953">
        <v>165.00299999999999</v>
      </c>
      <c r="EU953">
        <v>147.24299999999999</v>
      </c>
      <c r="EV953">
        <v>141.65100000000001</v>
      </c>
      <c r="EW953">
        <v>147.41</v>
      </c>
      <c r="EX953">
        <v>163.88300000000001</v>
      </c>
      <c r="EY953">
        <v>286.15600000000001</v>
      </c>
      <c r="EZ953">
        <v>251.65</v>
      </c>
      <c r="FA953">
        <v>295.09899999999999</v>
      </c>
      <c r="FB953">
        <v>276.572</v>
      </c>
      <c r="FC953">
        <v>279.25400000000002</v>
      </c>
      <c r="FD953">
        <v>187.58799999999999</v>
      </c>
      <c r="FE953">
        <v>162.874</v>
      </c>
      <c r="FF953">
        <v>356.30399999999997</v>
      </c>
      <c r="FG953">
        <v>272.62900000000002</v>
      </c>
      <c r="FH953">
        <v>308.34500000000003</v>
      </c>
      <c r="FJ953">
        <v>537.21299999999997</v>
      </c>
      <c r="FK953">
        <v>363.47199999999998</v>
      </c>
      <c r="FL953">
        <v>160.86000000000001</v>
      </c>
      <c r="FM953">
        <v>464.209</v>
      </c>
      <c r="FN953">
        <v>267.02600000000001</v>
      </c>
      <c r="FO953">
        <v>170.917</v>
      </c>
      <c r="FP953">
        <v>235.79</v>
      </c>
      <c r="FQ953">
        <v>162.02099999999999</v>
      </c>
      <c r="FR953">
        <v>112.233</v>
      </c>
      <c r="FS953">
        <v>147.64599999999999</v>
      </c>
      <c r="FT953">
        <v>145.50399999999999</v>
      </c>
      <c r="FU953">
        <v>210.55</v>
      </c>
      <c r="FV953">
        <v>132.77000000000001</v>
      </c>
      <c r="FW953">
        <v>160.52099999999999</v>
      </c>
      <c r="FX953">
        <v>196.376</v>
      </c>
      <c r="FY953">
        <v>166.69800000000001</v>
      </c>
      <c r="FZ953">
        <v>146.547</v>
      </c>
      <c r="GA953">
        <v>123.70099999999999</v>
      </c>
      <c r="GB953">
        <v>53.005000000000003</v>
      </c>
      <c r="GC953">
        <v>124.002</v>
      </c>
      <c r="GD953">
        <v>102.41</v>
      </c>
      <c r="GE953">
        <v>180.749</v>
      </c>
      <c r="GG953">
        <v>141.65100000000001</v>
      </c>
      <c r="GH953">
        <v>116.09399999999999</v>
      </c>
      <c r="GI953">
        <v>184.81800000000001</v>
      </c>
      <c r="GJ953">
        <v>132.37200000000001</v>
      </c>
      <c r="GK953">
        <v>153.994</v>
      </c>
      <c r="GL953">
        <v>194.602</v>
      </c>
      <c r="GM953">
        <v>138.79900000000001</v>
      </c>
      <c r="GN953">
        <v>425.95800000000003</v>
      </c>
      <c r="GO953">
        <v>234.24799999999999</v>
      </c>
      <c r="GP953">
        <v>151.36799999999999</v>
      </c>
      <c r="GQ953">
        <v>171.227</v>
      </c>
      <c r="GR953">
        <v>157.01499999999999</v>
      </c>
      <c r="GS953">
        <v>174.625</v>
      </c>
      <c r="GT953">
        <v>127.44</v>
      </c>
      <c r="GU953">
        <v>225.74199999999999</v>
      </c>
      <c r="GV953">
        <v>133.55199999999999</v>
      </c>
      <c r="GW953">
        <v>152.33799999999999</v>
      </c>
    </row>
    <row r="954" spans="1:205" x14ac:dyDescent="0.25">
      <c r="L954" s="1"/>
    </row>
    <row r="955" spans="1:205" x14ac:dyDescent="0.25">
      <c r="L955" s="1"/>
    </row>
    <row r="956" spans="1:205" x14ac:dyDescent="0.25">
      <c r="L956" s="1"/>
    </row>
    <row r="957" spans="1:205" x14ac:dyDescent="0.25">
      <c r="L957" s="1"/>
    </row>
    <row r="958" spans="1:205" x14ac:dyDescent="0.25">
      <c r="L958" s="1"/>
    </row>
    <row r="959" spans="1:205" x14ac:dyDescent="0.25">
      <c r="L959" s="1"/>
    </row>
    <row r="960" spans="1:205" x14ac:dyDescent="0.25">
      <c r="L960" s="1"/>
    </row>
    <row r="961" spans="12:12" x14ac:dyDescent="0.25">
      <c r="L961" s="1"/>
    </row>
    <row r="962" spans="12:12" x14ac:dyDescent="0.25">
      <c r="L962" s="1"/>
    </row>
    <row r="963" spans="12:12" x14ac:dyDescent="0.25">
      <c r="L963" s="1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5" r:id="rId4">
          <objectPr defaultSize="0" r:id="rId5">
            <anchor moveWithCells="1">
              <from>
                <xdr:col>0</xdr:col>
                <xdr:colOff>66675</xdr:colOff>
                <xdr:row>0</xdr:row>
                <xdr:rowOff>47625</xdr:rowOff>
              </from>
              <to>
                <xdr:col>1</xdr:col>
                <xdr:colOff>247650</xdr:colOff>
                <xdr:row>1</xdr:row>
                <xdr:rowOff>142875</xdr:rowOff>
              </to>
            </anchor>
          </objectPr>
        </oleObject>
      </mc:Choice>
      <mc:Fallback>
        <oleObject progId="Mbnd.EmbeddedDataStore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Calc Engine</vt:lpstr>
      <vt:lpstr>PCE Bridge</vt:lpstr>
      <vt:lpstr>Sheet2</vt:lpstr>
      <vt:lpstr>Macrobond Imports</vt:lpstr>
      <vt:lpstr>'Macrobond Imports'!Macrobond_Object1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Haggin, Imri J</dc:creator>
  <cp:lastModifiedBy>imrihaggin1</cp:lastModifiedBy>
  <dcterms:created xsi:type="dcterms:W3CDTF">2026-06-05T01:28:42Z</dcterms:created>
  <dcterms:modified xsi:type="dcterms:W3CDTF">2026-06-05T02:36:21Z</dcterms:modified>
</cp:coreProperties>
</file>